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7500" tabRatio="598" firstSheet="2" activeTab="3"/>
  </bookViews>
  <sheets>
    <sheet name="pivot table" sheetId="6" r:id="rId1"/>
    <sheet name="pivot table 2" sheetId="7" r:id="rId2"/>
    <sheet name="Dashboard" sheetId="8" r:id="rId3"/>
    <sheet name="pipeline" sheetId="1" r:id="rId4"/>
    <sheet name="accounts" sheetId="2" r:id="rId5"/>
    <sheet name="products" sheetId="3" r:id="rId6"/>
    <sheet name="Table Field Description" sheetId="4" r:id="rId7"/>
    <sheet name="sales teams" sheetId="5" r:id="rId8"/>
  </sheets>
  <definedNames>
    <definedName name="_xlnm._FilterDatabase" localSheetId="3" hidden="1">pipeline!$A$1:$R$6118</definedName>
    <definedName name="Slicer_product">#N/A</definedName>
    <definedName name="account">accounts!$A$2:$F$86</definedName>
    <definedName name="accounts">accounts!$1:$86</definedName>
    <definedName name="deal">pipeline!$E:$E</definedName>
    <definedName name="products">products!$A$1:$C$8</definedName>
    <definedName name="sales">'sales teams'!$A$2:$C$36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<sst xmlns="http://schemas.openxmlformats.org/spreadsheetml/2006/main" count="31188" uniqueCount="6348">
  <si>
    <t>1.Number of Deals</t>
  </si>
  <si>
    <t>Count of opportunity_id</t>
  </si>
  <si>
    <t>2. Total revenue</t>
  </si>
  <si>
    <t>Sum of revenue</t>
  </si>
  <si>
    <t>3.How is each sales team performing compared to the rest?</t>
  </si>
  <si>
    <t>Row Labels</t>
  </si>
  <si>
    <t>Cara Losch</t>
  </si>
  <si>
    <t>Corliss Cosme</t>
  </si>
  <si>
    <t>Garret Kinder</t>
  </si>
  <si>
    <t>Rosie Papadopoulos</t>
  </si>
  <si>
    <t>Violet Mclelland</t>
  </si>
  <si>
    <t>Wilburn Farren</t>
  </si>
  <si>
    <t>Celia Rouche</t>
  </si>
  <si>
    <t>Elease Gluck</t>
  </si>
  <si>
    <t>Hayden Neloms</t>
  </si>
  <si>
    <t>Markita Hansen</t>
  </si>
  <si>
    <t>Rosalina Dieter</t>
  </si>
  <si>
    <t>Vicki Laflamme</t>
  </si>
  <si>
    <t>Dustin Brinkmann</t>
  </si>
  <si>
    <t>Anna Snelling</t>
  </si>
  <si>
    <t>Cecily Lampkin</t>
  </si>
  <si>
    <t>Lajuana Vencill</t>
  </si>
  <si>
    <t>Moses Frase</t>
  </si>
  <si>
    <t>Versie Hillebrand</t>
  </si>
  <si>
    <t>Melvin Marxen</t>
  </si>
  <si>
    <t>Darcel Schlecht</t>
  </si>
  <si>
    <t>Gladys Colclough</t>
  </si>
  <si>
    <t>Jonathan Berthelot</t>
  </si>
  <si>
    <t>Marty Freudenburg</t>
  </si>
  <si>
    <t>Niesha Huffines</t>
  </si>
  <si>
    <t>Rocco Neubert</t>
  </si>
  <si>
    <t>Boris Faz</t>
  </si>
  <si>
    <t>Cassey Cress</t>
  </si>
  <si>
    <t>Daniell Hammack</t>
  </si>
  <si>
    <t>Donn Cantrell</t>
  </si>
  <si>
    <t>Reed Clapper</t>
  </si>
  <si>
    <t>Summer Sewald</t>
  </si>
  <si>
    <t>James Ascencio</t>
  </si>
  <si>
    <t>Kami Bicknell</t>
  </si>
  <si>
    <t>Kary Hendrixson</t>
  </si>
  <si>
    <t>Maureen Marcano</t>
  </si>
  <si>
    <t>Zane Levy</t>
  </si>
  <si>
    <t>4.Are any sales agents lagging behind?</t>
  </si>
  <si>
    <t>5.Can you identify any quarter-over-quarter trends?</t>
  </si>
  <si>
    <t>Qtr1</t>
  </si>
  <si>
    <t>Qtr2</t>
  </si>
  <si>
    <t>Qtr3</t>
  </si>
  <si>
    <t>Qtr4</t>
  </si>
  <si>
    <t>6.Do any products have better win rates?</t>
  </si>
  <si>
    <t>Column Labels</t>
  </si>
  <si>
    <t>Won</t>
  </si>
  <si>
    <t>Prospecting</t>
  </si>
  <si>
    <t>Lost</t>
  </si>
  <si>
    <t>Engaging</t>
  </si>
  <si>
    <t>Grand Total</t>
  </si>
  <si>
    <t>GTX Basic</t>
  </si>
  <si>
    <t>MG Special</t>
  </si>
  <si>
    <t>MG Advanced</t>
  </si>
  <si>
    <t>GTX Plus Basic</t>
  </si>
  <si>
    <t>GTX Plus Pro</t>
  </si>
  <si>
    <t>GTK 500</t>
  </si>
  <si>
    <t>7. sales by product</t>
  </si>
  <si>
    <t>8.Sales by manager</t>
  </si>
  <si>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</si>
  <si>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</si>
  <si>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</si>
  <si>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</si>
  <si>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</si>
  <si>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</si>
  <si>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</si>
  <si>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</si>
  <si>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sectors</t>
  </si>
  <si>
    <t>year_established</t>
  </si>
  <si>
    <t>revenue</t>
  </si>
  <si>
    <t>employees</t>
  </si>
  <si>
    <t>office_location</t>
  </si>
  <si>
    <t>subsidiary_of</t>
  </si>
  <si>
    <t>series</t>
  </si>
  <si>
    <t>sales_price</t>
  </si>
  <si>
    <t>manager</t>
  </si>
  <si>
    <t>regional_office</t>
  </si>
  <si>
    <t>1C1I7A6R</t>
  </si>
  <si>
    <t>Cancity</t>
  </si>
  <si>
    <t>EC4QE1BX</t>
  </si>
  <si>
    <t>MV1LWRNH</t>
  </si>
  <si>
    <t>Codehow</t>
  </si>
  <si>
    <t>PE84CX4O</t>
  </si>
  <si>
    <t>Hatfan</t>
  </si>
  <si>
    <t>ZNBS69V1</t>
  </si>
  <si>
    <t>Ron-tech</t>
  </si>
  <si>
    <t>9ME3374G</t>
  </si>
  <si>
    <t>J-Texon</t>
  </si>
  <si>
    <t>7GN8Q4LL</t>
  </si>
  <si>
    <t>Cheers</t>
  </si>
  <si>
    <t>OLK9LKZB</t>
  </si>
  <si>
    <t>Zumgoity</t>
  </si>
  <si>
    <t>NL3JZH1Z</t>
  </si>
  <si>
    <t>Bioholding</t>
  </si>
  <si>
    <t>S8DX3XOU</t>
  </si>
  <si>
    <t>Sunnamplex</t>
  </si>
  <si>
    <t>ENB2XD8G</t>
  </si>
  <si>
    <t>Sonron</t>
  </si>
  <si>
    <t>09YE9QOV</t>
  </si>
  <si>
    <t>Finjob</t>
  </si>
  <si>
    <t>3F5MZNEH</t>
  </si>
  <si>
    <t>M6WEJXC0</t>
  </si>
  <si>
    <t>Scotfind</t>
  </si>
  <si>
    <t>6PTR7VBR</t>
  </si>
  <si>
    <t>Treequote</t>
  </si>
  <si>
    <t>5J9CMGDV</t>
  </si>
  <si>
    <t>Rantouch</t>
  </si>
  <si>
    <t>JJXRR8R6</t>
  </si>
  <si>
    <t>Fasehatice</t>
  </si>
  <si>
    <t>WF4HA5NW</t>
  </si>
  <si>
    <t>C5K2JP1H</t>
  </si>
  <si>
    <t>Vehement Capital Partners</t>
  </si>
  <si>
    <t>ADRB8OMB</t>
  </si>
  <si>
    <t>Warephase</t>
  </si>
  <si>
    <t>SBCR987L</t>
  </si>
  <si>
    <t>Zoomit</t>
  </si>
  <si>
    <t>UP409DSB</t>
  </si>
  <si>
    <t>Ganjaflex</t>
  </si>
  <si>
    <t>JSD4APT2</t>
  </si>
  <si>
    <t>AO9Z2D17</t>
  </si>
  <si>
    <t>Xx-zobam</t>
  </si>
  <si>
    <t>5M58DTJK</t>
  </si>
  <si>
    <t>EAZDUUM9</t>
  </si>
  <si>
    <t>Zotware</t>
  </si>
  <si>
    <t>2STUSOFE</t>
  </si>
  <si>
    <t>dambase</t>
  </si>
  <si>
    <t>KU28360J</t>
  </si>
  <si>
    <t>N4SD17JR</t>
  </si>
  <si>
    <t>Acme Corporation</t>
  </si>
  <si>
    <t>E67P9Y3Q</t>
  </si>
  <si>
    <t>Green-Plus</t>
  </si>
  <si>
    <t>AT3MMVIS</t>
  </si>
  <si>
    <t>The New York Inquirer</t>
  </si>
  <si>
    <t>REJ11LRY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</si>
  <si>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</si>
  <si>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</si>
  <si>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</si>
  <si>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</si>
  <si>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</si>
  <si>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</si>
  <si>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</si>
  <si>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</si>
  <si>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30UQWUKB</t>
  </si>
  <si>
    <t>Genco Pura Olive Oil Company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</si>
  <si>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</si>
  <si>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</si>
  <si>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</si>
  <si>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</si>
  <si>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</si>
  <si>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</si>
  <si>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</si>
  <si>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</si>
  <si>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</si>
  <si>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</si>
  <si>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</si>
  <si>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</si>
  <si>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</si>
  <si>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</si>
  <si>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HIOHX80Y</t>
  </si>
  <si>
    <t>WPB2SLIG</t>
  </si>
  <si>
    <t>Silis</t>
  </si>
  <si>
    <t>XUSUEAV7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</si>
  <si>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</si>
  <si>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</si>
  <si>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</si>
  <si>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</si>
  <si>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</si>
  <si>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</si>
  <si>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</si>
  <si>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</si>
  <si>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</si>
  <si>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</si>
  <si>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</si>
  <si>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MFX2LR1Q</t>
  </si>
  <si>
    <t>96BSG7R1</t>
  </si>
  <si>
    <t>7FQMSWIX</t>
  </si>
  <si>
    <t>Bioplex</t>
  </si>
  <si>
    <t>GS1QVWCR</t>
  </si>
  <si>
    <t>Plusstrip</t>
  </si>
  <si>
    <t>ZWH8FXY3</t>
  </si>
  <si>
    <t>Toughzap</t>
  </si>
  <si>
    <t>2U94Y3Q9</t>
  </si>
  <si>
    <t>AAR79NOO</t>
  </si>
  <si>
    <t>M7I5O9YU</t>
  </si>
  <si>
    <t>LXZA2OSZ</t>
  </si>
  <si>
    <t>Ontomedia</t>
  </si>
  <si>
    <t>N0ONCYVZ</t>
  </si>
  <si>
    <t>Kinnamplus</t>
  </si>
  <si>
    <t>RU023K5W</t>
  </si>
  <si>
    <t>VDIU10RV</t>
  </si>
  <si>
    <t>Lexiqvolax</t>
  </si>
  <si>
    <t>BZCBQ514</t>
  </si>
  <si>
    <t>Y-corporation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</si>
  <si>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</si>
  <si>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</si>
  <si>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</si>
  <si>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</si>
  <si>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</si>
  <si>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</si>
  <si>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</si>
  <si>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</si>
  <si>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</si>
  <si>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</si>
  <si>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</si>
  <si>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</si>
  <si>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</si>
  <si>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</si>
  <si>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</si>
  <si>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</si>
  <si>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J7YF6DS7</t>
  </si>
  <si>
    <t>Betasoloin</t>
  </si>
  <si>
    <t>JQBJMETQ</t>
  </si>
  <si>
    <t>Domzoom</t>
  </si>
  <si>
    <t>0LVWSWEW</t>
  </si>
  <si>
    <t>Donquadtech</t>
  </si>
  <si>
    <t>K53BC1T9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</si>
  <si>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</si>
  <si>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</si>
  <si>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</si>
  <si>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</si>
  <si>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</si>
  <si>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</si>
  <si>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</si>
  <si>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</si>
  <si>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Opentech</t>
  </si>
  <si>
    <t>IT10CFQH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</si>
  <si>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</si>
  <si>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</si>
  <si>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</si>
  <si>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</si>
  <si>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</si>
  <si>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</si>
  <si>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</si>
  <si>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</si>
  <si>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</si>
  <si>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</si>
  <si>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</si>
  <si>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Funholding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</si>
  <si>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</si>
  <si>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</si>
  <si>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</si>
  <si>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</si>
  <si>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</si>
  <si>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</si>
  <si>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</si>
  <si>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</si>
  <si>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</si>
  <si>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AJXAXV4W</t>
  </si>
  <si>
    <t>VPDXX5PJ</t>
  </si>
  <si>
    <t>PZB9NUK8</t>
  </si>
  <si>
    <t>0P4AAPYX</t>
  </si>
  <si>
    <t>O6T5WC3W</t>
  </si>
  <si>
    <t>0NO04P6C</t>
  </si>
  <si>
    <t>MRXZTMM6</t>
  </si>
  <si>
    <t>LGI8QEC2</t>
  </si>
  <si>
    <t>6KZ0NCFX</t>
  </si>
  <si>
    <t>3SF8O9S6</t>
  </si>
  <si>
    <t>XK668R7C</t>
  </si>
  <si>
    <t>BADC6A9H</t>
  </si>
  <si>
    <t>I043RXJV</t>
  </si>
  <si>
    <t>MWWB44CC</t>
  </si>
  <si>
    <t>HBTINPDG</t>
  </si>
  <si>
    <t>Xx-holding</t>
  </si>
  <si>
    <t>DZ3KHZSX</t>
  </si>
  <si>
    <t>45A57X68</t>
  </si>
  <si>
    <t>9SLYC4TR</t>
  </si>
  <si>
    <t>7QC6FOKW</t>
  </si>
  <si>
    <t>XA184CMW</t>
  </si>
  <si>
    <t>S0N7BYU3</t>
  </si>
  <si>
    <t>Singletechno</t>
  </si>
  <si>
    <t>6WOMHAJM</t>
  </si>
  <si>
    <t>G1QGATKV</t>
  </si>
  <si>
    <t>6XFVQI32</t>
  </si>
  <si>
    <t>Yearin</t>
  </si>
  <si>
    <t>OGD4MDJ9</t>
  </si>
  <si>
    <t>4NGBUZWJ</t>
  </si>
  <si>
    <t>EFG5DGV5</t>
  </si>
  <si>
    <t>82MM4H33</t>
  </si>
  <si>
    <t>Labdrill</t>
  </si>
  <si>
    <t>14PM641K</t>
  </si>
  <si>
    <t>DSBGHOPN</t>
  </si>
  <si>
    <t>E8RP9FRW</t>
  </si>
  <si>
    <t>787IRG9Q</t>
  </si>
  <si>
    <t>0TUS4NAC</t>
  </si>
  <si>
    <t>FAJTQMUM</t>
  </si>
  <si>
    <t>TWF0J0DF</t>
  </si>
  <si>
    <t>Isdom</t>
  </si>
  <si>
    <t>BOJSLNDG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</si>
  <si>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</si>
  <si>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</si>
  <si>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</si>
  <si>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</si>
  <si>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</si>
  <si>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</si>
  <si>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</si>
  <si>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</si>
  <si>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0EOFVU05</t>
  </si>
  <si>
    <t>HNHOPL7M</t>
  </si>
  <si>
    <t>Y0NYI17R</t>
  </si>
  <si>
    <t>Dalttechnology</t>
  </si>
  <si>
    <t>R4F4RGAL</t>
  </si>
  <si>
    <t>40DPY158</t>
  </si>
  <si>
    <t>Hottechi</t>
  </si>
  <si>
    <t>DP9E525R</t>
  </si>
  <si>
    <t>DBDUMQQK</t>
  </si>
  <si>
    <t>Inity</t>
  </si>
  <si>
    <t>CNBN12RL</t>
  </si>
  <si>
    <t>OXL0YWEE</t>
  </si>
  <si>
    <t>5CSSZJF4</t>
  </si>
  <si>
    <t>0XG8TOJF</t>
  </si>
  <si>
    <t>2LP5SUR5</t>
  </si>
  <si>
    <t>PYZZ3IS6</t>
  </si>
  <si>
    <t>Blackzim</t>
  </si>
  <si>
    <t>5I4K5TQE</t>
  </si>
  <si>
    <t>Sumace</t>
  </si>
  <si>
    <t>RV3LPOYP</t>
  </si>
  <si>
    <t>LC85AQ1I</t>
  </si>
  <si>
    <t>TBV972NP</t>
  </si>
  <si>
    <t>EJMX0EIJ</t>
  </si>
  <si>
    <t>VR9NYBOV</t>
  </si>
  <si>
    <t>3U25FK08</t>
  </si>
  <si>
    <t>CRLK4Z1P</t>
  </si>
  <si>
    <t>OGENAT0L</t>
  </si>
  <si>
    <t>F57JWIDF</t>
  </si>
  <si>
    <t>J53D8EOL</t>
  </si>
  <si>
    <t>LF8JZ3Q5</t>
  </si>
  <si>
    <t>MRGBSMQ5</t>
  </si>
  <si>
    <t>CBAV8ZJL</t>
  </si>
  <si>
    <t>6JXHEZYK</t>
  </si>
  <si>
    <t>WDHNR2EI</t>
  </si>
  <si>
    <t>4K750D6F</t>
  </si>
  <si>
    <t>94GI0ZJ7</t>
  </si>
  <si>
    <t>TODG6DEK</t>
  </si>
  <si>
    <t>EZVKSQ9C</t>
  </si>
  <si>
    <t>RJYG004O</t>
  </si>
  <si>
    <t>JZOKHHWN</t>
  </si>
  <si>
    <t>EH6I67I0</t>
  </si>
  <si>
    <t>OT87JDWO</t>
  </si>
  <si>
    <t>YHKT6YJ7</t>
  </si>
  <si>
    <t>H78I3TAY</t>
  </si>
  <si>
    <t>1ROC43JK</t>
  </si>
  <si>
    <t>LPZLQL48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</si>
  <si>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</si>
  <si>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</si>
  <si>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</si>
  <si>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</si>
  <si>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</si>
  <si>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</si>
  <si>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</si>
  <si>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</si>
  <si>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</si>
  <si>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</si>
  <si>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W1KLFNE4</t>
  </si>
  <si>
    <t>GD2OCW12</t>
  </si>
  <si>
    <t>6XO4RYXK</t>
  </si>
  <si>
    <t>18Y7GRPW</t>
  </si>
  <si>
    <t>U07C2HEG</t>
  </si>
  <si>
    <t>RNTOJ78L</t>
  </si>
  <si>
    <t>N07K7DR7</t>
  </si>
  <si>
    <t>NLB4D5BQ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</si>
  <si>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</si>
  <si>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</si>
  <si>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</si>
  <si>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</si>
  <si>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</si>
  <si>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</si>
  <si>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</si>
  <si>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</si>
  <si>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</si>
  <si>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L62MDI48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</si>
  <si>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</si>
  <si>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</si>
  <si>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</si>
  <si>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</si>
  <si>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</si>
  <si>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</si>
  <si>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</si>
  <si>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</si>
  <si>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</si>
  <si>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</si>
  <si>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</si>
  <si>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79EABK3X</t>
  </si>
  <si>
    <t>2DKO9X1T</t>
  </si>
  <si>
    <t>IBDEQVBN</t>
  </si>
  <si>
    <t>62AK8UWX</t>
  </si>
  <si>
    <t>5QM4ORNT</t>
  </si>
  <si>
    <t>S91N9YBL</t>
  </si>
  <si>
    <t>44H0FJMH</t>
  </si>
  <si>
    <t>N5AZLQZR</t>
  </si>
  <si>
    <t>4T295XQL</t>
  </si>
  <si>
    <t>YFS5KLJJ</t>
  </si>
  <si>
    <t>S8GLKDB9</t>
  </si>
  <si>
    <t>IE7VQ5BA</t>
  </si>
  <si>
    <t>M0JKP0HT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</si>
  <si>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</si>
  <si>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</si>
  <si>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</si>
  <si>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</si>
  <si>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</si>
  <si>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</si>
  <si>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</si>
  <si>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</si>
  <si>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</si>
  <si>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</si>
  <si>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</si>
  <si>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PC78RLUX</t>
  </si>
  <si>
    <t>OWM3BPGW</t>
  </si>
  <si>
    <t>RP5PS9A5</t>
  </si>
  <si>
    <t>AI76U58A</t>
  </si>
  <si>
    <t>F2PW7WP2</t>
  </si>
  <si>
    <t>GK8YD2XW</t>
  </si>
  <si>
    <t>U4LRR9E9</t>
  </si>
  <si>
    <t>B00UMAV4</t>
  </si>
  <si>
    <t>9N55D1AH</t>
  </si>
  <si>
    <t>WI4PODA2</t>
  </si>
  <si>
    <t>VF1V41RI</t>
  </si>
  <si>
    <t>1B4L7TNG</t>
  </si>
  <si>
    <t>MZAN11FT</t>
  </si>
  <si>
    <t>MOLGOSGE</t>
  </si>
  <si>
    <t>FA1VHZSV</t>
  </si>
  <si>
    <t>PXQEX039</t>
  </si>
  <si>
    <t>RX56S6G3</t>
  </si>
  <si>
    <t>G4F8W039</t>
  </si>
  <si>
    <t>4T31MWVO</t>
  </si>
  <si>
    <t>83XN082U</t>
  </si>
  <si>
    <t>J21W3WIW</t>
  </si>
  <si>
    <t>52UPJFYI</t>
  </si>
  <si>
    <t>QOL51JIB</t>
  </si>
  <si>
    <t>93AGN8A6</t>
  </si>
  <si>
    <t>J7UNJFJL</t>
  </si>
  <si>
    <t>A4H5ESTU</t>
  </si>
  <si>
    <t>8EZ04VQB</t>
  </si>
  <si>
    <t>4501T63I</t>
  </si>
  <si>
    <t>FPNGEJRC</t>
  </si>
  <si>
    <t>Q7IRUJK7</t>
  </si>
  <si>
    <t>DTZPYISJ</t>
  </si>
  <si>
    <t>Y9HWSG8Z</t>
  </si>
  <si>
    <t>JOQCXC9Z</t>
  </si>
  <si>
    <t>Streethex</t>
  </si>
  <si>
    <t>AP7PCLAZ</t>
  </si>
  <si>
    <t>BIE471SO</t>
  </si>
  <si>
    <t>UA8AWDG4</t>
  </si>
  <si>
    <t>BTT6YAVZ</t>
  </si>
  <si>
    <t>PC1NUL8Q</t>
  </si>
  <si>
    <t>O7UUAK3Y</t>
  </si>
  <si>
    <t>F1X5ZJ7V</t>
  </si>
  <si>
    <t>IF7MJ88P</t>
  </si>
  <si>
    <t>12MQ3WM8</t>
  </si>
  <si>
    <t>91M6FY8S</t>
  </si>
  <si>
    <t>0LNZRNEU</t>
  </si>
  <si>
    <t>NKOKUS7D</t>
  </si>
  <si>
    <t>NF6GCTMV</t>
  </si>
  <si>
    <t>I4UCA7CU</t>
  </si>
  <si>
    <t>1LI7ETNZ</t>
  </si>
  <si>
    <t>77ZECYVJ</t>
  </si>
  <si>
    <t>IRB461Y7</t>
  </si>
  <si>
    <t>NM2Q3CGW</t>
  </si>
  <si>
    <t>OEEUEIPJ</t>
  </si>
  <si>
    <t>5E14LG51</t>
  </si>
  <si>
    <t>Iselectrics</t>
  </si>
  <si>
    <t>TIAGZQ54</t>
  </si>
  <si>
    <t>CRX91A45</t>
  </si>
  <si>
    <t>SV4SOO2K</t>
  </si>
  <si>
    <t>ITHR5WLF</t>
  </si>
  <si>
    <t>279625VN</t>
  </si>
  <si>
    <t>E8EY51IC</t>
  </si>
  <si>
    <t>85XNDIK1</t>
  </si>
  <si>
    <t>VCA1WAB0</t>
  </si>
  <si>
    <t>1G866GH4</t>
  </si>
  <si>
    <t>WDG0B1IR</t>
  </si>
  <si>
    <t>Q5CABPMO</t>
  </si>
  <si>
    <t>HHBA93J5</t>
  </si>
  <si>
    <t>R0W6A9BG</t>
  </si>
  <si>
    <t>P5EGQ0HI</t>
  </si>
  <si>
    <t>S3XI6YB3</t>
  </si>
  <si>
    <t>BBC3JB3H</t>
  </si>
  <si>
    <t>7XVLKX8G</t>
  </si>
  <si>
    <t>OX4P78HP</t>
  </si>
  <si>
    <t>72LNJRY9</t>
  </si>
  <si>
    <t>8C2WG2FB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</si>
  <si>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</si>
  <si>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</si>
  <si>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</si>
  <si>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</si>
  <si>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</si>
  <si>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</si>
  <si>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</si>
  <si>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</si>
  <si>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</si>
  <si>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</si>
  <si>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</si>
  <si>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</si>
  <si>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</si>
  <si>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FKS9MVF6</t>
  </si>
  <si>
    <t>HF8ABDF6</t>
  </si>
  <si>
    <t>SIRC44NM</t>
  </si>
  <si>
    <t>7S6SHJJG</t>
  </si>
  <si>
    <t>ZE84UHHB</t>
  </si>
  <si>
    <t>2R3ZA84D</t>
  </si>
  <si>
    <t>T5C527Z9</t>
  </si>
  <si>
    <t>XC4LTIEO</t>
  </si>
  <si>
    <t>AEBF9M5T</t>
  </si>
  <si>
    <t>MCE5DKD1</t>
  </si>
  <si>
    <t>EV46ES18</t>
  </si>
  <si>
    <t>ID3IJHUS</t>
  </si>
  <si>
    <t>YBJ72HKE</t>
  </si>
  <si>
    <t>5DEO8EDS</t>
  </si>
  <si>
    <t>WPXAMXD2</t>
  </si>
  <si>
    <t>A4BBDK82</t>
  </si>
  <si>
    <t>LMOAYCUK</t>
  </si>
  <si>
    <t>4XCJP60W</t>
  </si>
  <si>
    <t>CDKX2A19</t>
  </si>
  <si>
    <t>344I60EI</t>
  </si>
  <si>
    <t>YI30GSB5</t>
  </si>
  <si>
    <t>6IMUQYMN</t>
  </si>
  <si>
    <t>N9GAZ6B6</t>
  </si>
  <si>
    <t>8O3IYWSM</t>
  </si>
  <si>
    <t>R3OR0J5C</t>
  </si>
  <si>
    <t>0I6U3MQ6</t>
  </si>
  <si>
    <t>RXV4UXRE</t>
  </si>
  <si>
    <t>5AKGNKX1</t>
  </si>
  <si>
    <t>KNLMLTJH</t>
  </si>
  <si>
    <t>WRUG19FZ</t>
  </si>
  <si>
    <t>H06UZJH8</t>
  </si>
  <si>
    <t>K1RXVUG9</t>
  </si>
  <si>
    <t>1QT3STIA</t>
  </si>
  <si>
    <t>DFTR2O9K</t>
  </si>
  <si>
    <t>S9MECO24</t>
  </si>
  <si>
    <t>VKT0UN11</t>
  </si>
  <si>
    <t>SKTD4GGU</t>
  </si>
  <si>
    <t>JIACLB24</t>
  </si>
  <si>
    <t>SNAPG5KC</t>
  </si>
  <si>
    <t>J28ZRO9G</t>
  </si>
  <si>
    <t>5VYJCJAE</t>
  </si>
  <si>
    <t>KZ8Q0AFX</t>
  </si>
  <si>
    <t>CT3HBBI2</t>
  </si>
  <si>
    <t>AOOFHH6F</t>
  </si>
  <si>
    <t>5U9Y1P87</t>
  </si>
  <si>
    <t>J0Y91LUA</t>
  </si>
  <si>
    <t>PHR8KB1Y</t>
  </si>
  <si>
    <t>TBZMXKH4</t>
  </si>
  <si>
    <t>WNXZ1FGS</t>
  </si>
  <si>
    <t>S3W6Q07M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</si>
  <si>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</si>
  <si>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</si>
  <si>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</si>
  <si>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</si>
  <si>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</si>
  <si>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</si>
  <si>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</si>
  <si>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</si>
  <si>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</si>
  <si>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</si>
  <si>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</si>
  <si>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</si>
  <si>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</si>
  <si>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</si>
  <si>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NU8LWEWU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</si>
  <si>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</si>
  <si>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</si>
  <si>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</si>
  <si>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</si>
  <si>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</si>
  <si>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</si>
  <si>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</si>
  <si>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</si>
  <si>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</si>
  <si>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</si>
  <si>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</si>
  <si>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6NXY7144</t>
  </si>
  <si>
    <t>KBKHKULU</t>
  </si>
  <si>
    <t>INMJIFTF</t>
  </si>
  <si>
    <t>FUVQ5UKB</t>
  </si>
  <si>
    <t>O462ARMZ</t>
  </si>
  <si>
    <t>QVF0JRM5</t>
  </si>
  <si>
    <t>3TDWLPMV</t>
  </si>
  <si>
    <t>JN1ZFD18</t>
  </si>
  <si>
    <t>SRFVQ0HG</t>
  </si>
  <si>
    <t>D7H1EGS9</t>
  </si>
  <si>
    <t>1DDW2GQW</t>
  </si>
  <si>
    <t>WPGTHV8V</t>
  </si>
  <si>
    <t>GWAT8UWK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</si>
  <si>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</si>
  <si>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</si>
  <si>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</si>
  <si>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</si>
  <si>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</si>
  <si>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</si>
  <si>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</si>
  <si>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</si>
  <si>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</si>
  <si>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</si>
  <si>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</si>
  <si>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</si>
  <si>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</si>
  <si>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</si>
  <si>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</si>
  <si>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</si>
  <si>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</si>
  <si>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</si>
  <si>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V4324HG4</t>
  </si>
  <si>
    <t>N852D2Z8</t>
  </si>
  <si>
    <t>NOXNFJ2L</t>
  </si>
  <si>
    <t>PKDJTR06</t>
  </si>
  <si>
    <t>NN6CSUWT</t>
  </si>
  <si>
    <t>X69POZIN</t>
  </si>
  <si>
    <t>4FAEDB16</t>
  </si>
  <si>
    <t>CPGCT81C</t>
  </si>
  <si>
    <t>P13DDOTM</t>
  </si>
  <si>
    <t>1PN7TVPX</t>
  </si>
  <si>
    <t>9ZKORPL2</t>
  </si>
  <si>
    <t>BVYMJ6TD</t>
  </si>
  <si>
    <t>VXX8GJGY</t>
  </si>
  <si>
    <t>ES9L0DXE</t>
  </si>
  <si>
    <t>AANB25RH</t>
  </si>
  <si>
    <t>36PTGLTW</t>
  </si>
  <si>
    <t>6WTNSL1T</t>
  </si>
  <si>
    <t>Newex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</si>
  <si>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</si>
  <si>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</si>
  <si>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</si>
  <si>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</si>
  <si>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</si>
  <si>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</si>
  <si>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</si>
  <si>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</si>
  <si>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</si>
  <si>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</si>
  <si>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</si>
  <si>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</si>
  <si>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</si>
  <si>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SNFW1FD7</t>
  </si>
  <si>
    <t>2EOF1QCY</t>
  </si>
  <si>
    <t>O5O4ZAAC</t>
  </si>
  <si>
    <t>YBAKNQ8Z</t>
  </si>
  <si>
    <t>N5UIZYIV</t>
  </si>
  <si>
    <t>QY6HCHDH</t>
  </si>
  <si>
    <t>CZ3XOD03</t>
  </si>
  <si>
    <t>WVJBVA61</t>
  </si>
  <si>
    <t>MV9AO6WU</t>
  </si>
  <si>
    <t>VS2G74XQ</t>
  </si>
  <si>
    <t>Q37IWCG1</t>
  </si>
  <si>
    <t>CUR03RXO</t>
  </si>
  <si>
    <t>81APSLDP</t>
  </si>
  <si>
    <t>RBXWRHBJ</t>
  </si>
  <si>
    <t>05DTWSVC</t>
  </si>
  <si>
    <t>2YQHHWJ3</t>
  </si>
  <si>
    <t>ZW58VIDI</t>
  </si>
  <si>
    <t>Q7IIF1IP</t>
  </si>
  <si>
    <t>AALARPLH</t>
  </si>
  <si>
    <t>5FFY13G5</t>
  </si>
  <si>
    <t>2FTB6A7I</t>
  </si>
  <si>
    <t>7V9A9TXZ</t>
  </si>
  <si>
    <t>HWDRCUYU</t>
  </si>
  <si>
    <t>7A4AC5BC</t>
  </si>
  <si>
    <t>3B6HWK65</t>
  </si>
  <si>
    <t>A3BK99P6</t>
  </si>
  <si>
    <t>XYLNH45V</t>
  </si>
  <si>
    <t>4DW2FDX4</t>
  </si>
  <si>
    <t>A66X4Q2J</t>
  </si>
  <si>
    <t>IT9YW5RP</t>
  </si>
  <si>
    <t>7IZ2GMYK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</si>
  <si>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</si>
  <si>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</si>
  <si>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</si>
  <si>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</si>
  <si>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</si>
  <si>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</si>
  <si>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</si>
  <si>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</si>
  <si>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IXOHJYRM</t>
  </si>
  <si>
    <t>RMNHSNW9</t>
  </si>
  <si>
    <t>QPFNQYMV</t>
  </si>
  <si>
    <t>D77SFTS4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</si>
  <si>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</si>
  <si>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</si>
  <si>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</si>
  <si>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</si>
  <si>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</si>
  <si>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</si>
  <si>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</si>
  <si>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</si>
  <si>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</si>
  <si>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</si>
  <si>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</si>
  <si>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</si>
  <si>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</si>
  <si>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</si>
  <si>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4Q4NBPD6</t>
  </si>
  <si>
    <t>K8VSDOP8</t>
  </si>
  <si>
    <t>YNP9PI1X</t>
  </si>
  <si>
    <t>RTKUPEX7</t>
  </si>
  <si>
    <t>QQDO45YR</t>
  </si>
  <si>
    <t>USVLKDF4</t>
  </si>
  <si>
    <t>HT25XIAV</t>
  </si>
  <si>
    <t>88KUDE6J</t>
  </si>
  <si>
    <t>AOOD3MWW</t>
  </si>
  <si>
    <t>JCPQZ2SN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</si>
  <si>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</si>
  <si>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</si>
  <si>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</si>
  <si>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</si>
  <si>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</si>
  <si>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</si>
  <si>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</si>
  <si>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</si>
  <si>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</si>
  <si>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</si>
  <si>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</si>
  <si>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RP7KA6HS</t>
  </si>
  <si>
    <t>97KFQSX1</t>
  </si>
  <si>
    <t>08APB75Q</t>
  </si>
  <si>
    <t>6RL97BR9</t>
  </si>
  <si>
    <t>TPVFA5B8</t>
  </si>
  <si>
    <t>FHLOUD3V</t>
  </si>
  <si>
    <t>4E01ALB0</t>
  </si>
  <si>
    <t>K4HVGBVH</t>
  </si>
  <si>
    <t>6VIK2VX8</t>
  </si>
  <si>
    <t>XDLQ71X4</t>
  </si>
  <si>
    <t>L33YUX9V</t>
  </si>
  <si>
    <t>QT7LRWTN</t>
  </si>
  <si>
    <t>Q1JKHY7H</t>
  </si>
  <si>
    <t>BY0O646G</t>
  </si>
  <si>
    <t>5831YZMT</t>
  </si>
  <si>
    <t>AZUBCO7L</t>
  </si>
  <si>
    <t>FOWAY95L</t>
  </si>
  <si>
    <t>KGZL60NI</t>
  </si>
  <si>
    <t>SRZMNS79</t>
  </si>
  <si>
    <t>S6645YWA</t>
  </si>
  <si>
    <t>0XMB83YO</t>
  </si>
  <si>
    <t>4TEO0LE1</t>
  </si>
  <si>
    <t>5P82H5AA</t>
  </si>
  <si>
    <t>BN8UTT8O</t>
  </si>
  <si>
    <t>V751HK8R</t>
  </si>
  <si>
    <t>QWL218JV</t>
  </si>
  <si>
    <t>AF8NG5JC</t>
  </si>
  <si>
    <t>12M4HB7G</t>
  </si>
  <si>
    <t>1XVTUE5J</t>
  </si>
  <si>
    <t>3VKO28KR</t>
  </si>
  <si>
    <t>9A9E1KPG</t>
  </si>
  <si>
    <t>5IES0B4B</t>
  </si>
  <si>
    <t>HUFYU0AT</t>
  </si>
  <si>
    <t>GMI6XZ4O</t>
  </si>
  <si>
    <t>YOQCQ4UO</t>
  </si>
  <si>
    <t>KOZTDBJ5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</si>
  <si>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</si>
  <si>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</si>
  <si>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</si>
  <si>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</si>
  <si>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</si>
  <si>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</si>
  <si>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</si>
  <si>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</si>
  <si>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</si>
  <si>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</si>
  <si>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L47EPGVT</t>
  </si>
  <si>
    <t>9GENDMWA</t>
  </si>
  <si>
    <t>DHACLHPS</t>
  </si>
  <si>
    <t>GKLE0CDI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</si>
  <si>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</si>
  <si>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</si>
  <si>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</si>
  <si>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</si>
  <si>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</si>
  <si>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</si>
  <si>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</si>
  <si>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</si>
  <si>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</si>
  <si>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</si>
  <si>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</si>
  <si>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</si>
  <si>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HM334UL2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</si>
  <si>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</si>
  <si>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</si>
  <si>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</si>
  <si>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</si>
  <si>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</si>
  <si>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</si>
  <si>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</si>
  <si>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</si>
  <si>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</si>
  <si>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</si>
  <si>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</si>
  <si>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G0R305KO</t>
  </si>
  <si>
    <t>ZDZGCWX7</t>
  </si>
  <si>
    <t>PQJZ5Z3R</t>
  </si>
  <si>
    <t>7KXTF2Q6</t>
  </si>
  <si>
    <t>WZVE1NTM</t>
  </si>
  <si>
    <t>M6UEZLOQ</t>
  </si>
  <si>
    <t>D6T5MM04</t>
  </si>
  <si>
    <t>5RNWV17L</t>
  </si>
  <si>
    <t>9JKVM4BK</t>
  </si>
  <si>
    <t>14PBBHSE</t>
  </si>
  <si>
    <t>P1KS5YFX</t>
  </si>
  <si>
    <t>3MNZF5ZK</t>
  </si>
  <si>
    <t>HVM656P3</t>
  </si>
  <si>
    <t>U2SW8DT1</t>
  </si>
  <si>
    <t>VXMFL425</t>
  </si>
  <si>
    <t>XMH4CH4Q</t>
  </si>
  <si>
    <t>UNLIS3RY</t>
  </si>
  <si>
    <t>E887HZT1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</si>
  <si>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</si>
  <si>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</si>
  <si>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</si>
  <si>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</si>
  <si>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</si>
  <si>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</si>
  <si>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</si>
  <si>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</si>
  <si>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</si>
  <si>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</si>
  <si>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</si>
  <si>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I3MC9XZC</t>
  </si>
  <si>
    <t>Massive Dynamic</t>
  </si>
  <si>
    <t>L5T2HKKO</t>
  </si>
  <si>
    <t>6CEEGQ8I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</si>
  <si>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</si>
  <si>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</si>
  <si>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</si>
  <si>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</si>
  <si>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</si>
  <si>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</si>
  <si>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</si>
  <si>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</si>
  <si>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</si>
  <si>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</si>
  <si>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</si>
  <si>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</si>
  <si>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N6H58J55</t>
  </si>
  <si>
    <t>WR6Q2X53</t>
  </si>
  <si>
    <t>8O1WNJBA</t>
  </si>
  <si>
    <t>X1LAD57Y</t>
  </si>
  <si>
    <t>E2NXQUWO</t>
  </si>
  <si>
    <t>MEZLJGRB</t>
  </si>
  <si>
    <t>X6LO8WPD</t>
  </si>
  <si>
    <t>S8WV5MUC</t>
  </si>
  <si>
    <t>CVKLHZEO</t>
  </si>
  <si>
    <t>8KJZJFJ1</t>
  </si>
  <si>
    <t>W560QFJL</t>
  </si>
  <si>
    <t>TA3PW6ZQ</t>
  </si>
  <si>
    <t>2DVE0XCM</t>
  </si>
  <si>
    <t>L3UMWAX7</t>
  </si>
  <si>
    <t>VOTOT8MK</t>
  </si>
  <si>
    <t>Y3ULGUD8</t>
  </si>
  <si>
    <t>7350YGG4</t>
  </si>
  <si>
    <t>BRQRF65L</t>
  </si>
  <si>
    <t>LB6XW39X</t>
  </si>
  <si>
    <t>WS9CXY7E</t>
  </si>
  <si>
    <t>CK0MDHHM</t>
  </si>
  <si>
    <t>RNUH1SI8</t>
  </si>
  <si>
    <t>BNY8MJ6L</t>
  </si>
  <si>
    <t>JOQQZ5RH</t>
  </si>
  <si>
    <t>LIIBOUUQ</t>
  </si>
  <si>
    <t>UDYSM42B</t>
  </si>
  <si>
    <t>75Q82XU7</t>
  </si>
  <si>
    <t>AMNKCM1H</t>
  </si>
  <si>
    <t>2U6QQHCC</t>
  </si>
  <si>
    <t>CZIXINO2</t>
  </si>
  <si>
    <t>KIHC1QJQ</t>
  </si>
  <si>
    <t>VBWQO6BM</t>
  </si>
  <si>
    <t>LTZCN1RA</t>
  </si>
  <si>
    <t>8638OV6W</t>
  </si>
  <si>
    <t>K4VP5HK4</t>
  </si>
  <si>
    <t>10R46CSK</t>
  </si>
  <si>
    <t>VBA34LWX</t>
  </si>
  <si>
    <t>DLJN7WG0</t>
  </si>
  <si>
    <t>FJCCTOPN</t>
  </si>
  <si>
    <t>5VAV2TUY</t>
  </si>
  <si>
    <t>HTD2ME9C</t>
  </si>
  <si>
    <t>GHUCMUPL</t>
  </si>
  <si>
    <t>1LKY3B4X</t>
  </si>
  <si>
    <t>7Y5E0RDL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</si>
  <si>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</si>
  <si>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</si>
  <si>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</si>
  <si>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</si>
  <si>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</si>
  <si>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</si>
  <si>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</si>
  <si>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</si>
  <si>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2QHRL8CW</t>
  </si>
  <si>
    <t>RFYAI0WA</t>
  </si>
  <si>
    <t>WH0DJCGL</t>
  </si>
  <si>
    <t>IHFM8QXN</t>
  </si>
  <si>
    <t>QCY951QA</t>
  </si>
  <si>
    <t>09BVA55J</t>
  </si>
  <si>
    <t>2R9HXKXT</t>
  </si>
  <si>
    <t>JLK8KCNN</t>
  </si>
  <si>
    <t>8ZYVKQ27</t>
  </si>
  <si>
    <t>5JFOA4XC</t>
  </si>
  <si>
    <t>N5FOEJZ9</t>
  </si>
  <si>
    <t>CYWZJ2AI</t>
  </si>
  <si>
    <t>EBRWSMI0</t>
  </si>
  <si>
    <t>4PKHDQOQ</t>
  </si>
  <si>
    <t>3Y9SB2QK</t>
  </si>
  <si>
    <t>2EILEDKF</t>
  </si>
  <si>
    <t>J4NX9TK5</t>
  </si>
  <si>
    <t>5ITSLO0E</t>
  </si>
  <si>
    <t>QGW0TI1U</t>
  </si>
  <si>
    <t>WJC5J533</t>
  </si>
  <si>
    <t>9SLINQY5</t>
  </si>
  <si>
    <t>XGLMCTLG</t>
  </si>
  <si>
    <t>X6RLT30X</t>
  </si>
  <si>
    <t>IVT0S1N1</t>
  </si>
  <si>
    <t>JEPGSQC9</t>
  </si>
  <si>
    <t>EEDHCEVZ</t>
  </si>
  <si>
    <t>E36CR33F</t>
  </si>
  <si>
    <t>B4SIVH1O</t>
  </si>
  <si>
    <t>VMEVOJVL</t>
  </si>
  <si>
    <t>5EKN0BFN</t>
  </si>
  <si>
    <t>52CROFH2</t>
  </si>
  <si>
    <t>WGI2GSKJ</t>
  </si>
  <si>
    <t>W4BNO6UL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</si>
  <si>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</si>
  <si>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</si>
  <si>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</si>
  <si>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</si>
  <si>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</si>
  <si>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</si>
  <si>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</si>
  <si>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</si>
  <si>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</si>
  <si>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</si>
  <si>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</si>
  <si>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</si>
  <si>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</si>
  <si>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</si>
  <si>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</si>
  <si>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</si>
  <si>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IQ9W1X36</t>
  </si>
  <si>
    <t>GSR9PIF0</t>
  </si>
  <si>
    <t>VFZOL6CB</t>
  </si>
  <si>
    <t>75ZOJ3O7</t>
  </si>
  <si>
    <t>1QQR82TP</t>
  </si>
  <si>
    <t>DR6MQSWL</t>
  </si>
  <si>
    <t>KAV5TU8X</t>
  </si>
  <si>
    <t>UQ86UOWY</t>
  </si>
  <si>
    <t>A82DG6R5</t>
  </si>
  <si>
    <t>37FKT2ZP</t>
  </si>
  <si>
    <t>MVXB9PS5</t>
  </si>
  <si>
    <t>M2TZSYTN</t>
  </si>
  <si>
    <t>KGJL5GHX</t>
  </si>
  <si>
    <t>IF7DSONM</t>
  </si>
  <si>
    <t>RR4FWSVB</t>
  </si>
  <si>
    <t>IO4GTLAB</t>
  </si>
  <si>
    <t>06T2UPDG</t>
  </si>
  <si>
    <t>9L6ADU5C</t>
  </si>
  <si>
    <t>TBDUMBLA</t>
  </si>
  <si>
    <t>0AXGVKN8</t>
  </si>
  <si>
    <t>TAPNNL1W</t>
  </si>
  <si>
    <t>R9ZAKBFE</t>
  </si>
  <si>
    <t>Y40ADYX7</t>
  </si>
  <si>
    <t>R7GVZT8J</t>
  </si>
  <si>
    <t>RSEDY99J</t>
  </si>
  <si>
    <t>D5NZQIWU</t>
  </si>
  <si>
    <t>Z0BGG6IJ</t>
  </si>
  <si>
    <t>ZCA1IRGD</t>
  </si>
  <si>
    <t>NPB8ZLEO</t>
  </si>
  <si>
    <t>HJIO57TA</t>
  </si>
  <si>
    <t>U6N053E1</t>
  </si>
  <si>
    <t>MTKCJVFO</t>
  </si>
  <si>
    <t>YOISPUC6</t>
  </si>
  <si>
    <t>2MHTTXX0</t>
  </si>
  <si>
    <t>GZUKDP7F</t>
  </si>
  <si>
    <t>S519S1EK</t>
  </si>
  <si>
    <t>AL554AUI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</si>
  <si>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</si>
  <si>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</si>
  <si>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</si>
  <si>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</si>
  <si>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</si>
  <si>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</si>
  <si>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</si>
  <si>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</si>
  <si>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</si>
  <si>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</si>
  <si>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</si>
  <si>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</si>
  <si>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</si>
  <si>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</si>
  <si>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</si>
  <si>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</si>
  <si>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WM30CUBE</t>
  </si>
  <si>
    <t>8DWOWB6Y</t>
  </si>
  <si>
    <t>BGNB966A</t>
  </si>
  <si>
    <t>4Q4CLZCH</t>
  </si>
  <si>
    <t>YQ24IWRQ</t>
  </si>
  <si>
    <t>Z30RS0CL</t>
  </si>
  <si>
    <t>FRB34F3W</t>
  </si>
  <si>
    <t>0HELH2Q0</t>
  </si>
  <si>
    <t>9E8A7MQ8</t>
  </si>
  <si>
    <t>HG5P21RO</t>
  </si>
  <si>
    <t>MGP9HCUL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</si>
  <si>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</si>
  <si>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</si>
  <si>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</si>
  <si>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</si>
  <si>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</si>
  <si>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</si>
  <si>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</si>
  <si>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</si>
  <si>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</si>
  <si>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UXJSIAVS</t>
  </si>
  <si>
    <t>KR4K652E</t>
  </si>
  <si>
    <t>J2SR2H1Y</t>
  </si>
  <si>
    <t>VTT447YT</t>
  </si>
  <si>
    <t>8JJY9B08</t>
  </si>
  <si>
    <t>STTAXKIU</t>
  </si>
  <si>
    <t>25FUROM1</t>
  </si>
  <si>
    <t>PX4OW5SC</t>
  </si>
  <si>
    <t>SLIWHUIM</t>
  </si>
  <si>
    <t>XBVFZ1IR</t>
  </si>
  <si>
    <t>3N9I1WH7</t>
  </si>
  <si>
    <t>TMW4J6NA</t>
  </si>
  <si>
    <t>ZI1MPYF3</t>
  </si>
  <si>
    <t>L6KOBEBZ</t>
  </si>
  <si>
    <t>Z2S4KUPO</t>
  </si>
  <si>
    <t>38KKSE72</t>
  </si>
  <si>
    <t>0GJ586J0</t>
  </si>
  <si>
    <t>4V0S4BA3</t>
  </si>
  <si>
    <t>1LTD5TKV</t>
  </si>
  <si>
    <t>VBM56CIF</t>
  </si>
  <si>
    <t>PDH2NPE1</t>
  </si>
  <si>
    <t>OV60VIBB</t>
  </si>
  <si>
    <t>2OAIXF3A</t>
  </si>
  <si>
    <t>FBSEA94D</t>
  </si>
  <si>
    <t>EOB01PRO</t>
  </si>
  <si>
    <t>5QC9H4C2</t>
  </si>
  <si>
    <t>3HGQ3BOY</t>
  </si>
  <si>
    <t>CO6ZPH1W</t>
  </si>
  <si>
    <t>X914SMX7</t>
  </si>
  <si>
    <t>8061HKKB</t>
  </si>
  <si>
    <t>T1HIH384</t>
  </si>
  <si>
    <t>FM2NX2GB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</si>
  <si>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</si>
  <si>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</si>
  <si>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</si>
  <si>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</si>
  <si>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</si>
  <si>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</si>
  <si>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</si>
  <si>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</si>
  <si>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</si>
  <si>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</si>
  <si>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</si>
  <si>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</si>
  <si>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</si>
  <si>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</si>
  <si>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</si>
  <si>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</si>
  <si>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</si>
  <si>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</si>
  <si>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</si>
  <si>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</si>
  <si>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</si>
  <si>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</si>
  <si>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</si>
  <si>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</si>
  <si>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</si>
  <si>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</si>
  <si>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</si>
  <si>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</si>
  <si>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</si>
  <si>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</si>
  <si>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</si>
  <si>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</si>
  <si>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</si>
  <si>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</si>
  <si>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</si>
  <si>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STT3X4NB</t>
  </si>
  <si>
    <t>74VGCEEW</t>
  </si>
  <si>
    <t>MXTAIS4Q</t>
  </si>
  <si>
    <t>YP8QKKEZ</t>
  </si>
  <si>
    <t>3TSOEM5K</t>
  </si>
  <si>
    <t>G7RCJBVL</t>
  </si>
  <si>
    <t>G20IQSA3</t>
  </si>
  <si>
    <t>Q16BQCEL</t>
  </si>
  <si>
    <t>9924I5ZF</t>
  </si>
  <si>
    <t>SLLJT3T1</t>
  </si>
  <si>
    <t>32LY2D1K</t>
  </si>
  <si>
    <t>S2UWELRW</t>
  </si>
  <si>
    <t>5VQRLIEZ</t>
  </si>
  <si>
    <t>6U0CT07B</t>
  </si>
  <si>
    <t>DFN1V29L</t>
  </si>
  <si>
    <t>VBZ862OS</t>
  </si>
  <si>
    <t>LGLIB8TR</t>
  </si>
  <si>
    <t>JREGYB42</t>
  </si>
  <si>
    <t>9PWM6RYC</t>
  </si>
  <si>
    <t>EMUA57Q2</t>
  </si>
  <si>
    <t>DB3N4CHN</t>
  </si>
  <si>
    <t>4CXUC4VR</t>
  </si>
  <si>
    <t>OF7GY5F4</t>
  </si>
  <si>
    <t>Q1ZKBGV5</t>
  </si>
  <si>
    <t>9JKODCAU</t>
  </si>
  <si>
    <t>LELWKXDX</t>
  </si>
  <si>
    <t>DA95Q0VE</t>
  </si>
  <si>
    <t>JE245P8R</t>
  </si>
  <si>
    <t>SFQMEZIW</t>
  </si>
  <si>
    <t>B8RR21XP</t>
  </si>
  <si>
    <t>U85VV1BU</t>
  </si>
  <si>
    <t>V6HB68BL</t>
  </si>
  <si>
    <t>H9JPB7GW</t>
  </si>
  <si>
    <t>8LFNU39A</t>
  </si>
  <si>
    <t>SWPTTVQZ</t>
  </si>
  <si>
    <t>GKJLM1UR</t>
  </si>
  <si>
    <t>8L1ZHTPL</t>
  </si>
  <si>
    <t>4XX690SP</t>
  </si>
  <si>
    <t>JSDGELLK</t>
  </si>
  <si>
    <t>LV1754PS</t>
  </si>
  <si>
    <t>JIYYV11P</t>
  </si>
  <si>
    <t>6TB7XA83</t>
  </si>
  <si>
    <t>U5UM9W8V</t>
  </si>
  <si>
    <t>POB32WHJ</t>
  </si>
  <si>
    <t>4T8KR12S</t>
  </si>
  <si>
    <t>JA0D4V57</t>
  </si>
  <si>
    <t>6CKB8I8U</t>
  </si>
  <si>
    <t>7S1N6QHI</t>
  </si>
  <si>
    <t>CHI2T3IH</t>
  </si>
  <si>
    <t>X7HK448T</t>
  </si>
  <si>
    <t>1YYN3PBU</t>
  </si>
  <si>
    <t>R4L36Y0P</t>
  </si>
  <si>
    <t>CPTEPYPZ</t>
  </si>
  <si>
    <t>YNKWBEEN</t>
  </si>
  <si>
    <t>SARVIBLS</t>
  </si>
  <si>
    <t>M4ZNQTEQ</t>
  </si>
  <si>
    <t>K0GWTWYL</t>
  </si>
  <si>
    <t>SAUAOZVO</t>
  </si>
  <si>
    <t>1XHLB0Q5</t>
  </si>
  <si>
    <t>OJVA8ZEK</t>
  </si>
  <si>
    <t>UAX3F7D4</t>
  </si>
  <si>
    <t>7PDUWDGT</t>
  </si>
  <si>
    <t>BVOO33UA</t>
  </si>
  <si>
    <t>SC7XGQVA</t>
  </si>
  <si>
    <t>UY45Y7AM</t>
  </si>
  <si>
    <t>M92Y63Q3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</si>
  <si>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</si>
  <si>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</si>
  <si>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</si>
  <si>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</si>
  <si>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</si>
  <si>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</si>
  <si>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</si>
  <si>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</si>
  <si>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</si>
  <si>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</si>
  <si>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</si>
  <si>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</si>
  <si>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</si>
  <si>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</si>
  <si>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</si>
  <si>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</si>
  <si>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S0XILDHQ</t>
  </si>
  <si>
    <t>ZVR3CS7N</t>
  </si>
  <si>
    <t>9AMJKJX6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</si>
  <si>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</si>
  <si>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</si>
  <si>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</si>
  <si>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</si>
  <si>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</si>
  <si>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</si>
  <si>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</si>
  <si>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</si>
  <si>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420PORSF</t>
  </si>
  <si>
    <t>DVCPCBMJ</t>
  </si>
  <si>
    <t>UMZ986GC</t>
  </si>
  <si>
    <t>I7BWM5O0</t>
  </si>
  <si>
    <t>UPQRP36U</t>
  </si>
  <si>
    <t>RZI9HX5X</t>
  </si>
  <si>
    <t>WFJPWN9O</t>
  </si>
  <si>
    <t>2WH4NUR9</t>
  </si>
  <si>
    <t>S93L97VV</t>
  </si>
  <si>
    <t>HRU8FNE1</t>
  </si>
  <si>
    <t>ITIQJARB</t>
  </si>
  <si>
    <t>EAUV9J9L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</si>
  <si>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</si>
  <si>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</si>
  <si>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</si>
  <si>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</si>
  <si>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</si>
  <si>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</si>
  <si>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</si>
  <si>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</si>
  <si>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</si>
  <si>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</si>
  <si>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</si>
  <si>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</si>
  <si>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</si>
  <si>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</si>
  <si>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</si>
  <si>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</si>
  <si>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</si>
  <si>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</si>
  <si>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</si>
  <si>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</si>
  <si>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</si>
  <si>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</si>
  <si>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</si>
  <si>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</si>
  <si>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</si>
  <si>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</si>
  <si>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</si>
  <si>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</si>
  <si>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</si>
  <si>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</si>
  <si>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</si>
  <si>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</si>
  <si>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</si>
  <si>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</si>
  <si>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</si>
  <si>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</si>
  <si>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</si>
  <si>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</si>
  <si>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26CH1NDR</t>
  </si>
  <si>
    <t>ZGZSYIJV</t>
  </si>
  <si>
    <t>6LI7FXQT</t>
  </si>
  <si>
    <t>D01U0UR8</t>
  </si>
  <si>
    <t>9LFX3HBC</t>
  </si>
  <si>
    <t>JP3IMU5X</t>
  </si>
  <si>
    <t>5I8WOI8P</t>
  </si>
  <si>
    <t>LJBQ7P0V</t>
  </si>
  <si>
    <t>7C9BUYV0</t>
  </si>
  <si>
    <t>NY9ARKRE</t>
  </si>
  <si>
    <t>8QBIFURM</t>
  </si>
  <si>
    <t>ZWAJWK40</t>
  </si>
  <si>
    <t>WQ0C723A</t>
  </si>
  <si>
    <t>RCQ32MXL</t>
  </si>
  <si>
    <t>396WP6JS</t>
  </si>
  <si>
    <t>57689GK9</t>
  </si>
  <si>
    <t>S2WDGIHL</t>
  </si>
  <si>
    <t>TF7HCU69</t>
  </si>
  <si>
    <t>0EX7ML4W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</si>
  <si>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</si>
  <si>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</si>
  <si>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</si>
  <si>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</si>
  <si>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</si>
  <si>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</si>
  <si>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</si>
  <si>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</si>
  <si>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</si>
  <si>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</si>
  <si>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</si>
  <si>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A6CE8BHR</t>
  </si>
  <si>
    <t>UI1UION3</t>
  </si>
  <si>
    <t>ZPX96Q40</t>
  </si>
  <si>
    <t>FGH181PC</t>
  </si>
  <si>
    <t>8OBC9CQE</t>
  </si>
  <si>
    <t>2Y84YR3K</t>
  </si>
  <si>
    <t>97QHOOWD</t>
  </si>
  <si>
    <t>YL7XWUYO</t>
  </si>
  <si>
    <t>VO8TFB31</t>
  </si>
  <si>
    <t>HZU0L5GS</t>
  </si>
  <si>
    <t>8RF8XVYF</t>
  </si>
  <si>
    <t>ZILYYA1V</t>
  </si>
  <si>
    <t>NH0WGTR4</t>
  </si>
  <si>
    <t>73HO9OZC</t>
  </si>
  <si>
    <t>WBJX6O2D</t>
  </si>
  <si>
    <t>1IHNDN80</t>
  </si>
  <si>
    <t>T14K7M5G</t>
  </si>
  <si>
    <t>XPP2Q5WQ</t>
  </si>
  <si>
    <t>HG07756D</t>
  </si>
  <si>
    <t>E7YSM99K</t>
  </si>
  <si>
    <t>4D1FP59D</t>
  </si>
  <si>
    <t>3E4VTH6E</t>
  </si>
  <si>
    <t>TK29F68V</t>
  </si>
  <si>
    <t>GTANESSU</t>
  </si>
  <si>
    <t>LA0O6BHX</t>
  </si>
  <si>
    <t>J4V3VKQ5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</si>
  <si>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</si>
  <si>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</si>
  <si>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</si>
  <si>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</si>
  <si>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</si>
  <si>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</si>
  <si>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</si>
  <si>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</si>
  <si>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</si>
  <si>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</si>
  <si>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</si>
  <si>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</si>
  <si>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</si>
  <si>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</si>
  <si>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</si>
  <si>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</si>
  <si>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</si>
  <si>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</si>
  <si>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</si>
  <si>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</si>
  <si>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JV1NCDKP</t>
  </si>
  <si>
    <t>ECCVMNUZ</t>
  </si>
  <si>
    <t>3OAEEV0S</t>
  </si>
  <si>
    <t>RTH5O6ZW</t>
  </si>
  <si>
    <t>GH6U8WWN</t>
  </si>
  <si>
    <t>2Y2R082L</t>
  </si>
  <si>
    <t>1R38Y0C1</t>
  </si>
  <si>
    <t>8JS4BWQ7</t>
  </si>
  <si>
    <t>78TOITP2</t>
  </si>
  <si>
    <t>3PVNGGBX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</si>
  <si>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</si>
  <si>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</si>
  <si>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</si>
  <si>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</si>
  <si>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</si>
  <si>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</si>
  <si>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</si>
  <si>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</si>
  <si>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</si>
  <si>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</si>
  <si>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EK0ZZHKT</t>
  </si>
  <si>
    <t>9U6RAS0M</t>
  </si>
  <si>
    <t>GOM8T4Y4</t>
  </si>
  <si>
    <t>E7OPE1O8</t>
  </si>
  <si>
    <t>647E6ED0</t>
  </si>
  <si>
    <t>V4XHHFO3</t>
  </si>
  <si>
    <t>PEX6S873</t>
  </si>
  <si>
    <t>M9OTPNII</t>
  </si>
  <si>
    <t>EZRICI17</t>
  </si>
  <si>
    <t>MHN0SWM2</t>
  </si>
  <si>
    <t>8SKE4TT5</t>
  </si>
  <si>
    <t>IGELOJ42</t>
  </si>
  <si>
    <t>0LMA8GMJ</t>
  </si>
  <si>
    <t>E40RN3MN</t>
  </si>
  <si>
    <t>093R7PK9</t>
  </si>
  <si>
    <t>7IFEKEMG</t>
  </si>
  <si>
    <t>K2KK9SW2</t>
  </si>
  <si>
    <t>K4ETVW4H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</si>
  <si>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</si>
  <si>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</si>
  <si>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</si>
  <si>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</si>
  <si>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</si>
  <si>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</si>
  <si>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</si>
  <si>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</si>
  <si>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KP6NOWM7</t>
  </si>
  <si>
    <t>HPYLUU5P</t>
  </si>
  <si>
    <t>I7AH5FW0</t>
  </si>
  <si>
    <t>RSFYKC1F</t>
  </si>
  <si>
    <t>RMW0TRSZ</t>
  </si>
  <si>
    <t>GNENBXRW</t>
  </si>
  <si>
    <t>L20NI94X</t>
  </si>
  <si>
    <t>9XV6GX8D</t>
  </si>
  <si>
    <t>IDIMBX0N</t>
  </si>
  <si>
    <t>W75XU368</t>
  </si>
  <si>
    <t>WIY2Q0Q5</t>
  </si>
  <si>
    <t>DF1011UT</t>
  </si>
  <si>
    <t>4PXSBQU8</t>
  </si>
  <si>
    <t>QRKHWNRB</t>
  </si>
  <si>
    <t>1YGNHE69</t>
  </si>
  <si>
    <t>TAEUD0HP</t>
  </si>
  <si>
    <t>72TBO2HA</t>
  </si>
  <si>
    <t>FCW4SAAP</t>
  </si>
  <si>
    <t>DEH0MYSO</t>
  </si>
  <si>
    <t>T02CX0BY</t>
  </si>
  <si>
    <t>IN9S33CD</t>
  </si>
  <si>
    <t>SSX3QRTB</t>
  </si>
  <si>
    <t>UBX7TMQG</t>
  </si>
  <si>
    <t>RR5AMWPQ</t>
  </si>
  <si>
    <t>FHLNW3WH</t>
  </si>
  <si>
    <t>PRMMZX9O</t>
  </si>
  <si>
    <t>ZZFES7ID</t>
  </si>
  <si>
    <t>G7PNQB9M</t>
  </si>
  <si>
    <t>Z0R5O2VW</t>
  </si>
  <si>
    <t>VS0TWECS</t>
  </si>
  <si>
    <t>XN7EV14M</t>
  </si>
  <si>
    <t>P5BRH80Z</t>
  </si>
  <si>
    <t>QUFCX2MF</t>
  </si>
  <si>
    <t>RW13VT8T</t>
  </si>
  <si>
    <t>5LJ47CVS</t>
  </si>
  <si>
    <t>87XTACKH</t>
  </si>
  <si>
    <t>0Z2CQ0MQ</t>
  </si>
  <si>
    <t>4SK6YLB0</t>
  </si>
  <si>
    <t>9Y3JDP1B</t>
  </si>
  <si>
    <t>COWC9H9T</t>
  </si>
  <si>
    <t>ZTHMJWYZ</t>
  </si>
  <si>
    <t>MMGWAWBA</t>
  </si>
  <si>
    <t>8LPO6YCO</t>
  </si>
  <si>
    <t>CDUIUYY2</t>
  </si>
  <si>
    <t>A1TDRYHZ</t>
  </si>
  <si>
    <t>9328IHHL</t>
  </si>
  <si>
    <t>ZFB7CBR6</t>
  </si>
  <si>
    <t>3N3RAHXR</t>
  </si>
  <si>
    <t>6RJE18RW</t>
  </si>
  <si>
    <t>QXU90OP8</t>
  </si>
  <si>
    <t>NXXSU27K</t>
  </si>
  <si>
    <t>06YL7WVJ</t>
  </si>
  <si>
    <t>K4Y8R0FX</t>
  </si>
  <si>
    <t>F8O0IY28</t>
  </si>
  <si>
    <t>T0SEVT4K</t>
  </si>
  <si>
    <t>36VPT9RZ</t>
  </si>
  <si>
    <t>R2RL1Y49</t>
  </si>
  <si>
    <t>7Q7SA3EK</t>
  </si>
  <si>
    <t>6JI36HIE</t>
  </si>
  <si>
    <t>B5CBSTM5</t>
  </si>
  <si>
    <t>SNBYNW8H</t>
  </si>
  <si>
    <t>IEN6RBZI</t>
  </si>
  <si>
    <t>9P026O47</t>
  </si>
  <si>
    <t>AJLNEUVY</t>
  </si>
  <si>
    <t>LJIAOC0Q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</si>
  <si>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</si>
  <si>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</si>
  <si>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</si>
  <si>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</si>
  <si>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</si>
  <si>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</si>
  <si>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</si>
  <si>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</si>
  <si>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</si>
  <si>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</si>
  <si>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</si>
  <si>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1N99TLIA</t>
  </si>
  <si>
    <t>JYE2QFGE</t>
  </si>
  <si>
    <t>MIU04JC2</t>
  </si>
  <si>
    <t>VF2OKZY5</t>
  </si>
  <si>
    <t>QSBKLWSW</t>
  </si>
  <si>
    <t>0GTJE2VQ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</si>
  <si>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</si>
  <si>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</si>
  <si>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</si>
  <si>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</si>
  <si>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</si>
  <si>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</si>
  <si>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</si>
  <si>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</si>
  <si>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</si>
  <si>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RK6UFTI8</t>
  </si>
  <si>
    <t>ECOU1XXZ</t>
  </si>
  <si>
    <t>GZCWM6GK</t>
  </si>
  <si>
    <t>U0G8KIPB</t>
  </si>
  <si>
    <t>2YVVZN5L</t>
  </si>
  <si>
    <t>TGW7OYMD</t>
  </si>
  <si>
    <t>XJ9RQU4K</t>
  </si>
  <si>
    <t>4TRMURKI</t>
  </si>
  <si>
    <t>TJXY9DQG</t>
  </si>
  <si>
    <t>DV9ZB9KL</t>
  </si>
  <si>
    <t>J712QVSG</t>
  </si>
  <si>
    <t>LCBVIPRA</t>
  </si>
  <si>
    <t>88R08IL1</t>
  </si>
  <si>
    <t>WNMF0OHM</t>
  </si>
  <si>
    <t>I0D1O3GX</t>
  </si>
  <si>
    <t>PO158L29</t>
  </si>
  <si>
    <t>7LNGJB3S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</si>
  <si>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</si>
  <si>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</si>
  <si>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</si>
  <si>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</si>
  <si>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</si>
  <si>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</si>
  <si>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</si>
  <si>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</si>
  <si>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</si>
  <si>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</si>
  <si>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</si>
  <si>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</si>
  <si>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QIHWKCFK</t>
  </si>
  <si>
    <t>8RZ1A49O</t>
  </si>
  <si>
    <t>V4EKF9RF</t>
  </si>
  <si>
    <t>VJ1EK4A3</t>
  </si>
  <si>
    <t>KIJB458K</t>
  </si>
  <si>
    <t>8PHJ7N4E</t>
  </si>
  <si>
    <t>9X5HUUJ5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</si>
  <si>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</si>
  <si>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</si>
  <si>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</si>
  <si>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</si>
  <si>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</si>
  <si>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</si>
  <si>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</si>
  <si>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</si>
  <si>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</si>
  <si>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</si>
  <si>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8SEGAAT7</t>
  </si>
  <si>
    <t>4L36DJTM</t>
  </si>
  <si>
    <t>7Z3S4XV9</t>
  </si>
  <si>
    <t>SQOW8W0G</t>
  </si>
  <si>
    <t>W3LGBNI2</t>
  </si>
  <si>
    <t>J2B3UZXA</t>
  </si>
  <si>
    <t>KZKMLY96</t>
  </si>
  <si>
    <t>9BGKQZ3H</t>
  </si>
  <si>
    <t>H6NJKV4F</t>
  </si>
  <si>
    <t>RX3F3VIU</t>
  </si>
  <si>
    <t>R5I9AAFG</t>
  </si>
  <si>
    <t>JQ3HJFNA</t>
  </si>
  <si>
    <t>XCC1C1GG</t>
  </si>
  <si>
    <t>WI1HQSIS</t>
  </si>
  <si>
    <t>LCTI4CFV</t>
  </si>
  <si>
    <t>8GMDSXYY</t>
  </si>
  <si>
    <t>QLTDWAEM</t>
  </si>
  <si>
    <t>EBTJPEEY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</si>
  <si>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</si>
  <si>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</si>
  <si>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</si>
  <si>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</si>
  <si>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</si>
  <si>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</si>
  <si>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</si>
  <si>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</si>
  <si>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</si>
  <si>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</si>
  <si>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</si>
  <si>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</si>
  <si>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3ZILMRQK</t>
  </si>
  <si>
    <t>72HZ4LDT</t>
  </si>
  <si>
    <t>4X3LNCWH</t>
  </si>
  <si>
    <t>CMPFB2PS</t>
  </si>
  <si>
    <t>61HW4ELT</t>
  </si>
  <si>
    <t>F481S8G3</t>
  </si>
  <si>
    <t>5G4I94TF</t>
  </si>
  <si>
    <t>677XNEFB</t>
  </si>
  <si>
    <t>7L0S5EON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</si>
  <si>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</si>
  <si>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</si>
  <si>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</si>
  <si>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</si>
  <si>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</si>
  <si>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</si>
  <si>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</si>
  <si>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</si>
  <si>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0RNYAI6O</t>
  </si>
  <si>
    <t>2QQD7411</t>
  </si>
  <si>
    <t>XR57MBVC</t>
  </si>
  <si>
    <t>8BY9YRL9</t>
  </si>
  <si>
    <t>7PWQUE7O</t>
  </si>
  <si>
    <t>ELCQKUQU</t>
  </si>
  <si>
    <t>MJBD6V39</t>
  </si>
  <si>
    <t>GQQ01OO5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</si>
  <si>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</si>
  <si>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</si>
  <si>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</si>
  <si>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</si>
  <si>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</si>
  <si>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</si>
  <si>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</si>
  <si>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</si>
  <si>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</si>
  <si>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3OLESA9M</t>
  </si>
  <si>
    <t>3O7PIS8O</t>
  </si>
  <si>
    <t>LOMFB71Q</t>
  </si>
  <si>
    <t>C334XDK8</t>
  </si>
  <si>
    <t>R707GGNA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</si>
  <si>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</si>
  <si>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</si>
  <si>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</si>
  <si>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</si>
  <si>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</si>
  <si>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</si>
  <si>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</si>
  <si>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</si>
  <si>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M5E8U8HP</t>
  </si>
  <si>
    <t>9VEB4KWV</t>
  </si>
  <si>
    <t>9S7VQ79A</t>
  </si>
  <si>
    <t>1MQFYGEE</t>
  </si>
  <si>
    <t>4G10PCOZ</t>
  </si>
  <si>
    <t>DLZYL69K</t>
  </si>
  <si>
    <t>KYQ50DTU</t>
  </si>
  <si>
    <t>7ASDRLM5</t>
  </si>
  <si>
    <t>UWK0KA56</t>
  </si>
  <si>
    <t>CCVCBR83</t>
  </si>
  <si>
    <t>SV2VJ3VH</t>
  </si>
  <si>
    <t>ASL3FJZP</t>
  </si>
  <si>
    <t>0S4K915N</t>
  </si>
  <si>
    <t>8IJOC37Z</t>
  </si>
  <si>
    <t>28BIO7F9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</si>
  <si>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</si>
  <si>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</si>
  <si>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</si>
  <si>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</si>
  <si>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</si>
  <si>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</si>
  <si>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</si>
  <si>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</si>
  <si>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</si>
  <si>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</si>
  <si>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ZIZXHX09</t>
  </si>
  <si>
    <t>70GGNRPB</t>
  </si>
  <si>
    <t>0VYX8TN3</t>
  </si>
  <si>
    <t>JPJ3A9T8</t>
  </si>
  <si>
    <t>1A86ZD0B</t>
  </si>
  <si>
    <t>OFQCCQ6I</t>
  </si>
  <si>
    <t>3Z2BQVQ7</t>
  </si>
  <si>
    <t>57FO8KSQ</t>
  </si>
  <si>
    <t>3VQOFPW7</t>
  </si>
  <si>
    <t>HMKFBTYR</t>
  </si>
  <si>
    <t>RMO3I92N</t>
  </si>
  <si>
    <t>OUR875IK</t>
  </si>
  <si>
    <t>LUFY70BU</t>
  </si>
  <si>
    <t>1OUHMFJV</t>
  </si>
  <si>
    <t>GMNQUFQZ</t>
  </si>
  <si>
    <t>YWF7W7H8</t>
  </si>
  <si>
    <t>120BESB3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</si>
  <si>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</si>
  <si>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</si>
  <si>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</si>
  <si>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</si>
  <si>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</si>
  <si>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</si>
  <si>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</si>
  <si>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</si>
  <si>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PLM5WEY4</t>
  </si>
  <si>
    <t>Z9QZKUV5</t>
  </si>
  <si>
    <t>EWQVZB85</t>
  </si>
  <si>
    <t>SFFFNT6B</t>
  </si>
  <si>
    <t>99AAJPQN</t>
  </si>
  <si>
    <t>JW2FHT1G</t>
  </si>
  <si>
    <t>08KE6ZQN</t>
  </si>
  <si>
    <t>T0VJ4AMX</t>
  </si>
  <si>
    <t>WLS5J30E</t>
  </si>
  <si>
    <t>F52YEFJ8</t>
  </si>
  <si>
    <t>OZDJFUHH</t>
  </si>
  <si>
    <t>BUPUP2TV</t>
  </si>
  <si>
    <t>HTQO5XIW</t>
  </si>
  <si>
    <t>XCBKZWDX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</si>
  <si>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</si>
  <si>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</si>
  <si>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</si>
  <si>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</si>
  <si>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</si>
  <si>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</si>
  <si>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</si>
  <si>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</si>
  <si>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</si>
  <si>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</si>
  <si>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</si>
  <si>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</si>
  <si>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</si>
  <si>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</si>
  <si>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CLOSEH5L</t>
  </si>
  <si>
    <t>ZT6XPQR0</t>
  </si>
  <si>
    <t>MUHI7FIM</t>
  </si>
  <si>
    <t>1WSLRC69</t>
  </si>
  <si>
    <t>ZZJ4I52J</t>
  </si>
  <si>
    <t>IGVGV1O5</t>
  </si>
  <si>
    <t>O5OCDKVH</t>
  </si>
  <si>
    <t>T4NRIY5R</t>
  </si>
  <si>
    <t>MCR8YCCY</t>
  </si>
  <si>
    <t>N4PVP6C0</t>
  </si>
  <si>
    <t>8INCUUGJ</t>
  </si>
  <si>
    <t>CKSNW8DU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</si>
  <si>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</si>
  <si>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</si>
  <si>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</si>
  <si>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</si>
  <si>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</si>
  <si>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</si>
  <si>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</si>
  <si>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</si>
  <si>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</si>
  <si>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</si>
  <si>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</si>
  <si>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</si>
  <si>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</si>
  <si>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</si>
  <si>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IXBUR07V</t>
  </si>
  <si>
    <t>B6UWHOD4</t>
  </si>
  <si>
    <t>4DUMR5WD</t>
  </si>
  <si>
    <t>AW3L4BTT</t>
  </si>
  <si>
    <t>7RI58VF7</t>
  </si>
  <si>
    <t>R15SXOZA</t>
  </si>
  <si>
    <t>H00Y9555</t>
  </si>
  <si>
    <t>RJYMI03Q</t>
  </si>
  <si>
    <t>5PJJCTJ9</t>
  </si>
  <si>
    <t>J60KKQ4B</t>
  </si>
  <si>
    <t>4KIZ9WJ0</t>
  </si>
  <si>
    <t>6RQCLF28</t>
  </si>
  <si>
    <t>T8WC5X1B</t>
  </si>
  <si>
    <t>0J21WQH1</t>
  </si>
  <si>
    <t>N88UFF5K</t>
  </si>
  <si>
    <t>OV08QE7X</t>
  </si>
  <si>
    <t>WJLJIWYS</t>
  </si>
  <si>
    <t>QJ25CASO</t>
  </si>
  <si>
    <t>GJQXUDI3</t>
  </si>
  <si>
    <t>OOGOZGGV</t>
  </si>
  <si>
    <t>C9XJ9KHD</t>
  </si>
  <si>
    <t>IWAKTMEB</t>
  </si>
  <si>
    <t>AKT5EF0X</t>
  </si>
  <si>
    <t>89064N0X</t>
  </si>
  <si>
    <t>TBJ99S41</t>
  </si>
  <si>
    <t>QWLH0WD8</t>
  </si>
  <si>
    <t>4AHNCJ2Y</t>
  </si>
  <si>
    <t>JK75NQBD</t>
  </si>
  <si>
    <t>U1BDEL90</t>
  </si>
  <si>
    <t>A9C9YCSN</t>
  </si>
  <si>
    <t>524GC3WL</t>
  </si>
  <si>
    <t>T4ZW6SS4</t>
  </si>
  <si>
    <t>FH4VP5CL</t>
  </si>
  <si>
    <t>K9MMOXUC</t>
  </si>
  <si>
    <t>LV5SEMZQ</t>
  </si>
  <si>
    <t>50B2JN7F</t>
  </si>
  <si>
    <t>JXS3KFKM</t>
  </si>
  <si>
    <t>UH3P961U</t>
  </si>
  <si>
    <t>YTL8VNGT</t>
  </si>
  <si>
    <t>BL4SKUCN</t>
  </si>
  <si>
    <t>8TRT2HNF</t>
  </si>
  <si>
    <t>ZLN48IIP</t>
  </si>
  <si>
    <t>UTZDDOU7</t>
  </si>
  <si>
    <t>2ZXKC707</t>
  </si>
  <si>
    <t>VNCFE4LQ</t>
  </si>
  <si>
    <t>28QWFYSP</t>
  </si>
  <si>
    <t>VIV0OXU6</t>
  </si>
  <si>
    <t>KVF0HK8S</t>
  </si>
  <si>
    <t>JLT2LLR3</t>
  </si>
  <si>
    <t>2LF1TSPZ</t>
  </si>
  <si>
    <t>FBJHTF91</t>
  </si>
  <si>
    <t>Z50GQV8I</t>
  </si>
  <si>
    <t>ZE1ZKD7Q</t>
  </si>
  <si>
    <t>Y9XOOWHS</t>
  </si>
  <si>
    <t>62R8ERQ0</t>
  </si>
  <si>
    <t>HYCELUAD</t>
  </si>
  <si>
    <t>MJZP9WYC</t>
  </si>
  <si>
    <t>JNYS6BIJ</t>
  </si>
  <si>
    <t>DIWC1AHU</t>
  </si>
  <si>
    <t>DRFUPEOU</t>
  </si>
  <si>
    <t>I19TOSXS</t>
  </si>
  <si>
    <t>DWO4HD34</t>
  </si>
  <si>
    <t>4YH4JR1Q</t>
  </si>
  <si>
    <t>NUA0OE6Z</t>
  </si>
  <si>
    <t>GDOHDB6U</t>
  </si>
  <si>
    <t>I58DG1XE</t>
  </si>
  <si>
    <t>YA3O04NX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</si>
  <si>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</si>
  <si>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</si>
  <si>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</si>
  <si>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</si>
  <si>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</si>
  <si>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</si>
  <si>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</si>
  <si>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</si>
  <si>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LOAYKUEO</t>
  </si>
  <si>
    <t>EM4XNIPW</t>
  </si>
  <si>
    <t>E6WG7J0I</t>
  </si>
  <si>
    <t>RSXFS096</t>
  </si>
  <si>
    <t>N58V2ML8</t>
  </si>
  <si>
    <t>SFI9TVH3</t>
  </si>
  <si>
    <t>0G65AQVC</t>
  </si>
  <si>
    <t>XEP9GSSY</t>
  </si>
  <si>
    <t>0000I7AO</t>
  </si>
  <si>
    <t>P9SDPJJO</t>
  </si>
  <si>
    <t>NW6OPA4M</t>
  </si>
  <si>
    <t>ZZQB2NPD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</si>
  <si>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</si>
  <si>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</si>
  <si>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</si>
  <si>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</si>
  <si>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</si>
  <si>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</si>
  <si>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</si>
  <si>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</si>
  <si>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</si>
  <si>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HJP5X1MT</t>
  </si>
  <si>
    <t>JO4MF90Q</t>
  </si>
  <si>
    <t>RX95UPUC</t>
  </si>
  <si>
    <t>0SMQAD34</t>
  </si>
  <si>
    <t>THMEDL51</t>
  </si>
  <si>
    <t>94B4785B</t>
  </si>
  <si>
    <t>SLN6HHLD</t>
  </si>
  <si>
    <t>MU3PM8ON</t>
  </si>
  <si>
    <t>E6GVZ30Q</t>
  </si>
  <si>
    <t>QVWM8LUB</t>
  </si>
  <si>
    <t>7C2HU8OC</t>
  </si>
  <si>
    <t>74P8ZFDD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</si>
  <si>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</si>
  <si>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</si>
  <si>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</si>
  <si>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</si>
  <si>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</si>
  <si>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</si>
  <si>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</si>
  <si>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</si>
  <si>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X9BUD48V</t>
  </si>
  <si>
    <t>TQLJOZBP</t>
  </si>
  <si>
    <t>BG2656VA</t>
  </si>
  <si>
    <t>JXBUN5MY</t>
  </si>
  <si>
    <t>QPOE9V6Y</t>
  </si>
  <si>
    <t>ULJM9JGL</t>
  </si>
  <si>
    <t>WAF692K8</t>
  </si>
  <si>
    <t>0UDLH6I3</t>
  </si>
  <si>
    <t>WUGE2QUO</t>
  </si>
  <si>
    <t>XBLA9VO6</t>
  </si>
  <si>
    <t>QL7H3WQZ</t>
  </si>
  <si>
    <t>DXBLA2BS</t>
  </si>
  <si>
    <t>NXWNJ7U5</t>
  </si>
  <si>
    <t>8LVFBGN4</t>
  </si>
  <si>
    <t>SUQNORF2</t>
  </si>
  <si>
    <t>3M03SX77</t>
  </si>
  <si>
    <t>DI6H5ERU</t>
  </si>
  <si>
    <t>SQZ293C0</t>
  </si>
  <si>
    <t>2SGRE4VE</t>
  </si>
  <si>
    <t>AMKR98V4</t>
  </si>
  <si>
    <t>DESFU690</t>
  </si>
  <si>
    <t>V8HMIE7M</t>
  </si>
  <si>
    <t>91JBU17E</t>
  </si>
  <si>
    <t>4MMQZHCK</t>
  </si>
  <si>
    <t>RSKU2ZHM</t>
  </si>
  <si>
    <t>8LTQ9ESQ</t>
  </si>
  <si>
    <t>EBBIJKLT</t>
  </si>
  <si>
    <t>8RIKWACO</t>
  </si>
  <si>
    <t>FM505XD5</t>
  </si>
  <si>
    <t>G58AHYTW</t>
  </si>
  <si>
    <t>GNKFTK7J</t>
  </si>
  <si>
    <t>UEL6CAP9</t>
  </si>
  <si>
    <t>2FEA30KT</t>
  </si>
  <si>
    <t>P2VXL7MO</t>
  </si>
  <si>
    <t>YT7QY06V</t>
  </si>
  <si>
    <t>L66MAMK5</t>
  </si>
  <si>
    <t>RGYBSSEK</t>
  </si>
  <si>
    <t>AYIPNQFR</t>
  </si>
  <si>
    <t>Q1MP64HG</t>
  </si>
  <si>
    <t>1IH166HI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</si>
  <si>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</si>
  <si>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</si>
  <si>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</si>
  <si>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</si>
  <si>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</si>
  <si>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</si>
  <si>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</si>
  <si>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</si>
  <si>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</si>
  <si>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</si>
  <si>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</si>
  <si>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</si>
  <si>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</si>
  <si>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</si>
  <si>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</si>
  <si>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</si>
  <si>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</si>
  <si>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</si>
  <si>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</si>
  <si>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</si>
  <si>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</si>
  <si>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</si>
  <si>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</si>
  <si>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</si>
  <si>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</si>
  <si>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</si>
  <si>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</si>
  <si>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</si>
  <si>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</si>
  <si>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</si>
  <si>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</si>
  <si>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</si>
  <si>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</si>
  <si>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</si>
  <si>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</si>
  <si>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75S7S74S</t>
  </si>
  <si>
    <t>6AC2ATXU</t>
  </si>
  <si>
    <t>YGNVLLUR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</si>
  <si>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</si>
  <si>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</si>
  <si>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</si>
  <si>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</si>
  <si>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</si>
  <si>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</si>
  <si>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</si>
  <si>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</si>
  <si>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</si>
  <si>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</si>
  <si>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</si>
  <si>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AUDYTWRK</t>
  </si>
  <si>
    <t>B0KF3NFK</t>
  </si>
  <si>
    <t>70M5V003</t>
  </si>
  <si>
    <t>OC66D0JA</t>
  </si>
  <si>
    <t>KE7SZLG7</t>
  </si>
  <si>
    <t>XYZ39YT2</t>
  </si>
  <si>
    <t>O4LNS6IC</t>
  </si>
  <si>
    <t>30YWHJV8</t>
  </si>
  <si>
    <t>ABXW1X4U</t>
  </si>
  <si>
    <t>SZ1H1L8I</t>
  </si>
  <si>
    <t>IR03B656</t>
  </si>
  <si>
    <t>6NZROTHF</t>
  </si>
  <si>
    <t>IFIIB8Y6</t>
  </si>
  <si>
    <t>R2CS85YJ</t>
  </si>
  <si>
    <t>8EAINY61</t>
  </si>
  <si>
    <t>T23MHC9C</t>
  </si>
  <si>
    <t>JHIX3ODA</t>
  </si>
  <si>
    <t>BPUE8GTU</t>
  </si>
  <si>
    <t>2DOJKFNW</t>
  </si>
  <si>
    <t>0PSKGNYE</t>
  </si>
  <si>
    <t>J75N0QYA</t>
  </si>
  <si>
    <t>1426E8W6</t>
  </si>
  <si>
    <t>3BFBN8JW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</si>
  <si>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</si>
  <si>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</si>
  <si>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</si>
  <si>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</si>
  <si>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</si>
  <si>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</si>
  <si>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</si>
  <si>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</si>
  <si>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</si>
  <si>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</si>
  <si>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</si>
  <si>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</si>
  <si>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GHY9QZKG</t>
  </si>
  <si>
    <t>JBBJL4C2</t>
  </si>
  <si>
    <t>HMI6RBK9</t>
  </si>
  <si>
    <t>2EKGLB0Q</t>
  </si>
  <si>
    <t>HYPZOTY8</t>
  </si>
  <si>
    <t>31I0SB7T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</si>
  <si>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</si>
  <si>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</si>
  <si>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</si>
  <si>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</si>
  <si>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</si>
  <si>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</si>
  <si>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</si>
  <si>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</si>
  <si>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PGXIPGDM</t>
  </si>
  <si>
    <t>TLXS1NB8</t>
  </si>
  <si>
    <t>TRR34NSR</t>
  </si>
  <si>
    <t>F2KINGVU</t>
  </si>
  <si>
    <t>Q169CIK6</t>
  </si>
  <si>
    <t>8OHCCD42</t>
  </si>
  <si>
    <t>QBCK25DV</t>
  </si>
  <si>
    <t>8IEVY30X</t>
  </si>
  <si>
    <t>6444O6DK</t>
  </si>
  <si>
    <t>V9YR14KW</t>
  </si>
  <si>
    <t>37LTMWB0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</si>
  <si>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</si>
  <si>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</si>
  <si>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</si>
  <si>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</si>
  <si>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</si>
  <si>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</si>
  <si>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</si>
  <si>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</si>
  <si>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</si>
  <si>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9537WTHG</t>
  </si>
  <si>
    <t>6PMHI9G4</t>
  </si>
  <si>
    <t>U9RFE81I</t>
  </si>
  <si>
    <t>4T2XENE2</t>
  </si>
  <si>
    <t>LIFA0JYO</t>
  </si>
  <si>
    <t>JQ8V4I1K</t>
  </si>
  <si>
    <t>N5CCEEOY</t>
  </si>
  <si>
    <t>C0SNGBJU</t>
  </si>
  <si>
    <t>VN6JB8HU</t>
  </si>
  <si>
    <t>XMEYATKB</t>
  </si>
  <si>
    <t>YQXAY03C</t>
  </si>
  <si>
    <t>QKQ5N9Z1</t>
  </si>
  <si>
    <t>RZRRMWTH</t>
  </si>
  <si>
    <t>JS9SCCJ3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</si>
  <si>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</si>
  <si>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</si>
  <si>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</si>
  <si>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</si>
  <si>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</si>
  <si>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</si>
  <si>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</si>
  <si>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</si>
  <si>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</si>
  <si>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</si>
  <si>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IUNX2OMX</t>
  </si>
  <si>
    <t>RTZFPWVN</t>
  </si>
  <si>
    <t>VYDCTUAU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</si>
  <si>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</si>
  <si>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</si>
  <si>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</si>
  <si>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</si>
  <si>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</si>
  <si>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</si>
  <si>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</si>
  <si>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</si>
  <si>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</si>
  <si>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</si>
  <si>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</si>
  <si>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9B0HGLRU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</si>
  <si>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</si>
  <si>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</si>
  <si>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</si>
  <si>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</si>
  <si>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</si>
  <si>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</si>
  <si>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</si>
  <si>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</si>
  <si>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</si>
  <si>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WCSJBX3N</t>
  </si>
  <si>
    <t>FCNYDFK3</t>
  </si>
  <si>
    <t>QK5BW61U</t>
  </si>
  <si>
    <t>J3SZACNW</t>
  </si>
  <si>
    <t>FUL5V96O</t>
  </si>
  <si>
    <t>BWIWI1PC</t>
  </si>
  <si>
    <t>GYBIACTC</t>
  </si>
  <si>
    <t>VD6BP6T2</t>
  </si>
  <si>
    <t>QA9XE19H</t>
  </si>
  <si>
    <t>8ZYPSX66</t>
  </si>
  <si>
    <t>0AN86YDG</t>
  </si>
  <si>
    <t>VKXZ36VE</t>
  </si>
  <si>
    <t>OJYFSZ2O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</si>
  <si>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</si>
  <si>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</si>
  <si>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</si>
  <si>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</si>
  <si>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</si>
  <si>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</si>
  <si>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</si>
  <si>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</si>
  <si>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</si>
  <si>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</si>
  <si>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BPCWRG9P</t>
  </si>
  <si>
    <t>JE5085VJ</t>
  </si>
  <si>
    <t>P5MLWDXX</t>
  </si>
  <si>
    <t>84T104O7</t>
  </si>
  <si>
    <t>9PCWAYWC</t>
  </si>
  <si>
    <t>3VMC6PGJ</t>
  </si>
  <si>
    <t>E2MWXGNG</t>
  </si>
  <si>
    <t>QZ2E9TSL</t>
  </si>
  <si>
    <t>IZ02GW0R</t>
  </si>
  <si>
    <t>5AI9WG6M</t>
  </si>
  <si>
    <t>Q1DFFYB5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</si>
  <si>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</si>
  <si>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</si>
  <si>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</si>
  <si>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</si>
  <si>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</si>
  <si>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</si>
  <si>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</si>
  <si>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</si>
  <si>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</si>
  <si>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G1C9IG0T</t>
  </si>
  <si>
    <t>G4B4Z525</t>
  </si>
  <si>
    <t>J9SE3QJD</t>
  </si>
  <si>
    <t>JORFI81C</t>
  </si>
  <si>
    <t>GET2JILL</t>
  </si>
  <si>
    <t>Q22714T0</t>
  </si>
  <si>
    <t>FCGE8U5M</t>
  </si>
  <si>
    <t>ROQBT7TM</t>
  </si>
  <si>
    <t>WLFLY0BD</t>
  </si>
  <si>
    <t>JR7SC0S2</t>
  </si>
  <si>
    <t>MFGCEDXE</t>
  </si>
  <si>
    <t>Y9Y4TXD9</t>
  </si>
  <si>
    <t>ZKOGIB6R</t>
  </si>
  <si>
    <t>DJMPI9TO</t>
  </si>
  <si>
    <t>Z353E8FR</t>
  </si>
  <si>
    <t>5SYJS0HS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</si>
  <si>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</si>
  <si>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</si>
  <si>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</si>
  <si>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</si>
  <si>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</si>
  <si>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</si>
  <si>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</si>
  <si>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</si>
  <si>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NHE1CETW</t>
  </si>
  <si>
    <t>1O1GVZEU</t>
  </si>
  <si>
    <t>2OQB2KPY</t>
  </si>
  <si>
    <t>KK4VW0ZM</t>
  </si>
  <si>
    <t>JHLG51ZI</t>
  </si>
  <si>
    <t>MMVHAEI3</t>
  </si>
  <si>
    <t>PGRIPWHY</t>
  </si>
  <si>
    <t>0VXUZU7P</t>
  </si>
  <si>
    <t>7B21SGQ8</t>
  </si>
  <si>
    <t>I6TVFB6J</t>
  </si>
  <si>
    <t>PHAFVDFO</t>
  </si>
  <si>
    <t>I6O855AE</t>
  </si>
  <si>
    <t>OUIK8VX3</t>
  </si>
  <si>
    <t>RYO875D0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</si>
  <si>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</si>
  <si>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</si>
  <si>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</si>
  <si>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</si>
  <si>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</si>
  <si>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</si>
  <si>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</si>
  <si>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</si>
  <si>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</si>
  <si>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AYB7DWUH</t>
  </si>
  <si>
    <t>6CKXLPAR</t>
  </si>
  <si>
    <t>FQ2F717F</t>
  </si>
  <si>
    <t>2SBP68CP</t>
  </si>
  <si>
    <t>S2MSQIXP</t>
  </si>
  <si>
    <t>LPGOTIM2</t>
  </si>
  <si>
    <t>LW8485Y2</t>
  </si>
  <si>
    <t>4LLWRSBJ</t>
  </si>
  <si>
    <t>YYJILFBU</t>
  </si>
  <si>
    <t>AWVSWBQV</t>
  </si>
  <si>
    <t>5QD09R7U</t>
  </si>
  <si>
    <t>ETISD84I</t>
  </si>
  <si>
    <t>K0T5LJ3E</t>
  </si>
  <si>
    <t>D5YLWCFW</t>
  </si>
  <si>
    <t>T7MVQ9SX</t>
  </si>
  <si>
    <t>GTEFJL6U</t>
  </si>
  <si>
    <t>D7MYDHMF</t>
  </si>
  <si>
    <t>XAE858UJ</t>
  </si>
  <si>
    <t>WTCU9X9M</t>
  </si>
  <si>
    <t>0IF5FH68</t>
  </si>
  <si>
    <t>QUGPSHY8</t>
  </si>
  <si>
    <t>QNFO4GX8</t>
  </si>
  <si>
    <t>H1NFMTJ4</t>
  </si>
  <si>
    <t>AUJ21SKT</t>
  </si>
  <si>
    <t>XIXNILOP</t>
  </si>
  <si>
    <t>M645P7NW</t>
  </si>
  <si>
    <t>UPAGB68Z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</si>
  <si>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</si>
  <si>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</si>
  <si>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</si>
  <si>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</si>
  <si>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</si>
  <si>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</si>
  <si>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</si>
  <si>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</si>
  <si>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HRLYABOS</t>
  </si>
  <si>
    <t>BTLXFPUB</t>
  </si>
  <si>
    <t>W7GVZL28</t>
  </si>
  <si>
    <t>HBXLK0B6</t>
  </si>
  <si>
    <t>PZ6TGFY6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</si>
  <si>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</si>
  <si>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</si>
  <si>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</si>
  <si>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</si>
  <si>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</si>
  <si>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</si>
  <si>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</si>
  <si>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</si>
  <si>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</si>
  <si>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</si>
  <si>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</si>
  <si>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</si>
  <si>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</si>
  <si>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</si>
  <si>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</si>
  <si>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VD94D677</t>
  </si>
  <si>
    <t>Z2M1XXEK</t>
  </si>
  <si>
    <t>OI6UHCTN</t>
  </si>
  <si>
    <t>JV6PZSN6</t>
  </si>
  <si>
    <t>MJF4D19K</t>
  </si>
  <si>
    <t>GC4YH9D0</t>
  </si>
  <si>
    <t>2ZUL1AAV</t>
  </si>
  <si>
    <t>8CUN8O4Z</t>
  </si>
  <si>
    <t>AMX2BM39</t>
  </si>
  <si>
    <t>FK3NS3EW</t>
  </si>
  <si>
    <t>3AB31BUU</t>
  </si>
  <si>
    <t>ZQ7TYNUV</t>
  </si>
  <si>
    <t>2PCPSBP9</t>
  </si>
  <si>
    <t>E223LSRZ</t>
  </si>
  <si>
    <t>SW75F1Q1</t>
  </si>
  <si>
    <t>0Z6MNUF2</t>
  </si>
  <si>
    <t>HWD8ELR9</t>
  </si>
  <si>
    <t>9FWCMMM3</t>
  </si>
  <si>
    <t>NCL2AJUL</t>
  </si>
  <si>
    <t>NZPZ87IX</t>
  </si>
  <si>
    <t>SDJDM8RI</t>
  </si>
  <si>
    <t>I18DIO6O</t>
  </si>
  <si>
    <t>AT6SDVJ5</t>
  </si>
  <si>
    <t>UO6R0X7G</t>
  </si>
  <si>
    <t>PC38XXQN</t>
  </si>
  <si>
    <t>7EBT21IA</t>
  </si>
  <si>
    <t>MCRDLBIE</t>
  </si>
  <si>
    <t>JW4K9O5H</t>
  </si>
  <si>
    <t>FX54MQFC</t>
  </si>
  <si>
    <t>A2C5O4EN</t>
  </si>
  <si>
    <t>GM6C1UK3</t>
  </si>
  <si>
    <t>6VET70WX</t>
  </si>
  <si>
    <t>UQO59R6N</t>
  </si>
  <si>
    <t>HEOTZFII</t>
  </si>
  <si>
    <t>8V4PEF5D</t>
  </si>
  <si>
    <t>7RJMI3GC</t>
  </si>
  <si>
    <t>3EGE42CM</t>
  </si>
  <si>
    <t>APWT2PFU</t>
  </si>
  <si>
    <t>SUT0ZGFM</t>
  </si>
  <si>
    <t>PTCP8RP4</t>
  </si>
  <si>
    <t>QRFKRSKS</t>
  </si>
  <si>
    <t>DSIX9DGZ</t>
  </si>
  <si>
    <t>64WCPKZ1</t>
  </si>
  <si>
    <t>LITG1BL1</t>
  </si>
  <si>
    <t>7FKONHLX</t>
  </si>
  <si>
    <t>SLP4PTFK</t>
  </si>
  <si>
    <t>X3S5O9LJ</t>
  </si>
  <si>
    <t>QGBMWIO6</t>
  </si>
  <si>
    <t>GWRN1R49</t>
  </si>
  <si>
    <t>Q0KYIEKA</t>
  </si>
  <si>
    <t>2K7R3QHZ</t>
  </si>
  <si>
    <t>WUWOHRX2</t>
  </si>
  <si>
    <t>2OPR77CI</t>
  </si>
  <si>
    <t>1VIKWVHD</t>
  </si>
  <si>
    <t>UOXKC4UG</t>
  </si>
  <si>
    <t>RDF2R9F8</t>
  </si>
  <si>
    <t>196BHHOS</t>
  </si>
  <si>
    <t>EYZ1MNSS</t>
  </si>
  <si>
    <t>KFVI73X6</t>
  </si>
  <si>
    <t>88R4UBAN</t>
  </si>
  <si>
    <t>08EX3XKE</t>
  </si>
  <si>
    <t>4DK84UMX</t>
  </si>
  <si>
    <t>2L8LJJRJ</t>
  </si>
  <si>
    <t>7KU6B599</t>
  </si>
  <si>
    <t>PNBSQPBR</t>
  </si>
  <si>
    <t>S87Y1DOY</t>
  </si>
  <si>
    <t>EUE812O3</t>
  </si>
  <si>
    <t>OBE9NAIO</t>
  </si>
  <si>
    <t>7CTCDP9S</t>
  </si>
  <si>
    <t>QRW4NKCY</t>
  </si>
  <si>
    <t>RD0L0NJG</t>
  </si>
  <si>
    <t>PEPOKEFV</t>
  </si>
  <si>
    <t>M16WB7N8</t>
  </si>
  <si>
    <t>JHVY8I1M</t>
  </si>
  <si>
    <t>E59MLGMH</t>
  </si>
  <si>
    <t>VGIIK8MS</t>
  </si>
  <si>
    <t>HVVED5ZC</t>
  </si>
  <si>
    <t>HE5988NI</t>
  </si>
  <si>
    <t>N5QER189</t>
  </si>
  <si>
    <t>AEMTQ0GH</t>
  </si>
  <si>
    <t>3KSHTB4P</t>
  </si>
  <si>
    <t>XPJQBSLV</t>
  </si>
  <si>
    <t>ZZI8GUEM</t>
  </si>
  <si>
    <t>SICU0A7Z</t>
  </si>
  <si>
    <t>H7GBGRSO</t>
  </si>
  <si>
    <t>RLAGB32O</t>
  </si>
  <si>
    <t>NYLCZ28K</t>
  </si>
  <si>
    <t>3LO8XJBY</t>
  </si>
  <si>
    <t>YMMQA65I</t>
  </si>
  <si>
    <t>DJF1XMC4</t>
  </si>
  <si>
    <t>XWW6KUG0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</si>
  <si>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</si>
  <si>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</si>
  <si>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</si>
  <si>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</si>
  <si>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</si>
  <si>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</si>
  <si>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</si>
  <si>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</si>
  <si>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</si>
  <si>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</si>
  <si>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</si>
  <si>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</si>
  <si>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</si>
  <si>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0WRMY7IX</t>
  </si>
  <si>
    <t>N6185PK0</t>
  </si>
  <si>
    <t>FQ4QOS8U</t>
  </si>
  <si>
    <t>XW9U35NQ</t>
  </si>
  <si>
    <t>066V2ZGP</t>
  </si>
  <si>
    <t>YUH42UOF</t>
  </si>
  <si>
    <t>XZF4GG94</t>
  </si>
  <si>
    <t>731TOWDY</t>
  </si>
  <si>
    <t>KOI7M0RU</t>
  </si>
  <si>
    <t>HHDQ9EW4</t>
  </si>
  <si>
    <t>KXY0TY2K</t>
  </si>
  <si>
    <t>UNSJJUY4</t>
  </si>
  <si>
    <t>XNO6DQPU</t>
  </si>
  <si>
    <t>VMIAO42Z</t>
  </si>
  <si>
    <t>NENHRB3K</t>
  </si>
  <si>
    <t>PE3CL3ME</t>
  </si>
  <si>
    <t>IE6TPFU9</t>
  </si>
  <si>
    <t>WWTJ5PNC</t>
  </si>
  <si>
    <t>S2ZN5NLA</t>
  </si>
  <si>
    <t>R9U1QNHQ</t>
  </si>
  <si>
    <t>NEM0GXXH</t>
  </si>
  <si>
    <t>5CZBHSRI</t>
  </si>
  <si>
    <t>E8LO9APO</t>
  </si>
  <si>
    <t>EQZGV36H</t>
  </si>
  <si>
    <t>FZ1TTF0X</t>
  </si>
  <si>
    <t>DG6RIZ6R</t>
  </si>
  <si>
    <t>DH6L7VA6</t>
  </si>
  <si>
    <t>9SBO74M5</t>
  </si>
  <si>
    <t>WHHVN372</t>
  </si>
  <si>
    <t>PJKAJVUG</t>
  </si>
  <si>
    <t>FWTNRN0L</t>
  </si>
  <si>
    <t>TTNORNQI</t>
  </si>
  <si>
    <t>BGQ2F0HA</t>
  </si>
  <si>
    <t>JGXLR3H3</t>
  </si>
  <si>
    <t>ZNFFFJ1T</t>
  </si>
  <si>
    <t>T5JO33V3</t>
  </si>
  <si>
    <t>V7Y78MPU</t>
  </si>
  <si>
    <t>CNO8JPLA</t>
  </si>
  <si>
    <t>AZZEZKBN</t>
  </si>
  <si>
    <t>443ATESI</t>
  </si>
  <si>
    <t>7DT8UKKY</t>
  </si>
  <si>
    <t>4UN65HWV</t>
  </si>
  <si>
    <t>E5NRH4BP</t>
  </si>
  <si>
    <t>NK438B9U</t>
  </si>
  <si>
    <t>OLGT0VHP</t>
  </si>
  <si>
    <t>RCNTHN0E</t>
  </si>
  <si>
    <t>ZIFDD41D</t>
  </si>
  <si>
    <t>I92EJ805</t>
  </si>
  <si>
    <t>A5BVV5P8</t>
  </si>
  <si>
    <t>QP006VDE</t>
  </si>
  <si>
    <t>JQNSK78U</t>
  </si>
  <si>
    <t>C3OOZUTI</t>
  </si>
  <si>
    <t>FI0I7E73</t>
  </si>
  <si>
    <t>523458T9</t>
  </si>
  <si>
    <t>7FY0HBH7</t>
  </si>
  <si>
    <t>GAIFPSU2</t>
  </si>
  <si>
    <t>UIX6X6R3</t>
  </si>
  <si>
    <t>GBSK2HX8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</si>
  <si>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</si>
  <si>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</si>
  <si>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</si>
  <si>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</si>
  <si>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</si>
  <si>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</si>
  <si>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</si>
  <si>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</si>
  <si>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</si>
  <si>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</si>
  <si>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QYTGB5LA</t>
  </si>
  <si>
    <t>UCNEMT8P</t>
  </si>
  <si>
    <t>KOFE244J</t>
  </si>
  <si>
    <t>D3JR6WFQ</t>
  </si>
  <si>
    <t>OJMME9V9</t>
  </si>
  <si>
    <t>79IN4OVP</t>
  </si>
  <si>
    <t>NLKPA1KP</t>
  </si>
  <si>
    <t>38EYB40T</t>
  </si>
  <si>
    <t>SHGSBZU8</t>
  </si>
  <si>
    <t>A7F5O29R</t>
  </si>
  <si>
    <t>LR45YFE4</t>
  </si>
  <si>
    <t>MIYAP26S</t>
  </si>
  <si>
    <t>IEZCZAKT</t>
  </si>
  <si>
    <t>PDMWTS8O</t>
  </si>
  <si>
    <t>OPEICJES</t>
  </si>
  <si>
    <t>10UN7LA8</t>
  </si>
  <si>
    <t>I8WTUMTA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</si>
  <si>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</si>
  <si>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</si>
  <si>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</si>
  <si>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</si>
  <si>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</si>
  <si>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</si>
  <si>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</si>
  <si>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</si>
  <si>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</si>
  <si>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</si>
  <si>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N6CXTO48</t>
  </si>
  <si>
    <t>4Z7B0OQB</t>
  </si>
  <si>
    <t>LCQ934W7</t>
  </si>
  <si>
    <t>SOE904XE</t>
  </si>
  <si>
    <t>C64JTLGO</t>
  </si>
  <si>
    <t>F9XJYM9F</t>
  </si>
  <si>
    <t>XWN6WWOD</t>
  </si>
  <si>
    <t>17MPPMM0</t>
  </si>
  <si>
    <t>FV6PHMQW</t>
  </si>
  <si>
    <t>Z236WCM1</t>
  </si>
  <si>
    <t>T5GZDRDE</t>
  </si>
  <si>
    <t>91G2ZW58</t>
  </si>
  <si>
    <t>H2PEIFZH</t>
  </si>
  <si>
    <t>RG893DYQ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</si>
  <si>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</si>
  <si>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</si>
  <si>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</si>
  <si>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</si>
  <si>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</si>
  <si>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</si>
  <si>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</si>
  <si>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</si>
  <si>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</si>
  <si>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</si>
  <si>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</si>
  <si>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</si>
  <si>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</si>
  <si>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</si>
  <si>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</si>
  <si>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</si>
  <si>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4DPSFUEC</t>
  </si>
  <si>
    <t>FWTTJ2G8</t>
  </si>
  <si>
    <t>FLJCJ7IE</t>
  </si>
  <si>
    <t>7T109BBY</t>
  </si>
  <si>
    <t>4JVY843T</t>
  </si>
  <si>
    <t>INI33ALF</t>
  </si>
  <si>
    <t>D3M1KUQ2</t>
  </si>
  <si>
    <t>NOO83M87</t>
  </si>
  <si>
    <t>8G9Q7NXD</t>
  </si>
  <si>
    <t>IGHYUSN8</t>
  </si>
  <si>
    <t>IRCBYH9Z</t>
  </si>
  <si>
    <t>559PYA0L</t>
  </si>
  <si>
    <t>RIC5ZHK4</t>
  </si>
  <si>
    <t>INAEAAI9</t>
  </si>
  <si>
    <t>1XNXJUQM</t>
  </si>
  <si>
    <t>BM0QXHMH</t>
  </si>
  <si>
    <t>ARY1F1KN</t>
  </si>
  <si>
    <t>XPCDFUDY</t>
  </si>
  <si>
    <t>VDOUNMRC</t>
  </si>
  <si>
    <t>TEKCKT3V</t>
  </si>
  <si>
    <t>1WJT7CM8</t>
  </si>
  <si>
    <t>96A1GDXO</t>
  </si>
  <si>
    <t>AAU2IQFW</t>
  </si>
  <si>
    <t>PRHL94PK</t>
  </si>
  <si>
    <t>3WC1FUFP</t>
  </si>
  <si>
    <t>SHG8Y43V</t>
  </si>
  <si>
    <t>1O2ZN81M</t>
  </si>
  <si>
    <t>J6T6BTJI</t>
  </si>
  <si>
    <t>JTTLDM4E</t>
  </si>
  <si>
    <t>8KQH5XI1</t>
  </si>
  <si>
    <t>1Q5XFO8D</t>
  </si>
  <si>
    <t>A3PNPLTG</t>
  </si>
  <si>
    <t>03CWYGC9</t>
  </si>
  <si>
    <t>N23C5EKK</t>
  </si>
  <si>
    <t>S9K81CWS</t>
  </si>
  <si>
    <t>PJ00PLEU</t>
  </si>
  <si>
    <t>3F8AA8RT</t>
  </si>
  <si>
    <t>4NAHJMYM</t>
  </si>
  <si>
    <t>6KVOMBDJ</t>
  </si>
  <si>
    <t>N7KJ821I</t>
  </si>
  <si>
    <t>YCKKT5ME</t>
  </si>
  <si>
    <t>HI2E8TBI</t>
  </si>
  <si>
    <t>Q54L8P6I</t>
  </si>
  <si>
    <t>XSB7IN6X</t>
  </si>
  <si>
    <t>FQW15KC4</t>
  </si>
  <si>
    <t>G17H7YXA</t>
  </si>
  <si>
    <t>XOE5EU8U</t>
  </si>
  <si>
    <t>WEB7LYK0</t>
  </si>
  <si>
    <t>JECCHO49</t>
  </si>
  <si>
    <t>QUOU67L5</t>
  </si>
  <si>
    <t>SSZHMEE3</t>
  </si>
  <si>
    <t>WUE92JFJ</t>
  </si>
  <si>
    <t>EYNZMBI0</t>
  </si>
  <si>
    <t>LPOOKZCQ</t>
  </si>
  <si>
    <t>HFUZQFQQ</t>
  </si>
  <si>
    <t>OCHUEK3V</t>
  </si>
  <si>
    <t>3C5KXGO6</t>
  </si>
  <si>
    <t>8SVMGDPA</t>
  </si>
  <si>
    <t>Q0MRZHN7</t>
  </si>
  <si>
    <t>WAN7I53E</t>
  </si>
  <si>
    <t>6C1DLYBH</t>
  </si>
  <si>
    <t>ZC3UEHXG</t>
  </si>
  <si>
    <t>HJBVO8T4</t>
  </si>
  <si>
    <t>5CJQB25J</t>
  </si>
  <si>
    <t>246MLWZ7</t>
  </si>
  <si>
    <t>O22S564Y</t>
  </si>
  <si>
    <t>KLZ95C62</t>
  </si>
  <si>
    <t>ROBBKT4T</t>
  </si>
  <si>
    <t>FPTY1B79</t>
  </si>
  <si>
    <t>AP3405RD</t>
  </si>
  <si>
    <t>AVZ1BG3K</t>
  </si>
  <si>
    <t>Q9GJ1LJT</t>
  </si>
  <si>
    <t>WQ5WIP35</t>
  </si>
  <si>
    <t>X5YVW7O5</t>
  </si>
  <si>
    <t>DWCDI7Q2</t>
  </si>
  <si>
    <t>QO0MQUOY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</si>
  <si>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</si>
  <si>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</si>
  <si>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</si>
  <si>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</si>
  <si>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</si>
  <si>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</si>
  <si>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</si>
  <si>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</si>
  <si>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</si>
  <si>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</si>
  <si>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</si>
  <si>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</si>
  <si>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</si>
  <si>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</si>
  <si>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</si>
  <si>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</si>
  <si>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XBYJ3NUR</t>
  </si>
  <si>
    <t>4Q2GV039</t>
  </si>
  <si>
    <t>ZA1YVJQC</t>
  </si>
  <si>
    <t>59XUUWAQ</t>
  </si>
  <si>
    <t>GGXEKX47</t>
  </si>
  <si>
    <t>LTVGILHP</t>
  </si>
  <si>
    <t>8JP05QQR</t>
  </si>
  <si>
    <t>MV227O65</t>
  </si>
  <si>
    <t>0BG8WJSX</t>
  </si>
  <si>
    <t>ZQVUQ5CJ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</si>
  <si>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</si>
  <si>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</si>
  <si>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</si>
  <si>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</si>
  <si>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</si>
  <si>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</si>
  <si>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</si>
  <si>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</si>
  <si>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</si>
  <si>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G43QQLLF</t>
  </si>
  <si>
    <t>Z3FOWY9N</t>
  </si>
  <si>
    <t>S4OLFL40</t>
  </si>
  <si>
    <t>LPY6VIZV</t>
  </si>
  <si>
    <t>QQ96SPTU</t>
  </si>
  <si>
    <t>5YLCW6L5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</si>
  <si>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</si>
  <si>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</si>
  <si>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</si>
  <si>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</si>
  <si>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</si>
  <si>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</si>
  <si>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</si>
  <si>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</si>
  <si>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</si>
  <si>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</si>
  <si>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</si>
  <si>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</si>
  <si>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</si>
  <si>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</si>
  <si>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</si>
  <si>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</si>
  <si>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</si>
  <si>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</si>
  <si>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</si>
  <si>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</si>
  <si>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</si>
  <si>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</si>
  <si>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</si>
  <si>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</si>
  <si>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</si>
  <si>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</si>
  <si>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</si>
  <si>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</si>
  <si>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</si>
  <si>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</si>
  <si>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</si>
  <si>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BWRNVTNR</t>
  </si>
  <si>
    <t>0H4AHJRI</t>
  </si>
  <si>
    <t>S9WJ9NAS</t>
  </si>
  <si>
    <t>BCA3ICIO</t>
  </si>
  <si>
    <t>F914VHA3</t>
  </si>
  <si>
    <t>EF24VTVA</t>
  </si>
  <si>
    <t>1CZU97OX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</si>
  <si>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</si>
  <si>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</si>
  <si>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</si>
  <si>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</si>
  <si>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</si>
  <si>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</si>
  <si>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</si>
  <si>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</si>
  <si>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</si>
  <si>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</si>
  <si>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3X2HOUYU</t>
  </si>
  <si>
    <t>V135X5B7</t>
  </si>
  <si>
    <t>WUXGF870</t>
  </si>
  <si>
    <t>3372JYYQ</t>
  </si>
  <si>
    <t>ENE1HNL3</t>
  </si>
  <si>
    <t>EXMA7FRC</t>
  </si>
  <si>
    <t>KJHM27ZM</t>
  </si>
  <si>
    <t>8H1VRXAK</t>
  </si>
  <si>
    <t>5BRZKG6Y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</si>
  <si>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</si>
  <si>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</si>
  <si>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</si>
  <si>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</si>
  <si>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</si>
  <si>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</si>
  <si>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</si>
  <si>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</si>
  <si>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</si>
  <si>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</si>
  <si>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</si>
  <si>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RNV54AZ7</t>
  </si>
  <si>
    <t>AVNVFAIR</t>
  </si>
  <si>
    <t>TEJBT5CP</t>
  </si>
  <si>
    <t>NHA6MNJF</t>
  </si>
  <si>
    <t>K44WX2BT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</si>
  <si>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</si>
  <si>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</si>
  <si>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</si>
  <si>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</si>
  <si>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</si>
  <si>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</si>
  <si>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</si>
  <si>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</si>
  <si>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</si>
  <si>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XR3BL1JL</t>
  </si>
  <si>
    <t>YD38G676</t>
  </si>
  <si>
    <t>UW6FSSDK</t>
  </si>
  <si>
    <t>GYC77KNM</t>
  </si>
  <si>
    <t>HS58SPS7</t>
  </si>
  <si>
    <t>5BGYQS4R</t>
  </si>
  <si>
    <t>YMS8IG4L</t>
  </si>
  <si>
    <t>NISR8D1V</t>
  </si>
  <si>
    <t>T4MF2SMF</t>
  </si>
  <si>
    <t>G6PDDHMN</t>
  </si>
  <si>
    <t>8GV0BQTU</t>
  </si>
  <si>
    <t>I99AI8C5</t>
  </si>
  <si>
    <t>RQM0PS59</t>
  </si>
  <si>
    <t>G6QI40AT</t>
  </si>
  <si>
    <t>UQY5TEE8</t>
  </si>
  <si>
    <t>N2KXGJO3</t>
  </si>
  <si>
    <t>DDP76LIP</t>
  </si>
  <si>
    <t>43AH1M09</t>
  </si>
  <si>
    <t>852ZZB90</t>
  </si>
  <si>
    <t>V2GGEAOC</t>
  </si>
  <si>
    <t>0K59ZLQC</t>
  </si>
  <si>
    <t>DPT11UGS</t>
  </si>
  <si>
    <t>2BXYT4PD</t>
  </si>
  <si>
    <t>HU970PDK</t>
  </si>
  <si>
    <t>7D75QXBD</t>
  </si>
  <si>
    <t>L71FBIF7</t>
  </si>
  <si>
    <t>HU6IS6Q2</t>
  </si>
  <si>
    <t>UXFEJC9Q</t>
  </si>
  <si>
    <t>D4Z6IL8W</t>
  </si>
  <si>
    <t>5FG7S674</t>
  </si>
  <si>
    <t>KJXB9Q7O</t>
  </si>
  <si>
    <t>KN3H2R4V</t>
  </si>
  <si>
    <t>20QTAZ1L</t>
  </si>
  <si>
    <t>OATOYNX2</t>
  </si>
  <si>
    <t>GAH11YHT</t>
  </si>
  <si>
    <t>FT8227WB</t>
  </si>
  <si>
    <t>0XHTFQE8</t>
  </si>
  <si>
    <t>6I76NXTK</t>
  </si>
  <si>
    <t>0FLFT1R4</t>
  </si>
  <si>
    <t>QX4VN0WB</t>
  </si>
  <si>
    <t>00KY25OA</t>
  </si>
  <si>
    <t>QDDD0L2Y</t>
  </si>
  <si>
    <t>6TN4T6HN</t>
  </si>
  <si>
    <t>MQY3YOQS</t>
  </si>
  <si>
    <t>MGD7DZAU</t>
  </si>
  <si>
    <t>3YWITFR5</t>
  </si>
  <si>
    <t>BEKQZ411</t>
  </si>
  <si>
    <t>PK0T5N02</t>
  </si>
  <si>
    <t>DTSCBNCX</t>
  </si>
  <si>
    <t>TUDKP25E</t>
  </si>
  <si>
    <t>E1OBRLYZ</t>
  </si>
  <si>
    <t>X66G66ZA</t>
  </si>
  <si>
    <t>PI2PHSBE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</si>
  <si>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</si>
  <si>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</si>
  <si>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</si>
  <si>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</si>
  <si>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</si>
  <si>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</si>
  <si>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</si>
  <si>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</si>
  <si>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</si>
  <si>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</si>
  <si>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IQ5ASHI1</t>
  </si>
  <si>
    <t>G378ZBNC</t>
  </si>
  <si>
    <t>6ZVC87CV</t>
  </si>
  <si>
    <t>4Y1DYANE</t>
  </si>
  <si>
    <t>CX0SXNCN</t>
  </si>
  <si>
    <t>GQPQ6XBD</t>
  </si>
  <si>
    <t>G4KL8QWY</t>
  </si>
  <si>
    <t>JF178AXO</t>
  </si>
  <si>
    <t>43NBMRFY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</si>
  <si>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</si>
  <si>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</si>
  <si>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</si>
  <si>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</si>
  <si>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</si>
  <si>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</si>
  <si>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</si>
  <si>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</si>
  <si>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</si>
  <si>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</si>
  <si>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</si>
  <si>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</si>
  <si>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</si>
  <si>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HUCB9WIQ</t>
  </si>
  <si>
    <t>R8CMI00I</t>
  </si>
  <si>
    <t>T7HHH8HK</t>
  </si>
  <si>
    <t>407NLHJH</t>
  </si>
  <si>
    <t>ZJQKUIZ4</t>
  </si>
  <si>
    <t>KD63LC6D</t>
  </si>
  <si>
    <t>TB27K4GC</t>
  </si>
  <si>
    <t>NFFS1KSK</t>
  </si>
  <si>
    <t>V1T47SKL</t>
  </si>
  <si>
    <t>M6IGBW79</t>
  </si>
  <si>
    <t>2QGI573A</t>
  </si>
  <si>
    <t>QW4QPPSY</t>
  </si>
  <si>
    <t>99L2TNR5</t>
  </si>
  <si>
    <t>3H3TNCP5</t>
  </si>
  <si>
    <t>J8Y1OGY2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</si>
  <si>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</si>
  <si>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</si>
  <si>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</si>
  <si>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</si>
  <si>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</si>
  <si>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</si>
  <si>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</si>
  <si>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</si>
  <si>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V93ZA48C</t>
  </si>
  <si>
    <t>TR3TXXHF</t>
  </si>
  <si>
    <t>11V16SZZ</t>
  </si>
  <si>
    <t>SURL8H49</t>
  </si>
  <si>
    <t>POXC3DA1</t>
  </si>
  <si>
    <t>X5IZZ69D</t>
  </si>
  <si>
    <t>X58FLJ8K</t>
  </si>
  <si>
    <t>IDBXD4OU</t>
  </si>
  <si>
    <t>KIMUGBN5</t>
  </si>
  <si>
    <t>4G0X8VHP</t>
  </si>
  <si>
    <t>7U81B9AQ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</si>
  <si>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</si>
  <si>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</si>
  <si>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</si>
  <si>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</si>
  <si>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</si>
  <si>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</si>
  <si>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</si>
  <si>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</si>
  <si>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</si>
  <si>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</si>
  <si>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</si>
  <si>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SUXDAQNV</t>
  </si>
  <si>
    <t>ZT2NKCV5</t>
  </si>
  <si>
    <t>I4YPNNTU</t>
  </si>
  <si>
    <t>KOYW9WIV</t>
  </si>
  <si>
    <t>JRAAPD3L</t>
  </si>
  <si>
    <t>EP0H3SJO</t>
  </si>
  <si>
    <t>GIP11NY3</t>
  </si>
  <si>
    <t>7X1D49TU</t>
  </si>
  <si>
    <t>77WSI0TH</t>
  </si>
  <si>
    <t>DJDVV89L</t>
  </si>
  <si>
    <t>ZK4S74FD</t>
  </si>
  <si>
    <t>E5V4WT18</t>
  </si>
  <si>
    <t>CYSF0YQN</t>
  </si>
  <si>
    <t>HEK08UMI</t>
  </si>
  <si>
    <t>GRRY4DQR</t>
  </si>
  <si>
    <t>S3JAC8GQ</t>
  </si>
  <si>
    <t>E3JP7HCX</t>
  </si>
  <si>
    <t>FF5G00YD</t>
  </si>
  <si>
    <t>IBZI95HI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</si>
  <si>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</si>
  <si>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</si>
  <si>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</si>
  <si>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</si>
  <si>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</si>
  <si>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</si>
  <si>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</si>
  <si>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</si>
  <si>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</si>
  <si>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EPSIB2JR</t>
  </si>
  <si>
    <t>YW14K7PE</t>
  </si>
  <si>
    <t>9UYUV724</t>
  </si>
  <si>
    <t>UZI6MKVR</t>
  </si>
  <si>
    <t>N1H9ILZ9</t>
  </si>
  <si>
    <t>V8RYC18P</t>
  </si>
  <si>
    <t>NCF4DT7H</t>
  </si>
  <si>
    <t>GPC8PLM7</t>
  </si>
  <si>
    <t>YA822MOB</t>
  </si>
  <si>
    <t>PLYYX5CD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</si>
  <si>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</si>
  <si>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</si>
  <si>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</si>
  <si>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</si>
  <si>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</si>
  <si>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</si>
  <si>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</si>
  <si>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</si>
  <si>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</si>
  <si>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1O58TWRZ</t>
  </si>
  <si>
    <t>RHOZIG9P</t>
  </si>
  <si>
    <t>52Q1PYGW</t>
  </si>
  <si>
    <t>SXV6VZVC</t>
  </si>
  <si>
    <t>BGY307FC</t>
  </si>
  <si>
    <t>Z75R686C</t>
  </si>
  <si>
    <t>BO1ZOZG2</t>
  </si>
  <si>
    <t>12GLKKV4</t>
  </si>
  <si>
    <t>VDD7H92Q</t>
  </si>
  <si>
    <t>83JP1K4E</t>
  </si>
  <si>
    <t>ME3H0RUJ</t>
  </si>
  <si>
    <t>W8E76HJG</t>
  </si>
  <si>
    <t>IMB2N710</t>
  </si>
  <si>
    <t>OJBBZHM4</t>
  </si>
  <si>
    <t>2PQORQGO</t>
  </si>
  <si>
    <t>I3RW4OMF</t>
  </si>
  <si>
    <t>RW02HG5P</t>
  </si>
  <si>
    <t>7W8CQJ2Z</t>
  </si>
  <si>
    <t>M03IHS3P</t>
  </si>
  <si>
    <t>GX3SHSEA</t>
  </si>
  <si>
    <t>9KTHISLX</t>
  </si>
  <si>
    <t>IWQP4M72</t>
  </si>
  <si>
    <t>MPME6VZD</t>
  </si>
  <si>
    <t>3GOXMQPF</t>
  </si>
  <si>
    <t>1WZ5N86Q</t>
  </si>
  <si>
    <t>C3QK8M7F</t>
  </si>
  <si>
    <t>9BXXDYH9</t>
  </si>
  <si>
    <t>4X3H9YD5</t>
  </si>
  <si>
    <t>K83L4L0I</t>
  </si>
  <si>
    <t>E9C7WXQL</t>
  </si>
  <si>
    <t>NEVHU7GV</t>
  </si>
  <si>
    <t>ZSHK2ZXD</t>
  </si>
  <si>
    <t>PF7GFMLQ</t>
  </si>
  <si>
    <t>3D6ZHLF0</t>
  </si>
  <si>
    <t>3R8PJCCW</t>
  </si>
  <si>
    <t>CPWTJ2WC</t>
  </si>
  <si>
    <t>NDVZAHYA</t>
  </si>
  <si>
    <t>1R8VKE8O</t>
  </si>
  <si>
    <t>LNX7ULEG</t>
  </si>
  <si>
    <t>N60TC14O</t>
  </si>
  <si>
    <t>V6YYDG56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</si>
  <si>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</si>
  <si>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</si>
  <si>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</si>
  <si>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</si>
  <si>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</si>
  <si>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</si>
  <si>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</si>
  <si>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</si>
  <si>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</si>
  <si>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NQZNAEYQ</t>
  </si>
  <si>
    <t>J47DPNB5</t>
  </si>
  <si>
    <t>37B8ES7X</t>
  </si>
  <si>
    <t>3CP9VXC1</t>
  </si>
  <si>
    <t>9XGT3451</t>
  </si>
  <si>
    <t>AG0H8IAZ</t>
  </si>
  <si>
    <t>28FTXKAB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</si>
  <si>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</si>
  <si>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</si>
  <si>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</si>
  <si>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</si>
  <si>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</si>
  <si>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</si>
  <si>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</si>
  <si>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</si>
  <si>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IJ4Y77D9</t>
  </si>
  <si>
    <t>CGCPVYNI</t>
  </si>
  <si>
    <t>ST8ZOXKI</t>
  </si>
  <si>
    <t>P07OGZ3F</t>
  </si>
  <si>
    <t>0DLEXLEV</t>
  </si>
  <si>
    <t>27UN3UX8</t>
  </si>
  <si>
    <t>NR5D7201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</si>
  <si>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</si>
  <si>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</si>
  <si>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</si>
  <si>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</si>
  <si>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</si>
  <si>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</si>
  <si>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</si>
  <si>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</si>
  <si>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</si>
  <si>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</si>
  <si>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</si>
  <si>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</si>
  <si>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</si>
  <si>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</si>
  <si>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</si>
  <si>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</si>
  <si>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6ONKN1IM</t>
  </si>
  <si>
    <t>JVIIWJDL</t>
  </si>
  <si>
    <t>W8M8XI8Y</t>
  </si>
  <si>
    <t>MELHF0ZP</t>
  </si>
  <si>
    <t>6SV2WYK4</t>
  </si>
  <si>
    <t>6JEAYHOE</t>
  </si>
  <si>
    <t>IKQSEYPT</t>
  </si>
  <si>
    <t>ZN0FWO0L</t>
  </si>
  <si>
    <t>CPL37MZC</t>
  </si>
  <si>
    <t>GM68OLDH</t>
  </si>
  <si>
    <t>W604BPPE</t>
  </si>
  <si>
    <t>GIJ14130</t>
  </si>
  <si>
    <t>CUA83384</t>
  </si>
  <si>
    <t>ZGQI86AQ</t>
  </si>
  <si>
    <t>UPHLXZ3M</t>
  </si>
  <si>
    <t>JDFQYP5L</t>
  </si>
  <si>
    <t>06AIY3IS</t>
  </si>
  <si>
    <t>4LQAN2JX</t>
  </si>
  <si>
    <t>84QGC91P</t>
  </si>
  <si>
    <t>QFBBRJL5</t>
  </si>
  <si>
    <t>XCGW5K0N</t>
  </si>
  <si>
    <t>UUF8Z53N</t>
  </si>
  <si>
    <t>J6MIKNYJ</t>
  </si>
  <si>
    <t>3W4AWYSK</t>
  </si>
  <si>
    <t>VBN5T6F8</t>
  </si>
  <si>
    <t>45CMXP2K</t>
  </si>
  <si>
    <t>K94WM7M4</t>
  </si>
  <si>
    <t>31KRB7R2</t>
  </si>
  <si>
    <t>LDAXEBR0</t>
  </si>
  <si>
    <t>NGTMVX1C</t>
  </si>
  <si>
    <t>13PPMGNM</t>
  </si>
  <si>
    <t>6GY8Q8F0</t>
  </si>
  <si>
    <t>5JIXFMFY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</si>
  <si>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</si>
  <si>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</si>
  <si>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</si>
  <si>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</si>
  <si>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</si>
  <si>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</si>
  <si>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</si>
  <si>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</si>
  <si>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</si>
  <si>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SMU4542Q</t>
  </si>
  <si>
    <t>4K8N65EM</t>
  </si>
  <si>
    <t>Y6YZXVTF</t>
  </si>
  <si>
    <t>SHETLR3T</t>
  </si>
  <si>
    <t>EL03YRD0</t>
  </si>
  <si>
    <t>3KZUBSRU</t>
  </si>
  <si>
    <t>FA6JQ4V2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</si>
  <si>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</si>
  <si>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</si>
  <si>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</si>
  <si>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</si>
  <si>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</si>
  <si>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</si>
  <si>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</si>
  <si>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</si>
  <si>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</si>
  <si>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</si>
  <si>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</si>
  <si>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</si>
  <si>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H35AXY3M</t>
  </si>
  <si>
    <t>VF7DWQIH</t>
  </si>
  <si>
    <t>OEBJXZN6</t>
  </si>
  <si>
    <t>QMUBRAT2</t>
  </si>
  <si>
    <t>W5P1OLUL</t>
  </si>
  <si>
    <t>JP4H1WG4</t>
  </si>
  <si>
    <t>580XZTEO</t>
  </si>
  <si>
    <t>XNC9UMYH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</si>
  <si>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</si>
  <si>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</si>
  <si>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</si>
  <si>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</si>
  <si>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</si>
  <si>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</si>
  <si>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</si>
  <si>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</si>
  <si>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</si>
  <si>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</si>
  <si>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</si>
  <si>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</si>
  <si>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</si>
  <si>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41IM8V9E</t>
  </si>
  <si>
    <t>NXFAXN16</t>
  </si>
  <si>
    <t>FXXEZ5U2</t>
  </si>
  <si>
    <t>ID4LC9V5</t>
  </si>
  <si>
    <t>IPQFYK0E</t>
  </si>
  <si>
    <t>7SBDZJF4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</si>
  <si>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</si>
  <si>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</si>
  <si>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</si>
  <si>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</si>
  <si>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</si>
  <si>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</si>
  <si>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</si>
  <si>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</si>
  <si>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</si>
  <si>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</si>
  <si>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</si>
  <si>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2756CEOQ</t>
  </si>
  <si>
    <t>Z4CFFZAW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</si>
  <si>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</si>
  <si>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</si>
  <si>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</si>
  <si>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</si>
  <si>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</si>
  <si>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</si>
  <si>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</si>
  <si>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</si>
  <si>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</si>
  <si>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B7Q6Q7S2</t>
  </si>
  <si>
    <t>3DYZN86H</t>
  </si>
  <si>
    <t>QYKTG5QA</t>
  </si>
  <si>
    <t>2O1IK8VR</t>
  </si>
  <si>
    <t>R9AVNYCO</t>
  </si>
  <si>
    <t>5QNUZYIL</t>
  </si>
  <si>
    <t>WX63AIMZ</t>
  </si>
  <si>
    <t>09P7O0LQ</t>
  </si>
  <si>
    <t>GYS3APR7</t>
  </si>
  <si>
    <t>9VF00HWL</t>
  </si>
  <si>
    <t>MD0SRXG4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</si>
  <si>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</si>
  <si>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</si>
  <si>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</si>
  <si>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</si>
  <si>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</si>
  <si>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</si>
  <si>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</si>
  <si>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</si>
  <si>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</si>
  <si>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JEMEGXUG</t>
  </si>
  <si>
    <t>GVHIFUN1</t>
  </si>
  <si>
    <t>8I4915WD</t>
  </si>
  <si>
    <t>L831D7DF</t>
  </si>
  <si>
    <t>839DCVT2</t>
  </si>
  <si>
    <t>EJ0EF8S1</t>
  </si>
  <si>
    <t>0ORRC53X</t>
  </si>
  <si>
    <t>3QTN3F5T</t>
  </si>
  <si>
    <t>JW5SYMNS</t>
  </si>
  <si>
    <t>REO3FMSB</t>
  </si>
  <si>
    <t>BJJQSJD8</t>
  </si>
  <si>
    <t>VP2CW520</t>
  </si>
  <si>
    <t>XUP62FUM</t>
  </si>
  <si>
    <t>T56J7ES7</t>
  </si>
  <si>
    <t>ORG6MXKF</t>
  </si>
  <si>
    <t>VS4UFFLH</t>
  </si>
  <si>
    <t>VUYQCXTY</t>
  </si>
  <si>
    <t>YFJKP42F</t>
  </si>
  <si>
    <t>OES8ZX7B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</si>
  <si>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</si>
  <si>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</si>
  <si>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</si>
  <si>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</si>
  <si>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</si>
  <si>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</si>
  <si>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</si>
  <si>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</si>
  <si>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</si>
  <si>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</si>
  <si>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</si>
  <si>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</si>
  <si>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</si>
  <si>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</si>
  <si>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</si>
  <si>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</si>
  <si>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S02S3TVE</t>
  </si>
  <si>
    <t>34YT99YN</t>
  </si>
  <si>
    <t>N33B6LND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</si>
  <si>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</si>
  <si>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</si>
  <si>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</si>
  <si>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</si>
  <si>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</si>
  <si>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</si>
  <si>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</si>
  <si>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</si>
  <si>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</si>
  <si>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</si>
  <si>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</si>
  <si>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</si>
  <si>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</si>
  <si>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</si>
  <si>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</si>
  <si>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</si>
  <si>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</si>
  <si>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</si>
  <si>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</si>
  <si>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</si>
  <si>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</si>
  <si>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UKECBJV5</t>
  </si>
  <si>
    <t>UWVT8M2Y</t>
  </si>
  <si>
    <t>AOZKTGZG</t>
  </si>
  <si>
    <t>TKN1L8EX</t>
  </si>
  <si>
    <t>9GQ6HQLK</t>
  </si>
  <si>
    <t>0RL4RHQJ</t>
  </si>
  <si>
    <t>ZE9WX1Q9</t>
  </si>
  <si>
    <t>QY6MB3QJ</t>
  </si>
  <si>
    <t>BOVKZHAZ</t>
  </si>
  <si>
    <t>YT8YYRTU</t>
  </si>
  <si>
    <t>6V7OMXY5</t>
  </si>
  <si>
    <t>0TR3RU8A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</si>
  <si>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</si>
  <si>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</si>
  <si>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</si>
  <si>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</si>
  <si>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</si>
  <si>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</si>
  <si>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</si>
  <si>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</si>
  <si>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</si>
  <si>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FZNEISTX</t>
  </si>
  <si>
    <t>S34T8KPW</t>
  </si>
  <si>
    <t>5F40OSXS</t>
  </si>
  <si>
    <t>AILF7GOP</t>
  </si>
  <si>
    <t>LMJINVRQ</t>
  </si>
  <si>
    <t>MHPI0ZW1</t>
  </si>
  <si>
    <t>WJ81WITC</t>
  </si>
  <si>
    <t>DFSRHCXU</t>
  </si>
  <si>
    <t>1VFUCUWA</t>
  </si>
  <si>
    <t>3IIDRUGI</t>
  </si>
  <si>
    <t>3VLKZISJ</t>
  </si>
  <si>
    <t>2GN2TRVV</t>
  </si>
  <si>
    <t>WA4TPQ5U</t>
  </si>
  <si>
    <t>9C9GO9XO</t>
  </si>
  <si>
    <t>ULES5Z21</t>
  </si>
  <si>
    <t>IITSDWWL</t>
  </si>
  <si>
    <t>8GYH6R9J</t>
  </si>
  <si>
    <t>8X890G2T</t>
  </si>
  <si>
    <t>74YVUL52</t>
  </si>
  <si>
    <t>HH4I6PAY</t>
  </si>
  <si>
    <t>TAGD6XU9</t>
  </si>
  <si>
    <t>IIREXAQX</t>
  </si>
  <si>
    <t>8GISH3I9</t>
  </si>
  <si>
    <t>6M89XBL0</t>
  </si>
  <si>
    <t>YT2QLCVS</t>
  </si>
  <si>
    <t>4ICL09BD</t>
  </si>
  <si>
    <t>YWWVWOO4</t>
  </si>
  <si>
    <t>8TTFFCIK</t>
  </si>
  <si>
    <t>5URQT67R</t>
  </si>
  <si>
    <t>OG13XT4P</t>
  </si>
  <si>
    <t>ZYRRGSQK</t>
  </si>
  <si>
    <t>0LDX9VLO</t>
  </si>
  <si>
    <t>XFFFWJQH</t>
  </si>
  <si>
    <t>KRSNQKC6</t>
  </si>
  <si>
    <t>YHVY1LHH</t>
  </si>
  <si>
    <t>2BG4ZR42</t>
  </si>
  <si>
    <t>QQCIN1M4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</si>
  <si>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</si>
  <si>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</si>
  <si>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</si>
  <si>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</si>
  <si>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</si>
  <si>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</si>
  <si>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</si>
  <si>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</si>
  <si>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7SYJDW4L</t>
  </si>
  <si>
    <t>O7E0302B</t>
  </si>
  <si>
    <t>U11XXNCF</t>
  </si>
  <si>
    <t>73FYEJQV</t>
  </si>
  <si>
    <t>C4CQ8FZL</t>
  </si>
  <si>
    <t>OJ1WKIVY</t>
  </si>
  <si>
    <t>L1YN7LDL</t>
  </si>
  <si>
    <t>N9ZXCBTU</t>
  </si>
  <si>
    <t>GL8PN4LQ</t>
  </si>
  <si>
    <t>TTVQT1YD</t>
  </si>
  <si>
    <t>NOHEK8PU</t>
  </si>
  <si>
    <t>56AN1DXW</t>
  </si>
  <si>
    <t>DJ60T39C</t>
  </si>
  <si>
    <t>PVDGIYSB</t>
  </si>
  <si>
    <t>F57Z7KJF</t>
  </si>
  <si>
    <t>NEFPSWOJ</t>
  </si>
  <si>
    <t>ZGSQMEQ9</t>
  </si>
  <si>
    <t>FM1RH52B</t>
  </si>
  <si>
    <t>3NM7A8SX</t>
  </si>
  <si>
    <t>1XWQZ1F8</t>
  </si>
  <si>
    <t>YQK2K6U5</t>
  </si>
  <si>
    <t>FROU0UKW</t>
  </si>
  <si>
    <t>SD8JJSKT</t>
  </si>
  <si>
    <t>HABN7JBG</t>
  </si>
  <si>
    <t>LCWP23CI</t>
  </si>
  <si>
    <t>9BTSKY01</t>
  </si>
  <si>
    <t>CQZSFN7C</t>
  </si>
  <si>
    <t>81LMZHD1</t>
  </si>
  <si>
    <t>1J5Y9X1H</t>
  </si>
  <si>
    <t>6LC0XB2D</t>
  </si>
  <si>
    <t>YKC8JUSY</t>
  </si>
  <si>
    <t>H3DYTZIQ</t>
  </si>
  <si>
    <t>PAQTBHVA</t>
  </si>
  <si>
    <t>EFIR7HGR</t>
  </si>
  <si>
    <t>DXF00KY4</t>
  </si>
  <si>
    <t>GKL9QV5B</t>
  </si>
  <si>
    <t>1V3IQVOF</t>
  </si>
  <si>
    <t>H176AX96</t>
  </si>
  <si>
    <t>K0HLZM4Q</t>
  </si>
  <si>
    <t>BTNSR87A</t>
  </si>
  <si>
    <t>SWV0JUQJ</t>
  </si>
  <si>
    <t>910IXBKP</t>
  </si>
  <si>
    <t>NTNYA5PE</t>
  </si>
  <si>
    <t>AHRCT8IP</t>
  </si>
  <si>
    <t>ESH4HX52</t>
  </si>
  <si>
    <t>VT1LZKEY</t>
  </si>
  <si>
    <t>0WC2J3UP</t>
  </si>
  <si>
    <t>VWSFZUNS</t>
  </si>
  <si>
    <t>F3UB81V7</t>
  </si>
  <si>
    <t>SEX08VFB</t>
  </si>
  <si>
    <t>FLANUQCV</t>
  </si>
  <si>
    <t>VMTPCY5G</t>
  </si>
  <si>
    <t>CV0BDYMP</t>
  </si>
  <si>
    <t>7DI7A7G7</t>
  </si>
  <si>
    <t>WE7YS7HD</t>
  </si>
  <si>
    <t>4DLOXD13</t>
  </si>
  <si>
    <t>XN63KZRZ</t>
  </si>
  <si>
    <t>6GL2LRUH</t>
  </si>
  <si>
    <t>K0G1IB3Q</t>
  </si>
  <si>
    <t>UYJDOT4Q</t>
  </si>
  <si>
    <t>VOSSIXSY</t>
  </si>
  <si>
    <t>ILUMUKG8</t>
  </si>
  <si>
    <t>DYUWF61W</t>
  </si>
  <si>
    <t>NUNQGOUW</t>
  </si>
  <si>
    <t>CKT1GTY2</t>
  </si>
  <si>
    <t>FUHP1IXR</t>
  </si>
  <si>
    <t>ABRQIWS9</t>
  </si>
  <si>
    <t>B3K4Z5L0</t>
  </si>
  <si>
    <t>IVCON5CU</t>
  </si>
  <si>
    <t>LUP7FYS5</t>
  </si>
  <si>
    <t>WEKW3XIN</t>
  </si>
  <si>
    <t>YSNODM63</t>
  </si>
  <si>
    <t>PN3T4FUG</t>
  </si>
  <si>
    <t>VE4LZ8F5</t>
  </si>
  <si>
    <t>5AOWZ6AG</t>
  </si>
  <si>
    <t>E29GOFUV</t>
  </si>
  <si>
    <t>2MKG6ZDD</t>
  </si>
  <si>
    <t>3AIA6RL3</t>
  </si>
  <si>
    <t>OXPNURPT</t>
  </si>
  <si>
    <t>9TRVSW35</t>
  </si>
  <si>
    <t>GTH3VIDW</t>
  </si>
  <si>
    <t>WFNKJ2LT</t>
  </si>
  <si>
    <t>P7GCDFU8</t>
  </si>
  <si>
    <t>ACOJBA02</t>
  </si>
  <si>
    <t>2FGEGLVU</t>
  </si>
  <si>
    <t>FQB53DQH</t>
  </si>
  <si>
    <t>1C2V9RAO</t>
  </si>
  <si>
    <t>MNTTYFR6</t>
  </si>
  <si>
    <t>7FN6LV2E</t>
  </si>
  <si>
    <t>V8I2CE9V</t>
  </si>
  <si>
    <t>1FXXXLJY</t>
  </si>
  <si>
    <t>NYI5VMXK</t>
  </si>
  <si>
    <t>OJ1NQRDS</t>
  </si>
  <si>
    <t>Z9W748SJ</t>
  </si>
  <si>
    <t>LWX9V7HI</t>
  </si>
  <si>
    <t>PAQOPSR0</t>
  </si>
  <si>
    <t>NTGU3NYS</t>
  </si>
  <si>
    <t>RJH0CL3Z</t>
  </si>
  <si>
    <t>EK0KWGQX</t>
  </si>
  <si>
    <t>K33NPCAY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</si>
  <si>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</si>
  <si>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</si>
  <si>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</si>
  <si>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</si>
  <si>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</si>
  <si>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</si>
  <si>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</si>
  <si>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</si>
  <si>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</si>
  <si>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</si>
  <si>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</si>
  <si>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</si>
  <si>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</si>
  <si>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</si>
  <si>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</si>
  <si>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</si>
  <si>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</si>
  <si>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</si>
  <si>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</si>
  <si>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</si>
  <si>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</si>
  <si>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</si>
  <si>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5AAN00N1</t>
  </si>
  <si>
    <t>JFHKBG40</t>
  </si>
  <si>
    <t>HPBCTTV3</t>
  </si>
  <si>
    <t>48FB5MD2</t>
  </si>
  <si>
    <t>EJZM1INM</t>
  </si>
  <si>
    <t>BLY5FD3N</t>
  </si>
  <si>
    <t>LXLU6LFC</t>
  </si>
  <si>
    <t>A60QAIT3</t>
  </si>
  <si>
    <t>0W6S0ODT</t>
  </si>
  <si>
    <t>408AHOYL</t>
  </si>
  <si>
    <t>557JX4BM</t>
  </si>
  <si>
    <t>L5T284M7</t>
  </si>
  <si>
    <t>G17TENJ4</t>
  </si>
  <si>
    <t>VRSTX620</t>
  </si>
  <si>
    <t>Y9VWZ93C</t>
  </si>
  <si>
    <t>Y6IIUECA</t>
  </si>
  <si>
    <t>P1E4KWF7</t>
  </si>
  <si>
    <t>BN84DD6H</t>
  </si>
  <si>
    <t>R8MZ10BW</t>
  </si>
  <si>
    <t>PI8RROK0</t>
  </si>
  <si>
    <t>BJOY31DL</t>
  </si>
  <si>
    <t>KDRIBXNQ</t>
  </si>
  <si>
    <t>TCK6V290</t>
  </si>
  <si>
    <t>VFZ5GB3W</t>
  </si>
  <si>
    <t>UKSS5YPE</t>
  </si>
  <si>
    <t>RDDUG8VD</t>
  </si>
  <si>
    <t>Z3QJESWJ</t>
  </si>
  <si>
    <t>RGRUF328</t>
  </si>
  <si>
    <t>TLSSOOVB</t>
  </si>
  <si>
    <t>2YBEN3MV</t>
  </si>
  <si>
    <t>EFA9E6WV</t>
  </si>
  <si>
    <t>YTSX7IW3</t>
  </si>
  <si>
    <t>86DMJ7GA</t>
  </si>
  <si>
    <t>CMD0758L</t>
  </si>
  <si>
    <t>CM5MFWCO</t>
  </si>
  <si>
    <t>0MNAGD91</t>
  </si>
  <si>
    <t>9S749GJD</t>
  </si>
  <si>
    <t>LBZY9VUG</t>
  </si>
  <si>
    <t>6UUTR15S</t>
  </si>
  <si>
    <t>DVPYKS4A</t>
  </si>
  <si>
    <t>9SRU5CI6</t>
  </si>
  <si>
    <t>GZ5M7MIQ</t>
  </si>
  <si>
    <t>CM2GVLV6</t>
  </si>
  <si>
    <t>T2J83GFD</t>
  </si>
  <si>
    <t>28S2Z15A</t>
  </si>
  <si>
    <t>WOJBLO4B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</si>
  <si>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</si>
  <si>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</si>
  <si>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</si>
  <si>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</si>
  <si>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</si>
  <si>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</si>
  <si>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</si>
  <si>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</si>
  <si>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</si>
  <si>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</si>
  <si>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</si>
  <si>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</si>
  <si>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</si>
  <si>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</si>
  <si>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</si>
  <si>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</si>
  <si>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AW4PSTWR</t>
  </si>
  <si>
    <t>CJZFFC91</t>
  </si>
  <si>
    <t>3PD8YBPK</t>
  </si>
  <si>
    <t>KBG5R0WH</t>
  </si>
  <si>
    <t>7RPM84Y4</t>
  </si>
  <si>
    <t>LFN6XPK7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</si>
  <si>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</si>
  <si>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</si>
  <si>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</si>
  <si>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</si>
  <si>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</si>
  <si>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</si>
  <si>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</si>
  <si>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</si>
  <si>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KX80WC22</t>
  </si>
  <si>
    <t>NX4ODZY2</t>
  </si>
  <si>
    <t>L2QMWU4H</t>
  </si>
  <si>
    <t>0MPEK4ZA</t>
  </si>
  <si>
    <t>TP0SU68U</t>
  </si>
  <si>
    <t>XVYL67FL</t>
  </si>
  <si>
    <t>HVDQ4EEA</t>
  </si>
  <si>
    <t>AUS25SFH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</si>
  <si>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</si>
  <si>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</si>
  <si>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</si>
  <si>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</si>
  <si>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</si>
  <si>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</si>
  <si>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</si>
  <si>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</si>
  <si>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</si>
  <si>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HM4TKVET</t>
  </si>
  <si>
    <t>Q81Q0PJK</t>
  </si>
  <si>
    <t>Y5HR9J3G</t>
  </si>
  <si>
    <t>STYLQ47K</t>
  </si>
  <si>
    <t>W07JMUG9</t>
  </si>
  <si>
    <t>L8CG1IQO</t>
  </si>
  <si>
    <t>AMGC18DS</t>
  </si>
  <si>
    <t>RKT3WVBC</t>
  </si>
  <si>
    <t>H5ZSM3IR</t>
  </si>
  <si>
    <t>07WKR17A</t>
  </si>
  <si>
    <t>QM6GJ78P</t>
  </si>
  <si>
    <t>EQS3UNXX</t>
  </si>
  <si>
    <t>DQ0DSK7P</t>
  </si>
  <si>
    <t>CGEXH2QO</t>
  </si>
  <si>
    <t>MIX6JTSN</t>
  </si>
  <si>
    <t>9KYX5G9K</t>
  </si>
  <si>
    <t>FG29YOWT</t>
  </si>
  <si>
    <t>T7TDUK3T</t>
  </si>
  <si>
    <t>42YPT5L7</t>
  </si>
  <si>
    <t>99I4V65G</t>
  </si>
  <si>
    <t>ACZQMAR4</t>
  </si>
  <si>
    <t>TP9IE6PV</t>
  </si>
  <si>
    <t>E5CD0W5M</t>
  </si>
  <si>
    <t>HKH717ED</t>
  </si>
  <si>
    <t>DAW2JTP5</t>
  </si>
  <si>
    <t>TPNU79C1</t>
  </si>
  <si>
    <t>9MM27P8C</t>
  </si>
  <si>
    <t>MMWD47ZY</t>
  </si>
  <si>
    <t>JFIBKWMQ</t>
  </si>
  <si>
    <t>6FUPOO3I</t>
  </si>
  <si>
    <t>29VR6EL4</t>
  </si>
  <si>
    <t>K1OBT27J</t>
  </si>
  <si>
    <t>OZL7CDMQ</t>
  </si>
  <si>
    <t>LZ6PSZ4T</t>
  </si>
  <si>
    <t>5CFCTZ5K</t>
  </si>
  <si>
    <t>EG5M02ZV</t>
  </si>
  <si>
    <t>5UKQ16DK</t>
  </si>
  <si>
    <t>ZS4PKX65</t>
  </si>
  <si>
    <t>PYLS9RJH</t>
  </si>
  <si>
    <t>X2ZONP2D</t>
  </si>
  <si>
    <t>Y5CP83V4</t>
  </si>
  <si>
    <t>9Y2HDGST</t>
  </si>
  <si>
    <t>7R0G2LC1</t>
  </si>
  <si>
    <t>AU5Q1XCW</t>
  </si>
  <si>
    <t>SZAMHBGA</t>
  </si>
  <si>
    <t>CUMYWQYP</t>
  </si>
  <si>
    <t>29ZDUK49</t>
  </si>
  <si>
    <t>VLVP8FPJ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</si>
  <si>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</si>
  <si>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</si>
  <si>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</si>
  <si>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</si>
  <si>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</si>
  <si>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</si>
  <si>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</si>
  <si>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</si>
  <si>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88AA2RK1</t>
  </si>
  <si>
    <t>4F222JU9</t>
  </si>
  <si>
    <t>CBYRECX6</t>
  </si>
  <si>
    <t>QXT65QTI</t>
  </si>
  <si>
    <t>8RTR1VMP</t>
  </si>
  <si>
    <t>T7RA32XV</t>
  </si>
  <si>
    <t>G087QT6R</t>
  </si>
  <si>
    <t>PUTILZZG</t>
  </si>
  <si>
    <t>1SKIPYI7</t>
  </si>
  <si>
    <t>66Q03Q2P</t>
  </si>
  <si>
    <t>Z1NWKS9A</t>
  </si>
  <si>
    <t>F3G00C56</t>
  </si>
  <si>
    <t>B8TD9HCN</t>
  </si>
  <si>
    <t>PEFTXK4Q</t>
  </si>
  <si>
    <t>LUIEQRMQ</t>
  </si>
  <si>
    <t>8QOUXQEV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</si>
  <si>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</si>
  <si>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</si>
  <si>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</si>
  <si>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</si>
  <si>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</si>
  <si>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</si>
  <si>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</si>
  <si>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</si>
  <si>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K5D2IP27</t>
  </si>
  <si>
    <t>PTKOWYW6</t>
  </si>
  <si>
    <t>4F8MNVNP</t>
  </si>
  <si>
    <t>7UL8T1BZ</t>
  </si>
  <si>
    <t>4HP16LRH</t>
  </si>
  <si>
    <t>MNTHSHH6</t>
  </si>
  <si>
    <t>Q7C5MJ4W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</si>
  <si>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</si>
  <si>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</si>
  <si>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</si>
  <si>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</si>
  <si>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</si>
  <si>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</si>
  <si>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</si>
  <si>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</si>
  <si>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</si>
  <si>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</si>
  <si>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</si>
  <si>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</si>
  <si>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</si>
  <si>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2J649YC5</t>
  </si>
  <si>
    <t>ZWXKCHOO</t>
  </si>
  <si>
    <t>I8OUZNDS</t>
  </si>
  <si>
    <t>CJZLM3WA</t>
  </si>
  <si>
    <t>4QTD5X53</t>
  </si>
  <si>
    <t>LQXWWZGN</t>
  </si>
  <si>
    <t>NT510FGZ</t>
  </si>
  <si>
    <t>2IQ0ZY9W</t>
  </si>
  <si>
    <t>N3TUSU37</t>
  </si>
  <si>
    <t>O6LVMQ5R</t>
  </si>
  <si>
    <t>072ELFQF</t>
  </si>
  <si>
    <t>CDFKC6E0</t>
  </si>
  <si>
    <t>Z005FB1N</t>
  </si>
  <si>
    <t>LYAFXO9B</t>
  </si>
  <si>
    <t>UFIAFP10</t>
  </si>
  <si>
    <t>MG7CZFIG</t>
  </si>
  <si>
    <t>H4U50AEW</t>
  </si>
  <si>
    <t>8PU9FIQS</t>
  </si>
  <si>
    <t>FBQN3UM3</t>
  </si>
  <si>
    <t>MJ12SZ89</t>
  </si>
  <si>
    <t>RLDIPPFT</t>
  </si>
  <si>
    <t>TKKSOBRC</t>
  </si>
  <si>
    <t>1F8MPXZQ</t>
  </si>
  <si>
    <t>YY3ACGA2</t>
  </si>
  <si>
    <t>6MQA3YYW</t>
  </si>
  <si>
    <t>IM5AGXLX</t>
  </si>
  <si>
    <t>313EIVW4</t>
  </si>
  <si>
    <t>NNAYAA7T</t>
  </si>
  <si>
    <t>019I751P</t>
  </si>
  <si>
    <t>5TRALM9T</t>
  </si>
  <si>
    <t>LWC0UJWD</t>
  </si>
  <si>
    <t>PI0FYKXU</t>
  </si>
  <si>
    <t>I7QSO0VZ</t>
  </si>
  <si>
    <t>Z9S1ZX7W</t>
  </si>
  <si>
    <t>S9N98QU9</t>
  </si>
  <si>
    <t>A9Q7ERA4</t>
  </si>
  <si>
    <t>RY8Z6RH2</t>
  </si>
  <si>
    <t>9J8O59QW</t>
  </si>
  <si>
    <t>KWVYR0LQ</t>
  </si>
  <si>
    <t>0D95JSVW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</si>
  <si>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</si>
  <si>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</si>
  <si>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</si>
  <si>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</si>
  <si>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</si>
  <si>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</si>
  <si>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</si>
  <si>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</si>
  <si>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</si>
  <si>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</si>
  <si>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9OLZU3WB</t>
  </si>
  <si>
    <t>JDXET5H9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</si>
  <si>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</si>
  <si>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</si>
  <si>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</si>
  <si>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</si>
  <si>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</si>
  <si>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</si>
  <si>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</si>
  <si>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</si>
  <si>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</si>
  <si>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</si>
  <si>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</si>
  <si>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</si>
  <si>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TJTOVN5K</t>
  </si>
  <si>
    <t>1IG94UUQ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</si>
  <si>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</si>
  <si>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</si>
  <si>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</si>
  <si>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</si>
  <si>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</si>
  <si>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</si>
  <si>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</si>
  <si>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</si>
  <si>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</si>
  <si>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</si>
  <si>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</si>
  <si>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</si>
  <si>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</si>
  <si>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</si>
  <si>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</si>
  <si>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</si>
  <si>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</si>
  <si>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VH3C0A8F</t>
  </si>
  <si>
    <t>1E5MFGR7</t>
  </si>
  <si>
    <t>TS2JEK3E</t>
  </si>
  <si>
    <t>5OJ3QR1W</t>
  </si>
  <si>
    <t>X7J3O7TC</t>
  </si>
  <si>
    <t>Q7RV0YW6</t>
  </si>
  <si>
    <t>S5E8MBO3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</si>
  <si>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</si>
  <si>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</si>
  <si>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</si>
  <si>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</si>
  <si>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</si>
  <si>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</si>
  <si>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</si>
  <si>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</si>
  <si>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</si>
  <si>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</si>
  <si>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IZJR1WDM</t>
  </si>
  <si>
    <t>5MRPZ44K</t>
  </si>
  <si>
    <t>W0LFL18P</t>
  </si>
  <si>
    <t>5H9ELV2H</t>
  </si>
  <si>
    <t>KDDN1E4O</t>
  </si>
  <si>
    <t>S8JALB62</t>
  </si>
  <si>
    <t>2HPCHBIL</t>
  </si>
  <si>
    <t>Q9JV7YXX</t>
  </si>
  <si>
    <t>STG85Q0N</t>
  </si>
  <si>
    <t>VXOZC2CN</t>
  </si>
  <si>
    <t>WCKKFSVL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</si>
  <si>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</si>
  <si>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</si>
  <si>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</si>
  <si>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</si>
  <si>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</si>
  <si>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</si>
  <si>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</si>
  <si>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</si>
  <si>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</si>
  <si>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</si>
  <si>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</si>
  <si>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</si>
  <si>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</si>
  <si>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</si>
  <si>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BXOIQHTS</t>
  </si>
  <si>
    <t>CC3B5DSU</t>
  </si>
  <si>
    <t>GLM4XZLI</t>
  </si>
  <si>
    <t>K8VBNOW9</t>
  </si>
  <si>
    <t>3GEDSDVN</t>
  </si>
  <si>
    <t>R0ZYAJFM</t>
  </si>
  <si>
    <t>DFG6OP8T</t>
  </si>
  <si>
    <t>JMTKEPXF</t>
  </si>
  <si>
    <t>EQ399D3M</t>
  </si>
  <si>
    <t>DOVNGYN4</t>
  </si>
  <si>
    <t>TIFPUXSQ</t>
  </si>
  <si>
    <t>LXDCC260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</si>
  <si>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</si>
  <si>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</si>
  <si>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</si>
  <si>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</si>
  <si>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</si>
  <si>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</si>
  <si>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</si>
  <si>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</si>
  <si>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</si>
  <si>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</si>
  <si>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</si>
  <si>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</si>
  <si>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</si>
  <si>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</si>
  <si>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</si>
  <si>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</si>
  <si>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</si>
  <si>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</si>
  <si>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</si>
  <si>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</si>
  <si>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</si>
  <si>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</si>
  <si>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</si>
  <si>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</si>
  <si>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</si>
  <si>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</si>
  <si>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</si>
  <si>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</si>
  <si>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LN9NU0A8</t>
  </si>
  <si>
    <t>KD27RNU9</t>
  </si>
  <si>
    <t>FN50OJHN</t>
  </si>
  <si>
    <t>YA68AAQK</t>
  </si>
  <si>
    <t>90K2ZTKB</t>
  </si>
  <si>
    <t>1M0THQSZ</t>
  </si>
  <si>
    <t>Y1GEH2EG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</si>
  <si>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</si>
  <si>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</si>
  <si>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</si>
  <si>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</si>
  <si>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</si>
  <si>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</si>
  <si>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</si>
  <si>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</si>
  <si>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J03H7OQF</t>
  </si>
  <si>
    <t>DJXM9LIW</t>
  </si>
  <si>
    <t>6XH71PH8</t>
  </si>
  <si>
    <t>AW1U6QKR</t>
  </si>
  <si>
    <t>GUJNYTXN</t>
  </si>
  <si>
    <t>ELLLRB7A</t>
  </si>
  <si>
    <t>F4EHCQIC</t>
  </si>
  <si>
    <t>EHC9KQDN</t>
  </si>
  <si>
    <t>MBLFZPU2</t>
  </si>
  <si>
    <t>L0SOZL9A</t>
  </si>
  <si>
    <t>00XBYXIB</t>
  </si>
  <si>
    <t>ASN7OCWQ</t>
  </si>
  <si>
    <t>0YPN92QB</t>
  </si>
  <si>
    <t>UIA0FO51</t>
  </si>
  <si>
    <t>48J7F1A2</t>
  </si>
  <si>
    <t>D193SPY4</t>
  </si>
  <si>
    <t>SFIMNCPZ</t>
  </si>
  <si>
    <t>57NT8T8S</t>
  </si>
  <si>
    <t>7GLF1GBJ</t>
  </si>
  <si>
    <t>YST07PM6</t>
  </si>
  <si>
    <t>HPU7RQG6</t>
  </si>
  <si>
    <t>045D5MZO</t>
  </si>
  <si>
    <t>K1UREXI5</t>
  </si>
  <si>
    <t>M7Y1LHHA</t>
  </si>
  <si>
    <t>WP6SUIMC</t>
  </si>
  <si>
    <t>SGI5I4X1</t>
  </si>
  <si>
    <t>U07VUUGP</t>
  </si>
  <si>
    <t>SEC6K7X2</t>
  </si>
  <si>
    <t>MXVBWIE5</t>
  </si>
  <si>
    <t>794F5VJB</t>
  </si>
  <si>
    <t>TNEB1XNK</t>
  </si>
  <si>
    <t>P60PIE95</t>
  </si>
  <si>
    <t>QKOAWRXD</t>
  </si>
  <si>
    <t>NC7V5K1T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</si>
  <si>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</si>
  <si>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</si>
  <si>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</si>
  <si>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</si>
  <si>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</si>
  <si>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</si>
  <si>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</si>
  <si>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</si>
  <si>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</si>
  <si>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HXMJ5048</t>
  </si>
  <si>
    <t>6178B4JM</t>
  </si>
  <si>
    <t>WC7KCJ2N</t>
  </si>
  <si>
    <t>5GBVA3ZZ</t>
  </si>
  <si>
    <t>B7WWPCO6</t>
  </si>
  <si>
    <t>152DN1FE</t>
  </si>
  <si>
    <t>3NJHQZT6</t>
  </si>
  <si>
    <t>9GOWJ93R</t>
  </si>
  <si>
    <t>L9F6QP4P</t>
  </si>
  <si>
    <t>1D5AYQO6</t>
  </si>
  <si>
    <t>6WR7JQ3C</t>
  </si>
  <si>
    <t>Y2XXRYMX</t>
  </si>
  <si>
    <t>MN34I4DD</t>
  </si>
  <si>
    <t>9CQ6TMET</t>
  </si>
  <si>
    <t>N54HHLC4</t>
  </si>
  <si>
    <t>9USDNUBL</t>
  </si>
  <si>
    <t>Q82O5QTN</t>
  </si>
  <si>
    <t>2HVDAY4L</t>
  </si>
  <si>
    <t>0FGWN6O0</t>
  </si>
  <si>
    <t>FQXZBTEG</t>
  </si>
  <si>
    <t>8IGYTN3H</t>
  </si>
  <si>
    <t>7O2ISWVB</t>
  </si>
  <si>
    <t>QUAD5082</t>
  </si>
  <si>
    <t>P6H45Y25</t>
  </si>
  <si>
    <t>28EVFB8G</t>
  </si>
  <si>
    <t>VV5LDD24</t>
  </si>
  <si>
    <t>DKUVKTIT</t>
  </si>
  <si>
    <t>OYUUU6B9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</si>
  <si>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</si>
  <si>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</si>
  <si>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</si>
  <si>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</si>
  <si>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</si>
  <si>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</si>
  <si>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</si>
  <si>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</si>
  <si>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GXHAIS33</t>
  </si>
  <si>
    <t>VBRZZAP8</t>
  </si>
  <si>
    <t>JR76K5YA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</si>
  <si>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</si>
  <si>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</si>
  <si>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</si>
  <si>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</si>
  <si>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</si>
  <si>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</si>
  <si>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</si>
  <si>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</si>
  <si>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</si>
  <si>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</si>
  <si>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</si>
  <si>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X9HFP474</t>
  </si>
  <si>
    <t>3S73ZUQH</t>
  </si>
  <si>
    <t>JUU6C7NO</t>
  </si>
  <si>
    <t>8SNDBWPP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</si>
  <si>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</si>
  <si>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</si>
  <si>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</si>
  <si>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</si>
  <si>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</si>
  <si>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</si>
  <si>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</si>
  <si>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</si>
  <si>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32K5LEDV</t>
  </si>
  <si>
    <t>XW1ONOVO</t>
  </si>
  <si>
    <t>P7AX4B3N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</si>
  <si>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</si>
  <si>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</si>
  <si>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</si>
  <si>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</si>
  <si>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</si>
  <si>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</si>
  <si>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</si>
  <si>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</si>
  <si>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</si>
  <si>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</si>
  <si>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</si>
  <si>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SPUXDRGN</t>
  </si>
  <si>
    <t>PDIYRBQJ</t>
  </si>
  <si>
    <t>185PGG0J</t>
  </si>
  <si>
    <t>QQ5LW9HV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</si>
  <si>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</si>
  <si>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</si>
  <si>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</si>
  <si>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</si>
  <si>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</si>
  <si>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</si>
  <si>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</si>
  <si>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</si>
  <si>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</si>
  <si>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</si>
  <si>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8M6TB2ZX</t>
  </si>
  <si>
    <t>BABQISCH</t>
  </si>
  <si>
    <t>T46KPPNB</t>
  </si>
  <si>
    <t>9CE6F4NZ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</si>
  <si>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</si>
  <si>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</si>
  <si>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</si>
  <si>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</si>
  <si>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</si>
  <si>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</si>
  <si>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</si>
  <si>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</si>
  <si>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</si>
  <si>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</si>
  <si>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</si>
  <si>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</si>
  <si>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</si>
  <si>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</si>
  <si>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</si>
  <si>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</si>
  <si>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</si>
  <si>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</si>
  <si>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</si>
  <si>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</si>
  <si>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</si>
  <si>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</si>
  <si>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</si>
  <si>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TQLO6QP6</t>
  </si>
  <si>
    <t>DLVEVD9O</t>
  </si>
  <si>
    <t>C75RV9DY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</si>
  <si>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</si>
  <si>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</si>
  <si>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</si>
  <si>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</si>
  <si>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</si>
  <si>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</si>
  <si>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</si>
  <si>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</si>
  <si>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</si>
  <si>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</si>
  <si>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TWO2Q99P</t>
  </si>
  <si>
    <t>72UVDOKU</t>
  </si>
  <si>
    <t>DMSQ0TSG</t>
  </si>
  <si>
    <t>FEWIDJGH</t>
  </si>
  <si>
    <t>AUZM3MLU</t>
  </si>
  <si>
    <t>HYP3SXPV</t>
  </si>
  <si>
    <t>9G93P7SV</t>
  </si>
  <si>
    <t>7XSAHM67</t>
  </si>
  <si>
    <t>N7MDRJ01</t>
  </si>
  <si>
    <t>4ID56TXX</t>
  </si>
  <si>
    <t>4SFRUL8J</t>
  </si>
  <si>
    <t>UB2UAI38</t>
  </si>
  <si>
    <t>B00OD1IF</t>
  </si>
  <si>
    <t>OGO6SNTQ</t>
  </si>
  <si>
    <t>I6ZC5V1K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</si>
  <si>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</si>
  <si>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</si>
  <si>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</si>
  <si>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</si>
  <si>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</si>
  <si>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</si>
  <si>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</si>
  <si>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</si>
  <si>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DAJBIHBZ</t>
  </si>
  <si>
    <t>P6BJ24ZP</t>
  </si>
  <si>
    <t>XORHQFNJ</t>
  </si>
  <si>
    <t>ZFRPQV2M</t>
  </si>
  <si>
    <t>RVRBCZAI</t>
  </si>
  <si>
    <t>2897DN4S</t>
  </si>
  <si>
    <t>BMQEY089</t>
  </si>
  <si>
    <t>5IOG6X00</t>
  </si>
  <si>
    <t>QG6BCBXM</t>
  </si>
  <si>
    <t>CAXTE48L</t>
  </si>
  <si>
    <t>OO3BM7A9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</si>
  <si>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</si>
  <si>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</si>
  <si>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</si>
  <si>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</si>
  <si>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</si>
  <si>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</si>
  <si>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</si>
  <si>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</si>
  <si>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</si>
  <si>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</si>
  <si>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</si>
  <si>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E7RTG575</t>
  </si>
  <si>
    <t>YFNRXR7X</t>
  </si>
  <si>
    <t>9MZPL59I</t>
  </si>
  <si>
    <t>7A3R2M9T</t>
  </si>
  <si>
    <t>GAE0E4RI</t>
  </si>
  <si>
    <t>VBN56JMP</t>
  </si>
  <si>
    <t>NDLX894H</t>
  </si>
  <si>
    <t>6ALH2N0I</t>
  </si>
  <si>
    <t>G8XGVIG2</t>
  </si>
  <si>
    <t>QABD6SAS</t>
  </si>
  <si>
    <t>SHKTBB71</t>
  </si>
  <si>
    <t>G0L0B1QC</t>
  </si>
  <si>
    <t>3YC624RD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</si>
  <si>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</si>
  <si>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</si>
  <si>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</si>
  <si>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</si>
  <si>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</si>
  <si>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</si>
  <si>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</si>
  <si>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</si>
  <si>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</si>
  <si>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</si>
  <si>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69V1WQLK</t>
  </si>
  <si>
    <t>FEDXQCKJ</t>
  </si>
  <si>
    <t>RSP75BOI</t>
  </si>
  <si>
    <t>CKDPWHTZ</t>
  </si>
  <si>
    <t>ECBFFQL0</t>
  </si>
  <si>
    <t>Z8HW4Z9W</t>
  </si>
  <si>
    <t>0KVZKA5T</t>
  </si>
  <si>
    <t>944H7LRC</t>
  </si>
  <si>
    <t>F0OWRRLN</t>
  </si>
  <si>
    <t>P4RLJHR3</t>
  </si>
  <si>
    <t>M10S36W3</t>
  </si>
  <si>
    <t>055Z2OAS</t>
  </si>
  <si>
    <t>Q9VC6GV0</t>
  </si>
  <si>
    <t>G11DEJSL</t>
  </si>
  <si>
    <t>BP45IP77</t>
  </si>
  <si>
    <t>3XJI7AD8</t>
  </si>
  <si>
    <t>XP7YG96H</t>
  </si>
  <si>
    <t>GP4JNSJY</t>
  </si>
  <si>
    <t>I3KQNE9V</t>
  </si>
  <si>
    <t>NDHQMBA0</t>
  </si>
  <si>
    <t>FQ5A489H</t>
  </si>
  <si>
    <t>3PZ6Y6AJ</t>
  </si>
  <si>
    <t>LDK61ORQ</t>
  </si>
  <si>
    <t>564Y2IOV</t>
  </si>
  <si>
    <t>W7VULS00</t>
  </si>
  <si>
    <t>PLW3NMLJ</t>
  </si>
  <si>
    <t>MMVGTXDB</t>
  </si>
  <si>
    <t>6UCZ36IC</t>
  </si>
  <si>
    <t>4IC989F8</t>
  </si>
  <si>
    <t>Y5FM7TJT</t>
  </si>
  <si>
    <t>OB3K0SVW</t>
  </si>
  <si>
    <t>LORMJLTE</t>
  </si>
  <si>
    <t>WWOCI25Z</t>
  </si>
  <si>
    <t>1UFFP5T3</t>
  </si>
  <si>
    <t>ALMZ6ZUI</t>
  </si>
  <si>
    <t>B4UIGJRX</t>
  </si>
  <si>
    <t>ZCAEQT06</t>
  </si>
  <si>
    <t>U1SBKB0U</t>
  </si>
  <si>
    <t>E3XLWCWX</t>
  </si>
  <si>
    <t>8S7IAR2D</t>
  </si>
  <si>
    <t>RWQKOD1W</t>
  </si>
  <si>
    <t>6TOOTFQV</t>
  </si>
  <si>
    <t>2WDSO6PG</t>
  </si>
  <si>
    <t>I776MNA8</t>
  </si>
  <si>
    <t>VG17J29L</t>
  </si>
  <si>
    <t>F7R8ICT8</t>
  </si>
  <si>
    <t>KULR6FMD</t>
  </si>
  <si>
    <t>DMG5EOFC</t>
  </si>
  <si>
    <t>LD4F6QTP</t>
  </si>
  <si>
    <t>1FEHFRKX</t>
  </si>
  <si>
    <t>DNBR1VHP</t>
  </si>
  <si>
    <t>KOG75BRP</t>
  </si>
  <si>
    <t>SV3T5L5N</t>
  </si>
  <si>
    <t>THRXY3SV</t>
  </si>
  <si>
    <t>9BFHDZOK</t>
  </si>
  <si>
    <t>IHOU09D6</t>
  </si>
  <si>
    <t>BJWS06GX</t>
  </si>
  <si>
    <t>ROSYV895</t>
  </si>
  <si>
    <t>FCBBJJIJ</t>
  </si>
  <si>
    <t>L2P99XIG</t>
  </si>
  <si>
    <t>PCTOIQZA</t>
  </si>
  <si>
    <t>OI3UIKVF</t>
  </si>
  <si>
    <t>8AK1G9IT</t>
  </si>
  <si>
    <t>GY10EROJ</t>
  </si>
  <si>
    <t>29W6WPLA</t>
  </si>
  <si>
    <t>TDJ3N8EJ</t>
  </si>
  <si>
    <t>6GLF0PU0</t>
  </si>
  <si>
    <t>F3EOBN5A</t>
  </si>
  <si>
    <t>BBOWBQA6</t>
  </si>
  <si>
    <t>908W84Y6</t>
  </si>
  <si>
    <t>48CVYAIE</t>
  </si>
  <si>
    <t>IYDR200I</t>
  </si>
  <si>
    <t>2QHB4SYK</t>
  </si>
  <si>
    <t>GEQ7KT9J</t>
  </si>
  <si>
    <t>0KRVN3V5</t>
  </si>
  <si>
    <t>JNDSA5B4</t>
  </si>
  <si>
    <t>OCMCRBJR</t>
  </si>
  <si>
    <t>II0SKLFO</t>
  </si>
  <si>
    <t>LIYJSU0E</t>
  </si>
  <si>
    <t>T9QD8U1Y</t>
  </si>
  <si>
    <t>WLDFQR7Z</t>
  </si>
  <si>
    <t>PNISVWNN</t>
  </si>
  <si>
    <t>SEDTNUD7</t>
  </si>
  <si>
    <t>GN16L9RW</t>
  </si>
  <si>
    <t>GVRA1VJJ</t>
  </si>
  <si>
    <t>TBXMDI2Q</t>
  </si>
  <si>
    <t>GVJFKHNL</t>
  </si>
  <si>
    <t>L6CE1E4L</t>
  </si>
  <si>
    <t>RNCYPVJO</t>
  </si>
  <si>
    <t>WARBRUXU</t>
  </si>
  <si>
    <t>PAUXUGK3</t>
  </si>
  <si>
    <t>HWY9HTK2</t>
  </si>
  <si>
    <t>983QHALZ</t>
  </si>
  <si>
    <t>MV7I9RKH</t>
  </si>
  <si>
    <t>CBQRKYZP</t>
  </si>
  <si>
    <t>P5B6BZWO</t>
  </si>
  <si>
    <t>F7ZPP0C4</t>
  </si>
  <si>
    <t>N0UCNVKJ</t>
  </si>
  <si>
    <t>5OAWTEIU</t>
  </si>
  <si>
    <t>55NG8O95</t>
  </si>
  <si>
    <t>DL3Q5HAD</t>
  </si>
  <si>
    <t>EUBMHJGQ</t>
  </si>
  <si>
    <t>0T9EBKZL</t>
  </si>
  <si>
    <t>6KOHYTT4</t>
  </si>
  <si>
    <t>3L8ECZK8</t>
  </si>
  <si>
    <t>JAH8NGC2</t>
  </si>
  <si>
    <t>I9SPENCQ</t>
  </si>
  <si>
    <t>93818DZF</t>
  </si>
  <si>
    <t>DZAFN4I1</t>
  </si>
  <si>
    <t>FEFNNXH1</t>
  </si>
  <si>
    <t>RZYCBSQN</t>
  </si>
  <si>
    <t>84BIAFGY</t>
  </si>
  <si>
    <t>YQACOZV4</t>
  </si>
  <si>
    <t>DNIX6FCG</t>
  </si>
  <si>
    <t>6U7RD3TG</t>
  </si>
  <si>
    <t>610D6711</t>
  </si>
  <si>
    <t>OT5G3M9A</t>
  </si>
  <si>
    <t>3Z5NBGAT</t>
  </si>
  <si>
    <t>676KO0LG</t>
  </si>
  <si>
    <t>MHMD41XY</t>
  </si>
  <si>
    <t>751V8OFM</t>
  </si>
  <si>
    <t>33BMGHPN</t>
  </si>
  <si>
    <t>8TFYRWZ6</t>
  </si>
  <si>
    <t>LRLER1XS</t>
  </si>
  <si>
    <t>4RWE00T8</t>
  </si>
  <si>
    <t>P3XN6SXX</t>
  </si>
  <si>
    <t>12HRYJQH</t>
  </si>
  <si>
    <t>Y7AC2LSL</t>
  </si>
  <si>
    <t>ME2X1TEG</t>
  </si>
  <si>
    <t>30KP0JMN</t>
  </si>
  <si>
    <t>AWCGYWTE</t>
  </si>
  <si>
    <t>BG156UAV</t>
  </si>
  <si>
    <t>S7T5AHQH</t>
  </si>
  <si>
    <t>48UPZJ45</t>
  </si>
  <si>
    <t>T0SO96YG</t>
  </si>
  <si>
    <t>YCQABCDI</t>
  </si>
  <si>
    <t>8JZ4R9BW</t>
  </si>
  <si>
    <t>PTFOEUO4</t>
  </si>
  <si>
    <t>1TJ6WP5R</t>
  </si>
  <si>
    <t>QELHQ898</t>
  </si>
  <si>
    <t>WHF75273</t>
  </si>
  <si>
    <t>AH58AQ3B</t>
  </si>
  <si>
    <t>292W4P09</t>
  </si>
  <si>
    <t>MG0LTCCE</t>
  </si>
  <si>
    <t>ANNUH4KM</t>
  </si>
  <si>
    <t>L3V8UK9H</t>
  </si>
  <si>
    <t>2CRE26AC</t>
  </si>
  <si>
    <t>3J1LNCA4</t>
  </si>
  <si>
    <t>4PDYHVX1</t>
  </si>
  <si>
    <t>BICJY3FZ</t>
  </si>
  <si>
    <t>4P12PLQA</t>
  </si>
  <si>
    <t>4942W0E7</t>
  </si>
  <si>
    <t>TGTJ0NBT</t>
  </si>
  <si>
    <t>021Z2J9L</t>
  </si>
  <si>
    <t>SEF4LOIS</t>
  </si>
  <si>
    <t>BNIU5YZ2</t>
  </si>
  <si>
    <t>CPK36NED</t>
  </si>
  <si>
    <t>VYWQ3U5S</t>
  </si>
  <si>
    <t>HDWQM6JT</t>
  </si>
  <si>
    <t>T0MUE2H7</t>
  </si>
  <si>
    <t>G1M1KVHU</t>
  </si>
  <si>
    <t>ZDRRL61D</t>
  </si>
  <si>
    <t>YT5I3AUS</t>
  </si>
  <si>
    <t>S3LATQVJ</t>
  </si>
  <si>
    <t>LPR6G7AE</t>
  </si>
  <si>
    <t>CJAQVPDP</t>
  </si>
  <si>
    <t>757V8R2Z</t>
  </si>
  <si>
    <t>7KUYF1U3</t>
  </si>
  <si>
    <t>7QE84GCH</t>
  </si>
  <si>
    <t>1WA46LC9</t>
  </si>
  <si>
    <t>L9CJZZ59</t>
  </si>
  <si>
    <t>7FZ9CBZ3</t>
  </si>
  <si>
    <t>JWUWBI4D</t>
  </si>
  <si>
    <t>GHB3UIDV</t>
  </si>
  <si>
    <t>23R03LTJ</t>
  </si>
  <si>
    <t>J5DVK5F3</t>
  </si>
  <si>
    <t>M3PCMYJ0</t>
  </si>
  <si>
    <t>H5RRJOD9</t>
  </si>
  <si>
    <t>RTWAUR7C</t>
  </si>
  <si>
    <t>QDNA6HW3</t>
  </si>
  <si>
    <t>7R0TEEHW</t>
  </si>
  <si>
    <t>CA3BRUJO</t>
  </si>
  <si>
    <t>7MP6KLZO</t>
  </si>
  <si>
    <t>2TYZRE2R</t>
  </si>
  <si>
    <t>U5K1Y35J</t>
  </si>
  <si>
    <t>Y7TVU9AY</t>
  </si>
  <si>
    <t>IT2UBEW4</t>
  </si>
  <si>
    <t>806KPNNN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</si>
  <si>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</si>
  <si>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</si>
  <si>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</si>
  <si>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</si>
  <si>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</si>
  <si>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</si>
  <si>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</si>
  <si>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</si>
  <si>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</si>
  <si>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</si>
  <si>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</si>
  <si>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</si>
  <si>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SXFE42KG</t>
  </si>
  <si>
    <t>MA9SBSLE</t>
  </si>
  <si>
    <t>PKRDEUWE</t>
  </si>
  <si>
    <t>LJ5FQGLZ</t>
  </si>
  <si>
    <t>KMJMLQ4P</t>
  </si>
  <si>
    <t>94E71JAP</t>
  </si>
  <si>
    <t>6UUZ4IJ5</t>
  </si>
  <si>
    <t>6EXXL6M4</t>
  </si>
  <si>
    <t>L9BTE2RA</t>
  </si>
  <si>
    <t>EVU2E5ZZ</t>
  </si>
  <si>
    <t>D28ANNYX</t>
  </si>
  <si>
    <t>GZ6SFRAT</t>
  </si>
  <si>
    <t>JH643YRI</t>
  </si>
  <si>
    <t>30OFYJUN</t>
  </si>
  <si>
    <t>10ICDVM2</t>
  </si>
  <si>
    <t>KUAZF4E7</t>
  </si>
  <si>
    <t>Y3TOQUQI</t>
  </si>
  <si>
    <t>HJRM13DI</t>
  </si>
  <si>
    <t>IVANA47K</t>
  </si>
  <si>
    <t>MLD3WEJC</t>
  </si>
  <si>
    <t>DZP0MNRM</t>
  </si>
  <si>
    <t>CMW6IQJI</t>
  </si>
  <si>
    <t>4KP2GEFF</t>
  </si>
  <si>
    <t>FHPRER2D</t>
  </si>
  <si>
    <t>WOB1ULFR</t>
  </si>
  <si>
    <t>7IKDD9UG</t>
  </si>
  <si>
    <t>UVCHXUIG</t>
  </si>
  <si>
    <t>59SUBXGP</t>
  </si>
  <si>
    <t>37UCYEDY</t>
  </si>
  <si>
    <t>TFL3C3JS</t>
  </si>
  <si>
    <t>EM3NYEYC</t>
  </si>
  <si>
    <t>1976N63N</t>
  </si>
  <si>
    <t>7TFHGN6O</t>
  </si>
  <si>
    <t>DEVXF86R</t>
  </si>
  <si>
    <t>0MKW8IPC</t>
  </si>
  <si>
    <t>EFKPYBI9</t>
  </si>
  <si>
    <t>P8P9MKJL</t>
  </si>
  <si>
    <t>S7PY8R2V</t>
  </si>
  <si>
    <t>75WYC9TY</t>
  </si>
  <si>
    <t>CEWDZ3ZD</t>
  </si>
  <si>
    <t>KPH05GU8</t>
  </si>
  <si>
    <t>F56MSU4B</t>
  </si>
  <si>
    <t>BR18O9U1</t>
  </si>
  <si>
    <t>WQ5U8PPM</t>
  </si>
  <si>
    <t>KO7UWLAU</t>
  </si>
  <si>
    <t>4SJGBWQL</t>
  </si>
  <si>
    <t>AWFSNZ2U</t>
  </si>
  <si>
    <t>1XJFMYCW</t>
  </si>
  <si>
    <t>SCR1IKLQ</t>
  </si>
  <si>
    <t>IF8PILJR</t>
  </si>
  <si>
    <t>2K52EH11</t>
  </si>
  <si>
    <t>HTY5G7DI</t>
  </si>
  <si>
    <t>TX88GTDE</t>
  </si>
  <si>
    <t>E41SDK40</t>
  </si>
  <si>
    <t>RDFUGEA2</t>
  </si>
  <si>
    <t>PU62ZGX4</t>
  </si>
  <si>
    <t>I8TEUO2C</t>
  </si>
  <si>
    <t>S2Y2Q1D2</t>
  </si>
  <si>
    <t>PYRLUYIQ</t>
  </si>
  <si>
    <t>2AMVTZLM</t>
  </si>
  <si>
    <t>8IOAX81S</t>
  </si>
  <si>
    <t>EYWL3H5G</t>
  </si>
  <si>
    <t>18YA4UUP</t>
  </si>
  <si>
    <t>YUGFGRUT</t>
  </si>
  <si>
    <t>P7MSQO38</t>
  </si>
  <si>
    <t>O6B0YK1X</t>
  </si>
  <si>
    <t>NLWICKPS</t>
  </si>
  <si>
    <t>Z6FPHRV7</t>
  </si>
  <si>
    <t>9Z2WTTNY</t>
  </si>
  <si>
    <t>80S3ED8B</t>
  </si>
  <si>
    <t>9T954T67</t>
  </si>
  <si>
    <t>CEOEM2MY</t>
  </si>
  <si>
    <t>WTG4IAG0</t>
  </si>
  <si>
    <t>NFKUICVA</t>
  </si>
  <si>
    <t>V3G1HBTZ</t>
  </si>
  <si>
    <t>7W9S4DCZ</t>
  </si>
  <si>
    <t>Q8Q4R3SW</t>
  </si>
  <si>
    <t>SJ3QA8KP</t>
  </si>
  <si>
    <t>BZNGP0DN</t>
  </si>
  <si>
    <t>Z31RDLIF</t>
  </si>
  <si>
    <t>NX2EICNQ</t>
  </si>
  <si>
    <t>E4KNZB95</t>
  </si>
  <si>
    <t>PJDA3RWU</t>
  </si>
  <si>
    <t>YUORNX7C</t>
  </si>
  <si>
    <t>7XP06LUZ</t>
  </si>
  <si>
    <t>5BT0Y4MB</t>
  </si>
  <si>
    <t>WCCEBK6E</t>
  </si>
  <si>
    <t>5SCMRQ9N</t>
  </si>
  <si>
    <t>A3I4JHP0</t>
  </si>
  <si>
    <t>NJNY07JZ</t>
  </si>
  <si>
    <t>T1SITEI0</t>
  </si>
  <si>
    <t>BC53PQMQ</t>
  </si>
  <si>
    <t>AU1OZUN8</t>
  </si>
  <si>
    <t>09GK47AY</t>
  </si>
  <si>
    <t>D6CRJSEP</t>
  </si>
  <si>
    <t>GJQFUUWI</t>
  </si>
  <si>
    <t>9M72KPA3</t>
  </si>
  <si>
    <t>7SO4NKFP</t>
  </si>
  <si>
    <t>VZ1ETER5</t>
  </si>
  <si>
    <t>YOFRJU68</t>
  </si>
  <si>
    <t>ERTQ4SN3</t>
  </si>
  <si>
    <t>F9V6EWDG</t>
  </si>
  <si>
    <t>5EFR0VAZ</t>
  </si>
  <si>
    <t>G40058T1</t>
  </si>
  <si>
    <t>4U2Z53VS</t>
  </si>
  <si>
    <t>6YMJLH2F</t>
  </si>
  <si>
    <t>SP9W5IND</t>
  </si>
  <si>
    <t>D6U1NYBU</t>
  </si>
  <si>
    <t>9Q2SYGPP</t>
  </si>
  <si>
    <t>R55U5QI4</t>
  </si>
  <si>
    <t>EY73E4ZB</t>
  </si>
  <si>
    <t>KQLS98VW</t>
  </si>
  <si>
    <t>LKQL4GRO</t>
  </si>
  <si>
    <t>4DKUZ8JE</t>
  </si>
  <si>
    <t>LZWH2OGW</t>
  </si>
  <si>
    <t>R7JSQI5U</t>
  </si>
  <si>
    <t>5SED9K1C</t>
  </si>
  <si>
    <t>810GB47D</t>
  </si>
  <si>
    <t>GZCWRMIR</t>
  </si>
  <si>
    <t>5W29OCB8</t>
  </si>
  <si>
    <t>PST4NDK4</t>
  </si>
  <si>
    <t>DJFMG9QI</t>
  </si>
  <si>
    <t>DDWSCXZA</t>
  </si>
  <si>
    <t>GWQX8BSZ</t>
  </si>
  <si>
    <t>TX5SADEI</t>
  </si>
  <si>
    <t>T2UA7F7Z</t>
  </si>
  <si>
    <t>FOGOYZ75</t>
  </si>
  <si>
    <t>I9IJS5BM</t>
  </si>
  <si>
    <t>2HU8CPJ3</t>
  </si>
  <si>
    <t>M2UI5MKB</t>
  </si>
  <si>
    <t>HWVR6IJ7</t>
  </si>
  <si>
    <t>QD4ONE04</t>
  </si>
  <si>
    <t>ICG3THQK</t>
  </si>
  <si>
    <t>WOO9JXOQ</t>
  </si>
  <si>
    <t>EMH2I8XE</t>
  </si>
  <si>
    <t>BBGCBEUY</t>
  </si>
  <si>
    <t>XN43RX9C</t>
  </si>
  <si>
    <t>DOU4T9EI</t>
  </si>
  <si>
    <t>XUU1PPTJ</t>
  </si>
  <si>
    <t>Q65B52C5</t>
  </si>
  <si>
    <t>KZMZH8L6</t>
  </si>
  <si>
    <t>7WU2BQ2P</t>
  </si>
  <si>
    <t>5B4H3E7V</t>
  </si>
  <si>
    <t>6YCDG16T</t>
  </si>
  <si>
    <t>4ZB2W6O7</t>
  </si>
  <si>
    <t>D9VTKEEH</t>
  </si>
  <si>
    <t>7CYRCTXI</t>
  </si>
  <si>
    <t>IH4M0XTK</t>
  </si>
  <si>
    <t>L9AZZGNK</t>
  </si>
  <si>
    <t>1FLN8BTI</t>
  </si>
  <si>
    <t>MLPVWTC2</t>
  </si>
  <si>
    <t>6BBYA0L3</t>
  </si>
  <si>
    <t>S3J60BK0</t>
  </si>
  <si>
    <t>IKIJHQPN</t>
  </si>
  <si>
    <t>OJ9KBQML</t>
  </si>
  <si>
    <t>W66UPKL4</t>
  </si>
  <si>
    <t>2S7CMLRJ</t>
  </si>
  <si>
    <t>18KMXL8N</t>
  </si>
  <si>
    <t>Y7244XW7</t>
  </si>
  <si>
    <t>22HV3N2W</t>
  </si>
  <si>
    <t>WRKPDK7O</t>
  </si>
  <si>
    <t>3FWZBSW1</t>
  </si>
  <si>
    <t>VIY7P8J6</t>
  </si>
  <si>
    <t>PR1H7NHK</t>
  </si>
  <si>
    <t>K44PIQTN</t>
  </si>
  <si>
    <t>4Q1A27SA</t>
  </si>
  <si>
    <t>FOQK8G8Y</t>
  </si>
  <si>
    <t>OEUK1UW5</t>
  </si>
  <si>
    <t>RYYTO9Z5</t>
  </si>
  <si>
    <t>R9VR53F3</t>
  </si>
  <si>
    <t>D5H30X5X</t>
  </si>
  <si>
    <t>FLXN0TBT</t>
  </si>
  <si>
    <t>R1X6U9CU</t>
  </si>
  <si>
    <t>IT1XRUTD</t>
  </si>
  <si>
    <t>VTSKKTQO</t>
  </si>
  <si>
    <t>KIKG1BGV</t>
  </si>
  <si>
    <t>3Z2AMU5T</t>
  </si>
  <si>
    <t>R0O1UYNW</t>
  </si>
  <si>
    <t>AZN2K0V9</t>
  </si>
  <si>
    <t>G44S6CLC</t>
  </si>
  <si>
    <t>IMLB4653</t>
  </si>
  <si>
    <t>ZE6HA778</t>
  </si>
  <si>
    <t>6KPKOR79</t>
  </si>
  <si>
    <t>D42GA3LC</t>
  </si>
  <si>
    <t>TIPXNDS2</t>
  </si>
  <si>
    <t>RD6Y5R4P</t>
  </si>
  <si>
    <t>PBVC1VI7</t>
  </si>
  <si>
    <t>LDQITW5C</t>
  </si>
  <si>
    <t>0R5KAHNB</t>
  </si>
  <si>
    <t>ATMWAQL5</t>
  </si>
  <si>
    <t>U4BPFJC5</t>
  </si>
  <si>
    <t>B28O6RVD</t>
  </si>
  <si>
    <t>O9MGYBG4</t>
  </si>
  <si>
    <t>FLH1KDV2</t>
  </si>
  <si>
    <t>NNH4EBG8</t>
  </si>
  <si>
    <t>GVSAAKF4</t>
  </si>
  <si>
    <t>5UFU5IO4</t>
  </si>
  <si>
    <t>OB2PHGFR</t>
  </si>
  <si>
    <t>Y2X0X0WQ</t>
  </si>
  <si>
    <t>DZ47F0UT</t>
  </si>
  <si>
    <t>7WYZ9HMC</t>
  </si>
  <si>
    <t>5VW9YVTU</t>
  </si>
  <si>
    <t>FUI9BIS3</t>
  </si>
  <si>
    <t>49SUORYW</t>
  </si>
  <si>
    <t>P0YQ3HNN</t>
  </si>
  <si>
    <t>TGI9B9AD</t>
  </si>
  <si>
    <t>WA58C7SV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</si>
  <si>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</si>
  <si>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</si>
  <si>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</si>
  <si>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</si>
  <si>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</si>
  <si>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</si>
  <si>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</si>
  <si>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</si>
  <si>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</si>
  <si>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</si>
  <si>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</si>
  <si>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</si>
  <si>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2DOZJ7GT</t>
  </si>
  <si>
    <t>1V1L46NV</t>
  </si>
  <si>
    <t>R9GI5SJ5</t>
  </si>
  <si>
    <t>XNOQAL9G</t>
  </si>
  <si>
    <t>ZGK1AWBD</t>
  </si>
  <si>
    <t>AV72Y65Y</t>
  </si>
  <si>
    <t>2PP30ME4</t>
  </si>
  <si>
    <t>UADVV91I</t>
  </si>
  <si>
    <t>E9PMCMA3</t>
  </si>
  <si>
    <t>EGW6AN01</t>
  </si>
  <si>
    <t>NI5XQR33</t>
  </si>
  <si>
    <t>QYUZ3KVU</t>
  </si>
  <si>
    <t>5TOZM59X</t>
  </si>
  <si>
    <t>XWOG5DC0</t>
  </si>
  <si>
    <t>IQAFSIV4</t>
  </si>
  <si>
    <t>EETBBG75</t>
  </si>
  <si>
    <t>STYAF310</t>
  </si>
  <si>
    <t>6W7QAH1B</t>
  </si>
  <si>
    <t>KXLD5YKX</t>
  </si>
  <si>
    <t>PDMZ1I99</t>
  </si>
  <si>
    <t>ESYGBBLP</t>
  </si>
  <si>
    <t>ZDSAVCDQ</t>
  </si>
  <si>
    <t>OSG9KZGB</t>
  </si>
  <si>
    <t>693K7IAT</t>
  </si>
  <si>
    <t>QRWC159J</t>
  </si>
  <si>
    <t>TXPUCPT8</t>
  </si>
  <si>
    <t>2ZVWE5NE</t>
  </si>
  <si>
    <t>4335LVQT</t>
  </si>
  <si>
    <t>4XLLUO6J</t>
  </si>
  <si>
    <t>5R408EB5</t>
  </si>
  <si>
    <t>JZ2VUXZQ</t>
  </si>
  <si>
    <t>RB54V758</t>
  </si>
  <si>
    <t>38C7HEG6</t>
  </si>
  <si>
    <t>FNXCNUR1</t>
  </si>
  <si>
    <t>DSPMSOTB</t>
  </si>
  <si>
    <t>AOVU3VUJ</t>
  </si>
  <si>
    <t>I6M40320</t>
  </si>
  <si>
    <t>6DUFMKIG</t>
  </si>
  <si>
    <t>R2DID6L7</t>
  </si>
  <si>
    <t>WHS3UZHR</t>
  </si>
  <si>
    <t>RRQIGS7E</t>
  </si>
  <si>
    <t>1VFRN1GB</t>
  </si>
  <si>
    <t>AHXFADIU</t>
  </si>
  <si>
    <t>PWKFVQFA</t>
  </si>
  <si>
    <t>8CAXVCDF</t>
  </si>
  <si>
    <t>0SIWRBDT</t>
  </si>
  <si>
    <t>6IMKESNY</t>
  </si>
  <si>
    <t>CLRPASVW</t>
  </si>
  <si>
    <t>18N5WD04</t>
  </si>
  <si>
    <t>R26IBPEJ</t>
  </si>
  <si>
    <t>TCBW39GW</t>
  </si>
  <si>
    <t>F9QHNS68</t>
  </si>
  <si>
    <t>7DA7E2K7</t>
  </si>
  <si>
    <t>GTH7MXLG</t>
  </si>
  <si>
    <t>2QISWUQ9</t>
  </si>
  <si>
    <t>8CJ0DC9P</t>
  </si>
  <si>
    <t>S0WEFDP2</t>
  </si>
  <si>
    <t>MUSSD9WD</t>
  </si>
  <si>
    <t>N4JDVO8F</t>
  </si>
  <si>
    <t>GXJF1O6U</t>
  </si>
  <si>
    <t>XMVJ5X59</t>
  </si>
  <si>
    <t>AJ3CFCFA</t>
  </si>
  <si>
    <t>SX73M3HS</t>
  </si>
  <si>
    <t>EVXPG3V5</t>
  </si>
  <si>
    <t>YDUL6H8V</t>
  </si>
  <si>
    <t>FSNL204U</t>
  </si>
  <si>
    <t>DY5RYWTV</t>
  </si>
  <si>
    <t>3F9NDPA0</t>
  </si>
  <si>
    <t>UMKU4ZGE</t>
  </si>
  <si>
    <t>56SRDF1B</t>
  </si>
  <si>
    <t>ID7F5VGK</t>
  </si>
  <si>
    <t>6UQTAD4C</t>
  </si>
  <si>
    <t>HT17GEXI</t>
  </si>
  <si>
    <t>5Q2BP80H</t>
  </si>
  <si>
    <t>JVKP9OCT</t>
  </si>
  <si>
    <t>COJKCSVG</t>
  </si>
  <si>
    <t>533RTCAL</t>
  </si>
  <si>
    <t>DNL2IICB</t>
  </si>
  <si>
    <t>X7V78ZY0</t>
  </si>
  <si>
    <t>5GEBBVQQ</t>
  </si>
  <si>
    <t>DMN53GAI</t>
  </si>
  <si>
    <t>MBPJUJ7F</t>
  </si>
  <si>
    <t>J31SUXQJ</t>
  </si>
  <si>
    <t>C23N9DE9</t>
  </si>
  <si>
    <t>FW7QS11M</t>
  </si>
  <si>
    <t>ZRBHYBW9</t>
  </si>
  <si>
    <t>JLK580ND</t>
  </si>
  <si>
    <t>GN9SQ77J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</si>
  <si>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</si>
  <si>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</si>
  <si>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</si>
  <si>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</si>
  <si>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</si>
  <si>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</si>
  <si>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</si>
  <si>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</si>
  <si>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</si>
  <si>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5MAXF8FK</t>
  </si>
  <si>
    <t>KJGZN9D4</t>
  </si>
  <si>
    <t>ORJRH2SQ</t>
  </si>
  <si>
    <t>8CBTC1PX</t>
  </si>
  <si>
    <t>GFU8P2SC</t>
  </si>
  <si>
    <t>SBCNMFUN</t>
  </si>
  <si>
    <t>JCIKEHD8</t>
  </si>
  <si>
    <t>0PUDG8KY</t>
  </si>
  <si>
    <t>0UB5IQXA</t>
  </si>
  <si>
    <t>ASVOOKMY</t>
  </si>
  <si>
    <t>HMWIP0F2</t>
  </si>
  <si>
    <t>J6TNURHV</t>
  </si>
  <si>
    <t>9PG07FPP</t>
  </si>
  <si>
    <t>A7YPY8KI</t>
  </si>
  <si>
    <t>IFTZ75Z9</t>
  </si>
  <si>
    <t>E8QYYAGE</t>
  </si>
  <si>
    <t>O0L6JUYE</t>
  </si>
  <si>
    <t>XE0H6MOP</t>
  </si>
  <si>
    <t>44Q1W18Y</t>
  </si>
  <si>
    <t>R0YCRJVQ</t>
  </si>
  <si>
    <t>7ZN8YCH8</t>
  </si>
  <si>
    <t>3OA6FZUD</t>
  </si>
  <si>
    <t>SUOT8GB6</t>
  </si>
  <si>
    <t>Q3TDGMAR</t>
  </si>
  <si>
    <t>HQ2QSZUP</t>
  </si>
  <si>
    <t>V01XCOAS</t>
  </si>
  <si>
    <t>O35V5CTW</t>
  </si>
  <si>
    <t>C205FMDE</t>
  </si>
  <si>
    <t>8H0UQYXW</t>
  </si>
  <si>
    <t>5CAP1055</t>
  </si>
  <si>
    <t>ZW2GDFKC</t>
  </si>
  <si>
    <t>96MOALT0</t>
  </si>
  <si>
    <t>PXNDLIL2</t>
  </si>
  <si>
    <t>714B6OB2</t>
  </si>
  <si>
    <t>CYBWWANG</t>
  </si>
  <si>
    <t>4BUQW2T0</t>
  </si>
  <si>
    <t>TP4SDOPW</t>
  </si>
  <si>
    <t>BUZMB3Q4</t>
  </si>
  <si>
    <t>JTXYATXL</t>
  </si>
  <si>
    <t>NSX4NR40</t>
  </si>
  <si>
    <t>DCOMI70R</t>
  </si>
  <si>
    <t>5OOZTQK7</t>
  </si>
  <si>
    <t>P2PVED7R</t>
  </si>
  <si>
    <t>LFMMI05H</t>
  </si>
  <si>
    <t>99NDUEKO</t>
  </si>
  <si>
    <t>YKMHSGNU</t>
  </si>
  <si>
    <t>N0XWYRBU</t>
  </si>
  <si>
    <t>HY9VGF58</t>
  </si>
  <si>
    <t>EZDMNAK8</t>
  </si>
  <si>
    <t>I6PXHXST</t>
  </si>
  <si>
    <t>EPC4NBJ5</t>
  </si>
  <si>
    <t>MVU1OZVS</t>
  </si>
  <si>
    <t>E617EXPD</t>
  </si>
  <si>
    <t>1BAF1ZYL</t>
  </si>
  <si>
    <t>UV45XZWJ</t>
  </si>
  <si>
    <t>3HTSMIGI</t>
  </si>
  <si>
    <t>B5GG52AB</t>
  </si>
  <si>
    <t>MTBQF6FE</t>
  </si>
  <si>
    <t>3S3O03ZV</t>
  </si>
  <si>
    <t>62TFLOG6</t>
  </si>
  <si>
    <t>94JT388Y</t>
  </si>
  <si>
    <t>0R1F3OIN</t>
  </si>
  <si>
    <t>WDUOD19F</t>
  </si>
  <si>
    <t>ANZJNT1Q</t>
  </si>
  <si>
    <t>WMJDLTEF</t>
  </si>
  <si>
    <t>3XUKEIQF</t>
  </si>
  <si>
    <t>GBQ8OLNP</t>
  </si>
  <si>
    <t>3UOIHNKR</t>
  </si>
  <si>
    <t>5WVY52IX</t>
  </si>
  <si>
    <t>3K3LQ0H5</t>
  </si>
  <si>
    <t>3THRXZLP</t>
  </si>
  <si>
    <t>H45TYGRR</t>
  </si>
  <si>
    <t>E4A92U26</t>
  </si>
  <si>
    <t>JNYA5ZHI</t>
  </si>
  <si>
    <t>DCNA3CA1</t>
  </si>
  <si>
    <t>484WREJQ</t>
  </si>
  <si>
    <t>2TI1UFAA</t>
  </si>
  <si>
    <t>W1XRTUT2</t>
  </si>
  <si>
    <t>IDYA1X6O</t>
  </si>
  <si>
    <t>U83R2K8I</t>
  </si>
  <si>
    <t>SU1NDYXR</t>
  </si>
  <si>
    <t>8BP0QGNP</t>
  </si>
  <si>
    <t>BIH4D0JL</t>
  </si>
  <si>
    <t>M49ZMLGL</t>
  </si>
  <si>
    <t>OQAXHZXD</t>
  </si>
  <si>
    <t>FRRJMFIJ</t>
  </si>
  <si>
    <t>QROXE17S</t>
  </si>
  <si>
    <t>H3ZR0CQW</t>
  </si>
  <si>
    <t>9LY4MLGO</t>
  </si>
  <si>
    <t>X2GXIKND</t>
  </si>
  <si>
    <t>SY61BAXZ</t>
  </si>
  <si>
    <t>KP1L9SXH</t>
  </si>
  <si>
    <t>84OTUTQX</t>
  </si>
  <si>
    <t>DVAOMCYK</t>
  </si>
  <si>
    <t>9LJAADWH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</si>
  <si>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</si>
  <si>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</si>
  <si>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</si>
  <si>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</si>
  <si>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</si>
  <si>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</si>
  <si>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</si>
  <si>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</si>
  <si>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</si>
  <si>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</si>
  <si>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</si>
  <si>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</si>
  <si>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DHVOS14H</t>
  </si>
  <si>
    <t>58CABL04</t>
  </si>
  <si>
    <t>0WERZ67T</t>
  </si>
  <si>
    <t>ZA2MIHIM</t>
  </si>
  <si>
    <t>0SSUR0IY</t>
  </si>
  <si>
    <t>1IY7Y42E</t>
  </si>
  <si>
    <t>M0PGP5H2</t>
  </si>
  <si>
    <t>PJ21R88K</t>
  </si>
  <si>
    <t>E3L02XMN</t>
  </si>
  <si>
    <t>PODXJ4SP</t>
  </si>
  <si>
    <t>S3HMUXS1</t>
  </si>
  <si>
    <t>5HKITTHD</t>
  </si>
  <si>
    <t>AZ8ACKLD</t>
  </si>
  <si>
    <t>ZN5CVY5V</t>
  </si>
  <si>
    <t>G62CPKZO</t>
  </si>
  <si>
    <t>8N3GXBI5</t>
  </si>
  <si>
    <t>IUKIZFB7</t>
  </si>
  <si>
    <t>TLJAFLON</t>
  </si>
  <si>
    <t>9J2JZGFJ</t>
  </si>
  <si>
    <t>TXUDSYGY</t>
  </si>
  <si>
    <t>H7GXKD3O</t>
  </si>
  <si>
    <t>H7P5O25G</t>
  </si>
  <si>
    <t>SKU6MLKY</t>
  </si>
  <si>
    <t>O8E9L7VK</t>
  </si>
  <si>
    <t>2GVXOWDF</t>
  </si>
  <si>
    <t>R2DKRFDD</t>
  </si>
  <si>
    <t>F3FJ3DYK</t>
  </si>
  <si>
    <t>PVYIL0X4</t>
  </si>
  <si>
    <t>KY42W3FG</t>
  </si>
  <si>
    <t>05915PPX</t>
  </si>
  <si>
    <t>7P069DNF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</si>
  <si>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</si>
  <si>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</si>
  <si>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</si>
  <si>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</si>
  <si>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</si>
  <si>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</si>
  <si>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</si>
  <si>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</si>
  <si>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</si>
  <si>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</si>
  <si>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</si>
  <si>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6AD8WNA2</t>
  </si>
  <si>
    <t>TKENIGRA</t>
  </si>
  <si>
    <t>R9ZOFUBX</t>
  </si>
  <si>
    <t>8BZLOF0K</t>
  </si>
  <si>
    <t>0VFBWUG5</t>
  </si>
  <si>
    <t>23J295J4</t>
  </si>
  <si>
    <t>696VNI6G</t>
  </si>
  <si>
    <t>1I1K838F</t>
  </si>
  <si>
    <t>LHIM2BGF</t>
  </si>
  <si>
    <t>2O7MVJ1T</t>
  </si>
  <si>
    <t>HDW4BXVN</t>
  </si>
  <si>
    <t>V9ORUWY8</t>
  </si>
  <si>
    <t>NNLNVB7E</t>
  </si>
  <si>
    <t>4ELXMIIO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</si>
  <si>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</si>
  <si>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</si>
  <si>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</si>
  <si>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</si>
  <si>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</si>
  <si>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</si>
  <si>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</si>
  <si>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</si>
  <si>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KU7COUGK</t>
  </si>
  <si>
    <t>23K5J6JP</t>
  </si>
  <si>
    <t>X7DYUDEB</t>
  </si>
  <si>
    <t>EMGB7S71</t>
  </si>
  <si>
    <t>EWAMDI1N</t>
  </si>
  <si>
    <t>5D8MX6L9</t>
  </si>
  <si>
    <t>Q9BUCL60</t>
  </si>
  <si>
    <t>1397M445</t>
  </si>
  <si>
    <t>5IMH88MT</t>
  </si>
  <si>
    <t>I86DM1B9</t>
  </si>
  <si>
    <t>YB4YJTK4</t>
  </si>
  <si>
    <t>HTZD5YGO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</si>
  <si>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</si>
  <si>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</si>
  <si>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</si>
  <si>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</si>
  <si>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</si>
  <si>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</si>
  <si>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</si>
  <si>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</si>
  <si>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</si>
  <si>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</si>
  <si>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</si>
  <si>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0XYUJ7HF</t>
  </si>
  <si>
    <t>3THBBYXS</t>
  </si>
  <si>
    <t>XHDAW1SQ</t>
  </si>
  <si>
    <t>GIO029D3</t>
  </si>
  <si>
    <t>CN8X0DLA</t>
  </si>
  <si>
    <t>M9N3HWGC</t>
  </si>
  <si>
    <t>H56FMPGG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</si>
  <si>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</si>
  <si>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</si>
  <si>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</si>
  <si>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</si>
  <si>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</si>
  <si>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</si>
  <si>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</si>
  <si>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</si>
  <si>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</si>
  <si>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</si>
  <si>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</si>
  <si>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</si>
  <si>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</si>
  <si>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</si>
  <si>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ZNU9YDS9</t>
  </si>
  <si>
    <t>V3VJRFBV</t>
  </si>
  <si>
    <t>PDI7F0LR</t>
  </si>
  <si>
    <t>KJ93MS4W</t>
  </si>
  <si>
    <t>TWEVVI99</t>
  </si>
  <si>
    <t>5R1XNYTM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</si>
  <si>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</si>
  <si>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</si>
  <si>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</si>
  <si>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</si>
  <si>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</si>
  <si>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</si>
  <si>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</si>
  <si>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</si>
  <si>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</si>
  <si>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</si>
  <si>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</si>
  <si>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</si>
  <si>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</si>
  <si>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</si>
  <si>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</si>
  <si>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</si>
  <si>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</si>
  <si>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</si>
  <si>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6HE07D76</t>
  </si>
  <si>
    <t>64CTQ6C5</t>
  </si>
  <si>
    <t>5J4Z0RYC</t>
  </si>
  <si>
    <t>ERWWQ79N</t>
  </si>
  <si>
    <t>08O63ECM</t>
  </si>
  <si>
    <t>AMGF31TA</t>
  </si>
  <si>
    <t>DUJ52ZYK</t>
  </si>
  <si>
    <t>N2C3ASJ9</t>
  </si>
  <si>
    <t>059K86LU</t>
  </si>
  <si>
    <t>62WFO2I3</t>
  </si>
  <si>
    <t>ZTUJ5KQ8</t>
  </si>
  <si>
    <t>ZQHJNTDK</t>
  </si>
  <si>
    <t>K0IV66AV</t>
  </si>
  <si>
    <t>KJ4NAGS5</t>
  </si>
  <si>
    <t>70A4A2GV</t>
  </si>
  <si>
    <t>6TND1V4T</t>
  </si>
  <si>
    <t>43FW6W9O</t>
  </si>
  <si>
    <t>QB4FISNE</t>
  </si>
  <si>
    <t>41S0S9KP</t>
  </si>
  <si>
    <t>JESVHYTG</t>
  </si>
  <si>
    <t>P3HO0L6P</t>
  </si>
  <si>
    <t>6GDZDVTV</t>
  </si>
  <si>
    <t>OO9U4C0Y</t>
  </si>
  <si>
    <t>Y5A5G2L5</t>
  </si>
  <si>
    <t>WZN26QZQ</t>
  </si>
  <si>
    <t>PG4UQI8B</t>
  </si>
  <si>
    <t>BB46B5C7</t>
  </si>
  <si>
    <t>TPJNVDPH</t>
  </si>
  <si>
    <t>FMMAQM87</t>
  </si>
  <si>
    <t>46UITTY6</t>
  </si>
  <si>
    <t>KK5YBPU6</t>
  </si>
  <si>
    <t>A7FCLQ42</t>
  </si>
  <si>
    <t>G2C5RKTN</t>
  </si>
  <si>
    <t>UJT04PL7</t>
  </si>
  <si>
    <t>DCIFTBM0</t>
  </si>
  <si>
    <t>BTZ06Z6O</t>
  </si>
  <si>
    <t>S9CGS0IX</t>
  </si>
  <si>
    <t>ZTYHMEQY</t>
  </si>
  <si>
    <t>IOTAHMQX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</si>
  <si>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</si>
  <si>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</si>
  <si>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</si>
  <si>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</si>
  <si>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</si>
  <si>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</si>
  <si>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</si>
  <si>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</si>
  <si>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</si>
  <si>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</si>
  <si>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</si>
  <si>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</si>
  <si>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</si>
  <si>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</si>
  <si>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</si>
  <si>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</si>
  <si>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</si>
  <si>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</si>
  <si>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</si>
  <si>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U68B4UQU</t>
  </si>
  <si>
    <t>73EBDWP4</t>
  </si>
  <si>
    <t>FQQ3XQNG</t>
  </si>
  <si>
    <t>C4KZVTYR</t>
  </si>
  <si>
    <t>HWXJWHGI</t>
  </si>
  <si>
    <t>W36MU0PW</t>
  </si>
  <si>
    <t>OWEMO7RD</t>
  </si>
  <si>
    <t>DC2NI04U</t>
  </si>
  <si>
    <t>RYNZ2WOK</t>
  </si>
  <si>
    <t>BO2XRLBS</t>
  </si>
  <si>
    <t>V9YY2XIE</t>
  </si>
  <si>
    <t>J3K9EXW0</t>
  </si>
  <si>
    <t>GSPDR7BH</t>
  </si>
  <si>
    <t>MB0XTICR</t>
  </si>
  <si>
    <t>WIHGFD8B</t>
  </si>
  <si>
    <t>O3Q5B86F</t>
  </si>
  <si>
    <t>PE3P7M7S</t>
  </si>
  <si>
    <t>G7NU2YCG</t>
  </si>
  <si>
    <t>R9RWFEEJ</t>
  </si>
  <si>
    <t>WV2OG7C3</t>
  </si>
  <si>
    <t>YH6ST9KT</t>
  </si>
  <si>
    <t>CQELCLO0</t>
  </si>
  <si>
    <t>L351AATH</t>
  </si>
  <si>
    <t>VBKF5FPB</t>
  </si>
  <si>
    <t>68YAXBZN</t>
  </si>
  <si>
    <t>EFB0NFP3</t>
  </si>
  <si>
    <t>CB0NZYB2</t>
  </si>
  <si>
    <t>8838GIT9</t>
  </si>
  <si>
    <t>5DOARVYO</t>
  </si>
  <si>
    <t>0N2VYY6Z</t>
  </si>
  <si>
    <t>L40FW06K</t>
  </si>
  <si>
    <t>XXXM7BMA</t>
  </si>
  <si>
    <t>F7S1OPQS</t>
  </si>
  <si>
    <t>U5JFEXOI</t>
  </si>
  <si>
    <t>9EICLJHY</t>
  </si>
  <si>
    <t>3CS2IXT0</t>
  </si>
  <si>
    <t>O9MHRAK6</t>
  </si>
  <si>
    <t>KPW4J1CR</t>
  </si>
  <si>
    <t>KAPPUUYY</t>
  </si>
  <si>
    <t>GFBJXXI1</t>
  </si>
  <si>
    <t>2HYR0Q4Y</t>
  </si>
  <si>
    <t>XVM3UK16</t>
  </si>
  <si>
    <t>CDAMI76Z</t>
  </si>
  <si>
    <t>6M77EGH7</t>
  </si>
  <si>
    <t>9CLDDA0W</t>
  </si>
  <si>
    <t>GEFQNRF3</t>
  </si>
  <si>
    <t>XBPJ6M4K</t>
  </si>
  <si>
    <t>PCQUKUM5</t>
  </si>
  <si>
    <t>MZ987882</t>
  </si>
  <si>
    <t>02EC1993</t>
  </si>
  <si>
    <t>UQCPNZO1</t>
  </si>
  <si>
    <t>0NP0XPLQ</t>
  </si>
  <si>
    <t>S2WRH3QA</t>
  </si>
  <si>
    <t>QJV1UWL5</t>
  </si>
  <si>
    <t>GNAX12Z6</t>
  </si>
  <si>
    <t>62NZ0THZ</t>
  </si>
  <si>
    <t>PSKWV2JJ</t>
  </si>
  <si>
    <t>05HLE3JL</t>
  </si>
  <si>
    <t>CAF97SA2</t>
  </si>
  <si>
    <t>AAFPTXEB</t>
  </si>
  <si>
    <t>D74OAJB4</t>
  </si>
  <si>
    <t>A5SCVK7E</t>
  </si>
  <si>
    <t>BTT2TM8O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</si>
  <si>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</si>
  <si>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</si>
  <si>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</si>
  <si>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</si>
  <si>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</si>
  <si>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</si>
  <si>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</si>
  <si>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</si>
  <si>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</si>
  <si>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</si>
  <si>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</si>
  <si>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</si>
  <si>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</si>
  <si>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</si>
  <si>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</si>
  <si>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</si>
  <si>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</si>
  <si>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</si>
  <si>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</si>
  <si>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</si>
  <si>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</si>
  <si>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</si>
  <si>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</si>
  <si>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</si>
  <si>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</si>
  <si>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</si>
  <si>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</si>
  <si>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</si>
  <si>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</si>
  <si>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</si>
  <si>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C0LNV4PU</t>
  </si>
  <si>
    <t>YB6UP71G</t>
  </si>
  <si>
    <t>A30VAQHM</t>
  </si>
  <si>
    <t>ZH2TBHVZ</t>
  </si>
  <si>
    <t>9868N4GB</t>
  </si>
  <si>
    <t>GRYHHER0</t>
  </si>
  <si>
    <t>4KVZVHNN</t>
  </si>
  <si>
    <t>ULWQ61OZ</t>
  </si>
  <si>
    <t>OPFBXGFV</t>
  </si>
  <si>
    <t>UCV49FYZ</t>
  </si>
  <si>
    <t>1H2PVLZ3</t>
  </si>
  <si>
    <t>DV6WD759</t>
  </si>
  <si>
    <t>SBC67V5T</t>
  </si>
  <si>
    <t>IDGLZJRX</t>
  </si>
  <si>
    <t>VYG4BHEE</t>
  </si>
  <si>
    <t>YFTW9Z69</t>
  </si>
  <si>
    <t>92IDH7MB</t>
  </si>
  <si>
    <t>NR1JSUPQ</t>
  </si>
  <si>
    <t>ZNOARPNW</t>
  </si>
  <si>
    <t>UAVOPRPV</t>
  </si>
  <si>
    <t>VMUTS9GK</t>
  </si>
  <si>
    <t>SZPU1DSR</t>
  </si>
  <si>
    <t>9EGLQG3N</t>
  </si>
  <si>
    <t>BL23633Z</t>
  </si>
  <si>
    <t>87G25M68</t>
  </si>
  <si>
    <t>VJ1FT11H</t>
  </si>
  <si>
    <t>TKI8MEZZ</t>
  </si>
  <si>
    <t>QSHP9AHU</t>
  </si>
  <si>
    <t>MIDW7Q49</t>
  </si>
  <si>
    <t>PW7QNSFG</t>
  </si>
  <si>
    <t>WGYE40NI</t>
  </si>
  <si>
    <t>HLX6W646</t>
  </si>
  <si>
    <t>FYS6IZO4</t>
  </si>
  <si>
    <t>7OSD4T24</t>
  </si>
  <si>
    <t>H29A7E6X</t>
  </si>
  <si>
    <t>IDN254QN</t>
  </si>
  <si>
    <t>W3U1N1RV</t>
  </si>
  <si>
    <t>073UCD9F</t>
  </si>
  <si>
    <t>7GDSUY9K</t>
  </si>
  <si>
    <t>DCZOTU5X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</si>
  <si>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</si>
  <si>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</si>
  <si>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</si>
  <si>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</si>
  <si>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</si>
  <si>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</si>
  <si>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</si>
  <si>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</si>
  <si>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</si>
  <si>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</si>
  <si>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</si>
  <si>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FH30JK3J</t>
  </si>
  <si>
    <t>S4YQYJPM</t>
  </si>
  <si>
    <t>XAS0EL71</t>
  </si>
  <si>
    <t>GQNM1QP8</t>
  </si>
  <si>
    <t>9CK2HTJP</t>
  </si>
  <si>
    <t>X96KGPI8</t>
  </si>
  <si>
    <t>JJDL1F8R</t>
  </si>
  <si>
    <t>0J24X1Y0</t>
  </si>
  <si>
    <t>OM8LELJW</t>
  </si>
  <si>
    <t>SEYFLN8Y</t>
  </si>
  <si>
    <t>EID3MR9L</t>
  </si>
  <si>
    <t>ID2VJE8V</t>
  </si>
  <si>
    <t>T3W0Z8KP</t>
  </si>
  <si>
    <t>WOS93VI5</t>
  </si>
  <si>
    <t>95YT659K</t>
  </si>
  <si>
    <t>RKI7OEP9</t>
  </si>
  <si>
    <t>D9CS7EIY</t>
  </si>
  <si>
    <t>J1VGTXQS</t>
  </si>
  <si>
    <t>T87FD71P</t>
  </si>
  <si>
    <t>AE306TJU</t>
  </si>
  <si>
    <t>DPDUK8RG</t>
  </si>
  <si>
    <t>AR35V2L2</t>
  </si>
  <si>
    <t>9SU2A73Y</t>
  </si>
  <si>
    <t>98R4AZA8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</si>
  <si>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</si>
  <si>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</si>
  <si>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</si>
  <si>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</si>
  <si>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</si>
  <si>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</si>
  <si>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</si>
  <si>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</si>
  <si>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</si>
  <si>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</si>
  <si>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</si>
  <si>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</si>
  <si>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</si>
  <si>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</si>
  <si>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</si>
  <si>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</si>
  <si>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</si>
  <si>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</si>
  <si>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</si>
  <si>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SSEOGPPI</t>
  </si>
  <si>
    <t>5MFY1D4C</t>
  </si>
  <si>
    <t>PQLMEIG0</t>
  </si>
  <si>
    <t>6CV2KEKP</t>
  </si>
  <si>
    <t>FQD0IJBC</t>
  </si>
  <si>
    <t>E28C318S</t>
  </si>
  <si>
    <t>6BUW3ZVC</t>
  </si>
  <si>
    <t>ZW5XV2QY</t>
  </si>
  <si>
    <t>MOSX49BG</t>
  </si>
  <si>
    <t>BDEP8ZEH</t>
  </si>
  <si>
    <t>WSKZBAYI</t>
  </si>
  <si>
    <t>19H5KFIC</t>
  </si>
  <si>
    <t>7PCCI1U2</t>
  </si>
  <si>
    <t>8XXD2LMP</t>
  </si>
  <si>
    <t>USNQY75J</t>
  </si>
  <si>
    <t>EI7DU48C</t>
  </si>
  <si>
    <t>UYJVA76O</t>
  </si>
  <si>
    <t>DR2H05BG</t>
  </si>
  <si>
    <t>TDVM9PDL</t>
  </si>
  <si>
    <t>LBYGH8WS</t>
  </si>
  <si>
    <t>NJC4XMEN</t>
  </si>
  <si>
    <t>OBCBK0XR</t>
  </si>
  <si>
    <t>IX8AYR6F</t>
  </si>
  <si>
    <t>4LVXK5H1</t>
  </si>
  <si>
    <t>O5CWW9P3</t>
  </si>
  <si>
    <t>2LOQKW1C</t>
  </si>
  <si>
    <t>MA1LQG9S</t>
  </si>
  <si>
    <t>JMQRT3TC</t>
  </si>
  <si>
    <t>XETHS437</t>
  </si>
  <si>
    <t>6EYTZB6F</t>
  </si>
  <si>
    <t>DXY9EZ55</t>
  </si>
  <si>
    <t>ITDTMROU</t>
  </si>
  <si>
    <t>IFO74RWI</t>
  </si>
  <si>
    <t>4O6T16XI</t>
  </si>
  <si>
    <t>SUPA1RHK</t>
  </si>
  <si>
    <t>PERK5YXJ</t>
  </si>
  <si>
    <t>MUUNQNG2</t>
  </si>
  <si>
    <t>J1SCD7QL</t>
  </si>
  <si>
    <t>9LILLW96</t>
  </si>
  <si>
    <t>R0DKB8FJ</t>
  </si>
  <si>
    <t>S5R9O6TL</t>
  </si>
  <si>
    <t>N78A330G</t>
  </si>
  <si>
    <t>ZHI12PI4</t>
  </si>
  <si>
    <t>38ZR3URJ</t>
  </si>
  <si>
    <t>6DJ817MW</t>
  </si>
  <si>
    <t>9HCLI5PO</t>
  </si>
  <si>
    <t>PRY70ISY</t>
  </si>
  <si>
    <t>CS2ZS0B4</t>
  </si>
  <si>
    <t>3KLVZN6M</t>
  </si>
  <si>
    <t>WGSLK719</t>
  </si>
  <si>
    <t>0MMDQ1OR</t>
  </si>
  <si>
    <t>SMQV0BRI</t>
  </si>
  <si>
    <t>XT8HCGAD</t>
  </si>
  <si>
    <t>X56STCJP</t>
  </si>
  <si>
    <t>K214R7RK</t>
  </si>
  <si>
    <t>NR9UD54C</t>
  </si>
  <si>
    <t>GTXI4PAR</t>
  </si>
  <si>
    <t>T94JAB4C</t>
  </si>
  <si>
    <t>8YOOE8I5</t>
  </si>
  <si>
    <t>8G2OTKLL</t>
  </si>
  <si>
    <t>LW0Z6TMR</t>
  </si>
  <si>
    <t>R3NAMX4P</t>
  </si>
  <si>
    <t>VYJ20GOM</t>
  </si>
  <si>
    <t>GIWI7CWJ</t>
  </si>
  <si>
    <t>VTO3SNNX</t>
  </si>
  <si>
    <t>OVPNOM6O</t>
  </si>
  <si>
    <t>6KM4E0V1</t>
  </si>
  <si>
    <t>BZPU6P5P</t>
  </si>
  <si>
    <t>ZCFAVNF3</t>
  </si>
  <si>
    <t>RDMKSDT0</t>
  </si>
  <si>
    <t>QPCY8RU0</t>
  </si>
  <si>
    <t>Y93GK95W</t>
  </si>
  <si>
    <t>ZPB5KNCD</t>
  </si>
  <si>
    <t>ZDAJ4PFJ</t>
  </si>
  <si>
    <t>7VHJG9J1</t>
  </si>
  <si>
    <t>EHPG1PNC</t>
  </si>
  <si>
    <t>RKOQZJZR</t>
  </si>
  <si>
    <t>1MTLDVU8</t>
  </si>
  <si>
    <t>4Z7LYTKN</t>
  </si>
  <si>
    <t>MX0QEMEB</t>
  </si>
  <si>
    <t>Y25T06D2</t>
  </si>
  <si>
    <t>JY5LPMSJ</t>
  </si>
  <si>
    <t>YND6FAFG</t>
  </si>
  <si>
    <t>WRSA8PVU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</si>
  <si>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</si>
  <si>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</si>
  <si>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</si>
  <si>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</si>
  <si>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</si>
  <si>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</si>
  <si>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</si>
  <si>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</si>
  <si>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</si>
  <si>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1MZ8GDLF</t>
  </si>
  <si>
    <t>64SDWSQH</t>
  </si>
  <si>
    <t>XS7CNY5H</t>
  </si>
  <si>
    <t>2MH79C2B</t>
  </si>
  <si>
    <t>3YZFYEMI</t>
  </si>
  <si>
    <t>I35REHYN</t>
  </si>
  <si>
    <t>Y3AAS62P</t>
  </si>
  <si>
    <t>BPPV8ZSB</t>
  </si>
  <si>
    <t>DRJG2FVR</t>
  </si>
  <si>
    <t>SWXO4J19</t>
  </si>
  <si>
    <t>07DPEL0B</t>
  </si>
  <si>
    <t>7GDRCAJR</t>
  </si>
  <si>
    <t>EJ8YBRD3</t>
  </si>
  <si>
    <t>M3IFAMV2</t>
  </si>
  <si>
    <t>65AT4VFM</t>
  </si>
  <si>
    <t>J9V49YC3</t>
  </si>
  <si>
    <t>H3ZS0FBT</t>
  </si>
  <si>
    <t>GIIHTQGY</t>
  </si>
  <si>
    <t>0LTBCZHI</t>
  </si>
  <si>
    <t>8U0BUWUQ</t>
  </si>
  <si>
    <t>86GSJWQW</t>
  </si>
  <si>
    <t>B7BT5DB8</t>
  </si>
  <si>
    <t>NJTWATVH</t>
  </si>
  <si>
    <t>ZLIQCT7V</t>
  </si>
  <si>
    <t>0U0GUDIX</t>
  </si>
  <si>
    <t>GBRQN296</t>
  </si>
  <si>
    <t>RBHXB5V5</t>
  </si>
  <si>
    <t>59O0CDJE</t>
  </si>
  <si>
    <t>RU9Y6GR1</t>
  </si>
  <si>
    <t>Y9NTV3K5</t>
  </si>
  <si>
    <t>DT8SWPLT</t>
  </si>
  <si>
    <t>URRBXP0V</t>
  </si>
  <si>
    <t>CNAQ6R7T</t>
  </si>
  <si>
    <t>FBYWCLLS</t>
  </si>
  <si>
    <t>8EQRW9H5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</si>
  <si>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</si>
  <si>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</si>
  <si>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</si>
  <si>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</si>
  <si>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</si>
  <si>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</si>
  <si>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</si>
  <si>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</si>
  <si>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V6RULHFZ</t>
  </si>
  <si>
    <t>GRYWAPXY</t>
  </si>
  <si>
    <t>ZIEI8JM3</t>
  </si>
  <si>
    <t>QDYFLOZW</t>
  </si>
  <si>
    <t>55YURJ2E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</si>
  <si>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</si>
  <si>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</si>
  <si>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</si>
  <si>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</si>
  <si>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</si>
  <si>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</si>
  <si>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</si>
  <si>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</si>
  <si>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</si>
  <si>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</si>
  <si>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</si>
  <si>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</si>
  <si>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</si>
  <si>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</si>
  <si>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JZD1QDWA</t>
  </si>
  <si>
    <t>LOSUVU4T</t>
  </si>
  <si>
    <t>85LVQ6PB</t>
  </si>
  <si>
    <t>02ILGBRB</t>
  </si>
  <si>
    <t>ZFIT4XWO</t>
  </si>
  <si>
    <t>XH69FGJJ</t>
  </si>
  <si>
    <t>JU2PPGP6</t>
  </si>
  <si>
    <t>I2DLJ6C3</t>
  </si>
  <si>
    <t>VEZ8OX88</t>
  </si>
  <si>
    <t>M3QL68T6</t>
  </si>
  <si>
    <t>Q3K6K5V9</t>
  </si>
  <si>
    <t>NFT2Z7MM</t>
  </si>
  <si>
    <t>YC2GBK89</t>
  </si>
  <si>
    <t>U008ILBM</t>
  </si>
  <si>
    <t>41HHBQRT</t>
  </si>
  <si>
    <t>T6BHNN1O</t>
  </si>
  <si>
    <t>F8F6MA24</t>
  </si>
  <si>
    <t>L7CFCOR6</t>
  </si>
  <si>
    <t>U7L0IZLB</t>
  </si>
  <si>
    <t>THNEGVH2</t>
  </si>
  <si>
    <t>D1ANNMSO</t>
  </si>
  <si>
    <t>LMVQ6B9P</t>
  </si>
  <si>
    <t>OQBVGILR</t>
  </si>
  <si>
    <t>8LA72RM8</t>
  </si>
  <si>
    <t>7AH7F190</t>
  </si>
  <si>
    <t>ME0LMBYL</t>
  </si>
  <si>
    <t>KODTODAA</t>
  </si>
  <si>
    <t>9F407X6U</t>
  </si>
  <si>
    <t>P4PKECH7</t>
  </si>
  <si>
    <t>D40ALWGC</t>
  </si>
  <si>
    <t>524QUXI2</t>
  </si>
  <si>
    <t>8W35TVOQ</t>
  </si>
  <si>
    <t>3D6LLPA1</t>
  </si>
  <si>
    <t>OU42AWAE</t>
  </si>
  <si>
    <t>OJOJPNL6</t>
  </si>
  <si>
    <t>MENKE9IV</t>
  </si>
  <si>
    <t>PXSDIDXO</t>
  </si>
  <si>
    <t>5PIJNVMB</t>
  </si>
  <si>
    <t>ZLFKHXXI</t>
  </si>
  <si>
    <t>WIDRX5N6</t>
  </si>
  <si>
    <t>HJLKGIH4</t>
  </si>
  <si>
    <t>DF6A63B7</t>
  </si>
  <si>
    <t>KDQL1O1A</t>
  </si>
  <si>
    <t>01XZ9CRY</t>
  </si>
  <si>
    <t>HJY0TQ7X</t>
  </si>
  <si>
    <t>75HKH8PS</t>
  </si>
  <si>
    <t>NK2CHYT1</t>
  </si>
  <si>
    <t>8598PVIX</t>
  </si>
  <si>
    <t>BKMYW792</t>
  </si>
  <si>
    <t>3IBBBGM4</t>
  </si>
  <si>
    <t>T32P6LSX</t>
  </si>
  <si>
    <t>B944EMXZ</t>
  </si>
  <si>
    <t>DOY7VMYB</t>
  </si>
  <si>
    <t>QXWLE549</t>
  </si>
  <si>
    <t>D3O1PCMO</t>
  </si>
  <si>
    <t>KUH39HQ7</t>
  </si>
  <si>
    <t>RW6QS352</t>
  </si>
  <si>
    <t>1374WYJG</t>
  </si>
  <si>
    <t>1T8R8X79</t>
  </si>
  <si>
    <t>PSMWYTMB</t>
  </si>
  <si>
    <t>0ZXS3AIR</t>
  </si>
  <si>
    <t>6C2CJX31</t>
  </si>
  <si>
    <t>VQQR3OUI</t>
  </si>
  <si>
    <t>UWYFOEMO</t>
  </si>
  <si>
    <t>ZXNHUYCM</t>
  </si>
  <si>
    <t>KHG4UMKP</t>
  </si>
  <si>
    <t>TEM0I59X</t>
  </si>
  <si>
    <t>1WPZ1MCO</t>
  </si>
  <si>
    <t>VTVYSUZG</t>
  </si>
  <si>
    <t>61IKUAZI</t>
  </si>
  <si>
    <t>6ZSAKAHX</t>
  </si>
  <si>
    <t>D9MZMDOL</t>
  </si>
  <si>
    <t>7TIWLFZD</t>
  </si>
  <si>
    <t>HXRF96S3</t>
  </si>
  <si>
    <t>WTEAOER0</t>
  </si>
  <si>
    <t>T8LSQO2S</t>
  </si>
  <si>
    <t>ABMOVF1A</t>
  </si>
  <si>
    <t>J0WKJLR6</t>
  </si>
  <si>
    <t>B1D3HP8V</t>
  </si>
  <si>
    <t>OAMR9KPA</t>
  </si>
  <si>
    <t>DHJ8KOUV</t>
  </si>
  <si>
    <t>JYNYK957</t>
  </si>
  <si>
    <t>NOLWR5EX</t>
  </si>
  <si>
    <t>BUHR2X8U</t>
  </si>
  <si>
    <t>MLV2QDU6</t>
  </si>
  <si>
    <t>V7T9ZP6C</t>
  </si>
  <si>
    <t>WYS1XI44</t>
  </si>
  <si>
    <t>C3HN12Z8</t>
  </si>
  <si>
    <t>4PLSG7A3</t>
  </si>
  <si>
    <t>ZD772DU8</t>
  </si>
  <si>
    <t>2KVQ5Z4M</t>
  </si>
  <si>
    <t>U6LLSWEN</t>
  </si>
  <si>
    <t>RVQTWBKE</t>
  </si>
  <si>
    <t>BWPBMVQH</t>
  </si>
  <si>
    <t>55ZNV61S</t>
  </si>
  <si>
    <t>1LHU0876</t>
  </si>
  <si>
    <t>V929BUUS</t>
  </si>
  <si>
    <t>4MFY8UXP</t>
  </si>
  <si>
    <t>EBJMZ5VE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</si>
  <si>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</si>
  <si>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</si>
  <si>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</si>
  <si>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</si>
  <si>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</si>
  <si>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</si>
  <si>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</si>
  <si>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</si>
  <si>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</si>
  <si>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</si>
  <si>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</si>
  <si>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</si>
  <si>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</si>
  <si>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</si>
  <si>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ODINSHYF</t>
  </si>
  <si>
    <t>0TICPBMF</t>
  </si>
  <si>
    <t>9F2MDA5R</t>
  </si>
  <si>
    <t>JUKJ3RAB</t>
  </si>
  <si>
    <t>YD3D41E0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</si>
  <si>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</si>
  <si>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</si>
  <si>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</si>
  <si>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</si>
  <si>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</si>
  <si>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</si>
  <si>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</si>
  <si>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</si>
  <si>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</si>
  <si>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600FP406</t>
  </si>
  <si>
    <t>2EFTTOAV</t>
  </si>
  <si>
    <t>DDXFIBEY</t>
  </si>
  <si>
    <t>5BRWXIU3</t>
  </si>
  <si>
    <t>WN9ZY701</t>
  </si>
  <si>
    <t>DA8D04ED</t>
  </si>
  <si>
    <t>WLQC2XK4</t>
  </si>
  <si>
    <t>CNLE5EJ2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</si>
  <si>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</si>
  <si>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</si>
  <si>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</si>
  <si>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</si>
  <si>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</si>
  <si>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</si>
  <si>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</si>
  <si>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</si>
  <si>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</si>
  <si>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</si>
  <si>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</si>
  <si>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</si>
  <si>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</si>
  <si>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</si>
  <si>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</si>
  <si>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</si>
  <si>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</si>
  <si>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</si>
  <si>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</si>
  <si>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</si>
  <si>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</si>
  <si>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</si>
  <si>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</si>
  <si>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</si>
  <si>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9NH8ACMQ</t>
  </si>
  <si>
    <t>86KARIC1</t>
  </si>
  <si>
    <t>N2SLAOZR</t>
  </si>
  <si>
    <t>02TUKBP3</t>
  </si>
  <si>
    <t>KU0YOR3J</t>
  </si>
  <si>
    <t>BRGJCWO1</t>
  </si>
  <si>
    <t>IEIZU3TY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</si>
  <si>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</si>
  <si>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</si>
  <si>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</si>
  <si>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</si>
  <si>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</si>
  <si>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</si>
  <si>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</si>
  <si>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</si>
  <si>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</si>
  <si>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</si>
  <si>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</si>
  <si>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</si>
  <si>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</si>
  <si>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</si>
  <si>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</si>
  <si>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7I2O2ZCR</t>
  </si>
  <si>
    <t>SUX7JFN7</t>
  </si>
  <si>
    <t>61ON3Y6O</t>
  </si>
  <si>
    <t>LN0DF2XI</t>
  </si>
  <si>
    <t>ZNE0DAIF</t>
  </si>
  <si>
    <t>DTCHPCBB</t>
  </si>
  <si>
    <t>YID2GAED</t>
  </si>
  <si>
    <t>MC3OSDV0</t>
  </si>
  <si>
    <t>C7DOYN5Y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</si>
  <si>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</si>
  <si>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</si>
  <si>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</si>
  <si>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</si>
  <si>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</si>
  <si>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</si>
  <si>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</si>
  <si>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</si>
  <si>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</si>
  <si>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</si>
  <si>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</si>
  <si>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</si>
  <si>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</si>
  <si>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QK98E62R</t>
  </si>
  <si>
    <t>F9THW1PW</t>
  </si>
  <si>
    <t>LQJISQSD</t>
  </si>
  <si>
    <t>84SZ58S9</t>
  </si>
  <si>
    <t>6BSKCQCX</t>
  </si>
  <si>
    <t>6XP6FVMN</t>
  </si>
  <si>
    <t>NDMEB0VG</t>
  </si>
  <si>
    <t>IGFQGZDK</t>
  </si>
  <si>
    <t>Y2DLFFN6</t>
  </si>
  <si>
    <t>I6UCM2J9</t>
  </si>
  <si>
    <t>PT0I4XSM</t>
  </si>
  <si>
    <t>X718EF6Y</t>
  </si>
  <si>
    <t>VUAFV8SS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</si>
  <si>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</si>
  <si>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</si>
  <si>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</si>
  <si>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</si>
  <si>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</si>
  <si>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</si>
  <si>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</si>
  <si>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</si>
  <si>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</si>
  <si>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</si>
  <si>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</si>
  <si>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</si>
  <si>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</si>
  <si>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</si>
  <si>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792JYPG1</t>
  </si>
  <si>
    <t>Y6Q7Z0SO</t>
  </si>
  <si>
    <t>9IM813OI</t>
  </si>
  <si>
    <t>GXY3QZ2V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</si>
  <si>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</si>
  <si>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</si>
  <si>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</si>
  <si>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</si>
  <si>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</si>
  <si>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</si>
  <si>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</si>
  <si>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</si>
  <si>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1JFYPP8R</t>
  </si>
  <si>
    <t>K25Z2KKH</t>
  </si>
  <si>
    <t>U3F5X6BB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</si>
  <si>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</si>
  <si>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</si>
  <si>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</si>
  <si>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</si>
  <si>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</si>
  <si>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</si>
  <si>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</si>
  <si>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</si>
  <si>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</si>
  <si>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</si>
  <si>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</si>
  <si>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</si>
  <si>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</si>
  <si>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</si>
  <si>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1B2WYHTY</t>
  </si>
  <si>
    <t>LB5622YN</t>
  </si>
  <si>
    <t>HIX9V4W1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</si>
  <si>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</si>
  <si>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</si>
  <si>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</si>
  <si>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</si>
  <si>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</si>
  <si>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</si>
  <si>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</si>
  <si>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</si>
  <si>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</si>
  <si>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</si>
  <si>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IHOTG9ZQ</t>
  </si>
  <si>
    <t>O2BF1KAT</t>
  </si>
  <si>
    <t>CXY4CXX1</t>
  </si>
  <si>
    <t>IIOVCSHC</t>
  </si>
  <si>
    <t>3E09X4S2</t>
  </si>
  <si>
    <t>6BATTRKM</t>
  </si>
  <si>
    <t>GCWTH2MD</t>
  </si>
  <si>
    <t>C563WHG1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</si>
  <si>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</si>
  <si>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</si>
  <si>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</si>
  <si>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</si>
  <si>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</si>
  <si>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</si>
  <si>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</si>
  <si>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</si>
  <si>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</si>
  <si>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</si>
  <si>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</si>
  <si>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</si>
  <si>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</si>
  <si>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</si>
  <si>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</si>
  <si>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</si>
  <si>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</si>
  <si>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</si>
  <si>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</si>
  <si>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</si>
  <si>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</si>
  <si>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</si>
  <si>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</si>
  <si>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</si>
  <si>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</si>
  <si>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</si>
  <si>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</si>
  <si>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</si>
  <si>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</si>
  <si>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</si>
  <si>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</si>
  <si>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</si>
  <si>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XRRMX8K6</t>
  </si>
  <si>
    <t>AQH7ORZZ</t>
  </si>
  <si>
    <t>GLG1IOHT</t>
  </si>
  <si>
    <t>F5OETS8V</t>
  </si>
  <si>
    <t>CU7KT53A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</si>
  <si>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</si>
  <si>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</si>
  <si>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</si>
  <si>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</si>
  <si>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</si>
  <si>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</si>
  <si>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</si>
  <si>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</si>
  <si>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</si>
  <si>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</si>
  <si>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</si>
  <si>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</si>
  <si>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2IYQ5ALK</t>
  </si>
  <si>
    <t>K4GL9NDX</t>
  </si>
  <si>
    <t>OFKWBRP7</t>
  </si>
  <si>
    <t>1AGL4X1J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</si>
  <si>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</si>
  <si>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</si>
  <si>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</si>
  <si>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</si>
  <si>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</si>
  <si>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</si>
  <si>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</si>
  <si>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</si>
  <si>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2GQAAHG6</t>
  </si>
  <si>
    <t>7OGPA4I3</t>
  </si>
  <si>
    <t>54XJLU62</t>
  </si>
  <si>
    <t>XSSK506P</t>
  </si>
  <si>
    <t>AJKE7ACY</t>
  </si>
  <si>
    <t>JPPLGVUS</t>
  </si>
  <si>
    <t>O7B3XCKF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</si>
  <si>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</si>
  <si>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</si>
  <si>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</si>
  <si>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</si>
  <si>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</si>
  <si>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</si>
  <si>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</si>
  <si>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</si>
  <si>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</si>
  <si>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</si>
  <si>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</si>
  <si>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</si>
  <si>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</si>
  <si>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</si>
  <si>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</si>
  <si>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</si>
  <si>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CCCQGBSY</t>
  </si>
  <si>
    <t>2CY7OS6A</t>
  </si>
  <si>
    <t>FZKX09GE</t>
  </si>
  <si>
    <t>D4SJ5G2G</t>
  </si>
  <si>
    <t>NMF60XWK</t>
  </si>
  <si>
    <t>L6WEVHEN</t>
  </si>
  <si>
    <t>EYWXCFXJ</t>
  </si>
  <si>
    <t>QC9B7V93</t>
  </si>
  <si>
    <t>CPVW06O2</t>
  </si>
  <si>
    <t>2KNVLXA4</t>
  </si>
  <si>
    <t>L7TT9ZL4</t>
  </si>
  <si>
    <t>93OFIHMF</t>
  </si>
  <si>
    <t>9E7VMZ1J</t>
  </si>
  <si>
    <t>MK2YTCZN</t>
  </si>
  <si>
    <t>MZTB3C70</t>
  </si>
  <si>
    <t>LHG76MIU</t>
  </si>
  <si>
    <t>UZ9SEIZ9</t>
  </si>
  <si>
    <t>KDY5FEUO</t>
  </si>
  <si>
    <t>JAG873Y3</t>
  </si>
  <si>
    <t>WQTR95J3</t>
  </si>
  <si>
    <t>B9KFRY53</t>
  </si>
  <si>
    <t>ZRCY8P4P</t>
  </si>
  <si>
    <t>HM4ZINFJ</t>
  </si>
  <si>
    <t>6WIQG92N</t>
  </si>
  <si>
    <t>3JMB4J8E</t>
  </si>
  <si>
    <t>FTZ4VYH4</t>
  </si>
  <si>
    <t>GEJKKFOL</t>
  </si>
  <si>
    <t>NDAFT4KV</t>
  </si>
  <si>
    <t>BO1GBSM0</t>
  </si>
  <si>
    <t>FSVEMKSG</t>
  </si>
  <si>
    <t>V0XQVHQV</t>
  </si>
  <si>
    <t>8T9ANK4E</t>
  </si>
  <si>
    <t>76WXMI88</t>
  </si>
  <si>
    <t>ZH8XR8YT</t>
  </si>
  <si>
    <t>PR9HQKA7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</si>
  <si>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</si>
  <si>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</si>
  <si>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</si>
  <si>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</si>
  <si>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</si>
  <si>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</si>
  <si>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</si>
  <si>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</si>
  <si>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</si>
  <si>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</si>
  <si>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</si>
  <si>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Y5C1Q7UR</t>
  </si>
  <si>
    <t>VN0XOAB6</t>
  </si>
  <si>
    <t>MVZG0BSG</t>
  </si>
  <si>
    <t>EM1W738H</t>
  </si>
  <si>
    <t>M4NNI01I</t>
  </si>
  <si>
    <t>U3FTUG3T</t>
  </si>
  <si>
    <t>RS13M1ZP</t>
  </si>
  <si>
    <t>10B65ZN9</t>
  </si>
  <si>
    <t>V4YBVSJ4</t>
  </si>
  <si>
    <t>LVMPJ8JN</t>
  </si>
  <si>
    <t>OV0LOPAA</t>
  </si>
  <si>
    <t>0ISX53T3</t>
  </si>
  <si>
    <t>Q4KZSJ6Q</t>
  </si>
  <si>
    <t>1IABHXOP</t>
  </si>
  <si>
    <t>2RE0MZGV</t>
  </si>
  <si>
    <t>JLKLRCFZ</t>
  </si>
  <si>
    <t>2X9KWWCP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</si>
  <si>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</si>
  <si>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</si>
  <si>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</si>
  <si>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</si>
  <si>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</si>
  <si>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</si>
  <si>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</si>
  <si>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</si>
  <si>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</si>
  <si>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</si>
  <si>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</si>
  <si>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</si>
  <si>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</si>
  <si>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</si>
  <si>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</si>
  <si>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</si>
  <si>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</si>
  <si>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</si>
  <si>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</si>
  <si>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</si>
  <si>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</si>
  <si>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</si>
  <si>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</si>
  <si>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</si>
  <si>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</si>
  <si>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</si>
  <si>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MR49QBLO</t>
  </si>
  <si>
    <t>V7C6RT5S</t>
  </si>
  <si>
    <t>G1POINXI</t>
  </si>
  <si>
    <t>S181FZ0Y</t>
  </si>
  <si>
    <t>0IAJNXTD</t>
  </si>
  <si>
    <t>RMQME3N0</t>
  </si>
  <si>
    <t>G8C3GRPO</t>
  </si>
  <si>
    <t>IY3U40F8</t>
  </si>
  <si>
    <t>IEJHIQYI</t>
  </si>
  <si>
    <t>DIGZWVHI</t>
  </si>
  <si>
    <t>1ZT4IROS</t>
  </si>
  <si>
    <t>60QEB2FZ</t>
  </si>
  <si>
    <t>2T0GMDKK</t>
  </si>
  <si>
    <t>ZK6HTTBB</t>
  </si>
  <si>
    <t>V74YPMJ4</t>
  </si>
  <si>
    <t>8ZIX3LAF</t>
  </si>
  <si>
    <t>IVMMNSJB</t>
  </si>
  <si>
    <t>H9M21153</t>
  </si>
  <si>
    <t>JV0KXH4X</t>
  </si>
  <si>
    <t>V9UM2K16</t>
  </si>
  <si>
    <t>SRV6TQ2E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</si>
  <si>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</si>
  <si>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</si>
  <si>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</si>
  <si>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</si>
  <si>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</si>
  <si>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</si>
  <si>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</si>
  <si>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</si>
  <si>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</si>
  <si>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</si>
  <si>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</si>
  <si>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</si>
  <si>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</si>
  <si>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</si>
  <si>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</si>
  <si>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</si>
  <si>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</si>
  <si>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</si>
  <si>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</si>
  <si>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</si>
  <si>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</si>
  <si>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</si>
  <si>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</si>
  <si>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</si>
  <si>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</si>
  <si>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H41YA4SB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</si>
  <si>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</si>
  <si>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</si>
  <si>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</si>
  <si>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</si>
  <si>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</si>
  <si>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</si>
  <si>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</si>
  <si>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</si>
  <si>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</si>
  <si>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</si>
  <si>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</si>
  <si>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</si>
  <si>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</si>
  <si>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</si>
  <si>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</si>
  <si>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</si>
  <si>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</si>
  <si>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</si>
  <si>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</si>
  <si>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</si>
  <si>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</si>
  <si>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</si>
  <si>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</si>
  <si>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46JP2TQB</t>
  </si>
  <si>
    <t>W48N7MRO</t>
  </si>
  <si>
    <t>X4LSK4OE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</si>
  <si>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</si>
  <si>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</si>
  <si>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</si>
  <si>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</si>
  <si>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</si>
  <si>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</si>
  <si>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</si>
  <si>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</si>
  <si>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</si>
  <si>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</si>
  <si>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</si>
  <si>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</si>
  <si>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</si>
  <si>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</si>
  <si>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</si>
  <si>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</si>
  <si>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</si>
  <si>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</si>
  <si>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</si>
  <si>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</si>
  <si>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QYYOVTHC</t>
  </si>
  <si>
    <t>AADN7F5T</t>
  </si>
  <si>
    <t>U8CWFFRH</t>
  </si>
  <si>
    <t>35HVN8Q3</t>
  </si>
  <si>
    <t>UYZQCWAC</t>
  </si>
  <si>
    <t>K0YFUK4X</t>
  </si>
  <si>
    <t>TUL0TZSR</t>
  </si>
  <si>
    <t>LS2A22IA</t>
  </si>
  <si>
    <t>L5K0S1U3</t>
  </si>
  <si>
    <t>82LY53FE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</si>
  <si>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</si>
  <si>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</si>
  <si>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</si>
  <si>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</si>
  <si>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</si>
  <si>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</si>
  <si>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</si>
  <si>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</si>
  <si>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</si>
  <si>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</si>
  <si>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</si>
  <si>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933OT3AE</t>
  </si>
  <si>
    <t>5HDKACI4</t>
  </si>
  <si>
    <t>GVEUKZ72</t>
  </si>
  <si>
    <t>YHOVVBSP</t>
  </si>
  <si>
    <t>ZN6HXJ5F</t>
  </si>
  <si>
    <t>3IQ19UZ2</t>
  </si>
  <si>
    <t>R2CG5WED</t>
  </si>
  <si>
    <t>ORYORRQV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</si>
  <si>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</si>
  <si>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</si>
  <si>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</si>
  <si>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</si>
  <si>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</si>
  <si>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</si>
  <si>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</si>
  <si>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</si>
  <si>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</si>
  <si>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</si>
  <si>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</si>
  <si>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</si>
  <si>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</si>
  <si>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</si>
  <si>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GRO3S3HV</t>
  </si>
  <si>
    <t>R0S5FZ1G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</si>
  <si>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</si>
  <si>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</si>
  <si>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</si>
  <si>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</si>
  <si>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</si>
  <si>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</si>
  <si>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</si>
  <si>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</si>
  <si>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OB3OK8BQ</t>
  </si>
  <si>
    <t>5S3RN7H2</t>
  </si>
  <si>
    <t>6YCRJK5W</t>
  </si>
  <si>
    <t>FDMK85GD</t>
  </si>
  <si>
    <t>EVKQXZV6</t>
  </si>
  <si>
    <t>IDO6PU1B</t>
  </si>
  <si>
    <t>9GSBUJMH</t>
  </si>
  <si>
    <t>ECB42PGL</t>
  </si>
  <si>
    <t>PYIP2H5Z</t>
  </si>
  <si>
    <t>129P48QP</t>
  </si>
  <si>
    <t>IQRA0Q8C</t>
  </si>
  <si>
    <t>03R1VC7O</t>
  </si>
  <si>
    <t>8EX2PGAY</t>
  </si>
  <si>
    <t>C0H6SU2X</t>
  </si>
  <si>
    <t>94JOUSW7</t>
  </si>
  <si>
    <t>9RC58SP0</t>
  </si>
  <si>
    <t>XFNYWN7B</t>
  </si>
  <si>
    <t>6NFIUDKS</t>
  </si>
  <si>
    <t>SWKGC34P</t>
  </si>
  <si>
    <t>C3Y94J5R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</si>
  <si>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</si>
  <si>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</si>
  <si>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</si>
  <si>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</si>
  <si>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</si>
  <si>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</si>
  <si>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</si>
  <si>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</si>
  <si>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Z173R82Y</t>
  </si>
  <si>
    <t>03X37HOO</t>
  </si>
  <si>
    <t>Y4SN1R3L</t>
  </si>
  <si>
    <t>CX3PZ8DP</t>
  </si>
  <si>
    <t>V7DY5VAP</t>
  </si>
  <si>
    <t>JLB353E4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</si>
  <si>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</si>
  <si>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</si>
  <si>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</si>
  <si>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</si>
  <si>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</si>
  <si>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</si>
  <si>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</si>
  <si>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</si>
  <si>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P570QB1D</t>
  </si>
  <si>
    <t>IWS4PKPP</t>
  </si>
  <si>
    <t>0W8VWJDS</t>
  </si>
  <si>
    <t>5J9ELX2Y</t>
  </si>
  <si>
    <t>SQE6KE7V</t>
  </si>
  <si>
    <t>LH03MJX5</t>
  </si>
  <si>
    <t>KXTUVDLU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</si>
  <si>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</si>
  <si>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</si>
  <si>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</si>
  <si>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</si>
  <si>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</si>
  <si>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</si>
  <si>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</si>
  <si>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</si>
  <si>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</si>
  <si>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</si>
  <si>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</si>
  <si>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</si>
  <si>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</si>
  <si>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</si>
  <si>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</si>
  <si>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</si>
  <si>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6QAWMSU2</t>
  </si>
  <si>
    <t>Z216TKEU</t>
  </si>
  <si>
    <t>9EHFBSBG</t>
  </si>
  <si>
    <t>6SP45G3T</t>
  </si>
  <si>
    <t>7U28UXIL</t>
  </si>
  <si>
    <t>V2YD7XYV</t>
  </si>
  <si>
    <t>1GVU0QTO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</si>
  <si>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</si>
  <si>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</si>
  <si>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</si>
  <si>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</si>
  <si>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</si>
  <si>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</si>
  <si>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</si>
  <si>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</si>
  <si>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</si>
  <si>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</si>
  <si>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</si>
  <si>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W7GVI03S</t>
  </si>
  <si>
    <t>7RFTN4WI</t>
  </si>
  <si>
    <t>K00YH5XA</t>
  </si>
  <si>
    <t>ZXIHEEV2</t>
  </si>
  <si>
    <t>WPSHVGDZ</t>
  </si>
  <si>
    <t>DXAO9R8N</t>
  </si>
  <si>
    <t>PN0IWJ0N</t>
  </si>
  <si>
    <t>7FVUE0GY</t>
  </si>
  <si>
    <t>FAIFAGJM</t>
  </si>
  <si>
    <t>IKDFG91F</t>
  </si>
  <si>
    <t>BP3I9G0F</t>
  </si>
  <si>
    <t>UUCSEHJX</t>
  </si>
  <si>
    <t>CWVAO587</t>
  </si>
  <si>
    <t>YDZZNTEZ</t>
  </si>
  <si>
    <t>O1DTVNH2</t>
  </si>
  <si>
    <t>ENL7MDL2</t>
  </si>
  <si>
    <t>CLHPJZHP</t>
  </si>
  <si>
    <t>XO4ZYI3G</t>
  </si>
  <si>
    <t>6Z6SRB1Y</t>
  </si>
  <si>
    <t>FRSYEHJE</t>
  </si>
  <si>
    <t>MV4DK68W</t>
  </si>
  <si>
    <t>I15B3BNW</t>
  </si>
  <si>
    <t>1CT3EWJ8</t>
  </si>
  <si>
    <t>R6OM4EDE</t>
  </si>
  <si>
    <t>74Y43OFL</t>
  </si>
  <si>
    <t>OIOGIDI2</t>
  </si>
  <si>
    <t>SCN3BY47</t>
  </si>
  <si>
    <t>HFF39KOB</t>
  </si>
  <si>
    <t>WA0NRLP7</t>
  </si>
  <si>
    <t>6OXOIJ4D</t>
  </si>
  <si>
    <t>DTFLKV60</t>
  </si>
  <si>
    <t>RELG4CYQ</t>
  </si>
  <si>
    <t>U289K4V3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</si>
  <si>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</si>
  <si>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</si>
  <si>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</si>
  <si>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</si>
  <si>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</si>
  <si>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</si>
  <si>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</si>
  <si>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</si>
  <si>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</si>
  <si>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</si>
  <si>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</si>
  <si>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MJODFG6C</t>
  </si>
  <si>
    <t>6D7N5SQ7</t>
  </si>
  <si>
    <t>DQIKGS2U</t>
  </si>
  <si>
    <t>EZNAGRVB</t>
  </si>
  <si>
    <t>KIZOEC3M</t>
  </si>
  <si>
    <t>CO7T7H41</t>
  </si>
  <si>
    <t>BMQYRJC7</t>
  </si>
  <si>
    <t>6ALPIXB7</t>
  </si>
  <si>
    <t>5NVTQW38</t>
  </si>
  <si>
    <t>IOUUN8LM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</si>
  <si>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</si>
  <si>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</si>
  <si>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</si>
  <si>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</si>
  <si>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</si>
  <si>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</si>
  <si>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</si>
  <si>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</si>
  <si>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</si>
  <si>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</si>
  <si>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</si>
  <si>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</si>
  <si>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</si>
  <si>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</si>
  <si>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</si>
  <si>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</si>
  <si>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</si>
  <si>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</si>
  <si>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</si>
  <si>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</si>
  <si>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9QX62IL2</t>
  </si>
  <si>
    <t>3GRTE6VM</t>
  </si>
  <si>
    <t>E4BPOOL6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</si>
  <si>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</si>
  <si>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</si>
  <si>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</si>
  <si>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</si>
  <si>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</si>
  <si>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</si>
  <si>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</si>
  <si>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</si>
  <si>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4ETFTKHJ</t>
  </si>
  <si>
    <t>528YB7Q0</t>
  </si>
  <si>
    <t>S3V8Z52J</t>
  </si>
  <si>
    <t>TTYSSNJH</t>
  </si>
  <si>
    <t>LROWI84G</t>
  </si>
  <si>
    <t>IQAP70OD</t>
  </si>
  <si>
    <t>JL358E5T</t>
  </si>
  <si>
    <t>DHUG18WU</t>
  </si>
  <si>
    <t>3MGMH9AE</t>
  </si>
  <si>
    <t>JJGRAQ2K</t>
  </si>
  <si>
    <t>DMYP7REE</t>
  </si>
  <si>
    <t>1SKNSG2B</t>
  </si>
  <si>
    <t>G6MUC5R6</t>
  </si>
  <si>
    <t>CUJIRCWV</t>
  </si>
  <si>
    <t>YSFFEUCQ</t>
  </si>
  <si>
    <t>OX0NE27G</t>
  </si>
  <si>
    <t>0B09WODM</t>
  </si>
  <si>
    <t>FSC4A2HZ</t>
  </si>
  <si>
    <t>YT5GLR6D</t>
  </si>
  <si>
    <t>KOPJOMQE</t>
  </si>
  <si>
    <t>AS2BKSCT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</si>
  <si>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</si>
  <si>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</si>
  <si>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</si>
  <si>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</si>
  <si>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</si>
  <si>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</si>
  <si>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</si>
  <si>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</si>
  <si>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</si>
  <si>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</si>
  <si>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</si>
  <si>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6ZR7IUC4</t>
  </si>
  <si>
    <t>8W9YXI59</t>
  </si>
  <si>
    <t>YEH9VQCD</t>
  </si>
  <si>
    <t>35GT4NM9</t>
  </si>
  <si>
    <t>MICIJ00A</t>
  </si>
  <si>
    <t>EMK9P63G</t>
  </si>
  <si>
    <t>7GWM1WT0</t>
  </si>
  <si>
    <t>U0XWF9TW</t>
  </si>
  <si>
    <t>E8L9I3QP</t>
  </si>
  <si>
    <t>63S5SNBC</t>
  </si>
  <si>
    <t>3PIPAOVU</t>
  </si>
  <si>
    <t>UBU4E17W</t>
  </si>
  <si>
    <t>99HAV7SY</t>
  </si>
  <si>
    <t>8UU0I29V</t>
  </si>
  <si>
    <t>U2JI00ER</t>
  </si>
  <si>
    <t>56D231XJ</t>
  </si>
  <si>
    <t>O2CFE5KX</t>
  </si>
  <si>
    <t>UCLGT98S</t>
  </si>
  <si>
    <t>BZG9DI4Z</t>
  </si>
  <si>
    <t>E2R39451</t>
  </si>
  <si>
    <t>KHQR5AKG</t>
  </si>
  <si>
    <t>NMI79ZYT</t>
  </si>
  <si>
    <t>RU3HH59R</t>
  </si>
  <si>
    <t>IE1N4OUS</t>
  </si>
  <si>
    <t>FOFS0O2G</t>
  </si>
  <si>
    <t>66BQC4C9</t>
  </si>
  <si>
    <t>GXQJVJQT</t>
  </si>
  <si>
    <t>PP4ZY6TZ</t>
  </si>
  <si>
    <t>7TOPAQ9Y</t>
  </si>
  <si>
    <t>7NJS374V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</si>
  <si>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</si>
  <si>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</si>
  <si>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</si>
  <si>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</si>
  <si>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</si>
  <si>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</si>
  <si>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</si>
  <si>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</si>
  <si>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</si>
  <si>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</si>
  <si>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</si>
  <si>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</si>
  <si>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</si>
  <si>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</si>
  <si>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</si>
  <si>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</si>
  <si>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7EHJYKWE</t>
  </si>
  <si>
    <t>LB6S2ONR</t>
  </si>
  <si>
    <t>6BRNE2DV</t>
  </si>
  <si>
    <t>VMGCRSWP</t>
  </si>
  <si>
    <t>4HJIT2B6</t>
  </si>
  <si>
    <t>DJY7S9AI</t>
  </si>
  <si>
    <t>X6MHLE33</t>
  </si>
  <si>
    <t>TLAWJR5V</t>
  </si>
  <si>
    <t>SQ63LXS8</t>
  </si>
  <si>
    <t>HMG6NWSR</t>
  </si>
  <si>
    <t>KNH4ZX85</t>
  </si>
  <si>
    <t>FV7Y3ZPO</t>
  </si>
  <si>
    <t>0N11U6L3</t>
  </si>
  <si>
    <t>005JS57S</t>
  </si>
  <si>
    <t>TWDNQ9TX</t>
  </si>
  <si>
    <t>G289FPBV</t>
  </si>
  <si>
    <t>G9H0MWBL</t>
  </si>
  <si>
    <t>P2YWZPES</t>
  </si>
  <si>
    <t>NPGETEDZ</t>
  </si>
  <si>
    <t>J5I6Y4RN</t>
  </si>
  <si>
    <t>XRMOUF1R</t>
  </si>
  <si>
    <t>FAS4V07H</t>
  </si>
  <si>
    <t>8MQPNCCU</t>
  </si>
  <si>
    <t>2DT70XCQ</t>
  </si>
  <si>
    <t>HYBR36NG</t>
  </si>
  <si>
    <t>WXOL5HTS</t>
  </si>
  <si>
    <t>F15SU034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</si>
  <si>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</si>
  <si>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</si>
  <si>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</si>
  <si>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</si>
  <si>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</si>
  <si>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</si>
  <si>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</si>
  <si>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</si>
  <si>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</si>
  <si>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</si>
  <si>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</si>
  <si>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</si>
  <si>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</si>
  <si>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</si>
  <si>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</si>
  <si>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</si>
  <si>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</si>
  <si>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</si>
  <si>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</si>
  <si>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SSSTYFDY</t>
  </si>
  <si>
    <t>VSMB0KJW</t>
  </si>
  <si>
    <t>UVS5WJRG</t>
  </si>
  <si>
    <t>MOBO9N8H</t>
  </si>
  <si>
    <t>0DYZ71WX</t>
  </si>
  <si>
    <t>Q1Q3D9BZ</t>
  </si>
  <si>
    <t>9KV5GM4U</t>
  </si>
  <si>
    <t>IIZV9WFC</t>
  </si>
  <si>
    <t>XSEG5T4H</t>
  </si>
  <si>
    <t>RQ5FNR4O</t>
  </si>
  <si>
    <t>9BZBU2GY</t>
  </si>
  <si>
    <t>1FMCUSFS</t>
  </si>
  <si>
    <t>ZQSSHSL7</t>
  </si>
  <si>
    <t>62UFJ4IQ</t>
  </si>
  <si>
    <t>M23VU0A9</t>
  </si>
  <si>
    <t>YAVTI45C</t>
  </si>
  <si>
    <t>XZUEXEUH</t>
  </si>
  <si>
    <t>MA56XGWR</t>
  </si>
  <si>
    <t>6Z3EP424</t>
  </si>
  <si>
    <t>VPIXVUUE</t>
  </si>
  <si>
    <t>F98UFHM2</t>
  </si>
  <si>
    <t>JB7JEEI5</t>
  </si>
  <si>
    <t>FQP39JQV</t>
  </si>
  <si>
    <t>PWW6TH3V</t>
  </si>
  <si>
    <t>KXEZ5B3Q</t>
  </si>
  <si>
    <t>3UA6O3NG</t>
  </si>
  <si>
    <t>3ML02CAH</t>
  </si>
  <si>
    <t>T7AHYN7O</t>
  </si>
  <si>
    <t>9BMWYLQV</t>
  </si>
  <si>
    <t>I5VHXAWW</t>
  </si>
  <si>
    <t>DP7QR35U</t>
  </si>
  <si>
    <t>VAD1MF34</t>
  </si>
  <si>
    <t>J9PCNCUP</t>
  </si>
  <si>
    <t>WOD9UKMP</t>
  </si>
  <si>
    <t>JFIL5JU0</t>
  </si>
  <si>
    <t>3GVL1I1G</t>
  </si>
  <si>
    <t>72C58IRY</t>
  </si>
  <si>
    <t>MMIYELAE</t>
  </si>
  <si>
    <t>X9MTGVJZ</t>
  </si>
  <si>
    <t>N22XN5IM</t>
  </si>
  <si>
    <t>OTQTFK48</t>
  </si>
  <si>
    <t>URN9V0FK</t>
  </si>
  <si>
    <t>K6TJSGUB</t>
  </si>
  <si>
    <t>CSXOYE1C</t>
  </si>
  <si>
    <t>4ATO2S4S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</si>
  <si>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</si>
  <si>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</si>
  <si>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</si>
  <si>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</si>
  <si>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</si>
  <si>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</si>
  <si>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</si>
  <si>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</si>
  <si>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</si>
  <si>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</si>
  <si>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C3KQJVDU</t>
  </si>
  <si>
    <t>NZIJ3KKG</t>
  </si>
  <si>
    <t>5C13TAA8</t>
  </si>
  <si>
    <t>ZSYWCL6R</t>
  </si>
  <si>
    <t>VNJQD4Z7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</si>
  <si>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</si>
  <si>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</si>
  <si>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</si>
  <si>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</si>
  <si>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</si>
  <si>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</si>
  <si>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</si>
  <si>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</si>
  <si>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</si>
  <si>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</si>
  <si>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</si>
  <si>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</si>
  <si>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</si>
  <si>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</si>
  <si>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</si>
  <si>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</si>
  <si>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</si>
  <si>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</si>
  <si>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</si>
  <si>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</si>
  <si>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</si>
  <si>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</si>
  <si>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</si>
  <si>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MTZQ55RH</t>
  </si>
  <si>
    <t>1V3O11ZD</t>
  </si>
  <si>
    <t>AIBZQM42</t>
  </si>
  <si>
    <t>IZ5MV9YF</t>
  </si>
  <si>
    <t>OHJX1K09</t>
  </si>
  <si>
    <t>MT45X396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</si>
  <si>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</si>
  <si>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</si>
  <si>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</si>
  <si>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</si>
  <si>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</si>
  <si>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</si>
  <si>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</si>
  <si>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</si>
  <si>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</si>
  <si>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</si>
  <si>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</si>
  <si>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</si>
  <si>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7XRWWM0X</t>
  </si>
  <si>
    <t>S9DDUFGP</t>
  </si>
  <si>
    <t>B5OXRZTT</t>
  </si>
  <si>
    <t>FX1RWO67</t>
  </si>
  <si>
    <t>2AGA3ALY</t>
  </si>
  <si>
    <t>P8ZOY6HA</t>
  </si>
  <si>
    <t>PBGAZKMQ</t>
  </si>
  <si>
    <t>86MJT5KR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</si>
  <si>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</si>
  <si>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</si>
  <si>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</si>
  <si>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</si>
  <si>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</si>
  <si>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</si>
  <si>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</si>
  <si>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</si>
  <si>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</si>
  <si>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</si>
  <si>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DH4WEPQ5</t>
  </si>
  <si>
    <t>NJAOJJY9</t>
  </si>
  <si>
    <t>VM6SAQYT</t>
  </si>
  <si>
    <t>E2LVAU2T</t>
  </si>
  <si>
    <t>9Y43IDMY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</si>
  <si>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</si>
  <si>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</si>
  <si>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</si>
  <si>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</si>
  <si>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</si>
  <si>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</si>
  <si>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</si>
  <si>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</si>
  <si>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</si>
  <si>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</si>
  <si>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</si>
  <si>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</si>
  <si>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</si>
  <si>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</si>
  <si>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6MTK51P5</t>
  </si>
  <si>
    <t>T58EDFV0</t>
  </si>
  <si>
    <t>C09PGOZG</t>
  </si>
  <si>
    <t>IG9RPWOZ</t>
  </si>
  <si>
    <t>3GFZ7SN4</t>
  </si>
  <si>
    <t>DC1E84LC</t>
  </si>
  <si>
    <t>F0XGEQOE</t>
  </si>
  <si>
    <t>EQIV6PMF</t>
  </si>
  <si>
    <t>SK3A12HI</t>
  </si>
  <si>
    <t>Z7JCS0ZW</t>
  </si>
  <si>
    <t>9E3H6ONP</t>
  </si>
  <si>
    <t>FVTCAFCL</t>
  </si>
  <si>
    <t>9TTQYYIW</t>
  </si>
  <si>
    <t>33JYWJ1X</t>
  </si>
  <si>
    <t>L11T0DYF</t>
  </si>
  <si>
    <t>WAEWV7YD</t>
  </si>
  <si>
    <t>FZH6NJAQ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</si>
  <si>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</si>
  <si>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</si>
  <si>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</si>
  <si>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</si>
  <si>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</si>
  <si>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</si>
  <si>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</si>
  <si>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</si>
  <si>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4ZQTMS3Z</t>
  </si>
  <si>
    <t>N6ZLW0OG</t>
  </si>
  <si>
    <t>H7GFLCDH</t>
  </si>
  <si>
    <t>0QMOIDET</t>
  </si>
  <si>
    <t>33JWQH71</t>
  </si>
  <si>
    <t>Z9WFXNX3</t>
  </si>
  <si>
    <t>7ACIXBSY</t>
  </si>
  <si>
    <t>NBUHFAKW</t>
  </si>
  <si>
    <t>PJ3NGI1Y</t>
  </si>
  <si>
    <t>RDZ2FC3A</t>
  </si>
  <si>
    <t>R7GYOI0M</t>
  </si>
  <si>
    <t>Z1IF1M5M</t>
  </si>
  <si>
    <t>B133ECHC</t>
  </si>
  <si>
    <t>P55UV5QW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</si>
  <si>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</si>
  <si>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</si>
  <si>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</si>
  <si>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</si>
  <si>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</si>
  <si>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</si>
  <si>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</si>
  <si>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</si>
  <si>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</si>
  <si>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</si>
  <si>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GLUYX9KN</t>
  </si>
  <si>
    <t>2DT6W3HA</t>
  </si>
  <si>
    <t>L8XNQONA</t>
  </si>
  <si>
    <t>WE03969I</t>
  </si>
  <si>
    <t>3SOLZEZX</t>
  </si>
  <si>
    <t>MAA6TJMM</t>
  </si>
  <si>
    <t>0DY00J6O</t>
  </si>
  <si>
    <t>U8IUBGTW</t>
  </si>
  <si>
    <t>EV0V1ZZA</t>
  </si>
  <si>
    <t>RCDG00F7</t>
  </si>
  <si>
    <t>XAKK81WB</t>
  </si>
  <si>
    <t>B6CHA7CX</t>
  </si>
  <si>
    <t>V263VR1Y</t>
  </si>
  <si>
    <t>A2PTJA6G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</si>
  <si>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</si>
  <si>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</si>
  <si>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</si>
  <si>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</si>
  <si>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</si>
  <si>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</si>
  <si>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</si>
  <si>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</si>
  <si>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XF54BYUH</t>
  </si>
  <si>
    <t>23ZL97PN</t>
  </si>
  <si>
    <t>PVZ4YGQG</t>
  </si>
  <si>
    <t>7L89U5DU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</si>
  <si>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</si>
  <si>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</si>
  <si>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</si>
  <si>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</si>
  <si>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</si>
  <si>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</si>
  <si>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</si>
  <si>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</si>
  <si>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9WUYZLBE</t>
  </si>
  <si>
    <t>RV7ERUUT</t>
  </si>
  <si>
    <t>EY0JZ32S</t>
  </si>
  <si>
    <t>CEYW89RW</t>
  </si>
  <si>
    <t>MBBBOMEV</t>
  </si>
  <si>
    <t>I6FIZ2S5</t>
  </si>
  <si>
    <t>7EYDG0CV</t>
  </si>
  <si>
    <t>UFAABKQJ</t>
  </si>
  <si>
    <t>7ZU2A8L1</t>
  </si>
  <si>
    <t>O1HKZ4ZF</t>
  </si>
  <si>
    <t>A2OLLGWZ</t>
  </si>
  <si>
    <t>WKIRY6KE</t>
  </si>
  <si>
    <t>EJYFAV40</t>
  </si>
  <si>
    <t>8A1EB728</t>
  </si>
  <si>
    <t>2KWQ6RAZ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</si>
  <si>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</si>
  <si>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</si>
  <si>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</si>
  <si>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</si>
  <si>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</si>
  <si>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</si>
  <si>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</si>
  <si>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</si>
  <si>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921APYA3</t>
  </si>
  <si>
    <t>CPC83NKN</t>
  </si>
  <si>
    <t>TBS5Y874</t>
  </si>
  <si>
    <t>JRSU8ALH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</si>
  <si>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</si>
  <si>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</si>
  <si>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</si>
  <si>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</si>
  <si>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</si>
  <si>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</si>
  <si>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</si>
  <si>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</si>
  <si>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</si>
  <si>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</si>
  <si>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</si>
  <si>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</si>
  <si>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</si>
  <si>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</si>
  <si>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TVU1PQEL</t>
  </si>
  <si>
    <t>3RGNKYWW</t>
  </si>
  <si>
    <t>K9KGXL2E</t>
  </si>
  <si>
    <t>HNCSYU4T</t>
  </si>
  <si>
    <t>1PXQZ40I</t>
  </si>
  <si>
    <t>FYAVINLC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</si>
  <si>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</si>
  <si>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</si>
  <si>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</si>
  <si>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</si>
  <si>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</si>
  <si>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</si>
  <si>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</si>
  <si>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</si>
  <si>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</si>
  <si>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</si>
  <si>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</si>
  <si>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</si>
  <si>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</si>
  <si>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FXYOCA0G</t>
  </si>
  <si>
    <t>SK30SEKS</t>
  </si>
  <si>
    <t>Q30OVFCZ</t>
  </si>
  <si>
    <t>T1GPPZXH</t>
  </si>
  <si>
    <t>6SNUFVQP</t>
  </si>
  <si>
    <t>ZFXYBJEY</t>
  </si>
  <si>
    <t>5XADPM6R</t>
  </si>
  <si>
    <t>CNL7PCYU</t>
  </si>
  <si>
    <t>HB740BLB</t>
  </si>
  <si>
    <t>B50N6RL3</t>
  </si>
  <si>
    <t>HLXSEMXV</t>
  </si>
  <si>
    <t>MPMG4JTY</t>
  </si>
  <si>
    <t>8QJHJXY0</t>
  </si>
  <si>
    <t>MSN4ZNU6</t>
  </si>
  <si>
    <t>3MXS2HRE</t>
  </si>
  <si>
    <t>1YBATFAY</t>
  </si>
  <si>
    <t>2EBLR9N8</t>
  </si>
  <si>
    <t>VDGA4KXA</t>
  </si>
  <si>
    <t>YJTQSZ9D</t>
  </si>
  <si>
    <t>RB8GDYFY</t>
  </si>
  <si>
    <t>6CWZFOHJ</t>
  </si>
  <si>
    <t>Q9UWOC28</t>
  </si>
  <si>
    <t>YL29KX3L</t>
  </si>
  <si>
    <t>9PDR4X2R</t>
  </si>
  <si>
    <t>9P9ISECL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</si>
  <si>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</si>
  <si>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</si>
  <si>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</si>
  <si>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</si>
  <si>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</si>
  <si>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</si>
  <si>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</si>
  <si>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</si>
  <si>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</si>
  <si>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</si>
  <si>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</si>
  <si>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</si>
  <si>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</si>
  <si>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</si>
  <si>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WTD6O2OR</t>
  </si>
  <si>
    <t>OEG8QG42</t>
  </si>
  <si>
    <t>BG0BLC6S</t>
  </si>
  <si>
    <t>5Q2BX622</t>
  </si>
  <si>
    <t>RSY2XLKK</t>
  </si>
  <si>
    <t>38K5251H</t>
  </si>
  <si>
    <t>2SZX9B7J</t>
  </si>
  <si>
    <t>DS5HZHDA</t>
  </si>
  <si>
    <t>TLZGG7G5</t>
  </si>
  <si>
    <t>8NI8O26G</t>
  </si>
  <si>
    <t>9BM1CGBV</t>
  </si>
  <si>
    <t>IAV71BEX</t>
  </si>
  <si>
    <t>LEJWV2Y5</t>
  </si>
  <si>
    <t>CAONNFXN</t>
  </si>
  <si>
    <t>R8V3ALA8</t>
  </si>
  <si>
    <t>VAM56BG4</t>
  </si>
  <si>
    <t>ZTCQWF53</t>
  </si>
  <si>
    <t>LKDSEQ2Q</t>
  </si>
  <si>
    <t>XETF5BVH</t>
  </si>
  <si>
    <t>FU2PQZR4</t>
  </si>
  <si>
    <t>CVMNBKGH</t>
  </si>
  <si>
    <t>LZW4N9KF</t>
  </si>
  <si>
    <t>EJUQOEY5</t>
  </si>
  <si>
    <t>9HA8VBAP</t>
  </si>
  <si>
    <t>RJ21Q4HO</t>
  </si>
  <si>
    <t>TLJWMKEO</t>
  </si>
  <si>
    <t>NXJNQ3Z9</t>
  </si>
  <si>
    <t>9RGWSKNU</t>
  </si>
  <si>
    <t>49T7VKA7</t>
  </si>
  <si>
    <t>BTDY3DHP</t>
  </si>
  <si>
    <t>P0B49XCI</t>
  </si>
  <si>
    <t>DOP1NORG</t>
  </si>
  <si>
    <t>BUOI3TBI</t>
  </si>
  <si>
    <t>F22C6LKO</t>
  </si>
  <si>
    <t>D8ZJ6F45</t>
  </si>
  <si>
    <t>J5IXJWVU</t>
  </si>
  <si>
    <t>KFSKQ291</t>
  </si>
  <si>
    <t>ZT1234V3</t>
  </si>
  <si>
    <t>JQBN7PXK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</si>
  <si>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</si>
  <si>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</si>
  <si>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</si>
  <si>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</si>
  <si>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</si>
  <si>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</si>
  <si>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</si>
  <si>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</si>
  <si>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</si>
  <si>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ARBTXSEH</t>
  </si>
  <si>
    <t>P4D8H19O</t>
  </si>
  <si>
    <t>OAMIMSUU</t>
  </si>
  <si>
    <t>B26TNOGQ</t>
  </si>
  <si>
    <t>URRD7VUB</t>
  </si>
  <si>
    <t>11T4HX93</t>
  </si>
  <si>
    <t>0KSK9O00</t>
  </si>
  <si>
    <t>76WK0KFZ</t>
  </si>
  <si>
    <t>IMN2GUYV</t>
  </si>
  <si>
    <t>W2K1S9N3</t>
  </si>
  <si>
    <t>JZ4QLP1W</t>
  </si>
  <si>
    <t>HSGGBG9J</t>
  </si>
  <si>
    <t>ZKJIVMSG</t>
  </si>
  <si>
    <t>3TMNC3GW</t>
  </si>
  <si>
    <t>P25KLAD2</t>
  </si>
  <si>
    <t>ETJR6FUL</t>
  </si>
  <si>
    <t>9CYYLZ11</t>
  </si>
  <si>
    <t>RGW7PKJ6</t>
  </si>
  <si>
    <t>I43F0Z77</t>
  </si>
  <si>
    <t>YYMKOAVY</t>
  </si>
  <si>
    <t>0HR4TEU4</t>
  </si>
  <si>
    <t>O8JCYJSV</t>
  </si>
  <si>
    <t>FMRVHL9O</t>
  </si>
  <si>
    <t>YMI68O7S</t>
  </si>
  <si>
    <t>COGXUYLL</t>
  </si>
  <si>
    <t>ZVO432VF</t>
  </si>
  <si>
    <t>1BB5LME9</t>
  </si>
  <si>
    <t>7WXPAXAV</t>
  </si>
  <si>
    <t>MI3MV7PU</t>
  </si>
  <si>
    <t>A8PVW8RI</t>
  </si>
  <si>
    <t>S4V0T890</t>
  </si>
  <si>
    <t>AP74NF6M</t>
  </si>
  <si>
    <t>HKMMBDMW</t>
  </si>
  <si>
    <t>52V1RWCZ</t>
  </si>
  <si>
    <t>XS7L2AQE</t>
  </si>
  <si>
    <t>CLPDG9BG</t>
  </si>
  <si>
    <t>EL09RK8X</t>
  </si>
  <si>
    <t>Y9EBNML6</t>
  </si>
  <si>
    <t>9H2V1F1E</t>
  </si>
  <si>
    <t>MON9ZE47</t>
  </si>
  <si>
    <t>FJHKS2T2</t>
  </si>
  <si>
    <t>MNCY3CKD</t>
  </si>
  <si>
    <t>E0S2ZL6X</t>
  </si>
  <si>
    <t>XT9QCG8T</t>
  </si>
  <si>
    <t>DDHNCZMO</t>
  </si>
  <si>
    <t>Z99W80UY</t>
  </si>
  <si>
    <t>RKP2DVSU</t>
  </si>
  <si>
    <t>T3T4OE0A</t>
  </si>
  <si>
    <t>YVFK9Q0W</t>
  </si>
  <si>
    <t>ZHPJ73Q6</t>
  </si>
  <si>
    <t>2TI0MAKP</t>
  </si>
  <si>
    <t>2G5ZMOYC</t>
  </si>
  <si>
    <t>C5B5WBY9</t>
  </si>
  <si>
    <t>JQ338VQC</t>
  </si>
  <si>
    <t>WJK0O5J9</t>
  </si>
  <si>
    <t>W2149WNZ</t>
  </si>
  <si>
    <t>6WNENPQM</t>
  </si>
  <si>
    <t>VW8CEV4C</t>
  </si>
  <si>
    <t>KLUS7RVS</t>
  </si>
  <si>
    <t>ROM4I2T0</t>
  </si>
  <si>
    <t>FCNN6UY0</t>
  </si>
  <si>
    <t>8M2O0Q8V</t>
  </si>
  <si>
    <t>sector</t>
  </si>
  <si>
    <t>technolgy</t>
  </si>
  <si>
    <t>United States</t>
  </si>
  <si>
    <t>medical</t>
  </si>
  <si>
    <t>Kenya</t>
  </si>
  <si>
    <t>Philipines</t>
  </si>
  <si>
    <t>retail</t>
  </si>
  <si>
    <t>software</t>
  </si>
  <si>
    <t xml:space="preserve"> </t>
  </si>
  <si>
    <t>entertainment</t>
  </si>
  <si>
    <t>marketing</t>
  </si>
  <si>
    <t>telecommunications</t>
  </si>
  <si>
    <t>finance</t>
  </si>
  <si>
    <t>employment</t>
  </si>
  <si>
    <t>Japan</t>
  </si>
  <si>
    <t>Italy</t>
  </si>
  <si>
    <t>Norway</t>
  </si>
  <si>
    <t>services</t>
  </si>
  <si>
    <t>Korea</t>
  </si>
  <si>
    <t>Jordan</t>
  </si>
  <si>
    <t>Brazil</t>
  </si>
  <si>
    <t>Germany</t>
  </si>
  <si>
    <t>Panama</t>
  </si>
  <si>
    <t>Belgium</t>
  </si>
  <si>
    <t>Romania</t>
  </si>
  <si>
    <t>Poland</t>
  </si>
  <si>
    <t>China</t>
  </si>
  <si>
    <t>GTX</t>
  </si>
  <si>
    <t>GTX Pro</t>
  </si>
  <si>
    <t>MG</t>
  </si>
  <si>
    <t>GTK</t>
  </si>
  <si>
    <t>Table</t>
  </si>
  <si>
    <t>Field</t>
  </si>
  <si>
    <t>Description</t>
  </si>
  <si>
    <t>accounts</t>
  </si>
  <si>
    <t>Company name</t>
  </si>
  <si>
    <t>Industry</t>
  </si>
  <si>
    <t>Year Established</t>
  </si>
  <si>
    <t>Annual revenue (in millions of USD)</t>
  </si>
  <si>
    <t>Number of employees</t>
  </si>
  <si>
    <t>Headquarters</t>
  </si>
  <si>
    <t>Parent company</t>
  </si>
  <si>
    <t>products</t>
  </si>
  <si>
    <t>Product name</t>
  </si>
  <si>
    <t>Product series</t>
  </si>
  <si>
    <t>Suggested retail price</t>
  </si>
  <si>
    <t>sales_teams</t>
  </si>
  <si>
    <t>Sales agent</t>
  </si>
  <si>
    <t>Respective sales manager</t>
  </si>
  <si>
    <t>Regional office</t>
  </si>
  <si>
    <t>sales_pipeline</t>
  </si>
  <si>
    <t>Unique identifier</t>
  </si>
  <si>
    <t xml:space="preserve">Sales agent </t>
  </si>
  <si>
    <t>Sales pipeline stage (Prospecting &gt; Engaging &gt; Won / Lost)</t>
  </si>
  <si>
    <t>Date in which the "Engaging" deal stage was initiated</t>
  </si>
  <si>
    <t>Date in which the deal was "Won" or "Lost"</t>
  </si>
  <si>
    <t>Revenue from the deal</t>
  </si>
  <si>
    <t>Central</t>
  </si>
  <si>
    <t>Mei-Mei Johns</t>
  </si>
  <si>
    <t>East</t>
  </si>
  <si>
    <t>Elizabeth Anderson</t>
  </si>
  <si>
    <t>Natalya Ivanova</t>
  </si>
  <si>
    <t>West</t>
  </si>
  <si>
    <t>Carol Thompson</t>
  </si>
  <si>
    <t>Carl Lin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</si>
</sst>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$-C09]#,##0.00"/>
    <numFmt numFmtId="177" formatCode="_-[$$-409]* #,##0.00_ ;_-[$$-409]* \-#,##0.00\ ;_-[$$-409]* &quot;-&quot;??_ ;_-@_ "/>
    <numFmt numFmtId="178" formatCode="_-* #,##0_-;\-* #,##0_-;_-* &quot;-&quot;??_-;_-@_-"/>
    <numFmt numFmtId="179" formatCode="&quot;$&quot;0.0,\k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6">
    <xf numFmtId="0" fontId="0" fillId="0" borderId="0" xfId="0"/>
    <xf numFmtId="58" fontId="0" fillId="0" borderId="0" xfId="0" applyNumberFormat="1"/>
    <xf numFmtId="11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0" xfId="0" applyAlignment="1">
      <alignment horizontal="left"/>
    </xf>
    <xf numFmtId="176" fontId="0" fillId="0" borderId="0" xfId="0" applyNumberFormat="1"/>
    <xf numFmtId="177" fontId="0" fillId="0" borderId="0" xfId="1" applyNumberFormat="1" applyFont="1"/>
    <xf numFmtId="177" fontId="1" fillId="0" borderId="0" xfId="1" applyNumberFormat="1" applyFont="1"/>
    <xf numFmtId="178" fontId="0" fillId="0" borderId="0" xfId="0" applyNumberFormat="1"/>
    <xf numFmtId="178" fontId="0" fillId="0" borderId="0" xfId="1" applyNumberFormat="1" applyFont="1"/>
    <xf numFmtId="176" fontId="0" fillId="0" borderId="0" xfId="1" applyNumberFormat="1" applyFont="1"/>
    <xf numFmtId="0" fontId="0" fillId="0" borderId="0" xfId="0" applyAlignment="1">
      <alignment horizontal="left" indent="1"/>
    </xf>
    <xf numFmtId="179" fontId="0" fillId="0" borderId="0" xfId="0" applyNumberFormat="1"/>
    <xf numFmtId="177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numFmt numFmtId="176" formatCode="[$$-C09]#,##0.00"/>
    </dxf>
    <dxf>
      <numFmt numFmtId="179" formatCode="&quot;$&quot;0.0,\k"/>
    </dxf>
    <dxf>
      <numFmt numFmtId="176" formatCode="[$$-C09]#,##0.00"/>
    </dxf>
    <dxf>
      <numFmt numFmtId="176" formatCode="[$$-C09]#,##0.00"/>
    </dxf>
    <dxf>
      <numFmt numFmtId="178" formatCode="_-* #,##0_-;\-* #,##0_-;_-* &quot;-&quot;??_-;_-@_-"/>
    </dxf>
    <dxf>
      <numFmt numFmtId="176" formatCode="[$$-C09]#,##0.00"/>
    </dxf>
    <dxf>
      <numFmt numFmtId="43" formatCode="_-* #,##0.00_-;\-* #,##0.00_-;_-* &quot;-&quot;??_-;_-@_-"/>
    </dxf>
    <dxf>
      <font>
        <u val="none"/>
        <sz val="8"/>
      </font>
      <fill>
        <patternFill patternType="solid">
          <bgColor theme="4" tint="-0.249946592608417"/>
        </patternFill>
      </fill>
    </dxf>
    <dxf>
      <font>
        <u val="single"/>
        <sz val="12"/>
      </font>
      <fill>
        <patternFill patternType="solid">
          <bgColor theme="0"/>
        </patternFill>
      </fill>
    </dxf>
    <dxf>
      <font>
        <u val="single"/>
        <sz val="14"/>
        <color theme="4" tint="0.399853511154515"/>
      </font>
      <fill>
        <patternFill patternType="darkGray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b val="1"/>
        <i val="0"/>
        <sz val="12"/>
        <color theme="3" tint="0.799951170384838"/>
      </font>
      <fill>
        <patternFill patternType="mediumGray">
          <fgColor theme="4" tint="0.399914548173467"/>
        </patternFill>
      </fill>
      <border>
        <left/>
        <right/>
        <top/>
        <bottom/>
        <vertical/>
        <horizontal/>
      </border>
    </dxf>
    <dxf>
      <font>
        <b val="1"/>
        <color theme="1"/>
      </font>
      <border>
        <bottom style="thin">
          <color theme="4"/>
        </bottom>
        <vertical/>
        <horizontal/>
      </border>
    </dxf>
    <dxf>
      <font>
        <color theme="3" tint="0.399914548173467"/>
      </font>
      <fill>
        <patternFill patternType="solid">
          <fgColor theme="4" tint="0.399914548173467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6" defaultTableStyle="TableStyleMedium2" defaultPivotStyle="PivotStyleLight16">
    <tableStyle name="Slicer Style 1" pivot="0" table="0" count="0" xr9:uid="{F2BBF5C1-B66F-4ED7-A349-6ACAFAEFE974}"/>
    <tableStyle name="Slicer Style 2" pivot="0" table="0" count="1" xr9:uid="{E092E393-6599-4FB9-84E9-9D4BB8FA2521}">
      <tableStyleElement type="wholeTable" dxfId="7"/>
    </tableStyle>
    <tableStyle name="Slicer Style 3" pivot="0" table="0" count="1" xr9:uid="{2CDF8513-814A-4669-9F26-771C54FDAD65}">
      <tableStyleElement type="wholeTable" dxfId="8"/>
    </tableStyle>
    <tableStyle name="Slicer Style 4" pivot="0" table="0" count="1" xr9:uid="{2DB9B314-2AA6-40BF-A40E-8C37AED9B93F}">
      <tableStyleElement type="wholeTable" dxfId="9"/>
    </tableStyle>
    <tableStyle name="Slicer Style 5" pivot="0" table="0" count="1" xr9:uid="{32ABE733-8BFD-49D2-A655-5A6DA6AF8440}">
      <tableStyleElement type="wholeTable" dxfId="10"/>
    </tableStyle>
    <tableStyle name="SlicerStyleDark1 2" pivot="0" table="0" count="10" xr9:uid="{85A3576C-F527-4574-B66A-0137BC741D13}">
      <tableStyleElement type="wholeTable" dxfId="12"/>
      <tableStyleElement type="headerRow" dxfId="11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5"/>
              <bgColor theme="4" tint="0.599993896298105"/>
            </patternFill>
          </fill>
          <border>
            <left style="thin">
              <color theme="4" tint="0.599993896298105"/>
            </left>
            <right style="thin">
              <color theme="4" tint="0.599993896298105"/>
            </right>
            <top style="thin">
              <color theme="4" tint="0.599993896298105"/>
            </top>
            <bottom style="thin">
              <color theme="4" tint="0.59999389629810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/>
        <x14:slicerStyle name="Slicer Style 4"/>
        <x14:slicerStyle name="Slicer Style 5"/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opportunities 2.xlsx]pivot table!PivotTable3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0954088659709616"/>
          <c:y val="0.0849686557775319"/>
          <c:w val="0.963287442636629"/>
          <c:h val="0.5529918937124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table'!$A$13:$A$48</c:f>
              <c:multiLvlStrCache>
                <c:ptCount val="30"/>
                <c:lvl>
                  <c:pt idx="0">
                    <c:v>Corliss Cosme</c:v>
                  </c:pt>
                  <c:pt idx="1">
                    <c:v>Garret Kinder</c:v>
                  </c:pt>
                  <c:pt idx="2">
                    <c:v>Rosie Papadopoulos</c:v>
                  </c:pt>
                  <c:pt idx="3">
                    <c:v>Violet Mclelland</c:v>
                  </c:pt>
                  <c:pt idx="4">
                    <c:v>Wilburn Farren</c:v>
                  </c:pt>
                  <c:pt idx="5">
                    <c:v>Elease Gluck</c:v>
                  </c:pt>
                  <c:pt idx="6">
                    <c:v>Hayden Neloms</c:v>
                  </c:pt>
                  <c:pt idx="7">
                    <c:v>Markita Hansen</c:v>
                  </c:pt>
                  <c:pt idx="8">
                    <c:v>Rosalina Dieter</c:v>
                  </c:pt>
                  <c:pt idx="9">
                    <c:v>Vicki Laflamme</c:v>
                  </c:pt>
                  <c:pt idx="10">
                    <c:v>Anna Snelling</c:v>
                  </c:pt>
                  <c:pt idx="11">
                    <c:v>Cecily Lampkin</c:v>
                  </c:pt>
                  <c:pt idx="12">
                    <c:v>Lajuana Vencill</c:v>
                  </c:pt>
                  <c:pt idx="13">
                    <c:v>Moses Frase</c:v>
                  </c:pt>
                  <c:pt idx="14">
                    <c:v>Versie Hillebrand</c:v>
                  </c:pt>
                  <c:pt idx="15">
                    <c:v>Darcel Schlecht</c:v>
                  </c:pt>
                  <c:pt idx="16">
                    <c:v>Gladys Colclough</c:v>
                  </c:pt>
                  <c:pt idx="17">
                    <c:v>Jonathan Berthelot</c:v>
                  </c:pt>
                  <c:pt idx="18">
                    <c:v>Marty Freudenburg</c:v>
                  </c:pt>
                  <c:pt idx="19">
                    <c:v>Niesha Huffines</c:v>
                  </c:pt>
                  <c:pt idx="20">
                    <c:v>Boris Faz</c:v>
                  </c:pt>
                  <c:pt idx="21">
                    <c:v>Cassey Cress</c:v>
                  </c:pt>
                  <c:pt idx="22">
                    <c:v>Daniell Hammack</c:v>
                  </c:pt>
                  <c:pt idx="23">
                    <c:v>Donn Cantrell</c:v>
                  </c:pt>
                  <c:pt idx="24">
                    <c:v>Reed Clapper</c:v>
                  </c:pt>
                  <c:pt idx="25">
                    <c:v>James Ascencio</c:v>
                  </c:pt>
                  <c:pt idx="26">
                    <c:v>Kami Bicknell</c:v>
                  </c:pt>
                  <c:pt idx="27">
                    <c:v>Kary Hendrixson</c:v>
                  </c:pt>
                  <c:pt idx="28">
                    <c:v>Maureen Marcano</c:v>
                  </c:pt>
                  <c:pt idx="29">
                    <c:v>Zane Levy</c:v>
                  </c:pt>
                </c:lvl>
                <c:lvl>
                  <c:pt idx="0">
                    <c:v>Cara Losch</c:v>
                  </c:pt>
                  <c:pt idx="5">
                    <c:v>Celia Rouche</c:v>
                  </c:pt>
                  <c:pt idx="10">
                    <c:v>Dustin Brinkmann</c:v>
                  </c:pt>
                  <c:pt idx="15">
                    <c:v>Melvin Marxen</c:v>
                  </c:pt>
                  <c:pt idx="20">
                    <c:v>Rocco Neubert</c:v>
                  </c:pt>
                  <c:pt idx="25">
                    <c:v>Summer Sewald</c:v>
                  </c:pt>
                </c:lvl>
              </c:multiLvlStrCache>
            </c:multiLvlStrRef>
          </c:cat>
          <c:val>
            <c:numRef>
              <c:f>'pivot table'!$B$13:$B$48</c:f>
              <c:numCache>
                <c:formatCode>[$$-C09]#,##0.00</c:formatCode>
                <c:ptCount val="30"/>
                <c:pt idx="0">
                  <c:v>569695.77</c:v>
                </c:pt>
                <c:pt idx="1">
                  <c:v>273585.39</c:v>
                </c:pt>
                <c:pt idx="2">
                  <c:v>293414.02</c:v>
                </c:pt>
                <c:pt idx="3">
                  <c:v>446568.79</c:v>
                </c:pt>
                <c:pt idx="4">
                  <c:v>156063.06</c:v>
                </c:pt>
                <c:pt idx="5">
                  <c:v>338646.86</c:v>
                </c:pt>
                <c:pt idx="6">
                  <c:v>444544.2</c:v>
                </c:pt>
                <c:pt idx="7">
                  <c:v>636848.199999999</c:v>
                </c:pt>
                <c:pt idx="8">
                  <c:v>285821.05</c:v>
                </c:pt>
                <c:pt idx="9">
                  <c:v>932236.869999999</c:v>
                </c:pt>
                <c:pt idx="10">
                  <c:v>776091.45</c:v>
                </c:pt>
                <c:pt idx="11">
                  <c:v>355913.49</c:v>
                </c:pt>
                <c:pt idx="12">
                  <c:v>551473.89</c:v>
                </c:pt>
                <c:pt idx="13">
                  <c:v>406396.55</c:v>
                </c:pt>
                <c:pt idx="14">
                  <c:v>560647.45</c:v>
                </c:pt>
                <c:pt idx="15">
                  <c:v>576633.18</c:v>
                </c:pt>
                <c:pt idx="16">
                  <c:v>432096.63</c:v>
                </c:pt>
                <c:pt idx="17">
                  <c:v>533099.24</c:v>
                </c:pt>
                <c:pt idx="18">
                  <c:v>401491.82</c:v>
                </c:pt>
                <c:pt idx="19">
                  <c:v>421876.82</c:v>
                </c:pt>
                <c:pt idx="20">
                  <c:v>383009.5</c:v>
                </c:pt>
                <c:pt idx="21">
                  <c:v>520149.75</c:v>
                </c:pt>
                <c:pt idx="22">
                  <c:v>369798.2</c:v>
                </c:pt>
                <c:pt idx="23">
                  <c:v>502553.36</c:v>
                </c:pt>
                <c:pt idx="24">
                  <c:v>487122.32</c:v>
                </c:pt>
                <c:pt idx="25">
                  <c:v>524835.29</c:v>
                </c:pt>
                <c:pt idx="26">
                  <c:v>724775.96</c:v>
                </c:pt>
                <c:pt idx="27">
                  <c:v>855578.409999999</c:v>
                </c:pt>
                <c:pt idx="28">
                  <c:v>630663.44</c:v>
                </c:pt>
                <c:pt idx="29">
                  <c:v>612370.94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2991344"/>
        <c:axId val="894060432"/>
      </c:barChart>
      <c:catAx>
        <c:axId val="1202991344"/>
        <c:scaling>
          <c:orientation val="minMax"/>
        </c:scaling>
        <c:delete val="0"/>
        <c:axPos val="b"/>
        <c:numFmt formatCode="[$$-C09]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4060432"/>
        <c:crossesAt val="0"/>
        <c:auto val="1"/>
        <c:lblAlgn val="ctr"/>
        <c:lblOffset val="100"/>
        <c:noMultiLvlLbl val="0"/>
      </c:catAx>
      <c:valAx>
        <c:axId val="894060432"/>
        <c:scaling>
          <c:orientation val="minMax"/>
        </c:scaling>
        <c:delete val="1"/>
        <c:axPos val="r"/>
        <c:numFmt formatCode="[$$-C09]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299134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dc72d8b-30e4-47b5-b42a-f4f2038087be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opportunities 2.xlsx]pivot table!PivotTable4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210518748850661"/>
          <c:y val="0.174865500967309"/>
          <c:w val="0.961166405923398"/>
          <c:h val="0.534359543085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table'!$A$53:$A$82</c:f>
              <c:strCache>
                <c:ptCount val="30"/>
                <c:pt idx="0">
                  <c:v>Vicki Laflamme</c:v>
                </c:pt>
                <c:pt idx="1">
                  <c:v>Kary Hendrixson</c:v>
                </c:pt>
                <c:pt idx="2">
                  <c:v>Anna Snelling</c:v>
                </c:pt>
                <c:pt idx="3">
                  <c:v>Kami Bicknell</c:v>
                </c:pt>
                <c:pt idx="4">
                  <c:v>Markita Hansen</c:v>
                </c:pt>
                <c:pt idx="5">
                  <c:v>Maureen Marcano</c:v>
                </c:pt>
                <c:pt idx="6">
                  <c:v>Zane Levy</c:v>
                </c:pt>
                <c:pt idx="7">
                  <c:v>Darcel Schlecht</c:v>
                </c:pt>
                <c:pt idx="8">
                  <c:v>Corliss Cosme</c:v>
                </c:pt>
                <c:pt idx="9">
                  <c:v>Versie Hillebrand</c:v>
                </c:pt>
                <c:pt idx="10">
                  <c:v>Lajuana Vencill</c:v>
                </c:pt>
                <c:pt idx="11">
                  <c:v>Jonathan Berthelot</c:v>
                </c:pt>
                <c:pt idx="12">
                  <c:v>James Ascencio</c:v>
                </c:pt>
                <c:pt idx="13">
                  <c:v>Cassey Cress</c:v>
                </c:pt>
                <c:pt idx="14">
                  <c:v>Donn Cantrell</c:v>
                </c:pt>
                <c:pt idx="15">
                  <c:v>Reed Clapper</c:v>
                </c:pt>
                <c:pt idx="16">
                  <c:v>Violet Mclelland</c:v>
                </c:pt>
                <c:pt idx="17">
                  <c:v>Hayden Neloms</c:v>
                </c:pt>
                <c:pt idx="18">
                  <c:v>Gladys Colclough</c:v>
                </c:pt>
                <c:pt idx="19">
                  <c:v>Niesha Huffines</c:v>
                </c:pt>
                <c:pt idx="20">
                  <c:v>Moses Frase</c:v>
                </c:pt>
                <c:pt idx="21">
                  <c:v>Marty Freudenburg</c:v>
                </c:pt>
                <c:pt idx="22">
                  <c:v>Boris Faz</c:v>
                </c:pt>
                <c:pt idx="23">
                  <c:v>Daniell Hammack</c:v>
                </c:pt>
                <c:pt idx="24">
                  <c:v>Cecily Lampkin</c:v>
                </c:pt>
                <c:pt idx="25">
                  <c:v>Elease Gluck</c:v>
                </c:pt>
                <c:pt idx="26">
                  <c:v>Rosie Papadopoulos</c:v>
                </c:pt>
                <c:pt idx="27">
                  <c:v>Rosalina Dieter</c:v>
                </c:pt>
                <c:pt idx="28">
                  <c:v>Garret Kinder</c:v>
                </c:pt>
                <c:pt idx="29">
                  <c:v>Wilburn Farren</c:v>
                </c:pt>
              </c:strCache>
            </c:strRef>
          </c:cat>
          <c:val>
            <c:numRef>
              <c:f>'pivot table'!$B$53:$B$82</c:f>
              <c:numCache>
                <c:formatCode>"$"0.0,\k</c:formatCode>
                <c:ptCount val="30"/>
                <c:pt idx="0">
                  <c:v>932236.869999999</c:v>
                </c:pt>
                <c:pt idx="1">
                  <c:v>855578.409999999</c:v>
                </c:pt>
                <c:pt idx="2">
                  <c:v>776091.45</c:v>
                </c:pt>
                <c:pt idx="3">
                  <c:v>724775.96</c:v>
                </c:pt>
                <c:pt idx="4">
                  <c:v>636848.199999999</c:v>
                </c:pt>
                <c:pt idx="5">
                  <c:v>630663.44</c:v>
                </c:pt>
                <c:pt idx="6">
                  <c:v>612370.94</c:v>
                </c:pt>
                <c:pt idx="7">
                  <c:v>576633.18</c:v>
                </c:pt>
                <c:pt idx="8">
                  <c:v>569695.77</c:v>
                </c:pt>
                <c:pt idx="9">
                  <c:v>560647.45</c:v>
                </c:pt>
                <c:pt idx="10">
                  <c:v>551473.89</c:v>
                </c:pt>
                <c:pt idx="11">
                  <c:v>533099.24</c:v>
                </c:pt>
                <c:pt idx="12">
                  <c:v>524835.29</c:v>
                </c:pt>
                <c:pt idx="13">
                  <c:v>520149.75</c:v>
                </c:pt>
                <c:pt idx="14">
                  <c:v>502553.36</c:v>
                </c:pt>
                <c:pt idx="15">
                  <c:v>487122.32</c:v>
                </c:pt>
                <c:pt idx="16">
                  <c:v>446568.79</c:v>
                </c:pt>
                <c:pt idx="17">
                  <c:v>444544.2</c:v>
                </c:pt>
                <c:pt idx="18">
                  <c:v>432096.63</c:v>
                </c:pt>
                <c:pt idx="19">
                  <c:v>421876.82</c:v>
                </c:pt>
                <c:pt idx="20">
                  <c:v>406396.55</c:v>
                </c:pt>
                <c:pt idx="21">
                  <c:v>401491.82</c:v>
                </c:pt>
                <c:pt idx="22">
                  <c:v>383009.5</c:v>
                </c:pt>
                <c:pt idx="23">
                  <c:v>369798.2</c:v>
                </c:pt>
                <c:pt idx="24">
                  <c:v>355913.49</c:v>
                </c:pt>
                <c:pt idx="25">
                  <c:v>338646.86</c:v>
                </c:pt>
                <c:pt idx="26">
                  <c:v>293414.02</c:v>
                </c:pt>
                <c:pt idx="27">
                  <c:v>285821.05</c:v>
                </c:pt>
                <c:pt idx="28">
                  <c:v>273585.39</c:v>
                </c:pt>
                <c:pt idx="29">
                  <c:v>156063.06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0464512"/>
        <c:axId val="1345837552"/>
      </c:barChart>
      <c:catAx>
        <c:axId val="123046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5837552"/>
        <c:crosses val="autoZero"/>
        <c:auto val="1"/>
        <c:lblAlgn val="ctr"/>
        <c:lblOffset val="100"/>
        <c:noMultiLvlLbl val="0"/>
      </c:catAx>
      <c:valAx>
        <c:axId val="1345837552"/>
        <c:scaling>
          <c:orientation val="minMax"/>
        </c:scaling>
        <c:delete val="1"/>
        <c:axPos val="l"/>
        <c:numFmt formatCode="&quot;$&quot;0.0,\k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046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bdd69f-d83a-4cf3-9904-69cf1c84fa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opportunities 2.xlsx]pivot table 2!PivotTable6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242424242424242"/>
          <c:y val="0.186028985507246"/>
          <c:w val="0.933333333333333"/>
          <c:h val="0.65050279584617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2'!$B$2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Lbls>
            <c:dLbl>
              <c:idx val="1"/>
              <c:layout>
                <c:manualLayout>
                  <c:x val="-0.0944092102123598"/>
                  <c:y val="0.1767682300581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822879980911477"/>
                  <c:y val="0.09560880976834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419546647578143"/>
                  <c:y val="0.084014606869793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2'!$A$3:$A$6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 2'!$B$3:$B$6</c:f>
              <c:numCache>
                <c:formatCode>General</c:formatCode>
                <c:ptCount val="4"/>
                <c:pt idx="0">
                  <c:v>1336991.45</c:v>
                </c:pt>
                <c:pt idx="1">
                  <c:v>4265390.78</c:v>
                </c:pt>
                <c:pt idx="2">
                  <c:v>4143151.76</c:v>
                </c:pt>
                <c:pt idx="3">
                  <c:v>4182293.54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346069024"/>
        <c:axId val="1409779568"/>
      </c:lineChart>
      <c:catAx>
        <c:axId val="13460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9779568"/>
        <c:crosses val="autoZero"/>
        <c:auto val="1"/>
        <c:lblAlgn val="ctr"/>
        <c:lblOffset val="100"/>
        <c:noMultiLvlLbl val="0"/>
      </c:catAx>
      <c:valAx>
        <c:axId val="1409779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60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b3b656d-1e47-4fbc-9ccb-1479392683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opportunities 2.xlsx]pivot table 2!PivotTable7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96569965152824"/>
          <c:y val="0.0632603406326034"/>
          <c:w val="0.513945960630926"/>
          <c:h val="0.8335850719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 2'!$B$16:$B$17</c:f>
              <c:strCache>
                <c:ptCount val="1"/>
                <c:pt idx="0">
                  <c:v>Won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2'!$A$18:$A$23</c:f>
              <c:strCache>
                <c:ptCount val="6"/>
                <c:pt idx="0">
                  <c:v>GTX Basic</c:v>
                </c:pt>
                <c:pt idx="1">
                  <c:v>MG Special</c:v>
                </c:pt>
                <c:pt idx="2">
                  <c:v>MG Advanced</c:v>
                </c:pt>
                <c:pt idx="3">
                  <c:v>GTX Plus Basic</c:v>
                </c:pt>
                <c:pt idx="4">
                  <c:v>GTX Plus Pro</c:v>
                </c:pt>
                <c:pt idx="5">
                  <c:v>GTK 500</c:v>
                </c:pt>
              </c:strCache>
            </c:strRef>
          </c:cat>
          <c:val>
            <c:numRef>
              <c:f>'pivot table 2'!$B$18:$B$23</c:f>
              <c:numCache>
                <c:formatCode>General</c:formatCode>
                <c:ptCount val="6"/>
                <c:pt idx="0">
                  <c:v>915</c:v>
                </c:pt>
                <c:pt idx="1">
                  <c:v>793</c:v>
                </c:pt>
                <c:pt idx="2">
                  <c:v>654</c:v>
                </c:pt>
                <c:pt idx="3">
                  <c:v>653</c:v>
                </c:pt>
                <c:pt idx="4">
                  <c:v>479</c:v>
                </c:pt>
                <c:pt idx="5">
                  <c:v>15</c:v>
                </c:pt>
              </c:numCache>
            </c:numRef>
          </c:val>
        </c:ser>
        <c:ser>
          <c:idx val="1"/>
          <c:order val="1"/>
          <c:tx>
            <c:strRef>
              <c:f>'pivot table 2'!$C$16:$C$17</c:f>
              <c:strCache>
                <c:ptCount val="1"/>
                <c:pt idx="0">
                  <c:v>Prospecting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2'!$A$18:$A$23</c:f>
              <c:strCache>
                <c:ptCount val="6"/>
                <c:pt idx="0">
                  <c:v>GTX Basic</c:v>
                </c:pt>
                <c:pt idx="1">
                  <c:v>MG Special</c:v>
                </c:pt>
                <c:pt idx="2">
                  <c:v>MG Advanced</c:v>
                </c:pt>
                <c:pt idx="3">
                  <c:v>GTX Plus Basic</c:v>
                </c:pt>
                <c:pt idx="4">
                  <c:v>GTX Plus Pro</c:v>
                </c:pt>
                <c:pt idx="5">
                  <c:v>GTK 500</c:v>
                </c:pt>
              </c:strCache>
            </c:strRef>
          </c:cat>
          <c:val>
            <c:numRef>
              <c:f>'pivot table 2'!$C$18:$C$23</c:f>
              <c:numCache>
                <c:formatCode>General</c:formatCode>
                <c:ptCount val="6"/>
                <c:pt idx="0">
                  <c:v>29</c:v>
                </c:pt>
                <c:pt idx="1">
                  <c:v>41</c:v>
                </c:pt>
                <c:pt idx="2">
                  <c:v>25</c:v>
                </c:pt>
                <c:pt idx="3">
                  <c:v>20</c:v>
                </c:pt>
                <c:pt idx="4">
                  <c:v>14</c:v>
                </c:pt>
              </c:numCache>
            </c:numRef>
          </c:val>
        </c:ser>
        <c:ser>
          <c:idx val="2"/>
          <c:order val="2"/>
          <c:tx>
            <c:strRef>
              <c:f>'pivot table 2'!$D$16:$D$17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2'!$A$18:$A$23</c:f>
              <c:strCache>
                <c:ptCount val="6"/>
                <c:pt idx="0">
                  <c:v>GTX Basic</c:v>
                </c:pt>
                <c:pt idx="1">
                  <c:v>MG Special</c:v>
                </c:pt>
                <c:pt idx="2">
                  <c:v>MG Advanced</c:v>
                </c:pt>
                <c:pt idx="3">
                  <c:v>GTX Plus Basic</c:v>
                </c:pt>
                <c:pt idx="4">
                  <c:v>GTX Plus Pro</c:v>
                </c:pt>
                <c:pt idx="5">
                  <c:v>GTK 500</c:v>
                </c:pt>
              </c:strCache>
            </c:strRef>
          </c:cat>
          <c:val>
            <c:numRef>
              <c:f>'pivot table 2'!$D$18:$D$23</c:f>
              <c:numCache>
                <c:formatCode>General</c:formatCode>
                <c:ptCount val="6"/>
                <c:pt idx="0">
                  <c:v>521</c:v>
                </c:pt>
                <c:pt idx="1">
                  <c:v>430</c:v>
                </c:pt>
                <c:pt idx="2">
                  <c:v>430</c:v>
                </c:pt>
                <c:pt idx="3">
                  <c:v>398</c:v>
                </c:pt>
                <c:pt idx="4">
                  <c:v>266</c:v>
                </c:pt>
                <c:pt idx="5">
                  <c:v>10</c:v>
                </c:pt>
              </c:numCache>
            </c:numRef>
          </c:val>
        </c:ser>
        <c:ser>
          <c:idx val="3"/>
          <c:order val="3"/>
          <c:tx>
            <c:strRef>
              <c:f>'pivot table 2'!$E$16:$E$17</c:f>
              <c:strCache>
                <c:ptCount val="1"/>
                <c:pt idx="0">
                  <c:v>Engaging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2'!$A$18:$A$23</c:f>
              <c:strCache>
                <c:ptCount val="6"/>
                <c:pt idx="0">
                  <c:v>GTX Basic</c:v>
                </c:pt>
                <c:pt idx="1">
                  <c:v>MG Special</c:v>
                </c:pt>
                <c:pt idx="2">
                  <c:v>MG Advanced</c:v>
                </c:pt>
                <c:pt idx="3">
                  <c:v>GTX Plus Basic</c:v>
                </c:pt>
                <c:pt idx="4">
                  <c:v>GTX Plus Pro</c:v>
                </c:pt>
                <c:pt idx="5">
                  <c:v>GTK 500</c:v>
                </c:pt>
              </c:strCache>
            </c:strRef>
          </c:cat>
          <c:val>
            <c:numRef>
              <c:f>'pivot table 2'!$E$18:$E$23</c:f>
              <c:numCache>
                <c:formatCode>General</c:formatCode>
                <c:ptCount val="6"/>
                <c:pt idx="0">
                  <c:v>98</c:v>
                </c:pt>
                <c:pt idx="1">
                  <c:v>95</c:v>
                </c:pt>
                <c:pt idx="2">
                  <c:v>72</c:v>
                </c:pt>
                <c:pt idx="3">
                  <c:v>97</c:v>
                </c:pt>
                <c:pt idx="4">
                  <c:v>55</c:v>
                </c:pt>
                <c:pt idx="5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2804640"/>
        <c:axId val="1345820912"/>
      </c:barChart>
      <c:catAx>
        <c:axId val="122280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5820912"/>
        <c:crosses val="autoZero"/>
        <c:auto val="1"/>
        <c:lblAlgn val="ctr"/>
        <c:lblOffset val="100"/>
        <c:noMultiLvlLbl val="0"/>
      </c:catAx>
      <c:valAx>
        <c:axId val="134582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280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a42686-732c-49f2-8069-5edc6270fc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opportunities 2.xlsx]pivot table 2!PivotTable8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that generate the most revenue</a:t>
            </a:r>
            <a:endParaRPr lang="en-US"/>
          </a:p>
        </c:rich>
      </c:tx>
      <c:layout>
        <c:manualLayout>
          <c:xMode val="edge"/>
          <c:yMode val="edge"/>
          <c:x val="0.103278900482267"/>
          <c:y val="0.032791660374897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95566502463054"/>
          <c:y val="0.210439810326603"/>
          <c:w val="0.927750410509031"/>
          <c:h val="0.5956122614004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2'!$B$28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2'!$A$29:$A$34</c:f>
              <c:strCache>
                <c:ptCount val="6"/>
                <c:pt idx="0">
                  <c:v>GTX Basic</c:v>
                </c:pt>
                <c:pt idx="1">
                  <c:v>MG Advanced</c:v>
                </c:pt>
                <c:pt idx="2">
                  <c:v>GTX Plus Basic</c:v>
                </c:pt>
                <c:pt idx="3">
                  <c:v>MG Special</c:v>
                </c:pt>
                <c:pt idx="4">
                  <c:v>GTX Plus Pro</c:v>
                </c:pt>
                <c:pt idx="5">
                  <c:v>GTK 500</c:v>
                </c:pt>
              </c:strCache>
            </c:strRef>
          </c:cat>
          <c:val>
            <c:numRef>
              <c:f>'pivot table 2'!$B$29:$B$34</c:f>
              <c:numCache>
                <c:formatCode>_-* #,##0.00_-;\-* #,##0.00_-;_-* "-"??_-;_-@_-</c:formatCode>
                <c:ptCount val="6"/>
                <c:pt idx="0">
                  <c:v>4121351.31000001</c:v>
                </c:pt>
                <c:pt idx="1">
                  <c:v>3094260.92</c:v>
                </c:pt>
                <c:pt idx="2">
                  <c:v>2911772.16</c:v>
                </c:pt>
                <c:pt idx="3">
                  <c:v>2731859.28000001</c:v>
                </c:pt>
                <c:pt idx="4">
                  <c:v>2016191.36</c:v>
                </c:pt>
                <c:pt idx="5">
                  <c:v>128566.87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4698416"/>
        <c:axId val="1345826736"/>
      </c:barChart>
      <c:catAx>
        <c:axId val="140469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5826736"/>
        <c:crosses val="autoZero"/>
        <c:auto val="1"/>
        <c:lblAlgn val="ctr"/>
        <c:lblOffset val="100"/>
        <c:noMultiLvlLbl val="0"/>
      </c:catAx>
      <c:valAx>
        <c:axId val="1345826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469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4794bdc-b607-440e-b454-18ffa5e834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opportunities 2.xlsx]pivot table 2!PivotTable10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preformance by each manager</a:t>
            </a:r>
            <a:endParaRPr lang="en-US"/>
          </a:p>
        </c:rich>
      </c:tx>
      <c:layout>
        <c:manualLayout>
          <c:xMode val="edge"/>
          <c:yMode val="edge"/>
          <c:x val="0.0126793002549322"/>
          <c:y val="0.02986814152747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94444444444444"/>
          <c:y val="0.265103027448767"/>
          <c:w val="0.741157957528036"/>
          <c:h val="0.5766408775716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2'!$B$38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-0.0382775119617225"/>
                  <c:y val="-0.005188067444876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25518341307815"/>
                  <c:y val="-0.046692607003891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637958532695375"/>
                  <c:y val="0.01037613488975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478468899521531"/>
                  <c:y val="0.010376134889753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95693779904306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73365231259968"/>
                  <c:y val="0.028534370946822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615629984051"/>
                      <c:h val="0.0984956646956096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2'!$A$39:$A$44</c:f>
              <c:strCache>
                <c:ptCount val="6"/>
                <c:pt idx="0">
                  <c:v>Summer Sewald</c:v>
                </c:pt>
                <c:pt idx="1">
                  <c:v>Dustin Brinkmann</c:v>
                </c:pt>
                <c:pt idx="2">
                  <c:v>Celia Rouche</c:v>
                </c:pt>
                <c:pt idx="3">
                  <c:v>Melvin Marxen</c:v>
                </c:pt>
                <c:pt idx="4">
                  <c:v>Rocco Neubert</c:v>
                </c:pt>
                <c:pt idx="5">
                  <c:v>Cara Losch</c:v>
                </c:pt>
              </c:strCache>
            </c:strRef>
          </c:cat>
          <c:val>
            <c:numRef>
              <c:f>'pivot table 2'!$B$39:$B$44</c:f>
              <c:numCache>
                <c:formatCode>[$$-C09]#,##0.00</c:formatCode>
                <c:ptCount val="6"/>
                <c:pt idx="0">
                  <c:v>3348224.03999999</c:v>
                </c:pt>
                <c:pt idx="1">
                  <c:v>2650522.83000001</c:v>
                </c:pt>
                <c:pt idx="2">
                  <c:v>2638097.18</c:v>
                </c:pt>
                <c:pt idx="3">
                  <c:v>2365197.69</c:v>
                </c:pt>
                <c:pt idx="4">
                  <c:v>2262633.13</c:v>
                </c:pt>
                <c:pt idx="5">
                  <c:v>1739327.03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1105456"/>
        <c:axId val="2085600336"/>
      </c:barChart>
      <c:catAx>
        <c:axId val="196110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5600336"/>
        <c:crosses val="autoZero"/>
        <c:auto val="1"/>
        <c:lblAlgn val="ctr"/>
        <c:lblOffset val="100"/>
        <c:noMultiLvlLbl val="0"/>
      </c:catAx>
      <c:valAx>
        <c:axId val="2085600336"/>
        <c:scaling>
          <c:orientation val="minMax"/>
        </c:scaling>
        <c:delete val="1"/>
        <c:axPos val="l"/>
        <c:numFmt formatCode="[$$-C09]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110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43f139a-7967-43d1-945e-6888daafdf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opportunities 2.xlsx]pivot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bg1">
                    <a:lumMod val="95000"/>
                  </a:schemeClr>
                </a:solidFill>
              </a:rPr>
              <a:t>Performance of each sales team compared to the rest</a:t>
            </a:r>
            <a:endParaRPr lang="en-GB" b="1">
              <a:solidFill>
                <a:schemeClr val="bg1">
                  <a:lumMod val="95000"/>
                </a:schemeClr>
              </a:solidFill>
            </a:endParaRPr>
          </a:p>
        </c:rich>
      </c:tx>
      <c:layout>
        <c:manualLayout>
          <c:xMode val="edge"/>
          <c:yMode val="edge"/>
          <c:x val="0.0118268589446809"/>
          <c:y val="0.022509929621629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68407283657352"/>
          <c:y val="0.180917938355051"/>
          <c:w val="0.983159315969036"/>
          <c:h val="0.1953195181146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shingle">
              <a:fgClr>
                <a:schemeClr val="accent1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table'!$A$13:$A$48</c:f>
              <c:multiLvlStrCache>
                <c:ptCount val="30"/>
                <c:lvl>
                  <c:pt idx="0">
                    <c:v>Corliss Cosme</c:v>
                  </c:pt>
                  <c:pt idx="1">
                    <c:v>Garret Kinder</c:v>
                  </c:pt>
                  <c:pt idx="2">
                    <c:v>Rosie Papadopoulos</c:v>
                  </c:pt>
                  <c:pt idx="3">
                    <c:v>Violet Mclelland</c:v>
                  </c:pt>
                  <c:pt idx="4">
                    <c:v>Wilburn Farren</c:v>
                  </c:pt>
                  <c:pt idx="5">
                    <c:v>Elease Gluck</c:v>
                  </c:pt>
                  <c:pt idx="6">
                    <c:v>Hayden Neloms</c:v>
                  </c:pt>
                  <c:pt idx="7">
                    <c:v>Markita Hansen</c:v>
                  </c:pt>
                  <c:pt idx="8">
                    <c:v>Rosalina Dieter</c:v>
                  </c:pt>
                  <c:pt idx="9">
                    <c:v>Vicki Laflamme</c:v>
                  </c:pt>
                  <c:pt idx="10">
                    <c:v>Anna Snelling</c:v>
                  </c:pt>
                  <c:pt idx="11">
                    <c:v>Cecily Lampkin</c:v>
                  </c:pt>
                  <c:pt idx="12">
                    <c:v>Lajuana Vencill</c:v>
                  </c:pt>
                  <c:pt idx="13">
                    <c:v>Moses Frase</c:v>
                  </c:pt>
                  <c:pt idx="14">
                    <c:v>Versie Hillebrand</c:v>
                  </c:pt>
                  <c:pt idx="15">
                    <c:v>Darcel Schlecht</c:v>
                  </c:pt>
                  <c:pt idx="16">
                    <c:v>Gladys Colclough</c:v>
                  </c:pt>
                  <c:pt idx="17">
                    <c:v>Jonathan Berthelot</c:v>
                  </c:pt>
                  <c:pt idx="18">
                    <c:v>Marty Freudenburg</c:v>
                  </c:pt>
                  <c:pt idx="19">
                    <c:v>Niesha Huffines</c:v>
                  </c:pt>
                  <c:pt idx="20">
                    <c:v>Boris Faz</c:v>
                  </c:pt>
                  <c:pt idx="21">
                    <c:v>Cassey Cress</c:v>
                  </c:pt>
                  <c:pt idx="22">
                    <c:v>Daniell Hammack</c:v>
                  </c:pt>
                  <c:pt idx="23">
                    <c:v>Donn Cantrell</c:v>
                  </c:pt>
                  <c:pt idx="24">
                    <c:v>Reed Clapper</c:v>
                  </c:pt>
                  <c:pt idx="25">
                    <c:v>James Ascencio</c:v>
                  </c:pt>
                  <c:pt idx="26">
                    <c:v>Kami Bicknell</c:v>
                  </c:pt>
                  <c:pt idx="27">
                    <c:v>Kary Hendrixson</c:v>
                  </c:pt>
                  <c:pt idx="28">
                    <c:v>Maureen Marcano</c:v>
                  </c:pt>
                  <c:pt idx="29">
                    <c:v>Zane Levy</c:v>
                  </c:pt>
                </c:lvl>
                <c:lvl>
                  <c:pt idx="0">
                    <c:v>Cara Losch</c:v>
                  </c:pt>
                  <c:pt idx="5">
                    <c:v>Celia Rouche</c:v>
                  </c:pt>
                  <c:pt idx="10">
                    <c:v>Dustin Brinkmann</c:v>
                  </c:pt>
                  <c:pt idx="15">
                    <c:v>Melvin Marxen</c:v>
                  </c:pt>
                  <c:pt idx="20">
                    <c:v>Rocco Neubert</c:v>
                  </c:pt>
                  <c:pt idx="25">
                    <c:v>Summer Sewald</c:v>
                  </c:pt>
                </c:lvl>
              </c:multiLvlStrCache>
            </c:multiLvlStrRef>
          </c:cat>
          <c:val>
            <c:numRef>
              <c:f>'pivot table'!$B$13:$B$48</c:f>
              <c:numCache>
                <c:formatCode>[$$-C09]#,##0.00</c:formatCode>
                <c:ptCount val="30"/>
                <c:pt idx="0">
                  <c:v>569695.77</c:v>
                </c:pt>
                <c:pt idx="1">
                  <c:v>273585.39</c:v>
                </c:pt>
                <c:pt idx="2">
                  <c:v>293414.02</c:v>
                </c:pt>
                <c:pt idx="3">
                  <c:v>446568.79</c:v>
                </c:pt>
                <c:pt idx="4">
                  <c:v>156063.06</c:v>
                </c:pt>
                <c:pt idx="5">
                  <c:v>338646.86</c:v>
                </c:pt>
                <c:pt idx="6">
                  <c:v>444544.2</c:v>
                </c:pt>
                <c:pt idx="7">
                  <c:v>636848.199999999</c:v>
                </c:pt>
                <c:pt idx="8">
                  <c:v>285821.05</c:v>
                </c:pt>
                <c:pt idx="9">
                  <c:v>932236.869999999</c:v>
                </c:pt>
                <c:pt idx="10">
                  <c:v>776091.45</c:v>
                </c:pt>
                <c:pt idx="11">
                  <c:v>355913.49</c:v>
                </c:pt>
                <c:pt idx="12">
                  <c:v>551473.89</c:v>
                </c:pt>
                <c:pt idx="13">
                  <c:v>406396.55</c:v>
                </c:pt>
                <c:pt idx="14">
                  <c:v>560647.45</c:v>
                </c:pt>
                <c:pt idx="15">
                  <c:v>576633.18</c:v>
                </c:pt>
                <c:pt idx="16">
                  <c:v>432096.63</c:v>
                </c:pt>
                <c:pt idx="17">
                  <c:v>533099.24</c:v>
                </c:pt>
                <c:pt idx="18">
                  <c:v>401491.82</c:v>
                </c:pt>
                <c:pt idx="19">
                  <c:v>421876.82</c:v>
                </c:pt>
                <c:pt idx="20">
                  <c:v>383009.5</c:v>
                </c:pt>
                <c:pt idx="21">
                  <c:v>520149.75</c:v>
                </c:pt>
                <c:pt idx="22">
                  <c:v>369798.2</c:v>
                </c:pt>
                <c:pt idx="23">
                  <c:v>502553.36</c:v>
                </c:pt>
                <c:pt idx="24">
                  <c:v>487122.32</c:v>
                </c:pt>
                <c:pt idx="25">
                  <c:v>524835.29</c:v>
                </c:pt>
                <c:pt idx="26">
                  <c:v>724775.96</c:v>
                </c:pt>
                <c:pt idx="27">
                  <c:v>855578.409999999</c:v>
                </c:pt>
                <c:pt idx="28">
                  <c:v>630663.44</c:v>
                </c:pt>
                <c:pt idx="29">
                  <c:v>612370.94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2991344"/>
        <c:axId val="894060432"/>
      </c:barChart>
      <c:catAx>
        <c:axId val="1202991344"/>
        <c:scaling>
          <c:orientation val="minMax"/>
        </c:scaling>
        <c:delete val="0"/>
        <c:axPos val="b"/>
        <c:numFmt formatCode="[$$-C09]#,##0.00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94060432"/>
        <c:crossesAt val="0"/>
        <c:auto val="1"/>
        <c:lblAlgn val="ctr"/>
        <c:lblOffset val="100"/>
        <c:noMultiLvlLbl val="0"/>
      </c:catAx>
      <c:valAx>
        <c:axId val="894060432"/>
        <c:scaling>
          <c:orientation val="minMax"/>
        </c:scaling>
        <c:delete val="1"/>
        <c:axPos val="r"/>
        <c:numFmt formatCode="[$$-C09]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299134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7e34445-a5f1-4986-a202-2ff791c3aeda}"/>
      </c:ext>
    </c:extLst>
  </c:chart>
  <c:spPr>
    <a:solidFill>
      <a:schemeClr val="accent1">
        <a:lumMod val="75000"/>
      </a:schemeClr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opportunities 2.xlsx]pivot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>
                    <a:lumMod val="95000"/>
                  </a:schemeClr>
                </a:solidFill>
              </a:rPr>
              <a:t>sales agents lagging behind</a:t>
            </a:r>
            <a:endParaRPr lang="en-US" b="1">
              <a:solidFill>
                <a:schemeClr val="bg1">
                  <a:lumMod val="95000"/>
                </a:schemeClr>
              </a:solidFill>
            </a:endParaRPr>
          </a:p>
        </c:rich>
      </c:tx>
      <c:layout>
        <c:manualLayout>
          <c:xMode val="edge"/>
          <c:yMode val="edge"/>
          <c:x val="0.0124930080461254"/>
          <c:y val="0.018181818181818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45236865883568"/>
          <c:y val="0.172345502266762"/>
          <c:w val="0.936490039154942"/>
          <c:h val="0.350421379145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table'!$B$52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dkUpDiag">
              <a:fgClr>
                <a:schemeClr val="accent1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table'!$A$53:$A$82</c:f>
              <c:strCache>
                <c:ptCount val="30"/>
                <c:pt idx="0">
                  <c:v>Vicki Laflamme</c:v>
                </c:pt>
                <c:pt idx="1">
                  <c:v>Kary Hendrixson</c:v>
                </c:pt>
                <c:pt idx="2">
                  <c:v>Anna Snelling</c:v>
                </c:pt>
                <c:pt idx="3">
                  <c:v>Kami Bicknell</c:v>
                </c:pt>
                <c:pt idx="4">
                  <c:v>Markita Hansen</c:v>
                </c:pt>
                <c:pt idx="5">
                  <c:v>Maureen Marcano</c:v>
                </c:pt>
                <c:pt idx="6">
                  <c:v>Zane Levy</c:v>
                </c:pt>
                <c:pt idx="7">
                  <c:v>Darcel Schlecht</c:v>
                </c:pt>
                <c:pt idx="8">
                  <c:v>Corliss Cosme</c:v>
                </c:pt>
                <c:pt idx="9">
                  <c:v>Versie Hillebrand</c:v>
                </c:pt>
                <c:pt idx="10">
                  <c:v>Lajuana Vencill</c:v>
                </c:pt>
                <c:pt idx="11">
                  <c:v>Jonathan Berthelot</c:v>
                </c:pt>
                <c:pt idx="12">
                  <c:v>James Ascencio</c:v>
                </c:pt>
                <c:pt idx="13">
                  <c:v>Cassey Cress</c:v>
                </c:pt>
                <c:pt idx="14">
                  <c:v>Donn Cantrell</c:v>
                </c:pt>
                <c:pt idx="15">
                  <c:v>Reed Clapper</c:v>
                </c:pt>
                <c:pt idx="16">
                  <c:v>Violet Mclelland</c:v>
                </c:pt>
                <c:pt idx="17">
                  <c:v>Hayden Neloms</c:v>
                </c:pt>
                <c:pt idx="18">
                  <c:v>Gladys Colclough</c:v>
                </c:pt>
                <c:pt idx="19">
                  <c:v>Niesha Huffines</c:v>
                </c:pt>
                <c:pt idx="20">
                  <c:v>Moses Frase</c:v>
                </c:pt>
                <c:pt idx="21">
                  <c:v>Marty Freudenburg</c:v>
                </c:pt>
                <c:pt idx="22">
                  <c:v>Boris Faz</c:v>
                </c:pt>
                <c:pt idx="23">
                  <c:v>Daniell Hammack</c:v>
                </c:pt>
                <c:pt idx="24">
                  <c:v>Cecily Lampkin</c:v>
                </c:pt>
                <c:pt idx="25">
                  <c:v>Elease Gluck</c:v>
                </c:pt>
                <c:pt idx="26">
                  <c:v>Rosie Papadopoulos</c:v>
                </c:pt>
                <c:pt idx="27">
                  <c:v>Rosalina Dieter</c:v>
                </c:pt>
                <c:pt idx="28">
                  <c:v>Garret Kinder</c:v>
                </c:pt>
                <c:pt idx="29">
                  <c:v>Wilburn Farren</c:v>
                </c:pt>
              </c:strCache>
            </c:strRef>
          </c:cat>
          <c:val>
            <c:numRef>
              <c:f>'pivot table'!$B$53:$B$82</c:f>
              <c:numCache>
                <c:formatCode>"$"0.0,\k</c:formatCode>
                <c:ptCount val="30"/>
                <c:pt idx="0">
                  <c:v>932236.869999999</c:v>
                </c:pt>
                <c:pt idx="1">
                  <c:v>855578.409999999</c:v>
                </c:pt>
                <c:pt idx="2">
                  <c:v>776091.45</c:v>
                </c:pt>
                <c:pt idx="3">
                  <c:v>724775.96</c:v>
                </c:pt>
                <c:pt idx="4">
                  <c:v>636848.199999999</c:v>
                </c:pt>
                <c:pt idx="5">
                  <c:v>630663.44</c:v>
                </c:pt>
                <c:pt idx="6">
                  <c:v>612370.94</c:v>
                </c:pt>
                <c:pt idx="7">
                  <c:v>576633.18</c:v>
                </c:pt>
                <c:pt idx="8">
                  <c:v>569695.77</c:v>
                </c:pt>
                <c:pt idx="9">
                  <c:v>560647.45</c:v>
                </c:pt>
                <c:pt idx="10">
                  <c:v>551473.89</c:v>
                </c:pt>
                <c:pt idx="11">
                  <c:v>533099.24</c:v>
                </c:pt>
                <c:pt idx="12">
                  <c:v>524835.29</c:v>
                </c:pt>
                <c:pt idx="13">
                  <c:v>520149.75</c:v>
                </c:pt>
                <c:pt idx="14">
                  <c:v>502553.36</c:v>
                </c:pt>
                <c:pt idx="15">
                  <c:v>487122.32</c:v>
                </c:pt>
                <c:pt idx="16">
                  <c:v>446568.79</c:v>
                </c:pt>
                <c:pt idx="17">
                  <c:v>444544.2</c:v>
                </c:pt>
                <c:pt idx="18">
                  <c:v>432096.63</c:v>
                </c:pt>
                <c:pt idx="19">
                  <c:v>421876.82</c:v>
                </c:pt>
                <c:pt idx="20">
                  <c:v>406396.55</c:v>
                </c:pt>
                <c:pt idx="21">
                  <c:v>401491.82</c:v>
                </c:pt>
                <c:pt idx="22">
                  <c:v>383009.5</c:v>
                </c:pt>
                <c:pt idx="23">
                  <c:v>369798.2</c:v>
                </c:pt>
                <c:pt idx="24">
                  <c:v>355913.49</c:v>
                </c:pt>
                <c:pt idx="25">
                  <c:v>338646.86</c:v>
                </c:pt>
                <c:pt idx="26">
                  <c:v>293414.02</c:v>
                </c:pt>
                <c:pt idx="27">
                  <c:v>285821.05</c:v>
                </c:pt>
                <c:pt idx="28">
                  <c:v>273585.39</c:v>
                </c:pt>
                <c:pt idx="29">
                  <c:v>156063.06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0464512"/>
        <c:axId val="1345837552"/>
      </c:barChart>
      <c:catAx>
        <c:axId val="123046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345837552"/>
        <c:crosses val="autoZero"/>
        <c:auto val="1"/>
        <c:lblAlgn val="ctr"/>
        <c:lblOffset val="100"/>
        <c:noMultiLvlLbl val="0"/>
      </c:catAx>
      <c:valAx>
        <c:axId val="1345837552"/>
        <c:scaling>
          <c:orientation val="minMax"/>
        </c:scaling>
        <c:delete val="1"/>
        <c:axPos val="l"/>
        <c:numFmt formatCode="&quot;$&quot;0.0,\k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046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65fb0a3-d8cd-446c-ae5b-a8992b63f897}"/>
      </c:ext>
    </c:extLst>
  </c:chart>
  <c:spPr>
    <a:solidFill>
      <a:schemeClr val="accent1">
        <a:lumMod val="75000"/>
      </a:schemeClr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opportunities 2.xlsx]pivot table 2!PivotTable6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>
                <a:solidFill>
                  <a:schemeClr val="bg1"/>
                </a:solidFill>
              </a:rPr>
              <a:t>quarter-over-quarter trend</a:t>
            </a:r>
            <a:endParaRPr lang="en-GB" sz="14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0276788286881807"/>
          <c:y val="0.035220125786163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10946013782838"/>
          <c:y val="0.267332525741975"/>
          <c:w val="0.906079092477532"/>
          <c:h val="0.58337330910559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2'!$B$2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 cmpd="sng" algn="ctr">
                <a:solidFill>
                  <a:schemeClr val="accent1">
                    <a:lumMod val="40000"/>
                    <a:lumOff val="60000"/>
                  </a:schemeClr>
                </a:solidFill>
                <a:prstDash val="solid"/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28575" cap="rnd" cmpd="sng" algn="ctr">
                <a:solidFill>
                  <a:schemeClr val="accent1">
                    <a:lumMod val="40000"/>
                    <a:lumOff val="60000"/>
                  </a:schemeClr>
                </a:solidFill>
                <a:prstDash val="solid"/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8575" cap="rnd" cmpd="sng" algn="ctr">
                <a:solidFill>
                  <a:schemeClr val="accent1">
                    <a:lumMod val="40000"/>
                    <a:lumOff val="60000"/>
                  </a:schemeClr>
                </a:solidFill>
                <a:prstDash val="solid"/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 cmpd="sng" algn="ctr">
                <a:solidFill>
                  <a:schemeClr val="accent1">
                    <a:lumMod val="40000"/>
                    <a:lumOff val="60000"/>
                  </a:schemeClr>
                </a:solidFill>
                <a:prstDash val="solid"/>
                <a:round/>
              </a:ln>
              <a:effectLst/>
            </c:spPr>
          </c:dPt>
          <c:dLbls>
            <c:dLbl>
              <c:idx val="0"/>
              <c:layout>
                <c:manualLayout>
                  <c:x val="0.0212071121536138"/>
                  <c:y val="0.042035768481793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chemeClr val="tx1"/>
                        </a:solidFill>
                      </a:rPr>
                      <a:t>1336991.45</a:t>
                    </a:r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652753766362"/>
                      <c:h val="0.111827956989247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210469483894802"/>
                  <c:y val="0.25153917795015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chemeClr val="tx1"/>
                        </a:solidFill>
                      </a:rPr>
                      <a:t>4265390.78</a:t>
                    </a:r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2049382716049"/>
                      <c:h val="0.128545636439106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287251696952645"/>
                  <c:y val="0.15679605713057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chemeClr val="tx1"/>
                        </a:solidFill>
                      </a:rPr>
                      <a:t>4143151.76</a:t>
                    </a:r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180785379106"/>
                      <c:h val="0.104569892473118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0.117922671192453"/>
                  <c:y val="0.09568065914097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fld id="{79cbda63-8623-4c10-b54f-ac53e070d178}" type="VALUE">
                      <a:t>[VALUE]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4030624845641"/>
                      <c:h val="0.0973118279569892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2'!$A$3:$A$6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 2'!$B$3:$B$6</c:f>
              <c:numCache>
                <c:formatCode>General</c:formatCode>
                <c:ptCount val="4"/>
                <c:pt idx="0">
                  <c:v>1336991.45</c:v>
                </c:pt>
                <c:pt idx="1">
                  <c:v>4265390.78</c:v>
                </c:pt>
                <c:pt idx="2">
                  <c:v>4143151.76</c:v>
                </c:pt>
                <c:pt idx="3">
                  <c:v>4182293.54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346069024"/>
        <c:axId val="1409779568"/>
      </c:lineChart>
      <c:catAx>
        <c:axId val="13460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409779568"/>
        <c:crosses val="autoZero"/>
        <c:auto val="1"/>
        <c:lblAlgn val="ctr"/>
        <c:lblOffset val="100"/>
        <c:noMultiLvlLbl val="0"/>
      </c:catAx>
      <c:valAx>
        <c:axId val="1409779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460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175f155-0774-4ece-acdc-bceaa9b3cdcf}"/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opportunities 2.xlsx]pivot table 2!PivotTable7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>
                <a:solidFill>
                  <a:schemeClr val="bg1"/>
                </a:solidFill>
              </a:rPr>
              <a:t>products</a:t>
            </a:r>
            <a:r>
              <a:rPr lang="en-GB" sz="1400" b="1" baseline="0">
                <a:solidFill>
                  <a:schemeClr val="bg1"/>
                </a:solidFill>
              </a:rPr>
              <a:t> with</a:t>
            </a:r>
            <a:r>
              <a:rPr lang="en-GB" sz="1400" b="1">
                <a:solidFill>
                  <a:schemeClr val="bg1"/>
                </a:solidFill>
              </a:rPr>
              <a:t> better win rates</a:t>
            </a:r>
            <a:endParaRPr lang="en-GB" sz="14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022574840131836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1846420159864"/>
          <c:y val="0.142919189918092"/>
          <c:w val="0.581521772088186"/>
          <c:h val="0.7003982671406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 2'!$B$16:$B$17</c:f>
              <c:strCache>
                <c:ptCount val="1"/>
                <c:pt idx="0">
                  <c:v>Won</c:v>
                </c:pt>
              </c:strCache>
            </c:strRef>
          </c:tx>
          <c:spPr>
            <a:pattFill prst="ltVert">
              <a:fgClr>
                <a:srgbClr val="00B0F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2'!$A$18:$A$23</c:f>
              <c:strCache>
                <c:ptCount val="6"/>
                <c:pt idx="0">
                  <c:v>GTX Basic</c:v>
                </c:pt>
                <c:pt idx="1">
                  <c:v>MG Special</c:v>
                </c:pt>
                <c:pt idx="2">
                  <c:v>MG Advanced</c:v>
                </c:pt>
                <c:pt idx="3">
                  <c:v>GTX Plus Basic</c:v>
                </c:pt>
                <c:pt idx="4">
                  <c:v>GTX Plus Pro</c:v>
                </c:pt>
                <c:pt idx="5">
                  <c:v>GTK 500</c:v>
                </c:pt>
              </c:strCache>
            </c:strRef>
          </c:cat>
          <c:val>
            <c:numRef>
              <c:f>'pivot table 2'!$B$18:$B$23</c:f>
              <c:numCache>
                <c:formatCode>General</c:formatCode>
                <c:ptCount val="6"/>
                <c:pt idx="0">
                  <c:v>915</c:v>
                </c:pt>
                <c:pt idx="1">
                  <c:v>793</c:v>
                </c:pt>
                <c:pt idx="2">
                  <c:v>654</c:v>
                </c:pt>
                <c:pt idx="3">
                  <c:v>653</c:v>
                </c:pt>
                <c:pt idx="4">
                  <c:v>479</c:v>
                </c:pt>
                <c:pt idx="5">
                  <c:v>15</c:v>
                </c:pt>
              </c:numCache>
            </c:numRef>
          </c:val>
        </c:ser>
        <c:ser>
          <c:idx val="1"/>
          <c:order val="1"/>
          <c:tx>
            <c:strRef>
              <c:f>'pivot table 2'!$C$16:$C$17</c:f>
              <c:strCache>
                <c:ptCount val="1"/>
                <c:pt idx="0">
                  <c:v>Prospecting</c:v>
                </c:pt>
              </c:strCache>
            </c:strRef>
          </c:tx>
          <c:spPr>
            <a:pattFill prst="pct10">
              <a:fgClr>
                <a:schemeClr val="tx2">
                  <a:lumMod val="20000"/>
                  <a:lumOff val="8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2'!$A$18:$A$23</c:f>
              <c:strCache>
                <c:ptCount val="6"/>
                <c:pt idx="0">
                  <c:v>GTX Basic</c:v>
                </c:pt>
                <c:pt idx="1">
                  <c:v>MG Special</c:v>
                </c:pt>
                <c:pt idx="2">
                  <c:v>MG Advanced</c:v>
                </c:pt>
                <c:pt idx="3">
                  <c:v>GTX Plus Basic</c:v>
                </c:pt>
                <c:pt idx="4">
                  <c:v>GTX Plus Pro</c:v>
                </c:pt>
                <c:pt idx="5">
                  <c:v>GTK 500</c:v>
                </c:pt>
              </c:strCache>
            </c:strRef>
          </c:cat>
          <c:val>
            <c:numRef>
              <c:f>'pivot table 2'!$C$18:$C$23</c:f>
              <c:numCache>
                <c:formatCode>General</c:formatCode>
                <c:ptCount val="6"/>
                <c:pt idx="0">
                  <c:v>29</c:v>
                </c:pt>
                <c:pt idx="1">
                  <c:v>41</c:v>
                </c:pt>
                <c:pt idx="2">
                  <c:v>25</c:v>
                </c:pt>
                <c:pt idx="3">
                  <c:v>20</c:v>
                </c:pt>
                <c:pt idx="4">
                  <c:v>14</c:v>
                </c:pt>
              </c:numCache>
            </c:numRef>
          </c:val>
        </c:ser>
        <c:ser>
          <c:idx val="2"/>
          <c:order val="2"/>
          <c:tx>
            <c:strRef>
              <c:f>'pivot table 2'!$D$16:$D$17</c:f>
              <c:strCache>
                <c:ptCount val="1"/>
                <c:pt idx="0">
                  <c:v>Lost</c:v>
                </c:pt>
              </c:strCache>
            </c:strRef>
          </c:tx>
          <c:spPr>
            <a:pattFill prst="pct50">
              <a:fgClr>
                <a:srgbClr val="00B0F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2'!$A$18:$A$23</c:f>
              <c:strCache>
                <c:ptCount val="6"/>
                <c:pt idx="0">
                  <c:v>GTX Basic</c:v>
                </c:pt>
                <c:pt idx="1">
                  <c:v>MG Special</c:v>
                </c:pt>
                <c:pt idx="2">
                  <c:v>MG Advanced</c:v>
                </c:pt>
                <c:pt idx="3">
                  <c:v>GTX Plus Basic</c:v>
                </c:pt>
                <c:pt idx="4">
                  <c:v>GTX Plus Pro</c:v>
                </c:pt>
                <c:pt idx="5">
                  <c:v>GTK 500</c:v>
                </c:pt>
              </c:strCache>
            </c:strRef>
          </c:cat>
          <c:val>
            <c:numRef>
              <c:f>'pivot table 2'!$D$18:$D$23</c:f>
              <c:numCache>
                <c:formatCode>General</c:formatCode>
                <c:ptCount val="6"/>
                <c:pt idx="0">
                  <c:v>521</c:v>
                </c:pt>
                <c:pt idx="1">
                  <c:v>430</c:v>
                </c:pt>
                <c:pt idx="2">
                  <c:v>430</c:v>
                </c:pt>
                <c:pt idx="3">
                  <c:v>398</c:v>
                </c:pt>
                <c:pt idx="4">
                  <c:v>266</c:v>
                </c:pt>
                <c:pt idx="5">
                  <c:v>10</c:v>
                </c:pt>
              </c:numCache>
            </c:numRef>
          </c:val>
        </c:ser>
        <c:ser>
          <c:idx val="3"/>
          <c:order val="3"/>
          <c:tx>
            <c:strRef>
              <c:f>'pivot table 2'!$E$16:$E$17</c:f>
              <c:strCache>
                <c:ptCount val="1"/>
                <c:pt idx="0">
                  <c:v>Engaging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 2'!$A$18:$A$23</c:f>
              <c:strCache>
                <c:ptCount val="6"/>
                <c:pt idx="0">
                  <c:v>GTX Basic</c:v>
                </c:pt>
                <c:pt idx="1">
                  <c:v>MG Special</c:v>
                </c:pt>
                <c:pt idx="2">
                  <c:v>MG Advanced</c:v>
                </c:pt>
                <c:pt idx="3">
                  <c:v>GTX Plus Basic</c:v>
                </c:pt>
                <c:pt idx="4">
                  <c:v>GTX Plus Pro</c:v>
                </c:pt>
                <c:pt idx="5">
                  <c:v>GTK 500</c:v>
                </c:pt>
              </c:strCache>
            </c:strRef>
          </c:cat>
          <c:val>
            <c:numRef>
              <c:f>'pivot table 2'!$E$18:$E$23</c:f>
              <c:numCache>
                <c:formatCode>General</c:formatCode>
                <c:ptCount val="6"/>
                <c:pt idx="0">
                  <c:v>98</c:v>
                </c:pt>
                <c:pt idx="1">
                  <c:v>95</c:v>
                </c:pt>
                <c:pt idx="2">
                  <c:v>72</c:v>
                </c:pt>
                <c:pt idx="3">
                  <c:v>97</c:v>
                </c:pt>
                <c:pt idx="4">
                  <c:v>55</c:v>
                </c:pt>
                <c:pt idx="5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2804640"/>
        <c:axId val="1345820912"/>
      </c:barChart>
      <c:catAx>
        <c:axId val="122280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345820912"/>
        <c:crosses val="autoZero"/>
        <c:auto val="1"/>
        <c:lblAlgn val="ctr"/>
        <c:lblOffset val="100"/>
        <c:noMultiLvlLbl val="0"/>
      </c:catAx>
      <c:valAx>
        <c:axId val="134582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22280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717530344808"/>
          <c:y val="0.194668680113616"/>
          <c:w val="0.342091967745909"/>
          <c:h val="0.328582917960943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bcf306-a18c-4d01-8a98-94932fa4caf2}"/>
      </c:ext>
    </c:extLst>
  </c:chart>
  <c:spPr>
    <a:solidFill>
      <a:schemeClr val="accent1">
        <a:lumMod val="75000"/>
      </a:schemeClr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opportunities 2.xlsx]pivot table 2!PivotTable8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/>
                </a:solidFill>
              </a:rPr>
              <a:t>Products that generate the most revenue</a:t>
            </a:r>
            <a:endParaRPr lang="en-US" sz="14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00566465256797583"/>
          <c:y val="0.028416401490664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7539334694672"/>
          <c:y val="0.106409267807041"/>
          <c:w val="0.841627765879897"/>
          <c:h val="0.5829756002721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2'!$B$28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chemeClr val="tx1"/>
                        </a:solidFill>
                      </a:rPr>
                      <a:t>4121351.31</a:t>
                    </a:r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00778122050033221"/>
                  <c:y val="0.0051282029484722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chemeClr val="tx1"/>
                        </a:solidFill>
                      </a:rPr>
                      <a:t>3094260.92</a:t>
                    </a:r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377714712969534"/>
                  <c:y val="-0.032388650200877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chemeClr val="tx1"/>
                        </a:solidFill>
                      </a:rPr>
                      <a:t>2911772.16</a:t>
                    </a:r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473276535350825"/>
                  <c:y val="0.015384608845416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chemeClr val="tx1"/>
                        </a:solidFill>
                      </a:rPr>
                      <a:t>2731859.28</a:t>
                    </a:r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748820905527899"/>
                  <c:y val="0.015384608845416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chemeClr val="tx1"/>
                        </a:solidFill>
                      </a:rPr>
                      <a:t>2016191.36</a:t>
                    </a:r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chemeClr val="tx1"/>
                        </a:solidFill>
                      </a:rPr>
                      <a:t>128566.87</a:t>
                    </a:r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 2'!$A$29:$A$34</c:f>
              <c:strCache>
                <c:ptCount val="6"/>
                <c:pt idx="0">
                  <c:v>GTX Basic</c:v>
                </c:pt>
                <c:pt idx="1">
                  <c:v>MG Advanced</c:v>
                </c:pt>
                <c:pt idx="2">
                  <c:v>GTX Plus Basic</c:v>
                </c:pt>
                <c:pt idx="3">
                  <c:v>MG Special</c:v>
                </c:pt>
                <c:pt idx="4">
                  <c:v>GTX Plus Pro</c:v>
                </c:pt>
                <c:pt idx="5">
                  <c:v>GTK 500</c:v>
                </c:pt>
              </c:strCache>
            </c:strRef>
          </c:cat>
          <c:val>
            <c:numRef>
              <c:f>'pivot table 2'!$B$29:$B$34</c:f>
              <c:numCache>
                <c:formatCode>_-* #,##0.00_-;\-* #,##0.00_-;_-* "-"??_-;_-@_-</c:formatCode>
                <c:ptCount val="6"/>
                <c:pt idx="0">
                  <c:v>4121351.31000001</c:v>
                </c:pt>
                <c:pt idx="1">
                  <c:v>3094260.92</c:v>
                </c:pt>
                <c:pt idx="2">
                  <c:v>2911772.16</c:v>
                </c:pt>
                <c:pt idx="3">
                  <c:v>2731859.28000001</c:v>
                </c:pt>
                <c:pt idx="4">
                  <c:v>2016191.36</c:v>
                </c:pt>
                <c:pt idx="5">
                  <c:v>128566.87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4698416"/>
        <c:axId val="1345826736"/>
      </c:barChart>
      <c:catAx>
        <c:axId val="140469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5826736"/>
        <c:crosses val="autoZero"/>
        <c:auto val="1"/>
        <c:lblAlgn val="ctr"/>
        <c:lblOffset val="100"/>
        <c:noMultiLvlLbl val="0"/>
      </c:catAx>
      <c:valAx>
        <c:axId val="1345826736"/>
        <c:scaling>
          <c:orientation val="minMax"/>
        </c:scaling>
        <c:delete val="1"/>
        <c:axPos val="l"/>
        <c:numFmt formatCode="_-* #,##0.00_-;\-* #,##0.00_-;_-* &quot;-&quot;??_-;_-@_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04698416"/>
        <c:crosses val="autoZero"/>
        <c:crossBetween val="between"/>
      </c:valAx>
      <c:spPr>
        <a:noFill/>
      </c:spPr>
    </c:plotArea>
    <c:plotVisOnly val="1"/>
    <c:dispBlanksAs val="gap"/>
    <c:showDLblsOverMax val="0"/>
    <c:extLst>
      <c:ext uri="{0b15fc19-7d7d-44ad-8c2d-2c3a37ce22c3}">
        <chartProps xmlns="https://web.wps.cn/et/2018/main" chartId="{2ff5cbf5-a1f3-4104-b59d-f2eed5380536}"/>
      </c:ext>
    </c:extLst>
  </c:chart>
  <c:spPr>
    <a:solidFill>
      <a:schemeClr val="accent1">
        <a:lumMod val="75000"/>
      </a:schemeClr>
    </a:solidFill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opportunities 2.xlsx]pivot table 2!PivotTable10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/>
                </a:solidFill>
              </a:rPr>
              <a:t>Sales</a:t>
            </a:r>
            <a:r>
              <a:rPr lang="en-US" sz="1400" b="1" baseline="0">
                <a:solidFill>
                  <a:schemeClr val="bg1"/>
                </a:solidFill>
              </a:rPr>
              <a:t> preformance by each manager</a:t>
            </a:r>
            <a:endParaRPr lang="en-US" sz="14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00571428571428571"/>
          <c:y val="0.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45010873640795"/>
          <c:y val="0.200229291338583"/>
          <c:w val="0.967555455568054"/>
          <c:h val="0.5814349606299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2'!$B$38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ltDn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pattFill prst="ltDn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pattFill prst="ltDn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pattFill prst="ltDn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pattFill prst="ltDn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pattFill prst="ltDn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"/>
                  <c:y val="0.0106666666666667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>
                    <a:noAutofit/>
                  </a:bodyPr>
                  <a:lstStyle/>
                  <a:p>
                    <a:fld id="{56409277-2b62-4086-94c9-dc392f52cdfd}" type="VALUE">
                      <a:t>[VALUE]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8571428571429"/>
                      <c:h val="0.0842666666666667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0323809523809524"/>
                  <c:y val="0.021333333333333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>
                    <a:noAutofit/>
                  </a:bodyPr>
                  <a:lstStyle/>
                  <a:p>
                    <a:fld id="{156dd9b5-63f6-44b9-9e8c-4af735d64df7}" type="VALUE">
                      <a:t>[VALUE]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1714285714286"/>
                      <c:h val="0.089333333333333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0.176190476190476"/>
                  <c:y val="-0.069333333333333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>
                    <a:noAutofit/>
                  </a:bodyPr>
                  <a:lstStyle/>
                  <a:p>
                    <a:fld id="{8246225d-6c7f-487f-b133-b1a25d8eb12b}" type="VALUE">
                      <a:t>[VALUE]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7142857142857"/>
                      <c:h val="0.0858666666666667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0.0209525309336333"/>
                  <c:y val="0.024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>
                    <a:noAutofit/>
                  </a:bodyPr>
                  <a:lstStyle/>
                  <a:p>
                    <a:fld id="{b973aab2-d1e9-480b-8fcb-937291def8e6}" type="VALUE">
                      <a:t>[VALUE]</a:t>
                    </a:fld>
                    <a:endParaRPr lang="en-US" b="0" i="0" u="none" strike="noStrike" baseline="0">
                      <a:solidFill>
                        <a:schemeClr val="bg1"/>
                      </a:solidFill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4666666666667"/>
                      <c:h val="0.0749333333333333"/>
                    </c:manualLayout>
                  </c15:layout>
                </c:ext>
              </c:extLst>
            </c:dLbl>
            <c:dLbl>
              <c:idx val="4"/>
              <c:layout>
                <c:manualLayout>
                  <c:x val="0.0710028837304427"/>
                  <c:y val="-0.249828379563379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>
                    <a:noAutofit/>
                  </a:bodyPr>
                  <a:lstStyle/>
                  <a:p>
                    <a:fld id="{bb20c4e3-8367-4275-b46b-f5ec3fb015cb}" type="VALUE">
                      <a:t>[VALUE]</a:t>
                    </a:fld>
                    <a:endParaRPr lang="en-US" b="0" i="0" u="none" strike="noStrike" baseline="0">
                      <a:solidFill>
                        <a:schemeClr val="bg1"/>
                      </a:solidFill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714285714286"/>
                      <c:h val="0.0661333333333333"/>
                    </c:manualLayout>
                  </c15:layout>
                </c:ext>
              </c:extLst>
            </c:dLbl>
            <c:dLbl>
              <c:idx val="5"/>
              <c:layout>
                <c:manualLayout>
                  <c:x val="0"/>
                  <c:y val="-0.15333333333333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>
                    <a:noAutofit/>
                  </a:bodyPr>
                  <a:lstStyle/>
                  <a:p>
                    <a:fld id="{b214214c-ab5f-46e7-b8e1-22ad47886870}" type="VALUE">
                      <a:t>[VALUE]</a:t>
                    </a:fld>
                    <a:endParaRPr lang="en-US" b="0" i="0" u="none" strike="noStrike" baseline="0">
                      <a:solidFill>
                        <a:schemeClr val="bg1"/>
                      </a:solidFill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"/>
                      <c:h val="0.088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 2'!$A$39:$A$44</c:f>
              <c:strCache>
                <c:ptCount val="6"/>
                <c:pt idx="0">
                  <c:v>Summer Sewald</c:v>
                </c:pt>
                <c:pt idx="1">
                  <c:v>Dustin Brinkmann</c:v>
                </c:pt>
                <c:pt idx="2">
                  <c:v>Celia Rouche</c:v>
                </c:pt>
                <c:pt idx="3">
                  <c:v>Melvin Marxen</c:v>
                </c:pt>
                <c:pt idx="4">
                  <c:v>Rocco Neubert</c:v>
                </c:pt>
                <c:pt idx="5">
                  <c:v>Cara Losch</c:v>
                </c:pt>
              </c:strCache>
            </c:strRef>
          </c:cat>
          <c:val>
            <c:numRef>
              <c:f>'pivot table 2'!$B$39:$B$44</c:f>
              <c:numCache>
                <c:formatCode>[$$-C09]#,##0.00</c:formatCode>
                <c:ptCount val="6"/>
                <c:pt idx="0">
                  <c:v>3348224.03999999</c:v>
                </c:pt>
                <c:pt idx="1">
                  <c:v>2650522.83000001</c:v>
                </c:pt>
                <c:pt idx="2">
                  <c:v>2638097.18</c:v>
                </c:pt>
                <c:pt idx="3">
                  <c:v>2365197.69</c:v>
                </c:pt>
                <c:pt idx="4">
                  <c:v>2262633.13</c:v>
                </c:pt>
                <c:pt idx="5">
                  <c:v>1739327.03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1105456"/>
        <c:axId val="2085600336"/>
      </c:barChart>
      <c:catAx>
        <c:axId val="196110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085600336"/>
        <c:crosses val="autoZero"/>
        <c:auto val="1"/>
        <c:lblAlgn val="ctr"/>
        <c:lblOffset val="100"/>
        <c:noMultiLvlLbl val="0"/>
      </c:catAx>
      <c:valAx>
        <c:axId val="2085600336"/>
        <c:scaling>
          <c:orientation val="minMax"/>
        </c:scaling>
        <c:delete val="1"/>
        <c:axPos val="l"/>
        <c:numFmt formatCode="[$$-C09]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6110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eb3e7d9-36f1-46a1-b127-d23f6f412daa}"/>
      </c:ext>
    </c:extLst>
  </c:chart>
  <c:spPr>
    <a:solidFill>
      <a:schemeClr val="accent1">
        <a:lumMod val="75000"/>
      </a:schemeClr>
    </a:solidFill>
    <a:ln w="9525" cap="flat" cmpd="sng" algn="ctr">
      <a:noFill/>
      <a:prstDash val="solid"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361951</xdr:colOff>
      <xdr:row>12</xdr:row>
      <xdr:rowOff>38101</xdr:rowOff>
    </xdr:from>
    <xdr:to>
      <xdr:col>9</xdr:col>
      <xdr:colOff>219076</xdr:colOff>
      <xdr:row>36</xdr:row>
      <xdr:rowOff>76201</xdr:rowOff>
    </xdr:to>
    <xdr:graphicFrame>
      <xdr:nvGraphicFramePr>
        <xdr:cNvPr id="2" name="Chart 1"/>
        <xdr:cNvGraphicFramePr/>
      </xdr:nvGraphicFramePr>
      <xdr:xfrm>
        <a:off x="2819400" y="2324100"/>
        <a:ext cx="6810375" cy="461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323850</xdr:colOff>
      <xdr:row>50</xdr:row>
      <xdr:rowOff>19050</xdr:rowOff>
    </xdr:from>
    <xdr:to>
      <xdr:col>8</xdr:col>
      <xdr:colOff>352425</xdr:colOff>
      <xdr:row>71</xdr:row>
      <xdr:rowOff>76200</xdr:rowOff>
    </xdr:to>
    <xdr:graphicFrame>
      <xdr:nvGraphicFramePr>
        <xdr:cNvPr id="5" name="Chart 4"/>
        <xdr:cNvGraphicFramePr/>
      </xdr:nvGraphicFramePr>
      <xdr:xfrm>
        <a:off x="2781300" y="9544050"/>
        <a:ext cx="5981700" cy="4057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742950</xdr:colOff>
      <xdr:row>0</xdr:row>
      <xdr:rowOff>76200</xdr:rowOff>
    </xdr:from>
    <xdr:to>
      <xdr:col>9</xdr:col>
      <xdr:colOff>171450</xdr:colOff>
      <xdr:row>11</xdr:row>
      <xdr:rowOff>171450</xdr:rowOff>
    </xdr:to>
    <xdr:graphicFrame>
      <xdr:nvGraphicFramePr>
        <xdr:cNvPr id="3" name="Chart 2"/>
        <xdr:cNvGraphicFramePr/>
      </xdr:nvGraphicFramePr>
      <xdr:xfrm>
        <a:off x="3505200" y="76200"/>
        <a:ext cx="3829050" cy="2190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171449</xdr:colOff>
      <xdr:row>12</xdr:row>
      <xdr:rowOff>114300</xdr:rowOff>
    </xdr:from>
    <xdr:to>
      <xdr:col>12</xdr:col>
      <xdr:colOff>533400</xdr:colOff>
      <xdr:row>26</xdr:row>
      <xdr:rowOff>57150</xdr:rowOff>
    </xdr:to>
    <xdr:graphicFrame>
      <xdr:nvGraphicFramePr>
        <xdr:cNvPr id="4" name="Chart 3"/>
        <xdr:cNvGraphicFramePr/>
      </xdr:nvGraphicFramePr>
      <xdr:xfrm>
        <a:off x="5533390" y="2400300"/>
        <a:ext cx="4315460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161925</xdr:colOff>
      <xdr:row>26</xdr:row>
      <xdr:rowOff>171451</xdr:rowOff>
    </xdr:from>
    <xdr:to>
      <xdr:col>8</xdr:col>
      <xdr:colOff>400050</xdr:colOff>
      <xdr:row>38</xdr:row>
      <xdr:rowOff>123825</xdr:rowOff>
    </xdr:to>
    <xdr:graphicFrame>
      <xdr:nvGraphicFramePr>
        <xdr:cNvPr id="5" name="Chart 4"/>
        <xdr:cNvGraphicFramePr/>
      </xdr:nvGraphicFramePr>
      <xdr:xfrm>
        <a:off x="2924175" y="5124450"/>
        <a:ext cx="4038600" cy="2238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190501</xdr:colOff>
      <xdr:row>39</xdr:row>
      <xdr:rowOff>95250</xdr:rowOff>
    </xdr:from>
    <xdr:to>
      <xdr:col>8</xdr:col>
      <xdr:colOff>571500</xdr:colOff>
      <xdr:row>52</xdr:row>
      <xdr:rowOff>180974</xdr:rowOff>
    </xdr:to>
    <xdr:graphicFrame>
      <xdr:nvGraphicFramePr>
        <xdr:cNvPr id="2" name="Chart 1"/>
        <xdr:cNvGraphicFramePr/>
      </xdr:nvGraphicFramePr>
      <xdr:xfrm>
        <a:off x="2952750" y="7524750"/>
        <a:ext cx="4181475" cy="2561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552450</xdr:colOff>
      <xdr:row>33</xdr:row>
      <xdr:rowOff>66676</xdr:rowOff>
    </xdr:from>
    <xdr:to>
      <xdr:col>15</xdr:col>
      <xdr:colOff>552450</xdr:colOff>
      <xdr:row>44</xdr:row>
      <xdr:rowOff>104776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67900" y="6353175"/>
              <a:ext cx="1800225" cy="213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352426</xdr:colOff>
      <xdr:row>15</xdr:row>
      <xdr:rowOff>19050</xdr:rowOff>
    </xdr:from>
    <xdr:to>
      <xdr:col>10</xdr:col>
      <xdr:colOff>180976</xdr:colOff>
      <xdr:row>28</xdr:row>
      <xdr:rowOff>9525</xdr:rowOff>
    </xdr:to>
    <xdr:sp>
      <xdr:nvSpPr>
        <xdr:cNvPr id="27" name="Rectangle: Rounded Corners 26"/>
        <xdr:cNvSpPr/>
      </xdr:nvSpPr>
      <xdr:spPr>
        <a:xfrm>
          <a:off x="2790825" y="2876550"/>
          <a:ext cx="3486150" cy="2466975"/>
        </a:xfrm>
        <a:prstGeom prst="roundRect">
          <a:avLst>
            <a:gd name="adj" fmla="val 568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133350</xdr:colOff>
      <xdr:row>3</xdr:row>
      <xdr:rowOff>66675</xdr:rowOff>
    </xdr:from>
    <xdr:to>
      <xdr:col>2</xdr:col>
      <xdr:colOff>304800</xdr:colOff>
      <xdr:row>4</xdr:row>
      <xdr:rowOff>133350</xdr:rowOff>
    </xdr:to>
    <xdr:sp>
      <xdr:nvSpPr>
        <xdr:cNvPr id="11" name="Rectangle: Rounded Corners 10"/>
        <xdr:cNvSpPr/>
      </xdr:nvSpPr>
      <xdr:spPr>
        <a:xfrm>
          <a:off x="133350" y="638175"/>
          <a:ext cx="1390650" cy="257175"/>
        </a:xfrm>
        <a:prstGeom prst="roundRect">
          <a:avLst/>
        </a:prstGeom>
        <a:solidFill>
          <a:srgbClr val="00B0F0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95250</xdr:colOff>
      <xdr:row>3</xdr:row>
      <xdr:rowOff>76200</xdr:rowOff>
    </xdr:from>
    <xdr:to>
      <xdr:col>3</xdr:col>
      <xdr:colOff>314325</xdr:colOff>
      <xdr:row>4</xdr:row>
      <xdr:rowOff>171450</xdr:rowOff>
    </xdr:to>
    <xdr:sp>
      <xdr:nvSpPr>
        <xdr:cNvPr id="5" name="Rectangle: Rounded Corners 4"/>
        <xdr:cNvSpPr/>
      </xdr:nvSpPr>
      <xdr:spPr>
        <a:xfrm>
          <a:off x="95250" y="647700"/>
          <a:ext cx="2047875" cy="28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0</xdr:row>
      <xdr:rowOff>47625</xdr:rowOff>
    </xdr:from>
    <xdr:to>
      <xdr:col>20</xdr:col>
      <xdr:colOff>314325</xdr:colOff>
      <xdr:row>2</xdr:row>
      <xdr:rowOff>171449</xdr:rowOff>
    </xdr:to>
    <xdr:sp>
      <xdr:nvSpPr>
        <xdr:cNvPr id="2" name="Rectangle: Rounded Corners 1"/>
        <xdr:cNvSpPr/>
      </xdr:nvSpPr>
      <xdr:spPr>
        <a:xfrm>
          <a:off x="0" y="47625"/>
          <a:ext cx="12506325" cy="504190"/>
        </a:xfrm>
        <a:prstGeom prst="roundRect">
          <a:avLst>
            <a:gd name="adj" fmla="val 2987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400"/>
            <a:t> ANALYSIS ON CRM SALES OPPORTUNITIES </a:t>
          </a:r>
          <a:endParaRPr lang="en-GB" sz="2400"/>
        </a:p>
      </xdr:txBody>
    </xdr:sp>
    <xdr:clientData/>
  </xdr:twoCellAnchor>
  <xdr:twoCellAnchor>
    <xdr:from>
      <xdr:col>0</xdr:col>
      <xdr:colOff>0</xdr:colOff>
      <xdr:row>3</xdr:row>
      <xdr:rowOff>1</xdr:rowOff>
    </xdr:from>
    <xdr:to>
      <xdr:col>4</xdr:col>
      <xdr:colOff>333375</xdr:colOff>
      <xdr:row>28</xdr:row>
      <xdr:rowOff>19050</xdr:rowOff>
    </xdr:to>
    <xdr:sp>
      <xdr:nvSpPr>
        <xdr:cNvPr id="3" name="Rectangle: Rounded Corners 2"/>
        <xdr:cNvSpPr/>
      </xdr:nvSpPr>
      <xdr:spPr>
        <a:xfrm>
          <a:off x="0" y="571500"/>
          <a:ext cx="2771775" cy="4781550"/>
        </a:xfrm>
        <a:prstGeom prst="roundRect">
          <a:avLst>
            <a:gd name="adj" fmla="val 3649"/>
          </a:avLst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371476</xdr:colOff>
      <xdr:row>2</xdr:row>
      <xdr:rowOff>142874</xdr:rowOff>
    </xdr:from>
    <xdr:to>
      <xdr:col>13</xdr:col>
      <xdr:colOff>85725</xdr:colOff>
      <xdr:row>15</xdr:row>
      <xdr:rowOff>66675</xdr:rowOff>
    </xdr:to>
    <xdr:sp>
      <xdr:nvSpPr>
        <xdr:cNvPr id="4" name="Rectangle: Rounded Corners 3"/>
        <xdr:cNvSpPr/>
      </xdr:nvSpPr>
      <xdr:spPr>
        <a:xfrm>
          <a:off x="2809875" y="523240"/>
          <a:ext cx="5200650" cy="2400935"/>
        </a:xfrm>
        <a:prstGeom prst="roundRect">
          <a:avLst>
            <a:gd name="adj" fmla="val 4926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342901</xdr:colOff>
      <xdr:row>3</xdr:row>
      <xdr:rowOff>9524</xdr:rowOff>
    </xdr:from>
    <xdr:to>
      <xdr:col>12</xdr:col>
      <xdr:colOff>476250</xdr:colOff>
      <xdr:row>14</xdr:row>
      <xdr:rowOff>171450</xdr:rowOff>
    </xdr:to>
    <xdr:sp>
      <xdr:nvSpPr>
        <xdr:cNvPr id="6" name="Rectangle: Rounded Corners 5"/>
        <xdr:cNvSpPr/>
      </xdr:nvSpPr>
      <xdr:spPr>
        <a:xfrm>
          <a:off x="2781300" y="580390"/>
          <a:ext cx="5010150" cy="2258060"/>
        </a:xfrm>
        <a:prstGeom prst="roundRect">
          <a:avLst>
            <a:gd name="adj" fmla="val 402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219075</xdr:colOff>
      <xdr:row>15</xdr:row>
      <xdr:rowOff>19051</xdr:rowOff>
    </xdr:from>
    <xdr:to>
      <xdr:col>16</xdr:col>
      <xdr:colOff>9525</xdr:colOff>
      <xdr:row>28</xdr:row>
      <xdr:rowOff>19051</xdr:rowOff>
    </xdr:to>
    <xdr:sp>
      <xdr:nvSpPr>
        <xdr:cNvPr id="7" name="Rectangle: Rounded Corners 6"/>
        <xdr:cNvSpPr/>
      </xdr:nvSpPr>
      <xdr:spPr>
        <a:xfrm>
          <a:off x="6315075" y="2876550"/>
          <a:ext cx="3448050" cy="2476500"/>
        </a:xfrm>
        <a:prstGeom prst="roundRect">
          <a:avLst>
            <a:gd name="adj" fmla="val 568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19050</xdr:colOff>
      <xdr:row>28</xdr:row>
      <xdr:rowOff>9524</xdr:rowOff>
    </xdr:from>
    <xdr:to>
      <xdr:col>21</xdr:col>
      <xdr:colOff>38100</xdr:colOff>
      <xdr:row>28</xdr:row>
      <xdr:rowOff>180975</xdr:rowOff>
    </xdr:to>
    <xdr:sp>
      <xdr:nvSpPr>
        <xdr:cNvPr id="8" name="Rectangle: Rounded Corners 7"/>
        <xdr:cNvSpPr/>
      </xdr:nvSpPr>
      <xdr:spPr>
        <a:xfrm>
          <a:off x="19050" y="5342890"/>
          <a:ext cx="12820650" cy="1720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504825</xdr:colOff>
      <xdr:row>3</xdr:row>
      <xdr:rowOff>9524</xdr:rowOff>
    </xdr:from>
    <xdr:to>
      <xdr:col>20</xdr:col>
      <xdr:colOff>304800</xdr:colOff>
      <xdr:row>14</xdr:row>
      <xdr:rowOff>171450</xdr:rowOff>
    </xdr:to>
    <xdr:sp>
      <xdr:nvSpPr>
        <xdr:cNvPr id="9" name="Rectangle: Rounded Corners 8"/>
        <xdr:cNvSpPr/>
      </xdr:nvSpPr>
      <xdr:spPr>
        <a:xfrm>
          <a:off x="7820025" y="580390"/>
          <a:ext cx="4676775" cy="2258060"/>
        </a:xfrm>
        <a:prstGeom prst="roundRect">
          <a:avLst>
            <a:gd name="adj" fmla="val 573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47626</xdr:colOff>
      <xdr:row>15</xdr:row>
      <xdr:rowOff>19050</xdr:rowOff>
    </xdr:from>
    <xdr:to>
      <xdr:col>20</xdr:col>
      <xdr:colOff>266700</xdr:colOff>
      <xdr:row>28</xdr:row>
      <xdr:rowOff>0</xdr:rowOff>
    </xdr:to>
    <xdr:sp>
      <xdr:nvSpPr>
        <xdr:cNvPr id="10" name="Rectangle: Rounded Corners 9"/>
        <xdr:cNvSpPr/>
      </xdr:nvSpPr>
      <xdr:spPr>
        <a:xfrm>
          <a:off x="9801225" y="2876550"/>
          <a:ext cx="2657475" cy="2457450"/>
        </a:xfrm>
        <a:prstGeom prst="roundRect">
          <a:avLst>
            <a:gd name="adj" fmla="val 421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152393</xdr:colOff>
      <xdr:row>1</xdr:row>
      <xdr:rowOff>76200</xdr:rowOff>
    </xdr:from>
    <xdr:to>
      <xdr:col>12</xdr:col>
      <xdr:colOff>380998</xdr:colOff>
      <xdr:row>2</xdr:row>
      <xdr:rowOff>171450</xdr:rowOff>
    </xdr:to>
    <xdr:sp>
      <xdr:nvSpPr>
        <xdr:cNvPr id="12" name="Rectangle 11"/>
        <xdr:cNvSpPr/>
      </xdr:nvSpPr>
      <xdr:spPr>
        <a:xfrm rot="10800000" flipV="1">
          <a:off x="6247765" y="266700"/>
          <a:ext cx="144780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/>
            <a:t>Number of Deals</a:t>
          </a:r>
          <a:endParaRPr lang="en-GB" sz="1400" b="1"/>
        </a:p>
      </xdr:txBody>
    </xdr:sp>
    <xdr:clientData/>
  </xdr:twoCellAnchor>
  <xdr:twoCellAnchor>
    <xdr:from>
      <xdr:col>13</xdr:col>
      <xdr:colOff>409572</xdr:colOff>
      <xdr:row>1</xdr:row>
      <xdr:rowOff>66675</xdr:rowOff>
    </xdr:from>
    <xdr:to>
      <xdr:col>15</xdr:col>
      <xdr:colOff>504825</xdr:colOff>
      <xdr:row>2</xdr:row>
      <xdr:rowOff>114300</xdr:rowOff>
    </xdr:to>
    <xdr:sp>
      <xdr:nvSpPr>
        <xdr:cNvPr id="14" name="Rectangle 13"/>
        <xdr:cNvSpPr/>
      </xdr:nvSpPr>
      <xdr:spPr>
        <a:xfrm rot="10800000" flipV="1">
          <a:off x="8333740" y="257175"/>
          <a:ext cx="1315085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/>
            <a:t>Total Revenue</a:t>
          </a:r>
          <a:endParaRPr lang="en-GB" sz="1400" b="1"/>
        </a:p>
      </xdr:txBody>
    </xdr:sp>
    <xdr:clientData/>
  </xdr:twoCellAnchor>
  <xdr:twoCellAnchor>
    <xdr:from>
      <xdr:col>0</xdr:col>
      <xdr:colOff>47625</xdr:colOff>
      <xdr:row>15</xdr:row>
      <xdr:rowOff>38098</xdr:rowOff>
    </xdr:from>
    <xdr:to>
      <xdr:col>4</xdr:col>
      <xdr:colOff>304801</xdr:colOff>
      <xdr:row>27</xdr:row>
      <xdr:rowOff>171449</xdr:rowOff>
    </xdr:to>
    <xdr:sp>
      <xdr:nvSpPr>
        <xdr:cNvPr id="15" name="Rectangle 14"/>
        <xdr:cNvSpPr/>
      </xdr:nvSpPr>
      <xdr:spPr>
        <a:xfrm flipV="1">
          <a:off x="47625" y="2894965"/>
          <a:ext cx="2695575" cy="2419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47624</xdr:colOff>
      <xdr:row>3</xdr:row>
      <xdr:rowOff>47621</xdr:rowOff>
    </xdr:from>
    <xdr:to>
      <xdr:col>4</xdr:col>
      <xdr:colOff>295275</xdr:colOff>
      <xdr:row>14</xdr:row>
      <xdr:rowOff>161925</xdr:rowOff>
    </xdr:to>
    <xdr:sp>
      <xdr:nvSpPr>
        <xdr:cNvPr id="16" name="Rectangle 15"/>
        <xdr:cNvSpPr/>
      </xdr:nvSpPr>
      <xdr:spPr>
        <a:xfrm flipV="1">
          <a:off x="46990" y="618490"/>
          <a:ext cx="2686685" cy="22104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400050</xdr:colOff>
      <xdr:row>3</xdr:row>
      <xdr:rowOff>38099</xdr:rowOff>
    </xdr:from>
    <xdr:to>
      <xdr:col>12</xdr:col>
      <xdr:colOff>457200</xdr:colOff>
      <xdr:row>14</xdr:row>
      <xdr:rowOff>142874</xdr:rowOff>
    </xdr:to>
    <xdr:graphicFrame>
      <xdr:nvGraphicFramePr>
        <xdr:cNvPr id="18" name="Chart 17"/>
        <xdr:cNvGraphicFramePr/>
      </xdr:nvGraphicFramePr>
      <xdr:xfrm>
        <a:off x="2838450" y="608965"/>
        <a:ext cx="4933950" cy="2200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542926</xdr:colOff>
      <xdr:row>3</xdr:row>
      <xdr:rowOff>38100</xdr:rowOff>
    </xdr:from>
    <xdr:to>
      <xdr:col>20</xdr:col>
      <xdr:colOff>238125</xdr:colOff>
      <xdr:row>14</xdr:row>
      <xdr:rowOff>123825</xdr:rowOff>
    </xdr:to>
    <xdr:graphicFrame>
      <xdr:nvGraphicFramePr>
        <xdr:cNvPr id="19" name="Chart 18"/>
        <xdr:cNvGraphicFramePr/>
      </xdr:nvGraphicFramePr>
      <xdr:xfrm>
        <a:off x="7858125" y="609600"/>
        <a:ext cx="4572000" cy="2181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104775</xdr:colOff>
      <xdr:row>15</xdr:row>
      <xdr:rowOff>57151</xdr:rowOff>
    </xdr:from>
    <xdr:to>
      <xdr:col>20</xdr:col>
      <xdr:colOff>238124</xdr:colOff>
      <xdr:row>27</xdr:row>
      <xdr:rowOff>133351</xdr:rowOff>
    </xdr:to>
    <xdr:graphicFrame>
      <xdr:nvGraphicFramePr>
        <xdr:cNvPr id="20" name="Chart 19"/>
        <xdr:cNvGraphicFramePr/>
      </xdr:nvGraphicFramePr>
      <xdr:xfrm>
        <a:off x="9858375" y="2914650"/>
        <a:ext cx="2571115" cy="23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15</xdr:row>
      <xdr:rowOff>76200</xdr:rowOff>
    </xdr:from>
    <xdr:to>
      <xdr:col>4</xdr:col>
      <xdr:colOff>276225</xdr:colOff>
      <xdr:row>27</xdr:row>
      <xdr:rowOff>66676</xdr:rowOff>
    </xdr:to>
    <xdr:graphicFrame>
      <xdr:nvGraphicFramePr>
        <xdr:cNvPr id="21" name="Chart 20"/>
        <xdr:cNvGraphicFramePr/>
      </xdr:nvGraphicFramePr>
      <xdr:xfrm>
        <a:off x="76200" y="2933700"/>
        <a:ext cx="2638425" cy="2276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390524</xdr:colOff>
      <xdr:row>15</xdr:row>
      <xdr:rowOff>66675</xdr:rowOff>
    </xdr:from>
    <xdr:to>
      <xdr:col>10</xdr:col>
      <xdr:colOff>95250</xdr:colOff>
      <xdr:row>27</xdr:row>
      <xdr:rowOff>133351</xdr:rowOff>
    </xdr:to>
    <xdr:graphicFrame>
      <xdr:nvGraphicFramePr>
        <xdr:cNvPr id="22" name="Chart 21"/>
        <xdr:cNvGraphicFramePr/>
      </xdr:nvGraphicFramePr>
      <xdr:xfrm>
        <a:off x="2828290" y="2924175"/>
        <a:ext cx="3362960" cy="2352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10</xdr:col>
      <xdr:colOff>495301</xdr:colOff>
      <xdr:row>0</xdr:row>
      <xdr:rowOff>66675</xdr:rowOff>
    </xdr:from>
    <xdr:ext cx="733424" cy="228600"/>
    <xdr:sp textlink="'pivot table'!B4">
      <xdr:nvSpPr>
        <xdr:cNvPr id="29" name="TextBox 28"/>
        <xdr:cNvSpPr txBox="1"/>
      </xdr:nvSpPr>
      <xdr:spPr>
        <a:xfrm>
          <a:off x="6591300" y="66675"/>
          <a:ext cx="733425" cy="228600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1A15B42A-96C1-4B6B-A4B5-63F06EDCDB0E}" type="TxLink">
            <a:rPr lang="en-US" sz="1200" b="0" i="0" u="none" strike="noStrike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 6,117 </a:t>
          </a:fld>
          <a:endParaRPr lang="en-US" sz="120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0</xdr:col>
      <xdr:colOff>304800</xdr:colOff>
      <xdr:row>1</xdr:row>
      <xdr:rowOff>114300</xdr:rowOff>
    </xdr:from>
    <xdr:ext cx="1476375" cy="219075"/>
    <xdr:sp textlink="'pivot table'!B4">
      <xdr:nvSpPr>
        <xdr:cNvPr id="32" name="TextBox 31"/>
        <xdr:cNvSpPr txBox="1"/>
      </xdr:nvSpPr>
      <xdr:spPr>
        <a:xfrm>
          <a:off x="304800" y="304800"/>
          <a:ext cx="1476375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BB962C8B-B14F-4D97-AF65-F5344CB8AC3E}" type="TxLink">
            <a:rPr lang="en-GB" sz="1100"/>
            <a:t> 6,117 </a:t>
          </a:fld>
          <a:endParaRPr lang="en-GB" sz="1100"/>
        </a:p>
      </xdr:txBody>
    </xdr:sp>
    <xdr:clientData/>
  </xdr:oneCellAnchor>
  <xdr:oneCellAnchor>
    <xdr:from>
      <xdr:col>12</xdr:col>
      <xdr:colOff>133350</xdr:colOff>
      <xdr:row>0</xdr:row>
      <xdr:rowOff>0</xdr:rowOff>
    </xdr:from>
    <xdr:ext cx="1476375" cy="219075"/>
    <xdr:sp textlink="'pivot table'!B4">
      <xdr:nvSpPr>
        <xdr:cNvPr id="33" name="TextBox 32"/>
        <xdr:cNvSpPr txBox="1"/>
      </xdr:nvSpPr>
      <xdr:spPr>
        <a:xfrm>
          <a:off x="7448550" y="0"/>
          <a:ext cx="1476375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BB962C8B-B14F-4D97-AF65-F5344CB8AC3E}" type="TxLink">
            <a:rPr lang="en-GB" sz="1100"/>
            <a:t> 6,117 </a:t>
          </a:fld>
          <a:endParaRPr lang="en-GB" sz="1100"/>
        </a:p>
      </xdr:txBody>
    </xdr:sp>
    <xdr:clientData/>
  </xdr:oneCellAnchor>
  <xdr:oneCellAnchor>
    <xdr:from>
      <xdr:col>13</xdr:col>
      <xdr:colOff>476252</xdr:colOff>
      <xdr:row>0</xdr:row>
      <xdr:rowOff>47625</xdr:rowOff>
    </xdr:from>
    <xdr:ext cx="1209674" cy="219075"/>
    <xdr:sp textlink="'pivot table'!B8">
      <xdr:nvSpPr>
        <xdr:cNvPr id="34" name="TextBox 33"/>
        <xdr:cNvSpPr txBox="1"/>
      </xdr:nvSpPr>
      <xdr:spPr>
        <a:xfrm>
          <a:off x="8401050" y="47625"/>
          <a:ext cx="1209675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43037DBF-9E2A-468A-B4D6-0C13C1B8B2E2}" type="TxLink">
            <a:rPr lang="en-US" sz="1200" b="0" i="0" u="none" strike="noStrike">
              <a:solidFill>
                <a:schemeClr val="bg1"/>
              </a:solidFill>
              <a:latin typeface="Calibri" panose="020F0502020204030204"/>
              <a:cs typeface="Calibri" panose="020F0502020204030204"/>
            </a:rPr>
            <a:t>$15,004,001.90</a:t>
          </a:fld>
          <a:endParaRPr lang="en-GB" sz="1200">
            <a:solidFill>
              <a:schemeClr val="bg1"/>
            </a:solidFill>
          </a:endParaRPr>
        </a:p>
      </xdr:txBody>
    </xdr:sp>
    <xdr:clientData/>
  </xdr:oneCellAnchor>
  <xdr:twoCellAnchor>
    <xdr:from>
      <xdr:col>10</xdr:col>
      <xdr:colOff>257175</xdr:colOff>
      <xdr:row>15</xdr:row>
      <xdr:rowOff>95250</xdr:rowOff>
    </xdr:from>
    <xdr:to>
      <xdr:col>15</xdr:col>
      <xdr:colOff>542925</xdr:colOff>
      <xdr:row>28</xdr:row>
      <xdr:rowOff>0</xdr:rowOff>
    </xdr:to>
    <xdr:graphicFrame>
      <xdr:nvGraphicFramePr>
        <xdr:cNvPr id="36" name="Chart 35"/>
        <xdr:cNvGraphicFramePr/>
      </xdr:nvGraphicFramePr>
      <xdr:xfrm>
        <a:off x="6353175" y="2952750"/>
        <a:ext cx="3333750" cy="2381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85725</xdr:colOff>
      <xdr:row>3</xdr:row>
      <xdr:rowOff>95250</xdr:rowOff>
    </xdr:from>
    <xdr:to>
      <xdr:col>4</xdr:col>
      <xdr:colOff>266699</xdr:colOff>
      <xdr:row>14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produc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666750"/>
              <a:ext cx="2618740" cy="213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842.7163605324" refreshedBy="Favor" recordCount="6117">
  <cacheSource type="worksheet">
    <worksheetSource ref="A1:R6118" sheet="pipeline"/>
  </cacheSource>
  <cacheFields count="18">
    <cacheField name="opportunity_id" numFmtId="0"/>
    <cacheField name="sales_agent" numFmtId="0">
      <sharedItems count="30">
        <s v="Moses Frase"/>
        <s v="Darcel Schlecht"/>
        <s v="Zane Levy"/>
        <s v="Anna Snelling"/>
        <s v="Vicki Laflamme"/>
        <s v="Markita Hansen"/>
        <s v="Niesha Huffines"/>
        <s v="James Ascencio"/>
        <s v="Maureen Marcano"/>
        <s v="Hayden Neloms"/>
        <s v="Rosalina Dieter"/>
        <s v="Versie Hillebrand"/>
        <s v="Elease Gluck"/>
        <s v="Violet Mclelland"/>
        <s v="Kami Bicknell"/>
        <s v="Rosie Papadopoulos"/>
        <s v="Kary Hendrixson"/>
        <s v="Reed Clapper"/>
        <s v="Wilburn Farren"/>
        <s v="Garret Kinder"/>
        <s v="Marty Freudenburg"/>
        <s v="Lajuana Vencill"/>
        <s v="Donn Cantrell"/>
        <s v="Corliss Cosme"/>
        <s v="Gladys Colclough"/>
        <s v="Cassey Cress"/>
        <s v="Daniell Hammack"/>
        <s v="Cecily Lampkin"/>
        <s v="Boris Faz"/>
        <s v="Jonathan Berthelot"/>
      </sharedItems>
    </cacheField>
    <cacheField name="product" numFmtId="0">
      <sharedItems count="6">
        <s v="GTX Plus Basic"/>
        <s v="MG Special"/>
        <s v="GTX Basic"/>
        <s v="GTX Plus Pro"/>
        <s v="MG Advanced"/>
        <s v="GTK 500"/>
      </sharedItems>
    </cacheField>
    <cacheField name="account" numFmtId="0"/>
    <cacheField name="deal_stage" numFmtId="0">
      <sharedItems count="4">
        <s v="Won"/>
        <s v="Lost"/>
        <s v="Engaging"/>
        <s v="Prospecting"/>
      </sharedItems>
    </cacheField>
    <cacheField name="engage_date" numFmtId="0"/>
    <cacheField name="close_date" numFmtId="0">
      <sharedItems containsString="0" containsBlank="1" containsNonDate="0" containsDate="1" minDate="2017-03-01T00:00:00" maxDate="2017-12-31T00:00:00" count="307">
        <d v="2017-03-01T00:00:00"/>
        <d v="2017-03-07T00:00:00"/>
        <d v="2017-03-09T00:00:00"/>
        <d v="2017-03-02T00:00:00"/>
        <d v="2017-03-03T00:00:00"/>
        <d v="2017-03-10T00:00:00"/>
        <d v="2017-03-06T00:00:00"/>
        <d v="2017-03-11T00:00:00"/>
        <d v="2017-03-05T00:00:00"/>
        <d v="2017-03-08T00:00:00"/>
        <d v="2017-03-17T00:00:00"/>
        <d v="2017-03-18T00:00:00"/>
        <d v="2017-03-26T00:00:00"/>
        <d v="2017-03-23T00:00:00"/>
        <m/>
        <d v="2017-03-12T00:00:00"/>
        <d v="2017-03-19T00:00:00"/>
        <d v="2017-03-14T00:00:00"/>
        <d v="2017-03-30T00:00:00"/>
        <d v="2017-03-20T00:00:00"/>
        <d v="2017-03-31T00:00:00"/>
        <d v="2017-03-21T00:00:00"/>
        <d v="2017-03-13T00:00:00"/>
        <d v="2017-03-04T00:00:00"/>
        <d v="2017-03-15T00:00:00"/>
        <d v="2017-03-25T00:00:00"/>
        <d v="2017-03-28T00:00:00"/>
        <d v="2017-03-27T00:00:00"/>
        <d v="2017-03-16T00:00:00"/>
        <d v="2017-03-24T00:00:00"/>
        <d v="2017-03-22T00:00:00"/>
        <d v="2017-03-29T00:00:00"/>
        <d v="2017-05-04T00:00:00"/>
        <d v="2017-05-10T00:00:00"/>
        <d v="2017-05-02T00:00:00"/>
        <d v="2017-05-06T00:00:00"/>
        <d v="2017-05-17T00:00:00"/>
        <d v="2017-05-08T00:00:00"/>
        <d v="2017-05-14T00:00:00"/>
        <d v="2017-05-05T00:00:00"/>
        <d v="2017-05-18T00:00:00"/>
        <d v="2017-05-15T00:00:00"/>
        <d v="2017-06-02T00:00:00"/>
        <d v="2017-05-03T00:00:00"/>
        <d v="2017-06-04T00:00:00"/>
        <d v="2017-05-01T00:00:00"/>
        <d v="2017-06-06T00:00:00"/>
        <d v="2017-05-20T00:00:00"/>
        <d v="2017-06-05T00:00:00"/>
        <d v="2017-05-07T00:00:00"/>
        <d v="2017-05-12T00:00:00"/>
        <d v="2017-06-07T00:00:00"/>
        <d v="2017-05-28T00:00:00"/>
        <d v="2017-05-11T00:00:00"/>
        <d v="2017-05-23T00:00:00"/>
        <d v="2017-05-22T00:00:00"/>
        <d v="2017-05-09T00:00:00"/>
        <d v="2017-05-13T00:00:00"/>
        <d v="2017-05-24T00:00:00"/>
        <d v="2017-06-01T00:00:00"/>
        <d v="2017-05-25T00:00:00"/>
        <d v="2017-06-14T00:00:00"/>
        <d v="2017-05-19T00:00:00"/>
        <d v="2017-05-16T00:00:00"/>
        <d v="2017-05-26T00:00:00"/>
        <d v="2017-06-17T00:00:00"/>
        <d v="2017-06-13T00:00:00"/>
        <d v="2017-06-18T00:00:00"/>
        <d v="2017-06-03T00:00:00"/>
        <d v="2017-06-20T00:00:00"/>
        <d v="2017-06-09T00:00:00"/>
        <d v="2017-05-21T00:00:00"/>
        <d v="2017-06-15T00:00:00"/>
        <d v="2017-06-10T00:00:00"/>
        <d v="2017-05-30T00:00:00"/>
        <d v="2017-05-27T00:00:00"/>
        <d v="2017-06-23T00:00:00"/>
        <d v="2017-06-25T00:00:00"/>
        <d v="2017-05-29T00:00:00"/>
        <d v="2017-06-11T00:00:00"/>
        <d v="2017-06-22T00:00:00"/>
        <d v="2017-05-31T00:00:00"/>
        <d v="2017-06-19T00:00:00"/>
        <d v="2017-06-12T00:00:00"/>
        <d v="2017-06-08T00:00:00"/>
        <d v="2017-06-26T00:00:00"/>
        <d v="2017-06-27T00:00:00"/>
        <d v="2017-06-16T00:00:00"/>
        <d v="2017-06-30T00:00:00"/>
        <d v="2017-06-24T00:00:00"/>
        <d v="2017-06-28T00:00:00"/>
        <d v="2017-06-29T00:00:00"/>
        <d v="2017-06-21T00:00:00"/>
        <d v="2017-04-03T00:00:00"/>
        <d v="2017-04-01T00:00:00"/>
        <d v="2017-04-05T00:00:00"/>
        <d v="2017-04-04T00:00:00"/>
        <d v="2017-04-02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8-04T00:00:00"/>
        <d v="2017-04-15T00:00:00"/>
        <d v="2017-08-07T00:00:00"/>
        <d v="2017-08-02T00:00:00"/>
        <d v="2017-04-16T00:00:00"/>
        <d v="2017-08-06T00:00:00"/>
        <d v="2017-04-17T00:00:00"/>
        <d v="2017-04-18T00:00:00"/>
        <d v="2017-04-20T00:00:00"/>
        <d v="2017-08-12T00:00:00"/>
        <d v="2017-04-21T00:00:00"/>
        <d v="2017-04-19T00:00:00"/>
        <d v="2017-04-22T00:00:00"/>
        <d v="2017-04-23T00:00:00"/>
        <d v="2017-08-16T00:00:00"/>
        <d v="2017-04-24T00:00:00"/>
        <d v="2017-04-25T00:00:00"/>
        <d v="2017-08-03T00:00:00"/>
        <d v="2017-08-05T00:00:00"/>
        <d v="2017-04-28T00:00:00"/>
        <d v="2017-04-26T00:00:00"/>
        <d v="2017-04-27T00:00:00"/>
        <d v="2017-04-30T00:00:00"/>
        <d v="2017-04-29T00:00:00"/>
        <d v="2017-08-10T00:00:00"/>
        <d v="2017-08-21T00:00:00"/>
        <d v="2017-08-26T00:00:00"/>
        <d v="2017-08-20T00:00:00"/>
        <d v="2017-08-01T00:00:00"/>
        <d v="2017-08-11T00:00:00"/>
        <d v="2017-09-03T00:00:00"/>
        <d v="2017-08-09T00:00:00"/>
        <d v="2017-08-15T00:00:00"/>
        <d v="2017-09-06T00:00:00"/>
        <d v="2017-08-14T00:00:00"/>
        <d v="2017-08-08T00:00:00"/>
        <d v="2017-08-13T00:00:00"/>
        <d v="2017-09-02T00:00:00"/>
        <d v="2017-08-28T00:00:00"/>
        <d v="2017-08-23T00:00:00"/>
        <d v="2017-08-19T00:00:00"/>
        <d v="2017-08-25T00:00:00"/>
        <d v="2017-08-17T00:00:00"/>
        <d v="2017-08-27T00:00:00"/>
        <d v="2017-09-15T00:00:00"/>
        <d v="2017-09-18T00:00:00"/>
        <d v="2017-09-10T00:00:00"/>
        <d v="2017-08-30T00:00:00"/>
        <d v="2017-08-18T00:00:00"/>
        <d v="2017-09-05T00:00:00"/>
        <d v="2017-08-31T00:00:00"/>
        <d v="2017-09-13T00:00:00"/>
        <d v="2017-08-22T00:00:00"/>
        <d v="2017-09-14T00:00:00"/>
        <d v="2017-09-04T00:00:00"/>
        <d v="2017-09-19T00:00:00"/>
        <d v="2017-08-24T00:00:00"/>
        <d v="2017-09-08T00:00:00"/>
        <d v="2017-09-07T00:00:00"/>
        <d v="2017-09-26T00:00:00"/>
        <d v="2017-09-16T00:00:00"/>
        <d v="2017-09-20T00:00:00"/>
        <d v="2017-09-01T00:00:00"/>
        <d v="2017-09-25T00:00:00"/>
        <d v="2017-08-29T00:00:00"/>
        <d v="2017-09-24T00:00:00"/>
        <d v="2017-09-21T00:00:00"/>
        <d v="2017-09-27T00:00:00"/>
        <d v="2017-09-23T00:00:00"/>
        <d v="2017-09-11T00:00:00"/>
        <d v="2017-09-09T00:00:00"/>
        <d v="2017-09-22T00:00:00"/>
        <d v="2017-09-12T00:00:00"/>
        <d v="2017-09-17T00:00:00"/>
        <d v="2017-09-29T00:00:00"/>
        <d v="2017-09-30T00:00:00"/>
        <d v="2017-09-28T00:00:00"/>
        <d v="2017-07-01T00:00:00"/>
        <d v="2017-07-02T00:00:00"/>
        <d v="2017-07-03T00:00:00"/>
        <d v="2017-07-04T00:00:00"/>
        <d v="2017-07-05T00:00:00"/>
        <d v="2017-07-08T00:00:00"/>
        <d v="2017-07-07T00:00:00"/>
        <d v="2017-07-06T00:00:00"/>
        <d v="2017-07-09T00:00:00"/>
        <d v="2017-07-10T00:00:00"/>
        <d v="2017-07-11T00:00:00"/>
        <d v="2017-07-12T00:00:00"/>
        <d v="2017-11-01T00:00:00"/>
        <d v="2017-11-03T00:00:00"/>
        <d v="2017-07-13T00:00:00"/>
        <d v="2017-11-02T00:00:00"/>
        <d v="2017-07-14T00:00:00"/>
        <d v="2017-07-16T00:00:00"/>
        <d v="2017-07-15T00:00:00"/>
        <d v="2017-07-18T00:00:00"/>
        <d v="2017-07-17T00:00:00"/>
        <d v="2017-11-06T00:00:00"/>
        <d v="2017-07-19T00:00:00"/>
        <d v="2017-07-21T00:00:00"/>
        <d v="2017-07-23T00:00:00"/>
        <d v="2017-11-11T00:00:00"/>
        <d v="2017-11-09T00:00:00"/>
        <d v="2017-07-20T00:00:00"/>
        <d v="2017-11-05T00:00:00"/>
        <d v="2017-07-25T00:00:00"/>
        <d v="2017-07-24T00:00:00"/>
        <d v="2017-07-26T00:00:00"/>
        <d v="2017-07-22T00:00:00"/>
        <d v="2017-11-04T00:00:00"/>
        <d v="2017-07-27T00:00:00"/>
        <d v="2017-07-28T00:00:00"/>
        <d v="2017-11-13T00:00:00"/>
        <d v="2017-07-29T00:00:00"/>
        <d v="2017-07-31T00:00:00"/>
        <d v="2017-07-30T00:00:00"/>
        <d v="2017-11-15T00:00:00"/>
        <d v="2017-11-14T00:00:00"/>
        <d v="2017-11-08T00:00:00"/>
        <d v="2017-11-17T00:00:00"/>
        <d v="2017-11-18T00:00:00"/>
        <d v="2017-11-23T00:00:00"/>
        <d v="2017-11-20T00:00:00"/>
        <d v="2017-11-19T00:00:00"/>
        <d v="2017-11-10T00:00:00"/>
        <d v="2017-11-21T00:00:00"/>
        <d v="2017-12-02T00:00:00"/>
        <d v="2017-11-27T00:00:00"/>
        <d v="2017-12-01T00:00:00"/>
        <d v="2017-12-12T00:00:00"/>
        <d v="2017-11-07T00:00:00"/>
        <d v="2017-12-04T00:00:00"/>
        <d v="2017-11-22T00:00:00"/>
        <d v="2017-12-16T00:00:00"/>
        <d v="2017-12-07T00:00:00"/>
        <d v="2017-11-26T00:00:00"/>
        <d v="2017-12-20T00:00:00"/>
        <d v="2017-11-29T00:00:00"/>
        <d v="2017-12-14T00:00:00"/>
        <d v="2017-12-18T00:00:00"/>
        <d v="2017-12-10T00:00:00"/>
        <d v="2017-12-08T00:00:00"/>
        <d v="2017-12-19T00:00:00"/>
        <d v="2017-11-24T00:00:00"/>
        <d v="2017-12-13T00:00:00"/>
        <d v="2017-12-22T00:00:00"/>
        <d v="2017-12-05T00:00:00"/>
        <d v="2017-11-12T00:00:00"/>
        <d v="2017-11-25T00:00:00"/>
        <d v="2017-12-09T00:00:00"/>
        <d v="2017-12-06T00:00:00"/>
        <d v="2017-12-03T00:00:00"/>
        <d v="2017-12-21T00:00:00"/>
        <d v="2017-11-30T00:00:00"/>
        <d v="2017-12-11T00:00:00"/>
        <d v="2017-11-16T00:00:00"/>
        <d v="2017-12-30T00:00:00"/>
        <d v="2017-11-28T00:00:00"/>
        <d v="2017-12-17T00:00:00"/>
        <d v="2017-12-23T00:00:00"/>
        <d v="2017-12-28T00:00:00"/>
        <d v="2017-12-31T00:00:00"/>
        <d v="2017-12-24T00:00:00"/>
        <d v="2017-12-29T00:00:00"/>
        <d v="2017-12-15T00:00:00"/>
        <d v="2017-12-25T00:00:00"/>
        <d v="2017-12-26T00:00:00"/>
        <d v="2017-12-27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1T00:00:00"/>
        <d v="2017-10-10T00:00:00"/>
        <d v="2017-10-13T00:00:00"/>
        <d v="2017-10-12T00:00:00"/>
        <d v="2017-10-14T00:00:00"/>
        <d v="2017-10-15T00:00:00"/>
        <d v="2017-10-18T00:00:00"/>
        <d v="2017-10-16T00:00:00"/>
        <d v="2017-10-17T00:00:00"/>
        <d v="2017-10-19T00:00:00"/>
        <d v="2017-10-20T00:00:00"/>
        <d v="2017-10-21T00:00:00"/>
        <d v="2017-10-22T00:00:00"/>
        <d v="2017-10-23T00:00:00"/>
        <d v="2017-10-25T00:00:00"/>
        <d v="2017-10-26T00:00:00"/>
        <d v="2017-10-24T00:00:00"/>
        <d v="2017-10-28T00:00:00"/>
        <d v="2017-10-27T00:00:00"/>
        <d v="2017-10-30T00:00:00"/>
        <d v="2017-10-29T00:00:00"/>
        <d v="2017-10-31T00:00:00"/>
      </sharedItems>
      <fieldGroup base="6">
        <rangePr groupBy="quarters" startDate="2017-03-01T00:00:00" endDate="2017-12-31T00:00:00" groupInterval="1"/>
        <groupItems count="6">
          <s v="(blank)"/>
          <s v="Qtr1"/>
          <s v="Qtr2"/>
          <s v="Qtr3"/>
          <s v="Qtr4"/>
          <s v="&gt;01/01/2018"/>
        </groupItems>
      </fieldGroup>
    </cacheField>
    <cacheField name="close_value" numFmtId="0"/>
    <cacheField name="sectors" numFmtId="0"/>
    <cacheField name="year_established" numFmtId="0"/>
    <cacheField name="revenue" numFmtId="0"/>
    <cacheField name="employees" numFmtId="0"/>
    <cacheField name="office_location" numFmtId="0"/>
    <cacheField name="subsidiary_of" numFmtId="0"/>
    <cacheField name="series" numFmtId="0"/>
    <cacheField name="sales_price" numFmtId="0"/>
    <cacheField name="manager" numFmtId="0">
      <sharedItems containsBlank="1" count="7">
        <s v="Dustin Brinkmann"/>
        <s v="Melvin Marxen"/>
        <s v="Summer Sewald"/>
        <s v="Celia Rouche"/>
        <s v="Cara Losch"/>
        <s v="Rocco Neubert"/>
        <m u="1"/>
      </sharedItems>
    </cacheField>
    <cacheField name="regional_office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17">
  <r>
    <s v="1C1I7A6R"/>
    <x v="0"/>
    <x v="0"/>
    <s v="Cancity"/>
    <x v="0"/>
    <d v="2016-10-20T00:00:00"/>
    <x v="0"/>
    <n v="1054"/>
    <s v="retail"/>
    <n v="2001"/>
    <n v="718.62"/>
    <n v="2448"/>
    <s v="United States"/>
    <n v="0"/>
    <s v="GTX"/>
    <n v="1096"/>
    <x v="0"/>
    <s v="Central"/>
  </r>
  <r>
    <s v="EC4QE1BX"/>
    <x v="1"/>
    <x v="1"/>
    <s v="Cancity"/>
    <x v="0"/>
    <d v="2016-10-25T00:00:00"/>
    <x v="1"/>
    <n v="50"/>
    <s v="retail"/>
    <n v="2001"/>
    <n v="718.62"/>
    <n v="2448"/>
    <s v="United States"/>
    <n v="0"/>
    <s v="MG"/>
    <n v="55"/>
    <x v="1"/>
    <s v="Central"/>
  </r>
  <r>
    <s v="MV1LWRNH"/>
    <x v="0"/>
    <x v="2"/>
    <s v="Codehow"/>
    <x v="0"/>
    <d v="2016-10-25T00:00:00"/>
    <x v="2"/>
    <n v="588"/>
    <s v="software"/>
    <n v="1998"/>
    <n v="2714.9"/>
    <n v="2641"/>
    <s v="United States"/>
    <s v="Acme Corporation"/>
    <s v="GTX"/>
    <n v="550"/>
    <x v="0"/>
    <s v="Central"/>
  </r>
  <r>
    <s v="PE84CX4O"/>
    <x v="2"/>
    <x v="2"/>
    <s v="Hatfan"/>
    <x v="0"/>
    <d v="2016-10-25T00:00:00"/>
    <x v="3"/>
    <n v="517"/>
    <s v="services"/>
    <n v="1982"/>
    <n v="792.46"/>
    <n v="1299"/>
    <s v="United States"/>
    <n v="0"/>
    <s v="GTX"/>
    <n v="550"/>
    <x v="2"/>
    <s v="West"/>
  </r>
  <r>
    <s v="ZNBS69V1"/>
    <x v="3"/>
    <x v="1"/>
    <s v="Ron-tech"/>
    <x v="0"/>
    <d v="2016-10-29T00:00:00"/>
    <x v="0"/>
    <n v="49"/>
    <s v="medical"/>
    <n v="1992"/>
    <n v="3922.42"/>
    <n v="6837"/>
    <s v="United States"/>
    <n v="0"/>
    <s v="MG"/>
    <n v="55"/>
    <x v="0"/>
    <s v="Central"/>
  </r>
  <r>
    <s v="9ME3374G"/>
    <x v="4"/>
    <x v="1"/>
    <s v="J-Texon"/>
    <x v="0"/>
    <d v="2016-10-30T00:00:00"/>
    <x v="3"/>
    <n v="57"/>
    <s v="retail"/>
    <n v="1989"/>
    <n v="1388.67"/>
    <n v="3583"/>
    <s v="United States"/>
    <n v="0"/>
    <s v="MG"/>
    <n v="55"/>
    <x v="3"/>
    <s v="West"/>
  </r>
  <r>
    <s v="7GN8Q4LL"/>
    <x v="5"/>
    <x v="2"/>
    <s v="Cheers"/>
    <x v="0"/>
    <d v="2016-11-01T00:00:00"/>
    <x v="1"/>
    <n v="601"/>
    <s v="entertainment"/>
    <n v="1993"/>
    <n v="4269.9"/>
    <n v="6472"/>
    <s v="United States"/>
    <s v="Massive Dynamic"/>
    <s v="GTX"/>
    <n v="550"/>
    <x v="3"/>
    <s v="West"/>
  </r>
  <r>
    <s v="OLK9LKZB"/>
    <x v="6"/>
    <x v="0"/>
    <s v="Zumgoity"/>
    <x v="0"/>
    <d v="2016-11-01T00:00:00"/>
    <x v="4"/>
    <n v="1026"/>
    <s v="medical"/>
    <n v="1984"/>
    <n v="441.08"/>
    <n v="1210"/>
    <s v="United States"/>
    <n v="0"/>
    <s v="GTX"/>
    <n v="1096"/>
    <x v="1"/>
    <s v="Central"/>
  </r>
  <r>
    <s v="NL3JZH1Z"/>
    <x v="3"/>
    <x v="1"/>
    <s v="Bioholding"/>
    <x v="0"/>
    <d v="2016-11-04T00:00:00"/>
    <x v="5"/>
    <n v="53"/>
    <s v="medical"/>
    <n v="2012"/>
    <n v="587.34"/>
    <n v="1356"/>
    <s v="Philipines"/>
    <n v="0"/>
    <s v="MG"/>
    <n v="55"/>
    <x v="0"/>
    <s v="Central"/>
  </r>
  <r>
    <s v="S8DX3XOU"/>
    <x v="7"/>
    <x v="3"/>
    <s v="Sunnamplex"/>
    <x v="0"/>
    <d v="2016-11-04T00:00:00"/>
    <x v="5"/>
    <n v="5169"/>
    <s v="marketing"/>
    <n v="2008"/>
    <n v="894.37"/>
    <n v="1593"/>
    <s v="Poland"/>
    <n v="0"/>
    <s v="GTX"/>
    <n v="5482"/>
    <x v="2"/>
    <s v="West"/>
  </r>
  <r>
    <s v="ENB2XD8G"/>
    <x v="8"/>
    <x v="3"/>
    <s v="Sonron"/>
    <x v="0"/>
    <d v="2016-11-04T00:00:00"/>
    <x v="6"/>
    <n v="4631"/>
    <s v="telecommunications"/>
    <n v="1999"/>
    <n v="1699.85"/>
    <n v="5108"/>
    <s v="United States"/>
    <n v="0"/>
    <s v="GTX"/>
    <n v="5482"/>
    <x v="2"/>
    <s v="West"/>
  </r>
  <r>
    <s v="09YE9QOV"/>
    <x v="9"/>
    <x v="4"/>
    <s v="Finjob"/>
    <x v="0"/>
    <d v="2016-11-05T00:00:00"/>
    <x v="7"/>
    <n v="3393"/>
    <s v="employment"/>
    <n v="1988"/>
    <n v="2059.9"/>
    <n v="3644"/>
    <s v="United States"/>
    <n v="0"/>
    <s v="MG"/>
    <n v="3393"/>
    <x v="3"/>
    <s v="West"/>
  </r>
  <r>
    <s v="3F5MZNEH"/>
    <x v="10"/>
    <x v="1"/>
    <s v="Sonron"/>
    <x v="1"/>
    <d v="2016-11-05T00:00:00"/>
    <x v="4"/>
    <n v="0"/>
    <s v="telecommunications"/>
    <n v="1999"/>
    <n v="1699.85"/>
    <n v="5108"/>
    <s v="United States"/>
    <n v="0"/>
    <s v="MG"/>
    <n v="55"/>
    <x v="3"/>
    <s v="West"/>
  </r>
  <r>
    <s v="M6WEJXC0"/>
    <x v="10"/>
    <x v="4"/>
    <s v="Scotfind"/>
    <x v="0"/>
    <d v="2016-11-05T00:00:00"/>
    <x v="6"/>
    <n v="3284"/>
    <s v="software"/>
    <n v="1996"/>
    <n v="6354.87"/>
    <n v="16780"/>
    <s v="United States"/>
    <s v="Bubba Gump"/>
    <s v="MG"/>
    <n v="3393"/>
    <x v="3"/>
    <s v="West"/>
  </r>
  <r>
    <s v="6PTR7VBR"/>
    <x v="11"/>
    <x v="1"/>
    <s v="Treequote"/>
    <x v="0"/>
    <d v="2016-11-06T00:00:00"/>
    <x v="8"/>
    <n v="61"/>
    <s v="telecommunications"/>
    <n v="1988"/>
    <n v="5266.09"/>
    <n v="8595"/>
    <s v="United States"/>
    <s v="Sonron"/>
    <s v="MG"/>
    <n v="55"/>
    <x v="0"/>
    <s v="Central"/>
  </r>
  <r>
    <s v="5J9CMGDV"/>
    <x v="12"/>
    <x v="1"/>
    <s v="Rantouch"/>
    <x v="0"/>
    <d v="2016-11-07T00:00:00"/>
    <x v="9"/>
    <n v="46"/>
    <s v="telecommunications"/>
    <n v="1994"/>
    <n v="1188.42"/>
    <n v="3015"/>
    <s v="United States"/>
    <n v="0"/>
    <s v="MG"/>
    <n v="55"/>
    <x v="3"/>
    <s v="West"/>
  </r>
  <r>
    <s v="JJXRR8R6"/>
    <x v="7"/>
    <x v="3"/>
    <s v="Fasehatice"/>
    <x v="1"/>
    <d v="2016-11-07T00:00:00"/>
    <x v="10"/>
    <n v="0"/>
    <s v="retail"/>
    <n v="1990"/>
    <n v="4968.91"/>
    <n v="7523"/>
    <s v="United States"/>
    <n v="0"/>
    <s v="GTX"/>
    <n v="5482"/>
    <x v="2"/>
    <s v="West"/>
  </r>
  <r>
    <s v="WF4HA5NW"/>
    <x v="0"/>
    <x v="1"/>
    <s v="Ron-tech"/>
    <x v="0"/>
    <d v="2016-11-07T00:00:00"/>
    <x v="11"/>
    <n v="50"/>
    <s v="medical"/>
    <n v="1992"/>
    <n v="3922.42"/>
    <n v="6837"/>
    <s v="United States"/>
    <n v="0"/>
    <s v="MG"/>
    <n v="55"/>
    <x v="0"/>
    <s v="Central"/>
  </r>
  <r>
    <s v="C5K2JP1H"/>
    <x v="13"/>
    <x v="0"/>
    <s v="Vehement Capital Partners"/>
    <x v="0"/>
    <d v="2016-11-07T00:00:00"/>
    <x v="7"/>
    <n v="1014"/>
    <s v="finance"/>
    <n v="1993"/>
    <n v="646.1"/>
    <n v="883"/>
    <s v="United States"/>
    <s v="Golddex"/>
    <s v="GTX"/>
    <n v="1096"/>
    <x v="4"/>
    <s v="East"/>
  </r>
  <r>
    <s v="ADRB8OMB"/>
    <x v="1"/>
    <x v="2"/>
    <s v="Warephase"/>
    <x v="0"/>
    <d v="2016-11-08T00:00:00"/>
    <x v="12"/>
    <n v="561"/>
    <s v="services"/>
    <n v="1997"/>
    <n v="2041.73"/>
    <n v="5276"/>
    <s v="United States"/>
    <n v="0"/>
    <s v="GTX"/>
    <n v="550"/>
    <x v="1"/>
    <s v="Central"/>
  </r>
  <r>
    <s v="SBCR987L"/>
    <x v="14"/>
    <x v="2"/>
    <s v="Zoomit"/>
    <x v="0"/>
    <d v="2016-11-10T00:00:00"/>
    <x v="13"/>
    <n v="590"/>
    <s v="entertainment"/>
    <n v="1992"/>
    <n v="324.19"/>
    <n v="978"/>
    <s v="United States"/>
    <n v="0"/>
    <s v="GTX"/>
    <n v="550"/>
    <x v="2"/>
    <s v="West"/>
  </r>
  <r>
    <s v="UP409DSB"/>
    <x v="8"/>
    <x v="4"/>
    <s v="Ganjaflex"/>
    <x v="2"/>
    <d v="2016-11-10T00:00:00"/>
    <x v="14"/>
    <m/>
    <s v="retail"/>
    <n v="1995"/>
    <n v="5158.71"/>
    <n v="17479"/>
    <s v="Japan"/>
    <n v="0"/>
    <s v="MG"/>
    <n v="3393"/>
    <x v="2"/>
    <s v="West"/>
  </r>
  <r>
    <s v="JSD4APT2"/>
    <x v="11"/>
    <x v="1"/>
    <s v="Bioholding"/>
    <x v="0"/>
    <d v="2016-11-10T00:00:00"/>
    <x v="15"/>
    <n v="61"/>
    <s v="medical"/>
    <n v="2012"/>
    <n v="587.34"/>
    <n v="1356"/>
    <s v="Philipines"/>
    <n v="0"/>
    <s v="MG"/>
    <n v="55"/>
    <x v="0"/>
    <s v="Central"/>
  </r>
  <r>
    <s v="AO9Z2D17"/>
    <x v="13"/>
    <x v="3"/>
    <s v="Xx-zobam"/>
    <x v="1"/>
    <d v="2016-11-10T00:00:00"/>
    <x v="7"/>
    <n v="0"/>
    <s v="entertainment"/>
    <n v="1989"/>
    <n v="3838.39"/>
    <n v="8274"/>
    <s v="United States"/>
    <n v="0"/>
    <s v="GTX"/>
    <n v="5482"/>
    <x v="4"/>
    <s v="East"/>
  </r>
  <r>
    <s v="5M58DTJK"/>
    <x v="12"/>
    <x v="1"/>
    <s v="Cheers"/>
    <x v="0"/>
    <d v="2016-11-11T00:00:00"/>
    <x v="8"/>
    <n v="58"/>
    <s v="entertainment"/>
    <n v="1993"/>
    <n v="4269.9"/>
    <n v="6472"/>
    <s v="United States"/>
    <s v="Massive Dynamic"/>
    <s v="MG"/>
    <n v="55"/>
    <x v="3"/>
    <s v="West"/>
  </r>
  <r>
    <s v="EAZDUUM9"/>
    <x v="15"/>
    <x v="4"/>
    <s v="Zotware"/>
    <x v="1"/>
    <d v="2016-11-11T00:00:00"/>
    <x v="0"/>
    <n v="0"/>
    <s v="software"/>
    <n v="1979"/>
    <n v="4478.47"/>
    <n v="13809"/>
    <s v="United States"/>
    <n v="0"/>
    <s v="MG"/>
    <n v="3393"/>
    <x v="4"/>
    <s v="East"/>
  </r>
  <r>
    <s v="2STUSOFE"/>
    <x v="11"/>
    <x v="1"/>
    <s v="dambase"/>
    <x v="0"/>
    <d v="2016-11-11T00:00:00"/>
    <x v="4"/>
    <n v="67"/>
    <s v="marketing"/>
    <n v="1995"/>
    <n v="2173.98"/>
    <n v="2928"/>
    <s v="United States"/>
    <s v="Inity"/>
    <s v="MG"/>
    <n v="55"/>
    <x v="0"/>
    <s v="Central"/>
  </r>
  <r>
    <s v="KU28360J"/>
    <x v="16"/>
    <x v="2"/>
    <s v="Fasehatice"/>
    <x v="0"/>
    <d v="2016-11-12T00:00:00"/>
    <x v="16"/>
    <n v="578"/>
    <s v="retail"/>
    <n v="1990"/>
    <n v="4968.91"/>
    <n v="7523"/>
    <s v="United States"/>
    <n v="0"/>
    <s v="GTX"/>
    <n v="550"/>
    <x v="2"/>
    <s v="West"/>
  </r>
  <r>
    <s v="N4SD17JR"/>
    <x v="17"/>
    <x v="2"/>
    <s v="Acme Corporation"/>
    <x v="0"/>
    <d v="2016-11-12T00:00:00"/>
    <x v="0"/>
    <n v="556"/>
    <s v="technolgy"/>
    <n v="1996"/>
    <n v="1100.04"/>
    <n v="2822"/>
    <s v="United States"/>
    <n v="0"/>
    <s v="GTX"/>
    <n v="550"/>
    <x v="5"/>
    <s v="East"/>
  </r>
  <r>
    <s v="E67P9Y3Q"/>
    <x v="10"/>
    <x v="2"/>
    <s v="Green-Plus"/>
    <x v="0"/>
    <d v="2016-11-12T00:00:00"/>
    <x v="4"/>
    <n v="635"/>
    <s v="services"/>
    <n v="2003"/>
    <n v="692.19"/>
    <n v="1922"/>
    <s v="United States"/>
    <n v="0"/>
    <s v="GTX"/>
    <n v="550"/>
    <x v="3"/>
    <s v="West"/>
  </r>
  <r>
    <s v="AT3MMVIS"/>
    <x v="18"/>
    <x v="4"/>
    <s v="The New York Inquirer"/>
    <x v="0"/>
    <d v="2016-11-12T00:00:00"/>
    <x v="1"/>
    <n v="3045"/>
    <s v="medical"/>
    <n v="1996"/>
    <n v="439.21"/>
    <n v="792"/>
    <s v="United States"/>
    <n v="0"/>
    <s v="MG"/>
    <n v="3393"/>
    <x v="4"/>
    <s v="East"/>
  </r>
  <r>
    <s v="REJ11LRY"/>
    <x v="19"/>
    <x v="0"/>
    <s v="Mathtouch"/>
    <x v="0"/>
    <d v="2016-11-13T00:00:00"/>
    <x v="17"/>
    <n v="1233"/>
    <s v="marketing"/>
    <n v="1984"/>
    <n v="3027.46"/>
    <n v="9516"/>
    <s v="Jordan"/>
    <n v="0"/>
    <s v="GTX"/>
    <n v="1096"/>
    <x v="4"/>
    <s v="East"/>
  </r>
  <r>
    <s v="ERV0CAZ7"/>
    <x v="11"/>
    <x v="1"/>
    <s v="Zumgoity"/>
    <x v="0"/>
    <d v="2016-11-13T00:00:00"/>
    <x v="2"/>
    <n v="60"/>
    <s v="medical"/>
    <n v="1984"/>
    <n v="441.08"/>
    <n v="1210"/>
    <s v="United States"/>
    <n v="0"/>
    <s v="MG"/>
    <n v="55"/>
    <x v="0"/>
    <s v="Central"/>
  </r>
  <r>
    <s v="8SOQADK7"/>
    <x v="3"/>
    <x v="1"/>
    <s v="Gogozoom"/>
    <x v="1"/>
    <d v="2016-11-14T00:00:00"/>
    <x v="18"/>
    <n v="0"/>
    <s v="telecommunications"/>
    <n v="2007"/>
    <n v="86.68"/>
    <n v="187"/>
    <s v="United States"/>
    <s v="Sonron"/>
    <s v="MG"/>
    <n v="55"/>
    <x v="0"/>
    <s v="Central"/>
  </r>
  <r>
    <s v="TCHFT25B"/>
    <x v="1"/>
    <x v="2"/>
    <s v="Stanredtax"/>
    <x v="1"/>
    <d v="2016-11-14T00:00:00"/>
    <x v="9"/>
    <n v="0"/>
    <s v="finance"/>
    <n v="1987"/>
    <n v="1698.2"/>
    <n v="3798"/>
    <s v="United States"/>
    <n v="0"/>
    <s v="GTX"/>
    <n v="550"/>
    <x v="1"/>
    <s v="Central"/>
  </r>
  <r>
    <s v="CZVN09WN"/>
    <x v="1"/>
    <x v="0"/>
    <s v="Konmatfix"/>
    <x v="0"/>
    <d v="2016-11-14T00:00:00"/>
    <x v="19"/>
    <n v="1170"/>
    <s v="marketing"/>
    <n v="1985"/>
    <n v="375.43"/>
    <n v="1190"/>
    <s v="United States"/>
    <n v="0"/>
    <s v="GTX"/>
    <n v="1096"/>
    <x v="1"/>
    <s v="Central"/>
  </r>
  <r>
    <s v="30UQWUKB"/>
    <x v="20"/>
    <x v="0"/>
    <s v="Genco Pura Olive Oil Company"/>
    <x v="0"/>
    <d v="2016-11-15T00:00:00"/>
    <x v="19"/>
    <n v="1162"/>
    <s v="retail"/>
    <n v="2007"/>
    <n v="894.33"/>
    <n v="1635"/>
    <s v="Italy"/>
    <n v="0"/>
    <s v="GTX"/>
    <n v="1096"/>
    <x v="1"/>
    <s v="Central"/>
  </r>
  <r>
    <s v="97UN20YY"/>
    <x v="1"/>
    <x v="4"/>
    <s v="Conecom"/>
    <x v="0"/>
    <d v="2016-11-16T00:00:00"/>
    <x v="17"/>
    <n v="3725"/>
    <s v="technolgy"/>
    <n v="2005"/>
    <n v="1520.66"/>
    <n v="1806"/>
    <s v="United States"/>
    <n v="0"/>
    <s v="MG"/>
    <n v="3393"/>
    <x v="1"/>
    <s v="Central"/>
  </r>
  <r>
    <s v="JXLERZ9O"/>
    <x v="16"/>
    <x v="2"/>
    <s v="Golddex"/>
    <x v="0"/>
    <d v="2016-11-16T00:00:00"/>
    <x v="20"/>
    <n v="559"/>
    <s v="finance"/>
    <n v="2008"/>
    <n v="52.5"/>
    <n v="165"/>
    <s v="United States"/>
    <n v="0"/>
    <s v="GTX"/>
    <n v="550"/>
    <x v="2"/>
    <s v="West"/>
  </r>
  <r>
    <s v="6ROE69W5"/>
    <x v="10"/>
    <x v="2"/>
    <s v="Plexzap"/>
    <x v="1"/>
    <d v="2016-11-16T00:00:00"/>
    <x v="7"/>
    <n v="0"/>
    <s v="retail"/>
    <n v="2001"/>
    <n v="2437.85"/>
    <n v="4874"/>
    <s v="United States"/>
    <n v="0"/>
    <s v="GTX"/>
    <n v="550"/>
    <x v="3"/>
    <s v="West"/>
  </r>
  <r>
    <s v="0DFXFKT7"/>
    <x v="1"/>
    <x v="0"/>
    <s v="Rundofase"/>
    <x v="1"/>
    <d v="2016-11-17T00:00:00"/>
    <x v="21"/>
    <n v="0"/>
    <s v="technolgy"/>
    <n v="1983"/>
    <n v="1008.06"/>
    <n v="1238"/>
    <s v="United States"/>
    <n v="0"/>
    <s v="GTX"/>
    <n v="1096"/>
    <x v="1"/>
    <s v="Central"/>
  </r>
  <r>
    <s v="XKMZVSN4"/>
    <x v="7"/>
    <x v="3"/>
    <s v="Sonron"/>
    <x v="0"/>
    <d v="2016-11-17T00:00:00"/>
    <x v="8"/>
    <n v="4667"/>
    <s v="telecommunications"/>
    <n v="1999"/>
    <n v="1699.85"/>
    <n v="5108"/>
    <s v="United States"/>
    <n v="0"/>
    <s v="GTX"/>
    <n v="5482"/>
    <x v="2"/>
    <s v="West"/>
  </r>
  <r>
    <s v="IU8V0BZK"/>
    <x v="20"/>
    <x v="0"/>
    <s v="Finhigh"/>
    <x v="0"/>
    <d v="2016-11-17T00:00:00"/>
    <x v="10"/>
    <n v="903"/>
    <s v="finance"/>
    <n v="2006"/>
    <n v="1102.43"/>
    <n v="1759"/>
    <s v="United States"/>
    <n v="0"/>
    <s v="GTX"/>
    <n v="1096"/>
    <x v="1"/>
    <s v="Central"/>
  </r>
  <r>
    <s v="XY42936P"/>
    <x v="8"/>
    <x v="0"/>
    <s v="Finjob"/>
    <x v="0"/>
    <d v="2016-11-17T00:00:00"/>
    <x v="22"/>
    <n v="1180"/>
    <s v="employment"/>
    <n v="1988"/>
    <n v="2059.9"/>
    <n v="3644"/>
    <s v="United States"/>
    <n v="0"/>
    <s v="GTX"/>
    <n v="1096"/>
    <x v="2"/>
    <s v="West"/>
  </r>
  <r>
    <s v="XRN54MBM"/>
    <x v="6"/>
    <x v="2"/>
    <s v="Ron-tech"/>
    <x v="0"/>
    <d v="2016-11-17T00:00:00"/>
    <x v="8"/>
    <n v="487"/>
    <s v="medical"/>
    <n v="1992"/>
    <n v="3922.42"/>
    <n v="6837"/>
    <s v="United States"/>
    <n v="0"/>
    <s v="GTX"/>
    <n v="550"/>
    <x v="1"/>
    <s v="Central"/>
  </r>
  <r>
    <s v="2V848WZD"/>
    <x v="21"/>
    <x v="4"/>
    <s v="Stanredtax"/>
    <x v="0"/>
    <d v="2016-11-18T00:00:00"/>
    <x v="23"/>
    <n v="3180"/>
    <s v="finance"/>
    <n v="1987"/>
    <n v="1698.2"/>
    <n v="3798"/>
    <s v="United States"/>
    <n v="0"/>
    <s v="MG"/>
    <n v="3393"/>
    <x v="0"/>
    <s v="Central"/>
  </r>
  <r>
    <s v="HIOHX80Y"/>
    <x v="1"/>
    <x v="4"/>
    <s v="Gogozoom"/>
    <x v="0"/>
    <d v="2016-11-19T00:00:00"/>
    <x v="11"/>
    <n v="3563"/>
    <s v="telecommunications"/>
    <n v="2007"/>
    <n v="86.68"/>
    <n v="187"/>
    <s v="United States"/>
    <s v="Sonron"/>
    <s v="MG"/>
    <n v="3393"/>
    <x v="1"/>
    <s v="Central"/>
  </r>
  <r>
    <s v="WPB2SLIG"/>
    <x v="22"/>
    <x v="3"/>
    <s v="Silis"/>
    <x v="0"/>
    <d v="2016-11-20T00:00:00"/>
    <x v="17"/>
    <n v="5585"/>
    <s v="medical"/>
    <n v="1994"/>
    <n v="2818.38"/>
    <n v="6290"/>
    <s v="United States"/>
    <n v="0"/>
    <s v="GTX"/>
    <n v="5482"/>
    <x v="5"/>
    <s v="East"/>
  </r>
  <r>
    <s v="XUSUEAV7"/>
    <x v="12"/>
    <x v="5"/>
    <s v="Zoomit"/>
    <x v="0"/>
    <d v="2016-11-20T00:00:00"/>
    <x v="2"/>
    <n v="25897"/>
    <s v="entertainment"/>
    <n v="1992"/>
    <n v="324.19"/>
    <n v="978"/>
    <s v="United States"/>
    <n v="0"/>
    <s v="GTK"/>
    <n v="26768"/>
    <x v="3"/>
    <s v="West"/>
  </r>
  <r>
    <s v="3TYPII47"/>
    <x v="14"/>
    <x v="0"/>
    <s v="Goodsilron"/>
    <x v="0"/>
    <d v="2016-11-20T00:00:00"/>
    <x v="4"/>
    <n v="1207"/>
    <s v="marketing"/>
    <n v="2000"/>
    <n v="2952.73"/>
    <n v="5107"/>
    <s v="United States"/>
    <n v="0"/>
    <s v="GTX"/>
    <n v="1096"/>
    <x v="2"/>
    <s v="West"/>
  </r>
  <r>
    <s v="7WAX8Z8O"/>
    <x v="21"/>
    <x v="4"/>
    <s v="Cancity"/>
    <x v="1"/>
    <d v="2016-11-20T00:00:00"/>
    <x v="9"/>
    <n v="0"/>
    <s v="retail"/>
    <n v="2001"/>
    <n v="718.62"/>
    <n v="2448"/>
    <s v="United States"/>
    <n v="0"/>
    <s v="MG"/>
    <n v="3393"/>
    <x v="0"/>
    <s v="Central"/>
  </r>
  <r>
    <s v="MYDUMR3R"/>
    <x v="21"/>
    <x v="2"/>
    <s v="Rangreen"/>
    <x v="0"/>
    <d v="2016-11-20T00:00:00"/>
    <x v="23"/>
    <n v="559"/>
    <s v="technolgy"/>
    <n v="1987"/>
    <n v="2938.67"/>
    <n v="8775"/>
    <s v="Panama"/>
    <n v="0"/>
    <s v="GTX"/>
    <n v="550"/>
    <x v="0"/>
    <s v="Central"/>
  </r>
  <r>
    <s v="0DRC1U9Q"/>
    <x v="8"/>
    <x v="2"/>
    <s v="Green-Plus"/>
    <x v="2"/>
    <d v="2016-11-20T00:00:00"/>
    <x v="14"/>
    <m/>
    <s v="services"/>
    <n v="2003"/>
    <n v="692.19"/>
    <n v="1922"/>
    <s v="United States"/>
    <n v="0"/>
    <s v="GTX"/>
    <n v="550"/>
    <x v="2"/>
    <s v="West"/>
  </r>
  <r>
    <s v="37JFKD4I"/>
    <x v="6"/>
    <x v="0"/>
    <s v="dambase"/>
    <x v="0"/>
    <d v="2016-11-20T00:00:00"/>
    <x v="2"/>
    <n v="1033"/>
    <s v="marketing"/>
    <n v="1995"/>
    <n v="2173.98"/>
    <n v="2928"/>
    <s v="United States"/>
    <s v="Inity"/>
    <s v="GTX"/>
    <n v="1096"/>
    <x v="1"/>
    <s v="Central"/>
  </r>
  <r>
    <s v="25YKPHX8"/>
    <x v="22"/>
    <x v="2"/>
    <s v="Kan-code"/>
    <x v="0"/>
    <d v="2016-11-21T00:00:00"/>
    <x v="21"/>
    <n v="462"/>
    <s v="software"/>
    <n v="1982"/>
    <n v="11698.03"/>
    <n v="34288"/>
    <s v="United States"/>
    <n v="0"/>
    <s v="GTX"/>
    <n v="550"/>
    <x v="5"/>
    <s v="East"/>
  </r>
  <r>
    <s v="BXXMA7F3"/>
    <x v="9"/>
    <x v="4"/>
    <s v="Nam-zim"/>
    <x v="1"/>
    <d v="2016-11-21T00:00:00"/>
    <x v="0"/>
    <n v="0"/>
    <s v="services"/>
    <n v="1987"/>
    <n v="405.59"/>
    <n v="1179"/>
    <s v="Brazil"/>
    <s v="Warephase"/>
    <s v="MG"/>
    <n v="3393"/>
    <x v="3"/>
    <s v="West"/>
  </r>
  <r>
    <s v="MFX2LR1Q"/>
    <x v="21"/>
    <x v="4"/>
    <s v="Ron-tech"/>
    <x v="0"/>
    <d v="2016-11-21T00:00:00"/>
    <x v="24"/>
    <n v="3573"/>
    <s v="medical"/>
    <n v="1992"/>
    <n v="3922.42"/>
    <n v="6837"/>
    <s v="United States"/>
    <n v="0"/>
    <s v="MG"/>
    <n v="3393"/>
    <x v="0"/>
    <s v="Central"/>
  </r>
  <r>
    <s v="96BSG7R1"/>
    <x v="2"/>
    <x v="0"/>
    <s v="Sunnamplex"/>
    <x v="1"/>
    <d v="2016-11-21T00:00:00"/>
    <x v="10"/>
    <n v="0"/>
    <s v="marketing"/>
    <n v="2008"/>
    <n v="894.37"/>
    <n v="1593"/>
    <s v="Poland"/>
    <n v="0"/>
    <s v="GTX"/>
    <n v="1096"/>
    <x v="2"/>
    <s v="West"/>
  </r>
  <r>
    <s v="7FQMSWIX"/>
    <x v="23"/>
    <x v="1"/>
    <s v="Bioplex"/>
    <x v="0"/>
    <d v="2016-11-22T00:00:00"/>
    <x v="23"/>
    <n v="62"/>
    <s v="medical"/>
    <n v="1991"/>
    <n v="326.82"/>
    <n v="1016"/>
    <s v="United States"/>
    <n v="0"/>
    <s v="MG"/>
    <n v="55"/>
    <x v="4"/>
    <s v="East"/>
  </r>
  <r>
    <s v="GS1QVWCR"/>
    <x v="14"/>
    <x v="2"/>
    <s v="Plusstrip"/>
    <x v="0"/>
    <d v="2016-11-22T00:00:00"/>
    <x v="20"/>
    <n v="566"/>
    <s v="entertainment"/>
    <n v="2002"/>
    <n v="349.81"/>
    <n v="315"/>
    <s v="United States"/>
    <n v="0"/>
    <s v="GTX"/>
    <n v="550"/>
    <x v="2"/>
    <s v="West"/>
  </r>
  <r>
    <s v="ZWH8FXY3"/>
    <x v="20"/>
    <x v="2"/>
    <s v="Toughzap"/>
    <x v="0"/>
    <d v="2016-11-22T00:00:00"/>
    <x v="4"/>
    <n v="508"/>
    <s v="retail"/>
    <n v="1995"/>
    <n v="332.43"/>
    <n v="799"/>
    <s v="United States"/>
    <n v="0"/>
    <s v="GTX"/>
    <n v="550"/>
    <x v="1"/>
    <s v="Central"/>
  </r>
  <r>
    <s v="2U94Y3Q9"/>
    <x v="15"/>
    <x v="4"/>
    <s v="Vehement Capital Partners"/>
    <x v="1"/>
    <d v="2016-11-22T00:00:00"/>
    <x v="19"/>
    <n v="0"/>
    <s v="finance"/>
    <n v="1993"/>
    <n v="646.1"/>
    <n v="883"/>
    <s v="United States"/>
    <s v="Golddex"/>
    <s v="MG"/>
    <n v="3393"/>
    <x v="4"/>
    <s v="East"/>
  </r>
  <r>
    <s v="AAR79NOO"/>
    <x v="11"/>
    <x v="1"/>
    <s v="Codehow"/>
    <x v="0"/>
    <d v="2016-11-22T00:00:00"/>
    <x v="7"/>
    <n v="51"/>
    <s v="software"/>
    <n v="1998"/>
    <n v="2714.9"/>
    <n v="2641"/>
    <s v="United States"/>
    <s v="Acme Corporation"/>
    <s v="MG"/>
    <n v="55"/>
    <x v="0"/>
    <s v="Central"/>
  </r>
  <r>
    <s v="M7I5O9YU"/>
    <x v="23"/>
    <x v="2"/>
    <s v="Cheers"/>
    <x v="2"/>
    <d v="2016-11-23T00:00:00"/>
    <x v="14"/>
    <m/>
    <s v="entertainment"/>
    <n v="1993"/>
    <n v="4269.9"/>
    <n v="6472"/>
    <s v="United States"/>
    <s v="Massive Dynamic"/>
    <s v="GTX"/>
    <n v="550"/>
    <x v="4"/>
    <s v="East"/>
  </r>
  <r>
    <s v="LXZA2OSZ"/>
    <x v="23"/>
    <x v="3"/>
    <s v="Ontomedia"/>
    <x v="0"/>
    <d v="2016-11-23T00:00:00"/>
    <x v="4"/>
    <n v="5790"/>
    <s v="employment"/>
    <n v="1997"/>
    <n v="882.12"/>
    <n v="2769"/>
    <s v="United States"/>
    <n v="0"/>
    <s v="GTX"/>
    <n v="5482"/>
    <x v="4"/>
    <s v="East"/>
  </r>
  <r>
    <s v="N0ONCYVZ"/>
    <x v="22"/>
    <x v="1"/>
    <s v="Kinnamplus"/>
    <x v="1"/>
    <d v="2016-11-23T00:00:00"/>
    <x v="18"/>
    <n v="0"/>
    <s v="retail"/>
    <n v="2004"/>
    <n v="702.72"/>
    <n v="1831"/>
    <s v="United States"/>
    <n v="0"/>
    <s v="MG"/>
    <n v="55"/>
    <x v="5"/>
    <s v="East"/>
  </r>
  <r>
    <s v="RU023K5W"/>
    <x v="24"/>
    <x v="4"/>
    <s v="Finhigh"/>
    <x v="0"/>
    <d v="2016-11-23T00:00:00"/>
    <x v="10"/>
    <n v="2972"/>
    <s v="finance"/>
    <n v="2006"/>
    <n v="1102.43"/>
    <n v="1759"/>
    <s v="United States"/>
    <n v="0"/>
    <s v="MG"/>
    <n v="3393"/>
    <x v="1"/>
    <s v="Central"/>
  </r>
  <r>
    <s v="VDIU10RV"/>
    <x v="5"/>
    <x v="1"/>
    <s v="Lexiqvolax"/>
    <x v="2"/>
    <d v="2016-11-23T00:00:00"/>
    <x v="14"/>
    <m/>
    <s v="medical"/>
    <n v="2004"/>
    <n v="1618.89"/>
    <n v="3889"/>
    <s v="United States"/>
    <n v="0"/>
    <s v="MG"/>
    <n v="55"/>
    <x v="3"/>
    <s v="West"/>
  </r>
  <r>
    <s v="BZCBQ514"/>
    <x v="5"/>
    <x v="2"/>
    <s v="Y-corporation"/>
    <x v="0"/>
    <d v="2016-11-23T00:00:00"/>
    <x v="0"/>
    <n v="523"/>
    <s v="employment"/>
    <n v="1983"/>
    <n v="2871.35"/>
    <n v="9561"/>
    <s v="United States"/>
    <n v="0"/>
    <s v="GTX"/>
    <n v="550"/>
    <x v="3"/>
    <s v="West"/>
  </r>
  <r>
    <s v="HEE6P0QH"/>
    <x v="3"/>
    <x v="4"/>
    <s v="Statholdings"/>
    <x v="0"/>
    <d v="2016-11-24T00:00:00"/>
    <x v="25"/>
    <n v="3647"/>
    <s v="employment"/>
    <n v="1997"/>
    <n v="291.27"/>
    <n v="586"/>
    <s v="United States"/>
    <n v="0"/>
    <s v="MG"/>
    <n v="3393"/>
    <x v="0"/>
    <s v="Central"/>
  </r>
  <r>
    <s v="L8CHRJ2B"/>
    <x v="25"/>
    <x v="4"/>
    <s v="Umbrella Corporation"/>
    <x v="0"/>
    <d v="2016-11-24T00:00:00"/>
    <x v="0"/>
    <n v="4200"/>
    <s v="finance"/>
    <n v="1998"/>
    <n v="2022.14"/>
    <n v="5113"/>
    <s v="United States"/>
    <n v="0"/>
    <s v="MG"/>
    <n v="3393"/>
    <x v="5"/>
    <s v="East"/>
  </r>
  <r>
    <s v="579LZ3F9"/>
    <x v="26"/>
    <x v="0"/>
    <s v="J-Texon"/>
    <x v="2"/>
    <d v="2016-11-24T00:00:00"/>
    <x v="14"/>
    <m/>
    <s v="retail"/>
    <n v="1989"/>
    <n v="1388.67"/>
    <n v="3583"/>
    <s v="United States"/>
    <n v="0"/>
    <s v="GTX"/>
    <n v="1096"/>
    <x v="5"/>
    <s v="East"/>
  </r>
  <r>
    <s v="SU8JNMP4"/>
    <x v="14"/>
    <x v="0"/>
    <s v="Bubba Gump"/>
    <x v="2"/>
    <d v="2016-11-24T00:00:00"/>
    <x v="14"/>
    <m/>
    <s v="software"/>
    <n v="2002"/>
    <n v="987.39"/>
    <n v="2253"/>
    <s v="United States"/>
    <n v="0"/>
    <s v="GTX"/>
    <n v="1096"/>
    <x v="2"/>
    <s v="West"/>
  </r>
  <r>
    <s v="V2X2KMUR"/>
    <x v="14"/>
    <x v="0"/>
    <s v="Faxquote"/>
    <x v="0"/>
    <d v="2016-11-24T00:00:00"/>
    <x v="26"/>
    <n v="1059"/>
    <s v="telecommunications"/>
    <n v="1995"/>
    <n v="1825.82"/>
    <n v="5595"/>
    <s v="United States"/>
    <s v="Sonron"/>
    <s v="GTX"/>
    <n v="1096"/>
    <x v="2"/>
    <s v="West"/>
  </r>
  <r>
    <s v="AJIPJP75"/>
    <x v="20"/>
    <x v="0"/>
    <s v="Codehow"/>
    <x v="1"/>
    <d v="2016-11-24T00:00:00"/>
    <x v="8"/>
    <n v="0"/>
    <s v="software"/>
    <n v="1998"/>
    <n v="2714.9"/>
    <n v="2641"/>
    <s v="United States"/>
    <s v="Acme Corporation"/>
    <s v="GTX"/>
    <n v="1096"/>
    <x v="1"/>
    <s v="Central"/>
  </r>
  <r>
    <s v="NYVA2G6U"/>
    <x v="11"/>
    <x v="1"/>
    <s v="Dontechi"/>
    <x v="0"/>
    <d v="2016-11-24T00:00:00"/>
    <x v="3"/>
    <n v="57"/>
    <s v="software"/>
    <n v="1982"/>
    <n v="4618"/>
    <n v="10083"/>
    <s v="United States"/>
    <n v="0"/>
    <s v="MG"/>
    <n v="55"/>
    <x v="0"/>
    <s v="Central"/>
  </r>
  <r>
    <s v="FF45BXTL"/>
    <x v="4"/>
    <x v="4"/>
    <s v="Konex"/>
    <x v="0"/>
    <d v="2016-11-24T00:00:00"/>
    <x v="27"/>
    <n v="3671"/>
    <s v="technolgy"/>
    <n v="1980"/>
    <n v="7708.38"/>
    <n v="13756"/>
    <s v="United States"/>
    <n v="0"/>
    <s v="MG"/>
    <n v="3393"/>
    <x v="3"/>
    <s v="West"/>
  </r>
  <r>
    <s v="TTA9LYBS"/>
    <x v="3"/>
    <x v="1"/>
    <s v="Treequote"/>
    <x v="0"/>
    <d v="2016-11-25T00:00:00"/>
    <x v="0"/>
    <n v="58"/>
    <s v="telecommunications"/>
    <n v="1988"/>
    <n v="5266.09"/>
    <n v="8595"/>
    <s v="United States"/>
    <s v="Sonron"/>
    <s v="MG"/>
    <n v="55"/>
    <x v="0"/>
    <s v="Central"/>
  </r>
  <r>
    <s v="PAGZQH8L"/>
    <x v="27"/>
    <x v="4"/>
    <s v="Treequote"/>
    <x v="0"/>
    <d v="2016-11-25T00:00:00"/>
    <x v="6"/>
    <n v="3956"/>
    <s v="telecommunications"/>
    <n v="1988"/>
    <n v="5266.09"/>
    <n v="8595"/>
    <s v="United States"/>
    <s v="Sonron"/>
    <s v="MG"/>
    <n v="3393"/>
    <x v="0"/>
    <s v="Central"/>
  </r>
  <r>
    <s v="J7YF6DS7"/>
    <x v="23"/>
    <x v="3"/>
    <s v="Betasoloin"/>
    <x v="0"/>
    <d v="2016-11-25T00:00:00"/>
    <x v="0"/>
    <n v="5964"/>
    <s v="medical"/>
    <n v="1999"/>
    <n v="251.41"/>
    <n v="495"/>
    <s v="United States"/>
    <n v="0"/>
    <s v="GTX"/>
    <n v="5482"/>
    <x v="4"/>
    <s v="East"/>
  </r>
  <r>
    <s v="JQBJMETQ"/>
    <x v="1"/>
    <x v="1"/>
    <s v="Domzoom"/>
    <x v="0"/>
    <d v="2016-11-25T00:00:00"/>
    <x v="27"/>
    <n v="49"/>
    <s v="entertainment"/>
    <n v="1998"/>
    <n v="217.87"/>
    <n v="551"/>
    <s v="United States"/>
    <n v="0"/>
    <s v="MG"/>
    <n v="55"/>
    <x v="1"/>
    <s v="Central"/>
  </r>
  <r>
    <s v="0LVWSWEW"/>
    <x v="13"/>
    <x v="1"/>
    <s v="Donquadtech"/>
    <x v="0"/>
    <d v="2016-11-25T00:00:00"/>
    <x v="6"/>
    <n v="65"/>
    <s v="technolgy"/>
    <n v="1992"/>
    <n v="1712.68"/>
    <n v="3194"/>
    <s v="United States"/>
    <s v="Acme Corporation"/>
    <s v="MG"/>
    <n v="55"/>
    <x v="4"/>
    <s v="East"/>
  </r>
  <r>
    <s v="K53BC1T9"/>
    <x v="3"/>
    <x v="1"/>
    <s v="Domzoom"/>
    <x v="1"/>
    <d v="2016-11-26T00:00:00"/>
    <x v="27"/>
    <n v="0"/>
    <s v="entertainment"/>
    <n v="1998"/>
    <n v="217.87"/>
    <n v="551"/>
    <s v="United States"/>
    <n v="0"/>
    <s v="MG"/>
    <n v="55"/>
    <x v="0"/>
    <s v="Central"/>
  </r>
  <r>
    <s v="051QTX8Z"/>
    <x v="6"/>
    <x v="0"/>
    <s v="Globex Corporation"/>
    <x v="0"/>
    <d v="2016-11-26T00:00:00"/>
    <x v="21"/>
    <n v="1080"/>
    <s v="technolgy"/>
    <n v="2000"/>
    <n v="1223.72"/>
    <n v="2497"/>
    <s v="Norway"/>
    <n v="0"/>
    <s v="GTX"/>
    <n v="1096"/>
    <x v="1"/>
    <s v="Central"/>
  </r>
  <r>
    <s v="5D2XH04S"/>
    <x v="17"/>
    <x v="1"/>
    <s v="Plussunin"/>
    <x v="0"/>
    <d v="2016-11-26T00:00:00"/>
    <x v="15"/>
    <n v="57"/>
    <s v="retail"/>
    <n v="2003"/>
    <n v="1419.98"/>
    <n v="4018"/>
    <s v="United States"/>
    <n v="0"/>
    <s v="MG"/>
    <n v="55"/>
    <x v="5"/>
    <s v="East"/>
  </r>
  <r>
    <s v="V9E582SK"/>
    <x v="19"/>
    <x v="2"/>
    <s v="Konex"/>
    <x v="0"/>
    <d v="2016-11-27T00:00:00"/>
    <x v="28"/>
    <n v="469"/>
    <s v="technolgy"/>
    <n v="1980"/>
    <n v="7708.38"/>
    <n v="13756"/>
    <s v="United States"/>
    <n v="0"/>
    <s v="GTX"/>
    <n v="550"/>
    <x v="4"/>
    <s v="East"/>
  </r>
  <r>
    <s v="UK0LEZRJ"/>
    <x v="16"/>
    <x v="2"/>
    <s v="Condax"/>
    <x v="0"/>
    <d v="2016-11-27T00:00:00"/>
    <x v="4"/>
    <n v="532"/>
    <s v="medical"/>
    <n v="2017"/>
    <n v="4.54"/>
    <n v="9"/>
    <s v="United States"/>
    <n v="0"/>
    <s v="GTX"/>
    <n v="550"/>
    <x v="2"/>
    <s v="West"/>
  </r>
  <r>
    <s v="PFFHM7HR"/>
    <x v="5"/>
    <x v="4"/>
    <s v="Opentech"/>
    <x v="2"/>
    <d v="2016-11-27T00:00:00"/>
    <x v="14"/>
    <m/>
    <s v="finance"/>
    <n v="1994"/>
    <n v="355.23"/>
    <n v="853"/>
    <s v="United States"/>
    <n v="0"/>
    <s v="MG"/>
    <n v="3393"/>
    <x v="3"/>
    <s v="West"/>
  </r>
  <r>
    <s v="IT10CFQH"/>
    <x v="10"/>
    <x v="2"/>
    <s v="Konex"/>
    <x v="0"/>
    <d v="2016-11-27T00:00:00"/>
    <x v="12"/>
    <n v="538"/>
    <s v="technolgy"/>
    <n v="1980"/>
    <n v="7708.38"/>
    <n v="13756"/>
    <s v="United States"/>
    <n v="0"/>
    <s v="GTX"/>
    <n v="550"/>
    <x v="3"/>
    <s v="West"/>
  </r>
  <r>
    <s v="2XQAKBXH"/>
    <x v="2"/>
    <x v="3"/>
    <s v="Doncon"/>
    <x v="0"/>
    <d v="2016-11-27T00:00:00"/>
    <x v="7"/>
    <n v="5370"/>
    <s v="technolgy"/>
    <n v="2010"/>
    <n v="587.72"/>
    <n v="1501"/>
    <s v="United States"/>
    <n v="0"/>
    <s v="GTX"/>
    <n v="5482"/>
    <x v="2"/>
    <s v="West"/>
  </r>
  <r>
    <s v="7G7YLGJO"/>
    <x v="2"/>
    <x v="3"/>
    <s v="Hatfan"/>
    <x v="0"/>
    <d v="2016-11-27T00:00:00"/>
    <x v="21"/>
    <n v="6499"/>
    <s v="services"/>
    <n v="1982"/>
    <n v="792.46"/>
    <n v="1299"/>
    <s v="United States"/>
    <n v="0"/>
    <s v="GTX"/>
    <n v="5482"/>
    <x v="2"/>
    <s v="West"/>
  </r>
  <r>
    <s v="GCA97W27"/>
    <x v="1"/>
    <x v="0"/>
    <s v="Genco Pura Olive Oil Company"/>
    <x v="0"/>
    <d v="2016-11-28T00:00:00"/>
    <x v="6"/>
    <n v="1161"/>
    <s v="retail"/>
    <n v="2007"/>
    <n v="894.33"/>
    <n v="1635"/>
    <s v="Italy"/>
    <n v="0"/>
    <s v="GTX"/>
    <n v="1096"/>
    <x v="1"/>
    <s v="Central"/>
  </r>
  <r>
    <s v="K8FUZHOG"/>
    <x v="16"/>
    <x v="2"/>
    <s v="Scotfind"/>
    <x v="0"/>
    <d v="2016-11-28T00:00:00"/>
    <x v="12"/>
    <n v="576"/>
    <s v="software"/>
    <n v="1996"/>
    <n v="6354.87"/>
    <n v="16780"/>
    <s v="United States"/>
    <s v="Bubba Gump"/>
    <s v="GTX"/>
    <n v="550"/>
    <x v="2"/>
    <s v="West"/>
  </r>
  <r>
    <s v="5WJZMULK"/>
    <x v="8"/>
    <x v="0"/>
    <s v="Hatfan"/>
    <x v="0"/>
    <d v="2016-11-28T00:00:00"/>
    <x v="16"/>
    <n v="979"/>
    <s v="services"/>
    <n v="1982"/>
    <n v="792.46"/>
    <n v="1299"/>
    <s v="United States"/>
    <n v="0"/>
    <s v="GTX"/>
    <n v="1096"/>
    <x v="2"/>
    <s v="West"/>
  </r>
  <r>
    <s v="ZPYD4T9W"/>
    <x v="11"/>
    <x v="1"/>
    <s v="Stanredtax"/>
    <x v="0"/>
    <d v="2016-11-28T00:00:00"/>
    <x v="1"/>
    <n v="43"/>
    <s v="finance"/>
    <n v="1987"/>
    <n v="1698.2"/>
    <n v="3798"/>
    <s v="United States"/>
    <n v="0"/>
    <s v="MG"/>
    <n v="55"/>
    <x v="0"/>
    <s v="Central"/>
  </r>
  <r>
    <s v="KE9ZEDS8"/>
    <x v="24"/>
    <x v="1"/>
    <s v="Scottech"/>
    <x v="0"/>
    <d v="2016-11-29T00:00:00"/>
    <x v="1"/>
    <n v="57"/>
    <s v="marketing"/>
    <n v="2012"/>
    <n v="45.39"/>
    <n v="100"/>
    <s v="United States"/>
    <s v="Inity"/>
    <s v="MG"/>
    <n v="55"/>
    <x v="1"/>
    <s v="Central"/>
  </r>
  <r>
    <s v="7KK0HQ4C"/>
    <x v="21"/>
    <x v="1"/>
    <s v="Ron-tech"/>
    <x v="1"/>
    <d v="2016-11-29T00:00:00"/>
    <x v="26"/>
    <n v="0"/>
    <s v="medical"/>
    <n v="1992"/>
    <n v="3922.42"/>
    <n v="6837"/>
    <s v="United States"/>
    <n v="0"/>
    <s v="MG"/>
    <n v="55"/>
    <x v="0"/>
    <s v="Central"/>
  </r>
  <r>
    <s v="FP7014Z0"/>
    <x v="21"/>
    <x v="0"/>
    <s v="Funholding"/>
    <x v="0"/>
    <d v="2016-11-29T00:00:00"/>
    <x v="15"/>
    <n v="948"/>
    <s v="finance"/>
    <n v="1991"/>
    <n v="2819.5"/>
    <n v="7227"/>
    <s v="United States"/>
    <s v="Golddex"/>
    <s v="GTX"/>
    <n v="1096"/>
    <x v="0"/>
    <s v="Central"/>
  </r>
  <r>
    <s v="N4HFHDMW"/>
    <x v="18"/>
    <x v="4"/>
    <s v="Plussunin"/>
    <x v="0"/>
    <d v="2016-11-29T00:00:00"/>
    <x v="5"/>
    <n v="3012"/>
    <s v="retail"/>
    <n v="2003"/>
    <n v="1419.98"/>
    <n v="4018"/>
    <s v="United States"/>
    <n v="0"/>
    <s v="MG"/>
    <n v="3393"/>
    <x v="4"/>
    <s v="East"/>
  </r>
  <r>
    <s v="2HFLKREC"/>
    <x v="25"/>
    <x v="4"/>
    <s v="Zotware"/>
    <x v="0"/>
    <d v="2016-11-30T00:00:00"/>
    <x v="24"/>
    <n v="3665"/>
    <s v="software"/>
    <n v="1979"/>
    <n v="4478.47"/>
    <n v="13809"/>
    <s v="United States"/>
    <n v="0"/>
    <s v="MG"/>
    <n v="3393"/>
    <x v="5"/>
    <s v="East"/>
  </r>
  <r>
    <s v="7JVTTVCO"/>
    <x v="13"/>
    <x v="2"/>
    <s v="Gekko &amp; Co"/>
    <x v="0"/>
    <d v="2016-11-30T00:00:00"/>
    <x v="29"/>
    <n v="564"/>
    <s v="retail"/>
    <n v="1990"/>
    <n v="2520.83"/>
    <n v="3502"/>
    <s v="United States"/>
    <n v="0"/>
    <s v="GTX"/>
    <n v="550"/>
    <x v="4"/>
    <s v="East"/>
  </r>
  <r>
    <s v="3X13866U"/>
    <x v="3"/>
    <x v="0"/>
    <s v="dambase"/>
    <x v="1"/>
    <d v="2016-12-01T00:00:00"/>
    <x v="6"/>
    <n v="0"/>
    <s v="marketing"/>
    <n v="1995"/>
    <n v="2173.98"/>
    <n v="2928"/>
    <s v="United States"/>
    <s v="Inity"/>
    <s v="GTX"/>
    <n v="1096"/>
    <x v="0"/>
    <s v="Central"/>
  </r>
  <r>
    <s v="7LE19SYE"/>
    <x v="25"/>
    <x v="4"/>
    <s v="Initech"/>
    <x v="0"/>
    <d v="2016-12-01T00:00:00"/>
    <x v="30"/>
    <n v="3463"/>
    <s v="telecommunications"/>
    <n v="1994"/>
    <n v="6395.05"/>
    <n v="20275"/>
    <s v="United States"/>
    <n v="0"/>
    <s v="MG"/>
    <n v="3393"/>
    <x v="5"/>
    <s v="East"/>
  </r>
  <r>
    <s v="J5V2M7Y1"/>
    <x v="23"/>
    <x v="2"/>
    <s v="Gekko &amp; Co"/>
    <x v="0"/>
    <d v="2016-12-01T00:00:00"/>
    <x v="12"/>
    <n v="513"/>
    <s v="retail"/>
    <n v="1990"/>
    <n v="2520.83"/>
    <n v="3502"/>
    <s v="United States"/>
    <n v="0"/>
    <s v="GTX"/>
    <n v="550"/>
    <x v="4"/>
    <s v="East"/>
  </r>
  <r>
    <s v="41MURAI5"/>
    <x v="23"/>
    <x v="2"/>
    <s v="Konex"/>
    <x v="0"/>
    <d v="2016-12-01T00:00:00"/>
    <x v="26"/>
    <n v="590"/>
    <s v="technolgy"/>
    <n v="1980"/>
    <n v="7708.38"/>
    <n v="13756"/>
    <s v="United States"/>
    <n v="0"/>
    <s v="GTX"/>
    <n v="550"/>
    <x v="4"/>
    <s v="East"/>
  </r>
  <r>
    <s v="AJXAXV4W"/>
    <x v="21"/>
    <x v="4"/>
    <s v="Finhigh"/>
    <x v="1"/>
    <d v="2016-12-01T00:00:00"/>
    <x v="3"/>
    <n v="0"/>
    <s v="finance"/>
    <n v="2006"/>
    <n v="1102.43"/>
    <n v="1759"/>
    <s v="United States"/>
    <n v="0"/>
    <s v="MG"/>
    <n v="3393"/>
    <x v="0"/>
    <s v="Central"/>
  </r>
  <r>
    <s v="VPDXX5PJ"/>
    <x v="6"/>
    <x v="2"/>
    <s v="Cancity"/>
    <x v="0"/>
    <d v="2016-12-01T00:00:00"/>
    <x v="12"/>
    <n v="546"/>
    <s v="retail"/>
    <n v="2001"/>
    <n v="718.62"/>
    <n v="2448"/>
    <s v="United States"/>
    <n v="0"/>
    <s v="GTX"/>
    <n v="550"/>
    <x v="1"/>
    <s v="Central"/>
  </r>
  <r>
    <s v="PZB9NUK8"/>
    <x v="4"/>
    <x v="1"/>
    <s v="Y-corporation"/>
    <x v="0"/>
    <d v="2016-12-01T00:00:00"/>
    <x v="8"/>
    <n v="46"/>
    <s v="employment"/>
    <n v="1983"/>
    <n v="2871.35"/>
    <n v="9561"/>
    <s v="United States"/>
    <n v="0"/>
    <s v="MG"/>
    <n v="55"/>
    <x v="3"/>
    <s v="West"/>
  </r>
  <r>
    <s v="0P4AAPYX"/>
    <x v="9"/>
    <x v="0"/>
    <s v="Golddex"/>
    <x v="0"/>
    <d v="2016-12-02T00:00:00"/>
    <x v="4"/>
    <n v="1040"/>
    <s v="finance"/>
    <n v="2008"/>
    <n v="52.5"/>
    <n v="165"/>
    <s v="United States"/>
    <n v="0"/>
    <s v="GTX"/>
    <n v="1096"/>
    <x v="3"/>
    <s v="West"/>
  </r>
  <r>
    <s v="O6T5WC3W"/>
    <x v="9"/>
    <x v="0"/>
    <s v="Sonron"/>
    <x v="0"/>
    <d v="2016-12-02T00:00:00"/>
    <x v="23"/>
    <n v="1108"/>
    <s v="telecommunications"/>
    <n v="1999"/>
    <n v="1699.85"/>
    <n v="5108"/>
    <s v="United States"/>
    <n v="0"/>
    <s v="GTX"/>
    <n v="1096"/>
    <x v="3"/>
    <s v="West"/>
  </r>
  <r>
    <s v="0NO04P6C"/>
    <x v="9"/>
    <x v="1"/>
    <s v="Nam-zim"/>
    <x v="0"/>
    <d v="2016-12-02T00:00:00"/>
    <x v="23"/>
    <n v="59"/>
    <s v="services"/>
    <n v="1987"/>
    <n v="405.59"/>
    <n v="1179"/>
    <s v="Brazil"/>
    <s v="Warephase"/>
    <s v="MG"/>
    <n v="55"/>
    <x v="3"/>
    <s v="West"/>
  </r>
  <r>
    <s v="MRXZTMM6"/>
    <x v="16"/>
    <x v="2"/>
    <s v="Cheers"/>
    <x v="0"/>
    <d v="2016-12-02T00:00:00"/>
    <x v="19"/>
    <n v="515"/>
    <s v="entertainment"/>
    <n v="1993"/>
    <n v="4269.9"/>
    <n v="6472"/>
    <s v="United States"/>
    <s v="Massive Dynamic"/>
    <s v="GTX"/>
    <n v="550"/>
    <x v="2"/>
    <s v="West"/>
  </r>
  <r>
    <s v="LGI8QEC2"/>
    <x v="0"/>
    <x v="2"/>
    <s v="Treequote"/>
    <x v="0"/>
    <d v="2016-12-02T00:00:00"/>
    <x v="6"/>
    <n v="583"/>
    <s v="telecommunications"/>
    <n v="1988"/>
    <n v="5266.09"/>
    <n v="8595"/>
    <s v="United States"/>
    <s v="Sonron"/>
    <s v="GTX"/>
    <n v="550"/>
    <x v="0"/>
    <s v="Central"/>
  </r>
  <r>
    <s v="6KZ0NCFX"/>
    <x v="11"/>
    <x v="1"/>
    <s v="Funholding"/>
    <x v="0"/>
    <d v="2016-12-02T00:00:00"/>
    <x v="17"/>
    <n v="54"/>
    <s v="finance"/>
    <n v="1991"/>
    <n v="2819.5"/>
    <n v="7227"/>
    <s v="United States"/>
    <s v="Golddex"/>
    <s v="MG"/>
    <n v="55"/>
    <x v="0"/>
    <s v="Central"/>
  </r>
  <r>
    <s v="3SF8O9S6"/>
    <x v="4"/>
    <x v="1"/>
    <s v="Plusstrip"/>
    <x v="0"/>
    <d v="2016-12-02T00:00:00"/>
    <x v="27"/>
    <n v="60"/>
    <s v="entertainment"/>
    <n v="2002"/>
    <n v="349.81"/>
    <n v="315"/>
    <s v="United States"/>
    <n v="0"/>
    <s v="MG"/>
    <n v="55"/>
    <x v="3"/>
    <s v="West"/>
  </r>
  <r>
    <s v="XK668R7C"/>
    <x v="1"/>
    <x v="2"/>
    <s v="Dontechi"/>
    <x v="1"/>
    <d v="2016-12-03T00:00:00"/>
    <x v="15"/>
    <n v="0"/>
    <s v="software"/>
    <n v="1982"/>
    <n v="4618"/>
    <n v="10083"/>
    <s v="United States"/>
    <n v="0"/>
    <s v="GTX"/>
    <n v="550"/>
    <x v="1"/>
    <s v="Central"/>
  </r>
  <r>
    <s v="BADC6A9H"/>
    <x v="1"/>
    <x v="2"/>
    <s v="Globex Corporation"/>
    <x v="0"/>
    <d v="2016-12-03T00:00:00"/>
    <x v="13"/>
    <n v="516"/>
    <s v="technolgy"/>
    <n v="2000"/>
    <n v="1223.72"/>
    <n v="2497"/>
    <s v="Norway"/>
    <n v="0"/>
    <s v="GTX"/>
    <n v="550"/>
    <x v="1"/>
    <s v="Central"/>
  </r>
  <r>
    <s v="I043RXJV"/>
    <x v="0"/>
    <x v="0"/>
    <s v="Dontechi"/>
    <x v="1"/>
    <d v="2016-12-03T00:00:00"/>
    <x v="10"/>
    <n v="0"/>
    <s v="software"/>
    <n v="1982"/>
    <n v="4618"/>
    <n v="10083"/>
    <s v="United States"/>
    <n v="0"/>
    <s v="GTX"/>
    <n v="1096"/>
    <x v="0"/>
    <s v="Central"/>
  </r>
  <r>
    <s v="MWWB44CC"/>
    <x v="17"/>
    <x v="0"/>
    <s v="Donquadtech"/>
    <x v="0"/>
    <d v="2016-12-03T00:00:00"/>
    <x v="3"/>
    <n v="950"/>
    <s v="technolgy"/>
    <n v="1992"/>
    <n v="1712.68"/>
    <n v="3194"/>
    <s v="United States"/>
    <s v="Acme Corporation"/>
    <s v="GTX"/>
    <n v="1096"/>
    <x v="5"/>
    <s v="East"/>
  </r>
  <r>
    <s v="HBTINPDG"/>
    <x v="4"/>
    <x v="0"/>
    <s v="Xx-holding"/>
    <x v="1"/>
    <d v="2016-12-03T00:00:00"/>
    <x v="2"/>
    <n v="0"/>
    <s v="finance"/>
    <n v="1993"/>
    <n v="7537.24"/>
    <n v="20293"/>
    <s v="United States"/>
    <n v="0"/>
    <s v="GTX"/>
    <n v="1096"/>
    <x v="3"/>
    <s v="West"/>
  </r>
  <r>
    <s v="DZ3KHZSX"/>
    <x v="23"/>
    <x v="2"/>
    <s v="Initech"/>
    <x v="0"/>
    <d v="2016-12-04T00:00:00"/>
    <x v="19"/>
    <n v="513"/>
    <s v="telecommunications"/>
    <n v="1994"/>
    <n v="6395.05"/>
    <n v="20275"/>
    <s v="United States"/>
    <n v="0"/>
    <s v="GTX"/>
    <n v="550"/>
    <x v="4"/>
    <s v="East"/>
  </r>
  <r>
    <s v="45A57X68"/>
    <x v="1"/>
    <x v="3"/>
    <s v="Ron-tech"/>
    <x v="0"/>
    <d v="2016-12-04T00:00:00"/>
    <x v="15"/>
    <n v="5522"/>
    <s v="medical"/>
    <n v="1992"/>
    <n v="3922.42"/>
    <n v="6837"/>
    <s v="United States"/>
    <n v="0"/>
    <s v="GTX"/>
    <n v="5482"/>
    <x v="1"/>
    <s v="Central"/>
  </r>
  <r>
    <s v="9SLYC4TR"/>
    <x v="24"/>
    <x v="1"/>
    <s v="Cancity"/>
    <x v="0"/>
    <d v="2016-12-04T00:00:00"/>
    <x v="2"/>
    <n v="56"/>
    <s v="retail"/>
    <n v="2001"/>
    <n v="718.62"/>
    <n v="2448"/>
    <s v="United States"/>
    <n v="0"/>
    <s v="MG"/>
    <n v="55"/>
    <x v="1"/>
    <s v="Central"/>
  </r>
  <r>
    <s v="7QC6FOKW"/>
    <x v="14"/>
    <x v="2"/>
    <s v="Xx-holding"/>
    <x v="0"/>
    <d v="2016-12-04T00:00:00"/>
    <x v="5"/>
    <n v="598"/>
    <s v="finance"/>
    <n v="1993"/>
    <n v="7537.24"/>
    <n v="20293"/>
    <s v="United States"/>
    <n v="0"/>
    <s v="GTX"/>
    <n v="550"/>
    <x v="2"/>
    <s v="West"/>
  </r>
  <r>
    <s v="XA184CMW"/>
    <x v="20"/>
    <x v="3"/>
    <s v="Rangreen"/>
    <x v="0"/>
    <d v="2016-12-04T00:00:00"/>
    <x v="28"/>
    <n v="5787"/>
    <s v="technolgy"/>
    <n v="1987"/>
    <n v="2938.67"/>
    <n v="8775"/>
    <s v="Panama"/>
    <n v="0"/>
    <s v="GTX"/>
    <n v="5482"/>
    <x v="1"/>
    <s v="Central"/>
  </r>
  <r>
    <s v="S0N7BYU3"/>
    <x v="8"/>
    <x v="0"/>
    <s v="Singletechno"/>
    <x v="0"/>
    <d v="2016-12-04T00:00:00"/>
    <x v="9"/>
    <n v="1070"/>
    <s v="retail"/>
    <n v="1996"/>
    <n v="2214.94"/>
    <n v="5374"/>
    <s v="United States"/>
    <n v="0"/>
    <s v="GTX"/>
    <n v="1096"/>
    <x v="2"/>
    <s v="West"/>
  </r>
  <r>
    <s v="6WOMHAJM"/>
    <x v="28"/>
    <x v="4"/>
    <s v="Donquadtech"/>
    <x v="0"/>
    <d v="2016-12-05T00:00:00"/>
    <x v="17"/>
    <n v="3677"/>
    <s v="technolgy"/>
    <n v="1992"/>
    <n v="1712.68"/>
    <n v="3194"/>
    <s v="United States"/>
    <s v="Acme Corporation"/>
    <s v="MG"/>
    <n v="3393"/>
    <x v="5"/>
    <s v="East"/>
  </r>
  <r>
    <s v="G1QGATKV"/>
    <x v="25"/>
    <x v="3"/>
    <s v="Ontomedia"/>
    <x v="0"/>
    <d v="2016-12-05T00:00:00"/>
    <x v="18"/>
    <n v="5425"/>
    <s v="employment"/>
    <n v="1997"/>
    <n v="882.12"/>
    <n v="2769"/>
    <s v="United States"/>
    <n v="0"/>
    <s v="GTX"/>
    <n v="5482"/>
    <x v="5"/>
    <s v="East"/>
  </r>
  <r>
    <s v="6XFVQI32"/>
    <x v="22"/>
    <x v="4"/>
    <s v="Yearin"/>
    <x v="0"/>
    <d v="2016-12-05T00:00:00"/>
    <x v="13"/>
    <n v="3415"/>
    <s v="retail"/>
    <n v="2005"/>
    <n v="2261.05"/>
    <n v="3851"/>
    <s v="United States"/>
    <n v="0"/>
    <s v="MG"/>
    <n v="3393"/>
    <x v="5"/>
    <s v="East"/>
  </r>
  <r>
    <s v="OGD4MDJ9"/>
    <x v="8"/>
    <x v="0"/>
    <s v="Lexiqvolax"/>
    <x v="0"/>
    <d v="2016-12-05T00:00:00"/>
    <x v="21"/>
    <n v="891"/>
    <s v="medical"/>
    <n v="2004"/>
    <n v="1618.89"/>
    <n v="3889"/>
    <s v="United States"/>
    <n v="0"/>
    <s v="GTX"/>
    <n v="1096"/>
    <x v="2"/>
    <s v="West"/>
  </r>
  <r>
    <s v="4NGBUZWJ"/>
    <x v="21"/>
    <x v="2"/>
    <s v="Codehow"/>
    <x v="0"/>
    <d v="2016-12-06T00:00:00"/>
    <x v="15"/>
    <n v="609"/>
    <s v="software"/>
    <n v="1998"/>
    <n v="2714.9"/>
    <n v="2641"/>
    <s v="United States"/>
    <s v="Acme Corporation"/>
    <s v="GTX"/>
    <n v="550"/>
    <x v="0"/>
    <s v="Central"/>
  </r>
  <r>
    <s v="EFG5DGV5"/>
    <x v="5"/>
    <x v="1"/>
    <s v="Plusstrip"/>
    <x v="0"/>
    <d v="2016-12-06T00:00:00"/>
    <x v="28"/>
    <n v="54"/>
    <s v="entertainment"/>
    <n v="2002"/>
    <n v="349.81"/>
    <n v="315"/>
    <s v="United States"/>
    <n v="0"/>
    <s v="MG"/>
    <n v="55"/>
    <x v="3"/>
    <s v="West"/>
  </r>
  <r>
    <s v="82MM4H33"/>
    <x v="2"/>
    <x v="0"/>
    <s v="Labdrill"/>
    <x v="0"/>
    <d v="2016-12-06T00:00:00"/>
    <x v="2"/>
    <n v="1049"/>
    <s v="medical"/>
    <n v="1985"/>
    <n v="2741.37"/>
    <n v="9226"/>
    <s v="United States"/>
    <n v="0"/>
    <s v="GTX"/>
    <n v="1096"/>
    <x v="2"/>
    <s v="West"/>
  </r>
  <r>
    <s v="14PM641K"/>
    <x v="25"/>
    <x v="0"/>
    <s v="Gekko &amp; Co"/>
    <x v="0"/>
    <d v="2016-12-07T00:00:00"/>
    <x v="1"/>
    <n v="1152"/>
    <s v="retail"/>
    <n v="1990"/>
    <n v="2520.83"/>
    <n v="3502"/>
    <s v="United States"/>
    <n v="0"/>
    <s v="GTX"/>
    <n v="1096"/>
    <x v="5"/>
    <s v="East"/>
  </r>
  <r>
    <s v="DSBGHOPN"/>
    <x v="26"/>
    <x v="1"/>
    <s v="Plussunin"/>
    <x v="1"/>
    <d v="2016-12-07T00:00:00"/>
    <x v="19"/>
    <n v="0"/>
    <s v="retail"/>
    <n v="2003"/>
    <n v="1419.98"/>
    <n v="4018"/>
    <s v="United States"/>
    <n v="0"/>
    <s v="MG"/>
    <n v="55"/>
    <x v="5"/>
    <s v="East"/>
  </r>
  <r>
    <s v="E8RP9FRW"/>
    <x v="24"/>
    <x v="1"/>
    <s v="dambase"/>
    <x v="0"/>
    <d v="2016-12-07T00:00:00"/>
    <x v="15"/>
    <n v="51"/>
    <s v="marketing"/>
    <n v="1995"/>
    <n v="2173.98"/>
    <n v="2928"/>
    <s v="United States"/>
    <s v="Inity"/>
    <s v="MG"/>
    <n v="55"/>
    <x v="1"/>
    <s v="Central"/>
  </r>
  <r>
    <s v="787IRG9Q"/>
    <x v="9"/>
    <x v="4"/>
    <s v="J-Texon"/>
    <x v="0"/>
    <d v="2016-12-07T00:00:00"/>
    <x v="4"/>
    <n v="3426"/>
    <s v="retail"/>
    <n v="1989"/>
    <n v="1388.67"/>
    <n v="3583"/>
    <s v="United States"/>
    <n v="0"/>
    <s v="MG"/>
    <n v="3393"/>
    <x v="3"/>
    <s v="West"/>
  </r>
  <r>
    <s v="0TUS4NAC"/>
    <x v="29"/>
    <x v="1"/>
    <s v="Rangreen"/>
    <x v="0"/>
    <d v="2016-12-07T00:00:00"/>
    <x v="7"/>
    <n v="51"/>
    <s v="technolgy"/>
    <n v="1987"/>
    <n v="2938.67"/>
    <n v="8775"/>
    <s v="Panama"/>
    <n v="0"/>
    <s v="MG"/>
    <n v="55"/>
    <x v="1"/>
    <s v="Central"/>
  </r>
  <r>
    <s v="FAJTQMUM"/>
    <x v="14"/>
    <x v="2"/>
    <s v="Finjob"/>
    <x v="0"/>
    <d v="2016-12-07T00:00:00"/>
    <x v="19"/>
    <n v="564"/>
    <s v="employment"/>
    <n v="1988"/>
    <n v="2059.9"/>
    <n v="3644"/>
    <s v="United States"/>
    <n v="0"/>
    <s v="GTX"/>
    <n v="550"/>
    <x v="2"/>
    <s v="West"/>
  </r>
  <r>
    <s v="TWF0J0DF"/>
    <x v="27"/>
    <x v="3"/>
    <s v="Isdom"/>
    <x v="0"/>
    <d v="2016-12-08T00:00:00"/>
    <x v="0"/>
    <n v="5882"/>
    <s v="medical"/>
    <n v="2002"/>
    <n v="3178.24"/>
    <n v="4540"/>
    <s v="United States"/>
    <n v="0"/>
    <s v="GTX"/>
    <n v="5482"/>
    <x v="0"/>
    <s v="Central"/>
  </r>
  <r>
    <s v="BOJSLNDG"/>
    <x v="14"/>
    <x v="4"/>
    <s v="Singletechno"/>
    <x v="0"/>
    <d v="2016-12-08T00:00:00"/>
    <x v="7"/>
    <n v="3388"/>
    <s v="retail"/>
    <n v="1996"/>
    <n v="2214.94"/>
    <n v="5374"/>
    <s v="United States"/>
    <n v="0"/>
    <s v="MG"/>
    <n v="3393"/>
    <x v="2"/>
    <s v="West"/>
  </r>
  <r>
    <s v="DASMR0EK"/>
    <x v="5"/>
    <x v="3"/>
    <s v="Zoomit"/>
    <x v="0"/>
    <d v="2016-12-08T00:00:00"/>
    <x v="5"/>
    <n v="5410"/>
    <s v="entertainment"/>
    <n v="1992"/>
    <n v="324.19"/>
    <n v="978"/>
    <s v="United States"/>
    <n v="0"/>
    <s v="GTX"/>
    <n v="5482"/>
    <x v="3"/>
    <s v="West"/>
  </r>
  <r>
    <s v="A76M0OOH"/>
    <x v="17"/>
    <x v="0"/>
    <s v="Zathunicon"/>
    <x v="0"/>
    <d v="2016-12-08T00:00:00"/>
    <x v="26"/>
    <n v="978"/>
    <s v="retail"/>
    <n v="2010"/>
    <n v="71.12"/>
    <n v="144"/>
    <s v="United States"/>
    <n v="0"/>
    <s v="GTX"/>
    <n v="1096"/>
    <x v="5"/>
    <s v="East"/>
  </r>
  <r>
    <s v="E1VKE2PH"/>
    <x v="4"/>
    <x v="1"/>
    <s v="Scotfind"/>
    <x v="0"/>
    <d v="2016-12-08T00:00:00"/>
    <x v="12"/>
    <n v="54"/>
    <s v="software"/>
    <n v="1996"/>
    <n v="6354.87"/>
    <n v="16780"/>
    <s v="United States"/>
    <s v="Bubba Gump"/>
    <s v="MG"/>
    <n v="55"/>
    <x v="3"/>
    <s v="West"/>
  </r>
  <r>
    <s v="SKY95DVG"/>
    <x v="3"/>
    <x v="1"/>
    <s v="Betatech"/>
    <x v="1"/>
    <d v="2016-12-09T00:00:00"/>
    <x v="30"/>
    <n v="0"/>
    <s v="medical"/>
    <n v="1986"/>
    <n v="647.18"/>
    <n v="1185"/>
    <s v="Kenya"/>
    <n v="0"/>
    <s v="MG"/>
    <n v="55"/>
    <x v="0"/>
    <s v="Central"/>
  </r>
  <r>
    <s v="V5OK4V5I"/>
    <x v="25"/>
    <x v="2"/>
    <s v="Bubba Gump"/>
    <x v="0"/>
    <d v="2016-12-09T00:00:00"/>
    <x v="17"/>
    <n v="549"/>
    <s v="software"/>
    <n v="2002"/>
    <n v="987.39"/>
    <n v="2253"/>
    <s v="United States"/>
    <n v="0"/>
    <s v="GTX"/>
    <n v="550"/>
    <x v="5"/>
    <s v="East"/>
  </r>
  <r>
    <s v="GJ4L5HHN"/>
    <x v="23"/>
    <x v="0"/>
    <s v="Mathtouch"/>
    <x v="0"/>
    <d v="2016-12-09T00:00:00"/>
    <x v="17"/>
    <n v="1034"/>
    <s v="marketing"/>
    <n v="1984"/>
    <n v="3027.46"/>
    <n v="9516"/>
    <s v="Jordan"/>
    <n v="0"/>
    <s v="GTX"/>
    <n v="1096"/>
    <x v="4"/>
    <s v="East"/>
  </r>
  <r>
    <s v="0EOFVU05"/>
    <x v="22"/>
    <x v="4"/>
    <s v="Ontomedia"/>
    <x v="0"/>
    <d v="2016-12-09T00:00:00"/>
    <x v="26"/>
    <n v="3421"/>
    <s v="employment"/>
    <n v="1997"/>
    <n v="882.12"/>
    <n v="2769"/>
    <s v="United States"/>
    <n v="0"/>
    <s v="MG"/>
    <n v="3393"/>
    <x v="5"/>
    <s v="East"/>
  </r>
  <r>
    <s v="HNHOPL7M"/>
    <x v="16"/>
    <x v="3"/>
    <s v="Doncon"/>
    <x v="0"/>
    <d v="2016-12-09T00:00:00"/>
    <x v="23"/>
    <n v="5425"/>
    <s v="technolgy"/>
    <n v="2010"/>
    <n v="587.72"/>
    <n v="1501"/>
    <s v="United States"/>
    <n v="0"/>
    <s v="GTX"/>
    <n v="5482"/>
    <x v="2"/>
    <s v="West"/>
  </r>
  <r>
    <s v="Y0NYI17R"/>
    <x v="4"/>
    <x v="1"/>
    <s v="Dalttechnology"/>
    <x v="0"/>
    <d v="2016-12-09T00:00:00"/>
    <x v="24"/>
    <n v="55"/>
    <s v="software"/>
    <n v="2013"/>
    <n v="98.79"/>
    <n v="96"/>
    <s v="United States"/>
    <s v="Bubba Gump"/>
    <s v="MG"/>
    <n v="55"/>
    <x v="3"/>
    <s v="West"/>
  </r>
  <r>
    <s v="R4F4RGAL"/>
    <x v="13"/>
    <x v="4"/>
    <s v="Silis"/>
    <x v="0"/>
    <d v="2016-12-09T00:00:00"/>
    <x v="17"/>
    <n v="3558"/>
    <s v="medical"/>
    <n v="1994"/>
    <n v="2818.38"/>
    <n v="6290"/>
    <s v="United States"/>
    <n v="0"/>
    <s v="MG"/>
    <n v="3393"/>
    <x v="4"/>
    <s v="East"/>
  </r>
  <r>
    <s v="40DPY158"/>
    <x v="5"/>
    <x v="1"/>
    <s v="Hottechi"/>
    <x v="0"/>
    <d v="2016-12-10T00:00:00"/>
    <x v="25"/>
    <n v="47"/>
    <s v="technolgy"/>
    <n v="1997"/>
    <n v="8170.38"/>
    <n v="16499"/>
    <s v="Korea"/>
    <n v="0"/>
    <s v="MG"/>
    <n v="55"/>
    <x v="3"/>
    <s v="West"/>
  </r>
  <r>
    <s v="DP9E525R"/>
    <x v="8"/>
    <x v="0"/>
    <s v="Fasehatice"/>
    <x v="0"/>
    <d v="2016-12-10T00:00:00"/>
    <x v="29"/>
    <n v="1007"/>
    <s v="retail"/>
    <n v="1990"/>
    <n v="4968.91"/>
    <n v="7523"/>
    <s v="United States"/>
    <n v="0"/>
    <s v="GTX"/>
    <n v="1096"/>
    <x v="2"/>
    <s v="West"/>
  </r>
  <r>
    <s v="DBDUMQQK"/>
    <x v="6"/>
    <x v="1"/>
    <s v="Inity"/>
    <x v="0"/>
    <d v="2016-12-10T00:00:00"/>
    <x v="29"/>
    <n v="48"/>
    <s v="marketing"/>
    <n v="1986"/>
    <n v="2403.58"/>
    <n v="8801"/>
    <s v="United States"/>
    <n v="0"/>
    <s v="MG"/>
    <n v="55"/>
    <x v="1"/>
    <s v="Central"/>
  </r>
  <r>
    <s v="CNBN12RL"/>
    <x v="11"/>
    <x v="1"/>
    <s v="Treequote"/>
    <x v="0"/>
    <d v="2016-12-10T00:00:00"/>
    <x v="1"/>
    <n v="49"/>
    <s v="telecommunications"/>
    <n v="1988"/>
    <n v="5266.09"/>
    <n v="8595"/>
    <s v="United States"/>
    <s v="Sonron"/>
    <s v="MG"/>
    <n v="55"/>
    <x v="0"/>
    <s v="Central"/>
  </r>
  <r>
    <s v="OXL0YWEE"/>
    <x v="13"/>
    <x v="2"/>
    <s v="Mathtouch"/>
    <x v="0"/>
    <d v="2016-12-10T00:00:00"/>
    <x v="11"/>
    <n v="504"/>
    <s v="marketing"/>
    <n v="1984"/>
    <n v="3027.46"/>
    <n v="9516"/>
    <s v="Jordan"/>
    <n v="0"/>
    <s v="GTX"/>
    <n v="550"/>
    <x v="4"/>
    <s v="East"/>
  </r>
  <r>
    <s v="5CSSZJF4"/>
    <x v="29"/>
    <x v="2"/>
    <s v="Finhigh"/>
    <x v="0"/>
    <d v="2016-12-11T00:00:00"/>
    <x v="21"/>
    <n v="543"/>
    <s v="finance"/>
    <n v="2006"/>
    <n v="1102.43"/>
    <n v="1759"/>
    <s v="United States"/>
    <n v="0"/>
    <s v="GTX"/>
    <n v="550"/>
    <x v="1"/>
    <s v="Central"/>
  </r>
  <r>
    <s v="0XG8TOJF"/>
    <x v="16"/>
    <x v="3"/>
    <s v="Fasehatice"/>
    <x v="1"/>
    <d v="2016-12-11T00:00:00"/>
    <x v="11"/>
    <n v="0"/>
    <s v="retail"/>
    <n v="1990"/>
    <n v="4968.91"/>
    <n v="7523"/>
    <s v="United States"/>
    <n v="0"/>
    <s v="GTX"/>
    <n v="5482"/>
    <x v="2"/>
    <s v="West"/>
  </r>
  <r>
    <s v="2LP5SUR5"/>
    <x v="21"/>
    <x v="2"/>
    <s v="Treequote"/>
    <x v="1"/>
    <d v="2016-12-11T00:00:00"/>
    <x v="2"/>
    <n v="0"/>
    <s v="telecommunications"/>
    <n v="1988"/>
    <n v="5266.09"/>
    <n v="8595"/>
    <s v="United States"/>
    <s v="Sonron"/>
    <s v="GTX"/>
    <n v="550"/>
    <x v="0"/>
    <s v="Central"/>
  </r>
  <r>
    <s v="PYZZ3IS6"/>
    <x v="5"/>
    <x v="0"/>
    <s v="Blackzim"/>
    <x v="0"/>
    <d v="2016-12-11T00:00:00"/>
    <x v="7"/>
    <n v="1043"/>
    <s v="retail"/>
    <n v="2009"/>
    <n v="497.11"/>
    <n v="1588"/>
    <s v="United States"/>
    <n v="0"/>
    <s v="GTX"/>
    <n v="1096"/>
    <x v="3"/>
    <s v="West"/>
  </r>
  <r>
    <s v="5I4K5TQE"/>
    <x v="25"/>
    <x v="3"/>
    <s v="Sumace"/>
    <x v="1"/>
    <d v="2016-12-12T00:00:00"/>
    <x v="2"/>
    <n v="0"/>
    <s v="retail"/>
    <n v="2000"/>
    <n v="167.89"/>
    <n v="493"/>
    <s v="Romania"/>
    <n v="0"/>
    <s v="GTX"/>
    <n v="5482"/>
    <x v="5"/>
    <s v="East"/>
  </r>
  <r>
    <s v="RV3LPOYP"/>
    <x v="7"/>
    <x v="2"/>
    <s v="Condax"/>
    <x v="0"/>
    <d v="2016-12-12T00:00:00"/>
    <x v="31"/>
    <n v="437"/>
    <s v="medical"/>
    <n v="2017"/>
    <n v="4.54"/>
    <n v="9"/>
    <s v="United States"/>
    <n v="0"/>
    <s v="GTX"/>
    <n v="550"/>
    <x v="2"/>
    <s v="West"/>
  </r>
  <r>
    <s v="LC85AQ1I"/>
    <x v="4"/>
    <x v="2"/>
    <s v="Konex"/>
    <x v="0"/>
    <d v="2016-12-12T00:00:00"/>
    <x v="11"/>
    <n v="443"/>
    <s v="technolgy"/>
    <n v="1980"/>
    <n v="7708.38"/>
    <n v="13756"/>
    <s v="United States"/>
    <n v="0"/>
    <s v="GTX"/>
    <n v="550"/>
    <x v="3"/>
    <s v="West"/>
  </r>
  <r>
    <s v="TBV972NP"/>
    <x v="13"/>
    <x v="1"/>
    <s v="Sumace"/>
    <x v="1"/>
    <d v="2016-12-12T00:00:00"/>
    <x v="13"/>
    <n v="0"/>
    <s v="retail"/>
    <n v="2000"/>
    <n v="167.89"/>
    <n v="493"/>
    <s v="Romania"/>
    <n v="0"/>
    <s v="MG"/>
    <n v="55"/>
    <x v="4"/>
    <s v="East"/>
  </r>
  <r>
    <s v="EJMX0EIJ"/>
    <x v="1"/>
    <x v="3"/>
    <s v="Betatech"/>
    <x v="0"/>
    <d v="2016-12-13T00:00:00"/>
    <x v="19"/>
    <n v="4278"/>
    <s v="medical"/>
    <n v="1986"/>
    <n v="647.18"/>
    <n v="1185"/>
    <s v="Kenya"/>
    <n v="0"/>
    <s v="GTX"/>
    <n v="5482"/>
    <x v="1"/>
    <s v="Central"/>
  </r>
  <r>
    <s v="VR9NYBOV"/>
    <x v="19"/>
    <x v="1"/>
    <s v="Kinnamplus"/>
    <x v="0"/>
    <d v="2016-12-13T00:00:00"/>
    <x v="6"/>
    <n v="41"/>
    <s v="retail"/>
    <n v="2004"/>
    <n v="702.72"/>
    <n v="1831"/>
    <s v="United States"/>
    <n v="0"/>
    <s v="MG"/>
    <n v="55"/>
    <x v="4"/>
    <s v="East"/>
  </r>
  <r>
    <s v="3U25FK08"/>
    <x v="29"/>
    <x v="2"/>
    <s v="Isdom"/>
    <x v="0"/>
    <d v="2016-12-13T00:00:00"/>
    <x v="26"/>
    <n v="519"/>
    <s v="medical"/>
    <n v="2002"/>
    <n v="3178.24"/>
    <n v="4540"/>
    <s v="United States"/>
    <n v="0"/>
    <s v="GTX"/>
    <n v="550"/>
    <x v="1"/>
    <s v="Central"/>
  </r>
  <r>
    <s v="CRLK4Z1P"/>
    <x v="8"/>
    <x v="2"/>
    <s v="Kan-code"/>
    <x v="0"/>
    <d v="2016-12-13T00:00:00"/>
    <x v="23"/>
    <n v="524"/>
    <s v="software"/>
    <n v="1982"/>
    <n v="11698.03"/>
    <n v="34288"/>
    <s v="United States"/>
    <n v="0"/>
    <s v="GTX"/>
    <n v="550"/>
    <x v="2"/>
    <s v="West"/>
  </r>
  <r>
    <s v="OGENAT0L"/>
    <x v="2"/>
    <x v="2"/>
    <s v="Singletechno"/>
    <x v="0"/>
    <d v="2016-12-13T00:00:00"/>
    <x v="27"/>
    <n v="552"/>
    <s v="retail"/>
    <n v="1996"/>
    <n v="2214.94"/>
    <n v="5374"/>
    <s v="United States"/>
    <n v="0"/>
    <s v="GTX"/>
    <n v="550"/>
    <x v="2"/>
    <s v="West"/>
  </r>
  <r>
    <s v="F57JWIDF"/>
    <x v="24"/>
    <x v="0"/>
    <s v="Konmatfix"/>
    <x v="0"/>
    <d v="2016-12-14T00:00:00"/>
    <x v="3"/>
    <n v="970"/>
    <s v="marketing"/>
    <n v="1985"/>
    <n v="375.43"/>
    <n v="1190"/>
    <s v="United States"/>
    <n v="0"/>
    <s v="GTX"/>
    <n v="1096"/>
    <x v="1"/>
    <s v="Central"/>
  </r>
  <r>
    <s v="J53D8EOL"/>
    <x v="16"/>
    <x v="0"/>
    <s v="Hottechi"/>
    <x v="2"/>
    <d v="2016-12-14T00:00:00"/>
    <x v="14"/>
    <m/>
    <s v="technolgy"/>
    <n v="1997"/>
    <n v="8170.38"/>
    <n v="16499"/>
    <s v="Korea"/>
    <n v="0"/>
    <s v="GTX"/>
    <n v="1096"/>
    <x v="2"/>
    <s v="West"/>
  </r>
  <r>
    <s v="LF8JZ3Q5"/>
    <x v="16"/>
    <x v="0"/>
    <s v="Hatfan"/>
    <x v="0"/>
    <d v="2016-12-14T00:00:00"/>
    <x v="22"/>
    <n v="1046"/>
    <s v="services"/>
    <n v="1982"/>
    <n v="792.46"/>
    <n v="1299"/>
    <s v="United States"/>
    <n v="0"/>
    <s v="GTX"/>
    <n v="1096"/>
    <x v="2"/>
    <s v="West"/>
  </r>
  <r>
    <s v="MRGBSMQ5"/>
    <x v="16"/>
    <x v="0"/>
    <s v="Sunnamplex"/>
    <x v="0"/>
    <d v="2016-12-14T00:00:00"/>
    <x v="17"/>
    <n v="988"/>
    <s v="marketing"/>
    <n v="2008"/>
    <n v="894.37"/>
    <n v="1593"/>
    <s v="Poland"/>
    <n v="0"/>
    <s v="GTX"/>
    <n v="1096"/>
    <x v="2"/>
    <s v="West"/>
  </r>
  <r>
    <s v="CBAV8ZJL"/>
    <x v="21"/>
    <x v="2"/>
    <s v="Codehow"/>
    <x v="0"/>
    <d v="2016-12-14T00:00:00"/>
    <x v="30"/>
    <n v="547"/>
    <s v="software"/>
    <n v="1998"/>
    <n v="2714.9"/>
    <n v="2641"/>
    <s v="United States"/>
    <s v="Acme Corporation"/>
    <s v="GTX"/>
    <n v="550"/>
    <x v="0"/>
    <s v="Central"/>
  </r>
  <r>
    <s v="6JXHEZYK"/>
    <x v="11"/>
    <x v="1"/>
    <s v="Isdom"/>
    <x v="0"/>
    <d v="2016-12-14T00:00:00"/>
    <x v="20"/>
    <n v="54"/>
    <s v="medical"/>
    <n v="2002"/>
    <n v="3178.24"/>
    <n v="4540"/>
    <s v="United States"/>
    <n v="0"/>
    <s v="MG"/>
    <n v="55"/>
    <x v="0"/>
    <s v="Central"/>
  </r>
  <r>
    <s v="WDHNR2EI"/>
    <x v="13"/>
    <x v="1"/>
    <s v="Silis"/>
    <x v="0"/>
    <d v="2016-12-14T00:00:00"/>
    <x v="19"/>
    <n v="57"/>
    <s v="medical"/>
    <n v="1994"/>
    <n v="2818.38"/>
    <n v="6290"/>
    <s v="United States"/>
    <n v="0"/>
    <s v="MG"/>
    <n v="55"/>
    <x v="4"/>
    <s v="East"/>
  </r>
  <r>
    <s v="4K750D6F"/>
    <x v="13"/>
    <x v="1"/>
    <s v="Yearin"/>
    <x v="0"/>
    <d v="2016-12-14T00:00:00"/>
    <x v="11"/>
    <n v="55"/>
    <s v="retail"/>
    <n v="2005"/>
    <n v="2261.05"/>
    <n v="3851"/>
    <s v="United States"/>
    <n v="0"/>
    <s v="MG"/>
    <n v="55"/>
    <x v="4"/>
    <s v="East"/>
  </r>
  <r>
    <s v="94GI0ZJ7"/>
    <x v="3"/>
    <x v="3"/>
    <s v="Stanredtax"/>
    <x v="0"/>
    <d v="2016-12-15T00:00:00"/>
    <x v="24"/>
    <n v="5765"/>
    <s v="finance"/>
    <n v="1987"/>
    <n v="1698.2"/>
    <n v="3798"/>
    <s v="United States"/>
    <n v="0"/>
    <s v="GTX"/>
    <n v="5482"/>
    <x v="0"/>
    <s v="Central"/>
  </r>
  <r>
    <s v="TODG6DEK"/>
    <x v="26"/>
    <x v="2"/>
    <s v="Bioplex"/>
    <x v="0"/>
    <d v="2016-12-15T00:00:00"/>
    <x v="28"/>
    <n v="639"/>
    <s v="medical"/>
    <n v="1991"/>
    <n v="326.82"/>
    <n v="1016"/>
    <s v="United States"/>
    <n v="0"/>
    <s v="GTX"/>
    <n v="550"/>
    <x v="5"/>
    <s v="East"/>
  </r>
  <r>
    <s v="EZVKSQ9C"/>
    <x v="28"/>
    <x v="3"/>
    <s v="Genco Pura Olive Oil Company"/>
    <x v="2"/>
    <d v="2016-12-16T00:00:00"/>
    <x v="14"/>
    <m/>
    <s v="retail"/>
    <n v="2007"/>
    <n v="894.33"/>
    <n v="1635"/>
    <s v="Italy"/>
    <n v="0"/>
    <s v="GTX"/>
    <n v="5482"/>
    <x v="5"/>
    <s v="East"/>
  </r>
  <r>
    <s v="RJYG004O"/>
    <x v="26"/>
    <x v="2"/>
    <s v="Domzoom"/>
    <x v="2"/>
    <d v="2016-12-16T00:00:00"/>
    <x v="14"/>
    <m/>
    <s v="entertainment"/>
    <n v="1998"/>
    <n v="217.87"/>
    <n v="551"/>
    <s v="United States"/>
    <n v="0"/>
    <s v="GTX"/>
    <n v="550"/>
    <x v="5"/>
    <s v="East"/>
  </r>
  <r>
    <s v="JZOKHHWN"/>
    <x v="22"/>
    <x v="0"/>
    <s v="Opentech"/>
    <x v="0"/>
    <d v="2016-12-16T00:00:00"/>
    <x v="1"/>
    <n v="1037"/>
    <s v="finance"/>
    <n v="1994"/>
    <n v="355.23"/>
    <n v="853"/>
    <s v="United States"/>
    <n v="0"/>
    <s v="GTX"/>
    <n v="1096"/>
    <x v="5"/>
    <s v="East"/>
  </r>
  <r>
    <s v="EH6I67I0"/>
    <x v="7"/>
    <x v="2"/>
    <s v="Plexzap"/>
    <x v="0"/>
    <d v="2016-12-16T00:00:00"/>
    <x v="24"/>
    <n v="537"/>
    <s v="retail"/>
    <n v="2001"/>
    <n v="2437.85"/>
    <n v="4874"/>
    <s v="United States"/>
    <n v="0"/>
    <s v="GTX"/>
    <n v="550"/>
    <x v="2"/>
    <s v="West"/>
  </r>
  <r>
    <s v="OT87JDWO"/>
    <x v="21"/>
    <x v="2"/>
    <s v="Konmatfix"/>
    <x v="0"/>
    <d v="2016-12-16T00:00:00"/>
    <x v="29"/>
    <n v="560"/>
    <s v="marketing"/>
    <n v="1985"/>
    <n v="375.43"/>
    <n v="1190"/>
    <s v="United States"/>
    <n v="0"/>
    <s v="GTX"/>
    <n v="550"/>
    <x v="0"/>
    <s v="Central"/>
  </r>
  <r>
    <s v="YHKT6YJ7"/>
    <x v="0"/>
    <x v="2"/>
    <s v="dambase"/>
    <x v="0"/>
    <d v="2016-12-16T00:00:00"/>
    <x v="22"/>
    <n v="589"/>
    <s v="marketing"/>
    <n v="1995"/>
    <n v="2173.98"/>
    <n v="2928"/>
    <s v="United States"/>
    <s v="Inity"/>
    <s v="GTX"/>
    <n v="550"/>
    <x v="0"/>
    <s v="Central"/>
  </r>
  <r>
    <s v="H78I3TAY"/>
    <x v="17"/>
    <x v="2"/>
    <s v="Mathtouch"/>
    <x v="0"/>
    <d v="2016-12-16T00:00:00"/>
    <x v="17"/>
    <n v="493"/>
    <s v="marketing"/>
    <n v="1984"/>
    <n v="3027.46"/>
    <n v="9516"/>
    <s v="Jordan"/>
    <n v="0"/>
    <s v="GTX"/>
    <n v="550"/>
    <x v="5"/>
    <s v="East"/>
  </r>
  <r>
    <s v="1ROC43JK"/>
    <x v="11"/>
    <x v="1"/>
    <s v="Betatech"/>
    <x v="0"/>
    <d v="2016-12-16T00:00:00"/>
    <x v="9"/>
    <n v="50"/>
    <s v="medical"/>
    <n v="1986"/>
    <n v="647.18"/>
    <n v="1185"/>
    <s v="Kenya"/>
    <n v="0"/>
    <s v="MG"/>
    <n v="55"/>
    <x v="0"/>
    <s v="Central"/>
  </r>
  <r>
    <s v="LPZLQL48"/>
    <x v="4"/>
    <x v="2"/>
    <s v="Y-corporation"/>
    <x v="0"/>
    <d v="2016-12-16T00:00:00"/>
    <x v="26"/>
    <n v="492"/>
    <s v="employment"/>
    <n v="1983"/>
    <n v="2871.35"/>
    <n v="9561"/>
    <s v="United States"/>
    <n v="0"/>
    <s v="GTX"/>
    <n v="550"/>
    <x v="3"/>
    <s v="West"/>
  </r>
  <r>
    <s v="3KR50X38"/>
    <x v="23"/>
    <x v="0"/>
    <s v="Konex"/>
    <x v="0"/>
    <d v="2016-12-17T00:00:00"/>
    <x v="22"/>
    <n v="1255"/>
    <s v="technolgy"/>
    <n v="1980"/>
    <n v="7708.38"/>
    <n v="13756"/>
    <s v="United States"/>
    <n v="0"/>
    <s v="GTX"/>
    <n v="1096"/>
    <x v="4"/>
    <s v="East"/>
  </r>
  <r>
    <s v="Q3WLHRE9"/>
    <x v="1"/>
    <x v="2"/>
    <s v="Statholdings"/>
    <x v="0"/>
    <d v="2016-12-17T00:00:00"/>
    <x v="23"/>
    <n v="463"/>
    <s v="employment"/>
    <n v="1997"/>
    <n v="291.27"/>
    <n v="586"/>
    <s v="United States"/>
    <n v="0"/>
    <s v="GTX"/>
    <n v="550"/>
    <x v="1"/>
    <s v="Central"/>
  </r>
  <r>
    <s v="IX7UEOAP"/>
    <x v="22"/>
    <x v="0"/>
    <s v="Initech"/>
    <x v="1"/>
    <d v="2016-12-17T00:00:00"/>
    <x v="27"/>
    <n v="0"/>
    <s v="telecommunications"/>
    <n v="1994"/>
    <n v="6395.05"/>
    <n v="20275"/>
    <s v="United States"/>
    <n v="0"/>
    <s v="GTX"/>
    <n v="1096"/>
    <x v="5"/>
    <s v="East"/>
  </r>
  <r>
    <s v="NQU62K1H"/>
    <x v="22"/>
    <x v="2"/>
    <s v="Zencorporation"/>
    <x v="0"/>
    <d v="2016-12-17T00:00:00"/>
    <x v="15"/>
    <n v="605"/>
    <s v="technolgy"/>
    <n v="2011"/>
    <n v="40.79"/>
    <n v="142"/>
    <s v="China"/>
    <n v="0"/>
    <s v="GTX"/>
    <n v="550"/>
    <x v="5"/>
    <s v="East"/>
  </r>
  <r>
    <s v="NAQKOU0T"/>
    <x v="9"/>
    <x v="0"/>
    <s v="Fasehatice"/>
    <x v="0"/>
    <d v="2016-12-17T00:00:00"/>
    <x v="19"/>
    <n v="1315"/>
    <s v="retail"/>
    <n v="1990"/>
    <n v="4968.91"/>
    <n v="7523"/>
    <s v="United States"/>
    <n v="0"/>
    <s v="GTX"/>
    <n v="1096"/>
    <x v="3"/>
    <s v="West"/>
  </r>
  <r>
    <s v="I3V3GUAI"/>
    <x v="21"/>
    <x v="2"/>
    <s v="Zumgoity"/>
    <x v="0"/>
    <d v="2016-12-17T00:00:00"/>
    <x v="3"/>
    <n v="559"/>
    <s v="medical"/>
    <n v="1984"/>
    <n v="441.08"/>
    <n v="1210"/>
    <s v="United States"/>
    <n v="0"/>
    <s v="GTX"/>
    <n v="550"/>
    <x v="0"/>
    <s v="Central"/>
  </r>
  <r>
    <s v="PN4VJDXY"/>
    <x v="0"/>
    <x v="2"/>
    <s v="Rundofase"/>
    <x v="0"/>
    <d v="2016-12-17T00:00:00"/>
    <x v="26"/>
    <n v="557"/>
    <s v="technolgy"/>
    <n v="1983"/>
    <n v="1008.06"/>
    <n v="1238"/>
    <s v="United States"/>
    <n v="0"/>
    <s v="GTX"/>
    <n v="550"/>
    <x v="0"/>
    <s v="Central"/>
  </r>
  <r>
    <s v="K9D4DQ3R"/>
    <x v="15"/>
    <x v="1"/>
    <s v="Vehement Capital Partners"/>
    <x v="0"/>
    <d v="2016-12-17T00:00:00"/>
    <x v="3"/>
    <n v="48"/>
    <s v="finance"/>
    <n v="1993"/>
    <n v="646.1"/>
    <n v="883"/>
    <s v="United States"/>
    <s v="Golddex"/>
    <s v="MG"/>
    <n v="55"/>
    <x v="4"/>
    <s v="East"/>
  </r>
  <r>
    <s v="9X6V79KE"/>
    <x v="11"/>
    <x v="3"/>
    <s v="Isdom"/>
    <x v="0"/>
    <d v="2016-12-17T00:00:00"/>
    <x v="25"/>
    <n v="6282"/>
    <s v="medical"/>
    <n v="2002"/>
    <n v="3178.24"/>
    <n v="4540"/>
    <s v="United States"/>
    <n v="0"/>
    <s v="GTX"/>
    <n v="5482"/>
    <x v="0"/>
    <s v="Central"/>
  </r>
  <r>
    <s v="W1KLFNE4"/>
    <x v="3"/>
    <x v="4"/>
    <s v="Isdom"/>
    <x v="0"/>
    <d v="2016-12-18T00:00:00"/>
    <x v="3"/>
    <n v="3246"/>
    <s v="medical"/>
    <n v="2002"/>
    <n v="3178.24"/>
    <n v="4540"/>
    <s v="United States"/>
    <n v="0"/>
    <s v="MG"/>
    <n v="3393"/>
    <x v="0"/>
    <s v="Central"/>
  </r>
  <r>
    <s v="GD2OCW12"/>
    <x v="1"/>
    <x v="2"/>
    <s v="Finhigh"/>
    <x v="0"/>
    <d v="2016-12-18T00:00:00"/>
    <x v="17"/>
    <n v="514"/>
    <s v="finance"/>
    <n v="2006"/>
    <n v="1102.43"/>
    <n v="1759"/>
    <s v="United States"/>
    <n v="0"/>
    <s v="GTX"/>
    <n v="550"/>
    <x v="1"/>
    <s v="Central"/>
  </r>
  <r>
    <s v="6XO4RYXK"/>
    <x v="22"/>
    <x v="0"/>
    <s v="Silis"/>
    <x v="0"/>
    <d v="2016-12-18T00:00:00"/>
    <x v="24"/>
    <n v="1132"/>
    <s v="medical"/>
    <n v="1994"/>
    <n v="2818.38"/>
    <n v="6290"/>
    <s v="United States"/>
    <n v="0"/>
    <s v="GTX"/>
    <n v="1096"/>
    <x v="5"/>
    <s v="East"/>
  </r>
  <r>
    <s v="18Y7GRPW"/>
    <x v="19"/>
    <x v="3"/>
    <s v="Silis"/>
    <x v="0"/>
    <d v="2016-12-18T00:00:00"/>
    <x v="21"/>
    <n v="5918"/>
    <s v="medical"/>
    <n v="1994"/>
    <n v="2818.38"/>
    <n v="6290"/>
    <s v="United States"/>
    <n v="0"/>
    <s v="GTX"/>
    <n v="5482"/>
    <x v="4"/>
    <s v="East"/>
  </r>
  <r>
    <s v="U07C2HEG"/>
    <x v="8"/>
    <x v="1"/>
    <s v="Kan-code"/>
    <x v="1"/>
    <d v="2016-12-18T00:00:00"/>
    <x v="17"/>
    <n v="0"/>
    <s v="software"/>
    <n v="1982"/>
    <n v="11698.03"/>
    <n v="34288"/>
    <s v="United States"/>
    <n v="0"/>
    <s v="MG"/>
    <n v="55"/>
    <x v="2"/>
    <s v="West"/>
  </r>
  <r>
    <s v="RNTOJ78L"/>
    <x v="10"/>
    <x v="1"/>
    <s v="Hatfan"/>
    <x v="1"/>
    <d v="2016-12-18T00:00:00"/>
    <x v="22"/>
    <n v="0"/>
    <s v="services"/>
    <n v="1982"/>
    <n v="792.46"/>
    <n v="1299"/>
    <s v="United States"/>
    <n v="0"/>
    <s v="MG"/>
    <n v="55"/>
    <x v="3"/>
    <s v="West"/>
  </r>
  <r>
    <s v="N07K7DR7"/>
    <x v="15"/>
    <x v="1"/>
    <s v="Plexzap"/>
    <x v="2"/>
    <d v="2016-12-18T00:00:00"/>
    <x v="14"/>
    <m/>
    <s v="retail"/>
    <n v="2001"/>
    <n v="2437.85"/>
    <n v="4874"/>
    <s v="United States"/>
    <n v="0"/>
    <s v="MG"/>
    <n v="55"/>
    <x v="4"/>
    <s v="East"/>
  </r>
  <r>
    <s v="NLB4D5BQ"/>
    <x v="11"/>
    <x v="4"/>
    <s v="Gogozoom"/>
    <x v="0"/>
    <d v="2016-12-18T00:00:00"/>
    <x v="29"/>
    <n v="2955"/>
    <s v="telecommunications"/>
    <n v="2007"/>
    <n v="86.68"/>
    <n v="187"/>
    <s v="United States"/>
    <s v="Sonron"/>
    <s v="MG"/>
    <n v="3393"/>
    <x v="0"/>
    <s v="Central"/>
  </r>
  <r>
    <s v="YZGDW4G1"/>
    <x v="13"/>
    <x v="1"/>
    <s v="Initech"/>
    <x v="0"/>
    <d v="2016-12-18T00:00:00"/>
    <x v="17"/>
    <n v="64"/>
    <s v="telecommunications"/>
    <n v="1994"/>
    <n v="6395.05"/>
    <n v="20275"/>
    <s v="United States"/>
    <n v="0"/>
    <s v="MG"/>
    <n v="55"/>
    <x v="4"/>
    <s v="East"/>
  </r>
  <r>
    <s v="G8AO5FA2"/>
    <x v="18"/>
    <x v="4"/>
    <s v="Initech"/>
    <x v="1"/>
    <d v="2016-12-18T00:00:00"/>
    <x v="27"/>
    <n v="0"/>
    <s v="telecommunications"/>
    <n v="1994"/>
    <n v="6395.05"/>
    <n v="20275"/>
    <s v="United States"/>
    <n v="0"/>
    <s v="MG"/>
    <n v="3393"/>
    <x v="4"/>
    <s v="East"/>
  </r>
  <r>
    <s v="125VIRMX"/>
    <x v="12"/>
    <x v="5"/>
    <s v="Warephase"/>
    <x v="2"/>
    <d v="2016-12-19T00:00:00"/>
    <x v="14"/>
    <m/>
    <s v="services"/>
    <n v="1997"/>
    <n v="2041.73"/>
    <n v="5276"/>
    <s v="United States"/>
    <n v="0"/>
    <s v="GTK"/>
    <n v="26768"/>
    <x v="3"/>
    <s v="West"/>
  </r>
  <r>
    <s v="LXXW3TRW"/>
    <x v="12"/>
    <x v="0"/>
    <s v="Scotfind"/>
    <x v="0"/>
    <d v="2016-12-19T00:00:00"/>
    <x v="11"/>
    <n v="1164"/>
    <s v="software"/>
    <n v="1996"/>
    <n v="6354.87"/>
    <n v="16780"/>
    <s v="United States"/>
    <s v="Bubba Gump"/>
    <s v="GTX"/>
    <n v="1096"/>
    <x v="3"/>
    <s v="West"/>
  </r>
  <r>
    <s v="8KJ3H262"/>
    <x v="12"/>
    <x v="1"/>
    <s v="Singletechno"/>
    <x v="0"/>
    <d v="2016-12-19T00:00:00"/>
    <x v="1"/>
    <n v="65"/>
    <s v="retail"/>
    <n v="1996"/>
    <n v="2214.94"/>
    <n v="5374"/>
    <s v="United States"/>
    <n v="0"/>
    <s v="MG"/>
    <n v="55"/>
    <x v="3"/>
    <s v="West"/>
  </r>
  <r>
    <s v="88POGNEL"/>
    <x v="24"/>
    <x v="0"/>
    <s v="Cancity"/>
    <x v="1"/>
    <d v="2016-12-19T00:00:00"/>
    <x v="1"/>
    <n v="0"/>
    <s v="retail"/>
    <n v="2001"/>
    <n v="718.62"/>
    <n v="2448"/>
    <s v="United States"/>
    <n v="0"/>
    <s v="GTX"/>
    <n v="1096"/>
    <x v="1"/>
    <s v="Central"/>
  </r>
  <r>
    <s v="UYP3NNU6"/>
    <x v="14"/>
    <x v="2"/>
    <s v="Groovestreet"/>
    <x v="0"/>
    <d v="2016-12-19T00:00:00"/>
    <x v="28"/>
    <n v="441"/>
    <s v="retail"/>
    <n v="2003"/>
    <n v="223.8"/>
    <n v="299"/>
    <s v="United States"/>
    <n v="0"/>
    <s v="GTX"/>
    <n v="550"/>
    <x v="2"/>
    <s v="West"/>
  </r>
  <r>
    <s v="S1V8684Y"/>
    <x v="20"/>
    <x v="0"/>
    <s v="Finhigh"/>
    <x v="1"/>
    <d v="2016-12-19T00:00:00"/>
    <x v="15"/>
    <n v="0"/>
    <s v="finance"/>
    <n v="2006"/>
    <n v="1102.43"/>
    <n v="1759"/>
    <s v="United States"/>
    <n v="0"/>
    <s v="GTX"/>
    <n v="1096"/>
    <x v="1"/>
    <s v="Central"/>
  </r>
  <r>
    <s v="L62MDI48"/>
    <x v="3"/>
    <x v="4"/>
    <s v="Isdom"/>
    <x v="1"/>
    <d v="2016-12-20T00:00:00"/>
    <x v="0"/>
    <n v="0"/>
    <s v="medical"/>
    <n v="2002"/>
    <n v="3178.24"/>
    <n v="4540"/>
    <s v="United States"/>
    <n v="0"/>
    <s v="MG"/>
    <n v="3393"/>
    <x v="0"/>
    <s v="Central"/>
  </r>
  <r>
    <s v="3EL8D4WO"/>
    <x v="1"/>
    <x v="4"/>
    <s v="Codehow"/>
    <x v="0"/>
    <d v="2016-12-20T00:00:00"/>
    <x v="25"/>
    <n v="3269"/>
    <s v="software"/>
    <n v="1998"/>
    <n v="2714.9"/>
    <n v="2641"/>
    <s v="United States"/>
    <s v="Acme Corporation"/>
    <s v="MG"/>
    <n v="3393"/>
    <x v="1"/>
    <s v="Central"/>
  </r>
  <r>
    <s v="VOAN1NXG"/>
    <x v="22"/>
    <x v="2"/>
    <s v="Kinnamplus"/>
    <x v="0"/>
    <d v="2016-12-20T00:00:00"/>
    <x v="15"/>
    <n v="579"/>
    <s v="retail"/>
    <n v="2004"/>
    <n v="702.72"/>
    <n v="1831"/>
    <s v="United States"/>
    <n v="0"/>
    <s v="GTX"/>
    <n v="550"/>
    <x v="5"/>
    <s v="East"/>
  </r>
  <r>
    <s v="ALW92XQL"/>
    <x v="24"/>
    <x v="2"/>
    <s v="Isdom"/>
    <x v="1"/>
    <d v="2016-12-20T00:00:00"/>
    <x v="25"/>
    <n v="0"/>
    <s v="medical"/>
    <n v="2002"/>
    <n v="3178.24"/>
    <n v="4540"/>
    <s v="United States"/>
    <n v="0"/>
    <s v="GTX"/>
    <n v="550"/>
    <x v="1"/>
    <s v="Central"/>
  </r>
  <r>
    <s v="TJ6ZA1M3"/>
    <x v="16"/>
    <x v="2"/>
    <s v="Dalttechnology"/>
    <x v="1"/>
    <d v="2016-12-20T00:00:00"/>
    <x v="1"/>
    <n v="0"/>
    <s v="software"/>
    <n v="2013"/>
    <n v="98.79"/>
    <n v="96"/>
    <s v="United States"/>
    <s v="Bubba Gump"/>
    <s v="GTX"/>
    <n v="550"/>
    <x v="2"/>
    <s v="West"/>
  </r>
  <r>
    <s v="FKAFO8O9"/>
    <x v="16"/>
    <x v="1"/>
    <s v="Xx-holding"/>
    <x v="0"/>
    <d v="2016-12-20T00:00:00"/>
    <x v="20"/>
    <n v="51"/>
    <s v="finance"/>
    <n v="1993"/>
    <n v="7537.24"/>
    <n v="20293"/>
    <s v="United States"/>
    <n v="0"/>
    <s v="MG"/>
    <n v="55"/>
    <x v="2"/>
    <s v="West"/>
  </r>
  <r>
    <s v="1XBC7M9F"/>
    <x v="5"/>
    <x v="1"/>
    <s v="Faxquote"/>
    <x v="0"/>
    <d v="2016-12-20T00:00:00"/>
    <x v="9"/>
    <n v="64"/>
    <s v="telecommunications"/>
    <n v="1995"/>
    <n v="1825.82"/>
    <n v="5595"/>
    <s v="United States"/>
    <s v="Sonron"/>
    <s v="MG"/>
    <n v="55"/>
    <x v="3"/>
    <s v="West"/>
  </r>
  <r>
    <s v="8IXBS90G"/>
    <x v="15"/>
    <x v="1"/>
    <s v="Donware"/>
    <x v="0"/>
    <d v="2016-12-20T00:00:00"/>
    <x v="9"/>
    <n v="60"/>
    <s v="marketing"/>
    <n v="1999"/>
    <n v="1197.44"/>
    <n v="2570"/>
    <s v="United States"/>
    <n v="0"/>
    <s v="MG"/>
    <n v="55"/>
    <x v="4"/>
    <s v="East"/>
  </r>
  <r>
    <s v="2X45BEOS"/>
    <x v="25"/>
    <x v="0"/>
    <s v="Ganjaflex"/>
    <x v="0"/>
    <d v="2016-12-21T00:00:00"/>
    <x v="27"/>
    <n v="1186"/>
    <s v="retail"/>
    <n v="1995"/>
    <n v="5158.71"/>
    <n v="17479"/>
    <s v="Japan"/>
    <n v="0"/>
    <s v="GTX"/>
    <n v="1096"/>
    <x v="5"/>
    <s v="East"/>
  </r>
  <r>
    <s v="EQ8X0QTL"/>
    <x v="23"/>
    <x v="4"/>
    <s v="Yearin"/>
    <x v="0"/>
    <d v="2016-12-21T00:00:00"/>
    <x v="2"/>
    <n v="3577"/>
    <s v="retail"/>
    <n v="2005"/>
    <n v="2261.05"/>
    <n v="3851"/>
    <s v="United States"/>
    <n v="0"/>
    <s v="MG"/>
    <n v="3393"/>
    <x v="4"/>
    <s v="East"/>
  </r>
  <r>
    <s v="5QD53WHF"/>
    <x v="26"/>
    <x v="0"/>
    <s v="Donquadtech"/>
    <x v="0"/>
    <d v="2016-12-21T00:00:00"/>
    <x v="1"/>
    <n v="1020"/>
    <s v="technolgy"/>
    <n v="1992"/>
    <n v="1712.68"/>
    <n v="3194"/>
    <s v="United States"/>
    <s v="Acme Corporation"/>
    <s v="GTX"/>
    <n v="1096"/>
    <x v="5"/>
    <s v="East"/>
  </r>
  <r>
    <s v="79EABK3X"/>
    <x v="9"/>
    <x v="1"/>
    <s v="Zoomit"/>
    <x v="0"/>
    <d v="2016-12-21T00:00:00"/>
    <x v="13"/>
    <n v="53"/>
    <s v="entertainment"/>
    <n v="1992"/>
    <n v="324.19"/>
    <n v="978"/>
    <s v="United States"/>
    <n v="0"/>
    <s v="MG"/>
    <n v="55"/>
    <x v="3"/>
    <s v="West"/>
  </r>
  <r>
    <s v="2DKO9X1T"/>
    <x v="29"/>
    <x v="2"/>
    <s v="Rundofase"/>
    <x v="1"/>
    <d v="2016-12-21T00:00:00"/>
    <x v="5"/>
    <n v="0"/>
    <s v="technolgy"/>
    <n v="1983"/>
    <n v="1008.06"/>
    <n v="1238"/>
    <s v="United States"/>
    <n v="0"/>
    <s v="GTX"/>
    <n v="550"/>
    <x v="1"/>
    <s v="Central"/>
  </r>
  <r>
    <s v="IBDEQVBN"/>
    <x v="16"/>
    <x v="2"/>
    <s v="Faxquote"/>
    <x v="1"/>
    <d v="2016-12-21T00:00:00"/>
    <x v="26"/>
    <n v="0"/>
    <s v="telecommunications"/>
    <n v="1995"/>
    <n v="1825.82"/>
    <n v="5595"/>
    <s v="United States"/>
    <s v="Sonron"/>
    <s v="GTX"/>
    <n v="550"/>
    <x v="2"/>
    <s v="West"/>
  </r>
  <r>
    <s v="62AK8UWX"/>
    <x v="0"/>
    <x v="2"/>
    <s v="Codehow"/>
    <x v="0"/>
    <d v="2016-12-21T00:00:00"/>
    <x v="30"/>
    <n v="546"/>
    <s v="software"/>
    <n v="1998"/>
    <n v="2714.9"/>
    <n v="2641"/>
    <s v="United States"/>
    <s v="Acme Corporation"/>
    <s v="GTX"/>
    <n v="550"/>
    <x v="0"/>
    <s v="Central"/>
  </r>
  <r>
    <s v="5QM4ORNT"/>
    <x v="6"/>
    <x v="0"/>
    <s v="Domzoom"/>
    <x v="0"/>
    <d v="2016-12-21T00:00:00"/>
    <x v="21"/>
    <n v="1212"/>
    <s v="entertainment"/>
    <n v="1998"/>
    <n v="217.87"/>
    <n v="551"/>
    <s v="United States"/>
    <n v="0"/>
    <s v="GTX"/>
    <n v="1096"/>
    <x v="1"/>
    <s v="Central"/>
  </r>
  <r>
    <s v="S91N9YBL"/>
    <x v="4"/>
    <x v="2"/>
    <s v="Sunnamplex"/>
    <x v="1"/>
    <d v="2016-12-21T00:00:00"/>
    <x v="9"/>
    <n v="0"/>
    <s v="marketing"/>
    <n v="2008"/>
    <n v="894.37"/>
    <n v="1593"/>
    <s v="Poland"/>
    <n v="0"/>
    <s v="GTX"/>
    <n v="550"/>
    <x v="3"/>
    <s v="West"/>
  </r>
  <r>
    <s v="44H0FJMH"/>
    <x v="3"/>
    <x v="3"/>
    <s v="Bioholding"/>
    <x v="1"/>
    <d v="2016-12-22T00:00:00"/>
    <x v="27"/>
    <n v="0"/>
    <s v="medical"/>
    <n v="2012"/>
    <n v="587.34"/>
    <n v="1356"/>
    <s v="Philipines"/>
    <n v="0"/>
    <s v="GTX"/>
    <n v="5482"/>
    <x v="0"/>
    <s v="Central"/>
  </r>
  <r>
    <s v="N5AZLQZR"/>
    <x v="24"/>
    <x v="3"/>
    <s v="Dontechi"/>
    <x v="0"/>
    <d v="2016-12-22T00:00:00"/>
    <x v="17"/>
    <n v="5533"/>
    <s v="software"/>
    <n v="1982"/>
    <n v="4618"/>
    <n v="10083"/>
    <s v="United States"/>
    <n v="0"/>
    <s v="GTX"/>
    <n v="5482"/>
    <x v="1"/>
    <s v="Central"/>
  </r>
  <r>
    <s v="4T295XQL"/>
    <x v="14"/>
    <x v="4"/>
    <s v="Finjob"/>
    <x v="0"/>
    <d v="2016-12-22T00:00:00"/>
    <x v="0"/>
    <n v="3295"/>
    <s v="employment"/>
    <n v="1988"/>
    <n v="2059.9"/>
    <n v="3644"/>
    <s v="United States"/>
    <n v="0"/>
    <s v="MG"/>
    <n v="3393"/>
    <x v="2"/>
    <s v="West"/>
  </r>
  <r>
    <s v="YFS5KLJJ"/>
    <x v="10"/>
    <x v="1"/>
    <s v="Finjob"/>
    <x v="0"/>
    <d v="2016-12-22T00:00:00"/>
    <x v="20"/>
    <n v="45"/>
    <s v="employment"/>
    <n v="1988"/>
    <n v="2059.9"/>
    <n v="3644"/>
    <s v="United States"/>
    <n v="0"/>
    <s v="MG"/>
    <n v="55"/>
    <x v="3"/>
    <s v="West"/>
  </r>
  <r>
    <s v="S8GLKDB9"/>
    <x v="13"/>
    <x v="1"/>
    <s v="Bioplex"/>
    <x v="0"/>
    <d v="2016-12-22T00:00:00"/>
    <x v="23"/>
    <n v="56"/>
    <s v="medical"/>
    <n v="1991"/>
    <n v="326.82"/>
    <n v="1016"/>
    <s v="United States"/>
    <n v="0"/>
    <s v="MG"/>
    <n v="55"/>
    <x v="4"/>
    <s v="East"/>
  </r>
  <r>
    <s v="IE7VQ5BA"/>
    <x v="26"/>
    <x v="0"/>
    <s v="Finhigh"/>
    <x v="2"/>
    <d v="2016-12-23T00:00:00"/>
    <x v="14"/>
    <m/>
    <s v="finance"/>
    <n v="2006"/>
    <n v="1102.43"/>
    <n v="1759"/>
    <s v="United States"/>
    <n v="0"/>
    <s v="GTX"/>
    <n v="1096"/>
    <x v="5"/>
    <s v="East"/>
  </r>
  <r>
    <s v="M0JKP0HT"/>
    <x v="24"/>
    <x v="4"/>
    <s v="Isdom"/>
    <x v="0"/>
    <d v="2016-12-23T00:00:00"/>
    <x v="22"/>
    <n v="3440"/>
    <s v="medical"/>
    <n v="2002"/>
    <n v="3178.24"/>
    <n v="4540"/>
    <s v="United States"/>
    <n v="0"/>
    <s v="MG"/>
    <n v="3393"/>
    <x v="1"/>
    <s v="Central"/>
  </r>
  <r>
    <s v="3X8VLQ5G"/>
    <x v="29"/>
    <x v="2"/>
    <s v="Cancity"/>
    <x v="0"/>
    <d v="2016-12-23T00:00:00"/>
    <x v="15"/>
    <n v="469"/>
    <s v="retail"/>
    <n v="2001"/>
    <n v="718.62"/>
    <n v="2448"/>
    <s v="United States"/>
    <n v="0"/>
    <s v="GTX"/>
    <n v="550"/>
    <x v="1"/>
    <s v="Central"/>
  </r>
  <r>
    <s v="EZLXL6GL"/>
    <x v="0"/>
    <x v="1"/>
    <s v="Isdom"/>
    <x v="0"/>
    <d v="2016-12-23T00:00:00"/>
    <x v="1"/>
    <n v="58"/>
    <s v="medical"/>
    <n v="2002"/>
    <n v="3178.24"/>
    <n v="4540"/>
    <s v="United States"/>
    <n v="0"/>
    <s v="MG"/>
    <n v="55"/>
    <x v="0"/>
    <s v="Central"/>
  </r>
  <r>
    <s v="R8PEL8V8"/>
    <x v="27"/>
    <x v="4"/>
    <s v="Isdom"/>
    <x v="0"/>
    <d v="2016-12-24T00:00:00"/>
    <x v="28"/>
    <n v="2955"/>
    <s v="medical"/>
    <n v="2002"/>
    <n v="3178.24"/>
    <n v="4540"/>
    <s v="United States"/>
    <n v="0"/>
    <s v="MG"/>
    <n v="3393"/>
    <x v="0"/>
    <s v="Central"/>
  </r>
  <r>
    <s v="L1R32S8H"/>
    <x v="23"/>
    <x v="3"/>
    <s v="Condax"/>
    <x v="0"/>
    <d v="2016-12-24T00:00:00"/>
    <x v="12"/>
    <n v="5228"/>
    <s v="medical"/>
    <n v="2017"/>
    <n v="4.54"/>
    <n v="9"/>
    <s v="United States"/>
    <n v="0"/>
    <s v="GTX"/>
    <n v="5482"/>
    <x v="4"/>
    <s v="East"/>
  </r>
  <r>
    <s v="J7N8J8NM"/>
    <x v="1"/>
    <x v="4"/>
    <s v="Toughzap"/>
    <x v="0"/>
    <d v="2016-12-24T00:00:00"/>
    <x v="17"/>
    <n v="3358"/>
    <s v="retail"/>
    <n v="1995"/>
    <n v="332.43"/>
    <n v="799"/>
    <s v="United States"/>
    <n v="0"/>
    <s v="MG"/>
    <n v="3393"/>
    <x v="1"/>
    <s v="Central"/>
  </r>
  <r>
    <s v="TO7PGVP1"/>
    <x v="12"/>
    <x v="3"/>
    <s v="Green-Plus"/>
    <x v="1"/>
    <d v="2016-12-24T00:00:00"/>
    <x v="31"/>
    <n v="0"/>
    <s v="services"/>
    <n v="2003"/>
    <n v="692.19"/>
    <n v="1922"/>
    <s v="United States"/>
    <n v="0"/>
    <s v="GTX"/>
    <n v="5482"/>
    <x v="3"/>
    <s v="West"/>
  </r>
  <r>
    <s v="A051G1B4"/>
    <x v="29"/>
    <x v="2"/>
    <s v="Codehow"/>
    <x v="0"/>
    <d v="2016-12-24T00:00:00"/>
    <x v="20"/>
    <n v="517"/>
    <s v="software"/>
    <n v="1998"/>
    <n v="2714.9"/>
    <n v="2641"/>
    <s v="United States"/>
    <s v="Acme Corporation"/>
    <s v="GTX"/>
    <n v="550"/>
    <x v="1"/>
    <s v="Central"/>
  </r>
  <r>
    <s v="NMDMM5YJ"/>
    <x v="0"/>
    <x v="2"/>
    <s v="Dontechi"/>
    <x v="0"/>
    <d v="2016-12-24T00:00:00"/>
    <x v="4"/>
    <n v="615"/>
    <s v="software"/>
    <n v="1982"/>
    <n v="4618"/>
    <n v="10083"/>
    <s v="United States"/>
    <n v="0"/>
    <s v="GTX"/>
    <n v="550"/>
    <x v="0"/>
    <s v="Central"/>
  </r>
  <r>
    <s v="LWPJEV3U"/>
    <x v="6"/>
    <x v="2"/>
    <s v="Domzoom"/>
    <x v="1"/>
    <d v="2016-12-24T00:00:00"/>
    <x v="5"/>
    <n v="0"/>
    <s v="entertainment"/>
    <n v="1998"/>
    <n v="217.87"/>
    <n v="551"/>
    <s v="United States"/>
    <n v="0"/>
    <s v="GTX"/>
    <n v="550"/>
    <x v="1"/>
    <s v="Central"/>
  </r>
  <r>
    <s v="I93ZFHEM"/>
    <x v="11"/>
    <x v="1"/>
    <s v="Condax"/>
    <x v="0"/>
    <d v="2016-12-24T00:00:00"/>
    <x v="9"/>
    <n v="62"/>
    <s v="medical"/>
    <n v="2017"/>
    <n v="4.54"/>
    <n v="9"/>
    <s v="United States"/>
    <n v="0"/>
    <s v="MG"/>
    <n v="55"/>
    <x v="0"/>
    <s v="Central"/>
  </r>
  <r>
    <s v="B2VJCVBB"/>
    <x v="1"/>
    <x v="3"/>
    <s v="Isdom"/>
    <x v="0"/>
    <d v="2016-12-25T00:00:00"/>
    <x v="22"/>
    <n v="4711"/>
    <s v="medical"/>
    <n v="2002"/>
    <n v="3178.24"/>
    <n v="4540"/>
    <s v="United States"/>
    <n v="0"/>
    <s v="GTX"/>
    <n v="5482"/>
    <x v="1"/>
    <s v="Central"/>
  </r>
  <r>
    <s v="PC78RLUX"/>
    <x v="19"/>
    <x v="2"/>
    <s v="Yearin"/>
    <x v="0"/>
    <d v="2016-12-25T00:00:00"/>
    <x v="18"/>
    <n v="510"/>
    <s v="retail"/>
    <n v="2005"/>
    <n v="2261.05"/>
    <n v="3851"/>
    <s v="United States"/>
    <n v="0"/>
    <s v="GTX"/>
    <n v="550"/>
    <x v="4"/>
    <s v="East"/>
  </r>
  <r>
    <s v="OWM3BPGW"/>
    <x v="9"/>
    <x v="0"/>
    <s v="Green-Plus"/>
    <x v="0"/>
    <d v="2016-12-25T00:00:00"/>
    <x v="10"/>
    <n v="926"/>
    <s v="services"/>
    <n v="2003"/>
    <n v="692.19"/>
    <n v="1922"/>
    <s v="United States"/>
    <n v="0"/>
    <s v="GTX"/>
    <n v="1096"/>
    <x v="3"/>
    <s v="West"/>
  </r>
  <r>
    <s v="RP5PS9A5"/>
    <x v="21"/>
    <x v="1"/>
    <s v="Betatech"/>
    <x v="0"/>
    <d v="2016-12-25T00:00:00"/>
    <x v="5"/>
    <n v="56"/>
    <s v="medical"/>
    <n v="1986"/>
    <n v="647.18"/>
    <n v="1185"/>
    <s v="Kenya"/>
    <n v="0"/>
    <s v="MG"/>
    <n v="55"/>
    <x v="0"/>
    <s v="Central"/>
  </r>
  <r>
    <s v="AI76U58A"/>
    <x v="8"/>
    <x v="2"/>
    <s v="Treequote"/>
    <x v="2"/>
    <d v="2016-12-25T00:00:00"/>
    <x v="14"/>
    <m/>
    <s v="telecommunications"/>
    <n v="1988"/>
    <n v="5266.09"/>
    <n v="8595"/>
    <s v="United States"/>
    <s v="Sonron"/>
    <s v="GTX"/>
    <n v="550"/>
    <x v="2"/>
    <s v="West"/>
  </r>
  <r>
    <s v="F2PW7WP2"/>
    <x v="13"/>
    <x v="1"/>
    <s v="Ontomedia"/>
    <x v="0"/>
    <d v="2016-12-25T00:00:00"/>
    <x v="8"/>
    <n v="47"/>
    <s v="employment"/>
    <n v="1997"/>
    <n v="882.12"/>
    <n v="2769"/>
    <s v="United States"/>
    <n v="0"/>
    <s v="MG"/>
    <n v="55"/>
    <x v="4"/>
    <s v="East"/>
  </r>
  <r>
    <s v="GK8YD2XW"/>
    <x v="1"/>
    <x v="2"/>
    <s v="Rangreen"/>
    <x v="1"/>
    <d v="2016-12-26T00:00:00"/>
    <x v="13"/>
    <n v="0"/>
    <s v="technolgy"/>
    <n v="1987"/>
    <n v="2938.67"/>
    <n v="8775"/>
    <s v="Panama"/>
    <n v="0"/>
    <s v="GTX"/>
    <n v="550"/>
    <x v="1"/>
    <s v="Central"/>
  </r>
  <r>
    <s v="U4LRR9E9"/>
    <x v="7"/>
    <x v="3"/>
    <s v="Nam-zim"/>
    <x v="0"/>
    <d v="2016-12-26T00:00:00"/>
    <x v="5"/>
    <n v="6490"/>
    <s v="services"/>
    <n v="1987"/>
    <n v="405.59"/>
    <n v="1179"/>
    <s v="Brazil"/>
    <s v="Warephase"/>
    <s v="GTX"/>
    <n v="5482"/>
    <x v="2"/>
    <s v="West"/>
  </r>
  <r>
    <s v="B00UMAV4"/>
    <x v="14"/>
    <x v="4"/>
    <s v="Gogozoom"/>
    <x v="2"/>
    <d v="2016-12-26T00:00:00"/>
    <x v="14"/>
    <m/>
    <s v="telecommunications"/>
    <n v="2007"/>
    <n v="86.68"/>
    <n v="187"/>
    <s v="United States"/>
    <s v="Sonron"/>
    <s v="MG"/>
    <n v="3393"/>
    <x v="2"/>
    <s v="West"/>
  </r>
  <r>
    <s v="9N55D1AH"/>
    <x v="6"/>
    <x v="4"/>
    <s v="Treequote"/>
    <x v="0"/>
    <d v="2016-12-26T00:00:00"/>
    <x v="3"/>
    <n v="3841"/>
    <s v="telecommunications"/>
    <n v="1988"/>
    <n v="5266.09"/>
    <n v="8595"/>
    <s v="United States"/>
    <s v="Sonron"/>
    <s v="MG"/>
    <n v="3393"/>
    <x v="1"/>
    <s v="Central"/>
  </r>
  <r>
    <s v="WI4PODA2"/>
    <x v="16"/>
    <x v="3"/>
    <s v="Faxquote"/>
    <x v="0"/>
    <d v="2016-12-27T00:00:00"/>
    <x v="24"/>
    <n v="5256"/>
    <s v="telecommunications"/>
    <n v="1995"/>
    <n v="1825.82"/>
    <n v="5595"/>
    <s v="United States"/>
    <s v="Sonron"/>
    <s v="GTX"/>
    <n v="5482"/>
    <x v="2"/>
    <s v="West"/>
  </r>
  <r>
    <s v="VF1V41RI"/>
    <x v="5"/>
    <x v="1"/>
    <s v="Kan-code"/>
    <x v="1"/>
    <d v="2016-12-27T00:00:00"/>
    <x v="26"/>
    <n v="0"/>
    <s v="software"/>
    <n v="1982"/>
    <n v="11698.03"/>
    <n v="34288"/>
    <s v="United States"/>
    <n v="0"/>
    <s v="MG"/>
    <n v="55"/>
    <x v="3"/>
    <s v="West"/>
  </r>
  <r>
    <s v="1B4L7TNG"/>
    <x v="5"/>
    <x v="4"/>
    <s v="Sonron"/>
    <x v="1"/>
    <d v="2016-12-27T00:00:00"/>
    <x v="25"/>
    <n v="0"/>
    <s v="telecommunications"/>
    <n v="1999"/>
    <n v="1699.85"/>
    <n v="5108"/>
    <s v="United States"/>
    <n v="0"/>
    <s v="MG"/>
    <n v="3393"/>
    <x v="3"/>
    <s v="West"/>
  </r>
  <r>
    <s v="MZAN11FT"/>
    <x v="3"/>
    <x v="2"/>
    <s v="Conecom"/>
    <x v="0"/>
    <d v="2016-12-28T00:00:00"/>
    <x v="0"/>
    <n v="625"/>
    <s v="technolgy"/>
    <n v="2005"/>
    <n v="1520.66"/>
    <n v="1806"/>
    <s v="United States"/>
    <n v="0"/>
    <s v="GTX"/>
    <n v="550"/>
    <x v="0"/>
    <s v="Central"/>
  </r>
  <r>
    <s v="MOLGOSGE"/>
    <x v="16"/>
    <x v="3"/>
    <s v="Konex"/>
    <x v="0"/>
    <d v="2016-12-28T00:00:00"/>
    <x v="22"/>
    <n v="5515"/>
    <s v="technolgy"/>
    <n v="1980"/>
    <n v="7708.38"/>
    <n v="13756"/>
    <s v="United States"/>
    <n v="0"/>
    <s v="GTX"/>
    <n v="5482"/>
    <x v="2"/>
    <s v="West"/>
  </r>
  <r>
    <s v="FA1VHZSV"/>
    <x v="17"/>
    <x v="1"/>
    <s v="Vehement Capital Partners"/>
    <x v="0"/>
    <d v="2016-12-28T00:00:00"/>
    <x v="28"/>
    <n v="57"/>
    <s v="finance"/>
    <n v="1993"/>
    <n v="646.1"/>
    <n v="883"/>
    <s v="United States"/>
    <s v="Golddex"/>
    <s v="MG"/>
    <n v="55"/>
    <x v="5"/>
    <s v="East"/>
  </r>
  <r>
    <s v="PXQEX039"/>
    <x v="11"/>
    <x v="1"/>
    <s v="Konmatfix"/>
    <x v="0"/>
    <d v="2016-12-28T00:00:00"/>
    <x v="26"/>
    <n v="51"/>
    <s v="marketing"/>
    <n v="1985"/>
    <n v="375.43"/>
    <n v="1190"/>
    <s v="United States"/>
    <n v="0"/>
    <s v="MG"/>
    <n v="55"/>
    <x v="0"/>
    <s v="Central"/>
  </r>
  <r>
    <s v="RX56S6G3"/>
    <x v="4"/>
    <x v="4"/>
    <s v="Fasehatice"/>
    <x v="0"/>
    <d v="2016-12-28T00:00:00"/>
    <x v="22"/>
    <n v="3803"/>
    <s v="retail"/>
    <n v="1990"/>
    <n v="4968.91"/>
    <n v="7523"/>
    <s v="United States"/>
    <n v="0"/>
    <s v="MG"/>
    <n v="3393"/>
    <x v="3"/>
    <s v="West"/>
  </r>
  <r>
    <s v="G4F8W039"/>
    <x v="3"/>
    <x v="3"/>
    <s v="Rundofase"/>
    <x v="0"/>
    <d v="2016-12-29T00:00:00"/>
    <x v="27"/>
    <n v="5459"/>
    <s v="technolgy"/>
    <n v="1983"/>
    <n v="1008.06"/>
    <n v="1238"/>
    <s v="United States"/>
    <n v="0"/>
    <s v="GTX"/>
    <n v="5482"/>
    <x v="0"/>
    <s v="Central"/>
  </r>
  <r>
    <s v="4T31MWVO"/>
    <x v="3"/>
    <x v="4"/>
    <s v="Stanredtax"/>
    <x v="0"/>
    <d v="2016-12-29T00:00:00"/>
    <x v="13"/>
    <n v="4148"/>
    <s v="finance"/>
    <n v="1987"/>
    <n v="1698.2"/>
    <n v="3798"/>
    <s v="United States"/>
    <n v="0"/>
    <s v="MG"/>
    <n v="3393"/>
    <x v="0"/>
    <s v="Central"/>
  </r>
  <r>
    <s v="83XN082U"/>
    <x v="23"/>
    <x v="3"/>
    <s v="Ganjaflex"/>
    <x v="0"/>
    <d v="2016-12-29T00:00:00"/>
    <x v="13"/>
    <n v="5002"/>
    <s v="retail"/>
    <n v="1995"/>
    <n v="5158.71"/>
    <n v="17479"/>
    <s v="Japan"/>
    <n v="0"/>
    <s v="GTX"/>
    <n v="5482"/>
    <x v="4"/>
    <s v="East"/>
  </r>
  <r>
    <s v="J21W3WIW"/>
    <x v="23"/>
    <x v="4"/>
    <s v="Gekko &amp; Co"/>
    <x v="0"/>
    <d v="2016-12-29T00:00:00"/>
    <x v="4"/>
    <n v="3351"/>
    <s v="retail"/>
    <n v="1990"/>
    <n v="2520.83"/>
    <n v="3502"/>
    <s v="United States"/>
    <n v="0"/>
    <s v="MG"/>
    <n v="3393"/>
    <x v="4"/>
    <s v="East"/>
  </r>
  <r>
    <s v="52UPJFYI"/>
    <x v="24"/>
    <x v="2"/>
    <s v="Domzoom"/>
    <x v="0"/>
    <d v="2016-12-29T00:00:00"/>
    <x v="16"/>
    <n v="571"/>
    <s v="entertainment"/>
    <n v="1998"/>
    <n v="217.87"/>
    <n v="551"/>
    <s v="United States"/>
    <n v="0"/>
    <s v="GTX"/>
    <n v="550"/>
    <x v="1"/>
    <s v="Central"/>
  </r>
  <r>
    <s v="QOL51JIB"/>
    <x v="7"/>
    <x v="2"/>
    <s v="Goodsilron"/>
    <x v="0"/>
    <d v="2016-12-29T00:00:00"/>
    <x v="5"/>
    <n v="601"/>
    <s v="marketing"/>
    <n v="2000"/>
    <n v="2952.73"/>
    <n v="5107"/>
    <s v="United States"/>
    <n v="0"/>
    <s v="GTX"/>
    <n v="550"/>
    <x v="2"/>
    <s v="West"/>
  </r>
  <r>
    <s v="93AGN8A6"/>
    <x v="5"/>
    <x v="2"/>
    <s v="Zoomit"/>
    <x v="0"/>
    <d v="2016-12-29T00:00:00"/>
    <x v="22"/>
    <n v="576"/>
    <s v="entertainment"/>
    <n v="1992"/>
    <n v="324.19"/>
    <n v="978"/>
    <s v="United States"/>
    <n v="0"/>
    <s v="GTX"/>
    <n v="550"/>
    <x v="3"/>
    <s v="West"/>
  </r>
  <r>
    <s v="J7UNJFJL"/>
    <x v="20"/>
    <x v="1"/>
    <s v="Funholding"/>
    <x v="0"/>
    <d v="2016-12-29T00:00:00"/>
    <x v="4"/>
    <n v="52"/>
    <s v="finance"/>
    <n v="1991"/>
    <n v="2819.5"/>
    <n v="7227"/>
    <s v="United States"/>
    <s v="Golddex"/>
    <s v="MG"/>
    <n v="55"/>
    <x v="1"/>
    <s v="Central"/>
  </r>
  <r>
    <s v="A4H5ESTU"/>
    <x v="8"/>
    <x v="0"/>
    <s v="Fasehatice"/>
    <x v="0"/>
    <d v="2016-12-29T00:00:00"/>
    <x v="22"/>
    <n v="1185"/>
    <s v="retail"/>
    <n v="1990"/>
    <n v="4968.91"/>
    <n v="7523"/>
    <s v="United States"/>
    <n v="0"/>
    <s v="GTX"/>
    <n v="1096"/>
    <x v="2"/>
    <s v="West"/>
  </r>
  <r>
    <s v="8EZ04VQB"/>
    <x v="17"/>
    <x v="0"/>
    <s v="Gekko &amp; Co"/>
    <x v="1"/>
    <d v="2016-12-29T00:00:00"/>
    <x v="26"/>
    <n v="0"/>
    <s v="retail"/>
    <n v="1990"/>
    <n v="2520.83"/>
    <n v="3502"/>
    <s v="United States"/>
    <n v="0"/>
    <s v="GTX"/>
    <n v="1096"/>
    <x v="5"/>
    <s v="East"/>
  </r>
  <r>
    <s v="4501T63I"/>
    <x v="10"/>
    <x v="1"/>
    <s v="Plexzap"/>
    <x v="0"/>
    <d v="2016-12-29T00:00:00"/>
    <x v="17"/>
    <n v="56"/>
    <s v="retail"/>
    <n v="2001"/>
    <n v="2437.85"/>
    <n v="4874"/>
    <s v="United States"/>
    <n v="0"/>
    <s v="MG"/>
    <n v="55"/>
    <x v="3"/>
    <s v="West"/>
  </r>
  <r>
    <s v="FPNGEJRC"/>
    <x v="13"/>
    <x v="1"/>
    <s v="Opentech"/>
    <x v="0"/>
    <d v="2016-12-29T00:00:00"/>
    <x v="31"/>
    <n v="54"/>
    <s v="finance"/>
    <n v="1994"/>
    <n v="355.23"/>
    <n v="853"/>
    <s v="United States"/>
    <n v="0"/>
    <s v="MG"/>
    <n v="55"/>
    <x v="4"/>
    <s v="East"/>
  </r>
  <r>
    <s v="Q7IRUJK7"/>
    <x v="3"/>
    <x v="3"/>
    <s v="Codehow"/>
    <x v="0"/>
    <d v="2017-01-01T00:00:00"/>
    <x v="0"/>
    <n v="5087"/>
    <s v="software"/>
    <n v="1998"/>
    <n v="2714.9"/>
    <n v="2641"/>
    <s v="United States"/>
    <s v="Acme Corporation"/>
    <s v="GTX"/>
    <n v="5482"/>
    <x v="0"/>
    <s v="Central"/>
  </r>
  <r>
    <s v="DTZPYISJ"/>
    <x v="26"/>
    <x v="0"/>
    <s v="Opentech"/>
    <x v="0"/>
    <d v="2017-01-01T00:00:00"/>
    <x v="16"/>
    <n v="1116"/>
    <s v="finance"/>
    <n v="1994"/>
    <n v="355.23"/>
    <n v="853"/>
    <s v="United States"/>
    <n v="0"/>
    <s v="GTX"/>
    <n v="1096"/>
    <x v="5"/>
    <s v="East"/>
  </r>
  <r>
    <s v="Y9HWSG8Z"/>
    <x v="1"/>
    <x v="2"/>
    <s v="Gogozoom"/>
    <x v="0"/>
    <d v="2017-01-01T00:00:00"/>
    <x v="19"/>
    <n v="510"/>
    <s v="telecommunications"/>
    <n v="2007"/>
    <n v="86.68"/>
    <n v="187"/>
    <s v="United States"/>
    <s v="Sonron"/>
    <s v="GTX"/>
    <n v="550"/>
    <x v="1"/>
    <s v="Central"/>
  </r>
  <r>
    <s v="JOQCXC9Z"/>
    <x v="29"/>
    <x v="2"/>
    <s v="Streethex"/>
    <x v="0"/>
    <d v="2017-01-01T00:00:00"/>
    <x v="28"/>
    <n v="565"/>
    <s v="retail"/>
    <n v="1988"/>
    <n v="1376.8"/>
    <n v="1165"/>
    <s v="Belgium"/>
    <n v="0"/>
    <s v="GTX"/>
    <n v="550"/>
    <x v="1"/>
    <s v="Central"/>
  </r>
  <r>
    <s v="AP7PCLAZ"/>
    <x v="14"/>
    <x v="2"/>
    <s v="Finjob"/>
    <x v="0"/>
    <d v="2017-01-01T00:00:00"/>
    <x v="12"/>
    <n v="633"/>
    <s v="employment"/>
    <n v="1988"/>
    <n v="2059.9"/>
    <n v="3644"/>
    <s v="United States"/>
    <n v="0"/>
    <s v="GTX"/>
    <n v="550"/>
    <x v="2"/>
    <s v="West"/>
  </r>
  <r>
    <s v="BIE471SO"/>
    <x v="17"/>
    <x v="4"/>
    <s v="Xx-zobam"/>
    <x v="0"/>
    <d v="2017-01-01T00:00:00"/>
    <x v="31"/>
    <n v="3962"/>
    <s v="entertainment"/>
    <n v="1989"/>
    <n v="3838.39"/>
    <n v="8274"/>
    <s v="United States"/>
    <n v="0"/>
    <s v="MG"/>
    <n v="3393"/>
    <x v="5"/>
    <s v="East"/>
  </r>
  <r>
    <s v="UA8AWDG4"/>
    <x v="4"/>
    <x v="4"/>
    <s v="Y-corporation"/>
    <x v="0"/>
    <d v="2017-01-01T00:00:00"/>
    <x v="30"/>
    <n v="3672"/>
    <s v="employment"/>
    <n v="1983"/>
    <n v="2871.35"/>
    <n v="9561"/>
    <s v="United States"/>
    <n v="0"/>
    <s v="MG"/>
    <n v="3393"/>
    <x v="3"/>
    <s v="West"/>
  </r>
  <r>
    <s v="BTT6YAVZ"/>
    <x v="2"/>
    <x v="0"/>
    <s v="Green-Plus"/>
    <x v="2"/>
    <d v="2017-01-01T00:00:00"/>
    <x v="14"/>
    <m/>
    <s v="services"/>
    <n v="2003"/>
    <n v="692.19"/>
    <n v="1922"/>
    <s v="United States"/>
    <n v="0"/>
    <s v="GTX"/>
    <n v="1096"/>
    <x v="2"/>
    <s v="West"/>
  </r>
  <r>
    <s v="PC1NUL8Q"/>
    <x v="3"/>
    <x v="1"/>
    <s v="Hottechi"/>
    <x v="0"/>
    <d v="2017-01-02T00:00:00"/>
    <x v="3"/>
    <n v="60"/>
    <s v="technolgy"/>
    <n v="1997"/>
    <n v="8170.38"/>
    <n v="16499"/>
    <s v="Korea"/>
    <n v="0"/>
    <s v="MG"/>
    <n v="55"/>
    <x v="0"/>
    <s v="Central"/>
  </r>
  <r>
    <s v="O7UUAK3Y"/>
    <x v="23"/>
    <x v="0"/>
    <s v="dambase"/>
    <x v="2"/>
    <d v="2017-01-02T00:00:00"/>
    <x v="14"/>
    <m/>
    <s v="marketing"/>
    <n v="1995"/>
    <n v="2173.98"/>
    <n v="2928"/>
    <s v="United States"/>
    <s v="Inity"/>
    <s v="GTX"/>
    <n v="1096"/>
    <x v="4"/>
    <s v="East"/>
  </r>
  <r>
    <s v="F1X5ZJ7V"/>
    <x v="29"/>
    <x v="2"/>
    <s v="Dontechi"/>
    <x v="0"/>
    <d v="2017-01-02T00:00:00"/>
    <x v="32"/>
    <n v="572"/>
    <s v="software"/>
    <n v="1982"/>
    <n v="4618"/>
    <n v="10083"/>
    <s v="United States"/>
    <n v="0"/>
    <s v="GTX"/>
    <n v="550"/>
    <x v="1"/>
    <s v="Central"/>
  </r>
  <r>
    <s v="IF7MJ88P"/>
    <x v="16"/>
    <x v="2"/>
    <s v="Goodsilron"/>
    <x v="0"/>
    <d v="2017-01-02T00:00:00"/>
    <x v="0"/>
    <n v="550"/>
    <s v="marketing"/>
    <n v="2000"/>
    <n v="2952.73"/>
    <n v="5107"/>
    <s v="United States"/>
    <n v="0"/>
    <s v="GTX"/>
    <n v="550"/>
    <x v="2"/>
    <s v="West"/>
  </r>
  <r>
    <s v="12MQ3WM8"/>
    <x v="20"/>
    <x v="4"/>
    <s v="Zumgoity"/>
    <x v="0"/>
    <d v="2017-01-02T00:00:00"/>
    <x v="5"/>
    <n v="3647"/>
    <s v="medical"/>
    <n v="1984"/>
    <n v="441.08"/>
    <n v="1210"/>
    <s v="United States"/>
    <n v="0"/>
    <s v="MG"/>
    <n v="3393"/>
    <x v="1"/>
    <s v="Central"/>
  </r>
  <r>
    <s v="91M6FY8S"/>
    <x v="0"/>
    <x v="2"/>
    <s v="Dontechi"/>
    <x v="0"/>
    <d v="2017-01-02T00:00:00"/>
    <x v="21"/>
    <n v="573"/>
    <s v="software"/>
    <n v="1982"/>
    <n v="4618"/>
    <n v="10083"/>
    <s v="United States"/>
    <n v="0"/>
    <s v="GTX"/>
    <n v="550"/>
    <x v="0"/>
    <s v="Central"/>
  </r>
  <r>
    <s v="0LNZRNEU"/>
    <x v="13"/>
    <x v="2"/>
    <s v="Zencorporation"/>
    <x v="0"/>
    <d v="2017-01-02T00:00:00"/>
    <x v="31"/>
    <n v="542"/>
    <s v="technolgy"/>
    <n v="2011"/>
    <n v="40.79"/>
    <n v="142"/>
    <s v="China"/>
    <n v="0"/>
    <s v="GTX"/>
    <n v="550"/>
    <x v="4"/>
    <s v="East"/>
  </r>
  <r>
    <s v="NKOKUS7D"/>
    <x v="25"/>
    <x v="4"/>
    <s v="Donware"/>
    <x v="0"/>
    <d v="2017-01-03T00:00:00"/>
    <x v="15"/>
    <n v="3479"/>
    <s v="marketing"/>
    <n v="1999"/>
    <n v="1197.44"/>
    <n v="2570"/>
    <s v="United States"/>
    <n v="0"/>
    <s v="MG"/>
    <n v="3393"/>
    <x v="5"/>
    <s v="East"/>
  </r>
  <r>
    <s v="NF6GCTMV"/>
    <x v="26"/>
    <x v="4"/>
    <s v="Ganjaflex"/>
    <x v="1"/>
    <d v="2017-01-03T00:00:00"/>
    <x v="30"/>
    <n v="0"/>
    <s v="retail"/>
    <n v="1995"/>
    <n v="5158.71"/>
    <n v="17479"/>
    <s v="Japan"/>
    <n v="0"/>
    <s v="MG"/>
    <n v="3393"/>
    <x v="5"/>
    <s v="East"/>
  </r>
  <r>
    <s v="I4UCA7CU"/>
    <x v="1"/>
    <x v="0"/>
    <s v="Stanredtax"/>
    <x v="0"/>
    <d v="2017-01-03T00:00:00"/>
    <x v="21"/>
    <n v="1012"/>
    <s v="finance"/>
    <n v="1987"/>
    <n v="1698.2"/>
    <n v="3798"/>
    <s v="United States"/>
    <n v="0"/>
    <s v="GTX"/>
    <n v="1096"/>
    <x v="1"/>
    <s v="Central"/>
  </r>
  <r>
    <s v="1LI7ETNZ"/>
    <x v="7"/>
    <x v="0"/>
    <s v="Doncon"/>
    <x v="0"/>
    <d v="2017-01-03T00:00:00"/>
    <x v="6"/>
    <n v="990"/>
    <s v="technolgy"/>
    <n v="2010"/>
    <n v="587.72"/>
    <n v="1501"/>
    <s v="United States"/>
    <n v="0"/>
    <s v="GTX"/>
    <n v="1096"/>
    <x v="2"/>
    <s v="West"/>
  </r>
  <r>
    <s v="77ZECYVJ"/>
    <x v="16"/>
    <x v="2"/>
    <s v="Finjob"/>
    <x v="1"/>
    <d v="2017-01-03T00:00:00"/>
    <x v="10"/>
    <n v="0"/>
    <s v="employment"/>
    <n v="1988"/>
    <n v="2059.9"/>
    <n v="3644"/>
    <s v="United States"/>
    <n v="0"/>
    <s v="GTX"/>
    <n v="550"/>
    <x v="2"/>
    <s v="West"/>
  </r>
  <r>
    <s v="IRB461Y7"/>
    <x v="16"/>
    <x v="0"/>
    <s v="Xx-holding"/>
    <x v="0"/>
    <d v="2017-01-03T00:00:00"/>
    <x v="18"/>
    <n v="1054"/>
    <s v="finance"/>
    <n v="1993"/>
    <n v="7537.24"/>
    <n v="20293"/>
    <s v="United States"/>
    <n v="0"/>
    <s v="GTX"/>
    <n v="1096"/>
    <x v="2"/>
    <s v="West"/>
  </r>
  <r>
    <s v="NM2Q3CGW"/>
    <x v="4"/>
    <x v="1"/>
    <s v="Scotfind"/>
    <x v="0"/>
    <d v="2017-01-03T00:00:00"/>
    <x v="24"/>
    <n v="55"/>
    <s v="software"/>
    <n v="1996"/>
    <n v="6354.87"/>
    <n v="16780"/>
    <s v="United States"/>
    <s v="Bubba Gump"/>
    <s v="MG"/>
    <n v="55"/>
    <x v="3"/>
    <s v="West"/>
  </r>
  <r>
    <s v="OEEUEIPJ"/>
    <x v="13"/>
    <x v="1"/>
    <s v="Ganjaflex"/>
    <x v="1"/>
    <d v="2017-01-03T00:00:00"/>
    <x v="8"/>
    <n v="0"/>
    <s v="retail"/>
    <n v="1995"/>
    <n v="5158.71"/>
    <n v="17479"/>
    <s v="Japan"/>
    <n v="0"/>
    <s v="MG"/>
    <n v="55"/>
    <x v="4"/>
    <s v="East"/>
  </r>
  <r>
    <s v="5E14LG51"/>
    <x v="28"/>
    <x v="0"/>
    <s v="Iselectrics"/>
    <x v="0"/>
    <d v="2017-01-04T00:00:00"/>
    <x v="25"/>
    <n v="1073"/>
    <s v="technolgy"/>
    <n v="2011"/>
    <n v="527.11"/>
    <n v="1428"/>
    <s v="United States"/>
    <s v="Acme Corporation"/>
    <s v="GTX"/>
    <n v="1096"/>
    <x v="5"/>
    <s v="East"/>
  </r>
  <r>
    <s v="TIAGZQ54"/>
    <x v="27"/>
    <x v="4"/>
    <s v="Genco Pura Olive Oil Company"/>
    <x v="1"/>
    <d v="2017-01-04T00:00:00"/>
    <x v="19"/>
    <n v="0"/>
    <s v="retail"/>
    <n v="2007"/>
    <n v="894.33"/>
    <n v="1635"/>
    <s v="Italy"/>
    <n v="0"/>
    <s v="MG"/>
    <n v="3393"/>
    <x v="0"/>
    <s v="Central"/>
  </r>
  <r>
    <s v="CRX91A45"/>
    <x v="16"/>
    <x v="2"/>
    <s v="Faxquote"/>
    <x v="0"/>
    <d v="2017-01-04T00:00:00"/>
    <x v="28"/>
    <n v="586"/>
    <s v="telecommunications"/>
    <n v="1995"/>
    <n v="1825.82"/>
    <n v="5595"/>
    <s v="United States"/>
    <s v="Sonron"/>
    <s v="GTX"/>
    <n v="550"/>
    <x v="2"/>
    <s v="West"/>
  </r>
  <r>
    <s v="SV4SOO2K"/>
    <x v="4"/>
    <x v="0"/>
    <s v="Hottechi"/>
    <x v="0"/>
    <d v="2017-01-04T00:00:00"/>
    <x v="26"/>
    <n v="880"/>
    <s v="technolgy"/>
    <n v="1997"/>
    <n v="8170.38"/>
    <n v="16499"/>
    <s v="Korea"/>
    <n v="0"/>
    <s v="GTX"/>
    <n v="1096"/>
    <x v="3"/>
    <s v="West"/>
  </r>
  <r>
    <s v="ITHR5WLF"/>
    <x v="4"/>
    <x v="4"/>
    <s v="Plexzap"/>
    <x v="0"/>
    <d v="2017-01-04T00:00:00"/>
    <x v="15"/>
    <n v="3676"/>
    <s v="retail"/>
    <n v="2001"/>
    <n v="2437.85"/>
    <n v="4874"/>
    <s v="United States"/>
    <n v="0"/>
    <s v="MG"/>
    <n v="3393"/>
    <x v="3"/>
    <s v="West"/>
  </r>
  <r>
    <s v="279625VN"/>
    <x v="3"/>
    <x v="4"/>
    <s v="Funholding"/>
    <x v="1"/>
    <d v="2017-01-05T00:00:00"/>
    <x v="25"/>
    <n v="0"/>
    <s v="finance"/>
    <n v="1991"/>
    <n v="2819.5"/>
    <n v="7227"/>
    <s v="United States"/>
    <s v="Golddex"/>
    <s v="MG"/>
    <n v="3393"/>
    <x v="0"/>
    <s v="Central"/>
  </r>
  <r>
    <s v="E8EY51IC"/>
    <x v="19"/>
    <x v="0"/>
    <s v="Opentech"/>
    <x v="1"/>
    <d v="2017-01-05T00:00:00"/>
    <x v="12"/>
    <n v="0"/>
    <s v="finance"/>
    <n v="1994"/>
    <n v="355.23"/>
    <n v="853"/>
    <s v="United States"/>
    <n v="0"/>
    <s v="GTX"/>
    <n v="1096"/>
    <x v="4"/>
    <s v="East"/>
  </r>
  <r>
    <s v="85XNDIK1"/>
    <x v="16"/>
    <x v="2"/>
    <s v="Blackzim"/>
    <x v="1"/>
    <d v="2017-01-05T00:00:00"/>
    <x v="18"/>
    <n v="0"/>
    <s v="retail"/>
    <n v="2009"/>
    <n v="497.11"/>
    <n v="1588"/>
    <s v="United States"/>
    <n v="0"/>
    <s v="GTX"/>
    <n v="550"/>
    <x v="2"/>
    <s v="West"/>
  </r>
  <r>
    <s v="VCA1WAB0"/>
    <x v="3"/>
    <x v="4"/>
    <s v="Funholding"/>
    <x v="1"/>
    <d v="2017-01-06T00:00:00"/>
    <x v="21"/>
    <n v="0"/>
    <s v="finance"/>
    <n v="1991"/>
    <n v="2819.5"/>
    <n v="7227"/>
    <s v="United States"/>
    <s v="Golddex"/>
    <s v="MG"/>
    <n v="3393"/>
    <x v="0"/>
    <s v="Central"/>
  </r>
  <r>
    <s v="1G866GH4"/>
    <x v="1"/>
    <x v="1"/>
    <s v="Toughzap"/>
    <x v="0"/>
    <d v="2017-01-06T00:00:00"/>
    <x v="10"/>
    <n v="56"/>
    <s v="retail"/>
    <n v="1995"/>
    <n v="332.43"/>
    <n v="799"/>
    <s v="United States"/>
    <n v="0"/>
    <s v="MG"/>
    <n v="55"/>
    <x v="1"/>
    <s v="Central"/>
  </r>
  <r>
    <s v="WDG0B1IR"/>
    <x v="24"/>
    <x v="1"/>
    <s v="Rundofase"/>
    <x v="1"/>
    <d v="2017-01-06T00:00:00"/>
    <x v="13"/>
    <n v="0"/>
    <s v="technolgy"/>
    <n v="1983"/>
    <n v="1008.06"/>
    <n v="1238"/>
    <s v="United States"/>
    <n v="0"/>
    <s v="MG"/>
    <n v="55"/>
    <x v="1"/>
    <s v="Central"/>
  </r>
  <r>
    <s v="Q5CABPMO"/>
    <x v="24"/>
    <x v="1"/>
    <s v="Funholding"/>
    <x v="0"/>
    <d v="2017-01-06T00:00:00"/>
    <x v="13"/>
    <n v="44"/>
    <s v="finance"/>
    <n v="1991"/>
    <n v="2819.5"/>
    <n v="7227"/>
    <s v="United States"/>
    <s v="Golddex"/>
    <s v="MG"/>
    <n v="55"/>
    <x v="1"/>
    <s v="Central"/>
  </r>
  <r>
    <s v="HHBA93J5"/>
    <x v="16"/>
    <x v="2"/>
    <s v="Konex"/>
    <x v="0"/>
    <d v="2017-01-06T00:00:00"/>
    <x v="27"/>
    <n v="532"/>
    <s v="technolgy"/>
    <n v="1980"/>
    <n v="7708.38"/>
    <n v="13756"/>
    <s v="United States"/>
    <n v="0"/>
    <s v="GTX"/>
    <n v="550"/>
    <x v="2"/>
    <s v="West"/>
  </r>
  <r>
    <s v="R0W6A9BG"/>
    <x v="21"/>
    <x v="2"/>
    <s v="Treequote"/>
    <x v="1"/>
    <d v="2017-01-06T00:00:00"/>
    <x v="33"/>
    <n v="0"/>
    <s v="telecommunications"/>
    <n v="1988"/>
    <n v="5266.09"/>
    <n v="8595"/>
    <s v="United States"/>
    <s v="Sonron"/>
    <s v="GTX"/>
    <n v="550"/>
    <x v="0"/>
    <s v="Central"/>
  </r>
  <r>
    <s v="P5EGQ0HI"/>
    <x v="21"/>
    <x v="2"/>
    <s v="Zumgoity"/>
    <x v="1"/>
    <d v="2017-01-06T00:00:00"/>
    <x v="19"/>
    <n v="0"/>
    <s v="medical"/>
    <n v="1984"/>
    <n v="441.08"/>
    <n v="1210"/>
    <s v="United States"/>
    <n v="0"/>
    <s v="GTX"/>
    <n v="550"/>
    <x v="0"/>
    <s v="Central"/>
  </r>
  <r>
    <s v="S3XI6YB3"/>
    <x v="11"/>
    <x v="2"/>
    <s v="Domzoom"/>
    <x v="1"/>
    <d v="2017-01-06T00:00:00"/>
    <x v="29"/>
    <n v="0"/>
    <s v="entertainment"/>
    <n v="1998"/>
    <n v="217.87"/>
    <n v="551"/>
    <s v="United States"/>
    <n v="0"/>
    <s v="GTX"/>
    <n v="550"/>
    <x v="0"/>
    <s v="Central"/>
  </r>
  <r>
    <s v="BBC3JB3H"/>
    <x v="3"/>
    <x v="2"/>
    <s v="Isdom"/>
    <x v="0"/>
    <d v="2017-01-07T00:00:00"/>
    <x v="9"/>
    <n v="622"/>
    <s v="medical"/>
    <n v="2002"/>
    <n v="3178.24"/>
    <n v="4540"/>
    <s v="United States"/>
    <n v="0"/>
    <s v="GTX"/>
    <n v="550"/>
    <x v="0"/>
    <s v="Central"/>
  </r>
  <r>
    <s v="7XVLKX8G"/>
    <x v="27"/>
    <x v="3"/>
    <s v="Cancity"/>
    <x v="1"/>
    <d v="2017-01-07T00:00:00"/>
    <x v="8"/>
    <n v="0"/>
    <s v="retail"/>
    <n v="2001"/>
    <n v="718.62"/>
    <n v="2448"/>
    <s v="United States"/>
    <n v="0"/>
    <s v="GTX"/>
    <n v="5482"/>
    <x v="0"/>
    <s v="Central"/>
  </r>
  <r>
    <s v="OX4P78HP"/>
    <x v="23"/>
    <x v="0"/>
    <s v="Xx-zobam"/>
    <x v="0"/>
    <d v="2017-01-07T00:00:00"/>
    <x v="28"/>
    <n v="1257"/>
    <s v="entertainment"/>
    <n v="1989"/>
    <n v="3838.39"/>
    <n v="8274"/>
    <s v="United States"/>
    <n v="0"/>
    <s v="GTX"/>
    <n v="1096"/>
    <x v="4"/>
    <s v="East"/>
  </r>
  <r>
    <s v="72LNJRY9"/>
    <x v="8"/>
    <x v="0"/>
    <s v="Lexiqvolax"/>
    <x v="0"/>
    <d v="2017-01-07T00:00:00"/>
    <x v="25"/>
    <n v="1135"/>
    <s v="medical"/>
    <n v="2004"/>
    <n v="1618.89"/>
    <n v="3889"/>
    <s v="United States"/>
    <n v="0"/>
    <s v="GTX"/>
    <n v="1096"/>
    <x v="2"/>
    <s v="West"/>
  </r>
  <r>
    <s v="8C2WG2FB"/>
    <x v="2"/>
    <x v="4"/>
    <s v="Hottechi"/>
    <x v="1"/>
    <d v="2017-01-07T00:00:00"/>
    <x v="26"/>
    <n v="0"/>
    <s v="technolgy"/>
    <n v="1997"/>
    <n v="8170.38"/>
    <n v="16499"/>
    <s v="Korea"/>
    <n v="0"/>
    <s v="MG"/>
    <n v="3393"/>
    <x v="2"/>
    <s v="West"/>
  </r>
  <r>
    <s v="S24L8LVR"/>
    <x v="3"/>
    <x v="3"/>
    <s v="dambase"/>
    <x v="0"/>
    <d v="2017-01-08T00:00:00"/>
    <x v="11"/>
    <n v="5210"/>
    <s v="marketing"/>
    <n v="1995"/>
    <n v="2173.98"/>
    <n v="2928"/>
    <s v="United States"/>
    <s v="Inity"/>
    <s v="GTX"/>
    <n v="5482"/>
    <x v="0"/>
    <s v="Central"/>
  </r>
  <r>
    <s v="JXWXEJXE"/>
    <x v="21"/>
    <x v="1"/>
    <s v="Ron-tech"/>
    <x v="0"/>
    <d v="2017-01-08T00:00:00"/>
    <x v="27"/>
    <n v="47"/>
    <s v="medical"/>
    <n v="1992"/>
    <n v="3922.42"/>
    <n v="6837"/>
    <s v="United States"/>
    <n v="0"/>
    <s v="MG"/>
    <n v="55"/>
    <x v="0"/>
    <s v="Central"/>
  </r>
  <r>
    <s v="W2JCRPLX"/>
    <x v="5"/>
    <x v="4"/>
    <s v="Konex"/>
    <x v="0"/>
    <d v="2017-01-08T00:00:00"/>
    <x v="30"/>
    <n v="3220"/>
    <s v="technolgy"/>
    <n v="1980"/>
    <n v="7708.38"/>
    <n v="13756"/>
    <s v="United States"/>
    <n v="0"/>
    <s v="MG"/>
    <n v="3393"/>
    <x v="3"/>
    <s v="West"/>
  </r>
  <r>
    <s v="EQCD7G7Q"/>
    <x v="10"/>
    <x v="2"/>
    <s v="Initech"/>
    <x v="2"/>
    <d v="2017-01-08T00:00:00"/>
    <x v="14"/>
    <m/>
    <s v="telecommunications"/>
    <n v="1994"/>
    <n v="6395.05"/>
    <n v="20275"/>
    <s v="United States"/>
    <n v="0"/>
    <s v="GTX"/>
    <n v="550"/>
    <x v="3"/>
    <s v="West"/>
  </r>
  <r>
    <s v="1M2I2NXQ"/>
    <x v="15"/>
    <x v="1"/>
    <s v="Donware"/>
    <x v="0"/>
    <d v="2017-01-08T00:00:00"/>
    <x v="12"/>
    <n v="47"/>
    <s v="marketing"/>
    <n v="1999"/>
    <n v="1197.44"/>
    <n v="2570"/>
    <s v="United States"/>
    <n v="0"/>
    <s v="MG"/>
    <n v="55"/>
    <x v="4"/>
    <s v="East"/>
  </r>
  <r>
    <s v="XYNTWPN1"/>
    <x v="13"/>
    <x v="1"/>
    <s v="Rundofase"/>
    <x v="2"/>
    <d v="2017-01-08T00:00:00"/>
    <x v="14"/>
    <m/>
    <s v="technolgy"/>
    <n v="1983"/>
    <n v="1008.06"/>
    <n v="1238"/>
    <s v="United States"/>
    <n v="0"/>
    <s v="MG"/>
    <n v="55"/>
    <x v="4"/>
    <s v="East"/>
  </r>
  <r>
    <s v="54EGR0AD"/>
    <x v="13"/>
    <x v="1"/>
    <s v="Yearin"/>
    <x v="0"/>
    <d v="2017-01-08T00:00:00"/>
    <x v="25"/>
    <n v="63"/>
    <s v="retail"/>
    <n v="2005"/>
    <n v="2261.05"/>
    <n v="3851"/>
    <s v="United States"/>
    <n v="0"/>
    <s v="MG"/>
    <n v="55"/>
    <x v="4"/>
    <s v="East"/>
  </r>
  <r>
    <s v="VT5Y73GX"/>
    <x v="3"/>
    <x v="1"/>
    <s v="Betatech"/>
    <x v="0"/>
    <d v="2017-01-09T00:00:00"/>
    <x v="24"/>
    <n v="56"/>
    <s v="medical"/>
    <n v="1986"/>
    <n v="647.18"/>
    <n v="1185"/>
    <s v="Kenya"/>
    <n v="0"/>
    <s v="MG"/>
    <n v="55"/>
    <x v="0"/>
    <s v="Central"/>
  </r>
  <r>
    <s v="8O9V7UOZ"/>
    <x v="3"/>
    <x v="1"/>
    <s v="Rundofase"/>
    <x v="0"/>
    <d v="2017-01-09T00:00:00"/>
    <x v="0"/>
    <n v="65"/>
    <s v="technolgy"/>
    <n v="1983"/>
    <n v="1008.06"/>
    <n v="1238"/>
    <s v="United States"/>
    <n v="0"/>
    <s v="MG"/>
    <n v="55"/>
    <x v="0"/>
    <s v="Central"/>
  </r>
  <r>
    <s v="GIIC5H9X"/>
    <x v="28"/>
    <x v="3"/>
    <s v="Donquadtech"/>
    <x v="0"/>
    <d v="2017-01-09T00:00:00"/>
    <x v="16"/>
    <n v="5743"/>
    <s v="technolgy"/>
    <n v="1992"/>
    <n v="1712.68"/>
    <n v="3194"/>
    <s v="United States"/>
    <s v="Acme Corporation"/>
    <s v="GTX"/>
    <n v="5482"/>
    <x v="5"/>
    <s v="East"/>
  </r>
  <r>
    <s v="9WMU7YHD"/>
    <x v="25"/>
    <x v="1"/>
    <s v="Mathtouch"/>
    <x v="0"/>
    <d v="2017-01-09T00:00:00"/>
    <x v="4"/>
    <n v="53"/>
    <s v="marketing"/>
    <n v="1984"/>
    <n v="3027.46"/>
    <n v="9516"/>
    <s v="Jordan"/>
    <n v="0"/>
    <s v="MG"/>
    <n v="55"/>
    <x v="5"/>
    <s v="East"/>
  </r>
  <r>
    <s v="8BQMFR86"/>
    <x v="23"/>
    <x v="3"/>
    <s v="Betasoloin"/>
    <x v="0"/>
    <d v="2017-01-09T00:00:00"/>
    <x v="18"/>
    <n v="4974"/>
    <s v="medical"/>
    <n v="1999"/>
    <n v="251.41"/>
    <n v="495"/>
    <s v="United States"/>
    <n v="0"/>
    <s v="GTX"/>
    <n v="5482"/>
    <x v="4"/>
    <s v="East"/>
  </r>
  <r>
    <s v="DDCC6ZPK"/>
    <x v="22"/>
    <x v="4"/>
    <s v="Ontomedia"/>
    <x v="0"/>
    <d v="2017-01-09T00:00:00"/>
    <x v="25"/>
    <n v="3892"/>
    <s v="employment"/>
    <n v="1997"/>
    <n v="882.12"/>
    <n v="2769"/>
    <s v="United States"/>
    <n v="0"/>
    <s v="MG"/>
    <n v="3393"/>
    <x v="5"/>
    <s v="East"/>
  </r>
  <r>
    <s v="FKS9MVF6"/>
    <x v="29"/>
    <x v="2"/>
    <s v="Inity"/>
    <x v="0"/>
    <d v="2017-01-09T00:00:00"/>
    <x v="3"/>
    <n v="504"/>
    <s v="marketing"/>
    <n v="1986"/>
    <n v="2403.58"/>
    <n v="8801"/>
    <s v="United States"/>
    <n v="0"/>
    <s v="GTX"/>
    <n v="550"/>
    <x v="1"/>
    <s v="Central"/>
  </r>
  <r>
    <s v="HF8ABDF6"/>
    <x v="10"/>
    <x v="4"/>
    <s v="Xx-holding"/>
    <x v="0"/>
    <d v="2017-01-09T00:00:00"/>
    <x v="31"/>
    <n v="3145"/>
    <s v="finance"/>
    <n v="1993"/>
    <n v="7537.24"/>
    <n v="20293"/>
    <s v="United States"/>
    <n v="0"/>
    <s v="MG"/>
    <n v="3393"/>
    <x v="3"/>
    <s v="West"/>
  </r>
  <r>
    <s v="SIRC44NM"/>
    <x v="4"/>
    <x v="2"/>
    <s v="Finjob"/>
    <x v="0"/>
    <d v="2017-01-09T00:00:00"/>
    <x v="27"/>
    <n v="564"/>
    <s v="employment"/>
    <n v="1988"/>
    <n v="2059.9"/>
    <n v="3644"/>
    <s v="United States"/>
    <n v="0"/>
    <s v="GTX"/>
    <n v="550"/>
    <x v="3"/>
    <s v="West"/>
  </r>
  <r>
    <s v="7S6SHJJG"/>
    <x v="2"/>
    <x v="0"/>
    <s v="Fasehatice"/>
    <x v="0"/>
    <d v="2017-01-09T00:00:00"/>
    <x v="17"/>
    <n v="1117"/>
    <s v="retail"/>
    <n v="1990"/>
    <n v="4968.91"/>
    <n v="7523"/>
    <s v="United States"/>
    <n v="0"/>
    <s v="GTX"/>
    <n v="1096"/>
    <x v="2"/>
    <s v="West"/>
  </r>
  <r>
    <s v="ZE84UHHB"/>
    <x v="3"/>
    <x v="1"/>
    <s v="Inity"/>
    <x v="0"/>
    <d v="2017-01-10T00:00:00"/>
    <x v="12"/>
    <n v="59"/>
    <s v="marketing"/>
    <n v="1986"/>
    <n v="2403.58"/>
    <n v="8801"/>
    <s v="United States"/>
    <n v="0"/>
    <s v="MG"/>
    <n v="55"/>
    <x v="0"/>
    <s v="Central"/>
  </r>
  <r>
    <s v="2R3ZA84D"/>
    <x v="1"/>
    <x v="1"/>
    <s v="Finhigh"/>
    <x v="0"/>
    <d v="2017-01-10T00:00:00"/>
    <x v="26"/>
    <n v="52"/>
    <s v="finance"/>
    <n v="2006"/>
    <n v="1102.43"/>
    <n v="1759"/>
    <s v="United States"/>
    <n v="0"/>
    <s v="MG"/>
    <n v="55"/>
    <x v="1"/>
    <s v="Central"/>
  </r>
  <r>
    <s v="T5C527Z9"/>
    <x v="16"/>
    <x v="0"/>
    <s v="Singletechno"/>
    <x v="0"/>
    <d v="2017-01-10T00:00:00"/>
    <x v="9"/>
    <n v="1095"/>
    <s v="retail"/>
    <n v="1996"/>
    <n v="2214.94"/>
    <n v="5374"/>
    <s v="United States"/>
    <n v="0"/>
    <s v="GTX"/>
    <n v="1096"/>
    <x v="2"/>
    <s v="West"/>
  </r>
  <r>
    <s v="XC4LTIEO"/>
    <x v="21"/>
    <x v="2"/>
    <s v="Conecom"/>
    <x v="1"/>
    <d v="2017-01-10T00:00:00"/>
    <x v="34"/>
    <n v="0"/>
    <s v="technolgy"/>
    <n v="2005"/>
    <n v="1520.66"/>
    <n v="1806"/>
    <s v="United States"/>
    <n v="0"/>
    <s v="GTX"/>
    <n v="550"/>
    <x v="0"/>
    <s v="Central"/>
  </r>
  <r>
    <s v="AEBF9M5T"/>
    <x v="21"/>
    <x v="2"/>
    <s v="Ron-tech"/>
    <x v="0"/>
    <d v="2017-01-10T00:00:00"/>
    <x v="18"/>
    <n v="489"/>
    <s v="medical"/>
    <n v="1992"/>
    <n v="3922.42"/>
    <n v="6837"/>
    <s v="United States"/>
    <n v="0"/>
    <s v="GTX"/>
    <n v="550"/>
    <x v="0"/>
    <s v="Central"/>
  </r>
  <r>
    <s v="MCE5DKD1"/>
    <x v="5"/>
    <x v="1"/>
    <s v="Bioholding"/>
    <x v="2"/>
    <d v="2017-01-10T00:00:00"/>
    <x v="14"/>
    <m/>
    <s v="medical"/>
    <n v="2012"/>
    <n v="587.34"/>
    <n v="1356"/>
    <s v="Philipines"/>
    <n v="0"/>
    <s v="MG"/>
    <n v="55"/>
    <x v="3"/>
    <s v="West"/>
  </r>
  <r>
    <s v="EV46ES18"/>
    <x v="5"/>
    <x v="3"/>
    <s v="Golddex"/>
    <x v="0"/>
    <d v="2017-01-10T00:00:00"/>
    <x v="28"/>
    <n v="5908"/>
    <s v="finance"/>
    <n v="2008"/>
    <n v="52.5"/>
    <n v="165"/>
    <s v="United States"/>
    <n v="0"/>
    <s v="GTX"/>
    <n v="5482"/>
    <x v="3"/>
    <s v="West"/>
  </r>
  <r>
    <s v="ID3IJHUS"/>
    <x v="5"/>
    <x v="4"/>
    <s v="Xx-holding"/>
    <x v="0"/>
    <d v="2017-01-10T00:00:00"/>
    <x v="7"/>
    <n v="3820"/>
    <s v="finance"/>
    <n v="1993"/>
    <n v="7537.24"/>
    <n v="20293"/>
    <s v="United States"/>
    <n v="0"/>
    <s v="MG"/>
    <n v="3393"/>
    <x v="3"/>
    <s v="West"/>
  </r>
  <r>
    <s v="YBJ72HKE"/>
    <x v="8"/>
    <x v="0"/>
    <s v="Hottechi"/>
    <x v="1"/>
    <d v="2017-01-10T00:00:00"/>
    <x v="15"/>
    <n v="0"/>
    <s v="technolgy"/>
    <n v="1997"/>
    <n v="8170.38"/>
    <n v="16499"/>
    <s v="Korea"/>
    <n v="0"/>
    <s v="GTX"/>
    <n v="1096"/>
    <x v="2"/>
    <s v="West"/>
  </r>
  <r>
    <s v="5DEO8EDS"/>
    <x v="4"/>
    <x v="2"/>
    <s v="Rantouch"/>
    <x v="0"/>
    <d v="2017-01-10T00:00:00"/>
    <x v="19"/>
    <n v="581"/>
    <s v="telecommunications"/>
    <n v="1994"/>
    <n v="1188.42"/>
    <n v="3015"/>
    <s v="United States"/>
    <n v="0"/>
    <s v="GTX"/>
    <n v="550"/>
    <x v="3"/>
    <s v="West"/>
  </r>
  <r>
    <s v="WPXAMXD2"/>
    <x v="1"/>
    <x v="3"/>
    <s v="Funholding"/>
    <x v="1"/>
    <d v="2017-01-11T00:00:00"/>
    <x v="5"/>
    <n v="0"/>
    <s v="finance"/>
    <n v="1991"/>
    <n v="2819.5"/>
    <n v="7227"/>
    <s v="United States"/>
    <s v="Golddex"/>
    <s v="GTX"/>
    <n v="5482"/>
    <x v="1"/>
    <s v="Central"/>
  </r>
  <r>
    <s v="A4BBDK82"/>
    <x v="29"/>
    <x v="2"/>
    <s v="Gogozoom"/>
    <x v="0"/>
    <d v="2017-01-11T00:00:00"/>
    <x v="26"/>
    <n v="585"/>
    <s v="telecommunications"/>
    <n v="2007"/>
    <n v="86.68"/>
    <n v="187"/>
    <s v="United States"/>
    <s v="Sonron"/>
    <s v="GTX"/>
    <n v="550"/>
    <x v="1"/>
    <s v="Central"/>
  </r>
  <r>
    <s v="LMOAYCUK"/>
    <x v="14"/>
    <x v="0"/>
    <s v="Plusstrip"/>
    <x v="2"/>
    <d v="2017-01-11T00:00:00"/>
    <x v="14"/>
    <m/>
    <s v="entertainment"/>
    <n v="2002"/>
    <n v="349.81"/>
    <n v="315"/>
    <s v="United States"/>
    <n v="0"/>
    <s v="GTX"/>
    <n v="1096"/>
    <x v="2"/>
    <s v="West"/>
  </r>
  <r>
    <s v="4XCJP60W"/>
    <x v="14"/>
    <x v="2"/>
    <s v="Nam-zim"/>
    <x v="0"/>
    <d v="2017-01-11T00:00:00"/>
    <x v="35"/>
    <n v="572"/>
    <s v="services"/>
    <n v="1987"/>
    <n v="405.59"/>
    <n v="1179"/>
    <s v="Brazil"/>
    <s v="Warephase"/>
    <s v="GTX"/>
    <n v="550"/>
    <x v="2"/>
    <s v="West"/>
  </r>
  <r>
    <s v="CDKX2A19"/>
    <x v="21"/>
    <x v="4"/>
    <s v="Zumgoity"/>
    <x v="0"/>
    <d v="2017-01-11T00:00:00"/>
    <x v="15"/>
    <n v="3669"/>
    <s v="medical"/>
    <n v="1984"/>
    <n v="441.08"/>
    <n v="1210"/>
    <s v="United States"/>
    <n v="0"/>
    <s v="MG"/>
    <n v="3393"/>
    <x v="0"/>
    <s v="Central"/>
  </r>
  <r>
    <s v="344I60EI"/>
    <x v="5"/>
    <x v="0"/>
    <s v="Golddex"/>
    <x v="0"/>
    <d v="2017-01-11T00:00:00"/>
    <x v="28"/>
    <n v="1091"/>
    <s v="finance"/>
    <n v="2008"/>
    <n v="52.5"/>
    <n v="165"/>
    <s v="United States"/>
    <n v="0"/>
    <s v="GTX"/>
    <n v="1096"/>
    <x v="3"/>
    <s v="West"/>
  </r>
  <r>
    <s v="YI30GSB5"/>
    <x v="20"/>
    <x v="0"/>
    <s v="Rangreen"/>
    <x v="1"/>
    <d v="2017-01-11T00:00:00"/>
    <x v="20"/>
    <n v="0"/>
    <s v="technolgy"/>
    <n v="1987"/>
    <n v="2938.67"/>
    <n v="8775"/>
    <s v="Panama"/>
    <n v="0"/>
    <s v="GTX"/>
    <n v="1096"/>
    <x v="1"/>
    <s v="Central"/>
  </r>
  <r>
    <s v="6IMUQYMN"/>
    <x v="23"/>
    <x v="2"/>
    <s v="Vehement Capital Partners"/>
    <x v="0"/>
    <d v="2017-01-12T00:00:00"/>
    <x v="5"/>
    <n v="540"/>
    <s v="finance"/>
    <n v="1993"/>
    <n v="646.1"/>
    <n v="883"/>
    <s v="United States"/>
    <s v="Golddex"/>
    <s v="GTX"/>
    <n v="550"/>
    <x v="4"/>
    <s v="East"/>
  </r>
  <r>
    <s v="N9GAZ6B6"/>
    <x v="24"/>
    <x v="1"/>
    <s v="Zumgoity"/>
    <x v="0"/>
    <d v="2017-01-12T00:00:00"/>
    <x v="19"/>
    <n v="49"/>
    <s v="medical"/>
    <n v="1984"/>
    <n v="441.08"/>
    <n v="1210"/>
    <s v="United States"/>
    <n v="0"/>
    <s v="MG"/>
    <n v="55"/>
    <x v="1"/>
    <s v="Central"/>
  </r>
  <r>
    <s v="8O3IYWSM"/>
    <x v="29"/>
    <x v="2"/>
    <s v="Globex Corporation"/>
    <x v="0"/>
    <d v="2017-01-12T00:00:00"/>
    <x v="36"/>
    <n v="513"/>
    <s v="technolgy"/>
    <n v="2000"/>
    <n v="1223.72"/>
    <n v="2497"/>
    <s v="Norway"/>
    <n v="0"/>
    <s v="GTX"/>
    <n v="550"/>
    <x v="1"/>
    <s v="Central"/>
  </r>
  <r>
    <s v="R3OR0J5C"/>
    <x v="21"/>
    <x v="1"/>
    <s v="Gogozoom"/>
    <x v="0"/>
    <d v="2017-01-12T00:00:00"/>
    <x v="18"/>
    <n v="54"/>
    <s v="telecommunications"/>
    <n v="2007"/>
    <n v="86.68"/>
    <n v="187"/>
    <s v="United States"/>
    <s v="Sonron"/>
    <s v="MG"/>
    <n v="55"/>
    <x v="0"/>
    <s v="Central"/>
  </r>
  <r>
    <s v="0I6U3MQ6"/>
    <x v="13"/>
    <x v="2"/>
    <s v="Funholding"/>
    <x v="2"/>
    <d v="2017-01-12T00:00:00"/>
    <x v="14"/>
    <m/>
    <s v="finance"/>
    <n v="1991"/>
    <n v="2819.5"/>
    <n v="7227"/>
    <s v="United States"/>
    <s v="Golddex"/>
    <s v="GTX"/>
    <n v="550"/>
    <x v="4"/>
    <s v="East"/>
  </r>
  <r>
    <s v="RXV4UXRE"/>
    <x v="13"/>
    <x v="1"/>
    <s v="Yearin"/>
    <x v="0"/>
    <d v="2017-01-12T00:00:00"/>
    <x v="13"/>
    <n v="56"/>
    <s v="retail"/>
    <n v="2005"/>
    <n v="2261.05"/>
    <n v="3851"/>
    <s v="United States"/>
    <n v="0"/>
    <s v="MG"/>
    <n v="55"/>
    <x v="4"/>
    <s v="East"/>
  </r>
  <r>
    <s v="5AKGNKX1"/>
    <x v="3"/>
    <x v="1"/>
    <s v="Konmatfix"/>
    <x v="0"/>
    <d v="2017-01-13T00:00:00"/>
    <x v="28"/>
    <n v="58"/>
    <s v="marketing"/>
    <n v="1985"/>
    <n v="375.43"/>
    <n v="1190"/>
    <s v="United States"/>
    <n v="0"/>
    <s v="MG"/>
    <n v="55"/>
    <x v="0"/>
    <s v="Central"/>
  </r>
  <r>
    <s v="KNLMLTJH"/>
    <x v="3"/>
    <x v="1"/>
    <s v="Treequote"/>
    <x v="0"/>
    <d v="2017-01-13T00:00:00"/>
    <x v="27"/>
    <n v="58"/>
    <s v="telecommunications"/>
    <n v="1988"/>
    <n v="5266.09"/>
    <n v="8595"/>
    <s v="United States"/>
    <s v="Sonron"/>
    <s v="MG"/>
    <n v="55"/>
    <x v="0"/>
    <s v="Central"/>
  </r>
  <r>
    <s v="WRUG19FZ"/>
    <x v="9"/>
    <x v="4"/>
    <s v="Vehement Capital Partners"/>
    <x v="2"/>
    <d v="2017-01-13T00:00:00"/>
    <x v="14"/>
    <m/>
    <s v="finance"/>
    <n v="1993"/>
    <n v="646.1"/>
    <n v="883"/>
    <s v="United States"/>
    <s v="Golddex"/>
    <s v="MG"/>
    <n v="3393"/>
    <x v="3"/>
    <s v="West"/>
  </r>
  <r>
    <s v="H06UZJH8"/>
    <x v="16"/>
    <x v="1"/>
    <s v="Plusstrip"/>
    <x v="1"/>
    <d v="2017-01-13T00:00:00"/>
    <x v="37"/>
    <n v="0"/>
    <s v="entertainment"/>
    <n v="2002"/>
    <n v="349.81"/>
    <n v="315"/>
    <s v="United States"/>
    <n v="0"/>
    <s v="MG"/>
    <n v="55"/>
    <x v="2"/>
    <s v="West"/>
  </r>
  <r>
    <s v="K1RXVUG9"/>
    <x v="16"/>
    <x v="2"/>
    <s v="Nam-zim"/>
    <x v="0"/>
    <d v="2017-01-13T00:00:00"/>
    <x v="17"/>
    <n v="619"/>
    <s v="services"/>
    <n v="1987"/>
    <n v="405.59"/>
    <n v="1179"/>
    <s v="Brazil"/>
    <s v="Warephase"/>
    <s v="GTX"/>
    <n v="550"/>
    <x v="2"/>
    <s v="West"/>
  </r>
  <r>
    <s v="1QT3STIA"/>
    <x v="8"/>
    <x v="3"/>
    <s v="Xx-holding"/>
    <x v="0"/>
    <d v="2017-01-13T00:00:00"/>
    <x v="38"/>
    <n v="5163"/>
    <s v="finance"/>
    <n v="1993"/>
    <n v="7537.24"/>
    <n v="20293"/>
    <s v="United States"/>
    <n v="0"/>
    <s v="GTX"/>
    <n v="5482"/>
    <x v="2"/>
    <s v="West"/>
  </r>
  <r>
    <s v="DFTR2O9K"/>
    <x v="17"/>
    <x v="1"/>
    <s v="Donquadtech"/>
    <x v="0"/>
    <d v="2017-01-13T00:00:00"/>
    <x v="37"/>
    <n v="56"/>
    <s v="technolgy"/>
    <n v="1992"/>
    <n v="1712.68"/>
    <n v="3194"/>
    <s v="United States"/>
    <s v="Acme Corporation"/>
    <s v="MG"/>
    <n v="55"/>
    <x v="5"/>
    <s v="East"/>
  </r>
  <r>
    <s v="S9MECO24"/>
    <x v="13"/>
    <x v="4"/>
    <s v="Sumace"/>
    <x v="1"/>
    <d v="2017-01-13T00:00:00"/>
    <x v="20"/>
    <n v="0"/>
    <s v="retail"/>
    <n v="2000"/>
    <n v="167.89"/>
    <n v="493"/>
    <s v="Romania"/>
    <n v="0"/>
    <s v="MG"/>
    <n v="3393"/>
    <x v="4"/>
    <s v="East"/>
  </r>
  <r>
    <s v="VKT0UN11"/>
    <x v="7"/>
    <x v="4"/>
    <s v="Codehow"/>
    <x v="2"/>
    <d v="2017-01-14T00:00:00"/>
    <x v="14"/>
    <m/>
    <s v="software"/>
    <n v="1998"/>
    <n v="2714.9"/>
    <n v="2641"/>
    <s v="United States"/>
    <s v="Acme Corporation"/>
    <s v="MG"/>
    <n v="3393"/>
    <x v="2"/>
    <s v="West"/>
  </r>
  <r>
    <s v="SKTD4GGU"/>
    <x v="14"/>
    <x v="2"/>
    <s v="Golddex"/>
    <x v="0"/>
    <d v="2017-01-14T00:00:00"/>
    <x v="26"/>
    <n v="610"/>
    <s v="finance"/>
    <n v="2008"/>
    <n v="52.5"/>
    <n v="165"/>
    <s v="United States"/>
    <n v="0"/>
    <s v="GTX"/>
    <n v="550"/>
    <x v="2"/>
    <s v="West"/>
  </r>
  <r>
    <s v="JIACLB24"/>
    <x v="4"/>
    <x v="2"/>
    <s v="Scottech"/>
    <x v="2"/>
    <d v="2017-01-14T00:00:00"/>
    <x v="14"/>
    <m/>
    <s v="marketing"/>
    <n v="2012"/>
    <n v="45.39"/>
    <n v="100"/>
    <s v="United States"/>
    <s v="Inity"/>
    <s v="GTX"/>
    <n v="550"/>
    <x v="3"/>
    <s v="West"/>
  </r>
  <r>
    <s v="SNAPG5KC"/>
    <x v="4"/>
    <x v="4"/>
    <s v="Hatfan"/>
    <x v="1"/>
    <d v="2017-01-14T00:00:00"/>
    <x v="39"/>
    <n v="0"/>
    <s v="services"/>
    <n v="1982"/>
    <n v="792.46"/>
    <n v="1299"/>
    <s v="United States"/>
    <n v="0"/>
    <s v="MG"/>
    <n v="3393"/>
    <x v="3"/>
    <s v="West"/>
  </r>
  <r>
    <s v="J28ZRO9G"/>
    <x v="18"/>
    <x v="4"/>
    <s v="Konex"/>
    <x v="0"/>
    <d v="2017-01-14T00:00:00"/>
    <x v="40"/>
    <n v="2880"/>
    <s v="technolgy"/>
    <n v="1980"/>
    <n v="7708.38"/>
    <n v="13756"/>
    <s v="United States"/>
    <n v="0"/>
    <s v="MG"/>
    <n v="3393"/>
    <x v="4"/>
    <s v="East"/>
  </r>
  <r>
    <s v="5VYJCJAE"/>
    <x v="23"/>
    <x v="3"/>
    <s v="Zoomit"/>
    <x v="2"/>
    <d v="2017-01-15T00:00:00"/>
    <x v="14"/>
    <m/>
    <s v="entertainment"/>
    <n v="1992"/>
    <n v="324.19"/>
    <n v="978"/>
    <s v="United States"/>
    <n v="0"/>
    <s v="GTX"/>
    <n v="5482"/>
    <x v="4"/>
    <s v="East"/>
  </r>
  <r>
    <s v="KZ8Q0AFX"/>
    <x v="23"/>
    <x v="0"/>
    <s v="Initech"/>
    <x v="1"/>
    <d v="2017-01-15T00:00:00"/>
    <x v="34"/>
    <n v="0"/>
    <s v="telecommunications"/>
    <n v="1994"/>
    <n v="6395.05"/>
    <n v="20275"/>
    <s v="United States"/>
    <n v="0"/>
    <s v="GTX"/>
    <n v="1096"/>
    <x v="4"/>
    <s v="East"/>
  </r>
  <r>
    <s v="CT3HBBI2"/>
    <x v="12"/>
    <x v="1"/>
    <s v="Mathtouch"/>
    <x v="2"/>
    <d v="2017-01-15T00:00:00"/>
    <x v="14"/>
    <m/>
    <s v="marketing"/>
    <n v="1984"/>
    <n v="3027.46"/>
    <n v="9516"/>
    <s v="Jordan"/>
    <n v="0"/>
    <s v="MG"/>
    <n v="55"/>
    <x v="3"/>
    <s v="West"/>
  </r>
  <r>
    <s v="AOOFHH6F"/>
    <x v="5"/>
    <x v="1"/>
    <s v="Scotfind"/>
    <x v="0"/>
    <d v="2017-01-15T00:00:00"/>
    <x v="40"/>
    <n v="60"/>
    <s v="software"/>
    <n v="1996"/>
    <n v="6354.87"/>
    <n v="16780"/>
    <s v="United States"/>
    <s v="Bubba Gump"/>
    <s v="MG"/>
    <n v="55"/>
    <x v="3"/>
    <s v="West"/>
  </r>
  <r>
    <s v="5U9Y1P87"/>
    <x v="8"/>
    <x v="2"/>
    <s v="Condax"/>
    <x v="0"/>
    <d v="2017-01-15T00:00:00"/>
    <x v="21"/>
    <n v="688"/>
    <s v="medical"/>
    <n v="2017"/>
    <n v="4.54"/>
    <n v="9"/>
    <s v="United States"/>
    <n v="0"/>
    <s v="GTX"/>
    <n v="550"/>
    <x v="2"/>
    <s v="West"/>
  </r>
  <r>
    <s v="J0Y91LUA"/>
    <x v="8"/>
    <x v="3"/>
    <s v="Goodsilron"/>
    <x v="0"/>
    <d v="2017-01-15T00:00:00"/>
    <x v="30"/>
    <n v="6142"/>
    <s v="marketing"/>
    <n v="2000"/>
    <n v="2952.73"/>
    <n v="5107"/>
    <s v="United States"/>
    <n v="0"/>
    <s v="GTX"/>
    <n v="5482"/>
    <x v="2"/>
    <s v="West"/>
  </r>
  <r>
    <s v="PHR8KB1Y"/>
    <x v="6"/>
    <x v="3"/>
    <s v="Warephase"/>
    <x v="0"/>
    <d v="2017-01-15T00:00:00"/>
    <x v="41"/>
    <n v="6270"/>
    <s v="services"/>
    <n v="1997"/>
    <n v="2041.73"/>
    <n v="5276"/>
    <s v="United States"/>
    <n v="0"/>
    <s v="GTX"/>
    <n v="5482"/>
    <x v="1"/>
    <s v="Central"/>
  </r>
  <r>
    <s v="TBZMXKH4"/>
    <x v="18"/>
    <x v="4"/>
    <s v="Acme Corporation"/>
    <x v="0"/>
    <d v="2017-01-15T00:00:00"/>
    <x v="31"/>
    <n v="3833"/>
    <s v="technolgy"/>
    <n v="1996"/>
    <n v="1100.04"/>
    <n v="2822"/>
    <s v="United States"/>
    <n v="0"/>
    <s v="MG"/>
    <n v="3393"/>
    <x v="4"/>
    <s v="East"/>
  </r>
  <r>
    <s v="WNXZ1FGS"/>
    <x v="26"/>
    <x v="0"/>
    <s v="Bubba Gump"/>
    <x v="1"/>
    <d v="2017-01-16T00:00:00"/>
    <x v="26"/>
    <n v="0"/>
    <s v="software"/>
    <n v="2002"/>
    <n v="987.39"/>
    <n v="2253"/>
    <s v="United States"/>
    <n v="0"/>
    <s v="GTX"/>
    <n v="1096"/>
    <x v="5"/>
    <s v="East"/>
  </r>
  <r>
    <s v="S3W6Q07M"/>
    <x v="14"/>
    <x v="3"/>
    <s v="Acme Corporation"/>
    <x v="2"/>
    <d v="2017-01-16T00:00:00"/>
    <x v="14"/>
    <m/>
    <s v="technolgy"/>
    <n v="1996"/>
    <n v="1100.04"/>
    <n v="2822"/>
    <s v="United States"/>
    <n v="0"/>
    <s v="GTX"/>
    <n v="5482"/>
    <x v="2"/>
    <s v="West"/>
  </r>
  <r>
    <s v="6389JY2H"/>
    <x v="0"/>
    <x v="1"/>
    <s v="Hottechi"/>
    <x v="0"/>
    <d v="2017-01-16T00:00:00"/>
    <x v="42"/>
    <n v="57"/>
    <s v="technolgy"/>
    <n v="1997"/>
    <n v="8170.38"/>
    <n v="16499"/>
    <s v="Korea"/>
    <n v="0"/>
    <s v="MG"/>
    <n v="55"/>
    <x v="0"/>
    <s v="Central"/>
  </r>
  <r>
    <s v="SZ81H1PM"/>
    <x v="11"/>
    <x v="1"/>
    <s v="Cancity"/>
    <x v="0"/>
    <d v="2017-01-16T00:00:00"/>
    <x v="10"/>
    <n v="47"/>
    <s v="retail"/>
    <n v="2001"/>
    <n v="718.62"/>
    <n v="2448"/>
    <s v="United States"/>
    <n v="0"/>
    <s v="MG"/>
    <n v="55"/>
    <x v="0"/>
    <s v="Central"/>
  </r>
  <r>
    <s v="M842E8JB"/>
    <x v="13"/>
    <x v="1"/>
    <s v="Donware"/>
    <x v="1"/>
    <d v="2017-01-16T00:00:00"/>
    <x v="22"/>
    <n v="0"/>
    <s v="marketing"/>
    <n v="1999"/>
    <n v="1197.44"/>
    <n v="2570"/>
    <s v="United States"/>
    <n v="0"/>
    <s v="MG"/>
    <n v="55"/>
    <x v="4"/>
    <s v="East"/>
  </r>
  <r>
    <s v="JRJ7DBW5"/>
    <x v="26"/>
    <x v="4"/>
    <s v="Plussunin"/>
    <x v="1"/>
    <d v="2017-01-17T00:00:00"/>
    <x v="16"/>
    <n v="0"/>
    <s v="retail"/>
    <n v="2003"/>
    <n v="1419.98"/>
    <n v="4018"/>
    <s v="United States"/>
    <n v="0"/>
    <s v="MG"/>
    <n v="3393"/>
    <x v="5"/>
    <s v="East"/>
  </r>
  <r>
    <s v="N9C0OCYY"/>
    <x v="24"/>
    <x v="1"/>
    <s v="Inity"/>
    <x v="0"/>
    <d v="2017-01-17T00:00:00"/>
    <x v="32"/>
    <n v="57"/>
    <s v="marketing"/>
    <n v="1986"/>
    <n v="2403.58"/>
    <n v="8801"/>
    <s v="United States"/>
    <n v="0"/>
    <s v="MG"/>
    <n v="55"/>
    <x v="1"/>
    <s v="Central"/>
  </r>
  <r>
    <s v="0OESOJNN"/>
    <x v="7"/>
    <x v="0"/>
    <s v="Warephase"/>
    <x v="2"/>
    <d v="2017-01-17T00:00:00"/>
    <x v="14"/>
    <m/>
    <s v="services"/>
    <n v="1997"/>
    <n v="2041.73"/>
    <n v="5276"/>
    <s v="United States"/>
    <n v="0"/>
    <s v="GTX"/>
    <n v="1096"/>
    <x v="2"/>
    <s v="West"/>
  </r>
  <r>
    <s v="R7XZAIWS"/>
    <x v="29"/>
    <x v="4"/>
    <s v="Genco Pura Olive Oil Company"/>
    <x v="0"/>
    <d v="2017-01-17T00:00:00"/>
    <x v="17"/>
    <n v="3257"/>
    <s v="retail"/>
    <n v="2007"/>
    <n v="894.33"/>
    <n v="1635"/>
    <s v="Italy"/>
    <n v="0"/>
    <s v="MG"/>
    <n v="3393"/>
    <x v="1"/>
    <s v="Central"/>
  </r>
  <r>
    <s v="FFO5WOHT"/>
    <x v="14"/>
    <x v="2"/>
    <s v="Sunnamplex"/>
    <x v="0"/>
    <d v="2017-01-17T00:00:00"/>
    <x v="37"/>
    <n v="511"/>
    <s v="marketing"/>
    <n v="2008"/>
    <n v="894.37"/>
    <n v="1593"/>
    <s v="Poland"/>
    <n v="0"/>
    <s v="GTX"/>
    <n v="550"/>
    <x v="2"/>
    <s v="West"/>
  </r>
  <r>
    <s v="XHHJ48MJ"/>
    <x v="14"/>
    <x v="2"/>
    <s v="Y-corporation"/>
    <x v="0"/>
    <d v="2017-01-17T00:00:00"/>
    <x v="17"/>
    <n v="607"/>
    <s v="employment"/>
    <n v="1983"/>
    <n v="2871.35"/>
    <n v="9561"/>
    <s v="United States"/>
    <n v="0"/>
    <s v="GTX"/>
    <n v="550"/>
    <x v="2"/>
    <s v="West"/>
  </r>
  <r>
    <s v="YAR5GGA4"/>
    <x v="5"/>
    <x v="3"/>
    <s v="Cheers"/>
    <x v="0"/>
    <d v="2017-01-17T00:00:00"/>
    <x v="31"/>
    <n v="5120"/>
    <s v="entertainment"/>
    <n v="1993"/>
    <n v="4269.9"/>
    <n v="6472"/>
    <s v="United States"/>
    <s v="Massive Dynamic"/>
    <s v="GTX"/>
    <n v="5482"/>
    <x v="3"/>
    <s v="West"/>
  </r>
  <r>
    <s v="NOVPMLOV"/>
    <x v="6"/>
    <x v="0"/>
    <s v="Hottechi"/>
    <x v="0"/>
    <d v="2017-01-17T00:00:00"/>
    <x v="13"/>
    <n v="1343"/>
    <s v="technolgy"/>
    <n v="1997"/>
    <n v="8170.38"/>
    <n v="16499"/>
    <s v="Korea"/>
    <n v="0"/>
    <s v="GTX"/>
    <n v="1096"/>
    <x v="1"/>
    <s v="Central"/>
  </r>
  <r>
    <s v="UPHN2I1Q"/>
    <x v="6"/>
    <x v="1"/>
    <s v="Rundofase"/>
    <x v="0"/>
    <d v="2017-01-17T00:00:00"/>
    <x v="38"/>
    <n v="55"/>
    <s v="technolgy"/>
    <n v="1983"/>
    <n v="1008.06"/>
    <n v="1238"/>
    <s v="United States"/>
    <n v="0"/>
    <s v="MG"/>
    <n v="55"/>
    <x v="1"/>
    <s v="Central"/>
  </r>
  <r>
    <s v="NN9R2Y4W"/>
    <x v="4"/>
    <x v="1"/>
    <s v="Faxquote"/>
    <x v="0"/>
    <d v="2017-01-17T00:00:00"/>
    <x v="18"/>
    <n v="49"/>
    <s v="telecommunications"/>
    <n v="1995"/>
    <n v="1825.82"/>
    <n v="5595"/>
    <s v="United States"/>
    <s v="Sonron"/>
    <s v="MG"/>
    <n v="55"/>
    <x v="3"/>
    <s v="West"/>
  </r>
  <r>
    <s v="977FJ9QQ"/>
    <x v="28"/>
    <x v="2"/>
    <s v="The New York Inquirer"/>
    <x v="1"/>
    <d v="2017-01-18T00:00:00"/>
    <x v="31"/>
    <n v="0"/>
    <s v="medical"/>
    <n v="1996"/>
    <n v="439.21"/>
    <n v="792"/>
    <s v="United States"/>
    <n v="0"/>
    <s v="GTX"/>
    <n v="550"/>
    <x v="5"/>
    <s v="East"/>
  </r>
  <r>
    <s v="NU8LWEWU"/>
    <x v="7"/>
    <x v="3"/>
    <s v="Groovestreet"/>
    <x v="0"/>
    <d v="2017-01-18T00:00:00"/>
    <x v="43"/>
    <n v="5264"/>
    <s v="retail"/>
    <n v="2003"/>
    <n v="223.8"/>
    <n v="299"/>
    <s v="United States"/>
    <n v="0"/>
    <s v="GTX"/>
    <n v="5482"/>
    <x v="2"/>
    <s v="West"/>
  </r>
  <r>
    <s v="904203D6"/>
    <x v="0"/>
    <x v="1"/>
    <s v="Dontechi"/>
    <x v="0"/>
    <d v="2017-01-18T00:00:00"/>
    <x v="31"/>
    <n v="59"/>
    <s v="software"/>
    <n v="1982"/>
    <n v="4618"/>
    <n v="10083"/>
    <s v="United States"/>
    <n v="0"/>
    <s v="MG"/>
    <n v="55"/>
    <x v="0"/>
    <s v="Central"/>
  </r>
  <r>
    <s v="Z0TSV030"/>
    <x v="19"/>
    <x v="2"/>
    <s v="Opentech"/>
    <x v="0"/>
    <d v="2017-01-19T00:00:00"/>
    <x v="18"/>
    <n v="617"/>
    <s v="finance"/>
    <n v="1994"/>
    <n v="355.23"/>
    <n v="853"/>
    <s v="United States"/>
    <n v="0"/>
    <s v="GTX"/>
    <n v="550"/>
    <x v="4"/>
    <s v="East"/>
  </r>
  <r>
    <s v="8C4QM1X6"/>
    <x v="24"/>
    <x v="2"/>
    <s v="Codehow"/>
    <x v="0"/>
    <d v="2017-01-19T00:00:00"/>
    <x v="44"/>
    <n v="565"/>
    <s v="software"/>
    <n v="1998"/>
    <n v="2714.9"/>
    <n v="2641"/>
    <s v="United States"/>
    <s v="Acme Corporation"/>
    <s v="GTX"/>
    <n v="550"/>
    <x v="1"/>
    <s v="Central"/>
  </r>
  <r>
    <s v="NOPI41RP"/>
    <x v="7"/>
    <x v="2"/>
    <s v="Sonron"/>
    <x v="0"/>
    <d v="2017-01-19T00:00:00"/>
    <x v="0"/>
    <n v="511"/>
    <s v="telecommunications"/>
    <n v="1999"/>
    <n v="1699.85"/>
    <n v="5108"/>
    <s v="United States"/>
    <n v="0"/>
    <s v="GTX"/>
    <n v="550"/>
    <x v="2"/>
    <s v="West"/>
  </r>
  <r>
    <s v="2536CW3V"/>
    <x v="14"/>
    <x v="0"/>
    <s v="Rantouch"/>
    <x v="1"/>
    <d v="2017-01-19T00:00:00"/>
    <x v="37"/>
    <n v="0"/>
    <s v="telecommunications"/>
    <n v="1994"/>
    <n v="1188.42"/>
    <n v="3015"/>
    <s v="United States"/>
    <n v="0"/>
    <s v="GTX"/>
    <n v="1096"/>
    <x v="2"/>
    <s v="West"/>
  </r>
  <r>
    <s v="AC5YXLIR"/>
    <x v="16"/>
    <x v="1"/>
    <s v="Faxquote"/>
    <x v="0"/>
    <d v="2017-01-19T00:00:00"/>
    <x v="18"/>
    <n v="60"/>
    <s v="telecommunications"/>
    <n v="1995"/>
    <n v="1825.82"/>
    <n v="5595"/>
    <s v="United States"/>
    <s v="Sonron"/>
    <s v="MG"/>
    <n v="55"/>
    <x v="2"/>
    <s v="West"/>
  </r>
  <r>
    <s v="HSGJKH6U"/>
    <x v="16"/>
    <x v="4"/>
    <s v="Plexzap"/>
    <x v="0"/>
    <d v="2017-01-19T00:00:00"/>
    <x v="31"/>
    <n v="3407"/>
    <s v="retail"/>
    <n v="2001"/>
    <n v="2437.85"/>
    <n v="4874"/>
    <s v="United States"/>
    <n v="0"/>
    <s v="MG"/>
    <n v="3393"/>
    <x v="2"/>
    <s v="West"/>
  </r>
  <r>
    <s v="4TZF9N1D"/>
    <x v="16"/>
    <x v="4"/>
    <s v="Xx-holding"/>
    <x v="0"/>
    <d v="2017-01-19T00:00:00"/>
    <x v="26"/>
    <n v="3273"/>
    <s v="finance"/>
    <n v="1993"/>
    <n v="7537.24"/>
    <n v="20293"/>
    <s v="United States"/>
    <n v="0"/>
    <s v="MG"/>
    <n v="3393"/>
    <x v="2"/>
    <s v="West"/>
  </r>
  <r>
    <s v="HNKZ2IC6"/>
    <x v="5"/>
    <x v="0"/>
    <s v="Y-corporation"/>
    <x v="1"/>
    <d v="2017-01-19T00:00:00"/>
    <x v="12"/>
    <n v="0"/>
    <s v="employment"/>
    <n v="1983"/>
    <n v="2871.35"/>
    <n v="9561"/>
    <s v="United States"/>
    <n v="0"/>
    <s v="GTX"/>
    <n v="1096"/>
    <x v="3"/>
    <s v="West"/>
  </r>
  <r>
    <s v="BB6TCH8B"/>
    <x v="5"/>
    <x v="1"/>
    <s v="Sunnamplex"/>
    <x v="1"/>
    <d v="2017-01-19T00:00:00"/>
    <x v="39"/>
    <n v="0"/>
    <s v="marketing"/>
    <n v="2008"/>
    <n v="894.37"/>
    <n v="1593"/>
    <s v="Poland"/>
    <n v="0"/>
    <s v="MG"/>
    <n v="55"/>
    <x v="3"/>
    <s v="West"/>
  </r>
  <r>
    <s v="IMTPZV7J"/>
    <x v="0"/>
    <x v="4"/>
    <s v="Gogozoom"/>
    <x v="0"/>
    <d v="2017-01-19T00:00:00"/>
    <x v="45"/>
    <n v="3363"/>
    <s v="telecommunications"/>
    <n v="2007"/>
    <n v="86.68"/>
    <n v="187"/>
    <s v="United States"/>
    <s v="Sonron"/>
    <s v="MG"/>
    <n v="3393"/>
    <x v="0"/>
    <s v="Central"/>
  </r>
  <r>
    <s v="6NXY7144"/>
    <x v="4"/>
    <x v="2"/>
    <s v="Xx-holding"/>
    <x v="0"/>
    <d v="2017-01-19T00:00:00"/>
    <x v="20"/>
    <n v="365"/>
    <s v="finance"/>
    <n v="1993"/>
    <n v="7537.24"/>
    <n v="20293"/>
    <s v="United States"/>
    <n v="0"/>
    <s v="GTX"/>
    <n v="550"/>
    <x v="3"/>
    <s v="West"/>
  </r>
  <r>
    <s v="KBKHKULU"/>
    <x v="2"/>
    <x v="3"/>
    <s v="Lexiqvolax"/>
    <x v="0"/>
    <d v="2017-01-19T00:00:00"/>
    <x v="11"/>
    <n v="4869"/>
    <s v="medical"/>
    <n v="2004"/>
    <n v="1618.89"/>
    <n v="3889"/>
    <s v="United States"/>
    <n v="0"/>
    <s v="GTX"/>
    <n v="5482"/>
    <x v="2"/>
    <s v="West"/>
  </r>
  <r>
    <s v="INMJIFTF"/>
    <x v="23"/>
    <x v="2"/>
    <s v="Ontomedia"/>
    <x v="0"/>
    <d v="2017-01-20T00:00:00"/>
    <x v="46"/>
    <n v="599"/>
    <s v="employment"/>
    <n v="1997"/>
    <n v="882.12"/>
    <n v="2769"/>
    <s v="United States"/>
    <n v="0"/>
    <s v="GTX"/>
    <n v="550"/>
    <x v="4"/>
    <s v="East"/>
  </r>
  <r>
    <s v="FUVQ5UKB"/>
    <x v="26"/>
    <x v="4"/>
    <s v="Konex"/>
    <x v="0"/>
    <d v="2017-01-20T00:00:00"/>
    <x v="47"/>
    <n v="3194"/>
    <s v="technolgy"/>
    <n v="1980"/>
    <n v="7708.38"/>
    <n v="13756"/>
    <s v="United States"/>
    <n v="0"/>
    <s v="MG"/>
    <n v="3393"/>
    <x v="5"/>
    <s v="East"/>
  </r>
  <r>
    <s v="O462ARMZ"/>
    <x v="19"/>
    <x v="3"/>
    <s v="Condax"/>
    <x v="0"/>
    <d v="2017-01-20T00:00:00"/>
    <x v="48"/>
    <n v="5429"/>
    <s v="medical"/>
    <n v="2017"/>
    <n v="4.54"/>
    <n v="9"/>
    <s v="United States"/>
    <n v="0"/>
    <s v="GTX"/>
    <n v="5482"/>
    <x v="4"/>
    <s v="East"/>
  </r>
  <r>
    <s v="QVF0JRM5"/>
    <x v="29"/>
    <x v="4"/>
    <s v="Domzoom"/>
    <x v="0"/>
    <d v="2017-01-20T00:00:00"/>
    <x v="26"/>
    <n v="3459"/>
    <s v="entertainment"/>
    <n v="1998"/>
    <n v="217.87"/>
    <n v="551"/>
    <s v="United States"/>
    <n v="0"/>
    <s v="MG"/>
    <n v="3393"/>
    <x v="1"/>
    <s v="Central"/>
  </r>
  <r>
    <s v="3TDWLPMV"/>
    <x v="21"/>
    <x v="4"/>
    <s v="Warephase"/>
    <x v="1"/>
    <d v="2017-01-20T00:00:00"/>
    <x v="7"/>
    <n v="0"/>
    <s v="services"/>
    <n v="1997"/>
    <n v="2041.73"/>
    <n v="5276"/>
    <s v="United States"/>
    <n v="0"/>
    <s v="MG"/>
    <n v="3393"/>
    <x v="0"/>
    <s v="Central"/>
  </r>
  <r>
    <s v="JN1ZFD18"/>
    <x v="21"/>
    <x v="1"/>
    <s v="Domzoom"/>
    <x v="0"/>
    <d v="2017-01-20T00:00:00"/>
    <x v="6"/>
    <n v="56"/>
    <s v="entertainment"/>
    <n v="1998"/>
    <n v="217.87"/>
    <n v="551"/>
    <s v="United States"/>
    <n v="0"/>
    <s v="MG"/>
    <n v="55"/>
    <x v="0"/>
    <s v="Central"/>
  </r>
  <r>
    <s v="SRFVQ0HG"/>
    <x v="0"/>
    <x v="0"/>
    <s v="Codehow"/>
    <x v="1"/>
    <d v="2017-01-20T00:00:00"/>
    <x v="29"/>
    <n v="0"/>
    <s v="software"/>
    <n v="1998"/>
    <n v="2714.9"/>
    <n v="2641"/>
    <s v="United States"/>
    <s v="Acme Corporation"/>
    <s v="GTX"/>
    <n v="1096"/>
    <x v="0"/>
    <s v="Central"/>
  </r>
  <r>
    <s v="D7H1EGS9"/>
    <x v="2"/>
    <x v="2"/>
    <s v="Lexiqvolax"/>
    <x v="1"/>
    <d v="2017-01-20T00:00:00"/>
    <x v="19"/>
    <n v="0"/>
    <s v="medical"/>
    <n v="2004"/>
    <n v="1618.89"/>
    <n v="3889"/>
    <s v="United States"/>
    <n v="0"/>
    <s v="GTX"/>
    <n v="550"/>
    <x v="2"/>
    <s v="West"/>
  </r>
  <r>
    <s v="1DDW2GQW"/>
    <x v="3"/>
    <x v="4"/>
    <s v="Cancity"/>
    <x v="1"/>
    <d v="2017-01-21T00:00:00"/>
    <x v="2"/>
    <n v="0"/>
    <s v="retail"/>
    <n v="2001"/>
    <n v="718.62"/>
    <n v="2448"/>
    <s v="United States"/>
    <n v="0"/>
    <s v="MG"/>
    <n v="3393"/>
    <x v="0"/>
    <s v="Central"/>
  </r>
  <r>
    <s v="WPGTHV8V"/>
    <x v="1"/>
    <x v="2"/>
    <s v="Ron-tech"/>
    <x v="0"/>
    <d v="2017-01-21T00:00:00"/>
    <x v="16"/>
    <n v="657"/>
    <s v="medical"/>
    <n v="1992"/>
    <n v="3922.42"/>
    <n v="6837"/>
    <s v="United States"/>
    <n v="0"/>
    <s v="GTX"/>
    <n v="550"/>
    <x v="1"/>
    <s v="Central"/>
  </r>
  <r>
    <s v="GWAT8UWK"/>
    <x v="21"/>
    <x v="2"/>
    <s v="Scottech"/>
    <x v="0"/>
    <d v="2017-01-21T00:00:00"/>
    <x v="25"/>
    <n v="638"/>
    <s v="marketing"/>
    <n v="2012"/>
    <n v="45.39"/>
    <n v="100"/>
    <s v="United States"/>
    <s v="Inity"/>
    <s v="GTX"/>
    <n v="550"/>
    <x v="0"/>
    <s v="Central"/>
  </r>
  <r>
    <s v="IZD69C5Q"/>
    <x v="20"/>
    <x v="1"/>
    <s v="Betatech"/>
    <x v="0"/>
    <d v="2017-01-21T00:00:00"/>
    <x v="46"/>
    <n v="41"/>
    <s v="medical"/>
    <n v="1986"/>
    <n v="647.18"/>
    <n v="1185"/>
    <s v="Kenya"/>
    <n v="0"/>
    <s v="MG"/>
    <n v="55"/>
    <x v="1"/>
    <s v="Central"/>
  </r>
  <r>
    <s v="QFU565JJ"/>
    <x v="15"/>
    <x v="3"/>
    <s v="Initech"/>
    <x v="0"/>
    <d v="2017-01-21T00:00:00"/>
    <x v="49"/>
    <n v="5582"/>
    <s v="telecommunications"/>
    <n v="1994"/>
    <n v="6395.05"/>
    <n v="20275"/>
    <s v="United States"/>
    <n v="0"/>
    <s v="GTX"/>
    <n v="5482"/>
    <x v="4"/>
    <s v="East"/>
  </r>
  <r>
    <s v="Z5BCBTAO"/>
    <x v="11"/>
    <x v="1"/>
    <s v="Konmatfix"/>
    <x v="0"/>
    <d v="2017-01-21T00:00:00"/>
    <x v="47"/>
    <n v="60"/>
    <s v="marketing"/>
    <n v="1985"/>
    <n v="375.43"/>
    <n v="1190"/>
    <s v="United States"/>
    <n v="0"/>
    <s v="MG"/>
    <n v="55"/>
    <x v="0"/>
    <s v="Central"/>
  </r>
  <r>
    <s v="2KKRRM1G"/>
    <x v="2"/>
    <x v="0"/>
    <s v="Y-corporation"/>
    <x v="0"/>
    <d v="2017-01-21T00:00:00"/>
    <x v="43"/>
    <n v="1036"/>
    <s v="employment"/>
    <n v="1983"/>
    <n v="2871.35"/>
    <n v="9561"/>
    <s v="United States"/>
    <n v="0"/>
    <s v="GTX"/>
    <n v="1096"/>
    <x v="2"/>
    <s v="West"/>
  </r>
  <r>
    <s v="RLUGVSNV"/>
    <x v="1"/>
    <x v="0"/>
    <s v="Funholding"/>
    <x v="0"/>
    <d v="2017-01-22T00:00:00"/>
    <x v="50"/>
    <n v="943"/>
    <s v="finance"/>
    <n v="1991"/>
    <n v="2819.5"/>
    <n v="7227"/>
    <s v="United States"/>
    <s v="Golddex"/>
    <s v="GTX"/>
    <n v="1096"/>
    <x v="1"/>
    <s v="Central"/>
  </r>
  <r>
    <s v="ZKSJ1DOK"/>
    <x v="12"/>
    <x v="2"/>
    <s v="Kan-code"/>
    <x v="0"/>
    <d v="2017-01-22T00:00:00"/>
    <x v="51"/>
    <n v="581"/>
    <s v="software"/>
    <n v="1982"/>
    <n v="11698.03"/>
    <n v="34288"/>
    <s v="United States"/>
    <n v="0"/>
    <s v="GTX"/>
    <n v="550"/>
    <x v="3"/>
    <s v="West"/>
  </r>
  <r>
    <s v="K8RQWTP4"/>
    <x v="29"/>
    <x v="1"/>
    <s v="Codehow"/>
    <x v="1"/>
    <d v="2017-01-22T00:00:00"/>
    <x v="41"/>
    <n v="0"/>
    <s v="software"/>
    <n v="1998"/>
    <n v="2714.9"/>
    <n v="2641"/>
    <s v="United States"/>
    <s v="Acme Corporation"/>
    <s v="MG"/>
    <n v="55"/>
    <x v="1"/>
    <s v="Central"/>
  </r>
  <r>
    <s v="RSZC6BMW"/>
    <x v="0"/>
    <x v="2"/>
    <s v="Toughzap"/>
    <x v="0"/>
    <d v="2017-01-22T00:00:00"/>
    <x v="49"/>
    <n v="538"/>
    <s v="retail"/>
    <n v="1995"/>
    <n v="332.43"/>
    <n v="799"/>
    <s v="United States"/>
    <n v="0"/>
    <s v="GTX"/>
    <n v="550"/>
    <x v="0"/>
    <s v="Central"/>
  </r>
  <r>
    <s v="O7YNBRX0"/>
    <x v="17"/>
    <x v="0"/>
    <s v="Donquadtech"/>
    <x v="0"/>
    <d v="2017-01-22T00:00:00"/>
    <x v="26"/>
    <n v="1100"/>
    <s v="technolgy"/>
    <n v="1992"/>
    <n v="1712.68"/>
    <n v="3194"/>
    <s v="United States"/>
    <s v="Acme Corporation"/>
    <s v="GTX"/>
    <n v="1096"/>
    <x v="5"/>
    <s v="East"/>
  </r>
  <r>
    <s v="AAYV8GV4"/>
    <x v="3"/>
    <x v="4"/>
    <s v="Inity"/>
    <x v="1"/>
    <d v="2017-01-23T00:00:00"/>
    <x v="39"/>
    <n v="0"/>
    <s v="marketing"/>
    <n v="1986"/>
    <n v="2403.58"/>
    <n v="8801"/>
    <s v="United States"/>
    <n v="0"/>
    <s v="MG"/>
    <n v="3393"/>
    <x v="0"/>
    <s v="Central"/>
  </r>
  <r>
    <s v="EDEBWIOX"/>
    <x v="27"/>
    <x v="4"/>
    <s v="Finhigh"/>
    <x v="1"/>
    <d v="2017-01-23T00:00:00"/>
    <x v="52"/>
    <n v="0"/>
    <s v="finance"/>
    <n v="2006"/>
    <n v="1102.43"/>
    <n v="1759"/>
    <s v="United States"/>
    <n v="0"/>
    <s v="MG"/>
    <n v="3393"/>
    <x v="0"/>
    <s v="Central"/>
  </r>
  <r>
    <s v="VAH6Y3F6"/>
    <x v="29"/>
    <x v="0"/>
    <s v="Hottechi"/>
    <x v="0"/>
    <d v="2017-01-23T00:00:00"/>
    <x v="36"/>
    <n v="1039"/>
    <s v="technolgy"/>
    <n v="1997"/>
    <n v="8170.38"/>
    <n v="16499"/>
    <s v="Korea"/>
    <n v="0"/>
    <s v="GTX"/>
    <n v="1096"/>
    <x v="1"/>
    <s v="Central"/>
  </r>
  <r>
    <s v="4U431MNA"/>
    <x v="21"/>
    <x v="1"/>
    <s v="dambase"/>
    <x v="1"/>
    <d v="2017-01-23T00:00:00"/>
    <x v="53"/>
    <n v="0"/>
    <s v="marketing"/>
    <n v="1995"/>
    <n v="2173.98"/>
    <n v="2928"/>
    <s v="United States"/>
    <s v="Inity"/>
    <s v="MG"/>
    <n v="55"/>
    <x v="0"/>
    <s v="Central"/>
  </r>
  <r>
    <s v="5HKAT5GS"/>
    <x v="17"/>
    <x v="0"/>
    <s v="Umbrella Corporation"/>
    <x v="0"/>
    <d v="2017-01-23T00:00:00"/>
    <x v="33"/>
    <n v="1076"/>
    <s v="finance"/>
    <n v="1998"/>
    <n v="2022.14"/>
    <n v="5113"/>
    <s v="United States"/>
    <n v="0"/>
    <s v="GTX"/>
    <n v="1096"/>
    <x v="5"/>
    <s v="East"/>
  </r>
  <r>
    <s v="F5VDTC4M"/>
    <x v="10"/>
    <x v="1"/>
    <s v="Konex"/>
    <x v="1"/>
    <d v="2017-01-23T00:00:00"/>
    <x v="35"/>
    <n v="0"/>
    <s v="technolgy"/>
    <n v="1980"/>
    <n v="7708.38"/>
    <n v="13756"/>
    <s v="United States"/>
    <n v="0"/>
    <s v="MG"/>
    <n v="55"/>
    <x v="3"/>
    <s v="West"/>
  </r>
  <r>
    <s v="UO4KXDBC"/>
    <x v="10"/>
    <x v="1"/>
    <s v="Rantouch"/>
    <x v="1"/>
    <d v="2017-01-23T00:00:00"/>
    <x v="54"/>
    <n v="0"/>
    <s v="telecommunications"/>
    <n v="1994"/>
    <n v="1188.42"/>
    <n v="3015"/>
    <s v="United States"/>
    <n v="0"/>
    <s v="MG"/>
    <n v="55"/>
    <x v="3"/>
    <s v="West"/>
  </r>
  <r>
    <s v="TBIW957T"/>
    <x v="11"/>
    <x v="1"/>
    <s v="Rundofase"/>
    <x v="0"/>
    <d v="2017-01-23T00:00:00"/>
    <x v="28"/>
    <n v="53"/>
    <s v="technolgy"/>
    <n v="1983"/>
    <n v="1008.06"/>
    <n v="1238"/>
    <s v="United States"/>
    <n v="0"/>
    <s v="MG"/>
    <n v="55"/>
    <x v="0"/>
    <s v="Central"/>
  </r>
  <r>
    <s v="MSEIIH95"/>
    <x v="11"/>
    <x v="4"/>
    <s v="Statholdings"/>
    <x v="0"/>
    <d v="2017-01-23T00:00:00"/>
    <x v="13"/>
    <n v="3046"/>
    <s v="employment"/>
    <n v="1997"/>
    <n v="291.27"/>
    <n v="586"/>
    <s v="United States"/>
    <n v="0"/>
    <s v="MG"/>
    <n v="3393"/>
    <x v="0"/>
    <s v="Central"/>
  </r>
  <r>
    <s v="V4324HG4"/>
    <x v="13"/>
    <x v="1"/>
    <s v="Acme Corporation"/>
    <x v="1"/>
    <d v="2017-01-23T00:00:00"/>
    <x v="35"/>
    <n v="0"/>
    <s v="technolgy"/>
    <n v="1996"/>
    <n v="1100.04"/>
    <n v="2822"/>
    <s v="United States"/>
    <n v="0"/>
    <s v="MG"/>
    <n v="55"/>
    <x v="4"/>
    <s v="East"/>
  </r>
  <r>
    <s v="N852D2Z8"/>
    <x v="2"/>
    <x v="2"/>
    <s v="Scotfind"/>
    <x v="1"/>
    <d v="2017-01-23T00:00:00"/>
    <x v="18"/>
    <n v="0"/>
    <s v="software"/>
    <n v="1996"/>
    <n v="6354.87"/>
    <n v="16780"/>
    <s v="United States"/>
    <s v="Bubba Gump"/>
    <s v="GTX"/>
    <n v="550"/>
    <x v="2"/>
    <s v="West"/>
  </r>
  <r>
    <s v="NOXNFJ2L"/>
    <x v="1"/>
    <x v="0"/>
    <s v="Warephase"/>
    <x v="0"/>
    <d v="2017-01-24T00:00:00"/>
    <x v="36"/>
    <n v="1067"/>
    <s v="services"/>
    <n v="1997"/>
    <n v="2041.73"/>
    <n v="5276"/>
    <s v="United States"/>
    <n v="0"/>
    <s v="GTX"/>
    <n v="1096"/>
    <x v="1"/>
    <s v="Central"/>
  </r>
  <r>
    <s v="PKDJTR06"/>
    <x v="14"/>
    <x v="0"/>
    <s v="Hatfan"/>
    <x v="2"/>
    <d v="2017-01-24T00:00:00"/>
    <x v="14"/>
    <m/>
    <s v="services"/>
    <n v="1982"/>
    <n v="792.46"/>
    <n v="1299"/>
    <s v="United States"/>
    <n v="0"/>
    <s v="GTX"/>
    <n v="1096"/>
    <x v="2"/>
    <s v="West"/>
  </r>
  <r>
    <s v="NN6CSUWT"/>
    <x v="26"/>
    <x v="0"/>
    <s v="Zathunicon"/>
    <x v="0"/>
    <d v="2017-01-25T00:00:00"/>
    <x v="21"/>
    <n v="1065"/>
    <s v="retail"/>
    <n v="2010"/>
    <n v="71.12"/>
    <n v="144"/>
    <s v="United States"/>
    <n v="0"/>
    <s v="GTX"/>
    <n v="1096"/>
    <x v="5"/>
    <s v="East"/>
  </r>
  <r>
    <s v="X69POZIN"/>
    <x v="16"/>
    <x v="2"/>
    <s v="Lexiqvolax"/>
    <x v="0"/>
    <d v="2017-01-25T00:00:00"/>
    <x v="35"/>
    <n v="481"/>
    <s v="medical"/>
    <n v="2004"/>
    <n v="1618.89"/>
    <n v="3889"/>
    <s v="United States"/>
    <n v="0"/>
    <s v="GTX"/>
    <n v="550"/>
    <x v="2"/>
    <s v="West"/>
  </r>
  <r>
    <s v="4FAEDB16"/>
    <x v="5"/>
    <x v="2"/>
    <s v="J-Texon"/>
    <x v="1"/>
    <d v="2017-01-25T00:00:00"/>
    <x v="55"/>
    <n v="0"/>
    <s v="retail"/>
    <n v="1989"/>
    <n v="1388.67"/>
    <n v="3583"/>
    <s v="United States"/>
    <n v="0"/>
    <s v="GTX"/>
    <n v="550"/>
    <x v="3"/>
    <s v="West"/>
  </r>
  <r>
    <s v="CPGCT81C"/>
    <x v="8"/>
    <x v="2"/>
    <s v="Dalttechnology"/>
    <x v="0"/>
    <d v="2017-01-25T00:00:00"/>
    <x v="6"/>
    <n v="499"/>
    <s v="software"/>
    <n v="2013"/>
    <n v="98.79"/>
    <n v="96"/>
    <s v="United States"/>
    <s v="Bubba Gump"/>
    <s v="GTX"/>
    <n v="550"/>
    <x v="2"/>
    <s v="West"/>
  </r>
  <r>
    <s v="P13DDOTM"/>
    <x v="15"/>
    <x v="1"/>
    <s v="Bioplex"/>
    <x v="0"/>
    <d v="2017-01-25T00:00:00"/>
    <x v="9"/>
    <n v="59"/>
    <s v="medical"/>
    <n v="1991"/>
    <n v="326.82"/>
    <n v="1016"/>
    <s v="United States"/>
    <n v="0"/>
    <s v="MG"/>
    <n v="55"/>
    <x v="4"/>
    <s v="East"/>
  </r>
  <r>
    <s v="1PN7TVPX"/>
    <x v="4"/>
    <x v="1"/>
    <s v="Hottechi"/>
    <x v="1"/>
    <d v="2017-01-25T00:00:00"/>
    <x v="45"/>
    <n v="0"/>
    <s v="technolgy"/>
    <n v="1997"/>
    <n v="8170.38"/>
    <n v="16499"/>
    <s v="Korea"/>
    <n v="0"/>
    <s v="MG"/>
    <n v="55"/>
    <x v="3"/>
    <s v="West"/>
  </r>
  <r>
    <s v="9ZKORPL2"/>
    <x v="13"/>
    <x v="1"/>
    <s v="Initech"/>
    <x v="0"/>
    <d v="2017-01-25T00:00:00"/>
    <x v="56"/>
    <n v="45"/>
    <s v="telecommunications"/>
    <n v="1994"/>
    <n v="6395.05"/>
    <n v="20275"/>
    <s v="United States"/>
    <n v="0"/>
    <s v="MG"/>
    <n v="55"/>
    <x v="4"/>
    <s v="East"/>
  </r>
  <r>
    <s v="BVYMJ6TD"/>
    <x v="25"/>
    <x v="3"/>
    <s v="Vehement Capital Partners"/>
    <x v="0"/>
    <d v="2017-01-26T00:00:00"/>
    <x v="57"/>
    <n v="6117"/>
    <s v="finance"/>
    <n v="1993"/>
    <n v="646.1"/>
    <n v="883"/>
    <s v="United States"/>
    <s v="Golddex"/>
    <s v="GTX"/>
    <n v="5482"/>
    <x v="5"/>
    <s v="East"/>
  </r>
  <r>
    <s v="VXX8GJGY"/>
    <x v="22"/>
    <x v="0"/>
    <s v="The New York Inquirer"/>
    <x v="0"/>
    <d v="2017-01-26T00:00:00"/>
    <x v="16"/>
    <n v="1158"/>
    <s v="medical"/>
    <n v="1996"/>
    <n v="439.21"/>
    <n v="792"/>
    <s v="United States"/>
    <n v="0"/>
    <s v="GTX"/>
    <n v="1096"/>
    <x v="5"/>
    <s v="East"/>
  </r>
  <r>
    <s v="ES9L0DXE"/>
    <x v="19"/>
    <x v="1"/>
    <s v="Kinnamplus"/>
    <x v="0"/>
    <d v="2017-01-26T00:00:00"/>
    <x v="55"/>
    <n v="59"/>
    <s v="retail"/>
    <n v="2004"/>
    <n v="702.72"/>
    <n v="1831"/>
    <s v="United States"/>
    <n v="0"/>
    <s v="MG"/>
    <n v="55"/>
    <x v="4"/>
    <s v="East"/>
  </r>
  <r>
    <s v="AANB25RH"/>
    <x v="14"/>
    <x v="0"/>
    <s v="Dalttechnology"/>
    <x v="1"/>
    <d v="2017-01-26T00:00:00"/>
    <x v="58"/>
    <n v="0"/>
    <s v="software"/>
    <n v="2013"/>
    <n v="98.79"/>
    <n v="96"/>
    <s v="United States"/>
    <s v="Bubba Gump"/>
    <s v="GTX"/>
    <n v="1096"/>
    <x v="2"/>
    <s v="West"/>
  </r>
  <r>
    <s v="36PTGLTW"/>
    <x v="8"/>
    <x v="4"/>
    <s v="Xx-holding"/>
    <x v="0"/>
    <d v="2017-01-26T00:00:00"/>
    <x v="29"/>
    <n v="3106"/>
    <s v="finance"/>
    <n v="1993"/>
    <n v="7537.24"/>
    <n v="20293"/>
    <s v="United States"/>
    <n v="0"/>
    <s v="MG"/>
    <n v="3393"/>
    <x v="2"/>
    <s v="West"/>
  </r>
  <r>
    <s v="6WTNSL1T"/>
    <x v="10"/>
    <x v="4"/>
    <s v="Newex"/>
    <x v="0"/>
    <d v="2017-01-26T00:00:00"/>
    <x v="16"/>
    <n v="2982"/>
    <s v="services"/>
    <n v="1991"/>
    <n v="1012.72"/>
    <n v="3492"/>
    <s v="Germany"/>
    <n v="0"/>
    <s v="MG"/>
    <n v="3393"/>
    <x v="3"/>
    <s v="West"/>
  </r>
  <r>
    <s v="PV1DISEC"/>
    <x v="2"/>
    <x v="3"/>
    <s v="Hottechi"/>
    <x v="0"/>
    <d v="2017-01-26T00:00:00"/>
    <x v="28"/>
    <n v="6101"/>
    <s v="technolgy"/>
    <n v="1997"/>
    <n v="8170.38"/>
    <n v="16499"/>
    <s v="Korea"/>
    <n v="0"/>
    <s v="GTX"/>
    <n v="5482"/>
    <x v="2"/>
    <s v="West"/>
  </r>
  <r>
    <s v="S6BG03TB"/>
    <x v="3"/>
    <x v="3"/>
    <s v="Treequote"/>
    <x v="0"/>
    <d v="2017-01-27T00:00:00"/>
    <x v="37"/>
    <n v="5883"/>
    <s v="telecommunications"/>
    <n v="1988"/>
    <n v="5266.09"/>
    <n v="8595"/>
    <s v="United States"/>
    <s v="Sonron"/>
    <s v="GTX"/>
    <n v="5482"/>
    <x v="0"/>
    <s v="Central"/>
  </r>
  <r>
    <s v="2YOW2BI0"/>
    <x v="23"/>
    <x v="3"/>
    <s v="Xx-zobam"/>
    <x v="0"/>
    <d v="2017-01-27T00:00:00"/>
    <x v="55"/>
    <n v="5051"/>
    <s v="entertainment"/>
    <n v="1989"/>
    <n v="3838.39"/>
    <n v="8274"/>
    <s v="United States"/>
    <n v="0"/>
    <s v="GTX"/>
    <n v="5482"/>
    <x v="4"/>
    <s v="East"/>
  </r>
  <r>
    <s v="IQ9KYZCG"/>
    <x v="1"/>
    <x v="0"/>
    <s v="Statholdings"/>
    <x v="0"/>
    <d v="2017-01-27T00:00:00"/>
    <x v="53"/>
    <n v="1155"/>
    <s v="employment"/>
    <n v="1997"/>
    <n v="291.27"/>
    <n v="586"/>
    <s v="United States"/>
    <n v="0"/>
    <s v="GTX"/>
    <n v="1096"/>
    <x v="1"/>
    <s v="Central"/>
  </r>
  <r>
    <s v="AWDOKG69"/>
    <x v="19"/>
    <x v="2"/>
    <s v="Bluth Company"/>
    <x v="1"/>
    <d v="2017-01-27T00:00:00"/>
    <x v="33"/>
    <n v="0"/>
    <s v="technolgy"/>
    <n v="1993"/>
    <n v="1242.32"/>
    <n v="3027"/>
    <s v="United States"/>
    <s v="Acme Corporation"/>
    <s v="GTX"/>
    <n v="550"/>
    <x v="4"/>
    <s v="East"/>
  </r>
  <r>
    <s v="C4AFMVFM"/>
    <x v="7"/>
    <x v="3"/>
    <s v="Cheers"/>
    <x v="0"/>
    <d v="2017-01-27T00:00:00"/>
    <x v="6"/>
    <n v="5616"/>
    <s v="entertainment"/>
    <n v="1993"/>
    <n v="4269.9"/>
    <n v="6472"/>
    <s v="United States"/>
    <s v="Massive Dynamic"/>
    <s v="GTX"/>
    <n v="5482"/>
    <x v="2"/>
    <s v="West"/>
  </r>
  <r>
    <s v="WK6ERCGR"/>
    <x v="7"/>
    <x v="3"/>
    <s v="Golddex"/>
    <x v="0"/>
    <d v="2017-01-27T00:00:00"/>
    <x v="46"/>
    <n v="5116"/>
    <s v="finance"/>
    <n v="2008"/>
    <n v="52.5"/>
    <n v="165"/>
    <s v="United States"/>
    <n v="0"/>
    <s v="GTX"/>
    <n v="5482"/>
    <x v="2"/>
    <s v="West"/>
  </r>
  <r>
    <s v="64DJ954O"/>
    <x v="16"/>
    <x v="0"/>
    <s v="Condax"/>
    <x v="0"/>
    <d v="2017-01-27T00:00:00"/>
    <x v="18"/>
    <n v="1136"/>
    <s v="medical"/>
    <n v="2017"/>
    <n v="4.54"/>
    <n v="9"/>
    <s v="United States"/>
    <n v="0"/>
    <s v="GTX"/>
    <n v="1096"/>
    <x v="2"/>
    <s v="West"/>
  </r>
  <r>
    <s v="84V18DBW"/>
    <x v="3"/>
    <x v="0"/>
    <s v="Finhigh"/>
    <x v="0"/>
    <d v="2017-01-28T00:00:00"/>
    <x v="59"/>
    <n v="1216"/>
    <s v="finance"/>
    <n v="2006"/>
    <n v="1102.43"/>
    <n v="1759"/>
    <s v="United States"/>
    <n v="0"/>
    <s v="GTX"/>
    <n v="1096"/>
    <x v="0"/>
    <s v="Central"/>
  </r>
  <r>
    <s v="WFY0S4WW"/>
    <x v="3"/>
    <x v="0"/>
    <s v="Hottechi"/>
    <x v="0"/>
    <d v="2017-01-28T00:00:00"/>
    <x v="34"/>
    <n v="1089"/>
    <s v="technolgy"/>
    <n v="1997"/>
    <n v="8170.38"/>
    <n v="16499"/>
    <s v="Korea"/>
    <n v="0"/>
    <s v="GTX"/>
    <n v="1096"/>
    <x v="0"/>
    <s v="Central"/>
  </r>
  <r>
    <s v="HA1KXAIS"/>
    <x v="25"/>
    <x v="4"/>
    <s v="Condax"/>
    <x v="0"/>
    <d v="2017-01-28T00:00:00"/>
    <x v="44"/>
    <n v="3908"/>
    <s v="medical"/>
    <n v="2017"/>
    <n v="4.54"/>
    <n v="9"/>
    <s v="United States"/>
    <n v="0"/>
    <s v="MG"/>
    <n v="3393"/>
    <x v="5"/>
    <s v="East"/>
  </r>
  <r>
    <s v="CENVLTFH"/>
    <x v="23"/>
    <x v="0"/>
    <s v="Toughzap"/>
    <x v="2"/>
    <d v="2017-01-28T00:00:00"/>
    <x v="14"/>
    <m/>
    <s v="retail"/>
    <n v="1995"/>
    <n v="332.43"/>
    <n v="799"/>
    <s v="United States"/>
    <n v="0"/>
    <s v="GTX"/>
    <n v="1096"/>
    <x v="4"/>
    <s v="East"/>
  </r>
  <r>
    <s v="SNFW1FD7"/>
    <x v="1"/>
    <x v="4"/>
    <s v="Streethex"/>
    <x v="0"/>
    <d v="2017-01-28T00:00:00"/>
    <x v="49"/>
    <n v="3369"/>
    <s v="retail"/>
    <n v="1988"/>
    <n v="1376.8"/>
    <n v="1165"/>
    <s v="Belgium"/>
    <n v="0"/>
    <s v="MG"/>
    <n v="3393"/>
    <x v="1"/>
    <s v="Central"/>
  </r>
  <r>
    <s v="2EOF1QCY"/>
    <x v="7"/>
    <x v="3"/>
    <s v="J-Texon"/>
    <x v="0"/>
    <d v="2017-01-28T00:00:00"/>
    <x v="47"/>
    <n v="5259"/>
    <s v="retail"/>
    <n v="1989"/>
    <n v="1388.67"/>
    <n v="3583"/>
    <s v="United States"/>
    <n v="0"/>
    <s v="GTX"/>
    <n v="5482"/>
    <x v="2"/>
    <s v="West"/>
  </r>
  <r>
    <s v="O5O4ZAAC"/>
    <x v="8"/>
    <x v="0"/>
    <s v="Y-corporation"/>
    <x v="1"/>
    <d v="2017-01-28T00:00:00"/>
    <x v="37"/>
    <n v="0"/>
    <s v="employment"/>
    <n v="1983"/>
    <n v="2871.35"/>
    <n v="9561"/>
    <s v="United States"/>
    <n v="0"/>
    <s v="GTX"/>
    <n v="1096"/>
    <x v="2"/>
    <s v="West"/>
  </r>
  <r>
    <s v="YBAKNQ8Z"/>
    <x v="17"/>
    <x v="4"/>
    <s v="Bubba Gump"/>
    <x v="1"/>
    <d v="2017-01-28T00:00:00"/>
    <x v="18"/>
    <n v="0"/>
    <s v="software"/>
    <n v="2002"/>
    <n v="987.39"/>
    <n v="2253"/>
    <s v="United States"/>
    <n v="0"/>
    <s v="MG"/>
    <n v="3393"/>
    <x v="5"/>
    <s v="East"/>
  </r>
  <r>
    <s v="N5UIZYIV"/>
    <x v="2"/>
    <x v="1"/>
    <s v="Konmatfix"/>
    <x v="2"/>
    <d v="2017-01-28T00:00:00"/>
    <x v="14"/>
    <m/>
    <s v="marketing"/>
    <n v="1985"/>
    <n v="375.43"/>
    <n v="1190"/>
    <s v="United States"/>
    <n v="0"/>
    <s v="MG"/>
    <n v="55"/>
    <x v="2"/>
    <s v="West"/>
  </r>
  <r>
    <s v="QY6HCHDH"/>
    <x v="3"/>
    <x v="1"/>
    <s v="Condax"/>
    <x v="0"/>
    <d v="2017-01-29T00:00:00"/>
    <x v="60"/>
    <n v="52"/>
    <s v="medical"/>
    <n v="2017"/>
    <n v="4.54"/>
    <n v="9"/>
    <s v="United States"/>
    <n v="0"/>
    <s v="MG"/>
    <n v="55"/>
    <x v="0"/>
    <s v="Central"/>
  </r>
  <r>
    <s v="CZ3XOD03"/>
    <x v="28"/>
    <x v="3"/>
    <s v="Acme Corporation"/>
    <x v="0"/>
    <d v="2017-01-29T00:00:00"/>
    <x v="53"/>
    <n v="5772"/>
    <s v="technolgy"/>
    <n v="1996"/>
    <n v="1100.04"/>
    <n v="2822"/>
    <s v="United States"/>
    <n v="0"/>
    <s v="GTX"/>
    <n v="5482"/>
    <x v="5"/>
    <s v="East"/>
  </r>
  <r>
    <s v="WVJBVA61"/>
    <x v="27"/>
    <x v="4"/>
    <s v="Domzoom"/>
    <x v="0"/>
    <d v="2017-01-29T00:00:00"/>
    <x v="21"/>
    <n v="3496"/>
    <s v="entertainment"/>
    <n v="1998"/>
    <n v="217.87"/>
    <n v="551"/>
    <s v="United States"/>
    <n v="0"/>
    <s v="MG"/>
    <n v="3393"/>
    <x v="0"/>
    <s v="Central"/>
  </r>
  <r>
    <s v="MV9AO6WU"/>
    <x v="12"/>
    <x v="4"/>
    <s v="Finjob"/>
    <x v="0"/>
    <d v="2017-01-29T00:00:00"/>
    <x v="15"/>
    <n v="3602"/>
    <s v="employment"/>
    <n v="1988"/>
    <n v="2059.9"/>
    <n v="3644"/>
    <s v="United States"/>
    <n v="0"/>
    <s v="MG"/>
    <n v="3393"/>
    <x v="3"/>
    <s v="West"/>
  </r>
  <r>
    <s v="VS2G74XQ"/>
    <x v="19"/>
    <x v="1"/>
    <s v="Yearin"/>
    <x v="0"/>
    <d v="2017-01-29T00:00:00"/>
    <x v="2"/>
    <n v="57"/>
    <s v="retail"/>
    <n v="2005"/>
    <n v="2261.05"/>
    <n v="3851"/>
    <s v="United States"/>
    <n v="0"/>
    <s v="MG"/>
    <n v="55"/>
    <x v="4"/>
    <s v="East"/>
  </r>
  <r>
    <s v="Q37IWCG1"/>
    <x v="24"/>
    <x v="1"/>
    <s v="Funholding"/>
    <x v="0"/>
    <d v="2017-01-29T00:00:00"/>
    <x v="53"/>
    <n v="51"/>
    <s v="finance"/>
    <n v="1991"/>
    <n v="2819.5"/>
    <n v="7227"/>
    <s v="United States"/>
    <s v="Golddex"/>
    <s v="MG"/>
    <n v="55"/>
    <x v="1"/>
    <s v="Central"/>
  </r>
  <r>
    <s v="CUR03RXO"/>
    <x v="9"/>
    <x v="4"/>
    <s v="Sonron"/>
    <x v="0"/>
    <d v="2017-01-29T00:00:00"/>
    <x v="61"/>
    <n v="3689"/>
    <s v="telecommunications"/>
    <n v="1999"/>
    <n v="1699.85"/>
    <n v="5108"/>
    <s v="United States"/>
    <n v="0"/>
    <s v="MG"/>
    <n v="3393"/>
    <x v="3"/>
    <s v="West"/>
  </r>
  <r>
    <s v="81APSLDP"/>
    <x v="7"/>
    <x v="0"/>
    <s v="Xx-holding"/>
    <x v="0"/>
    <d v="2017-01-29T00:00:00"/>
    <x v="43"/>
    <n v="1170"/>
    <s v="finance"/>
    <n v="1993"/>
    <n v="7537.24"/>
    <n v="20293"/>
    <s v="United States"/>
    <n v="0"/>
    <s v="GTX"/>
    <n v="1096"/>
    <x v="2"/>
    <s v="West"/>
  </r>
  <r>
    <s v="RBXWRHBJ"/>
    <x v="29"/>
    <x v="2"/>
    <s v="Rundofase"/>
    <x v="1"/>
    <d v="2017-01-29T00:00:00"/>
    <x v="6"/>
    <n v="0"/>
    <s v="technolgy"/>
    <n v="1983"/>
    <n v="1008.06"/>
    <n v="1238"/>
    <s v="United States"/>
    <n v="0"/>
    <s v="GTX"/>
    <n v="550"/>
    <x v="1"/>
    <s v="Central"/>
  </r>
  <r>
    <s v="05DTWSVC"/>
    <x v="6"/>
    <x v="1"/>
    <s v="Genco Pura Olive Oil Company"/>
    <x v="1"/>
    <d v="2017-01-29T00:00:00"/>
    <x v="39"/>
    <n v="0"/>
    <s v="retail"/>
    <n v="2007"/>
    <n v="894.33"/>
    <n v="1635"/>
    <s v="Italy"/>
    <n v="0"/>
    <s v="MG"/>
    <n v="55"/>
    <x v="1"/>
    <s v="Central"/>
  </r>
  <r>
    <s v="2YQHHWJ3"/>
    <x v="11"/>
    <x v="1"/>
    <s v="Zumgoity"/>
    <x v="1"/>
    <d v="2017-01-29T00:00:00"/>
    <x v="55"/>
    <n v="0"/>
    <s v="medical"/>
    <n v="1984"/>
    <n v="441.08"/>
    <n v="1210"/>
    <s v="United States"/>
    <n v="0"/>
    <s v="MG"/>
    <n v="55"/>
    <x v="0"/>
    <s v="Central"/>
  </r>
  <r>
    <s v="ZW58VIDI"/>
    <x v="4"/>
    <x v="1"/>
    <s v="Hatfan"/>
    <x v="0"/>
    <d v="2017-01-29T00:00:00"/>
    <x v="60"/>
    <n v="64"/>
    <s v="services"/>
    <n v="1982"/>
    <n v="792.46"/>
    <n v="1299"/>
    <s v="United States"/>
    <n v="0"/>
    <s v="MG"/>
    <n v="55"/>
    <x v="3"/>
    <s v="West"/>
  </r>
  <r>
    <s v="Q7IIF1IP"/>
    <x v="4"/>
    <x v="1"/>
    <s v="J-Texon"/>
    <x v="0"/>
    <d v="2017-01-29T00:00:00"/>
    <x v="48"/>
    <n v="55"/>
    <s v="retail"/>
    <n v="1989"/>
    <n v="1388.67"/>
    <n v="3583"/>
    <s v="United States"/>
    <n v="0"/>
    <s v="MG"/>
    <n v="55"/>
    <x v="3"/>
    <s v="West"/>
  </r>
  <r>
    <s v="AALARPLH"/>
    <x v="4"/>
    <x v="4"/>
    <s v="Goodsilron"/>
    <x v="0"/>
    <d v="2017-01-29T00:00:00"/>
    <x v="22"/>
    <n v="2970"/>
    <s v="marketing"/>
    <n v="2000"/>
    <n v="2952.73"/>
    <n v="5107"/>
    <s v="United States"/>
    <n v="0"/>
    <s v="MG"/>
    <n v="3393"/>
    <x v="3"/>
    <s v="West"/>
  </r>
  <r>
    <s v="5FFY13G5"/>
    <x v="27"/>
    <x v="1"/>
    <s v="Scottech"/>
    <x v="1"/>
    <d v="2017-01-30T00:00:00"/>
    <x v="62"/>
    <n v="0"/>
    <s v="marketing"/>
    <n v="2012"/>
    <n v="45.39"/>
    <n v="100"/>
    <s v="United States"/>
    <s v="Inity"/>
    <s v="MG"/>
    <n v="55"/>
    <x v="0"/>
    <s v="Central"/>
  </r>
  <r>
    <s v="2FTB6A7I"/>
    <x v="7"/>
    <x v="3"/>
    <s v="Kan-code"/>
    <x v="0"/>
    <d v="2017-01-30T00:00:00"/>
    <x v="63"/>
    <n v="5390"/>
    <s v="software"/>
    <n v="1982"/>
    <n v="11698.03"/>
    <n v="34288"/>
    <s v="United States"/>
    <n v="0"/>
    <s v="GTX"/>
    <n v="5482"/>
    <x v="2"/>
    <s v="West"/>
  </r>
  <r>
    <s v="7V9A9TXZ"/>
    <x v="20"/>
    <x v="0"/>
    <s v="Codehow"/>
    <x v="0"/>
    <d v="2017-01-30T00:00:00"/>
    <x v="46"/>
    <n v="1190"/>
    <s v="software"/>
    <n v="1998"/>
    <n v="2714.9"/>
    <n v="2641"/>
    <s v="United States"/>
    <s v="Acme Corporation"/>
    <s v="GTX"/>
    <n v="1096"/>
    <x v="1"/>
    <s v="Central"/>
  </r>
  <r>
    <s v="HWDRCUYU"/>
    <x v="0"/>
    <x v="3"/>
    <s v="Betatech"/>
    <x v="0"/>
    <d v="2017-01-30T00:00:00"/>
    <x v="38"/>
    <n v="5755"/>
    <s v="medical"/>
    <n v="1986"/>
    <n v="647.18"/>
    <n v="1185"/>
    <s v="Kenya"/>
    <n v="0"/>
    <s v="GTX"/>
    <n v="5482"/>
    <x v="0"/>
    <s v="Central"/>
  </r>
  <r>
    <s v="7A4AC5BC"/>
    <x v="11"/>
    <x v="4"/>
    <s v="Ron-tech"/>
    <x v="0"/>
    <d v="2017-01-30T00:00:00"/>
    <x v="44"/>
    <n v="3642"/>
    <s v="medical"/>
    <n v="1992"/>
    <n v="3922.42"/>
    <n v="6837"/>
    <s v="United States"/>
    <n v="0"/>
    <s v="MG"/>
    <n v="3393"/>
    <x v="0"/>
    <s v="Central"/>
  </r>
  <r>
    <s v="3B6HWK65"/>
    <x v="4"/>
    <x v="1"/>
    <s v="Blackzim"/>
    <x v="1"/>
    <d v="2017-01-30T00:00:00"/>
    <x v="49"/>
    <n v="0"/>
    <s v="retail"/>
    <n v="2009"/>
    <n v="497.11"/>
    <n v="1588"/>
    <s v="United States"/>
    <n v="0"/>
    <s v="MG"/>
    <n v="55"/>
    <x v="3"/>
    <s v="West"/>
  </r>
  <r>
    <s v="A3BK99P6"/>
    <x v="25"/>
    <x v="4"/>
    <s v="Kan-code"/>
    <x v="0"/>
    <d v="2017-01-31T00:00:00"/>
    <x v="10"/>
    <n v="2923"/>
    <s v="software"/>
    <n v="1982"/>
    <n v="11698.03"/>
    <n v="34288"/>
    <s v="United States"/>
    <n v="0"/>
    <s v="MG"/>
    <n v="3393"/>
    <x v="5"/>
    <s v="East"/>
  </r>
  <r>
    <s v="XYLNH45V"/>
    <x v="26"/>
    <x v="0"/>
    <s v="Zathunicon"/>
    <x v="2"/>
    <d v="2017-01-31T00:00:00"/>
    <x v="14"/>
    <m/>
    <s v="retail"/>
    <n v="2010"/>
    <n v="71.12"/>
    <n v="144"/>
    <s v="United States"/>
    <n v="0"/>
    <s v="GTX"/>
    <n v="1096"/>
    <x v="5"/>
    <s v="East"/>
  </r>
  <r>
    <s v="4DW2FDX4"/>
    <x v="11"/>
    <x v="1"/>
    <s v="dambase"/>
    <x v="0"/>
    <d v="2017-01-31T00:00:00"/>
    <x v="47"/>
    <n v="54"/>
    <s v="marketing"/>
    <n v="1995"/>
    <n v="2173.98"/>
    <n v="2928"/>
    <s v="United States"/>
    <s v="Inity"/>
    <s v="MG"/>
    <n v="55"/>
    <x v="0"/>
    <s v="Central"/>
  </r>
  <r>
    <s v="A66X4Q2J"/>
    <x v="11"/>
    <x v="1"/>
    <s v="Konmatfix"/>
    <x v="0"/>
    <d v="2017-01-31T00:00:00"/>
    <x v="45"/>
    <n v="54"/>
    <s v="marketing"/>
    <n v="1985"/>
    <n v="375.43"/>
    <n v="1190"/>
    <s v="United States"/>
    <n v="0"/>
    <s v="MG"/>
    <n v="55"/>
    <x v="0"/>
    <s v="Central"/>
  </r>
  <r>
    <s v="IT9YW5RP"/>
    <x v="18"/>
    <x v="2"/>
    <s v="Initech"/>
    <x v="0"/>
    <d v="2017-01-31T00:00:00"/>
    <x v="64"/>
    <n v="592"/>
    <s v="telecommunications"/>
    <n v="1994"/>
    <n v="6395.05"/>
    <n v="20275"/>
    <s v="United States"/>
    <n v="0"/>
    <s v="GTX"/>
    <n v="550"/>
    <x v="4"/>
    <s v="East"/>
  </r>
  <r>
    <s v="7IZ2GMYK"/>
    <x v="1"/>
    <x v="2"/>
    <s v="Toughzap"/>
    <x v="0"/>
    <d v="2017-02-01T00:00:00"/>
    <x v="63"/>
    <n v="640"/>
    <s v="retail"/>
    <n v="1995"/>
    <n v="332.43"/>
    <n v="799"/>
    <s v="United States"/>
    <n v="0"/>
    <s v="GTX"/>
    <n v="550"/>
    <x v="1"/>
    <s v="Central"/>
  </r>
  <r>
    <s v="L8D22SSW"/>
    <x v="1"/>
    <x v="4"/>
    <s v="Betatech"/>
    <x v="0"/>
    <d v="2017-02-01T00:00:00"/>
    <x v="65"/>
    <n v="3822"/>
    <s v="medical"/>
    <n v="1986"/>
    <n v="647.18"/>
    <n v="1185"/>
    <s v="Kenya"/>
    <n v="0"/>
    <s v="MG"/>
    <n v="3393"/>
    <x v="1"/>
    <s v="Central"/>
  </r>
  <r>
    <s v="ZDDZ64A2"/>
    <x v="24"/>
    <x v="4"/>
    <s v="Dontechi"/>
    <x v="1"/>
    <d v="2017-02-01T00:00:00"/>
    <x v="65"/>
    <n v="0"/>
    <s v="software"/>
    <n v="1982"/>
    <n v="4618"/>
    <n v="10083"/>
    <s v="United States"/>
    <n v="0"/>
    <s v="MG"/>
    <n v="3393"/>
    <x v="1"/>
    <s v="Central"/>
  </r>
  <r>
    <s v="RDJFZGM9"/>
    <x v="14"/>
    <x v="1"/>
    <s v="Blackzim"/>
    <x v="1"/>
    <d v="2017-02-01T00:00:00"/>
    <x v="66"/>
    <n v="0"/>
    <s v="retail"/>
    <n v="2009"/>
    <n v="497.11"/>
    <n v="1588"/>
    <s v="United States"/>
    <n v="0"/>
    <s v="MG"/>
    <n v="55"/>
    <x v="2"/>
    <s v="West"/>
  </r>
  <r>
    <s v="4563ENEB"/>
    <x v="21"/>
    <x v="2"/>
    <s v="Gogozoom"/>
    <x v="0"/>
    <d v="2017-02-01T00:00:00"/>
    <x v="34"/>
    <n v="574"/>
    <s v="telecommunications"/>
    <n v="2007"/>
    <n v="86.68"/>
    <n v="187"/>
    <s v="United States"/>
    <s v="Sonron"/>
    <s v="GTX"/>
    <n v="550"/>
    <x v="0"/>
    <s v="Central"/>
  </r>
  <r>
    <s v="4WP0VJAS"/>
    <x v="21"/>
    <x v="4"/>
    <s v="Codehow"/>
    <x v="0"/>
    <d v="2017-02-01T00:00:00"/>
    <x v="67"/>
    <n v="2525"/>
    <s v="software"/>
    <n v="1998"/>
    <n v="2714.9"/>
    <n v="2641"/>
    <s v="United States"/>
    <s v="Acme Corporation"/>
    <s v="MG"/>
    <n v="3393"/>
    <x v="0"/>
    <s v="Central"/>
  </r>
  <r>
    <s v="60UOBOEM"/>
    <x v="10"/>
    <x v="5"/>
    <s v="Groovestreet"/>
    <x v="0"/>
    <d v="2017-02-01T00:00:00"/>
    <x v="51"/>
    <n v="30288"/>
    <s v="retail"/>
    <n v="2003"/>
    <n v="223.8"/>
    <n v="299"/>
    <s v="United States"/>
    <n v="0"/>
    <s v="GTK"/>
    <n v="26768"/>
    <x v="3"/>
    <s v="West"/>
  </r>
  <r>
    <s v="AJZB6F22"/>
    <x v="4"/>
    <x v="3"/>
    <s v="Goodsilron"/>
    <x v="1"/>
    <d v="2017-02-01T00:00:00"/>
    <x v="40"/>
    <n v="0"/>
    <s v="marketing"/>
    <n v="2000"/>
    <n v="2952.73"/>
    <n v="5107"/>
    <s v="United States"/>
    <n v="0"/>
    <s v="GTX"/>
    <n v="5482"/>
    <x v="3"/>
    <s v="West"/>
  </r>
  <r>
    <s v="W4K39GNG"/>
    <x v="2"/>
    <x v="2"/>
    <s v="Scotfind"/>
    <x v="1"/>
    <d v="2017-02-01T00:00:00"/>
    <x v="31"/>
    <n v="0"/>
    <s v="software"/>
    <n v="1996"/>
    <n v="6354.87"/>
    <n v="16780"/>
    <s v="United States"/>
    <s v="Bubba Gump"/>
    <s v="GTX"/>
    <n v="550"/>
    <x v="2"/>
    <s v="West"/>
  </r>
  <r>
    <s v="IXOHJYRM"/>
    <x v="12"/>
    <x v="5"/>
    <s v="Cheers"/>
    <x v="1"/>
    <d v="2017-02-02T00:00:00"/>
    <x v="56"/>
    <n v="0"/>
    <s v="entertainment"/>
    <n v="1993"/>
    <n v="4269.9"/>
    <n v="6472"/>
    <s v="United States"/>
    <s v="Massive Dynamic"/>
    <s v="GTK"/>
    <n v="26768"/>
    <x v="3"/>
    <s v="West"/>
  </r>
  <r>
    <s v="RMNHSNW9"/>
    <x v="12"/>
    <x v="1"/>
    <s v="Kan-code"/>
    <x v="1"/>
    <d v="2017-02-02T00:00:00"/>
    <x v="45"/>
    <n v="0"/>
    <s v="software"/>
    <n v="1982"/>
    <n v="11698.03"/>
    <n v="34288"/>
    <s v="United States"/>
    <n v="0"/>
    <s v="MG"/>
    <n v="55"/>
    <x v="3"/>
    <s v="West"/>
  </r>
  <r>
    <s v="QPFNQYMV"/>
    <x v="24"/>
    <x v="4"/>
    <s v="Inity"/>
    <x v="0"/>
    <d v="2017-02-02T00:00:00"/>
    <x v="38"/>
    <n v="3581"/>
    <s v="marketing"/>
    <n v="1986"/>
    <n v="2403.58"/>
    <n v="8801"/>
    <s v="United States"/>
    <n v="0"/>
    <s v="MG"/>
    <n v="3393"/>
    <x v="1"/>
    <s v="Central"/>
  </r>
  <r>
    <s v="D77SFTS4"/>
    <x v="29"/>
    <x v="0"/>
    <s v="Warephase"/>
    <x v="1"/>
    <d v="2017-02-02T00:00:00"/>
    <x v="15"/>
    <n v="0"/>
    <s v="services"/>
    <n v="1997"/>
    <n v="2041.73"/>
    <n v="5276"/>
    <s v="United States"/>
    <n v="0"/>
    <s v="GTX"/>
    <n v="1096"/>
    <x v="1"/>
    <s v="Central"/>
  </r>
  <r>
    <s v="031BBF1I"/>
    <x v="11"/>
    <x v="1"/>
    <s v="Finhigh"/>
    <x v="0"/>
    <d v="2017-02-02T00:00:00"/>
    <x v="18"/>
    <n v="54"/>
    <s v="finance"/>
    <n v="2006"/>
    <n v="1102.43"/>
    <n v="1759"/>
    <s v="United States"/>
    <n v="0"/>
    <s v="MG"/>
    <n v="55"/>
    <x v="0"/>
    <s v="Central"/>
  </r>
  <r>
    <s v="H2MC2E7K"/>
    <x v="4"/>
    <x v="0"/>
    <s v="Condax"/>
    <x v="2"/>
    <d v="2017-02-02T00:00:00"/>
    <x v="14"/>
    <m/>
    <s v="medical"/>
    <n v="2017"/>
    <n v="4.54"/>
    <n v="9"/>
    <s v="United States"/>
    <n v="0"/>
    <s v="GTX"/>
    <n v="1096"/>
    <x v="3"/>
    <s v="West"/>
  </r>
  <r>
    <s v="O11S2R63"/>
    <x v="28"/>
    <x v="0"/>
    <s v="Konex"/>
    <x v="0"/>
    <d v="2017-02-03T00:00:00"/>
    <x v="68"/>
    <n v="1121"/>
    <s v="technolgy"/>
    <n v="1980"/>
    <n v="7708.38"/>
    <n v="13756"/>
    <s v="United States"/>
    <n v="0"/>
    <s v="GTX"/>
    <n v="1096"/>
    <x v="5"/>
    <s v="East"/>
  </r>
  <r>
    <s v="G13DD850"/>
    <x v="25"/>
    <x v="2"/>
    <s v="Silis"/>
    <x v="0"/>
    <d v="2017-02-03T00:00:00"/>
    <x v="44"/>
    <n v="477"/>
    <s v="medical"/>
    <n v="1994"/>
    <n v="2818.38"/>
    <n v="6290"/>
    <s v="United States"/>
    <n v="0"/>
    <s v="GTX"/>
    <n v="550"/>
    <x v="5"/>
    <s v="East"/>
  </r>
  <r>
    <s v="WZU2OHYU"/>
    <x v="23"/>
    <x v="2"/>
    <s v="Condax"/>
    <x v="0"/>
    <d v="2017-02-03T00:00:00"/>
    <x v="39"/>
    <n v="515"/>
    <s v="medical"/>
    <n v="2017"/>
    <n v="4.54"/>
    <n v="9"/>
    <s v="United States"/>
    <n v="0"/>
    <s v="GTX"/>
    <n v="550"/>
    <x v="4"/>
    <s v="East"/>
  </r>
  <r>
    <s v="HVODWXRO"/>
    <x v="26"/>
    <x v="1"/>
    <s v="Ganjaflex"/>
    <x v="1"/>
    <d v="2017-02-03T00:00:00"/>
    <x v="45"/>
    <n v="0"/>
    <s v="retail"/>
    <n v="1995"/>
    <n v="5158.71"/>
    <n v="17479"/>
    <s v="Japan"/>
    <n v="0"/>
    <s v="MG"/>
    <n v="55"/>
    <x v="5"/>
    <s v="East"/>
  </r>
  <r>
    <s v="N3JIVUNY"/>
    <x v="22"/>
    <x v="4"/>
    <s v="Umbrella Corporation"/>
    <x v="1"/>
    <d v="2017-02-03T00:00:00"/>
    <x v="53"/>
    <n v="0"/>
    <s v="finance"/>
    <n v="1998"/>
    <n v="2022.14"/>
    <n v="5113"/>
    <s v="United States"/>
    <n v="0"/>
    <s v="MG"/>
    <n v="3393"/>
    <x v="5"/>
    <s v="East"/>
  </r>
  <r>
    <s v="RGCH6CUF"/>
    <x v="9"/>
    <x v="0"/>
    <s v="Goodsilron"/>
    <x v="0"/>
    <d v="2017-02-03T00:00:00"/>
    <x v="69"/>
    <n v="975"/>
    <s v="marketing"/>
    <n v="2000"/>
    <n v="2952.73"/>
    <n v="5107"/>
    <s v="United States"/>
    <n v="0"/>
    <s v="GTX"/>
    <n v="1096"/>
    <x v="3"/>
    <s v="West"/>
  </r>
  <r>
    <s v="JX7WZ9UP"/>
    <x v="9"/>
    <x v="4"/>
    <s v="Sunnamplex"/>
    <x v="0"/>
    <d v="2017-02-03T00:00:00"/>
    <x v="45"/>
    <n v="3376"/>
    <s v="marketing"/>
    <n v="2008"/>
    <n v="894.37"/>
    <n v="1593"/>
    <s v="Poland"/>
    <n v="0"/>
    <s v="MG"/>
    <n v="3393"/>
    <x v="3"/>
    <s v="West"/>
  </r>
  <r>
    <s v="FDCEBWRI"/>
    <x v="7"/>
    <x v="2"/>
    <s v="Fasehatice"/>
    <x v="0"/>
    <d v="2017-02-03T00:00:00"/>
    <x v="15"/>
    <n v="458"/>
    <s v="retail"/>
    <n v="1990"/>
    <n v="4968.91"/>
    <n v="7523"/>
    <s v="United States"/>
    <n v="0"/>
    <s v="GTX"/>
    <n v="550"/>
    <x v="2"/>
    <s v="West"/>
  </r>
  <r>
    <s v="ZL6TJDPG"/>
    <x v="29"/>
    <x v="2"/>
    <s v="Globex Corporation"/>
    <x v="1"/>
    <d v="2017-02-03T00:00:00"/>
    <x v="63"/>
    <n v="0"/>
    <s v="technolgy"/>
    <n v="2000"/>
    <n v="1223.72"/>
    <n v="2497"/>
    <s v="Norway"/>
    <n v="0"/>
    <s v="GTX"/>
    <n v="550"/>
    <x v="1"/>
    <s v="Central"/>
  </r>
  <r>
    <s v="DWBSHB8M"/>
    <x v="14"/>
    <x v="2"/>
    <s v="Golddex"/>
    <x v="1"/>
    <d v="2017-02-03T00:00:00"/>
    <x v="54"/>
    <n v="0"/>
    <s v="finance"/>
    <n v="2008"/>
    <n v="52.5"/>
    <n v="165"/>
    <s v="United States"/>
    <n v="0"/>
    <s v="GTX"/>
    <n v="550"/>
    <x v="2"/>
    <s v="West"/>
  </r>
  <r>
    <s v="0AJ6LTZ0"/>
    <x v="14"/>
    <x v="2"/>
    <s v="Golddex"/>
    <x v="0"/>
    <d v="2017-02-03T00:00:00"/>
    <x v="17"/>
    <n v="622"/>
    <s v="finance"/>
    <n v="2008"/>
    <n v="52.5"/>
    <n v="165"/>
    <s v="United States"/>
    <n v="0"/>
    <s v="GTX"/>
    <n v="550"/>
    <x v="2"/>
    <s v="West"/>
  </r>
  <r>
    <s v="SVMB8M7E"/>
    <x v="14"/>
    <x v="2"/>
    <s v="Lexiqvolax"/>
    <x v="0"/>
    <d v="2017-02-03T00:00:00"/>
    <x v="70"/>
    <n v="441"/>
    <s v="medical"/>
    <n v="2004"/>
    <n v="1618.89"/>
    <n v="3889"/>
    <s v="United States"/>
    <n v="0"/>
    <s v="GTX"/>
    <n v="550"/>
    <x v="2"/>
    <s v="West"/>
  </r>
  <r>
    <s v="4Q4NBPD6"/>
    <x v="20"/>
    <x v="2"/>
    <s v="Ron-tech"/>
    <x v="0"/>
    <d v="2017-02-03T00:00:00"/>
    <x v="71"/>
    <n v="538"/>
    <s v="medical"/>
    <n v="1992"/>
    <n v="3922.42"/>
    <n v="6837"/>
    <s v="United States"/>
    <n v="0"/>
    <s v="GTX"/>
    <n v="550"/>
    <x v="1"/>
    <s v="Central"/>
  </r>
  <r>
    <s v="K8VSDOP8"/>
    <x v="8"/>
    <x v="3"/>
    <s v="Goodsilron"/>
    <x v="0"/>
    <d v="2017-02-03T00:00:00"/>
    <x v="31"/>
    <n v="4667"/>
    <s v="marketing"/>
    <n v="2000"/>
    <n v="2952.73"/>
    <n v="5107"/>
    <s v="United States"/>
    <n v="0"/>
    <s v="GTX"/>
    <n v="5482"/>
    <x v="2"/>
    <s v="West"/>
  </r>
  <r>
    <s v="YNP9PI1X"/>
    <x v="6"/>
    <x v="0"/>
    <s v="Codehow"/>
    <x v="0"/>
    <d v="2017-02-03T00:00:00"/>
    <x v="72"/>
    <n v="1018"/>
    <s v="software"/>
    <n v="1998"/>
    <n v="2714.9"/>
    <n v="2641"/>
    <s v="United States"/>
    <s v="Acme Corporation"/>
    <s v="GTX"/>
    <n v="1096"/>
    <x v="1"/>
    <s v="Central"/>
  </r>
  <r>
    <s v="RTKUPEX7"/>
    <x v="2"/>
    <x v="0"/>
    <s v="J-Texon"/>
    <x v="1"/>
    <d v="2017-02-03T00:00:00"/>
    <x v="73"/>
    <n v="0"/>
    <s v="retail"/>
    <n v="1989"/>
    <n v="1388.67"/>
    <n v="3583"/>
    <s v="United States"/>
    <n v="0"/>
    <s v="GTX"/>
    <n v="1096"/>
    <x v="2"/>
    <s v="West"/>
  </r>
  <r>
    <s v="QQDO45YR"/>
    <x v="27"/>
    <x v="4"/>
    <s v="Warephase"/>
    <x v="0"/>
    <d v="2017-02-04T00:00:00"/>
    <x v="56"/>
    <n v="3470"/>
    <s v="services"/>
    <n v="1997"/>
    <n v="2041.73"/>
    <n v="5276"/>
    <s v="United States"/>
    <n v="0"/>
    <s v="MG"/>
    <n v="3393"/>
    <x v="0"/>
    <s v="Central"/>
  </r>
  <r>
    <s v="USVLKDF4"/>
    <x v="23"/>
    <x v="2"/>
    <s v="Dontechi"/>
    <x v="2"/>
    <d v="2017-02-04T00:00:00"/>
    <x v="14"/>
    <m/>
    <s v="software"/>
    <n v="1982"/>
    <n v="4618"/>
    <n v="10083"/>
    <s v="United States"/>
    <n v="0"/>
    <s v="GTX"/>
    <n v="550"/>
    <x v="4"/>
    <s v="East"/>
  </r>
  <r>
    <s v="HT25XIAV"/>
    <x v="26"/>
    <x v="0"/>
    <s v="Silis"/>
    <x v="1"/>
    <d v="2017-02-04T00:00:00"/>
    <x v="40"/>
    <n v="0"/>
    <s v="medical"/>
    <n v="1994"/>
    <n v="2818.38"/>
    <n v="6290"/>
    <s v="United States"/>
    <n v="0"/>
    <s v="GTX"/>
    <n v="1096"/>
    <x v="5"/>
    <s v="East"/>
  </r>
  <r>
    <s v="88KUDE6J"/>
    <x v="22"/>
    <x v="3"/>
    <s v="Acme Corporation"/>
    <x v="0"/>
    <d v="2017-02-04T00:00:00"/>
    <x v="74"/>
    <n v="5366"/>
    <s v="technolgy"/>
    <n v="1996"/>
    <n v="1100.04"/>
    <n v="2822"/>
    <s v="United States"/>
    <n v="0"/>
    <s v="GTX"/>
    <n v="5482"/>
    <x v="5"/>
    <s v="East"/>
  </r>
  <r>
    <s v="AOOD3MWW"/>
    <x v="24"/>
    <x v="0"/>
    <s v="Rundofase"/>
    <x v="1"/>
    <d v="2017-02-04T00:00:00"/>
    <x v="64"/>
    <n v="0"/>
    <s v="technolgy"/>
    <n v="1983"/>
    <n v="1008.06"/>
    <n v="1238"/>
    <s v="United States"/>
    <n v="0"/>
    <s v="GTX"/>
    <n v="1096"/>
    <x v="1"/>
    <s v="Central"/>
  </r>
  <r>
    <s v="JCPQZ2SN"/>
    <x v="9"/>
    <x v="0"/>
    <s v="Cheers"/>
    <x v="2"/>
    <d v="2017-02-04T00:00:00"/>
    <x v="14"/>
    <m/>
    <s v="entertainment"/>
    <n v="1993"/>
    <n v="4269.9"/>
    <n v="6472"/>
    <s v="United States"/>
    <s v="Massive Dynamic"/>
    <s v="GTX"/>
    <n v="1096"/>
    <x v="3"/>
    <s v="West"/>
  </r>
  <r>
    <s v="RZ2PUH86"/>
    <x v="16"/>
    <x v="2"/>
    <s v="Groovestreet"/>
    <x v="0"/>
    <d v="2017-02-04T00:00:00"/>
    <x v="36"/>
    <n v="582"/>
    <s v="retail"/>
    <n v="2003"/>
    <n v="223.8"/>
    <n v="299"/>
    <s v="United States"/>
    <n v="0"/>
    <s v="GTX"/>
    <n v="550"/>
    <x v="2"/>
    <s v="West"/>
  </r>
  <r>
    <s v="GLVSDQQT"/>
    <x v="16"/>
    <x v="2"/>
    <s v="Sunnamplex"/>
    <x v="0"/>
    <d v="2017-02-04T00:00:00"/>
    <x v="34"/>
    <n v="583"/>
    <s v="marketing"/>
    <n v="2008"/>
    <n v="894.37"/>
    <n v="1593"/>
    <s v="Poland"/>
    <n v="0"/>
    <s v="GTX"/>
    <n v="550"/>
    <x v="2"/>
    <s v="West"/>
  </r>
  <r>
    <s v="107BPCAS"/>
    <x v="6"/>
    <x v="2"/>
    <s v="dambase"/>
    <x v="1"/>
    <d v="2017-02-04T00:00:00"/>
    <x v="63"/>
    <n v="0"/>
    <s v="marketing"/>
    <n v="1995"/>
    <n v="2173.98"/>
    <n v="2928"/>
    <s v="United States"/>
    <s v="Inity"/>
    <s v="GTX"/>
    <n v="550"/>
    <x v="1"/>
    <s v="Central"/>
  </r>
  <r>
    <s v="OCLEO3CD"/>
    <x v="4"/>
    <x v="3"/>
    <s v="Fasehatice"/>
    <x v="0"/>
    <d v="2017-02-04T00:00:00"/>
    <x v="62"/>
    <n v="6079"/>
    <s v="retail"/>
    <n v="1990"/>
    <n v="4968.91"/>
    <n v="7523"/>
    <s v="United States"/>
    <n v="0"/>
    <s v="GTX"/>
    <n v="5482"/>
    <x v="3"/>
    <s v="West"/>
  </r>
  <r>
    <s v="FTVCNH87"/>
    <x v="2"/>
    <x v="0"/>
    <s v="Fasehatice"/>
    <x v="1"/>
    <d v="2017-02-04T00:00:00"/>
    <x v="49"/>
    <n v="0"/>
    <s v="retail"/>
    <n v="1990"/>
    <n v="4968.91"/>
    <n v="7523"/>
    <s v="United States"/>
    <n v="0"/>
    <s v="GTX"/>
    <n v="1096"/>
    <x v="2"/>
    <s v="West"/>
  </r>
  <r>
    <s v="GQCRMEIL"/>
    <x v="2"/>
    <x v="0"/>
    <s v="Konex"/>
    <x v="0"/>
    <d v="2017-02-04T00:00:00"/>
    <x v="42"/>
    <n v="1068"/>
    <s v="technolgy"/>
    <n v="1980"/>
    <n v="7708.38"/>
    <n v="13756"/>
    <s v="United States"/>
    <n v="0"/>
    <s v="GTX"/>
    <n v="1096"/>
    <x v="2"/>
    <s v="West"/>
  </r>
  <r>
    <s v="UK2JIE61"/>
    <x v="3"/>
    <x v="1"/>
    <s v="Cancity"/>
    <x v="0"/>
    <d v="2017-02-05T00:00:00"/>
    <x v="32"/>
    <n v="55"/>
    <s v="retail"/>
    <n v="2001"/>
    <n v="718.62"/>
    <n v="2448"/>
    <s v="United States"/>
    <n v="0"/>
    <s v="MG"/>
    <n v="55"/>
    <x v="0"/>
    <s v="Central"/>
  </r>
  <r>
    <s v="YM8DBAFV"/>
    <x v="25"/>
    <x v="2"/>
    <s v="Sumace"/>
    <x v="2"/>
    <d v="2017-02-05T00:00:00"/>
    <x v="14"/>
    <m/>
    <s v="retail"/>
    <n v="2000"/>
    <n v="167.89"/>
    <n v="493"/>
    <s v="Romania"/>
    <n v="0"/>
    <s v="GTX"/>
    <n v="550"/>
    <x v="5"/>
    <s v="East"/>
  </r>
  <r>
    <s v="AEDL7EC6"/>
    <x v="25"/>
    <x v="4"/>
    <s v="Yearin"/>
    <x v="1"/>
    <d v="2017-02-05T00:00:00"/>
    <x v="34"/>
    <n v="0"/>
    <s v="retail"/>
    <n v="2005"/>
    <n v="2261.05"/>
    <n v="3851"/>
    <s v="United States"/>
    <n v="0"/>
    <s v="MG"/>
    <n v="3393"/>
    <x v="5"/>
    <s v="East"/>
  </r>
  <r>
    <s v="OV5X3O5I"/>
    <x v="25"/>
    <x v="2"/>
    <s v="Betasoloin"/>
    <x v="0"/>
    <d v="2017-02-05T00:00:00"/>
    <x v="27"/>
    <n v="493"/>
    <s v="medical"/>
    <n v="1999"/>
    <n v="251.41"/>
    <n v="495"/>
    <s v="United States"/>
    <n v="0"/>
    <s v="GTX"/>
    <n v="550"/>
    <x v="5"/>
    <s v="East"/>
  </r>
  <r>
    <s v="MMWX1A4H"/>
    <x v="1"/>
    <x v="0"/>
    <s v="Ron-tech"/>
    <x v="1"/>
    <d v="2017-02-05T00:00:00"/>
    <x v="69"/>
    <n v="0"/>
    <s v="medical"/>
    <n v="1992"/>
    <n v="3922.42"/>
    <n v="6837"/>
    <s v="United States"/>
    <n v="0"/>
    <s v="GTX"/>
    <n v="1096"/>
    <x v="1"/>
    <s v="Central"/>
  </r>
  <r>
    <s v="RP7KA6HS"/>
    <x v="12"/>
    <x v="1"/>
    <s v="Mathtouch"/>
    <x v="2"/>
    <d v="2017-02-05T00:00:00"/>
    <x v="14"/>
    <m/>
    <s v="marketing"/>
    <n v="1984"/>
    <n v="3027.46"/>
    <n v="9516"/>
    <s v="Jordan"/>
    <n v="0"/>
    <s v="MG"/>
    <n v="55"/>
    <x v="3"/>
    <s v="West"/>
  </r>
  <r>
    <s v="97KFQSX1"/>
    <x v="12"/>
    <x v="4"/>
    <s v="Scotfind"/>
    <x v="0"/>
    <d v="2017-02-05T00:00:00"/>
    <x v="56"/>
    <n v="3351"/>
    <s v="software"/>
    <n v="1996"/>
    <n v="6354.87"/>
    <n v="16780"/>
    <s v="United States"/>
    <s v="Bubba Gump"/>
    <s v="MG"/>
    <n v="3393"/>
    <x v="3"/>
    <s v="West"/>
  </r>
  <r>
    <s v="08APB75Q"/>
    <x v="21"/>
    <x v="2"/>
    <s v="Isdom"/>
    <x v="0"/>
    <d v="2017-02-05T00:00:00"/>
    <x v="57"/>
    <n v="501"/>
    <s v="medical"/>
    <n v="2002"/>
    <n v="3178.24"/>
    <n v="4540"/>
    <s v="United States"/>
    <n v="0"/>
    <s v="GTX"/>
    <n v="550"/>
    <x v="0"/>
    <s v="Central"/>
  </r>
  <r>
    <s v="6RL97BR9"/>
    <x v="0"/>
    <x v="1"/>
    <s v="Inity"/>
    <x v="1"/>
    <d v="2017-02-05T00:00:00"/>
    <x v="37"/>
    <n v="0"/>
    <s v="marketing"/>
    <n v="1986"/>
    <n v="2403.58"/>
    <n v="8801"/>
    <s v="United States"/>
    <n v="0"/>
    <s v="MG"/>
    <n v="55"/>
    <x v="0"/>
    <s v="Central"/>
  </r>
  <r>
    <s v="TPVFA5B8"/>
    <x v="17"/>
    <x v="2"/>
    <s v="Mathtouch"/>
    <x v="0"/>
    <d v="2017-02-05T00:00:00"/>
    <x v="49"/>
    <n v="532"/>
    <s v="marketing"/>
    <n v="1984"/>
    <n v="3027.46"/>
    <n v="9516"/>
    <s v="Jordan"/>
    <n v="0"/>
    <s v="GTX"/>
    <n v="550"/>
    <x v="5"/>
    <s v="East"/>
  </r>
  <r>
    <s v="FHLOUD3V"/>
    <x v="4"/>
    <x v="1"/>
    <s v="Sonron"/>
    <x v="1"/>
    <d v="2017-02-05T00:00:00"/>
    <x v="58"/>
    <n v="0"/>
    <s v="telecommunications"/>
    <n v="1999"/>
    <n v="1699.85"/>
    <n v="5108"/>
    <s v="United States"/>
    <n v="0"/>
    <s v="MG"/>
    <n v="55"/>
    <x v="3"/>
    <s v="West"/>
  </r>
  <r>
    <s v="4E01ALB0"/>
    <x v="4"/>
    <x v="4"/>
    <s v="Green-Plus"/>
    <x v="0"/>
    <d v="2017-02-05T00:00:00"/>
    <x v="32"/>
    <n v="3103"/>
    <s v="services"/>
    <n v="2003"/>
    <n v="692.19"/>
    <n v="1922"/>
    <s v="United States"/>
    <n v="0"/>
    <s v="MG"/>
    <n v="3393"/>
    <x v="3"/>
    <s v="West"/>
  </r>
  <r>
    <s v="K4HVGBVH"/>
    <x v="23"/>
    <x v="3"/>
    <s v="Gekko &amp; Co"/>
    <x v="0"/>
    <d v="2017-02-06T00:00:00"/>
    <x v="55"/>
    <n v="5505"/>
    <s v="retail"/>
    <n v="1990"/>
    <n v="2520.83"/>
    <n v="3502"/>
    <s v="United States"/>
    <n v="0"/>
    <s v="GTX"/>
    <n v="5482"/>
    <x v="4"/>
    <s v="East"/>
  </r>
  <r>
    <s v="6VIK2VX8"/>
    <x v="9"/>
    <x v="1"/>
    <s v="Isdom"/>
    <x v="2"/>
    <d v="2017-02-06T00:00:00"/>
    <x v="14"/>
    <m/>
    <s v="medical"/>
    <n v="2002"/>
    <n v="3178.24"/>
    <n v="4540"/>
    <s v="United States"/>
    <n v="0"/>
    <s v="MG"/>
    <n v="55"/>
    <x v="3"/>
    <s v="West"/>
  </r>
  <r>
    <s v="XDLQ71X4"/>
    <x v="14"/>
    <x v="0"/>
    <s v="Y-corporation"/>
    <x v="1"/>
    <d v="2017-02-06T00:00:00"/>
    <x v="55"/>
    <n v="0"/>
    <s v="employment"/>
    <n v="1983"/>
    <n v="2871.35"/>
    <n v="9561"/>
    <s v="United States"/>
    <n v="0"/>
    <s v="GTX"/>
    <n v="1096"/>
    <x v="2"/>
    <s v="West"/>
  </r>
  <r>
    <s v="L33YUX9V"/>
    <x v="0"/>
    <x v="0"/>
    <s v="Rangreen"/>
    <x v="0"/>
    <d v="2017-02-06T00:00:00"/>
    <x v="41"/>
    <n v="1068"/>
    <s v="technolgy"/>
    <n v="1987"/>
    <n v="2938.67"/>
    <n v="8775"/>
    <s v="Panama"/>
    <n v="0"/>
    <s v="GTX"/>
    <n v="1096"/>
    <x v="0"/>
    <s v="Central"/>
  </r>
  <r>
    <s v="QT7LRWTN"/>
    <x v="4"/>
    <x v="4"/>
    <s v="Cheers"/>
    <x v="0"/>
    <d v="2017-02-06T00:00:00"/>
    <x v="32"/>
    <n v="3357"/>
    <s v="entertainment"/>
    <n v="1993"/>
    <n v="4269.9"/>
    <n v="6472"/>
    <s v="United States"/>
    <s v="Massive Dynamic"/>
    <s v="MG"/>
    <n v="3393"/>
    <x v="3"/>
    <s v="West"/>
  </r>
  <r>
    <s v="Q1JKHY7H"/>
    <x v="13"/>
    <x v="1"/>
    <s v="Mathtouch"/>
    <x v="1"/>
    <d v="2017-02-06T00:00:00"/>
    <x v="35"/>
    <n v="0"/>
    <s v="marketing"/>
    <n v="1984"/>
    <n v="3027.46"/>
    <n v="9516"/>
    <s v="Jordan"/>
    <n v="0"/>
    <s v="MG"/>
    <n v="55"/>
    <x v="4"/>
    <s v="East"/>
  </r>
  <r>
    <s v="BY0O646G"/>
    <x v="2"/>
    <x v="2"/>
    <s v="Sonron"/>
    <x v="1"/>
    <d v="2017-02-06T00:00:00"/>
    <x v="75"/>
    <n v="0"/>
    <s v="telecommunications"/>
    <n v="1999"/>
    <n v="1699.85"/>
    <n v="5108"/>
    <s v="United States"/>
    <n v="0"/>
    <s v="GTX"/>
    <n v="550"/>
    <x v="2"/>
    <s v="West"/>
  </r>
  <r>
    <s v="5831YZMT"/>
    <x v="2"/>
    <x v="2"/>
    <s v="Finjob"/>
    <x v="0"/>
    <d v="2017-02-06T00:00:00"/>
    <x v="76"/>
    <n v="532"/>
    <s v="employment"/>
    <n v="1988"/>
    <n v="2059.9"/>
    <n v="3644"/>
    <s v="United States"/>
    <n v="0"/>
    <s v="GTX"/>
    <n v="550"/>
    <x v="2"/>
    <s v="West"/>
  </r>
  <r>
    <s v="AZUBCO7L"/>
    <x v="26"/>
    <x v="4"/>
    <s v="Condax"/>
    <x v="1"/>
    <d v="2017-02-07T00:00:00"/>
    <x v="35"/>
    <n v="0"/>
    <s v="medical"/>
    <n v="2017"/>
    <n v="4.54"/>
    <n v="9"/>
    <s v="United States"/>
    <n v="0"/>
    <s v="MG"/>
    <n v="3393"/>
    <x v="5"/>
    <s v="East"/>
  </r>
  <r>
    <s v="FOWAY95L"/>
    <x v="1"/>
    <x v="3"/>
    <s v="Funholding"/>
    <x v="0"/>
    <d v="2017-02-07T00:00:00"/>
    <x v="39"/>
    <n v="5786"/>
    <s v="finance"/>
    <n v="1991"/>
    <n v="2819.5"/>
    <n v="7227"/>
    <s v="United States"/>
    <s v="Golddex"/>
    <s v="GTX"/>
    <n v="5482"/>
    <x v="1"/>
    <s v="Central"/>
  </r>
  <r>
    <s v="KGZL60NI"/>
    <x v="9"/>
    <x v="0"/>
    <s v="Sonron"/>
    <x v="1"/>
    <d v="2017-02-07T00:00:00"/>
    <x v="53"/>
    <n v="0"/>
    <s v="telecommunications"/>
    <n v="1999"/>
    <n v="1699.85"/>
    <n v="5108"/>
    <s v="United States"/>
    <n v="0"/>
    <s v="GTX"/>
    <n v="1096"/>
    <x v="3"/>
    <s v="West"/>
  </r>
  <r>
    <s v="SRZMNS79"/>
    <x v="29"/>
    <x v="0"/>
    <s v="Streethex"/>
    <x v="0"/>
    <d v="2017-02-07T00:00:00"/>
    <x v="62"/>
    <n v="1131"/>
    <s v="retail"/>
    <n v="1988"/>
    <n v="1376.8"/>
    <n v="1165"/>
    <s v="Belgium"/>
    <n v="0"/>
    <s v="GTX"/>
    <n v="1096"/>
    <x v="1"/>
    <s v="Central"/>
  </r>
  <r>
    <s v="S6645YWA"/>
    <x v="14"/>
    <x v="2"/>
    <s v="Y-corporation"/>
    <x v="2"/>
    <d v="2017-02-07T00:00:00"/>
    <x v="14"/>
    <m/>
    <s v="employment"/>
    <n v="1983"/>
    <n v="2871.35"/>
    <n v="9561"/>
    <s v="United States"/>
    <n v="0"/>
    <s v="GTX"/>
    <n v="550"/>
    <x v="2"/>
    <s v="West"/>
  </r>
  <r>
    <s v="0XMB83YO"/>
    <x v="14"/>
    <x v="3"/>
    <s v="Scotfind"/>
    <x v="0"/>
    <d v="2017-02-07T00:00:00"/>
    <x v="41"/>
    <n v="5401"/>
    <s v="software"/>
    <n v="1996"/>
    <n v="6354.87"/>
    <n v="16780"/>
    <s v="United States"/>
    <s v="Bubba Gump"/>
    <s v="GTX"/>
    <n v="5482"/>
    <x v="2"/>
    <s v="West"/>
  </r>
  <r>
    <s v="4TEO0LE1"/>
    <x v="20"/>
    <x v="0"/>
    <s v="Konmatfix"/>
    <x v="0"/>
    <d v="2017-02-07T00:00:00"/>
    <x v="26"/>
    <n v="1062"/>
    <s v="marketing"/>
    <n v="1985"/>
    <n v="375.43"/>
    <n v="1190"/>
    <s v="United States"/>
    <n v="0"/>
    <s v="GTX"/>
    <n v="1096"/>
    <x v="1"/>
    <s v="Central"/>
  </r>
  <r>
    <s v="5P82H5AA"/>
    <x v="17"/>
    <x v="4"/>
    <s v="Zotware"/>
    <x v="0"/>
    <d v="2017-02-07T00:00:00"/>
    <x v="13"/>
    <n v="3695"/>
    <s v="software"/>
    <n v="1979"/>
    <n v="4478.47"/>
    <n v="13809"/>
    <s v="United States"/>
    <n v="0"/>
    <s v="MG"/>
    <n v="3393"/>
    <x v="5"/>
    <s v="East"/>
  </r>
  <r>
    <s v="BN8UTT8O"/>
    <x v="15"/>
    <x v="1"/>
    <s v="Condax"/>
    <x v="1"/>
    <d v="2017-02-07T00:00:00"/>
    <x v="44"/>
    <n v="0"/>
    <s v="medical"/>
    <n v="2017"/>
    <n v="4.54"/>
    <n v="9"/>
    <s v="United States"/>
    <n v="0"/>
    <s v="MG"/>
    <n v="55"/>
    <x v="4"/>
    <s v="East"/>
  </r>
  <r>
    <s v="V751HK8R"/>
    <x v="11"/>
    <x v="1"/>
    <s v="Finhigh"/>
    <x v="0"/>
    <d v="2017-02-07T00:00:00"/>
    <x v="68"/>
    <n v="60"/>
    <s v="finance"/>
    <n v="2006"/>
    <n v="1102.43"/>
    <n v="1759"/>
    <s v="United States"/>
    <n v="0"/>
    <s v="MG"/>
    <n v="55"/>
    <x v="0"/>
    <s v="Central"/>
  </r>
  <r>
    <s v="QWL218JV"/>
    <x v="4"/>
    <x v="4"/>
    <s v="Singletechno"/>
    <x v="0"/>
    <d v="2017-02-07T00:00:00"/>
    <x v="66"/>
    <n v="2919"/>
    <s v="retail"/>
    <n v="1996"/>
    <n v="2214.94"/>
    <n v="5374"/>
    <s v="United States"/>
    <n v="0"/>
    <s v="MG"/>
    <n v="3393"/>
    <x v="3"/>
    <s v="West"/>
  </r>
  <r>
    <s v="AF8NG5JC"/>
    <x v="25"/>
    <x v="1"/>
    <s v="Betatech"/>
    <x v="2"/>
    <d v="2017-02-08T00:00:00"/>
    <x v="14"/>
    <m/>
    <s v="medical"/>
    <n v="1986"/>
    <n v="647.18"/>
    <n v="1185"/>
    <s v="Kenya"/>
    <n v="0"/>
    <s v="MG"/>
    <n v="55"/>
    <x v="5"/>
    <s v="East"/>
  </r>
  <r>
    <s v="12M4HB7G"/>
    <x v="25"/>
    <x v="2"/>
    <s v="Plussunin"/>
    <x v="0"/>
    <d v="2017-02-08T00:00:00"/>
    <x v="45"/>
    <n v="623"/>
    <s v="retail"/>
    <n v="2003"/>
    <n v="1419.98"/>
    <n v="4018"/>
    <s v="United States"/>
    <n v="0"/>
    <s v="GTX"/>
    <n v="550"/>
    <x v="5"/>
    <s v="East"/>
  </r>
  <r>
    <s v="1XVTUE5J"/>
    <x v="23"/>
    <x v="1"/>
    <s v="Umbrella Corporation"/>
    <x v="1"/>
    <d v="2017-02-08T00:00:00"/>
    <x v="20"/>
    <n v="0"/>
    <s v="finance"/>
    <n v="1998"/>
    <n v="2022.14"/>
    <n v="5113"/>
    <s v="United States"/>
    <n v="0"/>
    <s v="MG"/>
    <n v="55"/>
    <x v="4"/>
    <s v="East"/>
  </r>
  <r>
    <s v="3VKO28KR"/>
    <x v="1"/>
    <x v="4"/>
    <s v="Scottech"/>
    <x v="1"/>
    <d v="2017-02-08T00:00:00"/>
    <x v="32"/>
    <n v="0"/>
    <s v="marketing"/>
    <n v="2012"/>
    <n v="45.39"/>
    <n v="100"/>
    <s v="United States"/>
    <s v="Inity"/>
    <s v="MG"/>
    <n v="3393"/>
    <x v="1"/>
    <s v="Central"/>
  </r>
  <r>
    <s v="9A9E1KPG"/>
    <x v="12"/>
    <x v="2"/>
    <s v="Genco Pura Olive Oil Company"/>
    <x v="2"/>
    <d v="2017-02-08T00:00:00"/>
    <x v="14"/>
    <m/>
    <s v="retail"/>
    <n v="2007"/>
    <n v="894.33"/>
    <n v="1635"/>
    <s v="Italy"/>
    <n v="0"/>
    <s v="GTX"/>
    <n v="550"/>
    <x v="3"/>
    <s v="West"/>
  </r>
  <r>
    <s v="5IES0B4B"/>
    <x v="7"/>
    <x v="1"/>
    <s v="Scotfind"/>
    <x v="0"/>
    <d v="2017-02-08T00:00:00"/>
    <x v="32"/>
    <n v="49"/>
    <s v="software"/>
    <n v="1996"/>
    <n v="6354.87"/>
    <n v="16780"/>
    <s v="United States"/>
    <s v="Bubba Gump"/>
    <s v="MG"/>
    <n v="55"/>
    <x v="2"/>
    <s v="West"/>
  </r>
  <r>
    <s v="HUFYU0AT"/>
    <x v="29"/>
    <x v="2"/>
    <s v="Stanredtax"/>
    <x v="1"/>
    <d v="2017-02-08T00:00:00"/>
    <x v="58"/>
    <n v="0"/>
    <s v="finance"/>
    <n v="1987"/>
    <n v="1698.2"/>
    <n v="3798"/>
    <s v="United States"/>
    <n v="0"/>
    <s v="GTX"/>
    <n v="550"/>
    <x v="1"/>
    <s v="Central"/>
  </r>
  <r>
    <s v="GMI6XZ4O"/>
    <x v="29"/>
    <x v="2"/>
    <s v="Codehow"/>
    <x v="0"/>
    <d v="2017-02-08T00:00:00"/>
    <x v="32"/>
    <n v="612"/>
    <s v="software"/>
    <n v="1998"/>
    <n v="2714.9"/>
    <n v="2641"/>
    <s v="United States"/>
    <s v="Acme Corporation"/>
    <s v="GTX"/>
    <n v="550"/>
    <x v="1"/>
    <s v="Central"/>
  </r>
  <r>
    <s v="YOQCQ4UO"/>
    <x v="14"/>
    <x v="2"/>
    <s v="Hottechi"/>
    <x v="0"/>
    <d v="2017-02-08T00:00:00"/>
    <x v="11"/>
    <n v="534"/>
    <s v="technolgy"/>
    <n v="1997"/>
    <n v="8170.38"/>
    <n v="16499"/>
    <s v="Korea"/>
    <n v="0"/>
    <s v="GTX"/>
    <n v="550"/>
    <x v="2"/>
    <s v="West"/>
  </r>
  <r>
    <s v="KOZTDBJ5"/>
    <x v="14"/>
    <x v="0"/>
    <s v="Condax"/>
    <x v="0"/>
    <d v="2017-02-08T00:00:00"/>
    <x v="51"/>
    <n v="1103"/>
    <s v="medical"/>
    <n v="2017"/>
    <n v="4.54"/>
    <n v="9"/>
    <s v="United States"/>
    <n v="0"/>
    <s v="GTX"/>
    <n v="1096"/>
    <x v="2"/>
    <s v="West"/>
  </r>
  <r>
    <s v="8NMPO9K3"/>
    <x v="21"/>
    <x v="2"/>
    <s v="Conecom"/>
    <x v="0"/>
    <d v="2017-02-08T00:00:00"/>
    <x v="33"/>
    <n v="582"/>
    <s v="technolgy"/>
    <n v="2005"/>
    <n v="1520.66"/>
    <n v="1806"/>
    <s v="United States"/>
    <n v="0"/>
    <s v="GTX"/>
    <n v="550"/>
    <x v="0"/>
    <s v="Central"/>
  </r>
  <r>
    <s v="PU7GV4MK"/>
    <x v="20"/>
    <x v="4"/>
    <s v="Condax"/>
    <x v="1"/>
    <d v="2017-02-08T00:00:00"/>
    <x v="57"/>
    <n v="0"/>
    <s v="medical"/>
    <n v="2017"/>
    <n v="4.54"/>
    <n v="9"/>
    <s v="United States"/>
    <n v="0"/>
    <s v="MG"/>
    <n v="3393"/>
    <x v="1"/>
    <s v="Central"/>
  </r>
  <r>
    <s v="RCQDGE4W"/>
    <x v="20"/>
    <x v="3"/>
    <s v="Cancity"/>
    <x v="0"/>
    <d v="2017-02-08T00:00:00"/>
    <x v="32"/>
    <n v="6292"/>
    <s v="retail"/>
    <n v="2001"/>
    <n v="718.62"/>
    <n v="2448"/>
    <s v="United States"/>
    <n v="0"/>
    <s v="GTX"/>
    <n v="5482"/>
    <x v="1"/>
    <s v="Central"/>
  </r>
  <r>
    <s v="ZT832XIR"/>
    <x v="6"/>
    <x v="1"/>
    <s v="Funholding"/>
    <x v="1"/>
    <d v="2017-02-08T00:00:00"/>
    <x v="77"/>
    <n v="0"/>
    <s v="finance"/>
    <n v="1991"/>
    <n v="2819.5"/>
    <n v="7227"/>
    <s v="United States"/>
    <s v="Golddex"/>
    <s v="MG"/>
    <n v="55"/>
    <x v="1"/>
    <s v="Central"/>
  </r>
  <r>
    <s v="I995O4XJ"/>
    <x v="10"/>
    <x v="1"/>
    <s v="Groovestreet"/>
    <x v="0"/>
    <d v="2017-02-08T00:00:00"/>
    <x v="58"/>
    <n v="63"/>
    <s v="retail"/>
    <n v="2003"/>
    <n v="223.8"/>
    <n v="299"/>
    <s v="United States"/>
    <n v="0"/>
    <s v="MG"/>
    <n v="55"/>
    <x v="3"/>
    <s v="West"/>
  </r>
  <r>
    <s v="EOXZGSX9"/>
    <x v="11"/>
    <x v="4"/>
    <s v="Globex Corporation"/>
    <x v="0"/>
    <d v="2017-02-08T00:00:00"/>
    <x v="57"/>
    <n v="3522"/>
    <s v="technolgy"/>
    <n v="2000"/>
    <n v="1223.72"/>
    <n v="2497"/>
    <s v="Norway"/>
    <n v="0"/>
    <s v="MG"/>
    <n v="3393"/>
    <x v="0"/>
    <s v="Central"/>
  </r>
  <r>
    <s v="PW5OGY78"/>
    <x v="4"/>
    <x v="1"/>
    <s v="Konex"/>
    <x v="1"/>
    <d v="2017-02-08T00:00:00"/>
    <x v="78"/>
    <n v="0"/>
    <s v="technolgy"/>
    <n v="1980"/>
    <n v="7708.38"/>
    <n v="13756"/>
    <s v="United States"/>
    <n v="0"/>
    <s v="MG"/>
    <n v="55"/>
    <x v="3"/>
    <s v="West"/>
  </r>
  <r>
    <s v="NJCSG7MX"/>
    <x v="4"/>
    <x v="2"/>
    <s v="Plexzap"/>
    <x v="0"/>
    <d v="2017-02-08T00:00:00"/>
    <x v="32"/>
    <n v="532"/>
    <s v="retail"/>
    <n v="2001"/>
    <n v="2437.85"/>
    <n v="4874"/>
    <s v="United States"/>
    <n v="0"/>
    <s v="GTX"/>
    <n v="550"/>
    <x v="3"/>
    <s v="West"/>
  </r>
  <r>
    <s v="ZYRF768H"/>
    <x v="13"/>
    <x v="1"/>
    <s v="Iselectrics"/>
    <x v="1"/>
    <d v="2017-02-08T00:00:00"/>
    <x v="32"/>
    <n v="0"/>
    <s v="technolgy"/>
    <n v="2011"/>
    <n v="527.11"/>
    <n v="1428"/>
    <s v="United States"/>
    <s v="Acme Corporation"/>
    <s v="MG"/>
    <n v="55"/>
    <x v="4"/>
    <s v="East"/>
  </r>
  <r>
    <s v="5Q8BQ64R"/>
    <x v="18"/>
    <x v="4"/>
    <s v="Kinnamplus"/>
    <x v="0"/>
    <d v="2017-02-08T00:00:00"/>
    <x v="55"/>
    <n v="3645"/>
    <s v="retail"/>
    <n v="2004"/>
    <n v="702.72"/>
    <n v="1831"/>
    <s v="United States"/>
    <n v="0"/>
    <s v="MG"/>
    <n v="3393"/>
    <x v="4"/>
    <s v="East"/>
  </r>
  <r>
    <s v="L47EPGVT"/>
    <x v="3"/>
    <x v="3"/>
    <s v="Gogozoom"/>
    <x v="0"/>
    <d v="2017-02-09T00:00:00"/>
    <x v="0"/>
    <n v="4760"/>
    <s v="telecommunications"/>
    <n v="2007"/>
    <n v="86.68"/>
    <n v="187"/>
    <s v="United States"/>
    <s v="Sonron"/>
    <s v="GTX"/>
    <n v="5482"/>
    <x v="0"/>
    <s v="Central"/>
  </r>
  <r>
    <s v="9GENDMWA"/>
    <x v="23"/>
    <x v="2"/>
    <s v="Betasoloin"/>
    <x v="0"/>
    <d v="2017-02-09T00:00:00"/>
    <x v="60"/>
    <n v="603"/>
    <s v="medical"/>
    <n v="1999"/>
    <n v="251.41"/>
    <n v="495"/>
    <s v="United States"/>
    <n v="0"/>
    <s v="GTX"/>
    <n v="550"/>
    <x v="4"/>
    <s v="East"/>
  </r>
  <r>
    <s v="DHACLHPS"/>
    <x v="26"/>
    <x v="2"/>
    <s v="Bioplex"/>
    <x v="1"/>
    <d v="2017-02-09T00:00:00"/>
    <x v="55"/>
    <n v="0"/>
    <s v="medical"/>
    <n v="1991"/>
    <n v="326.82"/>
    <n v="1016"/>
    <s v="United States"/>
    <n v="0"/>
    <s v="GTX"/>
    <n v="550"/>
    <x v="5"/>
    <s v="East"/>
  </r>
  <r>
    <s v="GKLE0CDI"/>
    <x v="26"/>
    <x v="4"/>
    <s v="Yearin"/>
    <x v="0"/>
    <d v="2017-02-09T00:00:00"/>
    <x v="3"/>
    <n v="3249"/>
    <s v="retail"/>
    <n v="2005"/>
    <n v="2261.05"/>
    <n v="3851"/>
    <s v="United States"/>
    <n v="0"/>
    <s v="MG"/>
    <n v="3393"/>
    <x v="5"/>
    <s v="East"/>
  </r>
  <r>
    <s v="XT9YNOV2"/>
    <x v="22"/>
    <x v="3"/>
    <s v="Acme Corporation"/>
    <x v="0"/>
    <d v="2017-02-09T00:00:00"/>
    <x v="79"/>
    <n v="5724"/>
    <s v="technolgy"/>
    <n v="1996"/>
    <n v="1100.04"/>
    <n v="2822"/>
    <s v="United States"/>
    <n v="0"/>
    <s v="GTX"/>
    <n v="5482"/>
    <x v="5"/>
    <s v="East"/>
  </r>
  <r>
    <s v="TMZQX7F8"/>
    <x v="9"/>
    <x v="0"/>
    <s v="Groovestreet"/>
    <x v="1"/>
    <d v="2017-02-09T00:00:00"/>
    <x v="34"/>
    <n v="0"/>
    <s v="retail"/>
    <n v="2003"/>
    <n v="223.8"/>
    <n v="299"/>
    <s v="United States"/>
    <n v="0"/>
    <s v="GTX"/>
    <n v="1096"/>
    <x v="3"/>
    <s v="West"/>
  </r>
  <r>
    <s v="5JHSTFEZ"/>
    <x v="9"/>
    <x v="0"/>
    <s v="Plexzap"/>
    <x v="1"/>
    <d v="2017-02-09T00:00:00"/>
    <x v="53"/>
    <n v="0"/>
    <s v="retail"/>
    <n v="2001"/>
    <n v="2437.85"/>
    <n v="4874"/>
    <s v="United States"/>
    <n v="0"/>
    <s v="GTX"/>
    <n v="1096"/>
    <x v="3"/>
    <s v="West"/>
  </r>
  <r>
    <s v="BAOSO1I2"/>
    <x v="16"/>
    <x v="2"/>
    <s v="Faxquote"/>
    <x v="0"/>
    <d v="2017-02-09T00:00:00"/>
    <x v="34"/>
    <n v="516"/>
    <s v="telecommunications"/>
    <n v="1995"/>
    <n v="1825.82"/>
    <n v="5595"/>
    <s v="United States"/>
    <s v="Sonron"/>
    <s v="GTX"/>
    <n v="550"/>
    <x v="2"/>
    <s v="West"/>
  </r>
  <r>
    <s v="IZDF2RTL"/>
    <x v="20"/>
    <x v="0"/>
    <s v="Rangreen"/>
    <x v="0"/>
    <d v="2017-02-09T00:00:00"/>
    <x v="75"/>
    <n v="1050"/>
    <s v="technolgy"/>
    <n v="1987"/>
    <n v="2938.67"/>
    <n v="8775"/>
    <s v="Panama"/>
    <n v="0"/>
    <s v="GTX"/>
    <n v="1096"/>
    <x v="1"/>
    <s v="Central"/>
  </r>
  <r>
    <s v="F61DLVRS"/>
    <x v="8"/>
    <x v="3"/>
    <s v="Plexzap"/>
    <x v="0"/>
    <d v="2017-02-09T00:00:00"/>
    <x v="54"/>
    <n v="4519"/>
    <s v="retail"/>
    <n v="2001"/>
    <n v="2437.85"/>
    <n v="4874"/>
    <s v="United States"/>
    <n v="0"/>
    <s v="GTX"/>
    <n v="5482"/>
    <x v="2"/>
    <s v="West"/>
  </r>
  <r>
    <s v="80F0J70G"/>
    <x v="6"/>
    <x v="2"/>
    <s v="Funholding"/>
    <x v="1"/>
    <d v="2017-02-09T00:00:00"/>
    <x v="60"/>
    <n v="0"/>
    <s v="finance"/>
    <n v="1991"/>
    <n v="2819.5"/>
    <n v="7227"/>
    <s v="United States"/>
    <s v="Golddex"/>
    <s v="GTX"/>
    <n v="550"/>
    <x v="1"/>
    <s v="Central"/>
  </r>
  <r>
    <s v="S9W53L4L"/>
    <x v="6"/>
    <x v="2"/>
    <s v="Dontechi"/>
    <x v="0"/>
    <d v="2017-02-09T00:00:00"/>
    <x v="48"/>
    <n v="672"/>
    <s v="software"/>
    <n v="1982"/>
    <n v="4618"/>
    <n v="10083"/>
    <s v="United States"/>
    <n v="0"/>
    <s v="GTX"/>
    <n v="550"/>
    <x v="1"/>
    <s v="Central"/>
  </r>
  <r>
    <s v="12OQKSVK"/>
    <x v="17"/>
    <x v="0"/>
    <s v="Mathtouch"/>
    <x v="0"/>
    <d v="2017-02-09T00:00:00"/>
    <x v="19"/>
    <n v="896"/>
    <s v="marketing"/>
    <n v="1984"/>
    <n v="3027.46"/>
    <n v="9516"/>
    <s v="Jordan"/>
    <n v="0"/>
    <s v="GTX"/>
    <n v="1096"/>
    <x v="5"/>
    <s v="East"/>
  </r>
  <r>
    <s v="VC94R5H8"/>
    <x v="4"/>
    <x v="2"/>
    <s v="Konex"/>
    <x v="0"/>
    <d v="2017-02-09T00:00:00"/>
    <x v="13"/>
    <n v="587"/>
    <s v="technolgy"/>
    <n v="1980"/>
    <n v="7708.38"/>
    <n v="13756"/>
    <s v="United States"/>
    <n v="0"/>
    <s v="GTX"/>
    <n v="550"/>
    <x v="3"/>
    <s v="West"/>
  </r>
  <r>
    <s v="XTKIX6I4"/>
    <x v="4"/>
    <x v="4"/>
    <s v="Sonron"/>
    <x v="0"/>
    <d v="2017-02-09T00:00:00"/>
    <x v="66"/>
    <n v="3426"/>
    <s v="telecommunications"/>
    <n v="1999"/>
    <n v="1699.85"/>
    <n v="5108"/>
    <s v="United States"/>
    <n v="0"/>
    <s v="MG"/>
    <n v="3393"/>
    <x v="3"/>
    <s v="West"/>
  </r>
  <r>
    <s v="5P3NH791"/>
    <x v="28"/>
    <x v="4"/>
    <s v="Golddex"/>
    <x v="2"/>
    <d v="2017-02-10T00:00:00"/>
    <x v="14"/>
    <m/>
    <s v="finance"/>
    <n v="2008"/>
    <n v="52.5"/>
    <n v="165"/>
    <s v="United States"/>
    <n v="0"/>
    <s v="MG"/>
    <n v="3393"/>
    <x v="5"/>
    <s v="East"/>
  </r>
  <r>
    <s v="HM334UL2"/>
    <x v="1"/>
    <x v="0"/>
    <s v="Rangreen"/>
    <x v="0"/>
    <d v="2017-02-10T00:00:00"/>
    <x v="18"/>
    <n v="1126"/>
    <s v="technolgy"/>
    <n v="1987"/>
    <n v="2938.67"/>
    <n v="8775"/>
    <s v="Panama"/>
    <n v="0"/>
    <s v="GTX"/>
    <n v="1096"/>
    <x v="1"/>
    <s v="Central"/>
  </r>
  <r>
    <s v="DR2QE1RW"/>
    <x v="12"/>
    <x v="1"/>
    <s v="Sunnamplex"/>
    <x v="1"/>
    <d v="2017-02-10T00:00:00"/>
    <x v="74"/>
    <n v="0"/>
    <s v="marketing"/>
    <n v="2008"/>
    <n v="894.37"/>
    <n v="1593"/>
    <s v="Poland"/>
    <n v="0"/>
    <s v="MG"/>
    <n v="55"/>
    <x v="3"/>
    <s v="West"/>
  </r>
  <r>
    <s v="FD8YL177"/>
    <x v="12"/>
    <x v="1"/>
    <s v="Rantouch"/>
    <x v="0"/>
    <d v="2017-02-10T00:00:00"/>
    <x v="56"/>
    <n v="51"/>
    <s v="telecommunications"/>
    <n v="1994"/>
    <n v="1188.42"/>
    <n v="3015"/>
    <s v="United States"/>
    <n v="0"/>
    <s v="MG"/>
    <n v="55"/>
    <x v="3"/>
    <s v="West"/>
  </r>
  <r>
    <s v="X3ZSQCH8"/>
    <x v="14"/>
    <x v="2"/>
    <s v="Scotfind"/>
    <x v="2"/>
    <d v="2017-02-10T00:00:00"/>
    <x v="14"/>
    <m/>
    <s v="software"/>
    <n v="1996"/>
    <n v="6354.87"/>
    <n v="16780"/>
    <s v="United States"/>
    <s v="Bubba Gump"/>
    <s v="GTX"/>
    <n v="550"/>
    <x v="2"/>
    <s v="West"/>
  </r>
  <r>
    <s v="UU21EYFN"/>
    <x v="14"/>
    <x v="2"/>
    <s v="Sonron"/>
    <x v="0"/>
    <d v="2017-02-10T00:00:00"/>
    <x v="6"/>
    <n v="563"/>
    <s v="telecommunications"/>
    <n v="1999"/>
    <n v="1699.85"/>
    <n v="5108"/>
    <s v="United States"/>
    <n v="0"/>
    <s v="GTX"/>
    <n v="550"/>
    <x v="2"/>
    <s v="West"/>
  </r>
  <r>
    <s v="OBDRD0AD"/>
    <x v="21"/>
    <x v="2"/>
    <s v="Isdom"/>
    <x v="1"/>
    <d v="2017-02-10T00:00:00"/>
    <x v="64"/>
    <n v="0"/>
    <s v="medical"/>
    <n v="2002"/>
    <n v="3178.24"/>
    <n v="4540"/>
    <s v="United States"/>
    <n v="0"/>
    <s v="GTX"/>
    <n v="550"/>
    <x v="0"/>
    <s v="Central"/>
  </r>
  <r>
    <s v="NSGEM06J"/>
    <x v="17"/>
    <x v="2"/>
    <s v="Opentech"/>
    <x v="1"/>
    <d v="2017-02-10T00:00:00"/>
    <x v="38"/>
    <n v="0"/>
    <s v="finance"/>
    <n v="1994"/>
    <n v="355.23"/>
    <n v="853"/>
    <s v="United States"/>
    <n v="0"/>
    <s v="GTX"/>
    <n v="550"/>
    <x v="5"/>
    <s v="East"/>
  </r>
  <r>
    <s v="QSQ42Q6M"/>
    <x v="17"/>
    <x v="4"/>
    <s v="Kan-code"/>
    <x v="0"/>
    <d v="2017-02-10T00:00:00"/>
    <x v="72"/>
    <n v="2928"/>
    <s v="software"/>
    <n v="1982"/>
    <n v="11698.03"/>
    <n v="34288"/>
    <s v="United States"/>
    <n v="0"/>
    <s v="MG"/>
    <n v="3393"/>
    <x v="5"/>
    <s v="East"/>
  </r>
  <r>
    <s v="PCBA3KAV"/>
    <x v="17"/>
    <x v="4"/>
    <s v="Zathunicon"/>
    <x v="0"/>
    <d v="2017-02-10T00:00:00"/>
    <x v="48"/>
    <n v="3618"/>
    <s v="retail"/>
    <n v="2010"/>
    <n v="71.12"/>
    <n v="144"/>
    <s v="United States"/>
    <n v="0"/>
    <s v="MG"/>
    <n v="3393"/>
    <x v="5"/>
    <s v="East"/>
  </r>
  <r>
    <s v="ZBBMGEV4"/>
    <x v="1"/>
    <x v="0"/>
    <s v="Inity"/>
    <x v="0"/>
    <d v="2017-02-11T00:00:00"/>
    <x v="63"/>
    <n v="1189"/>
    <s v="marketing"/>
    <n v="1986"/>
    <n v="2403.58"/>
    <n v="8801"/>
    <s v="United States"/>
    <n v="0"/>
    <s v="GTX"/>
    <n v="1096"/>
    <x v="1"/>
    <s v="Central"/>
  </r>
  <r>
    <s v="TYSORYA9"/>
    <x v="22"/>
    <x v="2"/>
    <s v="Donquadtech"/>
    <x v="1"/>
    <d v="2017-02-11T00:00:00"/>
    <x v="49"/>
    <n v="0"/>
    <s v="technolgy"/>
    <n v="1992"/>
    <n v="1712.68"/>
    <n v="3194"/>
    <s v="United States"/>
    <s v="Acme Corporation"/>
    <s v="GTX"/>
    <n v="550"/>
    <x v="5"/>
    <s v="East"/>
  </r>
  <r>
    <s v="ULVXOPG3"/>
    <x v="12"/>
    <x v="1"/>
    <s v="Hatfan"/>
    <x v="0"/>
    <d v="2017-02-11T00:00:00"/>
    <x v="55"/>
    <n v="60"/>
    <s v="services"/>
    <n v="1982"/>
    <n v="792.46"/>
    <n v="1299"/>
    <s v="United States"/>
    <n v="0"/>
    <s v="MG"/>
    <n v="55"/>
    <x v="3"/>
    <s v="West"/>
  </r>
  <r>
    <s v="G0R305KO"/>
    <x v="29"/>
    <x v="0"/>
    <s v="Statholdings"/>
    <x v="1"/>
    <d v="2017-02-11T00:00:00"/>
    <x v="53"/>
    <n v="0"/>
    <s v="employment"/>
    <n v="1997"/>
    <n v="291.27"/>
    <n v="586"/>
    <s v="United States"/>
    <n v="0"/>
    <s v="GTX"/>
    <n v="1096"/>
    <x v="1"/>
    <s v="Central"/>
  </r>
  <r>
    <s v="ZDZGCWX7"/>
    <x v="14"/>
    <x v="2"/>
    <s v="Cheers"/>
    <x v="0"/>
    <d v="2017-02-11T00:00:00"/>
    <x v="80"/>
    <n v="545"/>
    <s v="entertainment"/>
    <n v="1993"/>
    <n v="4269.9"/>
    <n v="6472"/>
    <s v="United States"/>
    <s v="Massive Dynamic"/>
    <s v="GTX"/>
    <n v="550"/>
    <x v="2"/>
    <s v="West"/>
  </r>
  <r>
    <s v="PQJZ5Z3R"/>
    <x v="14"/>
    <x v="4"/>
    <s v="Labdrill"/>
    <x v="0"/>
    <d v="2017-02-11T00:00:00"/>
    <x v="50"/>
    <n v="3035"/>
    <s v="medical"/>
    <n v="1985"/>
    <n v="2741.37"/>
    <n v="9226"/>
    <s v="United States"/>
    <n v="0"/>
    <s v="MG"/>
    <n v="3393"/>
    <x v="2"/>
    <s v="West"/>
  </r>
  <r>
    <s v="7KXTF2Q6"/>
    <x v="16"/>
    <x v="2"/>
    <s v="Konex"/>
    <x v="0"/>
    <d v="2017-02-11T00:00:00"/>
    <x v="76"/>
    <n v="584"/>
    <s v="technolgy"/>
    <n v="1980"/>
    <n v="7708.38"/>
    <n v="13756"/>
    <s v="United States"/>
    <n v="0"/>
    <s v="GTX"/>
    <n v="550"/>
    <x v="2"/>
    <s v="West"/>
  </r>
  <r>
    <s v="WZVE1NTM"/>
    <x v="5"/>
    <x v="1"/>
    <s v="Scotfind"/>
    <x v="1"/>
    <d v="2017-02-11T00:00:00"/>
    <x v="41"/>
    <n v="0"/>
    <s v="software"/>
    <n v="1996"/>
    <n v="6354.87"/>
    <n v="16780"/>
    <s v="United States"/>
    <s v="Bubba Gump"/>
    <s v="MG"/>
    <n v="55"/>
    <x v="3"/>
    <s v="West"/>
  </r>
  <r>
    <s v="M6UEZLOQ"/>
    <x v="8"/>
    <x v="0"/>
    <s v="Cheers"/>
    <x v="0"/>
    <d v="2017-02-11T00:00:00"/>
    <x v="76"/>
    <n v="1069"/>
    <s v="entertainment"/>
    <n v="1993"/>
    <n v="4269.9"/>
    <n v="6472"/>
    <s v="United States"/>
    <s v="Massive Dynamic"/>
    <s v="GTX"/>
    <n v="1096"/>
    <x v="2"/>
    <s v="West"/>
  </r>
  <r>
    <s v="D6T5MM04"/>
    <x v="8"/>
    <x v="0"/>
    <s v="Xx-holding"/>
    <x v="0"/>
    <d v="2017-02-11T00:00:00"/>
    <x v="80"/>
    <n v="1035"/>
    <s v="finance"/>
    <n v="1993"/>
    <n v="7537.24"/>
    <n v="20293"/>
    <s v="United States"/>
    <n v="0"/>
    <s v="GTX"/>
    <n v="1096"/>
    <x v="2"/>
    <s v="West"/>
  </r>
  <r>
    <s v="5RNWV17L"/>
    <x v="10"/>
    <x v="4"/>
    <s v="Golddex"/>
    <x v="2"/>
    <d v="2017-02-11T00:00:00"/>
    <x v="14"/>
    <m/>
    <s v="finance"/>
    <n v="2008"/>
    <n v="52.5"/>
    <n v="165"/>
    <s v="United States"/>
    <n v="0"/>
    <s v="MG"/>
    <n v="3393"/>
    <x v="3"/>
    <s v="West"/>
  </r>
  <r>
    <s v="9JKVM4BK"/>
    <x v="13"/>
    <x v="0"/>
    <s v="Vehement Capital Partners"/>
    <x v="1"/>
    <d v="2017-02-11T00:00:00"/>
    <x v="48"/>
    <n v="0"/>
    <s v="finance"/>
    <n v="1993"/>
    <n v="646.1"/>
    <n v="883"/>
    <s v="United States"/>
    <s v="Golddex"/>
    <s v="GTX"/>
    <n v="1096"/>
    <x v="4"/>
    <s v="East"/>
  </r>
  <r>
    <s v="14PBBHSE"/>
    <x v="13"/>
    <x v="1"/>
    <s v="Zotware"/>
    <x v="0"/>
    <d v="2017-02-11T00:00:00"/>
    <x v="37"/>
    <n v="49"/>
    <s v="software"/>
    <n v="1979"/>
    <n v="4478.47"/>
    <n v="13809"/>
    <s v="United States"/>
    <n v="0"/>
    <s v="MG"/>
    <n v="55"/>
    <x v="4"/>
    <s v="East"/>
  </r>
  <r>
    <s v="P1KS5YFX"/>
    <x v="3"/>
    <x v="1"/>
    <s v="Rundofase"/>
    <x v="0"/>
    <d v="2017-02-12T00:00:00"/>
    <x v="51"/>
    <n v="59"/>
    <s v="technolgy"/>
    <n v="1983"/>
    <n v="1008.06"/>
    <n v="1238"/>
    <s v="United States"/>
    <n v="0"/>
    <s v="MG"/>
    <n v="55"/>
    <x v="0"/>
    <s v="Central"/>
  </r>
  <r>
    <s v="3MNZF5ZK"/>
    <x v="27"/>
    <x v="3"/>
    <s v="Zumgoity"/>
    <x v="0"/>
    <d v="2017-02-12T00:00:00"/>
    <x v="68"/>
    <n v="5148"/>
    <s v="medical"/>
    <n v="1984"/>
    <n v="441.08"/>
    <n v="1210"/>
    <s v="United States"/>
    <n v="0"/>
    <s v="GTX"/>
    <n v="5482"/>
    <x v="0"/>
    <s v="Central"/>
  </r>
  <r>
    <s v="HVM656P3"/>
    <x v="22"/>
    <x v="2"/>
    <s v="Plussunin"/>
    <x v="0"/>
    <d v="2017-02-12T00:00:00"/>
    <x v="50"/>
    <n v="475"/>
    <s v="retail"/>
    <n v="2003"/>
    <n v="1419.98"/>
    <n v="4018"/>
    <s v="United States"/>
    <n v="0"/>
    <s v="GTX"/>
    <n v="550"/>
    <x v="5"/>
    <s v="East"/>
  </r>
  <r>
    <s v="U2SW8DT1"/>
    <x v="9"/>
    <x v="4"/>
    <s v="Labdrill"/>
    <x v="0"/>
    <d v="2017-02-12T00:00:00"/>
    <x v="66"/>
    <n v="3807"/>
    <s v="medical"/>
    <n v="1985"/>
    <n v="2741.37"/>
    <n v="9226"/>
    <s v="United States"/>
    <n v="0"/>
    <s v="MG"/>
    <n v="3393"/>
    <x v="3"/>
    <s v="West"/>
  </r>
  <r>
    <s v="VXMFL425"/>
    <x v="7"/>
    <x v="2"/>
    <s v="Faxquote"/>
    <x v="2"/>
    <d v="2017-02-12T00:00:00"/>
    <x v="14"/>
    <m/>
    <s v="telecommunications"/>
    <n v="1995"/>
    <n v="1825.82"/>
    <n v="5595"/>
    <s v="United States"/>
    <s v="Sonron"/>
    <s v="GTX"/>
    <n v="550"/>
    <x v="2"/>
    <s v="West"/>
  </r>
  <r>
    <s v="XMH4CH4Q"/>
    <x v="29"/>
    <x v="2"/>
    <s v="Stanredtax"/>
    <x v="0"/>
    <d v="2017-02-12T00:00:00"/>
    <x v="71"/>
    <n v="518"/>
    <s v="finance"/>
    <n v="1987"/>
    <n v="1698.2"/>
    <n v="3798"/>
    <s v="United States"/>
    <n v="0"/>
    <s v="GTX"/>
    <n v="550"/>
    <x v="1"/>
    <s v="Central"/>
  </r>
  <r>
    <s v="UNLIS3RY"/>
    <x v="14"/>
    <x v="0"/>
    <s v="Dalttechnology"/>
    <x v="0"/>
    <d v="2017-02-12T00:00:00"/>
    <x v="56"/>
    <n v="1050"/>
    <s v="software"/>
    <n v="2013"/>
    <n v="98.79"/>
    <n v="96"/>
    <s v="United States"/>
    <s v="Bubba Gump"/>
    <s v="GTX"/>
    <n v="1096"/>
    <x v="2"/>
    <s v="West"/>
  </r>
  <r>
    <s v="E887HZT1"/>
    <x v="10"/>
    <x v="4"/>
    <s v="Cheers"/>
    <x v="2"/>
    <d v="2017-02-12T00:00:00"/>
    <x v="14"/>
    <m/>
    <s v="entertainment"/>
    <n v="1993"/>
    <n v="4269.9"/>
    <n v="6472"/>
    <s v="United States"/>
    <s v="Massive Dynamic"/>
    <s v="MG"/>
    <n v="3393"/>
    <x v="3"/>
    <s v="West"/>
  </r>
  <r>
    <s v="NRYC7T45"/>
    <x v="2"/>
    <x v="2"/>
    <s v="Y-corporation"/>
    <x v="0"/>
    <d v="2017-02-12T00:00:00"/>
    <x v="39"/>
    <n v="618"/>
    <s v="employment"/>
    <n v="1983"/>
    <n v="2871.35"/>
    <n v="9561"/>
    <s v="United States"/>
    <n v="0"/>
    <s v="GTX"/>
    <n v="550"/>
    <x v="2"/>
    <s v="West"/>
  </r>
  <r>
    <s v="ZVR3I3F0"/>
    <x v="2"/>
    <x v="4"/>
    <s v="Singletechno"/>
    <x v="0"/>
    <d v="2017-02-12T00:00:00"/>
    <x v="34"/>
    <n v="3460"/>
    <s v="retail"/>
    <n v="1996"/>
    <n v="2214.94"/>
    <n v="5374"/>
    <s v="United States"/>
    <n v="0"/>
    <s v="MG"/>
    <n v="3393"/>
    <x v="2"/>
    <s v="West"/>
  </r>
  <r>
    <s v="2TKQ8B78"/>
    <x v="26"/>
    <x v="3"/>
    <s v="Ontomedia"/>
    <x v="0"/>
    <d v="2017-02-13T00:00:00"/>
    <x v="71"/>
    <n v="5751"/>
    <s v="employment"/>
    <n v="1997"/>
    <n v="882.12"/>
    <n v="2769"/>
    <s v="United States"/>
    <n v="0"/>
    <s v="GTX"/>
    <n v="5482"/>
    <x v="5"/>
    <s v="East"/>
  </r>
  <r>
    <s v="OZ5O64KJ"/>
    <x v="1"/>
    <x v="3"/>
    <s v="Konmatfix"/>
    <x v="0"/>
    <d v="2017-02-13T00:00:00"/>
    <x v="52"/>
    <n v="5639"/>
    <s v="marketing"/>
    <n v="1985"/>
    <n v="375.43"/>
    <n v="1190"/>
    <s v="United States"/>
    <n v="0"/>
    <s v="GTX"/>
    <n v="5482"/>
    <x v="1"/>
    <s v="Central"/>
  </r>
  <r>
    <s v="WXCW16QT"/>
    <x v="22"/>
    <x v="3"/>
    <s v="Bioplex"/>
    <x v="1"/>
    <d v="2017-02-13T00:00:00"/>
    <x v="42"/>
    <n v="0"/>
    <s v="medical"/>
    <n v="1991"/>
    <n v="326.82"/>
    <n v="1016"/>
    <s v="United States"/>
    <n v="0"/>
    <s v="GTX"/>
    <n v="5482"/>
    <x v="5"/>
    <s v="East"/>
  </r>
  <r>
    <s v="UCXCUP1U"/>
    <x v="19"/>
    <x v="3"/>
    <s v="Zencorporation"/>
    <x v="0"/>
    <d v="2017-02-13T00:00:00"/>
    <x v="40"/>
    <n v="4766"/>
    <s v="technolgy"/>
    <n v="2011"/>
    <n v="40.79"/>
    <n v="142"/>
    <s v="China"/>
    <n v="0"/>
    <s v="GTX"/>
    <n v="5482"/>
    <x v="4"/>
    <s v="East"/>
  </r>
  <r>
    <s v="SWJ9OOZU"/>
    <x v="9"/>
    <x v="4"/>
    <s v="Opentech"/>
    <x v="2"/>
    <d v="2017-02-13T00:00:00"/>
    <x v="14"/>
    <m/>
    <s v="finance"/>
    <n v="1994"/>
    <n v="355.23"/>
    <n v="853"/>
    <s v="United States"/>
    <n v="0"/>
    <s v="MG"/>
    <n v="3393"/>
    <x v="3"/>
    <s v="West"/>
  </r>
  <r>
    <s v="9ERRIZKG"/>
    <x v="14"/>
    <x v="0"/>
    <s v="Scotfind"/>
    <x v="1"/>
    <d v="2017-02-13T00:00:00"/>
    <x v="56"/>
    <n v="0"/>
    <s v="software"/>
    <n v="1996"/>
    <n v="6354.87"/>
    <n v="16780"/>
    <s v="United States"/>
    <s v="Bubba Gump"/>
    <s v="GTX"/>
    <n v="1096"/>
    <x v="2"/>
    <s v="West"/>
  </r>
  <r>
    <s v="CKLYIFLY"/>
    <x v="16"/>
    <x v="2"/>
    <s v="Singletechno"/>
    <x v="0"/>
    <d v="2017-02-13T00:00:00"/>
    <x v="53"/>
    <n v="589"/>
    <s v="retail"/>
    <n v="1996"/>
    <n v="2214.94"/>
    <n v="5374"/>
    <s v="United States"/>
    <n v="0"/>
    <s v="GTX"/>
    <n v="550"/>
    <x v="2"/>
    <s v="West"/>
  </r>
  <r>
    <s v="6VDLCBYU"/>
    <x v="20"/>
    <x v="3"/>
    <s v="Finhigh"/>
    <x v="1"/>
    <d v="2017-02-13T00:00:00"/>
    <x v="81"/>
    <n v="0"/>
    <s v="finance"/>
    <n v="2006"/>
    <n v="1102.43"/>
    <n v="1759"/>
    <s v="United States"/>
    <n v="0"/>
    <s v="GTX"/>
    <n v="5482"/>
    <x v="1"/>
    <s v="Central"/>
  </r>
  <r>
    <s v="XYBPUC2H"/>
    <x v="0"/>
    <x v="2"/>
    <s v="Hottechi"/>
    <x v="1"/>
    <d v="2017-02-13T00:00:00"/>
    <x v="63"/>
    <n v="0"/>
    <s v="technolgy"/>
    <n v="1997"/>
    <n v="8170.38"/>
    <n v="16499"/>
    <s v="Korea"/>
    <n v="0"/>
    <s v="GTX"/>
    <n v="550"/>
    <x v="0"/>
    <s v="Central"/>
  </r>
  <r>
    <s v="I3MC9XZC"/>
    <x v="13"/>
    <x v="2"/>
    <s v="Massive Dynamic"/>
    <x v="0"/>
    <d v="2017-02-13T00:00:00"/>
    <x v="40"/>
    <n v="533"/>
    <s v="entertainment"/>
    <n v="1989"/>
    <n v="665.06"/>
    <n v="1095"/>
    <s v="United States"/>
    <n v="0"/>
    <s v="GTX"/>
    <n v="550"/>
    <x v="4"/>
    <s v="East"/>
  </r>
  <r>
    <s v="L5T2HKKO"/>
    <x v="3"/>
    <x v="2"/>
    <s v="Conecom"/>
    <x v="1"/>
    <d v="2017-02-14T00:00:00"/>
    <x v="39"/>
    <n v="0"/>
    <s v="technolgy"/>
    <n v="2005"/>
    <n v="1520.66"/>
    <n v="1806"/>
    <s v="United States"/>
    <n v="0"/>
    <s v="GTX"/>
    <n v="550"/>
    <x v="0"/>
    <s v="Central"/>
  </r>
  <r>
    <s v="6CEEGQ8I"/>
    <x v="3"/>
    <x v="1"/>
    <s v="Domzoom"/>
    <x v="0"/>
    <d v="2017-02-14T00:00:00"/>
    <x v="74"/>
    <n v="63"/>
    <s v="entertainment"/>
    <n v="1998"/>
    <n v="217.87"/>
    <n v="551"/>
    <s v="United States"/>
    <n v="0"/>
    <s v="MG"/>
    <n v="55"/>
    <x v="0"/>
    <s v="Central"/>
  </r>
  <r>
    <s v="U64RT0UF"/>
    <x v="22"/>
    <x v="0"/>
    <s v="Betasoloin"/>
    <x v="0"/>
    <d v="2017-02-14T00:00:00"/>
    <x v="78"/>
    <n v="987"/>
    <s v="medical"/>
    <n v="1999"/>
    <n v="251.41"/>
    <n v="495"/>
    <s v="United States"/>
    <n v="0"/>
    <s v="GTX"/>
    <n v="1096"/>
    <x v="5"/>
    <s v="East"/>
  </r>
  <r>
    <s v="RWGSCFHR"/>
    <x v="22"/>
    <x v="3"/>
    <s v="Gekko &amp; Co"/>
    <x v="0"/>
    <d v="2017-02-14T00:00:00"/>
    <x v="3"/>
    <n v="4246"/>
    <s v="retail"/>
    <n v="1990"/>
    <n v="2520.83"/>
    <n v="3502"/>
    <s v="United States"/>
    <n v="0"/>
    <s v="GTX"/>
    <n v="5482"/>
    <x v="5"/>
    <s v="East"/>
  </r>
  <r>
    <s v="GEBVQH17"/>
    <x v="22"/>
    <x v="3"/>
    <s v="Iselectrics"/>
    <x v="0"/>
    <d v="2017-02-14T00:00:00"/>
    <x v="35"/>
    <n v="5702"/>
    <s v="technolgy"/>
    <n v="2011"/>
    <n v="527.11"/>
    <n v="1428"/>
    <s v="United States"/>
    <s v="Acme Corporation"/>
    <s v="GTX"/>
    <n v="5482"/>
    <x v="5"/>
    <s v="East"/>
  </r>
  <r>
    <s v="3OVJXUSB"/>
    <x v="22"/>
    <x v="4"/>
    <s v="Silis"/>
    <x v="0"/>
    <d v="2017-02-14T00:00:00"/>
    <x v="61"/>
    <n v="2981"/>
    <s v="medical"/>
    <n v="1994"/>
    <n v="2818.38"/>
    <n v="6290"/>
    <s v="United States"/>
    <n v="0"/>
    <s v="MG"/>
    <n v="3393"/>
    <x v="5"/>
    <s v="East"/>
  </r>
  <r>
    <s v="KQPY8LLI"/>
    <x v="24"/>
    <x v="4"/>
    <s v="Hottechi"/>
    <x v="1"/>
    <d v="2017-02-14T00:00:00"/>
    <x v="57"/>
    <n v="0"/>
    <s v="technolgy"/>
    <n v="1997"/>
    <n v="8170.38"/>
    <n v="16499"/>
    <s v="Korea"/>
    <n v="0"/>
    <s v="MG"/>
    <n v="3393"/>
    <x v="1"/>
    <s v="Central"/>
  </r>
  <r>
    <s v="DC7COE9W"/>
    <x v="9"/>
    <x v="4"/>
    <s v="Konex"/>
    <x v="0"/>
    <d v="2017-02-14T00:00:00"/>
    <x v="45"/>
    <n v="2873"/>
    <s v="technolgy"/>
    <n v="1980"/>
    <n v="7708.38"/>
    <n v="13756"/>
    <s v="United States"/>
    <n v="0"/>
    <s v="MG"/>
    <n v="3393"/>
    <x v="3"/>
    <s v="West"/>
  </r>
  <r>
    <s v="3LED0EK3"/>
    <x v="29"/>
    <x v="4"/>
    <s v="Treequote"/>
    <x v="1"/>
    <d v="2017-02-14T00:00:00"/>
    <x v="53"/>
    <n v="0"/>
    <s v="telecommunications"/>
    <n v="1988"/>
    <n v="5266.09"/>
    <n v="8595"/>
    <s v="United States"/>
    <s v="Sonron"/>
    <s v="MG"/>
    <n v="3393"/>
    <x v="1"/>
    <s v="Central"/>
  </r>
  <r>
    <s v="SCS5H8V1"/>
    <x v="5"/>
    <x v="5"/>
    <s v="Vehement Capital Partners"/>
    <x v="2"/>
    <d v="2017-02-14T00:00:00"/>
    <x v="14"/>
    <m/>
    <s v="finance"/>
    <n v="1993"/>
    <n v="646.1"/>
    <n v="883"/>
    <s v="United States"/>
    <s v="Golddex"/>
    <s v="GTK"/>
    <n v="26768"/>
    <x v="3"/>
    <s v="West"/>
  </r>
  <r>
    <s v="81MXE1H7"/>
    <x v="5"/>
    <x v="4"/>
    <s v="Bioholding"/>
    <x v="2"/>
    <d v="2017-02-14T00:00:00"/>
    <x v="14"/>
    <m/>
    <s v="medical"/>
    <n v="2012"/>
    <n v="587.34"/>
    <n v="1356"/>
    <s v="Philipines"/>
    <n v="0"/>
    <s v="MG"/>
    <n v="3393"/>
    <x v="3"/>
    <s v="West"/>
  </r>
  <r>
    <s v="G4MKT3AE"/>
    <x v="15"/>
    <x v="1"/>
    <s v="The New York Inquirer"/>
    <x v="1"/>
    <d v="2017-02-14T00:00:00"/>
    <x v="49"/>
    <n v="0"/>
    <s v="medical"/>
    <n v="1996"/>
    <n v="439.21"/>
    <n v="792"/>
    <s v="United States"/>
    <n v="0"/>
    <s v="MG"/>
    <n v="55"/>
    <x v="4"/>
    <s v="East"/>
  </r>
  <r>
    <s v="GQ125FX0"/>
    <x v="11"/>
    <x v="2"/>
    <s v="Gogozoom"/>
    <x v="0"/>
    <d v="2017-02-14T00:00:00"/>
    <x v="68"/>
    <n v="528"/>
    <s v="telecommunications"/>
    <n v="2007"/>
    <n v="86.68"/>
    <n v="187"/>
    <s v="United States"/>
    <s v="Sonron"/>
    <s v="GTX"/>
    <n v="550"/>
    <x v="0"/>
    <s v="Central"/>
  </r>
  <r>
    <s v="JO52QXJ0"/>
    <x v="11"/>
    <x v="0"/>
    <s v="Scottech"/>
    <x v="0"/>
    <d v="2017-02-14T00:00:00"/>
    <x v="67"/>
    <n v="1199"/>
    <s v="marketing"/>
    <n v="2012"/>
    <n v="45.39"/>
    <n v="100"/>
    <s v="United States"/>
    <s v="Inity"/>
    <s v="GTX"/>
    <n v="1096"/>
    <x v="0"/>
    <s v="Central"/>
  </r>
  <r>
    <s v="N6H58J55"/>
    <x v="3"/>
    <x v="2"/>
    <s v="Streethex"/>
    <x v="1"/>
    <d v="2017-02-15T00:00:00"/>
    <x v="57"/>
    <n v="0"/>
    <s v="retail"/>
    <n v="1988"/>
    <n v="1376.8"/>
    <n v="1165"/>
    <s v="Belgium"/>
    <n v="0"/>
    <s v="GTX"/>
    <n v="550"/>
    <x v="0"/>
    <s v="Central"/>
  </r>
  <r>
    <s v="WR6Q2X53"/>
    <x v="1"/>
    <x v="3"/>
    <s v="Streethex"/>
    <x v="1"/>
    <d v="2017-02-15T00:00:00"/>
    <x v="37"/>
    <n v="0"/>
    <s v="retail"/>
    <n v="1988"/>
    <n v="1376.8"/>
    <n v="1165"/>
    <s v="Belgium"/>
    <n v="0"/>
    <s v="GTX"/>
    <n v="5482"/>
    <x v="1"/>
    <s v="Central"/>
  </r>
  <r>
    <s v="8O1WNJBA"/>
    <x v="19"/>
    <x v="2"/>
    <s v="Bluth Company"/>
    <x v="1"/>
    <d v="2017-02-15T00:00:00"/>
    <x v="13"/>
    <n v="0"/>
    <s v="technolgy"/>
    <n v="1993"/>
    <n v="1242.32"/>
    <n v="3027"/>
    <s v="United States"/>
    <s v="Acme Corporation"/>
    <s v="GTX"/>
    <n v="550"/>
    <x v="4"/>
    <s v="East"/>
  </r>
  <r>
    <s v="X1LAD57Y"/>
    <x v="19"/>
    <x v="3"/>
    <s v="Ontomedia"/>
    <x v="1"/>
    <d v="2017-02-15T00:00:00"/>
    <x v="23"/>
    <n v="0"/>
    <s v="employment"/>
    <n v="1997"/>
    <n v="882.12"/>
    <n v="2769"/>
    <s v="United States"/>
    <n v="0"/>
    <s v="GTX"/>
    <n v="5482"/>
    <x v="4"/>
    <s v="East"/>
  </r>
  <r>
    <s v="E2NXQUWO"/>
    <x v="19"/>
    <x v="4"/>
    <s v="Ganjaflex"/>
    <x v="0"/>
    <d v="2017-02-15T00:00:00"/>
    <x v="6"/>
    <n v="3507"/>
    <s v="retail"/>
    <n v="1995"/>
    <n v="5158.71"/>
    <n v="17479"/>
    <s v="Japan"/>
    <n v="0"/>
    <s v="MG"/>
    <n v="3393"/>
    <x v="4"/>
    <s v="East"/>
  </r>
  <r>
    <s v="MEZLJGRB"/>
    <x v="7"/>
    <x v="2"/>
    <s v="Fasehatice"/>
    <x v="1"/>
    <d v="2017-02-15T00:00:00"/>
    <x v="47"/>
    <n v="0"/>
    <s v="retail"/>
    <n v="1990"/>
    <n v="4968.91"/>
    <n v="7523"/>
    <s v="United States"/>
    <n v="0"/>
    <s v="GTX"/>
    <n v="550"/>
    <x v="2"/>
    <s v="West"/>
  </r>
  <r>
    <s v="X6LO8WPD"/>
    <x v="29"/>
    <x v="2"/>
    <s v="Globex Corporation"/>
    <x v="0"/>
    <d v="2017-02-15T00:00:00"/>
    <x v="52"/>
    <n v="505"/>
    <s v="technolgy"/>
    <n v="2000"/>
    <n v="1223.72"/>
    <n v="2497"/>
    <s v="Norway"/>
    <n v="0"/>
    <s v="GTX"/>
    <n v="550"/>
    <x v="1"/>
    <s v="Central"/>
  </r>
  <r>
    <s v="S8WV5MUC"/>
    <x v="16"/>
    <x v="0"/>
    <s v="Cheers"/>
    <x v="1"/>
    <d v="2017-02-15T00:00:00"/>
    <x v="49"/>
    <n v="0"/>
    <s v="entertainment"/>
    <n v="1993"/>
    <n v="4269.9"/>
    <n v="6472"/>
    <s v="United States"/>
    <s v="Massive Dynamic"/>
    <s v="GTX"/>
    <n v="1096"/>
    <x v="2"/>
    <s v="West"/>
  </r>
  <r>
    <s v="CVKLHZEO"/>
    <x v="0"/>
    <x v="2"/>
    <s v="Genco Pura Olive Oil Company"/>
    <x v="0"/>
    <d v="2017-02-15T00:00:00"/>
    <x v="57"/>
    <n v="455"/>
    <s v="retail"/>
    <n v="2007"/>
    <n v="894.33"/>
    <n v="1635"/>
    <s v="Italy"/>
    <n v="0"/>
    <s v="GTX"/>
    <n v="550"/>
    <x v="0"/>
    <s v="Central"/>
  </r>
  <r>
    <s v="8KJZJFJ1"/>
    <x v="17"/>
    <x v="2"/>
    <s v="Initech"/>
    <x v="0"/>
    <d v="2017-02-15T00:00:00"/>
    <x v="4"/>
    <n v="537"/>
    <s v="telecommunications"/>
    <n v="1994"/>
    <n v="6395.05"/>
    <n v="20275"/>
    <s v="United States"/>
    <n v="0"/>
    <s v="GTX"/>
    <n v="550"/>
    <x v="5"/>
    <s v="East"/>
  </r>
  <r>
    <s v="W560QFJL"/>
    <x v="17"/>
    <x v="0"/>
    <s v="Opentech"/>
    <x v="0"/>
    <d v="2017-02-15T00:00:00"/>
    <x v="23"/>
    <n v="1090"/>
    <s v="finance"/>
    <n v="1994"/>
    <n v="355.23"/>
    <n v="853"/>
    <s v="United States"/>
    <n v="0"/>
    <s v="GTX"/>
    <n v="1096"/>
    <x v="5"/>
    <s v="East"/>
  </r>
  <r>
    <s v="TA3PW6ZQ"/>
    <x v="11"/>
    <x v="4"/>
    <s v="Stanredtax"/>
    <x v="1"/>
    <d v="2017-02-15T00:00:00"/>
    <x v="58"/>
    <n v="0"/>
    <s v="finance"/>
    <n v="1987"/>
    <n v="1698.2"/>
    <n v="3798"/>
    <s v="United States"/>
    <n v="0"/>
    <s v="MG"/>
    <n v="3393"/>
    <x v="0"/>
    <s v="Central"/>
  </r>
  <r>
    <s v="2DVE0XCM"/>
    <x v="11"/>
    <x v="1"/>
    <s v="Genco Pura Olive Oil Company"/>
    <x v="0"/>
    <d v="2017-02-15T00:00:00"/>
    <x v="10"/>
    <n v="60"/>
    <s v="retail"/>
    <n v="2007"/>
    <n v="894.33"/>
    <n v="1635"/>
    <s v="Italy"/>
    <n v="0"/>
    <s v="MG"/>
    <n v="55"/>
    <x v="0"/>
    <s v="Central"/>
  </r>
  <r>
    <s v="L3UMWAX7"/>
    <x v="4"/>
    <x v="0"/>
    <s v="Faxquote"/>
    <x v="1"/>
    <d v="2017-02-15T00:00:00"/>
    <x v="36"/>
    <n v="0"/>
    <s v="telecommunications"/>
    <n v="1995"/>
    <n v="1825.82"/>
    <n v="5595"/>
    <s v="United States"/>
    <s v="Sonron"/>
    <s v="GTX"/>
    <n v="1096"/>
    <x v="3"/>
    <s v="West"/>
  </r>
  <r>
    <s v="VOTOT8MK"/>
    <x v="25"/>
    <x v="3"/>
    <s v="Plussunin"/>
    <x v="0"/>
    <d v="2017-02-16T00:00:00"/>
    <x v="72"/>
    <n v="6509"/>
    <s v="retail"/>
    <n v="2003"/>
    <n v="1419.98"/>
    <n v="4018"/>
    <s v="United States"/>
    <n v="0"/>
    <s v="GTX"/>
    <n v="5482"/>
    <x v="5"/>
    <s v="East"/>
  </r>
  <r>
    <s v="Y3ULGUD8"/>
    <x v="27"/>
    <x v="0"/>
    <s v="Ron-tech"/>
    <x v="0"/>
    <d v="2017-02-16T00:00:00"/>
    <x v="40"/>
    <n v="1079"/>
    <s v="medical"/>
    <n v="1992"/>
    <n v="3922.42"/>
    <n v="6837"/>
    <s v="United States"/>
    <n v="0"/>
    <s v="GTX"/>
    <n v="1096"/>
    <x v="0"/>
    <s v="Central"/>
  </r>
  <r>
    <s v="7350YGG4"/>
    <x v="23"/>
    <x v="0"/>
    <s v="Silis"/>
    <x v="0"/>
    <d v="2017-02-16T00:00:00"/>
    <x v="78"/>
    <n v="1111"/>
    <s v="medical"/>
    <n v="1994"/>
    <n v="2818.38"/>
    <n v="6290"/>
    <s v="United States"/>
    <n v="0"/>
    <s v="GTX"/>
    <n v="1096"/>
    <x v="4"/>
    <s v="East"/>
  </r>
  <r>
    <s v="BRQRF65L"/>
    <x v="22"/>
    <x v="2"/>
    <s v="Donquadtech"/>
    <x v="0"/>
    <d v="2017-02-16T00:00:00"/>
    <x v="3"/>
    <n v="462"/>
    <s v="technolgy"/>
    <n v="1992"/>
    <n v="1712.68"/>
    <n v="3194"/>
    <s v="United States"/>
    <s v="Acme Corporation"/>
    <s v="GTX"/>
    <n v="550"/>
    <x v="5"/>
    <s v="East"/>
  </r>
  <r>
    <s v="LB6XW39X"/>
    <x v="22"/>
    <x v="2"/>
    <s v="Xx-zobam"/>
    <x v="0"/>
    <d v="2017-02-16T00:00:00"/>
    <x v="23"/>
    <n v="555"/>
    <s v="entertainment"/>
    <n v="1989"/>
    <n v="3838.39"/>
    <n v="8274"/>
    <s v="United States"/>
    <n v="0"/>
    <s v="GTX"/>
    <n v="550"/>
    <x v="5"/>
    <s v="East"/>
  </r>
  <r>
    <s v="WS9CXY7E"/>
    <x v="24"/>
    <x v="3"/>
    <s v="Conecom"/>
    <x v="0"/>
    <d v="2017-02-16T00:00:00"/>
    <x v="0"/>
    <n v="6719"/>
    <s v="technolgy"/>
    <n v="2005"/>
    <n v="1520.66"/>
    <n v="1806"/>
    <s v="United States"/>
    <n v="0"/>
    <s v="GTX"/>
    <n v="5482"/>
    <x v="1"/>
    <s v="Central"/>
  </r>
  <r>
    <s v="CK0MDHHM"/>
    <x v="9"/>
    <x v="4"/>
    <s v="Faxquote"/>
    <x v="0"/>
    <d v="2017-02-16T00:00:00"/>
    <x v="42"/>
    <n v="3281"/>
    <s v="telecommunications"/>
    <n v="1995"/>
    <n v="1825.82"/>
    <n v="5595"/>
    <s v="United States"/>
    <s v="Sonron"/>
    <s v="MG"/>
    <n v="3393"/>
    <x v="3"/>
    <s v="West"/>
  </r>
  <r>
    <s v="RNUH1SI8"/>
    <x v="7"/>
    <x v="4"/>
    <s v="Kan-code"/>
    <x v="0"/>
    <d v="2017-02-16T00:00:00"/>
    <x v="49"/>
    <n v="3398"/>
    <s v="software"/>
    <n v="1982"/>
    <n v="11698.03"/>
    <n v="34288"/>
    <s v="United States"/>
    <n v="0"/>
    <s v="MG"/>
    <n v="3393"/>
    <x v="2"/>
    <s v="West"/>
  </r>
  <r>
    <s v="BNY8MJ6L"/>
    <x v="16"/>
    <x v="2"/>
    <s v="Labdrill"/>
    <x v="2"/>
    <d v="2017-02-16T00:00:00"/>
    <x v="14"/>
    <m/>
    <s v="medical"/>
    <n v="1985"/>
    <n v="2741.37"/>
    <n v="9226"/>
    <s v="United States"/>
    <n v="0"/>
    <s v="GTX"/>
    <n v="550"/>
    <x v="2"/>
    <s v="West"/>
  </r>
  <r>
    <s v="JOQQZ5RH"/>
    <x v="20"/>
    <x v="2"/>
    <s v="Domzoom"/>
    <x v="0"/>
    <d v="2017-02-16T00:00:00"/>
    <x v="0"/>
    <n v="608"/>
    <s v="entertainment"/>
    <n v="1998"/>
    <n v="217.87"/>
    <n v="551"/>
    <s v="United States"/>
    <n v="0"/>
    <s v="GTX"/>
    <n v="550"/>
    <x v="1"/>
    <s v="Central"/>
  </r>
  <r>
    <s v="LIIBOUUQ"/>
    <x v="17"/>
    <x v="0"/>
    <s v="Donquadtech"/>
    <x v="0"/>
    <d v="2017-02-16T00:00:00"/>
    <x v="74"/>
    <n v="1187"/>
    <s v="technolgy"/>
    <n v="1992"/>
    <n v="1712.68"/>
    <n v="3194"/>
    <s v="United States"/>
    <s v="Acme Corporation"/>
    <s v="GTX"/>
    <n v="1096"/>
    <x v="5"/>
    <s v="East"/>
  </r>
  <r>
    <s v="UDYSM42B"/>
    <x v="13"/>
    <x v="3"/>
    <s v="Initech"/>
    <x v="0"/>
    <d v="2017-02-16T00:00:00"/>
    <x v="80"/>
    <n v="5855"/>
    <s v="telecommunications"/>
    <n v="1994"/>
    <n v="6395.05"/>
    <n v="20275"/>
    <s v="United States"/>
    <n v="0"/>
    <s v="GTX"/>
    <n v="5482"/>
    <x v="4"/>
    <s v="East"/>
  </r>
  <r>
    <s v="75Q82XU7"/>
    <x v="22"/>
    <x v="0"/>
    <s v="Gekko &amp; Co"/>
    <x v="1"/>
    <d v="2017-02-17T00:00:00"/>
    <x v="66"/>
    <n v="0"/>
    <s v="retail"/>
    <n v="1990"/>
    <n v="2520.83"/>
    <n v="3502"/>
    <s v="United States"/>
    <n v="0"/>
    <s v="GTX"/>
    <n v="1096"/>
    <x v="5"/>
    <s v="East"/>
  </r>
  <r>
    <s v="AMNKCM1H"/>
    <x v="12"/>
    <x v="1"/>
    <s v="Betasoloin"/>
    <x v="2"/>
    <d v="2017-02-17T00:00:00"/>
    <x v="14"/>
    <m/>
    <s v="medical"/>
    <n v="1999"/>
    <n v="251.41"/>
    <n v="495"/>
    <s v="United States"/>
    <n v="0"/>
    <s v="MG"/>
    <n v="55"/>
    <x v="3"/>
    <s v="West"/>
  </r>
  <r>
    <s v="2U6QQHCC"/>
    <x v="7"/>
    <x v="3"/>
    <s v="J-Texon"/>
    <x v="0"/>
    <d v="2017-02-17T00:00:00"/>
    <x v="82"/>
    <n v="4066"/>
    <s v="retail"/>
    <n v="1989"/>
    <n v="1388.67"/>
    <n v="3583"/>
    <s v="United States"/>
    <n v="0"/>
    <s v="GTX"/>
    <n v="5482"/>
    <x v="2"/>
    <s v="West"/>
  </r>
  <r>
    <s v="CZIXINO2"/>
    <x v="14"/>
    <x v="2"/>
    <s v="Finjob"/>
    <x v="1"/>
    <d v="2017-02-17T00:00:00"/>
    <x v="32"/>
    <n v="0"/>
    <s v="employment"/>
    <n v="1988"/>
    <n v="2059.9"/>
    <n v="3644"/>
    <s v="United States"/>
    <n v="0"/>
    <s v="GTX"/>
    <n v="550"/>
    <x v="2"/>
    <s v="West"/>
  </r>
  <r>
    <s v="KIHC1QJQ"/>
    <x v="14"/>
    <x v="2"/>
    <s v="Plexzap"/>
    <x v="0"/>
    <d v="2017-02-17T00:00:00"/>
    <x v="56"/>
    <n v="540"/>
    <s v="retail"/>
    <n v="2001"/>
    <n v="2437.85"/>
    <n v="4874"/>
    <s v="United States"/>
    <n v="0"/>
    <s v="GTX"/>
    <n v="550"/>
    <x v="2"/>
    <s v="West"/>
  </r>
  <r>
    <s v="VBWQO6BM"/>
    <x v="6"/>
    <x v="4"/>
    <s v="Conecom"/>
    <x v="1"/>
    <d v="2017-02-17T00:00:00"/>
    <x v="38"/>
    <n v="0"/>
    <s v="technolgy"/>
    <n v="2005"/>
    <n v="1520.66"/>
    <n v="1806"/>
    <s v="United States"/>
    <n v="0"/>
    <s v="MG"/>
    <n v="3393"/>
    <x v="1"/>
    <s v="Central"/>
  </r>
  <r>
    <s v="LTZCN1RA"/>
    <x v="11"/>
    <x v="1"/>
    <s v="Domzoom"/>
    <x v="0"/>
    <d v="2017-02-17T00:00:00"/>
    <x v="62"/>
    <n v="54"/>
    <s v="entertainment"/>
    <n v="1998"/>
    <n v="217.87"/>
    <n v="551"/>
    <s v="United States"/>
    <n v="0"/>
    <s v="MG"/>
    <n v="55"/>
    <x v="0"/>
    <s v="Central"/>
  </r>
  <r>
    <s v="8638OV6W"/>
    <x v="23"/>
    <x v="1"/>
    <s v="Zathunicon"/>
    <x v="1"/>
    <d v="2017-02-18T00:00:00"/>
    <x v="64"/>
    <n v="0"/>
    <s v="retail"/>
    <n v="2010"/>
    <n v="71.12"/>
    <n v="144"/>
    <s v="United States"/>
    <n v="0"/>
    <s v="MG"/>
    <n v="55"/>
    <x v="4"/>
    <s v="East"/>
  </r>
  <r>
    <s v="K4VP5HK4"/>
    <x v="22"/>
    <x v="4"/>
    <s v="Betasoloin"/>
    <x v="0"/>
    <d v="2017-02-18T00:00:00"/>
    <x v="37"/>
    <n v="3602"/>
    <s v="medical"/>
    <n v="1999"/>
    <n v="251.41"/>
    <n v="495"/>
    <s v="United States"/>
    <n v="0"/>
    <s v="MG"/>
    <n v="3393"/>
    <x v="5"/>
    <s v="East"/>
  </r>
  <r>
    <s v="10R46CSK"/>
    <x v="21"/>
    <x v="4"/>
    <s v="Betatech"/>
    <x v="0"/>
    <d v="2017-02-18T00:00:00"/>
    <x v="49"/>
    <n v="2904"/>
    <s v="medical"/>
    <n v="1986"/>
    <n v="647.18"/>
    <n v="1185"/>
    <s v="Kenya"/>
    <n v="0"/>
    <s v="MG"/>
    <n v="3393"/>
    <x v="0"/>
    <s v="Central"/>
  </r>
  <r>
    <s v="VBA34LWX"/>
    <x v="5"/>
    <x v="2"/>
    <s v="Sonron"/>
    <x v="0"/>
    <d v="2017-02-18T00:00:00"/>
    <x v="81"/>
    <n v="571"/>
    <s v="telecommunications"/>
    <n v="1999"/>
    <n v="1699.85"/>
    <n v="5108"/>
    <s v="United States"/>
    <n v="0"/>
    <s v="GTX"/>
    <n v="550"/>
    <x v="3"/>
    <s v="West"/>
  </r>
  <r>
    <s v="DLJN7WG0"/>
    <x v="20"/>
    <x v="1"/>
    <s v="Genco Pura Olive Oil Company"/>
    <x v="1"/>
    <d v="2017-02-18T00:00:00"/>
    <x v="74"/>
    <n v="0"/>
    <s v="retail"/>
    <n v="2007"/>
    <n v="894.33"/>
    <n v="1635"/>
    <s v="Italy"/>
    <n v="0"/>
    <s v="MG"/>
    <n v="55"/>
    <x v="1"/>
    <s v="Central"/>
  </r>
  <r>
    <s v="FJCCTOPN"/>
    <x v="17"/>
    <x v="2"/>
    <s v="Zathunicon"/>
    <x v="0"/>
    <d v="2017-02-18T00:00:00"/>
    <x v="67"/>
    <n v="492"/>
    <s v="retail"/>
    <n v="2010"/>
    <n v="71.12"/>
    <n v="144"/>
    <s v="United States"/>
    <n v="0"/>
    <s v="GTX"/>
    <n v="550"/>
    <x v="5"/>
    <s v="East"/>
  </r>
  <r>
    <s v="5VAV2TUY"/>
    <x v="11"/>
    <x v="3"/>
    <s v="Cancity"/>
    <x v="0"/>
    <d v="2017-02-18T00:00:00"/>
    <x v="25"/>
    <n v="5614"/>
    <s v="retail"/>
    <n v="2001"/>
    <n v="718.62"/>
    <n v="2448"/>
    <s v="United States"/>
    <n v="0"/>
    <s v="GTX"/>
    <n v="5482"/>
    <x v="0"/>
    <s v="Central"/>
  </r>
  <r>
    <s v="HTD2ME9C"/>
    <x v="3"/>
    <x v="3"/>
    <s v="Betatech"/>
    <x v="0"/>
    <d v="2017-02-19T00:00:00"/>
    <x v="83"/>
    <n v="5370"/>
    <s v="medical"/>
    <n v="1986"/>
    <n v="647.18"/>
    <n v="1185"/>
    <s v="Kenya"/>
    <n v="0"/>
    <s v="GTX"/>
    <n v="5482"/>
    <x v="0"/>
    <s v="Central"/>
  </r>
  <r>
    <s v="GHUCMUPL"/>
    <x v="28"/>
    <x v="2"/>
    <s v="Zencorporation"/>
    <x v="0"/>
    <d v="2017-02-19T00:00:00"/>
    <x v="34"/>
    <n v="550"/>
    <s v="technolgy"/>
    <n v="2011"/>
    <n v="40.79"/>
    <n v="142"/>
    <s v="China"/>
    <n v="0"/>
    <s v="GTX"/>
    <n v="550"/>
    <x v="5"/>
    <s v="East"/>
  </r>
  <r>
    <s v="1LKY3B4X"/>
    <x v="25"/>
    <x v="0"/>
    <s v="Yearin"/>
    <x v="0"/>
    <d v="2017-02-19T00:00:00"/>
    <x v="3"/>
    <n v="1011"/>
    <s v="retail"/>
    <n v="2005"/>
    <n v="2261.05"/>
    <n v="3851"/>
    <s v="United States"/>
    <n v="0"/>
    <s v="GTX"/>
    <n v="1096"/>
    <x v="5"/>
    <s v="East"/>
  </r>
  <r>
    <s v="7Y5E0RDL"/>
    <x v="23"/>
    <x v="1"/>
    <s v="Sumace"/>
    <x v="0"/>
    <d v="2017-02-19T00:00:00"/>
    <x v="67"/>
    <n v="56"/>
    <s v="retail"/>
    <n v="2000"/>
    <n v="167.89"/>
    <n v="493"/>
    <s v="Romania"/>
    <n v="0"/>
    <s v="MG"/>
    <n v="55"/>
    <x v="4"/>
    <s v="East"/>
  </r>
  <r>
    <s v="BEQIZZ7W"/>
    <x v="1"/>
    <x v="0"/>
    <s v="Codehow"/>
    <x v="0"/>
    <d v="2017-02-19T00:00:00"/>
    <x v="23"/>
    <n v="1217"/>
    <s v="software"/>
    <n v="1998"/>
    <n v="2714.9"/>
    <n v="2641"/>
    <s v="United States"/>
    <s v="Acme Corporation"/>
    <s v="GTX"/>
    <n v="1096"/>
    <x v="1"/>
    <s v="Central"/>
  </r>
  <r>
    <s v="44F8ZE41"/>
    <x v="22"/>
    <x v="2"/>
    <s v="Bubba Gump"/>
    <x v="1"/>
    <d v="2017-02-19T00:00:00"/>
    <x v="62"/>
    <n v="0"/>
    <s v="software"/>
    <n v="2002"/>
    <n v="987.39"/>
    <n v="2253"/>
    <s v="United States"/>
    <n v="0"/>
    <s v="GTX"/>
    <n v="550"/>
    <x v="5"/>
    <s v="East"/>
  </r>
  <r>
    <s v="YJIH415V"/>
    <x v="22"/>
    <x v="4"/>
    <s v="Kan-code"/>
    <x v="0"/>
    <d v="2017-02-19T00:00:00"/>
    <x v="33"/>
    <n v="3222"/>
    <s v="software"/>
    <n v="1982"/>
    <n v="11698.03"/>
    <n v="34288"/>
    <s v="United States"/>
    <n v="0"/>
    <s v="MG"/>
    <n v="3393"/>
    <x v="5"/>
    <s v="East"/>
  </r>
  <r>
    <s v="K3DQJ796"/>
    <x v="19"/>
    <x v="2"/>
    <s v="Bioplex"/>
    <x v="1"/>
    <d v="2017-02-19T00:00:00"/>
    <x v="38"/>
    <n v="0"/>
    <s v="medical"/>
    <n v="1991"/>
    <n v="326.82"/>
    <n v="1016"/>
    <s v="United States"/>
    <n v="0"/>
    <s v="GTX"/>
    <n v="550"/>
    <x v="4"/>
    <s v="East"/>
  </r>
  <r>
    <s v="6QF3D2RI"/>
    <x v="19"/>
    <x v="2"/>
    <s v="Massive Dynamic"/>
    <x v="1"/>
    <d v="2017-02-19T00:00:00"/>
    <x v="39"/>
    <n v="0"/>
    <s v="entertainment"/>
    <n v="1989"/>
    <n v="665.06"/>
    <n v="1095"/>
    <s v="United States"/>
    <n v="0"/>
    <s v="GTX"/>
    <n v="550"/>
    <x v="4"/>
    <s v="East"/>
  </r>
  <r>
    <s v="G9565UWZ"/>
    <x v="19"/>
    <x v="4"/>
    <s v="Opentech"/>
    <x v="0"/>
    <d v="2017-02-19T00:00:00"/>
    <x v="0"/>
    <n v="3348"/>
    <s v="finance"/>
    <n v="1994"/>
    <n v="355.23"/>
    <n v="853"/>
    <s v="United States"/>
    <n v="0"/>
    <s v="MG"/>
    <n v="3393"/>
    <x v="4"/>
    <s v="East"/>
  </r>
  <r>
    <s v="RFKIN7FG"/>
    <x v="29"/>
    <x v="2"/>
    <s v="Conecom"/>
    <x v="1"/>
    <d v="2017-02-19T00:00:00"/>
    <x v="60"/>
    <n v="0"/>
    <s v="technolgy"/>
    <n v="2005"/>
    <n v="1520.66"/>
    <n v="1806"/>
    <s v="United States"/>
    <n v="0"/>
    <s v="GTX"/>
    <n v="550"/>
    <x v="1"/>
    <s v="Central"/>
  </r>
  <r>
    <s v="WJQ8VD51"/>
    <x v="14"/>
    <x v="2"/>
    <s v="Faxquote"/>
    <x v="2"/>
    <d v="2017-02-19T00:00:00"/>
    <x v="14"/>
    <m/>
    <s v="telecommunications"/>
    <n v="1995"/>
    <n v="1825.82"/>
    <n v="5595"/>
    <s v="United States"/>
    <s v="Sonron"/>
    <s v="GTX"/>
    <n v="550"/>
    <x v="2"/>
    <s v="West"/>
  </r>
  <r>
    <s v="2QHRL8CW"/>
    <x v="0"/>
    <x v="2"/>
    <s v="Stanredtax"/>
    <x v="0"/>
    <d v="2017-02-19T00:00:00"/>
    <x v="52"/>
    <n v="404"/>
    <s v="finance"/>
    <n v="1987"/>
    <n v="1698.2"/>
    <n v="3798"/>
    <s v="United States"/>
    <n v="0"/>
    <s v="GTX"/>
    <n v="550"/>
    <x v="0"/>
    <s v="Central"/>
  </r>
  <r>
    <s v="RFYAI0WA"/>
    <x v="15"/>
    <x v="3"/>
    <s v="Initech"/>
    <x v="1"/>
    <d v="2017-02-19T00:00:00"/>
    <x v="84"/>
    <n v="0"/>
    <s v="telecommunications"/>
    <n v="1994"/>
    <n v="6395.05"/>
    <n v="20275"/>
    <s v="United States"/>
    <n v="0"/>
    <s v="GTX"/>
    <n v="5482"/>
    <x v="4"/>
    <s v="East"/>
  </r>
  <r>
    <s v="WH0DJCGL"/>
    <x v="15"/>
    <x v="1"/>
    <s v="Zathunicon"/>
    <x v="1"/>
    <d v="2017-02-19T00:00:00"/>
    <x v="61"/>
    <n v="0"/>
    <s v="retail"/>
    <n v="2010"/>
    <n v="71.12"/>
    <n v="144"/>
    <s v="United States"/>
    <n v="0"/>
    <s v="MG"/>
    <n v="55"/>
    <x v="4"/>
    <s v="East"/>
  </r>
  <r>
    <s v="IHFM8QXN"/>
    <x v="4"/>
    <x v="0"/>
    <s v="Kan-code"/>
    <x v="1"/>
    <d v="2017-02-19T00:00:00"/>
    <x v="1"/>
    <n v="0"/>
    <s v="software"/>
    <n v="1982"/>
    <n v="11698.03"/>
    <n v="34288"/>
    <s v="United States"/>
    <n v="0"/>
    <s v="GTX"/>
    <n v="1096"/>
    <x v="3"/>
    <s v="West"/>
  </r>
  <r>
    <s v="QCY951QA"/>
    <x v="13"/>
    <x v="1"/>
    <s v="Donquadtech"/>
    <x v="0"/>
    <d v="2017-02-19T00:00:00"/>
    <x v="35"/>
    <n v="51"/>
    <s v="technolgy"/>
    <n v="1992"/>
    <n v="1712.68"/>
    <n v="3194"/>
    <s v="United States"/>
    <s v="Acme Corporation"/>
    <s v="MG"/>
    <n v="55"/>
    <x v="4"/>
    <s v="East"/>
  </r>
  <r>
    <s v="09BVA55J"/>
    <x v="2"/>
    <x v="2"/>
    <s v="Scotfind"/>
    <x v="0"/>
    <d v="2017-02-19T00:00:00"/>
    <x v="77"/>
    <n v="598"/>
    <s v="software"/>
    <n v="1996"/>
    <n v="6354.87"/>
    <n v="16780"/>
    <s v="United States"/>
    <s v="Bubba Gump"/>
    <s v="GTX"/>
    <n v="550"/>
    <x v="2"/>
    <s v="West"/>
  </r>
  <r>
    <s v="2R9HXKXT"/>
    <x v="28"/>
    <x v="0"/>
    <s v="Konex"/>
    <x v="1"/>
    <d v="2017-02-20T00:00:00"/>
    <x v="60"/>
    <n v="0"/>
    <s v="technolgy"/>
    <n v="1980"/>
    <n v="7708.38"/>
    <n v="13756"/>
    <s v="United States"/>
    <n v="0"/>
    <s v="GTX"/>
    <n v="1096"/>
    <x v="5"/>
    <s v="East"/>
  </r>
  <r>
    <s v="JLK8KCNN"/>
    <x v="28"/>
    <x v="1"/>
    <s v="Zathunicon"/>
    <x v="0"/>
    <d v="2017-02-20T00:00:00"/>
    <x v="58"/>
    <n v="42"/>
    <s v="retail"/>
    <n v="2010"/>
    <n v="71.12"/>
    <n v="144"/>
    <s v="United States"/>
    <n v="0"/>
    <s v="MG"/>
    <n v="55"/>
    <x v="5"/>
    <s v="East"/>
  </r>
  <r>
    <s v="8ZYVKQ27"/>
    <x v="27"/>
    <x v="3"/>
    <s v="Statholdings"/>
    <x v="0"/>
    <d v="2017-02-20T00:00:00"/>
    <x v="85"/>
    <n v="5154"/>
    <s v="employment"/>
    <n v="1997"/>
    <n v="291.27"/>
    <n v="586"/>
    <s v="United States"/>
    <n v="0"/>
    <s v="GTX"/>
    <n v="5482"/>
    <x v="0"/>
    <s v="Central"/>
  </r>
  <r>
    <s v="5JFOA4XC"/>
    <x v="24"/>
    <x v="4"/>
    <s v="Finhigh"/>
    <x v="0"/>
    <d v="2017-02-20T00:00:00"/>
    <x v="61"/>
    <n v="3215"/>
    <s v="finance"/>
    <n v="2006"/>
    <n v="1102.43"/>
    <n v="1759"/>
    <s v="United States"/>
    <n v="0"/>
    <s v="MG"/>
    <n v="3393"/>
    <x v="1"/>
    <s v="Central"/>
  </r>
  <r>
    <s v="N5FOEJZ9"/>
    <x v="14"/>
    <x v="2"/>
    <s v="Nam-zim"/>
    <x v="1"/>
    <d v="2017-02-20T00:00:00"/>
    <x v="68"/>
    <n v="0"/>
    <s v="services"/>
    <n v="1987"/>
    <n v="405.59"/>
    <n v="1179"/>
    <s v="Brazil"/>
    <s v="Warephase"/>
    <s v="GTX"/>
    <n v="550"/>
    <x v="2"/>
    <s v="West"/>
  </r>
  <r>
    <s v="CYWZJ2AI"/>
    <x v="16"/>
    <x v="0"/>
    <s v="Donquadtech"/>
    <x v="2"/>
    <d v="2017-02-20T00:00:00"/>
    <x v="14"/>
    <m/>
    <s v="technolgy"/>
    <n v="1992"/>
    <n v="1712.68"/>
    <n v="3194"/>
    <s v="United States"/>
    <s v="Acme Corporation"/>
    <s v="GTX"/>
    <n v="1096"/>
    <x v="2"/>
    <s v="West"/>
  </r>
  <r>
    <s v="EBRWSMI0"/>
    <x v="5"/>
    <x v="0"/>
    <s v="Scotfind"/>
    <x v="1"/>
    <d v="2017-02-20T00:00:00"/>
    <x v="86"/>
    <n v="0"/>
    <s v="software"/>
    <n v="1996"/>
    <n v="6354.87"/>
    <n v="16780"/>
    <s v="United States"/>
    <s v="Bubba Gump"/>
    <s v="GTX"/>
    <n v="1096"/>
    <x v="3"/>
    <s v="West"/>
  </r>
  <r>
    <s v="4PKHDQOQ"/>
    <x v="20"/>
    <x v="3"/>
    <s v="Funholding"/>
    <x v="0"/>
    <d v="2017-02-20T00:00:00"/>
    <x v="68"/>
    <n v="5015"/>
    <s v="finance"/>
    <n v="1991"/>
    <n v="2819.5"/>
    <n v="7227"/>
    <s v="United States"/>
    <s v="Golddex"/>
    <s v="GTX"/>
    <n v="5482"/>
    <x v="1"/>
    <s v="Central"/>
  </r>
  <r>
    <s v="3Y9SB2QK"/>
    <x v="8"/>
    <x v="2"/>
    <s v="Dalttechnology"/>
    <x v="0"/>
    <d v="2017-02-20T00:00:00"/>
    <x v="0"/>
    <n v="571"/>
    <s v="software"/>
    <n v="2013"/>
    <n v="98.79"/>
    <n v="96"/>
    <s v="United States"/>
    <s v="Bubba Gump"/>
    <s v="GTX"/>
    <n v="550"/>
    <x v="2"/>
    <s v="West"/>
  </r>
  <r>
    <s v="2EILEDKF"/>
    <x v="17"/>
    <x v="4"/>
    <s v="Massive Dynamic"/>
    <x v="0"/>
    <d v="2017-02-20T00:00:00"/>
    <x v="8"/>
    <n v="3315"/>
    <s v="entertainment"/>
    <n v="1989"/>
    <n v="665.06"/>
    <n v="1095"/>
    <s v="United States"/>
    <n v="0"/>
    <s v="MG"/>
    <n v="3393"/>
    <x v="5"/>
    <s v="East"/>
  </r>
  <r>
    <s v="J4NX9TK5"/>
    <x v="11"/>
    <x v="1"/>
    <s v="Warephase"/>
    <x v="0"/>
    <d v="2017-02-20T00:00:00"/>
    <x v="58"/>
    <n v="60"/>
    <s v="services"/>
    <n v="1997"/>
    <n v="2041.73"/>
    <n v="5276"/>
    <s v="United States"/>
    <n v="0"/>
    <s v="MG"/>
    <n v="55"/>
    <x v="0"/>
    <s v="Central"/>
  </r>
  <r>
    <s v="5ITSLO0E"/>
    <x v="3"/>
    <x v="0"/>
    <s v="Treequote"/>
    <x v="0"/>
    <d v="2017-02-21T00:00:00"/>
    <x v="23"/>
    <n v="999"/>
    <s v="telecommunications"/>
    <n v="1988"/>
    <n v="5266.09"/>
    <n v="8595"/>
    <s v="United States"/>
    <s v="Sonron"/>
    <s v="GTX"/>
    <n v="1096"/>
    <x v="0"/>
    <s v="Central"/>
  </r>
  <r>
    <s v="QGW0TI1U"/>
    <x v="1"/>
    <x v="2"/>
    <s v="Statholdings"/>
    <x v="1"/>
    <d v="2017-02-21T00:00:00"/>
    <x v="79"/>
    <n v="0"/>
    <s v="employment"/>
    <n v="1997"/>
    <n v="291.27"/>
    <n v="586"/>
    <s v="United States"/>
    <n v="0"/>
    <s v="GTX"/>
    <n v="550"/>
    <x v="1"/>
    <s v="Central"/>
  </r>
  <r>
    <s v="WJC5J533"/>
    <x v="21"/>
    <x v="3"/>
    <s v="Finhigh"/>
    <x v="0"/>
    <d v="2017-02-21T00:00:00"/>
    <x v="44"/>
    <n v="5401"/>
    <s v="finance"/>
    <n v="2006"/>
    <n v="1102.43"/>
    <n v="1759"/>
    <s v="United States"/>
    <n v="0"/>
    <s v="GTX"/>
    <n v="5482"/>
    <x v="0"/>
    <s v="Central"/>
  </r>
  <r>
    <s v="9SLINQY5"/>
    <x v="5"/>
    <x v="4"/>
    <s v="Newex"/>
    <x v="2"/>
    <d v="2017-02-21T00:00:00"/>
    <x v="14"/>
    <m/>
    <s v="services"/>
    <n v="1991"/>
    <n v="1012.72"/>
    <n v="3492"/>
    <s v="Germany"/>
    <n v="0"/>
    <s v="MG"/>
    <n v="3393"/>
    <x v="3"/>
    <s v="West"/>
  </r>
  <r>
    <s v="XGLMCTLG"/>
    <x v="0"/>
    <x v="2"/>
    <s v="Rundofase"/>
    <x v="0"/>
    <d v="2017-02-21T00:00:00"/>
    <x v="67"/>
    <n v="551"/>
    <s v="technolgy"/>
    <n v="1983"/>
    <n v="1008.06"/>
    <n v="1238"/>
    <s v="United States"/>
    <n v="0"/>
    <s v="GTX"/>
    <n v="550"/>
    <x v="0"/>
    <s v="Central"/>
  </r>
  <r>
    <s v="X6RLT30X"/>
    <x v="17"/>
    <x v="3"/>
    <s v="Mathtouch"/>
    <x v="1"/>
    <d v="2017-02-21T00:00:00"/>
    <x v="54"/>
    <n v="0"/>
    <s v="marketing"/>
    <n v="1984"/>
    <n v="3027.46"/>
    <n v="9516"/>
    <s v="Jordan"/>
    <n v="0"/>
    <s v="GTX"/>
    <n v="5482"/>
    <x v="5"/>
    <s v="East"/>
  </r>
  <r>
    <s v="IVT0S1N1"/>
    <x v="4"/>
    <x v="2"/>
    <s v="Faxquote"/>
    <x v="0"/>
    <d v="2017-02-21T00:00:00"/>
    <x v="19"/>
    <n v="600"/>
    <s v="telecommunications"/>
    <n v="1995"/>
    <n v="1825.82"/>
    <n v="5595"/>
    <s v="United States"/>
    <s v="Sonron"/>
    <s v="GTX"/>
    <n v="550"/>
    <x v="3"/>
    <s v="West"/>
  </r>
  <r>
    <s v="JEPGSQC9"/>
    <x v="13"/>
    <x v="3"/>
    <s v="Bioplex"/>
    <x v="1"/>
    <d v="2017-02-21T00:00:00"/>
    <x v="39"/>
    <n v="0"/>
    <s v="medical"/>
    <n v="1991"/>
    <n v="326.82"/>
    <n v="1016"/>
    <s v="United States"/>
    <n v="0"/>
    <s v="GTX"/>
    <n v="5482"/>
    <x v="4"/>
    <s v="East"/>
  </r>
  <r>
    <s v="EEDHCEVZ"/>
    <x v="28"/>
    <x v="1"/>
    <s v="The New York Inquirer"/>
    <x v="1"/>
    <d v="2017-02-22T00:00:00"/>
    <x v="55"/>
    <n v="0"/>
    <s v="medical"/>
    <n v="1996"/>
    <n v="439.21"/>
    <n v="792"/>
    <s v="United States"/>
    <n v="0"/>
    <s v="MG"/>
    <n v="55"/>
    <x v="5"/>
    <s v="East"/>
  </r>
  <r>
    <s v="E36CR33F"/>
    <x v="23"/>
    <x v="4"/>
    <s v="Vehement Capital Partners"/>
    <x v="1"/>
    <d v="2017-02-22T00:00:00"/>
    <x v="84"/>
    <n v="0"/>
    <s v="finance"/>
    <n v="1993"/>
    <n v="646.1"/>
    <n v="883"/>
    <s v="United States"/>
    <s v="Golddex"/>
    <s v="MG"/>
    <n v="3393"/>
    <x v="4"/>
    <s v="East"/>
  </r>
  <r>
    <s v="B4SIVH1O"/>
    <x v="26"/>
    <x v="2"/>
    <s v="Fasehatice"/>
    <x v="2"/>
    <d v="2017-02-22T00:00:00"/>
    <x v="14"/>
    <m/>
    <s v="retail"/>
    <n v="1990"/>
    <n v="4968.91"/>
    <n v="7523"/>
    <s v="United States"/>
    <n v="0"/>
    <s v="GTX"/>
    <n v="550"/>
    <x v="5"/>
    <s v="East"/>
  </r>
  <r>
    <s v="VMEVOJVL"/>
    <x v="26"/>
    <x v="3"/>
    <s v="Sumace"/>
    <x v="1"/>
    <d v="2017-02-22T00:00:00"/>
    <x v="36"/>
    <n v="0"/>
    <s v="retail"/>
    <n v="2000"/>
    <n v="167.89"/>
    <n v="493"/>
    <s v="Romania"/>
    <n v="0"/>
    <s v="GTX"/>
    <n v="5482"/>
    <x v="5"/>
    <s v="East"/>
  </r>
  <r>
    <s v="5EKN0BFN"/>
    <x v="26"/>
    <x v="3"/>
    <s v="Zathunicon"/>
    <x v="0"/>
    <d v="2017-02-22T00:00:00"/>
    <x v="41"/>
    <n v="4848"/>
    <s v="retail"/>
    <n v="2010"/>
    <n v="71.12"/>
    <n v="144"/>
    <s v="United States"/>
    <n v="0"/>
    <s v="GTX"/>
    <n v="5482"/>
    <x v="5"/>
    <s v="East"/>
  </r>
  <r>
    <s v="52CROFH2"/>
    <x v="1"/>
    <x v="2"/>
    <s v="Betatech"/>
    <x v="1"/>
    <d v="2017-02-22T00:00:00"/>
    <x v="8"/>
    <n v="0"/>
    <s v="medical"/>
    <n v="1986"/>
    <n v="647.18"/>
    <n v="1185"/>
    <s v="Kenya"/>
    <n v="0"/>
    <s v="GTX"/>
    <n v="550"/>
    <x v="1"/>
    <s v="Central"/>
  </r>
  <r>
    <s v="WGI2GSKJ"/>
    <x v="9"/>
    <x v="0"/>
    <s v="J-Texon"/>
    <x v="1"/>
    <d v="2017-02-22T00:00:00"/>
    <x v="75"/>
    <n v="0"/>
    <s v="retail"/>
    <n v="1989"/>
    <n v="1388.67"/>
    <n v="3583"/>
    <s v="United States"/>
    <n v="0"/>
    <s v="GTX"/>
    <n v="1096"/>
    <x v="3"/>
    <s v="West"/>
  </r>
  <r>
    <s v="W4BNO6UL"/>
    <x v="9"/>
    <x v="4"/>
    <s v="Fasehatice"/>
    <x v="0"/>
    <d v="2017-02-22T00:00:00"/>
    <x v="44"/>
    <n v="3763"/>
    <s v="retail"/>
    <n v="1990"/>
    <n v="4968.91"/>
    <n v="7523"/>
    <s v="United States"/>
    <n v="0"/>
    <s v="MG"/>
    <n v="3393"/>
    <x v="3"/>
    <s v="West"/>
  </r>
  <r>
    <s v="3H80RIHV"/>
    <x v="14"/>
    <x v="3"/>
    <s v="Sonron"/>
    <x v="0"/>
    <d v="2017-02-22T00:00:00"/>
    <x v="33"/>
    <n v="5491"/>
    <s v="telecommunications"/>
    <n v="1999"/>
    <n v="1699.85"/>
    <n v="5108"/>
    <s v="United States"/>
    <n v="0"/>
    <s v="GTX"/>
    <n v="5482"/>
    <x v="2"/>
    <s v="West"/>
  </r>
  <r>
    <s v="KATNS4R4"/>
    <x v="21"/>
    <x v="2"/>
    <s v="Bioholding"/>
    <x v="1"/>
    <d v="2017-02-22T00:00:00"/>
    <x v="55"/>
    <n v="0"/>
    <s v="medical"/>
    <n v="2012"/>
    <n v="587.34"/>
    <n v="1356"/>
    <s v="Philipines"/>
    <n v="0"/>
    <s v="GTX"/>
    <n v="550"/>
    <x v="0"/>
    <s v="Central"/>
  </r>
  <r>
    <s v="L5U7OT6O"/>
    <x v="5"/>
    <x v="3"/>
    <s v="Y-corporation"/>
    <x v="0"/>
    <d v="2017-02-22T00:00:00"/>
    <x v="65"/>
    <n v="5503"/>
    <s v="employment"/>
    <n v="1983"/>
    <n v="2871.35"/>
    <n v="9561"/>
    <s v="United States"/>
    <n v="0"/>
    <s v="GTX"/>
    <n v="5482"/>
    <x v="3"/>
    <s v="West"/>
  </r>
  <r>
    <s v="QKVUGRN9"/>
    <x v="0"/>
    <x v="0"/>
    <s v="Rangreen"/>
    <x v="1"/>
    <d v="2017-02-22T00:00:00"/>
    <x v="74"/>
    <n v="0"/>
    <s v="technolgy"/>
    <n v="1987"/>
    <n v="2938.67"/>
    <n v="8775"/>
    <s v="Panama"/>
    <n v="0"/>
    <s v="GTX"/>
    <n v="1096"/>
    <x v="0"/>
    <s v="Central"/>
  </r>
  <r>
    <s v="FNY6F0KF"/>
    <x v="0"/>
    <x v="1"/>
    <s v="Statholdings"/>
    <x v="0"/>
    <d v="2017-02-22T00:00:00"/>
    <x v="41"/>
    <n v="58"/>
    <s v="employment"/>
    <n v="1997"/>
    <n v="291.27"/>
    <n v="586"/>
    <s v="United States"/>
    <n v="0"/>
    <s v="MG"/>
    <n v="55"/>
    <x v="0"/>
    <s v="Central"/>
  </r>
  <r>
    <s v="1W23LEWK"/>
    <x v="6"/>
    <x v="0"/>
    <s v="Genco Pura Olive Oil Company"/>
    <x v="0"/>
    <d v="2017-02-22T00:00:00"/>
    <x v="75"/>
    <n v="1051"/>
    <s v="retail"/>
    <n v="2007"/>
    <n v="894.33"/>
    <n v="1635"/>
    <s v="Italy"/>
    <n v="0"/>
    <s v="GTX"/>
    <n v="1096"/>
    <x v="1"/>
    <s v="Central"/>
  </r>
  <r>
    <s v="JHJEQ1U3"/>
    <x v="6"/>
    <x v="3"/>
    <s v="Conecom"/>
    <x v="0"/>
    <d v="2017-02-22T00:00:00"/>
    <x v="1"/>
    <n v="5604"/>
    <s v="technolgy"/>
    <n v="2005"/>
    <n v="1520.66"/>
    <n v="1806"/>
    <s v="United States"/>
    <n v="0"/>
    <s v="GTX"/>
    <n v="5482"/>
    <x v="1"/>
    <s v="Central"/>
  </r>
  <r>
    <s v="CPJAA632"/>
    <x v="17"/>
    <x v="4"/>
    <s v="Xx-zobam"/>
    <x v="0"/>
    <d v="2017-02-22T00:00:00"/>
    <x v="41"/>
    <n v="3273"/>
    <s v="entertainment"/>
    <n v="1989"/>
    <n v="3838.39"/>
    <n v="8274"/>
    <s v="United States"/>
    <n v="0"/>
    <s v="MG"/>
    <n v="3393"/>
    <x v="5"/>
    <s v="East"/>
  </r>
  <r>
    <s v="Q19RWR17"/>
    <x v="4"/>
    <x v="2"/>
    <s v="Rundofase"/>
    <x v="2"/>
    <d v="2017-02-22T00:00:00"/>
    <x v="14"/>
    <m/>
    <s v="technolgy"/>
    <n v="1983"/>
    <n v="1008.06"/>
    <n v="1238"/>
    <s v="United States"/>
    <n v="0"/>
    <s v="GTX"/>
    <n v="550"/>
    <x v="3"/>
    <s v="West"/>
  </r>
  <r>
    <s v="GVC0RLQE"/>
    <x v="4"/>
    <x v="0"/>
    <s v="Scotfind"/>
    <x v="1"/>
    <d v="2017-02-22T00:00:00"/>
    <x v="53"/>
    <n v="0"/>
    <s v="software"/>
    <n v="1996"/>
    <n v="6354.87"/>
    <n v="16780"/>
    <s v="United States"/>
    <s v="Bubba Gump"/>
    <s v="GTX"/>
    <n v="1096"/>
    <x v="3"/>
    <s v="West"/>
  </r>
  <r>
    <s v="9OLYBVNE"/>
    <x v="2"/>
    <x v="0"/>
    <s v="Scotfind"/>
    <x v="0"/>
    <d v="2017-02-22T00:00:00"/>
    <x v="42"/>
    <n v="1220"/>
    <s v="software"/>
    <n v="1996"/>
    <n v="6354.87"/>
    <n v="16780"/>
    <s v="United States"/>
    <s v="Bubba Gump"/>
    <s v="GTX"/>
    <n v="1096"/>
    <x v="2"/>
    <s v="West"/>
  </r>
  <r>
    <s v="R8N49PHN"/>
    <x v="2"/>
    <x v="3"/>
    <s v="Singletechno"/>
    <x v="0"/>
    <d v="2017-02-22T00:00:00"/>
    <x v="3"/>
    <n v="5497"/>
    <s v="retail"/>
    <n v="1996"/>
    <n v="2214.94"/>
    <n v="5374"/>
    <s v="United States"/>
    <n v="0"/>
    <s v="GTX"/>
    <n v="5482"/>
    <x v="2"/>
    <s v="West"/>
  </r>
  <r>
    <s v="P5EVJUKQ"/>
    <x v="3"/>
    <x v="0"/>
    <s v="Conecom"/>
    <x v="0"/>
    <d v="2017-02-23T00:00:00"/>
    <x v="73"/>
    <n v="1056"/>
    <s v="technolgy"/>
    <n v="2005"/>
    <n v="1520.66"/>
    <n v="1806"/>
    <s v="United States"/>
    <n v="0"/>
    <s v="GTX"/>
    <n v="1096"/>
    <x v="0"/>
    <s v="Central"/>
  </r>
  <r>
    <s v="XF4648CO"/>
    <x v="28"/>
    <x v="2"/>
    <s v="Kan-code"/>
    <x v="1"/>
    <d v="2017-02-23T00:00:00"/>
    <x v="87"/>
    <n v="0"/>
    <s v="software"/>
    <n v="1982"/>
    <n v="11698.03"/>
    <n v="34288"/>
    <s v="United States"/>
    <n v="0"/>
    <s v="GTX"/>
    <n v="550"/>
    <x v="5"/>
    <s v="East"/>
  </r>
  <r>
    <s v="24UTFDPK"/>
    <x v="25"/>
    <x v="2"/>
    <s v="Massive Dynamic"/>
    <x v="0"/>
    <d v="2017-02-23T00:00:00"/>
    <x v="15"/>
    <n v="572"/>
    <s v="entertainment"/>
    <n v="1989"/>
    <n v="665.06"/>
    <n v="1095"/>
    <s v="United States"/>
    <n v="0"/>
    <s v="GTX"/>
    <n v="550"/>
    <x v="5"/>
    <s v="East"/>
  </r>
  <r>
    <s v="ERYLM04D"/>
    <x v="27"/>
    <x v="4"/>
    <s v="Funholding"/>
    <x v="0"/>
    <d v="2017-02-23T00:00:00"/>
    <x v="54"/>
    <n v="3668"/>
    <s v="finance"/>
    <n v="1991"/>
    <n v="2819.5"/>
    <n v="7227"/>
    <s v="United States"/>
    <s v="Golddex"/>
    <s v="MG"/>
    <n v="3393"/>
    <x v="0"/>
    <s v="Central"/>
  </r>
  <r>
    <s v="IQ9W1X36"/>
    <x v="23"/>
    <x v="1"/>
    <s v="Kinnamplus"/>
    <x v="0"/>
    <d v="2017-02-23T00:00:00"/>
    <x v="3"/>
    <n v="50"/>
    <s v="retail"/>
    <n v="2004"/>
    <n v="702.72"/>
    <n v="1831"/>
    <s v="United States"/>
    <n v="0"/>
    <s v="MG"/>
    <n v="55"/>
    <x v="4"/>
    <s v="East"/>
  </r>
  <r>
    <s v="GSR9PIF0"/>
    <x v="26"/>
    <x v="4"/>
    <s v="Silis"/>
    <x v="0"/>
    <d v="2017-02-23T00:00:00"/>
    <x v="55"/>
    <n v="3509"/>
    <s v="medical"/>
    <n v="1994"/>
    <n v="2818.38"/>
    <n v="6290"/>
    <s v="United States"/>
    <n v="0"/>
    <s v="MG"/>
    <n v="3393"/>
    <x v="5"/>
    <s v="East"/>
  </r>
  <r>
    <s v="VFZOL6CB"/>
    <x v="12"/>
    <x v="1"/>
    <s v="Dalttechnology"/>
    <x v="0"/>
    <d v="2017-02-23T00:00:00"/>
    <x v="5"/>
    <n v="47"/>
    <s v="software"/>
    <n v="2013"/>
    <n v="98.79"/>
    <n v="96"/>
    <s v="United States"/>
    <s v="Bubba Gump"/>
    <s v="MG"/>
    <n v="55"/>
    <x v="3"/>
    <s v="West"/>
  </r>
  <r>
    <s v="75ZOJ3O7"/>
    <x v="9"/>
    <x v="4"/>
    <s v="Finjob"/>
    <x v="0"/>
    <d v="2017-02-23T00:00:00"/>
    <x v="9"/>
    <n v="3312"/>
    <s v="employment"/>
    <n v="1988"/>
    <n v="2059.9"/>
    <n v="3644"/>
    <s v="United States"/>
    <n v="0"/>
    <s v="MG"/>
    <n v="3393"/>
    <x v="3"/>
    <s v="West"/>
  </r>
  <r>
    <s v="1QQR82TP"/>
    <x v="7"/>
    <x v="3"/>
    <s v="Goodsilron"/>
    <x v="1"/>
    <d v="2017-02-23T00:00:00"/>
    <x v="76"/>
    <n v="0"/>
    <s v="marketing"/>
    <n v="2000"/>
    <n v="2952.73"/>
    <n v="5107"/>
    <s v="United States"/>
    <n v="0"/>
    <s v="GTX"/>
    <n v="5482"/>
    <x v="2"/>
    <s v="West"/>
  </r>
  <r>
    <s v="DR6MQSWL"/>
    <x v="14"/>
    <x v="2"/>
    <s v="Labdrill"/>
    <x v="0"/>
    <d v="2017-02-23T00:00:00"/>
    <x v="7"/>
    <n v="480"/>
    <s v="medical"/>
    <n v="1985"/>
    <n v="2741.37"/>
    <n v="9226"/>
    <s v="United States"/>
    <n v="0"/>
    <s v="GTX"/>
    <n v="550"/>
    <x v="2"/>
    <s v="West"/>
  </r>
  <r>
    <s v="KAV5TU8X"/>
    <x v="14"/>
    <x v="4"/>
    <s v="Nam-zim"/>
    <x v="0"/>
    <d v="2017-02-23T00:00:00"/>
    <x v="35"/>
    <n v="3208"/>
    <s v="services"/>
    <n v="1987"/>
    <n v="405.59"/>
    <n v="1179"/>
    <s v="Brazil"/>
    <s v="Warephase"/>
    <s v="MG"/>
    <n v="3393"/>
    <x v="2"/>
    <s v="West"/>
  </r>
  <r>
    <s v="UQ86UOWY"/>
    <x v="16"/>
    <x v="2"/>
    <s v="Y-corporation"/>
    <x v="1"/>
    <d v="2017-02-23T00:00:00"/>
    <x v="32"/>
    <n v="0"/>
    <s v="employment"/>
    <n v="1983"/>
    <n v="2871.35"/>
    <n v="9561"/>
    <s v="United States"/>
    <n v="0"/>
    <s v="GTX"/>
    <n v="550"/>
    <x v="2"/>
    <s v="West"/>
  </r>
  <r>
    <s v="A82DG6R5"/>
    <x v="16"/>
    <x v="3"/>
    <s v="Kan-code"/>
    <x v="0"/>
    <d v="2017-02-23T00:00:00"/>
    <x v="32"/>
    <n v="5782"/>
    <s v="software"/>
    <n v="1982"/>
    <n v="11698.03"/>
    <n v="34288"/>
    <s v="United States"/>
    <n v="0"/>
    <s v="GTX"/>
    <n v="5482"/>
    <x v="2"/>
    <s v="West"/>
  </r>
  <r>
    <s v="37FKT2ZP"/>
    <x v="21"/>
    <x v="3"/>
    <s v="Rangreen"/>
    <x v="0"/>
    <d v="2017-02-23T00:00:00"/>
    <x v="54"/>
    <n v="5827"/>
    <s v="technolgy"/>
    <n v="1987"/>
    <n v="2938.67"/>
    <n v="8775"/>
    <s v="Panama"/>
    <n v="0"/>
    <s v="GTX"/>
    <n v="5482"/>
    <x v="0"/>
    <s v="Central"/>
  </r>
  <r>
    <s v="MVXB9PS5"/>
    <x v="8"/>
    <x v="2"/>
    <s v="Newex"/>
    <x v="1"/>
    <d v="2017-02-23T00:00:00"/>
    <x v="65"/>
    <n v="0"/>
    <s v="services"/>
    <n v="1991"/>
    <n v="1012.72"/>
    <n v="3492"/>
    <s v="Germany"/>
    <n v="0"/>
    <s v="GTX"/>
    <n v="550"/>
    <x v="2"/>
    <s v="West"/>
  </r>
  <r>
    <s v="M2TZSYTN"/>
    <x v="0"/>
    <x v="2"/>
    <s v="Bioholding"/>
    <x v="0"/>
    <d v="2017-02-23T00:00:00"/>
    <x v="87"/>
    <n v="516"/>
    <s v="medical"/>
    <n v="2012"/>
    <n v="587.34"/>
    <n v="1356"/>
    <s v="Philipines"/>
    <n v="0"/>
    <s v="GTX"/>
    <n v="550"/>
    <x v="0"/>
    <s v="Central"/>
  </r>
  <r>
    <s v="KGJL5GHX"/>
    <x v="0"/>
    <x v="0"/>
    <s v="Condax"/>
    <x v="0"/>
    <d v="2017-02-23T00:00:00"/>
    <x v="46"/>
    <n v="956"/>
    <s v="medical"/>
    <n v="2017"/>
    <n v="4.54"/>
    <n v="9"/>
    <s v="United States"/>
    <n v="0"/>
    <s v="GTX"/>
    <n v="1096"/>
    <x v="0"/>
    <s v="Central"/>
  </r>
  <r>
    <s v="IF7DSONM"/>
    <x v="0"/>
    <x v="1"/>
    <s v="Stanredtax"/>
    <x v="0"/>
    <d v="2017-02-23T00:00:00"/>
    <x v="24"/>
    <n v="52"/>
    <s v="finance"/>
    <n v="1987"/>
    <n v="1698.2"/>
    <n v="3798"/>
    <s v="United States"/>
    <n v="0"/>
    <s v="MG"/>
    <n v="55"/>
    <x v="0"/>
    <s v="Central"/>
  </r>
  <r>
    <s v="RR4FWSVB"/>
    <x v="0"/>
    <x v="4"/>
    <s v="Toughzap"/>
    <x v="0"/>
    <d v="2017-02-23T00:00:00"/>
    <x v="53"/>
    <n v="3025"/>
    <s v="retail"/>
    <n v="1995"/>
    <n v="332.43"/>
    <n v="799"/>
    <s v="United States"/>
    <n v="0"/>
    <s v="MG"/>
    <n v="3393"/>
    <x v="0"/>
    <s v="Central"/>
  </r>
  <r>
    <s v="IO4GTLAB"/>
    <x v="2"/>
    <x v="0"/>
    <s v="Kan-code"/>
    <x v="0"/>
    <d v="2017-02-23T00:00:00"/>
    <x v="17"/>
    <n v="929"/>
    <s v="software"/>
    <n v="1982"/>
    <n v="11698.03"/>
    <n v="34288"/>
    <s v="United States"/>
    <n v="0"/>
    <s v="GTX"/>
    <n v="1096"/>
    <x v="2"/>
    <s v="West"/>
  </r>
  <r>
    <s v="06T2UPDG"/>
    <x v="27"/>
    <x v="1"/>
    <s v="dambase"/>
    <x v="1"/>
    <d v="2017-02-24T00:00:00"/>
    <x v="48"/>
    <n v="0"/>
    <s v="marketing"/>
    <n v="1995"/>
    <n v="2173.98"/>
    <n v="2928"/>
    <s v="United States"/>
    <s v="Inity"/>
    <s v="MG"/>
    <n v="55"/>
    <x v="0"/>
    <s v="Central"/>
  </r>
  <r>
    <s v="9L6ADU5C"/>
    <x v="23"/>
    <x v="4"/>
    <s v="Xx-zobam"/>
    <x v="1"/>
    <d v="2017-02-24T00:00:00"/>
    <x v="53"/>
    <n v="0"/>
    <s v="entertainment"/>
    <n v="1989"/>
    <n v="3838.39"/>
    <n v="8274"/>
    <s v="United States"/>
    <n v="0"/>
    <s v="MG"/>
    <n v="3393"/>
    <x v="4"/>
    <s v="East"/>
  </r>
  <r>
    <s v="TBDUMBLA"/>
    <x v="22"/>
    <x v="4"/>
    <s v="Iselectrics"/>
    <x v="0"/>
    <d v="2017-02-24T00:00:00"/>
    <x v="34"/>
    <n v="3233"/>
    <s v="technolgy"/>
    <n v="2011"/>
    <n v="527.11"/>
    <n v="1428"/>
    <s v="United States"/>
    <s v="Acme Corporation"/>
    <s v="MG"/>
    <n v="3393"/>
    <x v="5"/>
    <s v="East"/>
  </r>
  <r>
    <s v="0AXGVKN8"/>
    <x v="19"/>
    <x v="1"/>
    <s v="Acme Corporation"/>
    <x v="0"/>
    <d v="2017-02-24T00:00:00"/>
    <x v="52"/>
    <n v="55"/>
    <s v="technolgy"/>
    <n v="1996"/>
    <n v="1100.04"/>
    <n v="2822"/>
    <s v="United States"/>
    <n v="0"/>
    <s v="MG"/>
    <n v="55"/>
    <x v="4"/>
    <s v="East"/>
  </r>
  <r>
    <s v="TAPNNL1W"/>
    <x v="19"/>
    <x v="4"/>
    <s v="Bioplex"/>
    <x v="0"/>
    <d v="2017-02-24T00:00:00"/>
    <x v="1"/>
    <n v="3278"/>
    <s v="medical"/>
    <n v="1991"/>
    <n v="326.82"/>
    <n v="1016"/>
    <s v="United States"/>
    <n v="0"/>
    <s v="MG"/>
    <n v="3393"/>
    <x v="4"/>
    <s v="East"/>
  </r>
  <r>
    <s v="R9ZAKBFE"/>
    <x v="24"/>
    <x v="0"/>
    <s v="Domzoom"/>
    <x v="0"/>
    <d v="2017-02-24T00:00:00"/>
    <x v="5"/>
    <n v="1155"/>
    <s v="entertainment"/>
    <n v="1998"/>
    <n v="217.87"/>
    <n v="551"/>
    <s v="United States"/>
    <n v="0"/>
    <s v="GTX"/>
    <n v="1096"/>
    <x v="1"/>
    <s v="Central"/>
  </r>
  <r>
    <s v="Y40ADYX7"/>
    <x v="9"/>
    <x v="4"/>
    <s v="Goodsilron"/>
    <x v="0"/>
    <d v="2017-02-24T00:00:00"/>
    <x v="7"/>
    <n v="3550"/>
    <s v="marketing"/>
    <n v="2000"/>
    <n v="2952.73"/>
    <n v="5107"/>
    <s v="United States"/>
    <n v="0"/>
    <s v="MG"/>
    <n v="3393"/>
    <x v="3"/>
    <s v="West"/>
  </r>
  <r>
    <s v="R7GVZT8J"/>
    <x v="29"/>
    <x v="4"/>
    <s v="Stanredtax"/>
    <x v="1"/>
    <d v="2017-02-24T00:00:00"/>
    <x v="33"/>
    <n v="0"/>
    <s v="finance"/>
    <n v="1987"/>
    <n v="1698.2"/>
    <n v="3798"/>
    <s v="United States"/>
    <n v="0"/>
    <s v="MG"/>
    <n v="3393"/>
    <x v="1"/>
    <s v="Central"/>
  </r>
  <r>
    <s v="RSEDY99J"/>
    <x v="29"/>
    <x v="0"/>
    <s v="Hottechi"/>
    <x v="0"/>
    <d v="2017-02-24T00:00:00"/>
    <x v="87"/>
    <n v="1055"/>
    <s v="technolgy"/>
    <n v="1997"/>
    <n v="8170.38"/>
    <n v="16499"/>
    <s v="Korea"/>
    <n v="0"/>
    <s v="GTX"/>
    <n v="1096"/>
    <x v="1"/>
    <s v="Central"/>
  </r>
  <r>
    <s v="D5NZQIWU"/>
    <x v="5"/>
    <x v="0"/>
    <s v="Sonron"/>
    <x v="1"/>
    <d v="2017-02-24T00:00:00"/>
    <x v="69"/>
    <n v="0"/>
    <s v="telecommunications"/>
    <n v="1999"/>
    <n v="1699.85"/>
    <n v="5108"/>
    <s v="United States"/>
    <n v="0"/>
    <s v="GTX"/>
    <n v="1096"/>
    <x v="3"/>
    <s v="West"/>
  </r>
  <r>
    <s v="Z0BGG6IJ"/>
    <x v="5"/>
    <x v="2"/>
    <s v="Y-corporation"/>
    <x v="0"/>
    <d v="2017-02-24T00:00:00"/>
    <x v="39"/>
    <n v="595"/>
    <s v="employment"/>
    <n v="1983"/>
    <n v="2871.35"/>
    <n v="9561"/>
    <s v="United States"/>
    <n v="0"/>
    <s v="GTX"/>
    <n v="550"/>
    <x v="3"/>
    <s v="West"/>
  </r>
  <r>
    <s v="ZCA1IRGD"/>
    <x v="0"/>
    <x v="4"/>
    <s v="Warephase"/>
    <x v="0"/>
    <d v="2017-02-24T00:00:00"/>
    <x v="35"/>
    <n v="3063"/>
    <s v="services"/>
    <n v="1997"/>
    <n v="2041.73"/>
    <n v="5276"/>
    <s v="United States"/>
    <n v="0"/>
    <s v="MG"/>
    <n v="3393"/>
    <x v="0"/>
    <s v="Central"/>
  </r>
  <r>
    <s v="NPB8ZLEO"/>
    <x v="4"/>
    <x v="4"/>
    <s v="Konex"/>
    <x v="1"/>
    <d v="2017-02-24T00:00:00"/>
    <x v="57"/>
    <n v="0"/>
    <s v="technolgy"/>
    <n v="1980"/>
    <n v="7708.38"/>
    <n v="13756"/>
    <s v="United States"/>
    <n v="0"/>
    <s v="MG"/>
    <n v="3393"/>
    <x v="3"/>
    <s v="West"/>
  </r>
  <r>
    <s v="HJIO57TA"/>
    <x v="13"/>
    <x v="4"/>
    <s v="Massive Dynamic"/>
    <x v="0"/>
    <d v="2017-02-24T00:00:00"/>
    <x v="46"/>
    <n v="3246"/>
    <s v="entertainment"/>
    <n v="1989"/>
    <n v="665.06"/>
    <n v="1095"/>
    <s v="United States"/>
    <n v="0"/>
    <s v="MG"/>
    <n v="3393"/>
    <x v="4"/>
    <s v="East"/>
  </r>
  <r>
    <s v="U6N053E1"/>
    <x v="3"/>
    <x v="2"/>
    <s v="Scottech"/>
    <x v="0"/>
    <d v="2017-02-25T00:00:00"/>
    <x v="3"/>
    <n v="423"/>
    <s v="marketing"/>
    <n v="2012"/>
    <n v="45.39"/>
    <n v="100"/>
    <s v="United States"/>
    <s v="Inity"/>
    <s v="GTX"/>
    <n v="550"/>
    <x v="0"/>
    <s v="Central"/>
  </r>
  <r>
    <s v="MTKCJVFO"/>
    <x v="25"/>
    <x v="2"/>
    <s v="Initech"/>
    <x v="0"/>
    <d v="2017-02-25T00:00:00"/>
    <x v="67"/>
    <n v="542"/>
    <s v="telecommunications"/>
    <n v="1994"/>
    <n v="6395.05"/>
    <n v="20275"/>
    <s v="United States"/>
    <n v="0"/>
    <s v="GTX"/>
    <n v="550"/>
    <x v="5"/>
    <s v="East"/>
  </r>
  <r>
    <s v="YOISPUC6"/>
    <x v="23"/>
    <x v="0"/>
    <s v="Kan-code"/>
    <x v="1"/>
    <d v="2017-02-25T00:00:00"/>
    <x v="71"/>
    <n v="0"/>
    <s v="software"/>
    <n v="1982"/>
    <n v="11698.03"/>
    <n v="34288"/>
    <s v="United States"/>
    <n v="0"/>
    <s v="GTX"/>
    <n v="1096"/>
    <x v="4"/>
    <s v="East"/>
  </r>
  <r>
    <s v="2MHTTXX0"/>
    <x v="1"/>
    <x v="3"/>
    <s v="Rangreen"/>
    <x v="1"/>
    <d v="2017-02-25T00:00:00"/>
    <x v="65"/>
    <n v="0"/>
    <s v="technolgy"/>
    <n v="1987"/>
    <n v="2938.67"/>
    <n v="8775"/>
    <s v="Panama"/>
    <n v="0"/>
    <s v="GTX"/>
    <n v="5482"/>
    <x v="1"/>
    <s v="Central"/>
  </r>
  <r>
    <s v="GZUKDP7F"/>
    <x v="1"/>
    <x v="4"/>
    <s v="Cancity"/>
    <x v="0"/>
    <d v="2017-02-25T00:00:00"/>
    <x v="66"/>
    <n v="3295"/>
    <s v="retail"/>
    <n v="2001"/>
    <n v="718.62"/>
    <n v="2448"/>
    <s v="United States"/>
    <n v="0"/>
    <s v="MG"/>
    <n v="3393"/>
    <x v="1"/>
    <s v="Central"/>
  </r>
  <r>
    <s v="S519S1EK"/>
    <x v="22"/>
    <x v="2"/>
    <s v="Plussunin"/>
    <x v="0"/>
    <d v="2017-02-25T00:00:00"/>
    <x v="42"/>
    <n v="568"/>
    <s v="retail"/>
    <n v="2003"/>
    <n v="1419.98"/>
    <n v="4018"/>
    <s v="United States"/>
    <n v="0"/>
    <s v="GTX"/>
    <n v="550"/>
    <x v="5"/>
    <s v="East"/>
  </r>
  <r>
    <s v="AL554AUI"/>
    <x v="22"/>
    <x v="2"/>
    <s v="Xx-zobam"/>
    <x v="0"/>
    <d v="2017-02-25T00:00:00"/>
    <x v="64"/>
    <n v="640"/>
    <s v="entertainment"/>
    <n v="1989"/>
    <n v="3838.39"/>
    <n v="8274"/>
    <s v="United States"/>
    <n v="0"/>
    <s v="GTX"/>
    <n v="550"/>
    <x v="5"/>
    <s v="East"/>
  </r>
  <r>
    <s v="F4FLJ0WW"/>
    <x v="7"/>
    <x v="0"/>
    <s v="Goodsilron"/>
    <x v="1"/>
    <d v="2017-02-25T00:00:00"/>
    <x v="64"/>
    <n v="0"/>
    <s v="marketing"/>
    <n v="2000"/>
    <n v="2952.73"/>
    <n v="5107"/>
    <s v="United States"/>
    <n v="0"/>
    <s v="GTX"/>
    <n v="1096"/>
    <x v="2"/>
    <s v="West"/>
  </r>
  <r>
    <s v="P3VM7655"/>
    <x v="29"/>
    <x v="4"/>
    <s v="Dontechi"/>
    <x v="0"/>
    <d v="2017-02-25T00:00:00"/>
    <x v="35"/>
    <n v="3281"/>
    <s v="software"/>
    <n v="1982"/>
    <n v="4618"/>
    <n v="10083"/>
    <s v="United States"/>
    <n v="0"/>
    <s v="MG"/>
    <n v="3393"/>
    <x v="1"/>
    <s v="Central"/>
  </r>
  <r>
    <s v="5QU60VGE"/>
    <x v="14"/>
    <x v="2"/>
    <s v="Finjob"/>
    <x v="1"/>
    <d v="2017-02-25T00:00:00"/>
    <x v="15"/>
    <n v="0"/>
    <s v="employment"/>
    <n v="1988"/>
    <n v="2059.9"/>
    <n v="3644"/>
    <s v="United States"/>
    <n v="0"/>
    <s v="GTX"/>
    <n v="550"/>
    <x v="2"/>
    <s v="West"/>
  </r>
  <r>
    <s v="3CLBPMYZ"/>
    <x v="14"/>
    <x v="0"/>
    <s v="Labdrill"/>
    <x v="1"/>
    <d v="2017-02-25T00:00:00"/>
    <x v="9"/>
    <n v="0"/>
    <s v="medical"/>
    <n v="1985"/>
    <n v="2741.37"/>
    <n v="9226"/>
    <s v="United States"/>
    <n v="0"/>
    <s v="GTX"/>
    <n v="1096"/>
    <x v="2"/>
    <s v="West"/>
  </r>
  <r>
    <s v="G17JEA75"/>
    <x v="14"/>
    <x v="1"/>
    <s v="Rantouch"/>
    <x v="0"/>
    <d v="2017-02-25T00:00:00"/>
    <x v="7"/>
    <n v="59"/>
    <s v="telecommunications"/>
    <n v="1994"/>
    <n v="1188.42"/>
    <n v="3015"/>
    <s v="United States"/>
    <n v="0"/>
    <s v="MG"/>
    <n v="55"/>
    <x v="2"/>
    <s v="West"/>
  </r>
  <r>
    <s v="BGU0JJ9X"/>
    <x v="20"/>
    <x v="0"/>
    <s v="Scottech"/>
    <x v="0"/>
    <d v="2017-02-25T00:00:00"/>
    <x v="88"/>
    <n v="1081"/>
    <s v="marketing"/>
    <n v="2012"/>
    <n v="45.39"/>
    <n v="100"/>
    <s v="United States"/>
    <s v="Inity"/>
    <s v="GTX"/>
    <n v="1096"/>
    <x v="1"/>
    <s v="Central"/>
  </r>
  <r>
    <s v="U02OIJGK"/>
    <x v="20"/>
    <x v="0"/>
    <s v="Zumgoity"/>
    <x v="0"/>
    <d v="2017-02-25T00:00:00"/>
    <x v="56"/>
    <n v="962"/>
    <s v="medical"/>
    <n v="1984"/>
    <n v="441.08"/>
    <n v="1210"/>
    <s v="United States"/>
    <n v="0"/>
    <s v="GTX"/>
    <n v="1096"/>
    <x v="1"/>
    <s v="Central"/>
  </r>
  <r>
    <s v="3N7ZXGMF"/>
    <x v="6"/>
    <x v="0"/>
    <s v="Codehow"/>
    <x v="0"/>
    <d v="2017-02-25T00:00:00"/>
    <x v="6"/>
    <n v="1123"/>
    <s v="software"/>
    <n v="1998"/>
    <n v="2714.9"/>
    <n v="2641"/>
    <s v="United States"/>
    <s v="Acme Corporation"/>
    <s v="GTX"/>
    <n v="1096"/>
    <x v="1"/>
    <s v="Central"/>
  </r>
  <r>
    <s v="0QHI3KG5"/>
    <x v="17"/>
    <x v="4"/>
    <s v="Xx-zobam"/>
    <x v="0"/>
    <d v="2017-02-25T00:00:00"/>
    <x v="73"/>
    <n v="3075"/>
    <s v="entertainment"/>
    <n v="1989"/>
    <n v="3838.39"/>
    <n v="8274"/>
    <s v="United States"/>
    <n v="0"/>
    <s v="MG"/>
    <n v="3393"/>
    <x v="5"/>
    <s v="East"/>
  </r>
  <r>
    <s v="0WWDVOM3"/>
    <x v="10"/>
    <x v="1"/>
    <s v="Condax"/>
    <x v="0"/>
    <d v="2017-02-25T00:00:00"/>
    <x v="56"/>
    <n v="50"/>
    <s v="medical"/>
    <n v="2017"/>
    <n v="4.54"/>
    <n v="9"/>
    <s v="United States"/>
    <n v="0"/>
    <s v="MG"/>
    <n v="55"/>
    <x v="3"/>
    <s v="West"/>
  </r>
  <r>
    <s v="QPPUCKFM"/>
    <x v="10"/>
    <x v="1"/>
    <s v="Dalttechnology"/>
    <x v="0"/>
    <d v="2017-02-25T00:00:00"/>
    <x v="6"/>
    <n v="47"/>
    <s v="software"/>
    <n v="2013"/>
    <n v="98.79"/>
    <n v="96"/>
    <s v="United States"/>
    <s v="Bubba Gump"/>
    <s v="MG"/>
    <n v="55"/>
    <x v="3"/>
    <s v="West"/>
  </r>
  <r>
    <s v="VGE4M1C9"/>
    <x v="11"/>
    <x v="1"/>
    <s v="Globex Corporation"/>
    <x v="1"/>
    <d v="2017-02-25T00:00:00"/>
    <x v="9"/>
    <n v="0"/>
    <s v="technolgy"/>
    <n v="2000"/>
    <n v="1223.72"/>
    <n v="2497"/>
    <s v="Norway"/>
    <n v="0"/>
    <s v="MG"/>
    <n v="55"/>
    <x v="0"/>
    <s v="Central"/>
  </r>
  <r>
    <s v="56XQOTXV"/>
    <x v="11"/>
    <x v="3"/>
    <s v="Betatech"/>
    <x v="0"/>
    <d v="2017-02-25T00:00:00"/>
    <x v="36"/>
    <n v="4494"/>
    <s v="medical"/>
    <n v="1986"/>
    <n v="647.18"/>
    <n v="1185"/>
    <s v="Kenya"/>
    <n v="0"/>
    <s v="GTX"/>
    <n v="5482"/>
    <x v="0"/>
    <s v="Central"/>
  </r>
  <r>
    <s v="1JC9DMNJ"/>
    <x v="4"/>
    <x v="1"/>
    <s v="Hottechi"/>
    <x v="1"/>
    <d v="2017-02-25T00:00:00"/>
    <x v="35"/>
    <n v="0"/>
    <s v="technolgy"/>
    <n v="1997"/>
    <n v="8170.38"/>
    <n v="16499"/>
    <s v="Korea"/>
    <n v="0"/>
    <s v="MG"/>
    <n v="55"/>
    <x v="3"/>
    <s v="West"/>
  </r>
  <r>
    <s v="AK2LRFXF"/>
    <x v="4"/>
    <x v="1"/>
    <s v="Singletechno"/>
    <x v="0"/>
    <d v="2017-02-25T00:00:00"/>
    <x v="7"/>
    <n v="61"/>
    <s v="retail"/>
    <n v="1996"/>
    <n v="2214.94"/>
    <n v="5374"/>
    <s v="United States"/>
    <n v="0"/>
    <s v="MG"/>
    <n v="55"/>
    <x v="3"/>
    <s v="West"/>
  </r>
  <r>
    <s v="UCK7JRXG"/>
    <x v="4"/>
    <x v="4"/>
    <s v="Goodsilron"/>
    <x v="0"/>
    <d v="2017-02-25T00:00:00"/>
    <x v="57"/>
    <n v="3418"/>
    <s v="marketing"/>
    <n v="2000"/>
    <n v="2952.73"/>
    <n v="5107"/>
    <s v="United States"/>
    <n v="0"/>
    <s v="MG"/>
    <n v="3393"/>
    <x v="3"/>
    <s v="West"/>
  </r>
  <r>
    <s v="WM30CUBE"/>
    <x v="18"/>
    <x v="4"/>
    <s v="Konex"/>
    <x v="0"/>
    <d v="2017-02-25T00:00:00"/>
    <x v="42"/>
    <n v="3336"/>
    <s v="technolgy"/>
    <n v="1980"/>
    <n v="7708.38"/>
    <n v="13756"/>
    <s v="United States"/>
    <n v="0"/>
    <s v="MG"/>
    <n v="3393"/>
    <x v="4"/>
    <s v="East"/>
  </r>
  <r>
    <s v="8DWOWB6Y"/>
    <x v="3"/>
    <x v="2"/>
    <s v="Betatech"/>
    <x v="1"/>
    <d v="2017-02-26T00:00:00"/>
    <x v="28"/>
    <n v="0"/>
    <s v="medical"/>
    <n v="1986"/>
    <n v="647.18"/>
    <n v="1185"/>
    <s v="Kenya"/>
    <n v="0"/>
    <s v="GTX"/>
    <n v="550"/>
    <x v="0"/>
    <s v="Central"/>
  </r>
  <r>
    <s v="BGNB966A"/>
    <x v="28"/>
    <x v="3"/>
    <s v="Mathtouch"/>
    <x v="0"/>
    <d v="2017-02-26T00:00:00"/>
    <x v="22"/>
    <n v="4766"/>
    <s v="marketing"/>
    <n v="1984"/>
    <n v="3027.46"/>
    <n v="9516"/>
    <s v="Jordan"/>
    <n v="0"/>
    <s v="GTX"/>
    <n v="5482"/>
    <x v="5"/>
    <s v="East"/>
  </r>
  <r>
    <s v="4Q4CLZCH"/>
    <x v="23"/>
    <x v="4"/>
    <s v="Plussunin"/>
    <x v="1"/>
    <d v="2017-02-26T00:00:00"/>
    <x v="73"/>
    <n v="0"/>
    <s v="retail"/>
    <n v="2003"/>
    <n v="1419.98"/>
    <n v="4018"/>
    <s v="United States"/>
    <n v="0"/>
    <s v="MG"/>
    <n v="3393"/>
    <x v="4"/>
    <s v="East"/>
  </r>
  <r>
    <s v="YQ24IWRQ"/>
    <x v="26"/>
    <x v="2"/>
    <s v="Ganjaflex"/>
    <x v="0"/>
    <d v="2017-02-26T00:00:00"/>
    <x v="75"/>
    <n v="592"/>
    <s v="retail"/>
    <n v="1995"/>
    <n v="5158.71"/>
    <n v="17479"/>
    <s v="Japan"/>
    <n v="0"/>
    <s v="GTX"/>
    <n v="550"/>
    <x v="5"/>
    <s v="East"/>
  </r>
  <r>
    <s v="Z30RS0CL"/>
    <x v="22"/>
    <x v="2"/>
    <s v="Iselectrics"/>
    <x v="1"/>
    <d v="2017-02-26T00:00:00"/>
    <x v="59"/>
    <n v="0"/>
    <s v="technolgy"/>
    <n v="2011"/>
    <n v="527.11"/>
    <n v="1428"/>
    <s v="United States"/>
    <s v="Acme Corporation"/>
    <s v="GTX"/>
    <n v="550"/>
    <x v="5"/>
    <s v="East"/>
  </r>
  <r>
    <s v="FRB34F3W"/>
    <x v="12"/>
    <x v="1"/>
    <s v="Green-Plus"/>
    <x v="1"/>
    <d v="2017-02-26T00:00:00"/>
    <x v="58"/>
    <n v="0"/>
    <s v="services"/>
    <n v="2003"/>
    <n v="692.19"/>
    <n v="1922"/>
    <s v="United States"/>
    <n v="0"/>
    <s v="MG"/>
    <n v="55"/>
    <x v="3"/>
    <s v="West"/>
  </r>
  <r>
    <s v="0HELH2Q0"/>
    <x v="7"/>
    <x v="0"/>
    <s v="Cheers"/>
    <x v="1"/>
    <d v="2017-02-26T00:00:00"/>
    <x v="78"/>
    <n v="0"/>
    <s v="entertainment"/>
    <n v="1993"/>
    <n v="4269.9"/>
    <n v="6472"/>
    <s v="United States"/>
    <s v="Massive Dynamic"/>
    <s v="GTX"/>
    <n v="1096"/>
    <x v="2"/>
    <s v="West"/>
  </r>
  <r>
    <s v="9E8A7MQ8"/>
    <x v="16"/>
    <x v="3"/>
    <s v="Blackzim"/>
    <x v="2"/>
    <d v="2017-02-26T00:00:00"/>
    <x v="14"/>
    <m/>
    <s v="retail"/>
    <n v="2009"/>
    <n v="497.11"/>
    <n v="1588"/>
    <s v="United States"/>
    <n v="0"/>
    <s v="GTX"/>
    <n v="5482"/>
    <x v="2"/>
    <s v="West"/>
  </r>
  <r>
    <s v="HG5P21RO"/>
    <x v="21"/>
    <x v="4"/>
    <s v="Gogozoom"/>
    <x v="1"/>
    <d v="2017-02-26T00:00:00"/>
    <x v="37"/>
    <n v="0"/>
    <s v="telecommunications"/>
    <n v="2007"/>
    <n v="86.68"/>
    <n v="187"/>
    <s v="United States"/>
    <s v="Sonron"/>
    <s v="MG"/>
    <n v="3393"/>
    <x v="0"/>
    <s v="Central"/>
  </r>
  <r>
    <s v="MGP9HCUL"/>
    <x v="5"/>
    <x v="0"/>
    <s v="Plexzap"/>
    <x v="1"/>
    <d v="2017-02-26T00:00:00"/>
    <x v="87"/>
    <n v="0"/>
    <s v="retail"/>
    <n v="2001"/>
    <n v="2437.85"/>
    <n v="4874"/>
    <s v="United States"/>
    <n v="0"/>
    <s v="GTX"/>
    <n v="1096"/>
    <x v="3"/>
    <s v="West"/>
  </r>
  <r>
    <s v="FZC2J90W"/>
    <x v="8"/>
    <x v="4"/>
    <s v="Bluth Company"/>
    <x v="2"/>
    <d v="2017-02-26T00:00:00"/>
    <x v="14"/>
    <m/>
    <s v="technolgy"/>
    <n v="1993"/>
    <n v="1242.32"/>
    <n v="3027"/>
    <s v="United States"/>
    <s v="Acme Corporation"/>
    <s v="MG"/>
    <n v="3393"/>
    <x v="2"/>
    <s v="West"/>
  </r>
  <r>
    <s v="XX84TIMO"/>
    <x v="8"/>
    <x v="0"/>
    <s v="Faxquote"/>
    <x v="1"/>
    <d v="2017-02-26T00:00:00"/>
    <x v="85"/>
    <n v="0"/>
    <s v="telecommunications"/>
    <n v="1995"/>
    <n v="1825.82"/>
    <n v="5595"/>
    <s v="United States"/>
    <s v="Sonron"/>
    <s v="GTX"/>
    <n v="1096"/>
    <x v="2"/>
    <s v="West"/>
  </r>
  <r>
    <s v="2JFS8EGS"/>
    <x v="8"/>
    <x v="1"/>
    <s v="Nam-zim"/>
    <x v="1"/>
    <d v="2017-02-26T00:00:00"/>
    <x v="43"/>
    <n v="0"/>
    <s v="services"/>
    <n v="1987"/>
    <n v="405.59"/>
    <n v="1179"/>
    <s v="Brazil"/>
    <s v="Warephase"/>
    <s v="MG"/>
    <n v="55"/>
    <x v="2"/>
    <s v="West"/>
  </r>
  <r>
    <s v="GBMHNLRO"/>
    <x v="0"/>
    <x v="2"/>
    <s v="Dontechi"/>
    <x v="0"/>
    <d v="2017-02-26T00:00:00"/>
    <x v="24"/>
    <n v="660"/>
    <s v="software"/>
    <n v="1982"/>
    <n v="4618"/>
    <n v="10083"/>
    <s v="United States"/>
    <n v="0"/>
    <s v="GTX"/>
    <n v="550"/>
    <x v="0"/>
    <s v="Central"/>
  </r>
  <r>
    <s v="NAVG0P26"/>
    <x v="0"/>
    <x v="2"/>
    <s v="Rundofase"/>
    <x v="0"/>
    <d v="2017-02-26T00:00:00"/>
    <x v="64"/>
    <n v="443"/>
    <s v="technolgy"/>
    <n v="1983"/>
    <n v="1008.06"/>
    <n v="1238"/>
    <s v="United States"/>
    <n v="0"/>
    <s v="GTX"/>
    <n v="550"/>
    <x v="0"/>
    <s v="Central"/>
  </r>
  <r>
    <s v="DK955UBP"/>
    <x v="6"/>
    <x v="1"/>
    <s v="Codehow"/>
    <x v="1"/>
    <d v="2017-02-26T00:00:00"/>
    <x v="47"/>
    <n v="0"/>
    <s v="software"/>
    <n v="1998"/>
    <n v="2714.9"/>
    <n v="2641"/>
    <s v="United States"/>
    <s v="Acme Corporation"/>
    <s v="MG"/>
    <n v="55"/>
    <x v="1"/>
    <s v="Central"/>
  </r>
  <r>
    <s v="0OOZE4GN"/>
    <x v="15"/>
    <x v="3"/>
    <s v="Zotware"/>
    <x v="1"/>
    <d v="2017-02-26T00:00:00"/>
    <x v="4"/>
    <n v="0"/>
    <s v="software"/>
    <n v="1979"/>
    <n v="4478.47"/>
    <n v="13809"/>
    <s v="United States"/>
    <n v="0"/>
    <s v="GTX"/>
    <n v="5482"/>
    <x v="4"/>
    <s v="East"/>
  </r>
  <r>
    <s v="3P0T15VX"/>
    <x v="15"/>
    <x v="1"/>
    <s v="The New York Inquirer"/>
    <x v="1"/>
    <d v="2017-02-26T00:00:00"/>
    <x v="40"/>
    <n v="0"/>
    <s v="medical"/>
    <n v="1996"/>
    <n v="439.21"/>
    <n v="792"/>
    <s v="United States"/>
    <n v="0"/>
    <s v="MG"/>
    <n v="55"/>
    <x v="4"/>
    <s v="East"/>
  </r>
  <r>
    <s v="GK0A4IQW"/>
    <x v="11"/>
    <x v="1"/>
    <s v="Domzoom"/>
    <x v="0"/>
    <d v="2017-02-26T00:00:00"/>
    <x v="67"/>
    <n v="61"/>
    <s v="entertainment"/>
    <n v="1998"/>
    <n v="217.87"/>
    <n v="551"/>
    <s v="United States"/>
    <n v="0"/>
    <s v="MG"/>
    <n v="55"/>
    <x v="0"/>
    <s v="Central"/>
  </r>
  <r>
    <s v="UXJSIAVS"/>
    <x v="2"/>
    <x v="3"/>
    <s v="Y-corporation"/>
    <x v="0"/>
    <d v="2017-02-26T00:00:00"/>
    <x v="17"/>
    <n v="4846"/>
    <s v="employment"/>
    <n v="1983"/>
    <n v="2871.35"/>
    <n v="9561"/>
    <s v="United States"/>
    <n v="0"/>
    <s v="GTX"/>
    <n v="5482"/>
    <x v="2"/>
    <s v="West"/>
  </r>
  <r>
    <s v="KR4K652E"/>
    <x v="3"/>
    <x v="2"/>
    <s v="dambase"/>
    <x v="0"/>
    <d v="2017-02-27T00:00:00"/>
    <x v="44"/>
    <n v="574"/>
    <s v="marketing"/>
    <n v="1995"/>
    <n v="2173.98"/>
    <n v="2928"/>
    <s v="United States"/>
    <s v="Inity"/>
    <s v="GTX"/>
    <n v="550"/>
    <x v="0"/>
    <s v="Central"/>
  </r>
  <r>
    <s v="J2SR2H1Y"/>
    <x v="25"/>
    <x v="2"/>
    <s v="Ganjaflex"/>
    <x v="1"/>
    <d v="2017-02-27T00:00:00"/>
    <x v="67"/>
    <n v="0"/>
    <s v="retail"/>
    <n v="1995"/>
    <n v="5158.71"/>
    <n v="17479"/>
    <s v="Japan"/>
    <n v="0"/>
    <s v="GTX"/>
    <n v="550"/>
    <x v="5"/>
    <s v="East"/>
  </r>
  <r>
    <s v="VTT447YT"/>
    <x v="27"/>
    <x v="2"/>
    <s v="Conecom"/>
    <x v="0"/>
    <d v="2017-02-27T00:00:00"/>
    <x v="43"/>
    <n v="497"/>
    <s v="technolgy"/>
    <n v="2005"/>
    <n v="1520.66"/>
    <n v="1806"/>
    <s v="United States"/>
    <n v="0"/>
    <s v="GTX"/>
    <n v="550"/>
    <x v="0"/>
    <s v="Central"/>
  </r>
  <r>
    <s v="8JJY9B08"/>
    <x v="23"/>
    <x v="2"/>
    <s v="Xx-zobam"/>
    <x v="1"/>
    <d v="2017-02-27T00:00:00"/>
    <x v="32"/>
    <n v="0"/>
    <s v="entertainment"/>
    <n v="1989"/>
    <n v="3838.39"/>
    <n v="8274"/>
    <s v="United States"/>
    <n v="0"/>
    <s v="GTX"/>
    <n v="550"/>
    <x v="4"/>
    <s v="East"/>
  </r>
  <r>
    <s v="STTAXKIU"/>
    <x v="23"/>
    <x v="3"/>
    <s v="Konex"/>
    <x v="0"/>
    <d v="2017-02-27T00:00:00"/>
    <x v="74"/>
    <n v="5159"/>
    <s v="technolgy"/>
    <n v="1980"/>
    <n v="7708.38"/>
    <n v="13756"/>
    <s v="United States"/>
    <n v="0"/>
    <s v="GTX"/>
    <n v="5482"/>
    <x v="4"/>
    <s v="East"/>
  </r>
  <r>
    <s v="25FUROM1"/>
    <x v="26"/>
    <x v="0"/>
    <s v="Y-corporation"/>
    <x v="2"/>
    <d v="2017-02-27T00:00:00"/>
    <x v="14"/>
    <m/>
    <s v="employment"/>
    <n v="1983"/>
    <n v="2871.35"/>
    <n v="9561"/>
    <s v="United States"/>
    <n v="0"/>
    <s v="GTX"/>
    <n v="1096"/>
    <x v="5"/>
    <s v="East"/>
  </r>
  <r>
    <s v="PX4OW5SC"/>
    <x v="1"/>
    <x v="1"/>
    <s v="Codehow"/>
    <x v="1"/>
    <d v="2017-02-27T00:00:00"/>
    <x v="34"/>
    <n v="0"/>
    <s v="software"/>
    <n v="1998"/>
    <n v="2714.9"/>
    <n v="2641"/>
    <s v="United States"/>
    <s v="Acme Corporation"/>
    <s v="MG"/>
    <n v="55"/>
    <x v="1"/>
    <s v="Central"/>
  </r>
  <r>
    <s v="SLIWHUIM"/>
    <x v="22"/>
    <x v="2"/>
    <s v="Ganjaflex"/>
    <x v="0"/>
    <d v="2017-02-27T00:00:00"/>
    <x v="55"/>
    <n v="609"/>
    <s v="retail"/>
    <n v="1995"/>
    <n v="5158.71"/>
    <n v="17479"/>
    <s v="Japan"/>
    <n v="0"/>
    <s v="GTX"/>
    <n v="550"/>
    <x v="5"/>
    <s v="East"/>
  </r>
  <r>
    <s v="XBVFZ1IR"/>
    <x v="24"/>
    <x v="0"/>
    <s v="Cancity"/>
    <x v="0"/>
    <d v="2017-02-27T00:00:00"/>
    <x v="89"/>
    <n v="1008"/>
    <s v="retail"/>
    <n v="2001"/>
    <n v="718.62"/>
    <n v="2448"/>
    <s v="United States"/>
    <n v="0"/>
    <s v="GTX"/>
    <n v="1096"/>
    <x v="1"/>
    <s v="Central"/>
  </r>
  <r>
    <s v="3N9I1WH7"/>
    <x v="9"/>
    <x v="4"/>
    <s v="Plexzap"/>
    <x v="0"/>
    <d v="2017-02-27T00:00:00"/>
    <x v="64"/>
    <n v="2964"/>
    <s v="retail"/>
    <n v="2001"/>
    <n v="2437.85"/>
    <n v="4874"/>
    <s v="United States"/>
    <n v="0"/>
    <s v="MG"/>
    <n v="3393"/>
    <x v="3"/>
    <s v="West"/>
  </r>
  <r>
    <s v="TMW4J6NA"/>
    <x v="7"/>
    <x v="3"/>
    <s v="Lexiqvolax"/>
    <x v="1"/>
    <d v="2017-02-27T00:00:00"/>
    <x v="44"/>
    <n v="0"/>
    <s v="medical"/>
    <n v="2004"/>
    <n v="1618.89"/>
    <n v="3889"/>
    <s v="United States"/>
    <n v="0"/>
    <s v="GTX"/>
    <n v="5482"/>
    <x v="2"/>
    <s v="West"/>
  </r>
  <r>
    <s v="ZI1MPYF3"/>
    <x v="7"/>
    <x v="4"/>
    <s v="Dalttechnology"/>
    <x v="0"/>
    <d v="2017-02-27T00:00:00"/>
    <x v="48"/>
    <n v="3813"/>
    <s v="software"/>
    <n v="2013"/>
    <n v="98.79"/>
    <n v="96"/>
    <s v="United States"/>
    <s v="Bubba Gump"/>
    <s v="MG"/>
    <n v="3393"/>
    <x v="2"/>
    <s v="West"/>
  </r>
  <r>
    <s v="L6KOBEBZ"/>
    <x v="29"/>
    <x v="2"/>
    <s v="Rundofase"/>
    <x v="0"/>
    <d v="2017-02-27T00:00:00"/>
    <x v="75"/>
    <n v="528"/>
    <s v="technolgy"/>
    <n v="1983"/>
    <n v="1008.06"/>
    <n v="1238"/>
    <s v="United States"/>
    <n v="0"/>
    <s v="GTX"/>
    <n v="550"/>
    <x v="1"/>
    <s v="Central"/>
  </r>
  <r>
    <s v="Z2S4KUPO"/>
    <x v="16"/>
    <x v="0"/>
    <s v="Rantouch"/>
    <x v="0"/>
    <d v="2017-02-27T00:00:00"/>
    <x v="5"/>
    <n v="1173"/>
    <s v="telecommunications"/>
    <n v="1994"/>
    <n v="1188.42"/>
    <n v="3015"/>
    <s v="United States"/>
    <n v="0"/>
    <s v="GTX"/>
    <n v="1096"/>
    <x v="2"/>
    <s v="West"/>
  </r>
  <r>
    <s v="38KKSE72"/>
    <x v="21"/>
    <x v="2"/>
    <s v="Bioholding"/>
    <x v="0"/>
    <d v="2017-02-27T00:00:00"/>
    <x v="59"/>
    <n v="530"/>
    <s v="medical"/>
    <n v="2012"/>
    <n v="587.34"/>
    <n v="1356"/>
    <s v="Philipines"/>
    <n v="0"/>
    <s v="GTX"/>
    <n v="550"/>
    <x v="0"/>
    <s v="Central"/>
  </r>
  <r>
    <s v="0GJ586J0"/>
    <x v="5"/>
    <x v="1"/>
    <s v="Sunnamplex"/>
    <x v="1"/>
    <d v="2017-02-27T00:00:00"/>
    <x v="17"/>
    <n v="0"/>
    <s v="marketing"/>
    <n v="2008"/>
    <n v="894.37"/>
    <n v="1593"/>
    <s v="Poland"/>
    <n v="0"/>
    <s v="MG"/>
    <n v="55"/>
    <x v="3"/>
    <s v="West"/>
  </r>
  <r>
    <s v="4V0S4BA3"/>
    <x v="5"/>
    <x v="5"/>
    <s v="Goodsilron"/>
    <x v="0"/>
    <d v="2017-02-27T00:00:00"/>
    <x v="86"/>
    <n v="29617"/>
    <s v="marketing"/>
    <n v="2000"/>
    <n v="2952.73"/>
    <n v="5107"/>
    <s v="United States"/>
    <n v="0"/>
    <s v="GTK"/>
    <n v="26768"/>
    <x v="3"/>
    <s v="West"/>
  </r>
  <r>
    <s v="1LTD5TKV"/>
    <x v="20"/>
    <x v="0"/>
    <s v="Isdom"/>
    <x v="0"/>
    <d v="2017-02-27T00:00:00"/>
    <x v="56"/>
    <n v="1028"/>
    <s v="medical"/>
    <n v="2002"/>
    <n v="3178.24"/>
    <n v="4540"/>
    <s v="United States"/>
    <n v="0"/>
    <s v="GTX"/>
    <n v="1096"/>
    <x v="1"/>
    <s v="Central"/>
  </r>
  <r>
    <s v="VBM56CIF"/>
    <x v="20"/>
    <x v="4"/>
    <s v="Domzoom"/>
    <x v="0"/>
    <d v="2017-02-27T00:00:00"/>
    <x v="90"/>
    <n v="2863"/>
    <s v="entertainment"/>
    <n v="1998"/>
    <n v="217.87"/>
    <n v="551"/>
    <s v="United States"/>
    <n v="0"/>
    <s v="MG"/>
    <n v="3393"/>
    <x v="1"/>
    <s v="Central"/>
  </r>
  <r>
    <s v="PDH2NPE1"/>
    <x v="0"/>
    <x v="4"/>
    <s v="Codehow"/>
    <x v="0"/>
    <d v="2017-02-27T00:00:00"/>
    <x v="90"/>
    <n v="4109"/>
    <s v="software"/>
    <n v="1998"/>
    <n v="2714.9"/>
    <n v="2641"/>
    <s v="United States"/>
    <s v="Acme Corporation"/>
    <s v="MG"/>
    <n v="3393"/>
    <x v="0"/>
    <s v="Central"/>
  </r>
  <r>
    <s v="OV60VIBB"/>
    <x v="6"/>
    <x v="2"/>
    <s v="Betatech"/>
    <x v="1"/>
    <d v="2017-02-27T00:00:00"/>
    <x v="37"/>
    <n v="0"/>
    <s v="medical"/>
    <n v="1986"/>
    <n v="647.18"/>
    <n v="1185"/>
    <s v="Kenya"/>
    <n v="0"/>
    <s v="GTX"/>
    <n v="550"/>
    <x v="1"/>
    <s v="Central"/>
  </r>
  <r>
    <s v="2OAIXF3A"/>
    <x v="17"/>
    <x v="0"/>
    <s v="Kan-code"/>
    <x v="0"/>
    <d v="2017-02-27T00:00:00"/>
    <x v="22"/>
    <n v="1106"/>
    <s v="software"/>
    <n v="1982"/>
    <n v="11698.03"/>
    <n v="34288"/>
    <s v="United States"/>
    <n v="0"/>
    <s v="GTX"/>
    <n v="1096"/>
    <x v="5"/>
    <s v="East"/>
  </r>
  <r>
    <s v="FBSEA94D"/>
    <x v="15"/>
    <x v="1"/>
    <s v="Bubba Gump"/>
    <x v="0"/>
    <d v="2017-02-27T00:00:00"/>
    <x v="88"/>
    <n v="53"/>
    <s v="software"/>
    <n v="2002"/>
    <n v="987.39"/>
    <n v="2253"/>
    <s v="United States"/>
    <n v="0"/>
    <s v="MG"/>
    <n v="55"/>
    <x v="4"/>
    <s v="East"/>
  </r>
  <r>
    <s v="EOB01PRO"/>
    <x v="11"/>
    <x v="1"/>
    <s v="Globex Corporation"/>
    <x v="0"/>
    <d v="2017-02-27T00:00:00"/>
    <x v="38"/>
    <n v="47"/>
    <s v="technolgy"/>
    <n v="2000"/>
    <n v="1223.72"/>
    <n v="2497"/>
    <s v="Norway"/>
    <n v="0"/>
    <s v="MG"/>
    <n v="55"/>
    <x v="0"/>
    <s v="Central"/>
  </r>
  <r>
    <s v="5QC9H4C2"/>
    <x v="13"/>
    <x v="4"/>
    <s v="Kan-code"/>
    <x v="0"/>
    <d v="2017-02-27T00:00:00"/>
    <x v="54"/>
    <n v="3749"/>
    <s v="software"/>
    <n v="1982"/>
    <n v="11698.03"/>
    <n v="34288"/>
    <s v="United States"/>
    <n v="0"/>
    <s v="MG"/>
    <n v="3393"/>
    <x v="4"/>
    <s v="East"/>
  </r>
  <r>
    <s v="3HGQ3BOY"/>
    <x v="13"/>
    <x v="4"/>
    <s v="Ontomedia"/>
    <x v="0"/>
    <d v="2017-02-27T00:00:00"/>
    <x v="75"/>
    <n v="4204"/>
    <s v="employment"/>
    <n v="1997"/>
    <n v="882.12"/>
    <n v="2769"/>
    <s v="United States"/>
    <n v="0"/>
    <s v="MG"/>
    <n v="3393"/>
    <x v="4"/>
    <s v="East"/>
  </r>
  <r>
    <s v="CO6ZPH1W"/>
    <x v="25"/>
    <x v="4"/>
    <s v="Umbrella Corporation"/>
    <x v="0"/>
    <d v="2017-02-28T00:00:00"/>
    <x v="72"/>
    <n v="3986"/>
    <s v="finance"/>
    <n v="1998"/>
    <n v="2022.14"/>
    <n v="5113"/>
    <s v="United States"/>
    <n v="0"/>
    <s v="MG"/>
    <n v="3393"/>
    <x v="5"/>
    <s v="East"/>
  </r>
  <r>
    <s v="X914SMX7"/>
    <x v="1"/>
    <x v="2"/>
    <s v="Genco Pura Olive Oil Company"/>
    <x v="0"/>
    <d v="2017-02-28T00:00:00"/>
    <x v="80"/>
    <n v="516"/>
    <s v="retail"/>
    <n v="2007"/>
    <n v="894.33"/>
    <n v="1635"/>
    <s v="Italy"/>
    <n v="0"/>
    <s v="GTX"/>
    <n v="550"/>
    <x v="1"/>
    <s v="Central"/>
  </r>
  <r>
    <s v="8061HKKB"/>
    <x v="22"/>
    <x v="4"/>
    <s v="Zathunicon"/>
    <x v="0"/>
    <d v="2017-02-28T00:00:00"/>
    <x v="82"/>
    <n v="3087"/>
    <s v="retail"/>
    <n v="2010"/>
    <n v="71.12"/>
    <n v="144"/>
    <s v="United States"/>
    <n v="0"/>
    <s v="MG"/>
    <n v="3393"/>
    <x v="5"/>
    <s v="East"/>
  </r>
  <r>
    <s v="T1HIH384"/>
    <x v="24"/>
    <x v="3"/>
    <s v="Inity"/>
    <x v="0"/>
    <d v="2017-02-28T00:00:00"/>
    <x v="41"/>
    <n v="5331"/>
    <s v="marketing"/>
    <n v="1986"/>
    <n v="2403.58"/>
    <n v="8801"/>
    <s v="United States"/>
    <n v="0"/>
    <s v="GTX"/>
    <n v="5482"/>
    <x v="1"/>
    <s v="Central"/>
  </r>
  <r>
    <s v="FM2NX2GB"/>
    <x v="9"/>
    <x v="4"/>
    <s v="Condax"/>
    <x v="0"/>
    <d v="2017-02-28T00:00:00"/>
    <x v="39"/>
    <n v="4069"/>
    <s v="medical"/>
    <n v="2017"/>
    <n v="4.54"/>
    <n v="9"/>
    <s v="United States"/>
    <n v="0"/>
    <s v="MG"/>
    <n v="3393"/>
    <x v="3"/>
    <s v="West"/>
  </r>
  <r>
    <s v="SJ45HNHM"/>
    <x v="7"/>
    <x v="2"/>
    <s v="Hatfan"/>
    <x v="0"/>
    <d v="2017-02-28T00:00:00"/>
    <x v="91"/>
    <n v="463"/>
    <s v="services"/>
    <n v="1982"/>
    <n v="792.46"/>
    <n v="1299"/>
    <s v="United States"/>
    <n v="0"/>
    <s v="GTX"/>
    <n v="550"/>
    <x v="2"/>
    <s v="West"/>
  </r>
  <r>
    <s v="NYGZJYCJ"/>
    <x v="7"/>
    <x v="3"/>
    <s v="Faxquote"/>
    <x v="0"/>
    <d v="2017-02-28T00:00:00"/>
    <x v="64"/>
    <n v="5625"/>
    <s v="telecommunications"/>
    <n v="1995"/>
    <n v="1825.82"/>
    <n v="5595"/>
    <s v="United States"/>
    <s v="Sonron"/>
    <s v="GTX"/>
    <n v="5482"/>
    <x v="2"/>
    <s v="West"/>
  </r>
  <r>
    <s v="6MMFIIGE"/>
    <x v="21"/>
    <x v="2"/>
    <s v="Rundofase"/>
    <x v="0"/>
    <d v="2017-02-28T00:00:00"/>
    <x v="72"/>
    <n v="524"/>
    <s v="technolgy"/>
    <n v="1983"/>
    <n v="1008.06"/>
    <n v="1238"/>
    <s v="United States"/>
    <n v="0"/>
    <s v="GTX"/>
    <n v="550"/>
    <x v="0"/>
    <s v="Central"/>
  </r>
  <r>
    <s v="IJ817GQJ"/>
    <x v="5"/>
    <x v="2"/>
    <s v="Cheers"/>
    <x v="1"/>
    <d v="2017-02-28T00:00:00"/>
    <x v="50"/>
    <n v="0"/>
    <s v="entertainment"/>
    <n v="1993"/>
    <n v="4269.9"/>
    <n v="6472"/>
    <s v="United States"/>
    <s v="Massive Dynamic"/>
    <s v="GTX"/>
    <n v="550"/>
    <x v="3"/>
    <s v="West"/>
  </r>
  <r>
    <s v="F2B62IW4"/>
    <x v="8"/>
    <x v="1"/>
    <s v="Bioplex"/>
    <x v="2"/>
    <d v="2017-02-28T00:00:00"/>
    <x v="14"/>
    <m/>
    <s v="medical"/>
    <n v="1991"/>
    <n v="326.82"/>
    <n v="1016"/>
    <s v="United States"/>
    <n v="0"/>
    <s v="MG"/>
    <n v="55"/>
    <x v="2"/>
    <s v="West"/>
  </r>
  <r>
    <s v="PCRRS6JP"/>
    <x v="0"/>
    <x v="1"/>
    <s v="Genco Pura Olive Oil Company"/>
    <x v="1"/>
    <d v="2017-02-28T00:00:00"/>
    <x v="52"/>
    <n v="0"/>
    <s v="retail"/>
    <n v="2007"/>
    <n v="894.33"/>
    <n v="1635"/>
    <s v="Italy"/>
    <n v="0"/>
    <s v="MG"/>
    <n v="55"/>
    <x v="0"/>
    <s v="Central"/>
  </r>
  <r>
    <s v="NKL5SWX3"/>
    <x v="17"/>
    <x v="0"/>
    <s v="Zencorporation"/>
    <x v="0"/>
    <d v="2017-02-28T00:00:00"/>
    <x v="59"/>
    <n v="1161"/>
    <s v="technolgy"/>
    <n v="2011"/>
    <n v="40.79"/>
    <n v="142"/>
    <s v="China"/>
    <n v="0"/>
    <s v="GTX"/>
    <n v="1096"/>
    <x v="5"/>
    <s v="East"/>
  </r>
  <r>
    <s v="WVG1CIHX"/>
    <x v="17"/>
    <x v="3"/>
    <s v="Mathtouch"/>
    <x v="0"/>
    <d v="2017-02-28T00:00:00"/>
    <x v="68"/>
    <n v="6046"/>
    <s v="marketing"/>
    <n v="1984"/>
    <n v="3027.46"/>
    <n v="9516"/>
    <s v="Jordan"/>
    <n v="0"/>
    <s v="GTX"/>
    <n v="5482"/>
    <x v="5"/>
    <s v="East"/>
  </r>
  <r>
    <s v="7GRNFO6D"/>
    <x v="11"/>
    <x v="1"/>
    <s v="Dontechi"/>
    <x v="0"/>
    <d v="2017-02-28T00:00:00"/>
    <x v="40"/>
    <n v="49"/>
    <s v="software"/>
    <n v="1982"/>
    <n v="4618"/>
    <n v="10083"/>
    <s v="United States"/>
    <n v="0"/>
    <s v="MG"/>
    <n v="55"/>
    <x v="0"/>
    <s v="Central"/>
  </r>
  <r>
    <s v="G0QKNVIJ"/>
    <x v="3"/>
    <x v="1"/>
    <s v="Conecom"/>
    <x v="0"/>
    <d v="2017-03-01T00:00:00"/>
    <x v="52"/>
    <n v="51"/>
    <s v="technolgy"/>
    <n v="2005"/>
    <n v="1520.66"/>
    <n v="1806"/>
    <s v="United States"/>
    <n v="0"/>
    <s v="MG"/>
    <n v="55"/>
    <x v="0"/>
    <s v="Central"/>
  </r>
  <r>
    <s v="6HRIX06M"/>
    <x v="3"/>
    <x v="4"/>
    <s v="Hottechi"/>
    <x v="0"/>
    <d v="2017-03-01T00:00:00"/>
    <x v="85"/>
    <n v="3415"/>
    <s v="technolgy"/>
    <n v="1997"/>
    <n v="8170.38"/>
    <n v="16499"/>
    <s v="Korea"/>
    <n v="0"/>
    <s v="MG"/>
    <n v="3393"/>
    <x v="0"/>
    <s v="Central"/>
  </r>
  <r>
    <s v="DEHQTB8B"/>
    <x v="28"/>
    <x v="1"/>
    <s v="Kinnamplus"/>
    <x v="2"/>
    <d v="2017-03-01T00:00:00"/>
    <x v="14"/>
    <m/>
    <s v="retail"/>
    <n v="2004"/>
    <n v="702.72"/>
    <n v="1831"/>
    <s v="United States"/>
    <n v="0"/>
    <s v="MG"/>
    <n v="55"/>
    <x v="5"/>
    <s v="East"/>
  </r>
  <r>
    <s v="AM5YTMH3"/>
    <x v="28"/>
    <x v="0"/>
    <s v="Kan-code"/>
    <x v="0"/>
    <d v="2017-03-01T00:00:00"/>
    <x v="5"/>
    <n v="1053"/>
    <s v="software"/>
    <n v="1982"/>
    <n v="11698.03"/>
    <n v="34288"/>
    <s v="United States"/>
    <n v="0"/>
    <s v="GTX"/>
    <n v="1096"/>
    <x v="5"/>
    <s v="East"/>
  </r>
  <r>
    <s v="2L5ZWLI7"/>
    <x v="25"/>
    <x v="0"/>
    <s v="Betasoloin"/>
    <x v="1"/>
    <d v="2017-03-01T00:00:00"/>
    <x v="60"/>
    <n v="0"/>
    <s v="medical"/>
    <n v="1999"/>
    <n v="251.41"/>
    <n v="495"/>
    <s v="United States"/>
    <n v="0"/>
    <s v="GTX"/>
    <n v="1096"/>
    <x v="5"/>
    <s v="East"/>
  </r>
  <r>
    <s v="JTDV6H65"/>
    <x v="1"/>
    <x v="4"/>
    <s v="Treequote"/>
    <x v="1"/>
    <d v="2017-03-01T00:00:00"/>
    <x v="37"/>
    <n v="0"/>
    <s v="telecommunications"/>
    <n v="1988"/>
    <n v="5266.09"/>
    <n v="8595"/>
    <s v="United States"/>
    <s v="Sonron"/>
    <s v="MG"/>
    <n v="3393"/>
    <x v="1"/>
    <s v="Central"/>
  </r>
  <r>
    <s v="O8JF46GT"/>
    <x v="1"/>
    <x v="2"/>
    <s v="Genco Pura Olive Oil Company"/>
    <x v="0"/>
    <d v="2017-03-01T00:00:00"/>
    <x v="15"/>
    <n v="657"/>
    <s v="retail"/>
    <n v="2007"/>
    <n v="894.33"/>
    <n v="1635"/>
    <s v="Italy"/>
    <n v="0"/>
    <s v="GTX"/>
    <n v="550"/>
    <x v="1"/>
    <s v="Central"/>
  </r>
  <r>
    <s v="RK5Y67V6"/>
    <x v="1"/>
    <x v="1"/>
    <s v="Stanredtax"/>
    <x v="0"/>
    <d v="2017-03-01T00:00:00"/>
    <x v="9"/>
    <n v="60"/>
    <s v="finance"/>
    <n v="1987"/>
    <n v="1698.2"/>
    <n v="3798"/>
    <s v="United States"/>
    <n v="0"/>
    <s v="MG"/>
    <n v="55"/>
    <x v="1"/>
    <s v="Central"/>
  </r>
  <r>
    <s v="COWOZH43"/>
    <x v="22"/>
    <x v="2"/>
    <s v="Opentech"/>
    <x v="1"/>
    <d v="2017-03-01T00:00:00"/>
    <x v="78"/>
    <n v="0"/>
    <s v="finance"/>
    <n v="1994"/>
    <n v="355.23"/>
    <n v="853"/>
    <s v="United States"/>
    <n v="0"/>
    <s v="GTX"/>
    <n v="550"/>
    <x v="5"/>
    <s v="East"/>
  </r>
  <r>
    <s v="DGIYD342"/>
    <x v="12"/>
    <x v="3"/>
    <s v="Hottechi"/>
    <x v="1"/>
    <d v="2017-03-01T00:00:00"/>
    <x v="33"/>
    <n v="0"/>
    <s v="technolgy"/>
    <n v="1997"/>
    <n v="8170.38"/>
    <n v="16499"/>
    <s v="Korea"/>
    <n v="0"/>
    <s v="GTX"/>
    <n v="5482"/>
    <x v="3"/>
    <s v="West"/>
  </r>
  <r>
    <s v="JSSGVBVS"/>
    <x v="19"/>
    <x v="2"/>
    <s v="Silis"/>
    <x v="1"/>
    <d v="2017-03-01T00:00:00"/>
    <x v="39"/>
    <n v="0"/>
    <s v="medical"/>
    <n v="1994"/>
    <n v="2818.38"/>
    <n v="6290"/>
    <s v="United States"/>
    <n v="0"/>
    <s v="GTX"/>
    <n v="550"/>
    <x v="4"/>
    <s v="East"/>
  </r>
  <r>
    <s v="V28NVD6A"/>
    <x v="19"/>
    <x v="2"/>
    <s v="Plussunin"/>
    <x v="0"/>
    <d v="2017-03-01T00:00:00"/>
    <x v="45"/>
    <n v="629"/>
    <s v="retail"/>
    <n v="2003"/>
    <n v="1419.98"/>
    <n v="4018"/>
    <s v="United States"/>
    <n v="0"/>
    <s v="GTX"/>
    <n v="550"/>
    <x v="4"/>
    <s v="East"/>
  </r>
  <r>
    <s v="I1IAVDQM"/>
    <x v="24"/>
    <x v="4"/>
    <s v="Hottechi"/>
    <x v="1"/>
    <d v="2017-03-01T00:00:00"/>
    <x v="54"/>
    <n v="0"/>
    <s v="technolgy"/>
    <n v="1997"/>
    <n v="8170.38"/>
    <n v="16499"/>
    <s v="Korea"/>
    <n v="0"/>
    <s v="MG"/>
    <n v="3393"/>
    <x v="1"/>
    <s v="Central"/>
  </r>
  <r>
    <s v="4MC584U5"/>
    <x v="24"/>
    <x v="4"/>
    <s v="Treequote"/>
    <x v="0"/>
    <d v="2017-03-01T00:00:00"/>
    <x v="42"/>
    <n v="4082"/>
    <s v="telecommunications"/>
    <n v="1988"/>
    <n v="5266.09"/>
    <n v="8595"/>
    <s v="United States"/>
    <s v="Sonron"/>
    <s v="MG"/>
    <n v="3393"/>
    <x v="1"/>
    <s v="Central"/>
  </r>
  <r>
    <s v="MCYLHUCZ"/>
    <x v="21"/>
    <x v="0"/>
    <s v="Rundofase"/>
    <x v="0"/>
    <d v="2017-03-01T00:00:00"/>
    <x v="81"/>
    <n v="1044"/>
    <s v="technolgy"/>
    <n v="1983"/>
    <n v="1008.06"/>
    <n v="1238"/>
    <s v="United States"/>
    <n v="0"/>
    <s v="GTX"/>
    <n v="1096"/>
    <x v="0"/>
    <s v="Central"/>
  </r>
  <r>
    <s v="5E4DTWHV"/>
    <x v="20"/>
    <x v="4"/>
    <s v="Inity"/>
    <x v="1"/>
    <d v="2017-03-01T00:00:00"/>
    <x v="79"/>
    <n v="0"/>
    <s v="marketing"/>
    <n v="1986"/>
    <n v="2403.58"/>
    <n v="8801"/>
    <s v="United States"/>
    <n v="0"/>
    <s v="MG"/>
    <n v="3393"/>
    <x v="1"/>
    <s v="Central"/>
  </r>
  <r>
    <s v="1VUBYV53"/>
    <x v="8"/>
    <x v="0"/>
    <s v="Rantouch"/>
    <x v="0"/>
    <d v="2017-03-01T00:00:00"/>
    <x v="21"/>
    <n v="1025"/>
    <s v="telecommunications"/>
    <n v="1994"/>
    <n v="1188.42"/>
    <n v="3015"/>
    <s v="United States"/>
    <n v="0"/>
    <s v="GTX"/>
    <n v="1096"/>
    <x v="2"/>
    <s v="West"/>
  </r>
  <r>
    <s v="W03CXYET"/>
    <x v="0"/>
    <x v="2"/>
    <s v="Streethex"/>
    <x v="0"/>
    <d v="2017-03-01T00:00:00"/>
    <x v="65"/>
    <n v="465"/>
    <s v="retail"/>
    <n v="1988"/>
    <n v="1376.8"/>
    <n v="1165"/>
    <s v="Belgium"/>
    <n v="0"/>
    <s v="GTX"/>
    <n v="550"/>
    <x v="0"/>
    <s v="Central"/>
  </r>
  <r>
    <s v="LZVFFQLN"/>
    <x v="0"/>
    <x v="1"/>
    <s v="Konmatfix"/>
    <x v="0"/>
    <d v="2017-03-01T00:00:00"/>
    <x v="61"/>
    <n v="50"/>
    <s v="marketing"/>
    <n v="1985"/>
    <n v="375.43"/>
    <n v="1190"/>
    <s v="United States"/>
    <n v="0"/>
    <s v="MG"/>
    <n v="55"/>
    <x v="0"/>
    <s v="Central"/>
  </r>
  <r>
    <s v="MFV0C5RN"/>
    <x v="17"/>
    <x v="3"/>
    <s v="Vehement Capital Partners"/>
    <x v="0"/>
    <d v="2017-03-01T00:00:00"/>
    <x v="2"/>
    <n v="5548"/>
    <s v="finance"/>
    <n v="1993"/>
    <n v="646.1"/>
    <n v="883"/>
    <s v="United States"/>
    <s v="Golddex"/>
    <s v="GTX"/>
    <n v="5482"/>
    <x v="5"/>
    <s v="East"/>
  </r>
  <r>
    <s v="A1WZEK7U"/>
    <x v="17"/>
    <x v="4"/>
    <s v="Kan-code"/>
    <x v="0"/>
    <d v="2017-03-01T00:00:00"/>
    <x v="68"/>
    <n v="3558"/>
    <s v="software"/>
    <n v="1982"/>
    <n v="11698.03"/>
    <n v="34288"/>
    <s v="United States"/>
    <n v="0"/>
    <s v="MG"/>
    <n v="3393"/>
    <x v="5"/>
    <s v="East"/>
  </r>
  <r>
    <s v="516FJUNB"/>
    <x v="10"/>
    <x v="4"/>
    <s v="Singletechno"/>
    <x v="0"/>
    <d v="2017-03-01T00:00:00"/>
    <x v="1"/>
    <n v="3959"/>
    <s v="retail"/>
    <n v="1996"/>
    <n v="2214.94"/>
    <n v="5374"/>
    <s v="United States"/>
    <n v="0"/>
    <s v="MG"/>
    <n v="3393"/>
    <x v="3"/>
    <s v="West"/>
  </r>
  <r>
    <s v="PE8DK02A"/>
    <x v="11"/>
    <x v="1"/>
    <s v="Ron-tech"/>
    <x v="0"/>
    <d v="2017-03-01T00:00:00"/>
    <x v="10"/>
    <n v="49"/>
    <s v="medical"/>
    <n v="1992"/>
    <n v="3922.42"/>
    <n v="6837"/>
    <s v="United States"/>
    <n v="0"/>
    <s v="MG"/>
    <n v="55"/>
    <x v="0"/>
    <s v="Central"/>
  </r>
  <r>
    <s v="10NTPQUY"/>
    <x v="11"/>
    <x v="1"/>
    <s v="Warephase"/>
    <x v="0"/>
    <d v="2017-03-01T00:00:00"/>
    <x v="87"/>
    <n v="50"/>
    <s v="services"/>
    <n v="1997"/>
    <n v="2041.73"/>
    <n v="5276"/>
    <s v="United States"/>
    <n v="0"/>
    <s v="MG"/>
    <n v="55"/>
    <x v="0"/>
    <s v="Central"/>
  </r>
  <r>
    <s v="X2EXSMPR"/>
    <x v="4"/>
    <x v="2"/>
    <s v="Xx-holding"/>
    <x v="0"/>
    <d v="2017-03-01T00:00:00"/>
    <x v="9"/>
    <n v="523"/>
    <s v="finance"/>
    <n v="1993"/>
    <n v="7537.24"/>
    <n v="20293"/>
    <s v="United States"/>
    <n v="0"/>
    <s v="GTX"/>
    <n v="550"/>
    <x v="3"/>
    <s v="West"/>
  </r>
  <r>
    <s v="JCFQVIEG"/>
    <x v="4"/>
    <x v="0"/>
    <s v="Zoomit"/>
    <x v="0"/>
    <d v="2017-03-01T00:00:00"/>
    <x v="59"/>
    <n v="1086"/>
    <s v="entertainment"/>
    <n v="1992"/>
    <n v="324.19"/>
    <n v="978"/>
    <s v="United States"/>
    <n v="0"/>
    <s v="GTX"/>
    <n v="1096"/>
    <x v="3"/>
    <s v="West"/>
  </r>
  <r>
    <s v="STT3X4NB"/>
    <x v="13"/>
    <x v="2"/>
    <s v="Xx-holding"/>
    <x v="2"/>
    <d v="2017-03-01T00:00:00"/>
    <x v="14"/>
    <m/>
    <s v="finance"/>
    <n v="1993"/>
    <n v="7537.24"/>
    <n v="20293"/>
    <s v="United States"/>
    <n v="0"/>
    <s v="GTX"/>
    <n v="550"/>
    <x v="4"/>
    <s v="East"/>
  </r>
  <r>
    <s v="74VGCEEW"/>
    <x v="13"/>
    <x v="1"/>
    <s v="Gekko &amp; Co"/>
    <x v="0"/>
    <d v="2017-03-01T00:00:00"/>
    <x v="82"/>
    <n v="67"/>
    <s v="retail"/>
    <n v="1990"/>
    <n v="2520.83"/>
    <n v="3502"/>
    <s v="United States"/>
    <n v="0"/>
    <s v="MG"/>
    <n v="55"/>
    <x v="4"/>
    <s v="East"/>
  </r>
  <r>
    <s v="MXTAIS4Q"/>
    <x v="18"/>
    <x v="4"/>
    <s v="Iselectrics"/>
    <x v="0"/>
    <d v="2017-03-01T00:00:00"/>
    <x v="70"/>
    <n v="3783"/>
    <s v="technolgy"/>
    <n v="2011"/>
    <n v="527.11"/>
    <n v="1428"/>
    <s v="United States"/>
    <s v="Acme Corporation"/>
    <s v="MG"/>
    <n v="3393"/>
    <x v="4"/>
    <s v="East"/>
  </r>
  <r>
    <s v="YP8QKKEZ"/>
    <x v="2"/>
    <x v="2"/>
    <s v="Doncon"/>
    <x v="1"/>
    <d v="2017-03-01T00:00:00"/>
    <x v="81"/>
    <n v="0"/>
    <s v="technolgy"/>
    <n v="2010"/>
    <n v="587.72"/>
    <n v="1501"/>
    <s v="United States"/>
    <n v="0"/>
    <s v="GTX"/>
    <n v="550"/>
    <x v="2"/>
    <s v="West"/>
  </r>
  <r>
    <s v="3TSOEM5K"/>
    <x v="2"/>
    <x v="3"/>
    <s v="Rantouch"/>
    <x v="1"/>
    <d v="2017-03-01T00:00:00"/>
    <x v="86"/>
    <n v="0"/>
    <s v="telecommunications"/>
    <n v="1994"/>
    <n v="1188.42"/>
    <n v="3015"/>
    <s v="United States"/>
    <n v="0"/>
    <s v="GTX"/>
    <n v="5482"/>
    <x v="2"/>
    <s v="West"/>
  </r>
  <r>
    <s v="G7RCJBVL"/>
    <x v="3"/>
    <x v="4"/>
    <s v="Dontechi"/>
    <x v="1"/>
    <d v="2017-03-02T00:00:00"/>
    <x v="81"/>
    <n v="0"/>
    <s v="software"/>
    <n v="1982"/>
    <n v="4618"/>
    <n v="10083"/>
    <s v="United States"/>
    <n v="0"/>
    <s v="MG"/>
    <n v="3393"/>
    <x v="0"/>
    <s v="Central"/>
  </r>
  <r>
    <s v="G20IQSA3"/>
    <x v="3"/>
    <x v="2"/>
    <s v="Conecom"/>
    <x v="0"/>
    <d v="2017-03-02T00:00:00"/>
    <x v="15"/>
    <n v="522"/>
    <s v="technolgy"/>
    <n v="2005"/>
    <n v="1520.66"/>
    <n v="1806"/>
    <s v="United States"/>
    <n v="0"/>
    <s v="GTX"/>
    <n v="550"/>
    <x v="0"/>
    <s v="Central"/>
  </r>
  <r>
    <s v="Q16BQCEL"/>
    <x v="28"/>
    <x v="0"/>
    <s v="Kinnamplus"/>
    <x v="0"/>
    <d v="2017-03-02T00:00:00"/>
    <x v="11"/>
    <n v="1001"/>
    <s v="retail"/>
    <n v="2004"/>
    <n v="702.72"/>
    <n v="1831"/>
    <s v="United States"/>
    <n v="0"/>
    <s v="GTX"/>
    <n v="1096"/>
    <x v="5"/>
    <s v="East"/>
  </r>
  <r>
    <s v="9924I5ZF"/>
    <x v="27"/>
    <x v="3"/>
    <s v="Betatech"/>
    <x v="0"/>
    <d v="2017-03-02T00:00:00"/>
    <x v="60"/>
    <n v="5728"/>
    <s v="medical"/>
    <n v="1986"/>
    <n v="647.18"/>
    <n v="1185"/>
    <s v="Kenya"/>
    <n v="0"/>
    <s v="GTX"/>
    <n v="5482"/>
    <x v="0"/>
    <s v="Central"/>
  </r>
  <r>
    <s v="SLLJT3T1"/>
    <x v="1"/>
    <x v="3"/>
    <s v="Codehow"/>
    <x v="0"/>
    <d v="2017-03-02T00:00:00"/>
    <x v="82"/>
    <n v="4856"/>
    <s v="software"/>
    <n v="1998"/>
    <n v="2714.9"/>
    <n v="2641"/>
    <s v="United States"/>
    <s v="Acme Corporation"/>
    <s v="GTX"/>
    <n v="5482"/>
    <x v="1"/>
    <s v="Central"/>
  </r>
  <r>
    <s v="32LY2D1K"/>
    <x v="1"/>
    <x v="4"/>
    <s v="Conecom"/>
    <x v="0"/>
    <d v="2017-03-02T00:00:00"/>
    <x v="64"/>
    <n v="3647"/>
    <s v="technolgy"/>
    <n v="2005"/>
    <n v="1520.66"/>
    <n v="1806"/>
    <s v="United States"/>
    <n v="0"/>
    <s v="MG"/>
    <n v="3393"/>
    <x v="1"/>
    <s v="Central"/>
  </r>
  <r>
    <s v="S2UWELRW"/>
    <x v="22"/>
    <x v="2"/>
    <s v="Mathtouch"/>
    <x v="0"/>
    <d v="2017-03-02T00:00:00"/>
    <x v="79"/>
    <n v="487"/>
    <s v="marketing"/>
    <n v="1984"/>
    <n v="3027.46"/>
    <n v="9516"/>
    <s v="Jordan"/>
    <n v="0"/>
    <s v="GTX"/>
    <n v="550"/>
    <x v="5"/>
    <s v="East"/>
  </r>
  <r>
    <s v="5VQRLIEZ"/>
    <x v="22"/>
    <x v="0"/>
    <s v="Donquadtech"/>
    <x v="0"/>
    <d v="2017-03-02T00:00:00"/>
    <x v="83"/>
    <n v="1166"/>
    <s v="technolgy"/>
    <n v="1992"/>
    <n v="1712.68"/>
    <n v="3194"/>
    <s v="United States"/>
    <s v="Acme Corporation"/>
    <s v="GTX"/>
    <n v="1096"/>
    <x v="5"/>
    <s v="East"/>
  </r>
  <r>
    <s v="6U0CT07B"/>
    <x v="29"/>
    <x v="2"/>
    <s v="Scottech"/>
    <x v="0"/>
    <d v="2017-03-02T00:00:00"/>
    <x v="46"/>
    <n v="595"/>
    <s v="marketing"/>
    <n v="2012"/>
    <n v="45.39"/>
    <n v="100"/>
    <s v="United States"/>
    <s v="Inity"/>
    <s v="GTX"/>
    <n v="550"/>
    <x v="1"/>
    <s v="Central"/>
  </r>
  <r>
    <s v="DFN1V29L"/>
    <x v="14"/>
    <x v="1"/>
    <s v="Condax"/>
    <x v="0"/>
    <d v="2017-03-02T00:00:00"/>
    <x v="44"/>
    <n v="49"/>
    <s v="medical"/>
    <n v="2017"/>
    <n v="4.54"/>
    <n v="9"/>
    <s v="United States"/>
    <n v="0"/>
    <s v="MG"/>
    <n v="55"/>
    <x v="2"/>
    <s v="West"/>
  </r>
  <r>
    <s v="VBZ862OS"/>
    <x v="16"/>
    <x v="2"/>
    <s v="Xx-holding"/>
    <x v="0"/>
    <d v="2017-03-02T00:00:00"/>
    <x v="16"/>
    <n v="599"/>
    <s v="finance"/>
    <n v="1993"/>
    <n v="7537.24"/>
    <n v="20293"/>
    <s v="United States"/>
    <n v="0"/>
    <s v="GTX"/>
    <n v="550"/>
    <x v="2"/>
    <s v="West"/>
  </r>
  <r>
    <s v="LGLIB8TR"/>
    <x v="21"/>
    <x v="2"/>
    <s v="Gogozoom"/>
    <x v="1"/>
    <d v="2017-03-02T00:00:00"/>
    <x v="45"/>
    <n v="0"/>
    <s v="telecommunications"/>
    <n v="2007"/>
    <n v="86.68"/>
    <n v="187"/>
    <s v="United States"/>
    <s v="Sonron"/>
    <s v="GTX"/>
    <n v="550"/>
    <x v="0"/>
    <s v="Central"/>
  </r>
  <r>
    <s v="JREGYB42"/>
    <x v="8"/>
    <x v="0"/>
    <s v="Nam-zim"/>
    <x v="0"/>
    <d v="2017-03-02T00:00:00"/>
    <x v="35"/>
    <n v="1102"/>
    <s v="services"/>
    <n v="1987"/>
    <n v="405.59"/>
    <n v="1179"/>
    <s v="Brazil"/>
    <s v="Warephase"/>
    <s v="GTX"/>
    <n v="1096"/>
    <x v="2"/>
    <s v="West"/>
  </r>
  <r>
    <s v="9PWM6RYC"/>
    <x v="10"/>
    <x v="2"/>
    <s v="Rantouch"/>
    <x v="1"/>
    <d v="2017-03-02T00:00:00"/>
    <x v="73"/>
    <n v="0"/>
    <s v="telecommunications"/>
    <n v="1994"/>
    <n v="1188.42"/>
    <n v="3015"/>
    <s v="United States"/>
    <n v="0"/>
    <s v="GTX"/>
    <n v="550"/>
    <x v="3"/>
    <s v="West"/>
  </r>
  <r>
    <s v="EMUA57Q2"/>
    <x v="11"/>
    <x v="1"/>
    <s v="Condax"/>
    <x v="0"/>
    <d v="2017-03-02T00:00:00"/>
    <x v="50"/>
    <n v="54"/>
    <s v="medical"/>
    <n v="2017"/>
    <n v="4.54"/>
    <n v="9"/>
    <s v="United States"/>
    <n v="0"/>
    <s v="MG"/>
    <n v="55"/>
    <x v="0"/>
    <s v="Central"/>
  </r>
  <r>
    <s v="DB3N4CHN"/>
    <x v="11"/>
    <x v="1"/>
    <s v="Hottechi"/>
    <x v="0"/>
    <d v="2017-03-02T00:00:00"/>
    <x v="10"/>
    <n v="62"/>
    <s v="technolgy"/>
    <n v="1997"/>
    <n v="8170.38"/>
    <n v="16499"/>
    <s v="Korea"/>
    <n v="0"/>
    <s v="MG"/>
    <n v="55"/>
    <x v="0"/>
    <s v="Central"/>
  </r>
  <r>
    <s v="4CXUC4VR"/>
    <x v="4"/>
    <x v="2"/>
    <s v="Rantouch"/>
    <x v="2"/>
    <d v="2017-03-02T00:00:00"/>
    <x v="14"/>
    <m/>
    <s v="telecommunications"/>
    <n v="1994"/>
    <n v="1188.42"/>
    <n v="3015"/>
    <s v="United States"/>
    <n v="0"/>
    <s v="GTX"/>
    <n v="550"/>
    <x v="3"/>
    <s v="West"/>
  </r>
  <r>
    <s v="OF7GY5F4"/>
    <x v="13"/>
    <x v="1"/>
    <s v="The New York Inquirer"/>
    <x v="0"/>
    <d v="2017-03-02T00:00:00"/>
    <x v="2"/>
    <n v="61"/>
    <s v="medical"/>
    <n v="1996"/>
    <n v="439.21"/>
    <n v="792"/>
    <s v="United States"/>
    <n v="0"/>
    <s v="MG"/>
    <n v="55"/>
    <x v="4"/>
    <s v="East"/>
  </r>
  <r>
    <s v="Q1ZKBGV5"/>
    <x v="3"/>
    <x v="1"/>
    <s v="Globex Corporation"/>
    <x v="0"/>
    <d v="2017-03-03T00:00:00"/>
    <x v="54"/>
    <n v="46"/>
    <s v="technolgy"/>
    <n v="2000"/>
    <n v="1223.72"/>
    <n v="2497"/>
    <s v="Norway"/>
    <n v="0"/>
    <s v="MG"/>
    <n v="55"/>
    <x v="0"/>
    <s v="Central"/>
  </r>
  <r>
    <s v="9JKODCAU"/>
    <x v="3"/>
    <x v="1"/>
    <s v="Rundofase"/>
    <x v="0"/>
    <d v="2017-03-03T00:00:00"/>
    <x v="80"/>
    <n v="54"/>
    <s v="technolgy"/>
    <n v="1983"/>
    <n v="1008.06"/>
    <n v="1238"/>
    <s v="United States"/>
    <n v="0"/>
    <s v="MG"/>
    <n v="55"/>
    <x v="0"/>
    <s v="Central"/>
  </r>
  <r>
    <s v="LELWKXDX"/>
    <x v="28"/>
    <x v="3"/>
    <s v="Donquadtech"/>
    <x v="0"/>
    <d v="2017-03-03T00:00:00"/>
    <x v="84"/>
    <n v="6173"/>
    <s v="technolgy"/>
    <n v="1992"/>
    <n v="1712.68"/>
    <n v="3194"/>
    <s v="United States"/>
    <s v="Acme Corporation"/>
    <s v="GTX"/>
    <n v="5482"/>
    <x v="5"/>
    <s v="East"/>
  </r>
  <r>
    <s v="DA95Q0VE"/>
    <x v="25"/>
    <x v="4"/>
    <s v="Ganjaflex"/>
    <x v="1"/>
    <d v="2017-03-03T00:00:00"/>
    <x v="21"/>
    <n v="0"/>
    <s v="retail"/>
    <n v="1995"/>
    <n v="5158.71"/>
    <n v="17479"/>
    <s v="Japan"/>
    <n v="0"/>
    <s v="MG"/>
    <n v="3393"/>
    <x v="5"/>
    <s v="East"/>
  </r>
  <r>
    <s v="JE245P8R"/>
    <x v="1"/>
    <x v="0"/>
    <s v="Konmatfix"/>
    <x v="0"/>
    <d v="2017-03-03T00:00:00"/>
    <x v="52"/>
    <n v="1149"/>
    <s v="marketing"/>
    <n v="1985"/>
    <n v="375.43"/>
    <n v="1190"/>
    <s v="United States"/>
    <n v="0"/>
    <s v="GTX"/>
    <n v="1096"/>
    <x v="1"/>
    <s v="Central"/>
  </r>
  <r>
    <s v="SFQMEZIW"/>
    <x v="19"/>
    <x v="2"/>
    <s v="Silis"/>
    <x v="1"/>
    <d v="2017-03-03T00:00:00"/>
    <x v="32"/>
    <n v="0"/>
    <s v="medical"/>
    <n v="1994"/>
    <n v="2818.38"/>
    <n v="6290"/>
    <s v="United States"/>
    <n v="0"/>
    <s v="GTX"/>
    <n v="550"/>
    <x v="4"/>
    <s v="East"/>
  </r>
  <r>
    <s v="B8RR21XP"/>
    <x v="29"/>
    <x v="0"/>
    <s v="Dontechi"/>
    <x v="1"/>
    <d v="2017-03-03T00:00:00"/>
    <x v="28"/>
    <n v="0"/>
    <s v="software"/>
    <n v="1982"/>
    <n v="4618"/>
    <n v="10083"/>
    <s v="United States"/>
    <n v="0"/>
    <s v="GTX"/>
    <n v="1096"/>
    <x v="1"/>
    <s v="Central"/>
  </r>
  <r>
    <s v="U85VV1BU"/>
    <x v="16"/>
    <x v="2"/>
    <s v="Goodsilron"/>
    <x v="0"/>
    <d v="2017-03-03T00:00:00"/>
    <x v="55"/>
    <n v="568"/>
    <s v="marketing"/>
    <n v="2000"/>
    <n v="2952.73"/>
    <n v="5107"/>
    <s v="United States"/>
    <n v="0"/>
    <s v="GTX"/>
    <n v="550"/>
    <x v="2"/>
    <s v="West"/>
  </r>
  <r>
    <s v="V6HB68BL"/>
    <x v="16"/>
    <x v="2"/>
    <s v="J-Texon"/>
    <x v="0"/>
    <d v="2017-03-03T00:00:00"/>
    <x v="74"/>
    <n v="567"/>
    <s v="retail"/>
    <n v="1989"/>
    <n v="1388.67"/>
    <n v="3583"/>
    <s v="United States"/>
    <n v="0"/>
    <s v="GTX"/>
    <n v="550"/>
    <x v="2"/>
    <s v="West"/>
  </r>
  <r>
    <s v="H9JPB7GW"/>
    <x v="21"/>
    <x v="2"/>
    <s v="Genco Pura Olive Oil Company"/>
    <x v="0"/>
    <d v="2017-03-03T00:00:00"/>
    <x v="2"/>
    <n v="542"/>
    <s v="retail"/>
    <n v="2007"/>
    <n v="894.33"/>
    <n v="1635"/>
    <s v="Italy"/>
    <n v="0"/>
    <s v="GTX"/>
    <n v="550"/>
    <x v="0"/>
    <s v="Central"/>
  </r>
  <r>
    <s v="8LFNU39A"/>
    <x v="20"/>
    <x v="2"/>
    <s v="Conecom"/>
    <x v="1"/>
    <d v="2017-03-03T00:00:00"/>
    <x v="52"/>
    <n v="0"/>
    <s v="technolgy"/>
    <n v="2005"/>
    <n v="1520.66"/>
    <n v="1806"/>
    <s v="United States"/>
    <n v="0"/>
    <s v="GTX"/>
    <n v="550"/>
    <x v="1"/>
    <s v="Central"/>
  </r>
  <r>
    <s v="SWPTTVQZ"/>
    <x v="20"/>
    <x v="0"/>
    <s v="Funholding"/>
    <x v="0"/>
    <d v="2017-03-03T00:00:00"/>
    <x v="28"/>
    <n v="1062"/>
    <s v="finance"/>
    <n v="1991"/>
    <n v="2819.5"/>
    <n v="7227"/>
    <s v="United States"/>
    <s v="Golddex"/>
    <s v="GTX"/>
    <n v="1096"/>
    <x v="1"/>
    <s v="Central"/>
  </r>
  <r>
    <s v="GKJLM1UR"/>
    <x v="8"/>
    <x v="0"/>
    <s v="Fasehatice"/>
    <x v="0"/>
    <d v="2017-03-03T00:00:00"/>
    <x v="22"/>
    <n v="1057"/>
    <s v="retail"/>
    <n v="1990"/>
    <n v="4968.91"/>
    <n v="7523"/>
    <s v="United States"/>
    <n v="0"/>
    <s v="GTX"/>
    <n v="1096"/>
    <x v="2"/>
    <s v="West"/>
  </r>
  <r>
    <s v="8L1ZHTPL"/>
    <x v="0"/>
    <x v="0"/>
    <s v="Globex Corporation"/>
    <x v="0"/>
    <d v="2017-03-03T00:00:00"/>
    <x v="59"/>
    <n v="1020"/>
    <s v="technolgy"/>
    <n v="2000"/>
    <n v="1223.72"/>
    <n v="2497"/>
    <s v="Norway"/>
    <n v="0"/>
    <s v="GTX"/>
    <n v="1096"/>
    <x v="0"/>
    <s v="Central"/>
  </r>
  <r>
    <s v="4XX690SP"/>
    <x v="2"/>
    <x v="2"/>
    <s v="Green-Plus"/>
    <x v="0"/>
    <d v="2017-03-03T00:00:00"/>
    <x v="53"/>
    <n v="535"/>
    <s v="services"/>
    <n v="2003"/>
    <n v="692.19"/>
    <n v="1922"/>
    <s v="United States"/>
    <n v="0"/>
    <s v="GTX"/>
    <n v="550"/>
    <x v="2"/>
    <s v="West"/>
  </r>
  <r>
    <s v="JSDGELLK"/>
    <x v="3"/>
    <x v="2"/>
    <s v="Codehow"/>
    <x v="0"/>
    <d v="2017-03-04T00:00:00"/>
    <x v="66"/>
    <n v="522"/>
    <s v="software"/>
    <n v="1998"/>
    <n v="2714.9"/>
    <n v="2641"/>
    <s v="United States"/>
    <s v="Acme Corporation"/>
    <s v="GTX"/>
    <n v="550"/>
    <x v="0"/>
    <s v="Central"/>
  </r>
  <r>
    <s v="LV1754PS"/>
    <x v="3"/>
    <x v="2"/>
    <s v="Rangreen"/>
    <x v="0"/>
    <d v="2017-03-04T00:00:00"/>
    <x v="38"/>
    <n v="544"/>
    <s v="technolgy"/>
    <n v="1987"/>
    <n v="2938.67"/>
    <n v="8775"/>
    <s v="Panama"/>
    <n v="0"/>
    <s v="GTX"/>
    <n v="550"/>
    <x v="0"/>
    <s v="Central"/>
  </r>
  <r>
    <s v="JIYYV11P"/>
    <x v="3"/>
    <x v="4"/>
    <s v="Genco Pura Olive Oil Company"/>
    <x v="0"/>
    <d v="2017-03-04T00:00:00"/>
    <x v="51"/>
    <n v="3081"/>
    <s v="retail"/>
    <n v="2007"/>
    <n v="894.33"/>
    <n v="1635"/>
    <s v="Italy"/>
    <n v="0"/>
    <s v="MG"/>
    <n v="3393"/>
    <x v="0"/>
    <s v="Central"/>
  </r>
  <r>
    <s v="6TB7XA83"/>
    <x v="27"/>
    <x v="1"/>
    <s v="dambase"/>
    <x v="0"/>
    <d v="2017-03-04T00:00:00"/>
    <x v="40"/>
    <n v="51"/>
    <s v="marketing"/>
    <n v="1995"/>
    <n v="2173.98"/>
    <n v="2928"/>
    <s v="United States"/>
    <s v="Inity"/>
    <s v="MG"/>
    <n v="55"/>
    <x v="0"/>
    <s v="Central"/>
  </r>
  <r>
    <s v="U5UM9W8V"/>
    <x v="23"/>
    <x v="0"/>
    <s v="Zencorporation"/>
    <x v="1"/>
    <d v="2017-03-04T00:00:00"/>
    <x v="56"/>
    <n v="0"/>
    <s v="technolgy"/>
    <n v="2011"/>
    <n v="40.79"/>
    <n v="142"/>
    <s v="China"/>
    <n v="0"/>
    <s v="GTX"/>
    <n v="1096"/>
    <x v="4"/>
    <s v="East"/>
  </r>
  <r>
    <s v="POB32WHJ"/>
    <x v="26"/>
    <x v="0"/>
    <s v="Acme Corporation"/>
    <x v="1"/>
    <d v="2017-03-04T00:00:00"/>
    <x v="35"/>
    <n v="0"/>
    <s v="technolgy"/>
    <n v="1996"/>
    <n v="1100.04"/>
    <n v="2822"/>
    <s v="United States"/>
    <n v="0"/>
    <s v="GTX"/>
    <n v="1096"/>
    <x v="5"/>
    <s v="East"/>
  </r>
  <r>
    <s v="4T8KR12S"/>
    <x v="1"/>
    <x v="0"/>
    <s v="Streethex"/>
    <x v="0"/>
    <d v="2017-03-04T00:00:00"/>
    <x v="19"/>
    <n v="1076"/>
    <s v="retail"/>
    <n v="1988"/>
    <n v="1376.8"/>
    <n v="1165"/>
    <s v="Belgium"/>
    <n v="0"/>
    <s v="GTX"/>
    <n v="1096"/>
    <x v="1"/>
    <s v="Central"/>
  </r>
  <r>
    <s v="JA0D4V57"/>
    <x v="7"/>
    <x v="4"/>
    <s v="Y-corporation"/>
    <x v="0"/>
    <d v="2017-03-04T00:00:00"/>
    <x v="56"/>
    <n v="3685"/>
    <s v="employment"/>
    <n v="1983"/>
    <n v="2871.35"/>
    <n v="9561"/>
    <s v="United States"/>
    <n v="0"/>
    <s v="MG"/>
    <n v="3393"/>
    <x v="2"/>
    <s v="West"/>
  </r>
  <r>
    <s v="6CKB8I8U"/>
    <x v="29"/>
    <x v="0"/>
    <s v="Hottechi"/>
    <x v="1"/>
    <d v="2017-03-04T00:00:00"/>
    <x v="57"/>
    <n v="0"/>
    <s v="technolgy"/>
    <n v="1997"/>
    <n v="8170.38"/>
    <n v="16499"/>
    <s v="Korea"/>
    <n v="0"/>
    <s v="GTX"/>
    <n v="1096"/>
    <x v="1"/>
    <s v="Central"/>
  </r>
  <r>
    <s v="7S1N6QHI"/>
    <x v="14"/>
    <x v="1"/>
    <s v="Y-corporation"/>
    <x v="0"/>
    <d v="2017-03-04T00:00:00"/>
    <x v="11"/>
    <n v="51"/>
    <s v="employment"/>
    <n v="1983"/>
    <n v="2871.35"/>
    <n v="9561"/>
    <s v="United States"/>
    <n v="0"/>
    <s v="MG"/>
    <n v="55"/>
    <x v="2"/>
    <s v="West"/>
  </r>
  <r>
    <s v="CHI2T3IH"/>
    <x v="14"/>
    <x v="4"/>
    <s v="Sunnamplex"/>
    <x v="0"/>
    <d v="2017-03-04T00:00:00"/>
    <x v="21"/>
    <n v="3164"/>
    <s v="marketing"/>
    <n v="2008"/>
    <n v="894.37"/>
    <n v="1593"/>
    <s v="Poland"/>
    <n v="0"/>
    <s v="MG"/>
    <n v="3393"/>
    <x v="2"/>
    <s v="West"/>
  </r>
  <r>
    <s v="X7HK448T"/>
    <x v="21"/>
    <x v="2"/>
    <s v="Funholding"/>
    <x v="0"/>
    <d v="2017-03-04T00:00:00"/>
    <x v="80"/>
    <n v="496"/>
    <s v="finance"/>
    <n v="1991"/>
    <n v="2819.5"/>
    <n v="7227"/>
    <s v="United States"/>
    <s v="Golddex"/>
    <s v="GTX"/>
    <n v="550"/>
    <x v="0"/>
    <s v="Central"/>
  </r>
  <r>
    <s v="1YYN3PBU"/>
    <x v="5"/>
    <x v="4"/>
    <s v="Faxquote"/>
    <x v="1"/>
    <d v="2017-03-04T00:00:00"/>
    <x v="57"/>
    <n v="0"/>
    <s v="telecommunications"/>
    <n v="1995"/>
    <n v="1825.82"/>
    <n v="5595"/>
    <s v="United States"/>
    <s v="Sonron"/>
    <s v="MG"/>
    <n v="3393"/>
    <x v="3"/>
    <s v="West"/>
  </r>
  <r>
    <s v="R4L36Y0P"/>
    <x v="20"/>
    <x v="2"/>
    <s v="Stanredtax"/>
    <x v="0"/>
    <d v="2017-03-04T00:00:00"/>
    <x v="12"/>
    <n v="579"/>
    <s v="finance"/>
    <n v="1987"/>
    <n v="1698.2"/>
    <n v="3798"/>
    <s v="United States"/>
    <n v="0"/>
    <s v="GTX"/>
    <n v="550"/>
    <x v="1"/>
    <s v="Central"/>
  </r>
  <r>
    <s v="CPTEPYPZ"/>
    <x v="8"/>
    <x v="2"/>
    <s v="Xx-holding"/>
    <x v="1"/>
    <d v="2017-03-04T00:00:00"/>
    <x v="47"/>
    <n v="0"/>
    <s v="finance"/>
    <n v="1993"/>
    <n v="7537.24"/>
    <n v="20293"/>
    <s v="United States"/>
    <n v="0"/>
    <s v="GTX"/>
    <n v="550"/>
    <x v="2"/>
    <s v="West"/>
  </r>
  <r>
    <s v="YNKWBEEN"/>
    <x v="17"/>
    <x v="2"/>
    <s v="Kan-code"/>
    <x v="0"/>
    <d v="2017-03-04T00:00:00"/>
    <x v="86"/>
    <n v="521"/>
    <s v="software"/>
    <n v="1982"/>
    <n v="11698.03"/>
    <n v="34288"/>
    <s v="United States"/>
    <n v="0"/>
    <s v="GTX"/>
    <n v="550"/>
    <x v="5"/>
    <s v="East"/>
  </r>
  <r>
    <s v="SARVIBLS"/>
    <x v="17"/>
    <x v="4"/>
    <s v="Gekko &amp; Co"/>
    <x v="0"/>
    <d v="2017-03-04T00:00:00"/>
    <x v="1"/>
    <n v="3889"/>
    <s v="retail"/>
    <n v="1990"/>
    <n v="2520.83"/>
    <n v="3502"/>
    <s v="United States"/>
    <n v="0"/>
    <s v="MG"/>
    <n v="3393"/>
    <x v="5"/>
    <s v="East"/>
  </r>
  <r>
    <s v="M4ZNQTEQ"/>
    <x v="15"/>
    <x v="4"/>
    <s v="Plussunin"/>
    <x v="0"/>
    <d v="2017-03-04T00:00:00"/>
    <x v="15"/>
    <n v="3340"/>
    <s v="retail"/>
    <n v="2003"/>
    <n v="1419.98"/>
    <n v="4018"/>
    <s v="United States"/>
    <n v="0"/>
    <s v="MG"/>
    <n v="3393"/>
    <x v="4"/>
    <s v="East"/>
  </r>
  <r>
    <s v="K0GWTWYL"/>
    <x v="11"/>
    <x v="1"/>
    <s v="Finhigh"/>
    <x v="1"/>
    <d v="2017-03-04T00:00:00"/>
    <x v="19"/>
    <n v="0"/>
    <s v="finance"/>
    <n v="2006"/>
    <n v="1102.43"/>
    <n v="1759"/>
    <s v="United States"/>
    <n v="0"/>
    <s v="MG"/>
    <n v="55"/>
    <x v="0"/>
    <s v="Central"/>
  </r>
  <r>
    <s v="SAUAOZVO"/>
    <x v="3"/>
    <x v="3"/>
    <s v="Toughzap"/>
    <x v="0"/>
    <d v="2017-03-05T00:00:00"/>
    <x v="78"/>
    <n v="5092"/>
    <s v="retail"/>
    <n v="1995"/>
    <n v="332.43"/>
    <n v="799"/>
    <s v="United States"/>
    <n v="0"/>
    <s v="GTX"/>
    <n v="5482"/>
    <x v="0"/>
    <s v="Central"/>
  </r>
  <r>
    <s v="1XHLB0Q5"/>
    <x v="28"/>
    <x v="0"/>
    <s v="Massive Dynamic"/>
    <x v="1"/>
    <d v="2017-03-05T00:00:00"/>
    <x v="56"/>
    <n v="0"/>
    <s v="entertainment"/>
    <n v="1989"/>
    <n v="665.06"/>
    <n v="1095"/>
    <s v="United States"/>
    <n v="0"/>
    <s v="GTX"/>
    <n v="1096"/>
    <x v="5"/>
    <s v="East"/>
  </r>
  <r>
    <s v="OJVA8ZEK"/>
    <x v="26"/>
    <x v="0"/>
    <s v="Acme Corporation"/>
    <x v="0"/>
    <d v="2017-03-05T00:00:00"/>
    <x v="84"/>
    <n v="966"/>
    <s v="technolgy"/>
    <n v="1996"/>
    <n v="1100.04"/>
    <n v="2822"/>
    <s v="United States"/>
    <n v="0"/>
    <s v="GTX"/>
    <n v="1096"/>
    <x v="5"/>
    <s v="East"/>
  </r>
  <r>
    <s v="UAX3F7D4"/>
    <x v="26"/>
    <x v="3"/>
    <s v="Opentech"/>
    <x v="0"/>
    <d v="2017-03-05T00:00:00"/>
    <x v="21"/>
    <n v="6024"/>
    <s v="finance"/>
    <n v="1994"/>
    <n v="355.23"/>
    <n v="853"/>
    <s v="United States"/>
    <n v="0"/>
    <s v="GTX"/>
    <n v="5482"/>
    <x v="5"/>
    <s v="East"/>
  </r>
  <r>
    <s v="7PDUWDGT"/>
    <x v="26"/>
    <x v="4"/>
    <s v="Condax"/>
    <x v="0"/>
    <d v="2017-03-05T00:00:00"/>
    <x v="17"/>
    <n v="3759"/>
    <s v="medical"/>
    <n v="2017"/>
    <n v="4.54"/>
    <n v="9"/>
    <s v="United States"/>
    <n v="0"/>
    <s v="MG"/>
    <n v="3393"/>
    <x v="5"/>
    <s v="East"/>
  </r>
  <r>
    <s v="BVOO33UA"/>
    <x v="9"/>
    <x v="4"/>
    <s v="Cheers"/>
    <x v="0"/>
    <d v="2017-03-05T00:00:00"/>
    <x v="90"/>
    <n v="3397"/>
    <s v="entertainment"/>
    <n v="1993"/>
    <n v="4269.9"/>
    <n v="6472"/>
    <s v="United States"/>
    <s v="Massive Dynamic"/>
    <s v="MG"/>
    <n v="3393"/>
    <x v="3"/>
    <s v="West"/>
  </r>
  <r>
    <s v="SC7XGQVA"/>
    <x v="7"/>
    <x v="3"/>
    <s v="Singletechno"/>
    <x v="1"/>
    <d v="2017-03-05T00:00:00"/>
    <x v="24"/>
    <n v="0"/>
    <s v="retail"/>
    <n v="1996"/>
    <n v="2214.94"/>
    <n v="5374"/>
    <s v="United States"/>
    <n v="0"/>
    <s v="GTX"/>
    <n v="5482"/>
    <x v="2"/>
    <s v="West"/>
  </r>
  <r>
    <s v="UY45Y7AM"/>
    <x v="7"/>
    <x v="1"/>
    <s v="Sunnamplex"/>
    <x v="1"/>
    <d v="2017-03-05T00:00:00"/>
    <x v="38"/>
    <n v="0"/>
    <s v="marketing"/>
    <n v="2008"/>
    <n v="894.37"/>
    <n v="1593"/>
    <s v="Poland"/>
    <n v="0"/>
    <s v="MG"/>
    <n v="55"/>
    <x v="2"/>
    <s v="West"/>
  </r>
  <r>
    <s v="M92Y63Q3"/>
    <x v="29"/>
    <x v="1"/>
    <s v="Domzoom"/>
    <x v="0"/>
    <d v="2017-03-05T00:00:00"/>
    <x v="39"/>
    <n v="59"/>
    <s v="entertainment"/>
    <n v="1998"/>
    <n v="217.87"/>
    <n v="551"/>
    <s v="United States"/>
    <n v="0"/>
    <s v="MG"/>
    <n v="55"/>
    <x v="1"/>
    <s v="Central"/>
  </r>
  <r>
    <s v="JXAYTFNI"/>
    <x v="21"/>
    <x v="2"/>
    <s v="Cancity"/>
    <x v="1"/>
    <d v="2017-03-05T00:00:00"/>
    <x v="50"/>
    <n v="0"/>
    <s v="retail"/>
    <n v="2001"/>
    <n v="718.62"/>
    <n v="2448"/>
    <s v="United States"/>
    <n v="0"/>
    <s v="GTX"/>
    <n v="550"/>
    <x v="0"/>
    <s v="Central"/>
  </r>
  <r>
    <s v="BMM5D5R4"/>
    <x v="21"/>
    <x v="2"/>
    <s v="dambase"/>
    <x v="1"/>
    <d v="2017-03-05T00:00:00"/>
    <x v="71"/>
    <n v="0"/>
    <s v="marketing"/>
    <n v="1995"/>
    <n v="2173.98"/>
    <n v="2928"/>
    <s v="United States"/>
    <s v="Inity"/>
    <s v="GTX"/>
    <n v="550"/>
    <x v="0"/>
    <s v="Central"/>
  </r>
  <r>
    <s v="PSGTTYUT"/>
    <x v="21"/>
    <x v="2"/>
    <s v="Rangreen"/>
    <x v="0"/>
    <d v="2017-03-05T00:00:00"/>
    <x v="46"/>
    <n v="494"/>
    <s v="technolgy"/>
    <n v="1987"/>
    <n v="2938.67"/>
    <n v="8775"/>
    <s v="Panama"/>
    <n v="0"/>
    <s v="GTX"/>
    <n v="550"/>
    <x v="0"/>
    <s v="Central"/>
  </r>
  <r>
    <s v="JRC2PMKX"/>
    <x v="21"/>
    <x v="0"/>
    <s v="Codehow"/>
    <x v="0"/>
    <d v="2017-03-05T00:00:00"/>
    <x v="63"/>
    <n v="1060"/>
    <s v="software"/>
    <n v="1998"/>
    <n v="2714.9"/>
    <n v="2641"/>
    <s v="United States"/>
    <s v="Acme Corporation"/>
    <s v="GTX"/>
    <n v="1096"/>
    <x v="0"/>
    <s v="Central"/>
  </r>
  <r>
    <s v="JA5G7YBO"/>
    <x v="5"/>
    <x v="1"/>
    <s v="Blackzim"/>
    <x v="2"/>
    <d v="2017-03-05T00:00:00"/>
    <x v="14"/>
    <m/>
    <s v="retail"/>
    <n v="2009"/>
    <n v="497.11"/>
    <n v="1588"/>
    <s v="United States"/>
    <n v="0"/>
    <s v="MG"/>
    <n v="55"/>
    <x v="3"/>
    <s v="West"/>
  </r>
  <r>
    <s v="6M5LV1ZE"/>
    <x v="20"/>
    <x v="1"/>
    <s v="Scottech"/>
    <x v="1"/>
    <d v="2017-03-05T00:00:00"/>
    <x v="64"/>
    <n v="0"/>
    <s v="marketing"/>
    <n v="2012"/>
    <n v="45.39"/>
    <n v="100"/>
    <s v="United States"/>
    <s v="Inity"/>
    <s v="MG"/>
    <n v="55"/>
    <x v="1"/>
    <s v="Central"/>
  </r>
  <r>
    <s v="CZ8PPZTC"/>
    <x v="15"/>
    <x v="1"/>
    <s v="Bioplex"/>
    <x v="2"/>
    <d v="2017-03-05T00:00:00"/>
    <x v="14"/>
    <m/>
    <s v="medical"/>
    <n v="1991"/>
    <n v="326.82"/>
    <n v="1016"/>
    <s v="United States"/>
    <n v="0"/>
    <s v="MG"/>
    <n v="55"/>
    <x v="4"/>
    <s v="East"/>
  </r>
  <r>
    <s v="IBZQBCSU"/>
    <x v="15"/>
    <x v="1"/>
    <s v="Vehement Capital Partners"/>
    <x v="1"/>
    <d v="2017-03-05T00:00:00"/>
    <x v="62"/>
    <n v="0"/>
    <s v="finance"/>
    <n v="1993"/>
    <n v="646.1"/>
    <n v="883"/>
    <s v="United States"/>
    <s v="Golddex"/>
    <s v="MG"/>
    <n v="55"/>
    <x v="4"/>
    <s v="East"/>
  </r>
  <r>
    <s v="YABTM1G5"/>
    <x v="11"/>
    <x v="2"/>
    <s v="Domzoom"/>
    <x v="1"/>
    <d v="2017-03-05T00:00:00"/>
    <x v="74"/>
    <n v="0"/>
    <s v="entertainment"/>
    <n v="1998"/>
    <n v="217.87"/>
    <n v="551"/>
    <s v="United States"/>
    <n v="0"/>
    <s v="GTX"/>
    <n v="550"/>
    <x v="0"/>
    <s v="Central"/>
  </r>
  <r>
    <s v="FPTH6URQ"/>
    <x v="4"/>
    <x v="2"/>
    <s v="Faxquote"/>
    <x v="0"/>
    <d v="2017-03-05T00:00:00"/>
    <x v="53"/>
    <n v="624"/>
    <s v="telecommunications"/>
    <n v="1995"/>
    <n v="1825.82"/>
    <n v="5595"/>
    <s v="United States"/>
    <s v="Sonron"/>
    <s v="GTX"/>
    <n v="550"/>
    <x v="3"/>
    <s v="West"/>
  </r>
  <r>
    <s v="S3XE14XP"/>
    <x v="4"/>
    <x v="2"/>
    <s v="Goodsilron"/>
    <x v="0"/>
    <d v="2017-03-05T00:00:00"/>
    <x v="37"/>
    <n v="565"/>
    <s v="marketing"/>
    <n v="2000"/>
    <n v="2952.73"/>
    <n v="5107"/>
    <s v="United States"/>
    <n v="0"/>
    <s v="GTX"/>
    <n v="550"/>
    <x v="3"/>
    <s v="West"/>
  </r>
  <r>
    <s v="U6Q0T9KV"/>
    <x v="4"/>
    <x v="2"/>
    <s v="Konex"/>
    <x v="0"/>
    <d v="2017-03-05T00:00:00"/>
    <x v="61"/>
    <n v="642"/>
    <s v="technolgy"/>
    <n v="1980"/>
    <n v="7708.38"/>
    <n v="13756"/>
    <s v="United States"/>
    <n v="0"/>
    <s v="GTX"/>
    <n v="550"/>
    <x v="3"/>
    <s v="West"/>
  </r>
  <r>
    <s v="YQ0Y0YQS"/>
    <x v="13"/>
    <x v="4"/>
    <s v="Newex"/>
    <x v="2"/>
    <d v="2017-03-05T00:00:00"/>
    <x v="14"/>
    <m/>
    <s v="services"/>
    <n v="1991"/>
    <n v="1012.72"/>
    <n v="3492"/>
    <s v="Germany"/>
    <n v="0"/>
    <s v="MG"/>
    <n v="3393"/>
    <x v="4"/>
    <s v="East"/>
  </r>
  <r>
    <s v="HRWHRCH8"/>
    <x v="13"/>
    <x v="1"/>
    <s v="Betasoloin"/>
    <x v="0"/>
    <d v="2017-03-05T00:00:00"/>
    <x v="17"/>
    <n v="48"/>
    <s v="medical"/>
    <n v="1999"/>
    <n v="251.41"/>
    <n v="495"/>
    <s v="United States"/>
    <n v="0"/>
    <s v="MG"/>
    <n v="55"/>
    <x v="4"/>
    <s v="East"/>
  </r>
  <r>
    <s v="8B29CRQL"/>
    <x v="13"/>
    <x v="1"/>
    <s v="Donware"/>
    <x v="0"/>
    <d v="2017-03-05T00:00:00"/>
    <x v="62"/>
    <n v="60"/>
    <s v="marketing"/>
    <n v="1999"/>
    <n v="1197.44"/>
    <n v="2570"/>
    <s v="United States"/>
    <n v="0"/>
    <s v="MG"/>
    <n v="55"/>
    <x v="4"/>
    <s v="East"/>
  </r>
  <r>
    <s v="3KM8WN7L"/>
    <x v="28"/>
    <x v="2"/>
    <s v="Kan-code"/>
    <x v="0"/>
    <d v="2017-03-06T00:00:00"/>
    <x v="40"/>
    <n v="522"/>
    <s v="software"/>
    <n v="1982"/>
    <n v="11698.03"/>
    <n v="34288"/>
    <s v="United States"/>
    <n v="0"/>
    <s v="GTX"/>
    <n v="550"/>
    <x v="5"/>
    <s v="East"/>
  </r>
  <r>
    <s v="S0XILDHQ"/>
    <x v="25"/>
    <x v="3"/>
    <s v="Umbrella Corporation"/>
    <x v="0"/>
    <d v="2017-03-06T00:00:00"/>
    <x v="11"/>
    <n v="4701"/>
    <s v="finance"/>
    <n v="1998"/>
    <n v="2022.14"/>
    <n v="5113"/>
    <s v="United States"/>
    <n v="0"/>
    <s v="GTX"/>
    <n v="5482"/>
    <x v="5"/>
    <s v="East"/>
  </r>
  <r>
    <s v="ZVR3CS7N"/>
    <x v="1"/>
    <x v="3"/>
    <s v="Scottech"/>
    <x v="1"/>
    <d v="2017-03-06T00:00:00"/>
    <x v="47"/>
    <n v="0"/>
    <s v="marketing"/>
    <n v="2012"/>
    <n v="45.39"/>
    <n v="100"/>
    <s v="United States"/>
    <s v="Inity"/>
    <s v="GTX"/>
    <n v="5482"/>
    <x v="1"/>
    <s v="Central"/>
  </r>
  <r>
    <s v="9AMJKJX6"/>
    <x v="29"/>
    <x v="2"/>
    <s v="Inity"/>
    <x v="0"/>
    <d v="2017-03-06T00:00:00"/>
    <x v="81"/>
    <n v="579"/>
    <s v="marketing"/>
    <n v="1986"/>
    <n v="2403.58"/>
    <n v="8801"/>
    <s v="United States"/>
    <n v="0"/>
    <s v="GTX"/>
    <n v="550"/>
    <x v="1"/>
    <s v="Central"/>
  </r>
  <r>
    <s v="3NQBMKOK"/>
    <x v="16"/>
    <x v="2"/>
    <s v="Kan-code"/>
    <x v="0"/>
    <d v="2017-03-06T00:00:00"/>
    <x v="91"/>
    <n v="494"/>
    <s v="software"/>
    <n v="1982"/>
    <n v="11698.03"/>
    <n v="34288"/>
    <s v="United States"/>
    <n v="0"/>
    <s v="GTX"/>
    <n v="550"/>
    <x v="2"/>
    <s v="West"/>
  </r>
  <r>
    <s v="VBG91TQH"/>
    <x v="20"/>
    <x v="2"/>
    <s v="Isdom"/>
    <x v="0"/>
    <d v="2017-03-06T00:00:00"/>
    <x v="79"/>
    <n v="545"/>
    <s v="medical"/>
    <n v="2002"/>
    <n v="3178.24"/>
    <n v="4540"/>
    <s v="United States"/>
    <n v="0"/>
    <s v="GTX"/>
    <n v="550"/>
    <x v="1"/>
    <s v="Central"/>
  </r>
  <r>
    <s v="QZE24X2H"/>
    <x v="8"/>
    <x v="2"/>
    <s v="Y-corporation"/>
    <x v="0"/>
    <d v="2017-03-06T00:00:00"/>
    <x v="59"/>
    <n v="584"/>
    <s v="employment"/>
    <n v="1983"/>
    <n v="2871.35"/>
    <n v="9561"/>
    <s v="United States"/>
    <n v="0"/>
    <s v="GTX"/>
    <n v="550"/>
    <x v="2"/>
    <s v="West"/>
  </r>
  <r>
    <s v="WSPBQ5YR"/>
    <x v="0"/>
    <x v="4"/>
    <s v="dambase"/>
    <x v="0"/>
    <d v="2017-03-06T00:00:00"/>
    <x v="70"/>
    <n v="3714"/>
    <s v="marketing"/>
    <n v="1995"/>
    <n v="2173.98"/>
    <n v="2928"/>
    <s v="United States"/>
    <s v="Inity"/>
    <s v="MG"/>
    <n v="3393"/>
    <x v="0"/>
    <s v="Central"/>
  </r>
  <r>
    <s v="YJJ1BLPQ"/>
    <x v="6"/>
    <x v="4"/>
    <s v="Finhigh"/>
    <x v="0"/>
    <d v="2017-03-06T00:00:00"/>
    <x v="41"/>
    <n v="3423"/>
    <s v="finance"/>
    <n v="2006"/>
    <n v="1102.43"/>
    <n v="1759"/>
    <s v="United States"/>
    <n v="0"/>
    <s v="MG"/>
    <n v="3393"/>
    <x v="1"/>
    <s v="Central"/>
  </r>
  <r>
    <s v="XUGTSB00"/>
    <x v="6"/>
    <x v="4"/>
    <s v="Ron-tech"/>
    <x v="0"/>
    <d v="2017-03-06T00:00:00"/>
    <x v="16"/>
    <n v="3167"/>
    <s v="medical"/>
    <n v="1992"/>
    <n v="3922.42"/>
    <n v="6837"/>
    <s v="United States"/>
    <n v="0"/>
    <s v="MG"/>
    <n v="3393"/>
    <x v="1"/>
    <s v="Central"/>
  </r>
  <r>
    <s v="3DKK3JF3"/>
    <x v="17"/>
    <x v="2"/>
    <s v="Acme Corporation"/>
    <x v="1"/>
    <d v="2017-03-06T00:00:00"/>
    <x v="78"/>
    <n v="0"/>
    <s v="technolgy"/>
    <n v="1996"/>
    <n v="1100.04"/>
    <n v="2822"/>
    <s v="United States"/>
    <n v="0"/>
    <s v="GTX"/>
    <n v="550"/>
    <x v="5"/>
    <s v="East"/>
  </r>
  <r>
    <s v="I0TSIELX"/>
    <x v="10"/>
    <x v="0"/>
    <s v="Xx-holding"/>
    <x v="0"/>
    <d v="2017-03-06T00:00:00"/>
    <x v="78"/>
    <n v="987"/>
    <s v="finance"/>
    <n v="1993"/>
    <n v="7537.24"/>
    <n v="20293"/>
    <s v="United States"/>
    <n v="0"/>
    <s v="GTX"/>
    <n v="1096"/>
    <x v="3"/>
    <s v="West"/>
  </r>
  <r>
    <s v="420PORSF"/>
    <x v="15"/>
    <x v="4"/>
    <s v="Konex"/>
    <x v="1"/>
    <d v="2017-03-06T00:00:00"/>
    <x v="46"/>
    <n v="0"/>
    <s v="technolgy"/>
    <n v="1980"/>
    <n v="7708.38"/>
    <n v="13756"/>
    <s v="United States"/>
    <n v="0"/>
    <s v="MG"/>
    <n v="3393"/>
    <x v="4"/>
    <s v="East"/>
  </r>
  <r>
    <s v="DVCPCBMJ"/>
    <x v="11"/>
    <x v="4"/>
    <s v="Domzoom"/>
    <x v="1"/>
    <d v="2017-03-06T00:00:00"/>
    <x v="71"/>
    <n v="0"/>
    <s v="entertainment"/>
    <n v="1998"/>
    <n v="217.87"/>
    <n v="551"/>
    <s v="United States"/>
    <n v="0"/>
    <s v="MG"/>
    <n v="3393"/>
    <x v="0"/>
    <s v="Central"/>
  </r>
  <r>
    <s v="UMZ986GC"/>
    <x v="11"/>
    <x v="4"/>
    <s v="Dontechi"/>
    <x v="0"/>
    <d v="2017-03-06T00:00:00"/>
    <x v="58"/>
    <n v="3428"/>
    <s v="software"/>
    <n v="1982"/>
    <n v="4618"/>
    <n v="10083"/>
    <s v="United States"/>
    <n v="0"/>
    <s v="MG"/>
    <n v="3393"/>
    <x v="0"/>
    <s v="Central"/>
  </r>
  <r>
    <s v="I7BWM5O0"/>
    <x v="13"/>
    <x v="1"/>
    <s v="Warephase"/>
    <x v="2"/>
    <d v="2017-03-06T00:00:00"/>
    <x v="14"/>
    <m/>
    <s v="services"/>
    <n v="1997"/>
    <n v="2041.73"/>
    <n v="5276"/>
    <s v="United States"/>
    <n v="0"/>
    <s v="MG"/>
    <n v="55"/>
    <x v="4"/>
    <s v="East"/>
  </r>
  <r>
    <s v="UPQRP36U"/>
    <x v="13"/>
    <x v="1"/>
    <s v="Gekko &amp; Co"/>
    <x v="1"/>
    <d v="2017-03-06T00:00:00"/>
    <x v="55"/>
    <n v="0"/>
    <s v="retail"/>
    <n v="1990"/>
    <n v="2520.83"/>
    <n v="3502"/>
    <s v="United States"/>
    <n v="0"/>
    <s v="MG"/>
    <n v="55"/>
    <x v="4"/>
    <s v="East"/>
  </r>
  <r>
    <s v="RZI9HX5X"/>
    <x v="2"/>
    <x v="0"/>
    <s v="Hottechi"/>
    <x v="0"/>
    <d v="2017-03-06T00:00:00"/>
    <x v="81"/>
    <n v="1149"/>
    <s v="technolgy"/>
    <n v="1997"/>
    <n v="8170.38"/>
    <n v="16499"/>
    <s v="Korea"/>
    <n v="0"/>
    <s v="GTX"/>
    <n v="1096"/>
    <x v="2"/>
    <s v="West"/>
  </r>
  <r>
    <s v="WFJPWN9O"/>
    <x v="3"/>
    <x v="3"/>
    <s v="Globex Corporation"/>
    <x v="0"/>
    <d v="2017-03-07T00:00:00"/>
    <x v="79"/>
    <n v="6023"/>
    <s v="technolgy"/>
    <n v="2000"/>
    <n v="1223.72"/>
    <n v="2497"/>
    <s v="Norway"/>
    <n v="0"/>
    <s v="GTX"/>
    <n v="5482"/>
    <x v="0"/>
    <s v="Central"/>
  </r>
  <r>
    <s v="2WH4NUR9"/>
    <x v="25"/>
    <x v="2"/>
    <s v="Bluth Company"/>
    <x v="1"/>
    <d v="2017-03-07T00:00:00"/>
    <x v="44"/>
    <n v="0"/>
    <s v="technolgy"/>
    <n v="1993"/>
    <n v="1242.32"/>
    <n v="3027"/>
    <s v="United States"/>
    <s v="Acme Corporation"/>
    <s v="GTX"/>
    <n v="550"/>
    <x v="5"/>
    <s v="East"/>
  </r>
  <r>
    <s v="S93L97VV"/>
    <x v="27"/>
    <x v="1"/>
    <s v="Scottech"/>
    <x v="0"/>
    <d v="2017-03-07T00:00:00"/>
    <x v="10"/>
    <n v="47"/>
    <s v="marketing"/>
    <n v="2012"/>
    <n v="45.39"/>
    <n v="100"/>
    <s v="United States"/>
    <s v="Inity"/>
    <s v="MG"/>
    <n v="55"/>
    <x v="0"/>
    <s v="Central"/>
  </r>
  <r>
    <s v="HRU8FNE1"/>
    <x v="23"/>
    <x v="2"/>
    <s v="Donquadtech"/>
    <x v="0"/>
    <d v="2017-03-07T00:00:00"/>
    <x v="5"/>
    <n v="542"/>
    <s v="technolgy"/>
    <n v="1992"/>
    <n v="1712.68"/>
    <n v="3194"/>
    <s v="United States"/>
    <s v="Acme Corporation"/>
    <s v="GTX"/>
    <n v="550"/>
    <x v="4"/>
    <s v="East"/>
  </r>
  <r>
    <s v="ITIQJARB"/>
    <x v="24"/>
    <x v="3"/>
    <s v="Bioholding"/>
    <x v="0"/>
    <d v="2017-03-07T00:00:00"/>
    <x v="7"/>
    <n v="4887"/>
    <s v="medical"/>
    <n v="2012"/>
    <n v="587.34"/>
    <n v="1356"/>
    <s v="Philipines"/>
    <n v="0"/>
    <s v="GTX"/>
    <n v="5482"/>
    <x v="1"/>
    <s v="Central"/>
  </r>
  <r>
    <s v="EAUV9J9L"/>
    <x v="24"/>
    <x v="4"/>
    <s v="Stanredtax"/>
    <x v="0"/>
    <d v="2017-03-07T00:00:00"/>
    <x v="21"/>
    <n v="3724"/>
    <s v="finance"/>
    <n v="1987"/>
    <n v="1698.2"/>
    <n v="3798"/>
    <s v="United States"/>
    <n v="0"/>
    <s v="MG"/>
    <n v="3393"/>
    <x v="1"/>
    <s v="Central"/>
  </r>
  <r>
    <s v="XWEZ1WNK"/>
    <x v="7"/>
    <x v="2"/>
    <s v="Y-corporation"/>
    <x v="0"/>
    <d v="2017-03-07T00:00:00"/>
    <x v="7"/>
    <n v="535"/>
    <s v="employment"/>
    <n v="1983"/>
    <n v="2871.35"/>
    <n v="9561"/>
    <s v="United States"/>
    <n v="0"/>
    <s v="GTX"/>
    <n v="550"/>
    <x v="2"/>
    <s v="West"/>
  </r>
  <r>
    <s v="ZTLLHCBU"/>
    <x v="16"/>
    <x v="2"/>
    <s v="Dontechi"/>
    <x v="2"/>
    <d v="2017-03-07T00:00:00"/>
    <x v="14"/>
    <m/>
    <s v="software"/>
    <n v="1982"/>
    <n v="4618"/>
    <n v="10083"/>
    <s v="United States"/>
    <n v="0"/>
    <s v="GTX"/>
    <n v="550"/>
    <x v="2"/>
    <s v="West"/>
  </r>
  <r>
    <s v="JTSUYWUD"/>
    <x v="16"/>
    <x v="3"/>
    <s v="Blackzim"/>
    <x v="1"/>
    <d v="2017-03-07T00:00:00"/>
    <x v="58"/>
    <n v="0"/>
    <s v="retail"/>
    <n v="2009"/>
    <n v="497.11"/>
    <n v="1588"/>
    <s v="United States"/>
    <n v="0"/>
    <s v="GTX"/>
    <n v="5482"/>
    <x v="2"/>
    <s v="West"/>
  </r>
  <r>
    <s v="CJ5U6GX3"/>
    <x v="5"/>
    <x v="4"/>
    <s v="Singletechno"/>
    <x v="0"/>
    <d v="2017-03-07T00:00:00"/>
    <x v="24"/>
    <n v="3969"/>
    <s v="retail"/>
    <n v="1996"/>
    <n v="2214.94"/>
    <n v="5374"/>
    <s v="United States"/>
    <n v="0"/>
    <s v="MG"/>
    <n v="3393"/>
    <x v="3"/>
    <s v="West"/>
  </r>
  <r>
    <s v="SLYFFVBE"/>
    <x v="8"/>
    <x v="0"/>
    <s v="Blackzim"/>
    <x v="2"/>
    <d v="2017-03-07T00:00:00"/>
    <x v="14"/>
    <m/>
    <s v="retail"/>
    <n v="2009"/>
    <n v="497.11"/>
    <n v="1588"/>
    <s v="United States"/>
    <n v="0"/>
    <s v="GTX"/>
    <n v="1096"/>
    <x v="2"/>
    <s v="West"/>
  </r>
  <r>
    <s v="HDUV7VJN"/>
    <x v="0"/>
    <x v="3"/>
    <s v="Toughzap"/>
    <x v="0"/>
    <d v="2017-03-07T00:00:00"/>
    <x v="22"/>
    <n v="6805"/>
    <s v="retail"/>
    <n v="1995"/>
    <n v="332.43"/>
    <n v="799"/>
    <s v="United States"/>
    <n v="0"/>
    <s v="GTX"/>
    <n v="5482"/>
    <x v="0"/>
    <s v="Central"/>
  </r>
  <r>
    <s v="5OCY2XME"/>
    <x v="6"/>
    <x v="0"/>
    <s v="Isdom"/>
    <x v="0"/>
    <d v="2017-03-07T00:00:00"/>
    <x v="83"/>
    <n v="1190"/>
    <s v="medical"/>
    <n v="2002"/>
    <n v="3178.24"/>
    <n v="4540"/>
    <s v="United States"/>
    <n v="0"/>
    <s v="GTX"/>
    <n v="1096"/>
    <x v="1"/>
    <s v="Central"/>
  </r>
  <r>
    <s v="1YB00UYY"/>
    <x v="15"/>
    <x v="3"/>
    <s v="Condax"/>
    <x v="0"/>
    <d v="2017-03-07T00:00:00"/>
    <x v="78"/>
    <n v="4821"/>
    <s v="medical"/>
    <n v="2017"/>
    <n v="4.54"/>
    <n v="9"/>
    <s v="United States"/>
    <n v="0"/>
    <s v="GTX"/>
    <n v="5482"/>
    <x v="4"/>
    <s v="East"/>
  </r>
  <r>
    <s v="NCMT5KK3"/>
    <x v="4"/>
    <x v="2"/>
    <s v="Dalttechnology"/>
    <x v="2"/>
    <d v="2017-03-07T00:00:00"/>
    <x v="14"/>
    <m/>
    <s v="software"/>
    <n v="2013"/>
    <n v="98.79"/>
    <n v="96"/>
    <s v="United States"/>
    <s v="Bubba Gump"/>
    <s v="GTX"/>
    <n v="550"/>
    <x v="3"/>
    <s v="West"/>
  </r>
  <r>
    <s v="Y23HQJRG"/>
    <x v="13"/>
    <x v="1"/>
    <s v="Kinnamplus"/>
    <x v="0"/>
    <d v="2017-03-07T00:00:00"/>
    <x v="35"/>
    <n v="53"/>
    <s v="retail"/>
    <n v="2004"/>
    <n v="702.72"/>
    <n v="1831"/>
    <s v="United States"/>
    <n v="0"/>
    <s v="MG"/>
    <n v="55"/>
    <x v="4"/>
    <s v="East"/>
  </r>
  <r>
    <s v="9HXSC391"/>
    <x v="25"/>
    <x v="4"/>
    <s v="Vehement Capital Partners"/>
    <x v="0"/>
    <d v="2017-03-08T00:00:00"/>
    <x v="55"/>
    <n v="3087"/>
    <s v="finance"/>
    <n v="1993"/>
    <n v="646.1"/>
    <n v="883"/>
    <s v="United States"/>
    <s v="Golddex"/>
    <s v="MG"/>
    <n v="3393"/>
    <x v="5"/>
    <s v="East"/>
  </r>
  <r>
    <s v="ENOMNCOJ"/>
    <x v="27"/>
    <x v="1"/>
    <s v="Bioholding"/>
    <x v="0"/>
    <d v="2017-03-08T00:00:00"/>
    <x v="68"/>
    <n v="59"/>
    <s v="medical"/>
    <n v="2012"/>
    <n v="587.34"/>
    <n v="1356"/>
    <s v="Philipines"/>
    <n v="0"/>
    <s v="MG"/>
    <n v="55"/>
    <x v="0"/>
    <s v="Central"/>
  </r>
  <r>
    <s v="CG4TWLUR"/>
    <x v="23"/>
    <x v="0"/>
    <s v="Bubba Gump"/>
    <x v="0"/>
    <d v="2017-03-08T00:00:00"/>
    <x v="42"/>
    <n v="857"/>
    <s v="software"/>
    <n v="2002"/>
    <n v="987.39"/>
    <n v="2253"/>
    <s v="United States"/>
    <n v="0"/>
    <s v="GTX"/>
    <n v="1096"/>
    <x v="4"/>
    <s v="East"/>
  </r>
  <r>
    <s v="0FIG6ZP2"/>
    <x v="26"/>
    <x v="0"/>
    <s v="Massive Dynamic"/>
    <x v="0"/>
    <d v="2017-03-08T00:00:00"/>
    <x v="86"/>
    <n v="1142"/>
    <s v="entertainment"/>
    <n v="1989"/>
    <n v="665.06"/>
    <n v="1095"/>
    <s v="United States"/>
    <n v="0"/>
    <s v="GTX"/>
    <n v="1096"/>
    <x v="5"/>
    <s v="East"/>
  </r>
  <r>
    <s v="IA62KQBO"/>
    <x v="22"/>
    <x v="2"/>
    <s v="Ganjaflex"/>
    <x v="0"/>
    <d v="2017-03-08T00:00:00"/>
    <x v="38"/>
    <n v="566"/>
    <s v="retail"/>
    <n v="1995"/>
    <n v="5158.71"/>
    <n v="17479"/>
    <s v="Japan"/>
    <n v="0"/>
    <s v="GTX"/>
    <n v="550"/>
    <x v="5"/>
    <s v="East"/>
  </r>
  <r>
    <s v="C54ZXDLT"/>
    <x v="19"/>
    <x v="4"/>
    <s v="Xx-zobam"/>
    <x v="0"/>
    <d v="2017-03-08T00:00:00"/>
    <x v="11"/>
    <n v="4291"/>
    <s v="entertainment"/>
    <n v="1989"/>
    <n v="3838.39"/>
    <n v="8274"/>
    <s v="United States"/>
    <n v="0"/>
    <s v="MG"/>
    <n v="3393"/>
    <x v="4"/>
    <s v="East"/>
  </r>
  <r>
    <s v="X96MMTCI"/>
    <x v="9"/>
    <x v="0"/>
    <s v="Rantouch"/>
    <x v="0"/>
    <d v="2017-03-08T00:00:00"/>
    <x v="87"/>
    <n v="1039"/>
    <s v="telecommunications"/>
    <n v="1994"/>
    <n v="1188.42"/>
    <n v="3015"/>
    <s v="United States"/>
    <n v="0"/>
    <s v="GTX"/>
    <n v="1096"/>
    <x v="3"/>
    <s v="West"/>
  </r>
  <r>
    <s v="P4RDU8QM"/>
    <x v="9"/>
    <x v="4"/>
    <s v="Xx-holding"/>
    <x v="0"/>
    <d v="2017-03-08T00:00:00"/>
    <x v="62"/>
    <n v="3151"/>
    <s v="finance"/>
    <n v="1993"/>
    <n v="7537.24"/>
    <n v="20293"/>
    <s v="United States"/>
    <n v="0"/>
    <s v="MG"/>
    <n v="3393"/>
    <x v="3"/>
    <s v="West"/>
  </r>
  <r>
    <s v="7C9Q2ZA3"/>
    <x v="29"/>
    <x v="2"/>
    <s v="Gogozoom"/>
    <x v="0"/>
    <d v="2017-03-08T00:00:00"/>
    <x v="29"/>
    <n v="590"/>
    <s v="telecommunications"/>
    <n v="2007"/>
    <n v="86.68"/>
    <n v="187"/>
    <s v="United States"/>
    <s v="Sonron"/>
    <s v="GTX"/>
    <n v="550"/>
    <x v="1"/>
    <s v="Central"/>
  </r>
  <r>
    <s v="YZ1EYM3Y"/>
    <x v="29"/>
    <x v="4"/>
    <s v="Ron-tech"/>
    <x v="0"/>
    <d v="2017-03-08T00:00:00"/>
    <x v="11"/>
    <n v="3217"/>
    <s v="medical"/>
    <n v="1992"/>
    <n v="3922.42"/>
    <n v="6837"/>
    <s v="United States"/>
    <n v="0"/>
    <s v="MG"/>
    <n v="3393"/>
    <x v="1"/>
    <s v="Central"/>
  </r>
  <r>
    <s v="M7J5BV9Q"/>
    <x v="14"/>
    <x v="2"/>
    <s v="Zoomit"/>
    <x v="0"/>
    <d v="2017-03-08T00:00:00"/>
    <x v="7"/>
    <n v="597"/>
    <s v="entertainment"/>
    <n v="1992"/>
    <n v="324.19"/>
    <n v="978"/>
    <s v="United States"/>
    <n v="0"/>
    <s v="GTX"/>
    <n v="550"/>
    <x v="2"/>
    <s v="West"/>
  </r>
  <r>
    <s v="EHP6OQ69"/>
    <x v="21"/>
    <x v="4"/>
    <s v="Finhigh"/>
    <x v="1"/>
    <d v="2017-03-08T00:00:00"/>
    <x v="38"/>
    <n v="0"/>
    <s v="finance"/>
    <n v="2006"/>
    <n v="1102.43"/>
    <n v="1759"/>
    <s v="United States"/>
    <n v="0"/>
    <s v="MG"/>
    <n v="3393"/>
    <x v="0"/>
    <s v="Central"/>
  </r>
  <r>
    <s v="JDXSS1HT"/>
    <x v="5"/>
    <x v="2"/>
    <s v="Silis"/>
    <x v="2"/>
    <d v="2017-03-08T00:00:00"/>
    <x v="14"/>
    <m/>
    <s v="medical"/>
    <n v="1994"/>
    <n v="2818.38"/>
    <n v="6290"/>
    <s v="United States"/>
    <n v="0"/>
    <s v="GTX"/>
    <n v="550"/>
    <x v="3"/>
    <s v="West"/>
  </r>
  <r>
    <s v="4R1NMA9E"/>
    <x v="5"/>
    <x v="2"/>
    <s v="Singletechno"/>
    <x v="1"/>
    <d v="2017-03-08T00:00:00"/>
    <x v="36"/>
    <n v="0"/>
    <s v="retail"/>
    <n v="1996"/>
    <n v="2214.94"/>
    <n v="5374"/>
    <s v="United States"/>
    <n v="0"/>
    <s v="GTX"/>
    <n v="550"/>
    <x v="3"/>
    <s v="West"/>
  </r>
  <r>
    <s v="CDA8Y12G"/>
    <x v="5"/>
    <x v="1"/>
    <s v="Blackzim"/>
    <x v="0"/>
    <d v="2017-03-08T00:00:00"/>
    <x v="49"/>
    <n v="61"/>
    <s v="retail"/>
    <n v="2009"/>
    <n v="497.11"/>
    <n v="1588"/>
    <s v="United States"/>
    <n v="0"/>
    <s v="MG"/>
    <n v="55"/>
    <x v="3"/>
    <s v="West"/>
  </r>
  <r>
    <s v="RYLLRATF"/>
    <x v="5"/>
    <x v="4"/>
    <s v="Faxquote"/>
    <x v="0"/>
    <d v="2017-03-08T00:00:00"/>
    <x v="81"/>
    <n v="3470"/>
    <s v="telecommunications"/>
    <n v="1995"/>
    <n v="1825.82"/>
    <n v="5595"/>
    <s v="United States"/>
    <s v="Sonron"/>
    <s v="MG"/>
    <n v="3393"/>
    <x v="3"/>
    <s v="West"/>
  </r>
  <r>
    <s v="KEF5O2Q6"/>
    <x v="0"/>
    <x v="2"/>
    <s v="Betatech"/>
    <x v="1"/>
    <d v="2017-03-08T00:00:00"/>
    <x v="85"/>
    <n v="0"/>
    <s v="medical"/>
    <n v="1986"/>
    <n v="647.18"/>
    <n v="1185"/>
    <s v="Kenya"/>
    <n v="0"/>
    <s v="GTX"/>
    <n v="550"/>
    <x v="0"/>
    <s v="Central"/>
  </r>
  <r>
    <s v="Y38ULZPM"/>
    <x v="10"/>
    <x v="1"/>
    <s v="Newex"/>
    <x v="0"/>
    <d v="2017-03-08T00:00:00"/>
    <x v="52"/>
    <n v="48"/>
    <s v="services"/>
    <n v="1991"/>
    <n v="1012.72"/>
    <n v="3492"/>
    <s v="Germany"/>
    <n v="0"/>
    <s v="MG"/>
    <n v="55"/>
    <x v="3"/>
    <s v="West"/>
  </r>
  <r>
    <s v="YFP8IZ98"/>
    <x v="15"/>
    <x v="1"/>
    <s v="Acme Corporation"/>
    <x v="0"/>
    <d v="2017-03-08T00:00:00"/>
    <x v="80"/>
    <n v="61"/>
    <s v="technolgy"/>
    <n v="1996"/>
    <n v="1100.04"/>
    <n v="2822"/>
    <s v="United States"/>
    <n v="0"/>
    <s v="MG"/>
    <n v="55"/>
    <x v="4"/>
    <s v="East"/>
  </r>
  <r>
    <s v="U9CDTLZM"/>
    <x v="4"/>
    <x v="1"/>
    <s v="Blackzim"/>
    <x v="1"/>
    <d v="2017-03-08T00:00:00"/>
    <x v="64"/>
    <n v="0"/>
    <s v="retail"/>
    <n v="2009"/>
    <n v="497.11"/>
    <n v="1588"/>
    <s v="United States"/>
    <n v="0"/>
    <s v="MG"/>
    <n v="55"/>
    <x v="3"/>
    <s v="West"/>
  </r>
  <r>
    <s v="V5AN4BZF"/>
    <x v="13"/>
    <x v="2"/>
    <s v="Silis"/>
    <x v="1"/>
    <d v="2017-03-08T00:00:00"/>
    <x v="78"/>
    <n v="0"/>
    <s v="medical"/>
    <n v="1994"/>
    <n v="2818.38"/>
    <n v="6290"/>
    <s v="United States"/>
    <n v="0"/>
    <s v="GTX"/>
    <n v="550"/>
    <x v="4"/>
    <s v="East"/>
  </r>
  <r>
    <s v="58J6HCYK"/>
    <x v="2"/>
    <x v="2"/>
    <s v="Y-corporation"/>
    <x v="1"/>
    <d v="2017-03-08T00:00:00"/>
    <x v="48"/>
    <n v="0"/>
    <s v="employment"/>
    <n v="1983"/>
    <n v="2871.35"/>
    <n v="9561"/>
    <s v="United States"/>
    <n v="0"/>
    <s v="GTX"/>
    <n v="550"/>
    <x v="2"/>
    <s v="West"/>
  </r>
  <r>
    <s v="GDGR4C37"/>
    <x v="2"/>
    <x v="0"/>
    <s v="Plusstrip"/>
    <x v="1"/>
    <d v="2017-03-08T00:00:00"/>
    <x v="75"/>
    <n v="0"/>
    <s v="entertainment"/>
    <n v="2002"/>
    <n v="349.81"/>
    <n v="315"/>
    <s v="United States"/>
    <n v="0"/>
    <s v="GTX"/>
    <n v="1096"/>
    <x v="2"/>
    <s v="West"/>
  </r>
  <r>
    <s v="COOYICXU"/>
    <x v="3"/>
    <x v="2"/>
    <s v="Inity"/>
    <x v="1"/>
    <d v="2017-03-09T00:00:00"/>
    <x v="55"/>
    <n v="0"/>
    <s v="marketing"/>
    <n v="1986"/>
    <n v="2403.58"/>
    <n v="8801"/>
    <s v="United States"/>
    <n v="0"/>
    <s v="GTX"/>
    <n v="550"/>
    <x v="0"/>
    <s v="Central"/>
  </r>
  <r>
    <s v="UALNIVAY"/>
    <x v="3"/>
    <x v="3"/>
    <s v="Hottechi"/>
    <x v="1"/>
    <d v="2017-03-09T00:00:00"/>
    <x v="53"/>
    <n v="0"/>
    <s v="technolgy"/>
    <n v="1997"/>
    <n v="8170.38"/>
    <n v="16499"/>
    <s v="Korea"/>
    <n v="0"/>
    <s v="GTX"/>
    <n v="5482"/>
    <x v="0"/>
    <s v="Central"/>
  </r>
  <r>
    <s v="E5UW8AGQ"/>
    <x v="3"/>
    <x v="2"/>
    <s v="Streethex"/>
    <x v="0"/>
    <d v="2017-03-09T00:00:00"/>
    <x v="79"/>
    <n v="595"/>
    <s v="retail"/>
    <n v="1988"/>
    <n v="1376.8"/>
    <n v="1165"/>
    <s v="Belgium"/>
    <n v="0"/>
    <s v="GTX"/>
    <n v="550"/>
    <x v="0"/>
    <s v="Central"/>
  </r>
  <r>
    <s v="EWA9JFBA"/>
    <x v="3"/>
    <x v="1"/>
    <s v="Zumgoity"/>
    <x v="0"/>
    <d v="2017-03-09T00:00:00"/>
    <x v="59"/>
    <n v="51"/>
    <s v="medical"/>
    <n v="1984"/>
    <n v="441.08"/>
    <n v="1210"/>
    <s v="United States"/>
    <n v="0"/>
    <s v="MG"/>
    <n v="55"/>
    <x v="0"/>
    <s v="Central"/>
  </r>
  <r>
    <s v="99DK6OHX"/>
    <x v="28"/>
    <x v="1"/>
    <s v="Opentech"/>
    <x v="1"/>
    <d v="2017-03-09T00:00:00"/>
    <x v="84"/>
    <n v="0"/>
    <s v="finance"/>
    <n v="1994"/>
    <n v="355.23"/>
    <n v="853"/>
    <s v="United States"/>
    <n v="0"/>
    <s v="MG"/>
    <n v="55"/>
    <x v="5"/>
    <s v="East"/>
  </r>
  <r>
    <s v="26CH1NDR"/>
    <x v="26"/>
    <x v="2"/>
    <s v="Mathtouch"/>
    <x v="2"/>
    <d v="2017-03-09T00:00:00"/>
    <x v="14"/>
    <m/>
    <s v="marketing"/>
    <n v="1984"/>
    <n v="3027.46"/>
    <n v="9516"/>
    <s v="Jordan"/>
    <n v="0"/>
    <s v="GTX"/>
    <n v="550"/>
    <x v="5"/>
    <s v="East"/>
  </r>
  <r>
    <s v="ZGZSYIJV"/>
    <x v="1"/>
    <x v="0"/>
    <s v="Finhigh"/>
    <x v="1"/>
    <d v="2017-03-09T00:00:00"/>
    <x v="41"/>
    <n v="0"/>
    <s v="finance"/>
    <n v="2006"/>
    <n v="1102.43"/>
    <n v="1759"/>
    <s v="United States"/>
    <n v="0"/>
    <s v="GTX"/>
    <n v="1096"/>
    <x v="1"/>
    <s v="Central"/>
  </r>
  <r>
    <s v="6LI7FXQT"/>
    <x v="1"/>
    <x v="1"/>
    <s v="Bioholding"/>
    <x v="1"/>
    <d v="2017-03-09T00:00:00"/>
    <x v="52"/>
    <n v="0"/>
    <s v="medical"/>
    <n v="2012"/>
    <n v="587.34"/>
    <n v="1356"/>
    <s v="Philipines"/>
    <n v="0"/>
    <s v="MG"/>
    <n v="55"/>
    <x v="1"/>
    <s v="Central"/>
  </r>
  <r>
    <s v="D01U0UR8"/>
    <x v="1"/>
    <x v="2"/>
    <s v="Funholding"/>
    <x v="0"/>
    <d v="2017-03-09T00:00:00"/>
    <x v="65"/>
    <n v="571"/>
    <s v="finance"/>
    <n v="1991"/>
    <n v="2819.5"/>
    <n v="7227"/>
    <s v="United States"/>
    <s v="Golddex"/>
    <s v="GTX"/>
    <n v="550"/>
    <x v="1"/>
    <s v="Central"/>
  </r>
  <r>
    <s v="9LFX3HBC"/>
    <x v="12"/>
    <x v="4"/>
    <s v="Lexiqvolax"/>
    <x v="0"/>
    <d v="2017-03-09T00:00:00"/>
    <x v="25"/>
    <n v="3333"/>
    <s v="medical"/>
    <n v="2004"/>
    <n v="1618.89"/>
    <n v="3889"/>
    <s v="United States"/>
    <n v="0"/>
    <s v="MG"/>
    <n v="3393"/>
    <x v="3"/>
    <s v="West"/>
  </r>
  <r>
    <s v="JP3IMU5X"/>
    <x v="24"/>
    <x v="3"/>
    <s v="Isdom"/>
    <x v="0"/>
    <d v="2017-03-09T00:00:00"/>
    <x v="63"/>
    <n v="4853"/>
    <s v="medical"/>
    <n v="2002"/>
    <n v="3178.24"/>
    <n v="4540"/>
    <s v="United States"/>
    <n v="0"/>
    <s v="GTX"/>
    <n v="5482"/>
    <x v="1"/>
    <s v="Central"/>
  </r>
  <r>
    <s v="5I8WOI8P"/>
    <x v="24"/>
    <x v="1"/>
    <s v="Toughzap"/>
    <x v="0"/>
    <d v="2017-03-09T00:00:00"/>
    <x v="84"/>
    <n v="51"/>
    <s v="retail"/>
    <n v="1995"/>
    <n v="332.43"/>
    <n v="799"/>
    <s v="United States"/>
    <n v="0"/>
    <s v="MG"/>
    <n v="55"/>
    <x v="1"/>
    <s v="Central"/>
  </r>
  <r>
    <s v="LJBQ7P0V"/>
    <x v="7"/>
    <x v="1"/>
    <s v="Zotware"/>
    <x v="2"/>
    <d v="2017-03-09T00:00:00"/>
    <x v="14"/>
    <m/>
    <s v="software"/>
    <n v="1979"/>
    <n v="4478.47"/>
    <n v="13809"/>
    <s v="United States"/>
    <n v="0"/>
    <s v="MG"/>
    <n v="55"/>
    <x v="2"/>
    <s v="West"/>
  </r>
  <r>
    <s v="7C9BUYV0"/>
    <x v="7"/>
    <x v="2"/>
    <s v="Cheers"/>
    <x v="1"/>
    <d v="2017-03-09T00:00:00"/>
    <x v="54"/>
    <n v="0"/>
    <s v="entertainment"/>
    <n v="1993"/>
    <n v="4269.9"/>
    <n v="6472"/>
    <s v="United States"/>
    <s v="Massive Dynamic"/>
    <s v="GTX"/>
    <n v="550"/>
    <x v="2"/>
    <s v="West"/>
  </r>
  <r>
    <s v="NY9ARKRE"/>
    <x v="20"/>
    <x v="1"/>
    <s v="Codehow"/>
    <x v="0"/>
    <d v="2017-03-09T00:00:00"/>
    <x v="59"/>
    <n v="51"/>
    <s v="software"/>
    <n v="1998"/>
    <n v="2714.9"/>
    <n v="2641"/>
    <s v="United States"/>
    <s v="Acme Corporation"/>
    <s v="MG"/>
    <n v="55"/>
    <x v="1"/>
    <s v="Central"/>
  </r>
  <r>
    <s v="8QBIFURM"/>
    <x v="11"/>
    <x v="4"/>
    <s v="Codehow"/>
    <x v="1"/>
    <d v="2017-03-09T00:00:00"/>
    <x v="22"/>
    <n v="0"/>
    <s v="software"/>
    <n v="1998"/>
    <n v="2714.9"/>
    <n v="2641"/>
    <s v="United States"/>
    <s v="Acme Corporation"/>
    <s v="MG"/>
    <n v="3393"/>
    <x v="0"/>
    <s v="Central"/>
  </r>
  <r>
    <s v="ZWAJWK40"/>
    <x v="13"/>
    <x v="1"/>
    <s v="Vehement Capital Partners"/>
    <x v="0"/>
    <d v="2017-03-09T00:00:00"/>
    <x v="80"/>
    <n v="48"/>
    <s v="finance"/>
    <n v="1993"/>
    <n v="646.1"/>
    <n v="883"/>
    <s v="United States"/>
    <s v="Golddex"/>
    <s v="MG"/>
    <n v="55"/>
    <x v="4"/>
    <s v="East"/>
  </r>
  <r>
    <s v="WQ0C723A"/>
    <x v="2"/>
    <x v="3"/>
    <s v="Kan-code"/>
    <x v="0"/>
    <d v="2017-03-09T00:00:00"/>
    <x v="40"/>
    <n v="5215"/>
    <s v="software"/>
    <n v="1982"/>
    <n v="11698.03"/>
    <n v="34288"/>
    <s v="United States"/>
    <n v="0"/>
    <s v="GTX"/>
    <n v="5482"/>
    <x v="2"/>
    <s v="West"/>
  </r>
  <r>
    <s v="RCQ32MXL"/>
    <x v="3"/>
    <x v="0"/>
    <s v="Streethex"/>
    <x v="1"/>
    <d v="2017-03-10T00:00:00"/>
    <x v="50"/>
    <n v="0"/>
    <s v="retail"/>
    <n v="1988"/>
    <n v="1376.8"/>
    <n v="1165"/>
    <s v="Belgium"/>
    <n v="0"/>
    <s v="GTX"/>
    <n v="1096"/>
    <x v="0"/>
    <s v="Central"/>
  </r>
  <r>
    <s v="396WP6JS"/>
    <x v="3"/>
    <x v="1"/>
    <s v="Gogozoom"/>
    <x v="0"/>
    <d v="2017-03-10T00:00:00"/>
    <x v="16"/>
    <n v="58"/>
    <s v="telecommunications"/>
    <n v="2007"/>
    <n v="86.68"/>
    <n v="187"/>
    <s v="United States"/>
    <s v="Sonron"/>
    <s v="MG"/>
    <n v="55"/>
    <x v="0"/>
    <s v="Central"/>
  </r>
  <r>
    <s v="57689GK9"/>
    <x v="27"/>
    <x v="4"/>
    <s v="Finhigh"/>
    <x v="0"/>
    <d v="2017-03-10T00:00:00"/>
    <x v="19"/>
    <n v="3587"/>
    <s v="finance"/>
    <n v="2006"/>
    <n v="1102.43"/>
    <n v="1759"/>
    <s v="United States"/>
    <n v="0"/>
    <s v="MG"/>
    <n v="3393"/>
    <x v="0"/>
    <s v="Central"/>
  </r>
  <r>
    <s v="S2WDGIHL"/>
    <x v="27"/>
    <x v="4"/>
    <s v="Warephase"/>
    <x v="0"/>
    <d v="2017-03-10T00:00:00"/>
    <x v="78"/>
    <n v="2915"/>
    <s v="services"/>
    <n v="1997"/>
    <n v="2041.73"/>
    <n v="5276"/>
    <s v="United States"/>
    <n v="0"/>
    <s v="MG"/>
    <n v="3393"/>
    <x v="0"/>
    <s v="Central"/>
  </r>
  <r>
    <s v="TF7HCU69"/>
    <x v="19"/>
    <x v="0"/>
    <s v="Gekko &amp; Co"/>
    <x v="0"/>
    <d v="2017-03-10T00:00:00"/>
    <x v="83"/>
    <n v="1062"/>
    <s v="retail"/>
    <n v="1990"/>
    <n v="2520.83"/>
    <n v="3502"/>
    <s v="United States"/>
    <n v="0"/>
    <s v="GTX"/>
    <n v="1096"/>
    <x v="4"/>
    <s v="East"/>
  </r>
  <r>
    <s v="0EX7ML4W"/>
    <x v="24"/>
    <x v="3"/>
    <s v="Finhigh"/>
    <x v="1"/>
    <d v="2017-03-10T00:00:00"/>
    <x v="33"/>
    <n v="0"/>
    <s v="finance"/>
    <n v="2006"/>
    <n v="1102.43"/>
    <n v="1759"/>
    <s v="United States"/>
    <n v="0"/>
    <s v="GTX"/>
    <n v="5482"/>
    <x v="1"/>
    <s v="Central"/>
  </r>
  <r>
    <s v="5BSHJG7W"/>
    <x v="16"/>
    <x v="2"/>
    <s v="Kan-code"/>
    <x v="1"/>
    <d v="2017-03-10T00:00:00"/>
    <x v="74"/>
    <n v="0"/>
    <s v="software"/>
    <n v="1982"/>
    <n v="11698.03"/>
    <n v="34288"/>
    <s v="United States"/>
    <n v="0"/>
    <s v="GTX"/>
    <n v="550"/>
    <x v="2"/>
    <s v="West"/>
  </r>
  <r>
    <s v="HW38EMKM"/>
    <x v="8"/>
    <x v="3"/>
    <s v="Kan-code"/>
    <x v="1"/>
    <d v="2017-03-10T00:00:00"/>
    <x v="19"/>
    <n v="0"/>
    <s v="software"/>
    <n v="1982"/>
    <n v="11698.03"/>
    <n v="34288"/>
    <s v="United States"/>
    <n v="0"/>
    <s v="GTX"/>
    <n v="5482"/>
    <x v="2"/>
    <s v="West"/>
  </r>
  <r>
    <s v="5XPYFICK"/>
    <x v="15"/>
    <x v="1"/>
    <s v="Inity"/>
    <x v="2"/>
    <d v="2017-03-10T00:00:00"/>
    <x v="14"/>
    <m/>
    <s v="marketing"/>
    <n v="1986"/>
    <n v="2403.58"/>
    <n v="8801"/>
    <s v="United States"/>
    <n v="0"/>
    <s v="MG"/>
    <n v="55"/>
    <x v="4"/>
    <s v="East"/>
  </r>
  <r>
    <s v="B5QCN9H7"/>
    <x v="13"/>
    <x v="1"/>
    <s v="Massive Dynamic"/>
    <x v="1"/>
    <d v="2017-03-10T00:00:00"/>
    <x v="78"/>
    <n v="0"/>
    <s v="entertainment"/>
    <n v="1989"/>
    <n v="665.06"/>
    <n v="1095"/>
    <s v="United States"/>
    <n v="0"/>
    <s v="MG"/>
    <n v="55"/>
    <x v="4"/>
    <s v="East"/>
  </r>
  <r>
    <s v="X7M4GO0J"/>
    <x v="13"/>
    <x v="0"/>
    <s v="Zencorporation"/>
    <x v="0"/>
    <d v="2017-03-10T00:00:00"/>
    <x v="90"/>
    <n v="1074"/>
    <s v="technolgy"/>
    <n v="2011"/>
    <n v="40.79"/>
    <n v="142"/>
    <s v="China"/>
    <n v="0"/>
    <s v="GTX"/>
    <n v="1096"/>
    <x v="4"/>
    <s v="East"/>
  </r>
  <r>
    <s v="JYI35PPE"/>
    <x v="2"/>
    <x v="1"/>
    <s v="Newex"/>
    <x v="1"/>
    <d v="2017-03-10T00:00:00"/>
    <x v="39"/>
    <n v="0"/>
    <s v="services"/>
    <n v="1991"/>
    <n v="1012.72"/>
    <n v="3492"/>
    <s v="Germany"/>
    <n v="0"/>
    <s v="MG"/>
    <n v="55"/>
    <x v="2"/>
    <s v="West"/>
  </r>
  <r>
    <s v="6XHE52MV"/>
    <x v="3"/>
    <x v="1"/>
    <s v="Inity"/>
    <x v="1"/>
    <d v="2017-03-11T00:00:00"/>
    <x v="74"/>
    <n v="0"/>
    <s v="marketing"/>
    <n v="1986"/>
    <n v="2403.58"/>
    <n v="8801"/>
    <s v="United States"/>
    <n v="0"/>
    <s v="MG"/>
    <n v="55"/>
    <x v="0"/>
    <s v="Central"/>
  </r>
  <r>
    <s v="0YN6EALP"/>
    <x v="3"/>
    <x v="1"/>
    <s v="Scottech"/>
    <x v="0"/>
    <d v="2017-03-11T00:00:00"/>
    <x v="10"/>
    <n v="57"/>
    <s v="marketing"/>
    <n v="2012"/>
    <n v="45.39"/>
    <n v="100"/>
    <s v="United States"/>
    <s v="Inity"/>
    <s v="MG"/>
    <n v="55"/>
    <x v="0"/>
    <s v="Central"/>
  </r>
  <r>
    <s v="A4LUP6W6"/>
    <x v="25"/>
    <x v="2"/>
    <s v="Zotware"/>
    <x v="0"/>
    <d v="2017-03-11T00:00:00"/>
    <x v="55"/>
    <n v="586"/>
    <s v="software"/>
    <n v="1979"/>
    <n v="4478.47"/>
    <n v="13809"/>
    <s v="United States"/>
    <n v="0"/>
    <s v="GTX"/>
    <n v="550"/>
    <x v="5"/>
    <s v="East"/>
  </r>
  <r>
    <s v="KUK2H5MD"/>
    <x v="27"/>
    <x v="0"/>
    <s v="Rundofase"/>
    <x v="0"/>
    <d v="2017-03-11T00:00:00"/>
    <x v="66"/>
    <n v="1184"/>
    <s v="technolgy"/>
    <n v="1983"/>
    <n v="1008.06"/>
    <n v="1238"/>
    <s v="United States"/>
    <n v="0"/>
    <s v="GTX"/>
    <n v="1096"/>
    <x v="0"/>
    <s v="Central"/>
  </r>
  <r>
    <s v="HTW9348H"/>
    <x v="22"/>
    <x v="2"/>
    <s v="Silis"/>
    <x v="1"/>
    <d v="2017-03-11T00:00:00"/>
    <x v="62"/>
    <n v="0"/>
    <s v="medical"/>
    <n v="1994"/>
    <n v="2818.38"/>
    <n v="6290"/>
    <s v="United States"/>
    <n v="0"/>
    <s v="GTX"/>
    <n v="550"/>
    <x v="5"/>
    <s v="East"/>
  </r>
  <r>
    <s v="A6CE8BHR"/>
    <x v="7"/>
    <x v="0"/>
    <s v="Lexiqvolax"/>
    <x v="1"/>
    <d v="2017-03-11T00:00:00"/>
    <x v="84"/>
    <n v="0"/>
    <s v="medical"/>
    <n v="2004"/>
    <n v="1618.89"/>
    <n v="3889"/>
    <s v="United States"/>
    <n v="0"/>
    <s v="GTX"/>
    <n v="1096"/>
    <x v="2"/>
    <s v="West"/>
  </r>
  <r>
    <s v="UI1UION3"/>
    <x v="7"/>
    <x v="2"/>
    <s v="J-Texon"/>
    <x v="0"/>
    <d v="2017-03-11T00:00:00"/>
    <x v="73"/>
    <n v="526"/>
    <s v="retail"/>
    <n v="1989"/>
    <n v="1388.67"/>
    <n v="3583"/>
    <s v="United States"/>
    <n v="0"/>
    <s v="GTX"/>
    <n v="550"/>
    <x v="2"/>
    <s v="West"/>
  </r>
  <r>
    <s v="ZPX96Q40"/>
    <x v="7"/>
    <x v="3"/>
    <s v="Condax"/>
    <x v="0"/>
    <d v="2017-03-11T00:00:00"/>
    <x v="83"/>
    <n v="5344"/>
    <s v="medical"/>
    <n v="2017"/>
    <n v="4.54"/>
    <n v="9"/>
    <s v="United States"/>
    <n v="0"/>
    <s v="GTX"/>
    <n v="5482"/>
    <x v="2"/>
    <s v="West"/>
  </r>
  <r>
    <s v="FGH181PC"/>
    <x v="14"/>
    <x v="2"/>
    <s v="Dalttechnology"/>
    <x v="0"/>
    <d v="2017-03-11T00:00:00"/>
    <x v="46"/>
    <n v="528"/>
    <s v="software"/>
    <n v="2013"/>
    <n v="98.79"/>
    <n v="96"/>
    <s v="United States"/>
    <s v="Bubba Gump"/>
    <s v="GTX"/>
    <n v="550"/>
    <x v="2"/>
    <s v="West"/>
  </r>
  <r>
    <s v="8OBC9CQE"/>
    <x v="14"/>
    <x v="4"/>
    <s v="Singletechno"/>
    <x v="0"/>
    <d v="2017-03-11T00:00:00"/>
    <x v="12"/>
    <n v="3254"/>
    <s v="retail"/>
    <n v="1996"/>
    <n v="2214.94"/>
    <n v="5374"/>
    <s v="United States"/>
    <n v="0"/>
    <s v="MG"/>
    <n v="3393"/>
    <x v="2"/>
    <s v="West"/>
  </r>
  <r>
    <s v="2Y84YR3K"/>
    <x v="16"/>
    <x v="2"/>
    <s v="J-Texon"/>
    <x v="0"/>
    <d v="2017-03-11T00:00:00"/>
    <x v="58"/>
    <n v="516"/>
    <s v="retail"/>
    <n v="1989"/>
    <n v="1388.67"/>
    <n v="3583"/>
    <s v="United States"/>
    <n v="0"/>
    <s v="GTX"/>
    <n v="550"/>
    <x v="2"/>
    <s v="West"/>
  </r>
  <r>
    <s v="97QHOOWD"/>
    <x v="16"/>
    <x v="2"/>
    <s v="Y-corporation"/>
    <x v="0"/>
    <d v="2017-03-11T00:00:00"/>
    <x v="27"/>
    <n v="538"/>
    <s v="employment"/>
    <n v="1983"/>
    <n v="2871.35"/>
    <n v="9561"/>
    <s v="United States"/>
    <n v="0"/>
    <s v="GTX"/>
    <n v="550"/>
    <x v="2"/>
    <s v="West"/>
  </r>
  <r>
    <s v="YL7XWUYO"/>
    <x v="21"/>
    <x v="2"/>
    <s v="Codehow"/>
    <x v="0"/>
    <d v="2017-03-11T00:00:00"/>
    <x v="65"/>
    <n v="459"/>
    <s v="software"/>
    <n v="1998"/>
    <n v="2714.9"/>
    <n v="2641"/>
    <s v="United States"/>
    <s v="Acme Corporation"/>
    <s v="GTX"/>
    <n v="550"/>
    <x v="0"/>
    <s v="Central"/>
  </r>
  <r>
    <s v="VO8TFB31"/>
    <x v="8"/>
    <x v="2"/>
    <s v="Cheers"/>
    <x v="1"/>
    <d v="2017-03-11T00:00:00"/>
    <x v="85"/>
    <n v="0"/>
    <s v="entertainment"/>
    <n v="1993"/>
    <n v="4269.9"/>
    <n v="6472"/>
    <s v="United States"/>
    <s v="Massive Dynamic"/>
    <s v="GTX"/>
    <n v="550"/>
    <x v="2"/>
    <s v="West"/>
  </r>
  <r>
    <s v="HZU0L5GS"/>
    <x v="0"/>
    <x v="4"/>
    <s v="Konmatfix"/>
    <x v="0"/>
    <d v="2017-03-11T00:00:00"/>
    <x v="44"/>
    <n v="3330"/>
    <s v="marketing"/>
    <n v="1985"/>
    <n v="375.43"/>
    <n v="1190"/>
    <s v="United States"/>
    <n v="0"/>
    <s v="MG"/>
    <n v="3393"/>
    <x v="0"/>
    <s v="Central"/>
  </r>
  <r>
    <s v="8RF8XVYF"/>
    <x v="11"/>
    <x v="2"/>
    <s v="Conecom"/>
    <x v="0"/>
    <d v="2017-03-11T00:00:00"/>
    <x v="33"/>
    <n v="589"/>
    <s v="technolgy"/>
    <n v="2005"/>
    <n v="1520.66"/>
    <n v="1806"/>
    <s v="United States"/>
    <n v="0"/>
    <s v="GTX"/>
    <n v="550"/>
    <x v="0"/>
    <s v="Central"/>
  </r>
  <r>
    <s v="ZILYYA1V"/>
    <x v="4"/>
    <x v="1"/>
    <s v="Goodsilron"/>
    <x v="0"/>
    <d v="2017-03-11T00:00:00"/>
    <x v="18"/>
    <n v="45"/>
    <s v="marketing"/>
    <n v="2000"/>
    <n v="2952.73"/>
    <n v="5107"/>
    <s v="United States"/>
    <n v="0"/>
    <s v="MG"/>
    <n v="55"/>
    <x v="3"/>
    <s v="West"/>
  </r>
  <r>
    <s v="NH0WGTR4"/>
    <x v="3"/>
    <x v="1"/>
    <s v="Funholding"/>
    <x v="1"/>
    <d v="2017-03-12T00:00:00"/>
    <x v="60"/>
    <n v="0"/>
    <s v="finance"/>
    <n v="1991"/>
    <n v="2819.5"/>
    <n v="7227"/>
    <s v="United States"/>
    <s v="Golddex"/>
    <s v="MG"/>
    <n v="55"/>
    <x v="0"/>
    <s v="Central"/>
  </r>
  <r>
    <s v="73HO9OZC"/>
    <x v="25"/>
    <x v="2"/>
    <s v="Finjob"/>
    <x v="2"/>
    <d v="2017-03-12T00:00:00"/>
    <x v="14"/>
    <m/>
    <s v="employment"/>
    <n v="1988"/>
    <n v="2059.9"/>
    <n v="3644"/>
    <s v="United States"/>
    <n v="0"/>
    <s v="GTX"/>
    <n v="550"/>
    <x v="5"/>
    <s v="East"/>
  </r>
  <r>
    <s v="WBJX6O2D"/>
    <x v="25"/>
    <x v="3"/>
    <s v="Opentech"/>
    <x v="0"/>
    <d v="2017-03-12T00:00:00"/>
    <x v="79"/>
    <n v="5664"/>
    <s v="finance"/>
    <n v="1994"/>
    <n v="355.23"/>
    <n v="853"/>
    <s v="United States"/>
    <n v="0"/>
    <s v="GTX"/>
    <n v="5482"/>
    <x v="5"/>
    <s v="East"/>
  </r>
  <r>
    <s v="1IHNDN80"/>
    <x v="27"/>
    <x v="4"/>
    <s v="Streethex"/>
    <x v="1"/>
    <d v="2017-03-12T00:00:00"/>
    <x v="34"/>
    <n v="0"/>
    <s v="retail"/>
    <n v="1988"/>
    <n v="1376.8"/>
    <n v="1165"/>
    <s v="Belgium"/>
    <n v="0"/>
    <s v="MG"/>
    <n v="3393"/>
    <x v="0"/>
    <s v="Central"/>
  </r>
  <r>
    <s v="T14K7M5G"/>
    <x v="23"/>
    <x v="0"/>
    <s v="Initech"/>
    <x v="0"/>
    <d v="2017-03-12T00:00:00"/>
    <x v="79"/>
    <n v="1074"/>
    <s v="telecommunications"/>
    <n v="1994"/>
    <n v="6395.05"/>
    <n v="20275"/>
    <s v="United States"/>
    <n v="0"/>
    <s v="GTX"/>
    <n v="1096"/>
    <x v="4"/>
    <s v="East"/>
  </r>
  <r>
    <s v="XPP2Q5WQ"/>
    <x v="1"/>
    <x v="0"/>
    <s v="Globex Corporation"/>
    <x v="1"/>
    <d v="2017-03-12T00:00:00"/>
    <x v="34"/>
    <n v="0"/>
    <s v="technolgy"/>
    <n v="2000"/>
    <n v="1223.72"/>
    <n v="2497"/>
    <s v="Norway"/>
    <n v="0"/>
    <s v="GTX"/>
    <n v="1096"/>
    <x v="1"/>
    <s v="Central"/>
  </r>
  <r>
    <s v="HG07756D"/>
    <x v="12"/>
    <x v="2"/>
    <s v="Finjob"/>
    <x v="0"/>
    <d v="2017-03-12T00:00:00"/>
    <x v="20"/>
    <n v="481"/>
    <s v="employment"/>
    <n v="1988"/>
    <n v="2059.9"/>
    <n v="3644"/>
    <s v="United States"/>
    <n v="0"/>
    <s v="GTX"/>
    <n v="550"/>
    <x v="3"/>
    <s v="West"/>
  </r>
  <r>
    <s v="E7YSM99K"/>
    <x v="12"/>
    <x v="0"/>
    <s v="Labdrill"/>
    <x v="0"/>
    <d v="2017-03-12T00:00:00"/>
    <x v="42"/>
    <n v="1101"/>
    <s v="medical"/>
    <n v="1985"/>
    <n v="2741.37"/>
    <n v="9226"/>
    <s v="United States"/>
    <n v="0"/>
    <s v="GTX"/>
    <n v="1096"/>
    <x v="3"/>
    <s v="West"/>
  </r>
  <r>
    <s v="4D1FP59D"/>
    <x v="24"/>
    <x v="2"/>
    <s v="Warephase"/>
    <x v="0"/>
    <d v="2017-03-12T00:00:00"/>
    <x v="76"/>
    <n v="522"/>
    <s v="services"/>
    <n v="1997"/>
    <n v="2041.73"/>
    <n v="5276"/>
    <s v="United States"/>
    <n v="0"/>
    <s v="GTX"/>
    <n v="550"/>
    <x v="1"/>
    <s v="Central"/>
  </r>
  <r>
    <s v="3E4VTH6E"/>
    <x v="9"/>
    <x v="1"/>
    <s v="Hatfan"/>
    <x v="2"/>
    <d v="2017-03-12T00:00:00"/>
    <x v="14"/>
    <m/>
    <s v="services"/>
    <n v="1982"/>
    <n v="792.46"/>
    <n v="1299"/>
    <s v="United States"/>
    <n v="0"/>
    <s v="MG"/>
    <n v="55"/>
    <x v="3"/>
    <s v="West"/>
  </r>
  <r>
    <s v="TK29F68V"/>
    <x v="9"/>
    <x v="1"/>
    <s v="Y-corporation"/>
    <x v="0"/>
    <d v="2017-03-12T00:00:00"/>
    <x v="66"/>
    <n v="49"/>
    <s v="employment"/>
    <n v="1983"/>
    <n v="2871.35"/>
    <n v="9561"/>
    <s v="United States"/>
    <n v="0"/>
    <s v="MG"/>
    <n v="55"/>
    <x v="3"/>
    <s v="West"/>
  </r>
  <r>
    <s v="GTANESSU"/>
    <x v="21"/>
    <x v="0"/>
    <s v="Isdom"/>
    <x v="0"/>
    <d v="2017-03-12T00:00:00"/>
    <x v="55"/>
    <n v="991"/>
    <s v="medical"/>
    <n v="2002"/>
    <n v="3178.24"/>
    <n v="4540"/>
    <s v="United States"/>
    <n v="0"/>
    <s v="GTX"/>
    <n v="1096"/>
    <x v="0"/>
    <s v="Central"/>
  </r>
  <r>
    <s v="LA0O6BHX"/>
    <x v="21"/>
    <x v="3"/>
    <s v="Dontechi"/>
    <x v="0"/>
    <d v="2017-03-12T00:00:00"/>
    <x v="75"/>
    <n v="4509"/>
    <s v="software"/>
    <n v="1982"/>
    <n v="4618"/>
    <n v="10083"/>
    <s v="United States"/>
    <n v="0"/>
    <s v="GTX"/>
    <n v="5482"/>
    <x v="0"/>
    <s v="Central"/>
  </r>
  <r>
    <s v="J4V3VKQ5"/>
    <x v="8"/>
    <x v="2"/>
    <s v="Sonron"/>
    <x v="0"/>
    <d v="2017-03-12T00:00:00"/>
    <x v="27"/>
    <n v="491"/>
    <s v="telecommunications"/>
    <n v="1999"/>
    <n v="1699.85"/>
    <n v="5108"/>
    <s v="United States"/>
    <n v="0"/>
    <s v="GTX"/>
    <n v="550"/>
    <x v="2"/>
    <s v="West"/>
  </r>
  <r>
    <s v="G281LUYF"/>
    <x v="6"/>
    <x v="0"/>
    <s v="Finhigh"/>
    <x v="1"/>
    <d v="2017-03-12T00:00:00"/>
    <x v="37"/>
    <n v="0"/>
    <s v="finance"/>
    <n v="2006"/>
    <n v="1102.43"/>
    <n v="1759"/>
    <s v="United States"/>
    <n v="0"/>
    <s v="GTX"/>
    <n v="1096"/>
    <x v="1"/>
    <s v="Central"/>
  </r>
  <r>
    <s v="4NAK1XFV"/>
    <x v="15"/>
    <x v="1"/>
    <s v="Umbrella Corporation"/>
    <x v="1"/>
    <d v="2017-03-12T00:00:00"/>
    <x v="40"/>
    <n v="0"/>
    <s v="finance"/>
    <n v="1998"/>
    <n v="2022.14"/>
    <n v="5113"/>
    <s v="United States"/>
    <n v="0"/>
    <s v="MG"/>
    <n v="55"/>
    <x v="4"/>
    <s v="East"/>
  </r>
  <r>
    <s v="Y34MVXP3"/>
    <x v="15"/>
    <x v="4"/>
    <s v="Kinnamplus"/>
    <x v="0"/>
    <d v="2017-03-12T00:00:00"/>
    <x v="86"/>
    <n v="3443"/>
    <s v="retail"/>
    <n v="2004"/>
    <n v="702.72"/>
    <n v="1831"/>
    <s v="United States"/>
    <n v="0"/>
    <s v="MG"/>
    <n v="3393"/>
    <x v="4"/>
    <s v="East"/>
  </r>
  <r>
    <s v="N8G3G1UF"/>
    <x v="11"/>
    <x v="1"/>
    <s v="Gogozoom"/>
    <x v="0"/>
    <d v="2017-03-12T00:00:00"/>
    <x v="78"/>
    <n v="60"/>
    <s v="telecommunications"/>
    <n v="2007"/>
    <n v="86.68"/>
    <n v="187"/>
    <s v="United States"/>
    <s v="Sonron"/>
    <s v="MG"/>
    <n v="55"/>
    <x v="0"/>
    <s v="Central"/>
  </r>
  <r>
    <s v="SDXZB8MC"/>
    <x v="11"/>
    <x v="1"/>
    <s v="Hottechi"/>
    <x v="0"/>
    <d v="2017-03-12T00:00:00"/>
    <x v="69"/>
    <n v="53"/>
    <s v="technolgy"/>
    <n v="1997"/>
    <n v="8170.38"/>
    <n v="16499"/>
    <s v="Korea"/>
    <n v="0"/>
    <s v="MG"/>
    <n v="55"/>
    <x v="0"/>
    <s v="Central"/>
  </r>
  <r>
    <s v="PFUE2JYB"/>
    <x v="4"/>
    <x v="1"/>
    <s v="Finjob"/>
    <x v="0"/>
    <d v="2017-03-12T00:00:00"/>
    <x v="64"/>
    <n v="56"/>
    <s v="employment"/>
    <n v="1988"/>
    <n v="2059.9"/>
    <n v="3644"/>
    <s v="United States"/>
    <n v="0"/>
    <s v="MG"/>
    <n v="55"/>
    <x v="3"/>
    <s v="West"/>
  </r>
  <r>
    <s v="4A8SFEJ2"/>
    <x v="2"/>
    <x v="2"/>
    <s v="Scotfind"/>
    <x v="0"/>
    <d v="2017-03-12T00:00:00"/>
    <x v="10"/>
    <n v="665"/>
    <s v="software"/>
    <n v="1996"/>
    <n v="6354.87"/>
    <n v="16780"/>
    <s v="United States"/>
    <s v="Bubba Gump"/>
    <s v="GTX"/>
    <n v="550"/>
    <x v="2"/>
    <s v="West"/>
  </r>
  <r>
    <s v="HEG8WPQF"/>
    <x v="3"/>
    <x v="0"/>
    <s v="Inity"/>
    <x v="0"/>
    <d v="2017-03-13T00:00:00"/>
    <x v="56"/>
    <n v="1140"/>
    <s v="marketing"/>
    <n v="1986"/>
    <n v="2403.58"/>
    <n v="8801"/>
    <s v="United States"/>
    <n v="0"/>
    <s v="GTX"/>
    <n v="1096"/>
    <x v="0"/>
    <s v="Central"/>
  </r>
  <r>
    <s v="0FST40LV"/>
    <x v="3"/>
    <x v="1"/>
    <s v="Streethex"/>
    <x v="0"/>
    <d v="2017-03-13T00:00:00"/>
    <x v="60"/>
    <n v="52"/>
    <s v="retail"/>
    <n v="1988"/>
    <n v="1376.8"/>
    <n v="1165"/>
    <s v="Belgium"/>
    <n v="0"/>
    <s v="MG"/>
    <n v="55"/>
    <x v="0"/>
    <s v="Central"/>
  </r>
  <r>
    <s v="I7WERQ6B"/>
    <x v="3"/>
    <x v="1"/>
    <s v="Warephase"/>
    <x v="0"/>
    <d v="2017-03-13T00:00:00"/>
    <x v="84"/>
    <n v="52"/>
    <s v="services"/>
    <n v="1997"/>
    <n v="2041.73"/>
    <n v="5276"/>
    <s v="United States"/>
    <n v="0"/>
    <s v="MG"/>
    <n v="55"/>
    <x v="0"/>
    <s v="Central"/>
  </r>
  <r>
    <s v="T7UYHDUN"/>
    <x v="28"/>
    <x v="3"/>
    <s v="Donquadtech"/>
    <x v="1"/>
    <d v="2017-03-13T00:00:00"/>
    <x v="29"/>
    <n v="0"/>
    <s v="technolgy"/>
    <n v="1992"/>
    <n v="1712.68"/>
    <n v="3194"/>
    <s v="United States"/>
    <s v="Acme Corporation"/>
    <s v="GTX"/>
    <n v="5482"/>
    <x v="5"/>
    <s v="East"/>
  </r>
  <r>
    <s v="V0EIMVES"/>
    <x v="27"/>
    <x v="3"/>
    <s v="Konmatfix"/>
    <x v="0"/>
    <d v="2017-03-13T00:00:00"/>
    <x v="57"/>
    <n v="5121"/>
    <s v="marketing"/>
    <n v="1985"/>
    <n v="375.43"/>
    <n v="1190"/>
    <s v="United States"/>
    <n v="0"/>
    <s v="GTX"/>
    <n v="5482"/>
    <x v="0"/>
    <s v="Central"/>
  </r>
  <r>
    <s v="DL4SZAGH"/>
    <x v="27"/>
    <x v="4"/>
    <s v="Rundofase"/>
    <x v="0"/>
    <d v="2017-03-13T00:00:00"/>
    <x v="20"/>
    <n v="3611"/>
    <s v="technolgy"/>
    <n v="1983"/>
    <n v="1008.06"/>
    <n v="1238"/>
    <s v="United States"/>
    <n v="0"/>
    <s v="MG"/>
    <n v="3393"/>
    <x v="0"/>
    <s v="Central"/>
  </r>
  <r>
    <s v="RVIU1YQ8"/>
    <x v="23"/>
    <x v="1"/>
    <s v="Massive Dynamic"/>
    <x v="0"/>
    <d v="2017-03-13T00:00:00"/>
    <x v="29"/>
    <n v="50"/>
    <s v="entertainment"/>
    <n v="1989"/>
    <n v="665.06"/>
    <n v="1095"/>
    <s v="United States"/>
    <n v="0"/>
    <s v="MG"/>
    <n v="55"/>
    <x v="4"/>
    <s v="East"/>
  </r>
  <r>
    <s v="ZNSWDHTJ"/>
    <x v="1"/>
    <x v="2"/>
    <s v="Rundofase"/>
    <x v="0"/>
    <d v="2017-03-13T00:00:00"/>
    <x v="41"/>
    <n v="618"/>
    <s v="technolgy"/>
    <n v="1983"/>
    <n v="1008.06"/>
    <n v="1238"/>
    <s v="United States"/>
    <n v="0"/>
    <s v="GTX"/>
    <n v="550"/>
    <x v="1"/>
    <s v="Central"/>
  </r>
  <r>
    <s v="A2G8VYZY"/>
    <x v="1"/>
    <x v="0"/>
    <s v="Globex Corporation"/>
    <x v="0"/>
    <d v="2017-03-13T00:00:00"/>
    <x v="10"/>
    <n v="1247"/>
    <s v="technolgy"/>
    <n v="2000"/>
    <n v="1223.72"/>
    <n v="2497"/>
    <s v="Norway"/>
    <n v="0"/>
    <s v="GTX"/>
    <n v="1096"/>
    <x v="1"/>
    <s v="Central"/>
  </r>
  <r>
    <s v="F5I33E1I"/>
    <x v="12"/>
    <x v="1"/>
    <s v="Sumace"/>
    <x v="2"/>
    <d v="2017-03-13T00:00:00"/>
    <x v="14"/>
    <m/>
    <s v="retail"/>
    <n v="2000"/>
    <n v="167.89"/>
    <n v="493"/>
    <s v="Romania"/>
    <n v="0"/>
    <s v="MG"/>
    <n v="55"/>
    <x v="3"/>
    <s v="West"/>
  </r>
  <r>
    <s v="Y9B94N72"/>
    <x v="19"/>
    <x v="1"/>
    <s v="Donware"/>
    <x v="0"/>
    <d v="2017-03-13T00:00:00"/>
    <x v="43"/>
    <n v="55"/>
    <s v="marketing"/>
    <n v="1999"/>
    <n v="1197.44"/>
    <n v="2570"/>
    <s v="United States"/>
    <n v="0"/>
    <s v="MG"/>
    <n v="55"/>
    <x v="4"/>
    <s v="East"/>
  </r>
  <r>
    <s v="34MBPHRL"/>
    <x v="9"/>
    <x v="0"/>
    <s v="Singletechno"/>
    <x v="0"/>
    <d v="2017-03-13T00:00:00"/>
    <x v="65"/>
    <n v="1157"/>
    <s v="retail"/>
    <n v="1996"/>
    <n v="2214.94"/>
    <n v="5374"/>
    <s v="United States"/>
    <n v="0"/>
    <s v="GTX"/>
    <n v="1096"/>
    <x v="3"/>
    <s v="West"/>
  </r>
  <r>
    <s v="K73K8IQ3"/>
    <x v="16"/>
    <x v="2"/>
    <s v="Hottechi"/>
    <x v="0"/>
    <d v="2017-03-13T00:00:00"/>
    <x v="55"/>
    <n v="537"/>
    <s v="technolgy"/>
    <n v="1997"/>
    <n v="8170.38"/>
    <n v="16499"/>
    <s v="Korea"/>
    <n v="0"/>
    <s v="GTX"/>
    <n v="550"/>
    <x v="2"/>
    <s v="West"/>
  </r>
  <r>
    <s v="JV1NCDKP"/>
    <x v="0"/>
    <x v="1"/>
    <s v="Isdom"/>
    <x v="0"/>
    <d v="2017-03-13T00:00:00"/>
    <x v="53"/>
    <n v="57"/>
    <s v="medical"/>
    <n v="2002"/>
    <n v="3178.24"/>
    <n v="4540"/>
    <s v="United States"/>
    <n v="0"/>
    <s v="MG"/>
    <n v="55"/>
    <x v="0"/>
    <s v="Central"/>
  </r>
  <r>
    <s v="ECCVMNUZ"/>
    <x v="10"/>
    <x v="1"/>
    <s v="Sunnamplex"/>
    <x v="0"/>
    <d v="2017-03-13T00:00:00"/>
    <x v="47"/>
    <n v="66"/>
    <s v="marketing"/>
    <n v="2008"/>
    <n v="894.37"/>
    <n v="1593"/>
    <s v="Poland"/>
    <n v="0"/>
    <s v="MG"/>
    <n v="55"/>
    <x v="3"/>
    <s v="West"/>
  </r>
  <r>
    <s v="3OAEEV0S"/>
    <x v="25"/>
    <x v="4"/>
    <s v="Gekko &amp; Co"/>
    <x v="0"/>
    <d v="2017-03-14T00:00:00"/>
    <x v="21"/>
    <n v="3503"/>
    <s v="retail"/>
    <n v="1990"/>
    <n v="2520.83"/>
    <n v="3502"/>
    <s v="United States"/>
    <n v="0"/>
    <s v="MG"/>
    <n v="3393"/>
    <x v="5"/>
    <s v="East"/>
  </r>
  <r>
    <s v="RTH5O6ZW"/>
    <x v="25"/>
    <x v="4"/>
    <s v="Mathtouch"/>
    <x v="0"/>
    <d v="2017-03-14T00:00:00"/>
    <x v="66"/>
    <n v="3600"/>
    <s v="marketing"/>
    <n v="1984"/>
    <n v="3027.46"/>
    <n v="9516"/>
    <s v="Jordan"/>
    <n v="0"/>
    <s v="MG"/>
    <n v="3393"/>
    <x v="5"/>
    <s v="East"/>
  </r>
  <r>
    <s v="GH6U8WWN"/>
    <x v="26"/>
    <x v="2"/>
    <s v="Massive Dynamic"/>
    <x v="0"/>
    <d v="2017-03-14T00:00:00"/>
    <x v="16"/>
    <n v="425"/>
    <s v="entertainment"/>
    <n v="1989"/>
    <n v="665.06"/>
    <n v="1095"/>
    <s v="United States"/>
    <n v="0"/>
    <s v="GTX"/>
    <n v="550"/>
    <x v="5"/>
    <s v="East"/>
  </r>
  <r>
    <s v="2Y2R082L"/>
    <x v="1"/>
    <x v="1"/>
    <s v="dambase"/>
    <x v="0"/>
    <d v="2017-03-14T00:00:00"/>
    <x v="35"/>
    <n v="62"/>
    <s v="marketing"/>
    <n v="1995"/>
    <n v="2173.98"/>
    <n v="2928"/>
    <s v="United States"/>
    <s v="Inity"/>
    <s v="MG"/>
    <n v="55"/>
    <x v="1"/>
    <s v="Central"/>
  </r>
  <r>
    <s v="1R38Y0C1"/>
    <x v="12"/>
    <x v="4"/>
    <s v="Golddex"/>
    <x v="0"/>
    <d v="2017-03-14T00:00:00"/>
    <x v="19"/>
    <n v="3386"/>
    <s v="finance"/>
    <n v="2008"/>
    <n v="52.5"/>
    <n v="165"/>
    <s v="United States"/>
    <n v="0"/>
    <s v="MG"/>
    <n v="3393"/>
    <x v="3"/>
    <s v="West"/>
  </r>
  <r>
    <s v="8JS4BWQ7"/>
    <x v="24"/>
    <x v="2"/>
    <s v="Streethex"/>
    <x v="0"/>
    <d v="2017-03-14T00:00:00"/>
    <x v="29"/>
    <n v="615"/>
    <s v="retail"/>
    <n v="1988"/>
    <n v="1376.8"/>
    <n v="1165"/>
    <s v="Belgium"/>
    <n v="0"/>
    <s v="GTX"/>
    <n v="550"/>
    <x v="1"/>
    <s v="Central"/>
  </r>
  <r>
    <s v="78TOITP2"/>
    <x v="24"/>
    <x v="1"/>
    <s v="Finhigh"/>
    <x v="0"/>
    <d v="2017-03-14T00:00:00"/>
    <x v="40"/>
    <n v="55"/>
    <s v="finance"/>
    <n v="2006"/>
    <n v="1102.43"/>
    <n v="1759"/>
    <s v="United States"/>
    <n v="0"/>
    <s v="MG"/>
    <n v="55"/>
    <x v="1"/>
    <s v="Central"/>
  </r>
  <r>
    <s v="3PVNGGBX"/>
    <x v="5"/>
    <x v="2"/>
    <s v="The New York Inquirer"/>
    <x v="2"/>
    <d v="2017-03-14T00:00:00"/>
    <x v="14"/>
    <m/>
    <s v="medical"/>
    <n v="1996"/>
    <n v="439.21"/>
    <n v="792"/>
    <s v="United States"/>
    <n v="0"/>
    <s v="GTX"/>
    <n v="550"/>
    <x v="3"/>
    <s v="West"/>
  </r>
  <r>
    <s v="BSA76OL5"/>
    <x v="20"/>
    <x v="2"/>
    <s v="Isdom"/>
    <x v="1"/>
    <d v="2017-03-14T00:00:00"/>
    <x v="36"/>
    <n v="0"/>
    <s v="medical"/>
    <n v="2002"/>
    <n v="3178.24"/>
    <n v="4540"/>
    <s v="United States"/>
    <n v="0"/>
    <s v="GTX"/>
    <n v="550"/>
    <x v="1"/>
    <s v="Central"/>
  </r>
  <r>
    <s v="YHNBSXPN"/>
    <x v="8"/>
    <x v="0"/>
    <s v="Hatfan"/>
    <x v="0"/>
    <d v="2017-03-14T00:00:00"/>
    <x v="25"/>
    <n v="1019"/>
    <s v="services"/>
    <n v="1982"/>
    <n v="792.46"/>
    <n v="1299"/>
    <s v="United States"/>
    <n v="0"/>
    <s v="GTX"/>
    <n v="1096"/>
    <x v="2"/>
    <s v="West"/>
  </r>
  <r>
    <s v="TW6D3KT4"/>
    <x v="8"/>
    <x v="4"/>
    <s v="Blackzim"/>
    <x v="0"/>
    <d v="2017-03-14T00:00:00"/>
    <x v="50"/>
    <n v="2798"/>
    <s v="retail"/>
    <n v="2009"/>
    <n v="497.11"/>
    <n v="1588"/>
    <s v="United States"/>
    <n v="0"/>
    <s v="MG"/>
    <n v="3393"/>
    <x v="2"/>
    <s v="West"/>
  </r>
  <r>
    <s v="Z8RI8RLU"/>
    <x v="0"/>
    <x v="2"/>
    <s v="Streethex"/>
    <x v="0"/>
    <d v="2017-03-14T00:00:00"/>
    <x v="68"/>
    <n v="502"/>
    <s v="retail"/>
    <n v="1988"/>
    <n v="1376.8"/>
    <n v="1165"/>
    <s v="Belgium"/>
    <n v="0"/>
    <s v="GTX"/>
    <n v="550"/>
    <x v="0"/>
    <s v="Central"/>
  </r>
  <r>
    <s v="FT0L8HZZ"/>
    <x v="0"/>
    <x v="4"/>
    <s v="Isdom"/>
    <x v="0"/>
    <d v="2017-03-14T00:00:00"/>
    <x v="28"/>
    <n v="3323"/>
    <s v="medical"/>
    <n v="2002"/>
    <n v="3178.24"/>
    <n v="4540"/>
    <s v="United States"/>
    <n v="0"/>
    <s v="MG"/>
    <n v="3393"/>
    <x v="0"/>
    <s v="Central"/>
  </r>
  <r>
    <s v="AW0GW33Q"/>
    <x v="17"/>
    <x v="0"/>
    <s v="Condax"/>
    <x v="1"/>
    <d v="2017-03-14T00:00:00"/>
    <x v="79"/>
    <n v="0"/>
    <s v="medical"/>
    <n v="2017"/>
    <n v="4.54"/>
    <n v="9"/>
    <s v="United States"/>
    <n v="0"/>
    <s v="GTX"/>
    <n v="1096"/>
    <x v="5"/>
    <s v="East"/>
  </r>
  <r>
    <s v="IJLPV177"/>
    <x v="10"/>
    <x v="1"/>
    <s v="Nam-zim"/>
    <x v="1"/>
    <d v="2017-03-14T00:00:00"/>
    <x v="18"/>
    <n v="0"/>
    <s v="services"/>
    <n v="1987"/>
    <n v="405.59"/>
    <n v="1179"/>
    <s v="Brazil"/>
    <s v="Warephase"/>
    <s v="MG"/>
    <n v="55"/>
    <x v="3"/>
    <s v="West"/>
  </r>
  <r>
    <s v="9UVKASFY"/>
    <x v="4"/>
    <x v="3"/>
    <s v="Nam-zim"/>
    <x v="1"/>
    <d v="2017-03-14T00:00:00"/>
    <x v="75"/>
    <n v="0"/>
    <s v="services"/>
    <n v="1987"/>
    <n v="405.59"/>
    <n v="1179"/>
    <s v="Brazil"/>
    <s v="Warephase"/>
    <s v="GTX"/>
    <n v="5482"/>
    <x v="3"/>
    <s v="West"/>
  </r>
  <r>
    <s v="KKSMEP2A"/>
    <x v="4"/>
    <x v="4"/>
    <s v="Finjob"/>
    <x v="1"/>
    <d v="2017-03-14T00:00:00"/>
    <x v="92"/>
    <n v="0"/>
    <s v="employment"/>
    <n v="1988"/>
    <n v="2059.9"/>
    <n v="3644"/>
    <s v="United States"/>
    <n v="0"/>
    <s v="MG"/>
    <n v="3393"/>
    <x v="3"/>
    <s v="West"/>
  </r>
  <r>
    <s v="E96ZTKHC"/>
    <x v="4"/>
    <x v="2"/>
    <s v="Scotfind"/>
    <x v="0"/>
    <d v="2017-03-14T00:00:00"/>
    <x v="10"/>
    <n v="542"/>
    <s v="software"/>
    <n v="1996"/>
    <n v="6354.87"/>
    <n v="16780"/>
    <s v="United States"/>
    <s v="Bubba Gump"/>
    <s v="GTX"/>
    <n v="550"/>
    <x v="3"/>
    <s v="West"/>
  </r>
  <r>
    <s v="EK0ZZHKT"/>
    <x v="25"/>
    <x v="4"/>
    <s v="Massive Dynamic"/>
    <x v="1"/>
    <d v="2017-03-15T00:00:00"/>
    <x v="89"/>
    <n v="0"/>
    <s v="entertainment"/>
    <n v="1989"/>
    <n v="665.06"/>
    <n v="1095"/>
    <s v="United States"/>
    <n v="0"/>
    <s v="MG"/>
    <n v="3393"/>
    <x v="5"/>
    <s v="East"/>
  </r>
  <r>
    <s v="9U6RAS0M"/>
    <x v="25"/>
    <x v="2"/>
    <s v="Umbrella Corporation"/>
    <x v="0"/>
    <d v="2017-03-15T00:00:00"/>
    <x v="20"/>
    <n v="538"/>
    <s v="finance"/>
    <n v="1998"/>
    <n v="2022.14"/>
    <n v="5113"/>
    <s v="United States"/>
    <n v="0"/>
    <s v="GTX"/>
    <n v="550"/>
    <x v="5"/>
    <s v="East"/>
  </r>
  <r>
    <s v="GOM8T4Y4"/>
    <x v="1"/>
    <x v="0"/>
    <s v="Codehow"/>
    <x v="0"/>
    <d v="2017-03-15T00:00:00"/>
    <x v="56"/>
    <n v="1178"/>
    <s v="software"/>
    <n v="1998"/>
    <n v="2714.9"/>
    <n v="2641"/>
    <s v="United States"/>
    <s v="Acme Corporation"/>
    <s v="GTX"/>
    <n v="1096"/>
    <x v="1"/>
    <s v="Central"/>
  </r>
  <r>
    <s v="E7OPE1O8"/>
    <x v="1"/>
    <x v="1"/>
    <s v="Rangreen"/>
    <x v="0"/>
    <d v="2017-03-15T00:00:00"/>
    <x v="19"/>
    <n v="60"/>
    <s v="technolgy"/>
    <n v="1987"/>
    <n v="2938.67"/>
    <n v="8775"/>
    <s v="Panama"/>
    <n v="0"/>
    <s v="MG"/>
    <n v="55"/>
    <x v="1"/>
    <s v="Central"/>
  </r>
  <r>
    <s v="647E6ED0"/>
    <x v="1"/>
    <x v="4"/>
    <s v="Dontechi"/>
    <x v="0"/>
    <d v="2017-03-15T00:00:00"/>
    <x v="48"/>
    <n v="2875"/>
    <s v="software"/>
    <n v="1982"/>
    <n v="4618"/>
    <n v="10083"/>
    <s v="United States"/>
    <n v="0"/>
    <s v="MG"/>
    <n v="3393"/>
    <x v="1"/>
    <s v="Central"/>
  </r>
  <r>
    <s v="V4XHHFO3"/>
    <x v="12"/>
    <x v="2"/>
    <s v="Blackzim"/>
    <x v="2"/>
    <d v="2017-03-15T00:00:00"/>
    <x v="14"/>
    <m/>
    <s v="retail"/>
    <n v="2009"/>
    <n v="497.11"/>
    <n v="1588"/>
    <s v="United States"/>
    <n v="0"/>
    <s v="GTX"/>
    <n v="550"/>
    <x v="3"/>
    <s v="West"/>
  </r>
  <r>
    <s v="PEX6S873"/>
    <x v="12"/>
    <x v="5"/>
    <s v="Cheers"/>
    <x v="1"/>
    <d v="2017-03-15T00:00:00"/>
    <x v="62"/>
    <n v="0"/>
    <s v="entertainment"/>
    <n v="1993"/>
    <n v="4269.9"/>
    <n v="6472"/>
    <s v="United States"/>
    <s v="Massive Dynamic"/>
    <s v="GTK"/>
    <n v="26768"/>
    <x v="3"/>
    <s v="West"/>
  </r>
  <r>
    <s v="M9OTPNII"/>
    <x v="19"/>
    <x v="3"/>
    <s v="Donware"/>
    <x v="0"/>
    <d v="2017-03-15T00:00:00"/>
    <x v="47"/>
    <n v="6177"/>
    <s v="marketing"/>
    <n v="1999"/>
    <n v="1197.44"/>
    <n v="2570"/>
    <s v="United States"/>
    <n v="0"/>
    <s v="GTX"/>
    <n v="5482"/>
    <x v="4"/>
    <s v="East"/>
  </r>
  <r>
    <s v="EZRICI17"/>
    <x v="24"/>
    <x v="4"/>
    <s v="Rundofase"/>
    <x v="1"/>
    <d v="2017-03-15T00:00:00"/>
    <x v="90"/>
    <n v="0"/>
    <s v="technolgy"/>
    <n v="1983"/>
    <n v="1008.06"/>
    <n v="1238"/>
    <s v="United States"/>
    <n v="0"/>
    <s v="MG"/>
    <n v="3393"/>
    <x v="1"/>
    <s v="Central"/>
  </r>
  <r>
    <s v="MHN0SWM2"/>
    <x v="21"/>
    <x v="3"/>
    <s v="Genco Pura Olive Oil Company"/>
    <x v="0"/>
    <d v="2017-03-15T00:00:00"/>
    <x v="92"/>
    <n v="4527"/>
    <s v="retail"/>
    <n v="2007"/>
    <n v="894.33"/>
    <n v="1635"/>
    <s v="Italy"/>
    <n v="0"/>
    <s v="GTX"/>
    <n v="5482"/>
    <x v="0"/>
    <s v="Central"/>
  </r>
  <r>
    <s v="8SKE4TT5"/>
    <x v="8"/>
    <x v="0"/>
    <s v="Xx-holding"/>
    <x v="1"/>
    <d v="2017-03-15T00:00:00"/>
    <x v="74"/>
    <n v="0"/>
    <s v="finance"/>
    <n v="1993"/>
    <n v="7537.24"/>
    <n v="20293"/>
    <s v="United States"/>
    <n v="0"/>
    <s v="GTX"/>
    <n v="1096"/>
    <x v="2"/>
    <s v="West"/>
  </r>
  <r>
    <s v="IGELOJ42"/>
    <x v="0"/>
    <x v="3"/>
    <s v="Cancity"/>
    <x v="0"/>
    <d v="2017-03-15T00:00:00"/>
    <x v="68"/>
    <n v="6102"/>
    <s v="retail"/>
    <n v="2001"/>
    <n v="718.62"/>
    <n v="2448"/>
    <s v="United States"/>
    <n v="0"/>
    <s v="GTX"/>
    <n v="5482"/>
    <x v="0"/>
    <s v="Central"/>
  </r>
  <r>
    <s v="0LMA8GMJ"/>
    <x v="15"/>
    <x v="3"/>
    <s v="Bubba Gump"/>
    <x v="0"/>
    <d v="2017-03-15T00:00:00"/>
    <x v="33"/>
    <n v="4983"/>
    <s v="software"/>
    <n v="2002"/>
    <n v="987.39"/>
    <n v="2253"/>
    <s v="United States"/>
    <n v="0"/>
    <s v="GTX"/>
    <n v="5482"/>
    <x v="4"/>
    <s v="East"/>
  </r>
  <r>
    <s v="E40RN3MN"/>
    <x v="11"/>
    <x v="1"/>
    <s v="Isdom"/>
    <x v="0"/>
    <d v="2017-03-15T00:00:00"/>
    <x v="25"/>
    <n v="47"/>
    <s v="medical"/>
    <n v="2002"/>
    <n v="3178.24"/>
    <n v="4540"/>
    <s v="United States"/>
    <n v="0"/>
    <s v="MG"/>
    <n v="55"/>
    <x v="0"/>
    <s v="Central"/>
  </r>
  <r>
    <s v="093R7PK9"/>
    <x v="4"/>
    <x v="1"/>
    <s v="Zoomit"/>
    <x v="0"/>
    <d v="2017-03-15T00:00:00"/>
    <x v="79"/>
    <n v="52"/>
    <s v="entertainment"/>
    <n v="1992"/>
    <n v="324.19"/>
    <n v="978"/>
    <s v="United States"/>
    <n v="0"/>
    <s v="MG"/>
    <n v="55"/>
    <x v="3"/>
    <s v="West"/>
  </r>
  <r>
    <s v="7IFEKEMG"/>
    <x v="13"/>
    <x v="1"/>
    <s v="Bioplex"/>
    <x v="0"/>
    <d v="2017-03-15T00:00:00"/>
    <x v="46"/>
    <n v="53"/>
    <s v="medical"/>
    <n v="1991"/>
    <n v="326.82"/>
    <n v="1016"/>
    <s v="United States"/>
    <n v="0"/>
    <s v="MG"/>
    <n v="55"/>
    <x v="4"/>
    <s v="East"/>
  </r>
  <r>
    <s v="K2KK9SW2"/>
    <x v="3"/>
    <x v="2"/>
    <s v="Inity"/>
    <x v="0"/>
    <d v="2017-03-16T00:00:00"/>
    <x v="34"/>
    <n v="550"/>
    <s v="marketing"/>
    <n v="1986"/>
    <n v="2403.58"/>
    <n v="8801"/>
    <s v="United States"/>
    <n v="0"/>
    <s v="GTX"/>
    <n v="550"/>
    <x v="0"/>
    <s v="Central"/>
  </r>
  <r>
    <s v="K4ETVW4H"/>
    <x v="28"/>
    <x v="1"/>
    <s v="Betasoloin"/>
    <x v="0"/>
    <d v="2017-03-16T00:00:00"/>
    <x v="50"/>
    <n v="53"/>
    <s v="medical"/>
    <n v="1999"/>
    <n v="251.41"/>
    <n v="495"/>
    <s v="United States"/>
    <n v="0"/>
    <s v="MG"/>
    <n v="55"/>
    <x v="5"/>
    <s v="East"/>
  </r>
  <r>
    <s v="RZZ9K7UN"/>
    <x v="26"/>
    <x v="3"/>
    <s v="Zencorporation"/>
    <x v="0"/>
    <d v="2017-03-16T00:00:00"/>
    <x v="91"/>
    <n v="5407"/>
    <s v="technolgy"/>
    <n v="2011"/>
    <n v="40.79"/>
    <n v="142"/>
    <s v="China"/>
    <n v="0"/>
    <s v="GTX"/>
    <n v="5482"/>
    <x v="5"/>
    <s v="East"/>
  </r>
  <r>
    <s v="3918OU6O"/>
    <x v="1"/>
    <x v="2"/>
    <s v="Rundofase"/>
    <x v="1"/>
    <d v="2017-03-16T00:00:00"/>
    <x v="34"/>
    <n v="0"/>
    <s v="technolgy"/>
    <n v="1983"/>
    <n v="1008.06"/>
    <n v="1238"/>
    <s v="United States"/>
    <n v="0"/>
    <s v="GTX"/>
    <n v="550"/>
    <x v="1"/>
    <s v="Central"/>
  </r>
  <r>
    <s v="YZ9ZKK3P"/>
    <x v="9"/>
    <x v="1"/>
    <s v="Finjob"/>
    <x v="0"/>
    <d v="2017-03-16T00:00:00"/>
    <x v="37"/>
    <n v="56"/>
    <s v="employment"/>
    <n v="1988"/>
    <n v="2059.9"/>
    <n v="3644"/>
    <s v="United States"/>
    <n v="0"/>
    <s v="MG"/>
    <n v="55"/>
    <x v="3"/>
    <s v="West"/>
  </r>
  <r>
    <s v="GK1NH8G7"/>
    <x v="14"/>
    <x v="2"/>
    <s v="Iselectrics"/>
    <x v="2"/>
    <d v="2017-03-16T00:00:00"/>
    <x v="14"/>
    <m/>
    <s v="technolgy"/>
    <n v="2011"/>
    <n v="527.11"/>
    <n v="1428"/>
    <s v="United States"/>
    <s v="Acme Corporation"/>
    <s v="GTX"/>
    <n v="550"/>
    <x v="2"/>
    <s v="West"/>
  </r>
  <r>
    <s v="OPCLCCQH"/>
    <x v="14"/>
    <x v="0"/>
    <s v="Konex"/>
    <x v="2"/>
    <d v="2017-03-16T00:00:00"/>
    <x v="14"/>
    <m/>
    <s v="technolgy"/>
    <n v="1980"/>
    <n v="7708.38"/>
    <n v="13756"/>
    <s v="United States"/>
    <n v="0"/>
    <s v="GTX"/>
    <n v="1096"/>
    <x v="2"/>
    <s v="West"/>
  </r>
  <r>
    <s v="E1921PBZ"/>
    <x v="16"/>
    <x v="2"/>
    <s v="Finjob"/>
    <x v="0"/>
    <d v="2017-03-16T00:00:00"/>
    <x v="54"/>
    <n v="468"/>
    <s v="employment"/>
    <n v="1988"/>
    <n v="2059.9"/>
    <n v="3644"/>
    <s v="United States"/>
    <n v="0"/>
    <s v="GTX"/>
    <n v="550"/>
    <x v="2"/>
    <s v="West"/>
  </r>
  <r>
    <s v="0E761F02"/>
    <x v="16"/>
    <x v="2"/>
    <s v="Kan-code"/>
    <x v="0"/>
    <d v="2017-03-16T00:00:00"/>
    <x v="34"/>
    <n v="579"/>
    <s v="software"/>
    <n v="1982"/>
    <n v="11698.03"/>
    <n v="34288"/>
    <s v="United States"/>
    <n v="0"/>
    <s v="GTX"/>
    <n v="550"/>
    <x v="2"/>
    <s v="West"/>
  </r>
  <r>
    <s v="HDBNC8W1"/>
    <x v="21"/>
    <x v="4"/>
    <s v="Treequote"/>
    <x v="0"/>
    <d v="2017-03-16T00:00:00"/>
    <x v="79"/>
    <n v="3185"/>
    <s v="telecommunications"/>
    <n v="1988"/>
    <n v="5266.09"/>
    <n v="8595"/>
    <s v="United States"/>
    <s v="Sonron"/>
    <s v="MG"/>
    <n v="3393"/>
    <x v="0"/>
    <s v="Central"/>
  </r>
  <r>
    <s v="KP6NOWM7"/>
    <x v="5"/>
    <x v="1"/>
    <s v="Cheers"/>
    <x v="0"/>
    <d v="2017-03-16T00:00:00"/>
    <x v="68"/>
    <n v="54"/>
    <s v="entertainment"/>
    <n v="1993"/>
    <n v="4269.9"/>
    <n v="6472"/>
    <s v="United States"/>
    <s v="Massive Dynamic"/>
    <s v="MG"/>
    <n v="55"/>
    <x v="3"/>
    <s v="West"/>
  </r>
  <r>
    <s v="HPYLUU5P"/>
    <x v="8"/>
    <x v="1"/>
    <s v="Newex"/>
    <x v="0"/>
    <d v="2017-03-16T00:00:00"/>
    <x v="85"/>
    <n v="62"/>
    <s v="services"/>
    <n v="1991"/>
    <n v="1012.72"/>
    <n v="3492"/>
    <s v="Germany"/>
    <n v="0"/>
    <s v="MG"/>
    <n v="55"/>
    <x v="2"/>
    <s v="West"/>
  </r>
  <r>
    <s v="I7AH5FW0"/>
    <x v="0"/>
    <x v="2"/>
    <s v="dambase"/>
    <x v="1"/>
    <d v="2017-03-16T00:00:00"/>
    <x v="54"/>
    <n v="0"/>
    <s v="marketing"/>
    <n v="1995"/>
    <n v="2173.98"/>
    <n v="2928"/>
    <s v="United States"/>
    <s v="Inity"/>
    <s v="GTX"/>
    <n v="550"/>
    <x v="0"/>
    <s v="Central"/>
  </r>
  <r>
    <s v="RSFYKC1F"/>
    <x v="0"/>
    <x v="2"/>
    <s v="Betatech"/>
    <x v="0"/>
    <d v="2017-03-16T00:00:00"/>
    <x v="77"/>
    <n v="619"/>
    <s v="medical"/>
    <n v="1986"/>
    <n v="647.18"/>
    <n v="1185"/>
    <s v="Kenya"/>
    <n v="0"/>
    <s v="GTX"/>
    <n v="550"/>
    <x v="0"/>
    <s v="Central"/>
  </r>
  <r>
    <s v="RMW0TRSZ"/>
    <x v="10"/>
    <x v="1"/>
    <s v="Golddex"/>
    <x v="1"/>
    <d v="2017-03-16T00:00:00"/>
    <x v="47"/>
    <n v="0"/>
    <s v="finance"/>
    <n v="2008"/>
    <n v="52.5"/>
    <n v="165"/>
    <s v="United States"/>
    <n v="0"/>
    <s v="MG"/>
    <n v="55"/>
    <x v="3"/>
    <s v="West"/>
  </r>
  <r>
    <s v="GNENBXRW"/>
    <x v="10"/>
    <x v="1"/>
    <s v="Hatfan"/>
    <x v="1"/>
    <d v="2017-03-16T00:00:00"/>
    <x v="36"/>
    <n v="0"/>
    <s v="services"/>
    <n v="1982"/>
    <n v="792.46"/>
    <n v="1299"/>
    <s v="United States"/>
    <n v="0"/>
    <s v="MG"/>
    <n v="55"/>
    <x v="3"/>
    <s v="West"/>
  </r>
  <r>
    <s v="L20NI94X"/>
    <x v="10"/>
    <x v="4"/>
    <s v="Xx-holding"/>
    <x v="1"/>
    <d v="2017-03-16T00:00:00"/>
    <x v="48"/>
    <n v="0"/>
    <s v="finance"/>
    <n v="1993"/>
    <n v="7537.24"/>
    <n v="20293"/>
    <s v="United States"/>
    <n v="0"/>
    <s v="MG"/>
    <n v="3393"/>
    <x v="3"/>
    <s v="West"/>
  </r>
  <r>
    <s v="9XV6GX8D"/>
    <x v="2"/>
    <x v="2"/>
    <s v="Cheers"/>
    <x v="0"/>
    <d v="2017-03-16T00:00:00"/>
    <x v="51"/>
    <n v="605"/>
    <s v="entertainment"/>
    <n v="1993"/>
    <n v="4269.9"/>
    <n v="6472"/>
    <s v="United States"/>
    <s v="Massive Dynamic"/>
    <s v="GTX"/>
    <n v="550"/>
    <x v="2"/>
    <s v="West"/>
  </r>
  <r>
    <s v="IDIMBX0N"/>
    <x v="3"/>
    <x v="3"/>
    <s v="Genco Pura Olive Oil Company"/>
    <x v="0"/>
    <d v="2017-03-17T00:00:00"/>
    <x v="12"/>
    <n v="6064"/>
    <s v="retail"/>
    <n v="2007"/>
    <n v="894.33"/>
    <n v="1635"/>
    <s v="Italy"/>
    <n v="0"/>
    <s v="GTX"/>
    <n v="5482"/>
    <x v="0"/>
    <s v="Central"/>
  </r>
  <r>
    <s v="W75XU368"/>
    <x v="25"/>
    <x v="2"/>
    <s v="Plussunin"/>
    <x v="0"/>
    <d v="2017-03-17T00:00:00"/>
    <x v="65"/>
    <n v="641"/>
    <s v="retail"/>
    <n v="2003"/>
    <n v="1419.98"/>
    <n v="4018"/>
    <s v="United States"/>
    <n v="0"/>
    <s v="GTX"/>
    <n v="550"/>
    <x v="5"/>
    <s v="East"/>
  </r>
  <r>
    <s v="WIY2Q0Q5"/>
    <x v="25"/>
    <x v="2"/>
    <s v="Vehement Capital Partners"/>
    <x v="0"/>
    <d v="2017-03-17T00:00:00"/>
    <x v="36"/>
    <n v="491"/>
    <s v="finance"/>
    <n v="1993"/>
    <n v="646.1"/>
    <n v="883"/>
    <s v="United States"/>
    <s v="Golddex"/>
    <s v="GTX"/>
    <n v="550"/>
    <x v="5"/>
    <s v="East"/>
  </r>
  <r>
    <s v="DF1011UT"/>
    <x v="23"/>
    <x v="0"/>
    <s v="Konmatfix"/>
    <x v="2"/>
    <d v="2017-03-17T00:00:00"/>
    <x v="14"/>
    <m/>
    <s v="marketing"/>
    <n v="1985"/>
    <n v="375.43"/>
    <n v="1190"/>
    <s v="United States"/>
    <n v="0"/>
    <s v="GTX"/>
    <n v="1096"/>
    <x v="4"/>
    <s v="East"/>
  </r>
  <r>
    <s v="4PXSBQU8"/>
    <x v="1"/>
    <x v="1"/>
    <s v="Codehow"/>
    <x v="0"/>
    <d v="2017-03-17T00:00:00"/>
    <x v="75"/>
    <n v="47"/>
    <s v="software"/>
    <n v="1998"/>
    <n v="2714.9"/>
    <n v="2641"/>
    <s v="United States"/>
    <s v="Acme Corporation"/>
    <s v="MG"/>
    <n v="55"/>
    <x v="1"/>
    <s v="Central"/>
  </r>
  <r>
    <s v="QRKHWNRB"/>
    <x v="12"/>
    <x v="1"/>
    <s v="Faxquote"/>
    <x v="0"/>
    <d v="2017-03-17T00:00:00"/>
    <x v="77"/>
    <n v="63"/>
    <s v="telecommunications"/>
    <n v="1995"/>
    <n v="1825.82"/>
    <n v="5595"/>
    <s v="United States"/>
    <s v="Sonron"/>
    <s v="MG"/>
    <n v="55"/>
    <x v="3"/>
    <s v="West"/>
  </r>
  <r>
    <s v="1YGNHE69"/>
    <x v="19"/>
    <x v="4"/>
    <s v="Sumace"/>
    <x v="0"/>
    <d v="2017-03-17T00:00:00"/>
    <x v="40"/>
    <n v="3291"/>
    <s v="retail"/>
    <n v="2000"/>
    <n v="167.89"/>
    <n v="493"/>
    <s v="Romania"/>
    <n v="0"/>
    <s v="MG"/>
    <n v="3393"/>
    <x v="4"/>
    <s v="East"/>
  </r>
  <r>
    <s v="TAEUD0HP"/>
    <x v="9"/>
    <x v="0"/>
    <s v="Singletechno"/>
    <x v="0"/>
    <d v="2017-03-17T00:00:00"/>
    <x v="73"/>
    <n v="1188"/>
    <s v="retail"/>
    <n v="1996"/>
    <n v="2214.94"/>
    <n v="5374"/>
    <s v="United States"/>
    <n v="0"/>
    <s v="GTX"/>
    <n v="1096"/>
    <x v="3"/>
    <s v="West"/>
  </r>
  <r>
    <s v="72TBO2HA"/>
    <x v="16"/>
    <x v="2"/>
    <s v="Cheers"/>
    <x v="1"/>
    <d v="2017-03-17T00:00:00"/>
    <x v="37"/>
    <n v="0"/>
    <s v="entertainment"/>
    <n v="1993"/>
    <n v="4269.9"/>
    <n v="6472"/>
    <s v="United States"/>
    <s v="Massive Dynamic"/>
    <s v="GTX"/>
    <n v="550"/>
    <x v="2"/>
    <s v="West"/>
  </r>
  <r>
    <s v="FCW4SAAP"/>
    <x v="16"/>
    <x v="2"/>
    <s v="Scotfind"/>
    <x v="0"/>
    <d v="2017-03-17T00:00:00"/>
    <x v="79"/>
    <n v="478"/>
    <s v="software"/>
    <n v="1996"/>
    <n v="6354.87"/>
    <n v="16780"/>
    <s v="United States"/>
    <s v="Bubba Gump"/>
    <s v="GTX"/>
    <n v="550"/>
    <x v="2"/>
    <s v="West"/>
  </r>
  <r>
    <s v="DEH0MYSO"/>
    <x v="16"/>
    <x v="1"/>
    <s v="Green-Plus"/>
    <x v="0"/>
    <d v="2017-03-17T00:00:00"/>
    <x v="58"/>
    <n v="60"/>
    <s v="services"/>
    <n v="2003"/>
    <n v="692.19"/>
    <n v="1922"/>
    <s v="United States"/>
    <n v="0"/>
    <s v="MG"/>
    <n v="55"/>
    <x v="2"/>
    <s v="West"/>
  </r>
  <r>
    <s v="T02CX0BY"/>
    <x v="17"/>
    <x v="4"/>
    <s v="Ontomedia"/>
    <x v="0"/>
    <d v="2017-03-17T00:00:00"/>
    <x v="20"/>
    <n v="2550"/>
    <s v="employment"/>
    <n v="1997"/>
    <n v="882.12"/>
    <n v="2769"/>
    <s v="United States"/>
    <n v="0"/>
    <s v="MG"/>
    <n v="3393"/>
    <x v="5"/>
    <s v="East"/>
  </r>
  <r>
    <s v="IN9S33CD"/>
    <x v="10"/>
    <x v="3"/>
    <s v="Finhigh"/>
    <x v="2"/>
    <d v="2017-03-17T00:00:00"/>
    <x v="14"/>
    <m/>
    <s v="finance"/>
    <n v="2006"/>
    <n v="1102.43"/>
    <n v="1759"/>
    <s v="United States"/>
    <n v="0"/>
    <s v="GTX"/>
    <n v="5482"/>
    <x v="3"/>
    <s v="West"/>
  </r>
  <r>
    <s v="SSX3QRTB"/>
    <x v="15"/>
    <x v="1"/>
    <s v="Bioplex"/>
    <x v="1"/>
    <d v="2017-03-17T00:00:00"/>
    <x v="37"/>
    <n v="0"/>
    <s v="medical"/>
    <n v="1991"/>
    <n v="326.82"/>
    <n v="1016"/>
    <s v="United States"/>
    <n v="0"/>
    <s v="MG"/>
    <n v="55"/>
    <x v="4"/>
    <s v="East"/>
  </r>
  <r>
    <s v="UBX7TMQG"/>
    <x v="11"/>
    <x v="3"/>
    <s v="Dontechi"/>
    <x v="1"/>
    <d v="2017-03-17T00:00:00"/>
    <x v="33"/>
    <n v="0"/>
    <s v="software"/>
    <n v="1982"/>
    <n v="4618"/>
    <n v="10083"/>
    <s v="United States"/>
    <n v="0"/>
    <s v="GTX"/>
    <n v="5482"/>
    <x v="0"/>
    <s v="Central"/>
  </r>
  <r>
    <s v="RR5AMWPQ"/>
    <x v="11"/>
    <x v="1"/>
    <s v="Genco Pura Olive Oil Company"/>
    <x v="1"/>
    <d v="2017-03-17T00:00:00"/>
    <x v="63"/>
    <n v="0"/>
    <s v="retail"/>
    <n v="2007"/>
    <n v="894.33"/>
    <n v="1635"/>
    <s v="Italy"/>
    <n v="0"/>
    <s v="MG"/>
    <n v="55"/>
    <x v="0"/>
    <s v="Central"/>
  </r>
  <r>
    <s v="FHLNW3WH"/>
    <x v="11"/>
    <x v="4"/>
    <s v="Statholdings"/>
    <x v="0"/>
    <d v="2017-03-17T00:00:00"/>
    <x v="92"/>
    <n v="3378"/>
    <s v="employment"/>
    <n v="1997"/>
    <n v="291.27"/>
    <n v="586"/>
    <s v="United States"/>
    <n v="0"/>
    <s v="MG"/>
    <n v="3393"/>
    <x v="0"/>
    <s v="Central"/>
  </r>
  <r>
    <s v="PRMMZX9O"/>
    <x v="2"/>
    <x v="0"/>
    <s v="Newex"/>
    <x v="0"/>
    <d v="2017-03-17T00:00:00"/>
    <x v="42"/>
    <n v="999"/>
    <s v="services"/>
    <n v="1991"/>
    <n v="1012.72"/>
    <n v="3492"/>
    <s v="Germany"/>
    <n v="0"/>
    <s v="GTX"/>
    <n v="1096"/>
    <x v="2"/>
    <s v="West"/>
  </r>
  <r>
    <s v="ZZFES7ID"/>
    <x v="2"/>
    <x v="1"/>
    <s v="Singletechno"/>
    <x v="0"/>
    <d v="2017-03-17T00:00:00"/>
    <x v="48"/>
    <n v="52"/>
    <s v="retail"/>
    <n v="1996"/>
    <n v="2214.94"/>
    <n v="5374"/>
    <s v="United States"/>
    <n v="0"/>
    <s v="MG"/>
    <n v="55"/>
    <x v="2"/>
    <s v="West"/>
  </r>
  <r>
    <s v="G7PNQB9M"/>
    <x v="3"/>
    <x v="0"/>
    <s v="Warephase"/>
    <x v="1"/>
    <d v="2017-03-18T00:00:00"/>
    <x v="60"/>
    <n v="0"/>
    <s v="services"/>
    <n v="1997"/>
    <n v="2041.73"/>
    <n v="5276"/>
    <s v="United States"/>
    <n v="0"/>
    <s v="GTX"/>
    <n v="1096"/>
    <x v="0"/>
    <s v="Central"/>
  </r>
  <r>
    <s v="Z0R5O2VW"/>
    <x v="25"/>
    <x v="3"/>
    <s v="Donware"/>
    <x v="1"/>
    <d v="2017-03-18T00:00:00"/>
    <x v="58"/>
    <n v="0"/>
    <s v="marketing"/>
    <n v="1999"/>
    <n v="1197.44"/>
    <n v="2570"/>
    <s v="United States"/>
    <n v="0"/>
    <s v="GTX"/>
    <n v="5482"/>
    <x v="5"/>
    <s v="East"/>
  </r>
  <r>
    <s v="VS0TWECS"/>
    <x v="25"/>
    <x v="2"/>
    <s v="Plussunin"/>
    <x v="0"/>
    <d v="2017-03-18T00:00:00"/>
    <x v="67"/>
    <n v="530"/>
    <s v="retail"/>
    <n v="2003"/>
    <n v="1419.98"/>
    <n v="4018"/>
    <s v="United States"/>
    <n v="0"/>
    <s v="GTX"/>
    <n v="550"/>
    <x v="5"/>
    <s v="East"/>
  </r>
  <r>
    <s v="XN7EV14M"/>
    <x v="27"/>
    <x v="2"/>
    <s v="Konmatfix"/>
    <x v="0"/>
    <d v="2017-03-18T00:00:00"/>
    <x v="56"/>
    <n v="538"/>
    <s v="marketing"/>
    <n v="1985"/>
    <n v="375.43"/>
    <n v="1190"/>
    <s v="United States"/>
    <n v="0"/>
    <s v="GTX"/>
    <n v="550"/>
    <x v="0"/>
    <s v="Central"/>
  </r>
  <r>
    <s v="P5BRH80Z"/>
    <x v="27"/>
    <x v="1"/>
    <s v="Rundofase"/>
    <x v="0"/>
    <d v="2017-03-18T00:00:00"/>
    <x v="27"/>
    <n v="53"/>
    <s v="technolgy"/>
    <n v="1983"/>
    <n v="1008.06"/>
    <n v="1238"/>
    <s v="United States"/>
    <n v="0"/>
    <s v="MG"/>
    <n v="55"/>
    <x v="0"/>
    <s v="Central"/>
  </r>
  <r>
    <s v="QUFCX2MF"/>
    <x v="12"/>
    <x v="1"/>
    <s v="Scotfind"/>
    <x v="1"/>
    <d v="2017-03-18T00:00:00"/>
    <x v="75"/>
    <n v="0"/>
    <s v="software"/>
    <n v="1996"/>
    <n v="6354.87"/>
    <n v="16780"/>
    <s v="United States"/>
    <s v="Bubba Gump"/>
    <s v="MG"/>
    <n v="55"/>
    <x v="3"/>
    <s v="West"/>
  </r>
  <r>
    <s v="RW13VT8T"/>
    <x v="19"/>
    <x v="3"/>
    <s v="Mathtouch"/>
    <x v="0"/>
    <d v="2017-03-18T00:00:00"/>
    <x v="53"/>
    <n v="4995"/>
    <s v="marketing"/>
    <n v="1984"/>
    <n v="3027.46"/>
    <n v="9516"/>
    <s v="Jordan"/>
    <n v="0"/>
    <s v="GTX"/>
    <n v="5482"/>
    <x v="4"/>
    <s v="East"/>
  </r>
  <r>
    <s v="5LJ47CVS"/>
    <x v="7"/>
    <x v="2"/>
    <s v="Sonron"/>
    <x v="1"/>
    <d v="2017-03-18T00:00:00"/>
    <x v="80"/>
    <n v="0"/>
    <s v="telecommunications"/>
    <n v="1999"/>
    <n v="1699.85"/>
    <n v="5108"/>
    <s v="United States"/>
    <n v="0"/>
    <s v="GTX"/>
    <n v="550"/>
    <x v="2"/>
    <s v="West"/>
  </r>
  <r>
    <s v="87XTACKH"/>
    <x v="29"/>
    <x v="0"/>
    <s v="Bioholding"/>
    <x v="0"/>
    <d v="2017-03-18T00:00:00"/>
    <x v="64"/>
    <n v="1137"/>
    <s v="medical"/>
    <n v="2012"/>
    <n v="587.34"/>
    <n v="1356"/>
    <s v="Philipines"/>
    <n v="0"/>
    <s v="GTX"/>
    <n v="1096"/>
    <x v="1"/>
    <s v="Central"/>
  </r>
  <r>
    <s v="0Z2CQ0MQ"/>
    <x v="14"/>
    <x v="2"/>
    <s v="Sonron"/>
    <x v="0"/>
    <d v="2017-03-18T00:00:00"/>
    <x v="26"/>
    <n v="453"/>
    <s v="telecommunications"/>
    <n v="1999"/>
    <n v="1699.85"/>
    <n v="5108"/>
    <s v="United States"/>
    <n v="0"/>
    <s v="GTX"/>
    <n v="550"/>
    <x v="2"/>
    <s v="West"/>
  </r>
  <r>
    <s v="4SK6YLB0"/>
    <x v="14"/>
    <x v="0"/>
    <s v="Hottechi"/>
    <x v="0"/>
    <d v="2017-03-18T00:00:00"/>
    <x v="75"/>
    <n v="1065"/>
    <s v="technolgy"/>
    <n v="1997"/>
    <n v="8170.38"/>
    <n v="16499"/>
    <s v="Korea"/>
    <n v="0"/>
    <s v="GTX"/>
    <n v="1096"/>
    <x v="2"/>
    <s v="West"/>
  </r>
  <r>
    <s v="9Y3JDP1B"/>
    <x v="14"/>
    <x v="4"/>
    <s v="Labdrill"/>
    <x v="0"/>
    <d v="2017-03-18T00:00:00"/>
    <x v="82"/>
    <n v="2560"/>
    <s v="medical"/>
    <n v="1985"/>
    <n v="2741.37"/>
    <n v="9226"/>
    <s v="United States"/>
    <n v="0"/>
    <s v="MG"/>
    <n v="3393"/>
    <x v="2"/>
    <s v="West"/>
  </r>
  <r>
    <s v="COWC9H9T"/>
    <x v="5"/>
    <x v="0"/>
    <s v="Groovestreet"/>
    <x v="0"/>
    <d v="2017-03-18T00:00:00"/>
    <x v="20"/>
    <n v="1171"/>
    <s v="retail"/>
    <n v="2003"/>
    <n v="223.8"/>
    <n v="299"/>
    <s v="United States"/>
    <n v="0"/>
    <s v="GTX"/>
    <n v="1096"/>
    <x v="3"/>
    <s v="West"/>
  </r>
  <r>
    <s v="ZTHMJWYZ"/>
    <x v="5"/>
    <x v="1"/>
    <s v="Konex"/>
    <x v="0"/>
    <d v="2017-03-18T00:00:00"/>
    <x v="80"/>
    <n v="53"/>
    <s v="technolgy"/>
    <n v="1980"/>
    <n v="7708.38"/>
    <n v="13756"/>
    <s v="United States"/>
    <n v="0"/>
    <s v="MG"/>
    <n v="55"/>
    <x v="3"/>
    <s v="West"/>
  </r>
  <r>
    <s v="MMGWAWBA"/>
    <x v="20"/>
    <x v="3"/>
    <s v="Treequote"/>
    <x v="0"/>
    <d v="2017-03-18T00:00:00"/>
    <x v="42"/>
    <n v="6553"/>
    <s v="telecommunications"/>
    <n v="1988"/>
    <n v="5266.09"/>
    <n v="8595"/>
    <s v="United States"/>
    <s v="Sonron"/>
    <s v="GTX"/>
    <n v="5482"/>
    <x v="1"/>
    <s v="Central"/>
  </r>
  <r>
    <s v="8LPO6YCO"/>
    <x v="20"/>
    <x v="4"/>
    <s v="Betatech"/>
    <x v="0"/>
    <d v="2017-03-18T00:00:00"/>
    <x v="49"/>
    <n v="3542"/>
    <s v="medical"/>
    <n v="1986"/>
    <n v="647.18"/>
    <n v="1185"/>
    <s v="Kenya"/>
    <n v="0"/>
    <s v="MG"/>
    <n v="3393"/>
    <x v="1"/>
    <s v="Central"/>
  </r>
  <r>
    <s v="CDUIUYY2"/>
    <x v="0"/>
    <x v="4"/>
    <s v="Finhigh"/>
    <x v="0"/>
    <d v="2017-03-18T00:00:00"/>
    <x v="79"/>
    <n v="3619"/>
    <s v="finance"/>
    <n v="2006"/>
    <n v="1102.43"/>
    <n v="1759"/>
    <s v="United States"/>
    <n v="0"/>
    <s v="MG"/>
    <n v="3393"/>
    <x v="0"/>
    <s v="Central"/>
  </r>
  <r>
    <s v="A1TDRYHZ"/>
    <x v="15"/>
    <x v="4"/>
    <s v="Rangreen"/>
    <x v="2"/>
    <d v="2017-03-18T00:00:00"/>
    <x v="14"/>
    <m/>
    <s v="technolgy"/>
    <n v="1987"/>
    <n v="2938.67"/>
    <n v="8775"/>
    <s v="Panama"/>
    <n v="0"/>
    <s v="MG"/>
    <n v="3393"/>
    <x v="4"/>
    <s v="East"/>
  </r>
  <r>
    <s v="9328IHHL"/>
    <x v="18"/>
    <x v="4"/>
    <s v="Bluth Company"/>
    <x v="0"/>
    <d v="2017-03-18T00:00:00"/>
    <x v="40"/>
    <n v="3589"/>
    <s v="technolgy"/>
    <n v="1993"/>
    <n v="1242.32"/>
    <n v="3027"/>
    <s v="United States"/>
    <s v="Acme Corporation"/>
    <s v="MG"/>
    <n v="3393"/>
    <x v="4"/>
    <s v="East"/>
  </r>
  <r>
    <s v="ZFB7CBR6"/>
    <x v="2"/>
    <x v="3"/>
    <s v="Plexzap"/>
    <x v="0"/>
    <d v="2017-03-18T00:00:00"/>
    <x v="57"/>
    <n v="6262"/>
    <s v="retail"/>
    <n v="2001"/>
    <n v="2437.85"/>
    <n v="4874"/>
    <s v="United States"/>
    <n v="0"/>
    <s v="GTX"/>
    <n v="5482"/>
    <x v="2"/>
    <s v="West"/>
  </r>
  <r>
    <s v="3N3RAHXR"/>
    <x v="25"/>
    <x v="0"/>
    <s v="Nam-zim"/>
    <x v="2"/>
    <d v="2017-03-19T00:00:00"/>
    <x v="14"/>
    <m/>
    <s v="services"/>
    <n v="1987"/>
    <n v="405.59"/>
    <n v="1179"/>
    <s v="Brazil"/>
    <s v="Warephase"/>
    <s v="GTX"/>
    <n v="1096"/>
    <x v="5"/>
    <s v="East"/>
  </r>
  <r>
    <s v="6RJE18RW"/>
    <x v="25"/>
    <x v="0"/>
    <s v="Acme Corporation"/>
    <x v="0"/>
    <d v="2017-03-19T00:00:00"/>
    <x v="29"/>
    <n v="1161"/>
    <s v="technolgy"/>
    <n v="1996"/>
    <n v="1100.04"/>
    <n v="2822"/>
    <s v="United States"/>
    <n v="0"/>
    <s v="GTX"/>
    <n v="1096"/>
    <x v="5"/>
    <s v="East"/>
  </r>
  <r>
    <s v="QXU90OP8"/>
    <x v="23"/>
    <x v="2"/>
    <s v="Zotware"/>
    <x v="0"/>
    <d v="2017-03-19T00:00:00"/>
    <x v="30"/>
    <n v="586"/>
    <s v="software"/>
    <n v="1979"/>
    <n v="4478.47"/>
    <n v="13809"/>
    <s v="United States"/>
    <n v="0"/>
    <s v="GTX"/>
    <n v="550"/>
    <x v="4"/>
    <s v="East"/>
  </r>
  <r>
    <s v="NXXSU27K"/>
    <x v="23"/>
    <x v="1"/>
    <s v="The New York Inquirer"/>
    <x v="0"/>
    <d v="2017-03-19T00:00:00"/>
    <x v="25"/>
    <n v="41"/>
    <s v="medical"/>
    <n v="1996"/>
    <n v="439.21"/>
    <n v="792"/>
    <s v="United States"/>
    <n v="0"/>
    <s v="MG"/>
    <n v="55"/>
    <x v="4"/>
    <s v="East"/>
  </r>
  <r>
    <s v="06YL7WVJ"/>
    <x v="1"/>
    <x v="0"/>
    <s v="Ron-tech"/>
    <x v="0"/>
    <d v="2017-03-19T00:00:00"/>
    <x v="21"/>
    <n v="929"/>
    <s v="medical"/>
    <n v="1992"/>
    <n v="3922.42"/>
    <n v="6837"/>
    <s v="United States"/>
    <n v="0"/>
    <s v="GTX"/>
    <n v="1096"/>
    <x v="1"/>
    <s v="Central"/>
  </r>
  <r>
    <s v="K4Y8R0FX"/>
    <x v="1"/>
    <x v="1"/>
    <s v="Streethex"/>
    <x v="0"/>
    <d v="2017-03-19T00:00:00"/>
    <x v="44"/>
    <n v="65"/>
    <s v="retail"/>
    <n v="1988"/>
    <n v="1376.8"/>
    <n v="1165"/>
    <s v="Belgium"/>
    <n v="0"/>
    <s v="MG"/>
    <n v="55"/>
    <x v="1"/>
    <s v="Central"/>
  </r>
  <r>
    <s v="F8O0IY28"/>
    <x v="22"/>
    <x v="2"/>
    <s v="Zencorporation"/>
    <x v="0"/>
    <d v="2017-03-19T00:00:00"/>
    <x v="18"/>
    <n v="574"/>
    <s v="technolgy"/>
    <n v="2011"/>
    <n v="40.79"/>
    <n v="142"/>
    <s v="China"/>
    <n v="0"/>
    <s v="GTX"/>
    <n v="550"/>
    <x v="5"/>
    <s v="East"/>
  </r>
  <r>
    <s v="T0SEVT4K"/>
    <x v="9"/>
    <x v="4"/>
    <s v="Labdrill"/>
    <x v="0"/>
    <d v="2017-03-19T00:00:00"/>
    <x v="87"/>
    <n v="3028"/>
    <s v="medical"/>
    <n v="1985"/>
    <n v="2741.37"/>
    <n v="9226"/>
    <s v="United States"/>
    <n v="0"/>
    <s v="MG"/>
    <n v="3393"/>
    <x v="3"/>
    <s v="West"/>
  </r>
  <r>
    <s v="36VPT9RZ"/>
    <x v="7"/>
    <x v="2"/>
    <s v="Singletechno"/>
    <x v="0"/>
    <d v="2017-03-19T00:00:00"/>
    <x v="12"/>
    <n v="403"/>
    <s v="retail"/>
    <n v="1996"/>
    <n v="2214.94"/>
    <n v="5374"/>
    <s v="United States"/>
    <n v="0"/>
    <s v="GTX"/>
    <n v="550"/>
    <x v="2"/>
    <s v="West"/>
  </r>
  <r>
    <s v="R2RL1Y49"/>
    <x v="14"/>
    <x v="2"/>
    <s v="Sonron"/>
    <x v="1"/>
    <d v="2017-03-19T00:00:00"/>
    <x v="63"/>
    <n v="0"/>
    <s v="telecommunications"/>
    <n v="1999"/>
    <n v="1699.85"/>
    <n v="5108"/>
    <s v="United States"/>
    <n v="0"/>
    <s v="GTX"/>
    <n v="550"/>
    <x v="2"/>
    <s v="West"/>
  </r>
  <r>
    <s v="7Q7SA3EK"/>
    <x v="14"/>
    <x v="4"/>
    <s v="Kan-code"/>
    <x v="0"/>
    <d v="2017-03-19T00:00:00"/>
    <x v="51"/>
    <n v="3290"/>
    <s v="software"/>
    <n v="1982"/>
    <n v="11698.03"/>
    <n v="34288"/>
    <s v="United States"/>
    <n v="0"/>
    <s v="MG"/>
    <n v="3393"/>
    <x v="2"/>
    <s v="West"/>
  </r>
  <r>
    <s v="6JI36HIE"/>
    <x v="16"/>
    <x v="4"/>
    <s v="Sonron"/>
    <x v="1"/>
    <d v="2017-03-19T00:00:00"/>
    <x v="76"/>
    <n v="0"/>
    <s v="telecommunications"/>
    <n v="1999"/>
    <n v="1699.85"/>
    <n v="5108"/>
    <s v="United States"/>
    <n v="0"/>
    <s v="MG"/>
    <n v="3393"/>
    <x v="2"/>
    <s v="West"/>
  </r>
  <r>
    <s v="B5CBSTM5"/>
    <x v="16"/>
    <x v="4"/>
    <s v="Golddex"/>
    <x v="0"/>
    <d v="2017-03-19T00:00:00"/>
    <x v="31"/>
    <n v="3550"/>
    <s v="finance"/>
    <n v="2008"/>
    <n v="52.5"/>
    <n v="165"/>
    <s v="United States"/>
    <n v="0"/>
    <s v="MG"/>
    <n v="3393"/>
    <x v="2"/>
    <s v="West"/>
  </r>
  <r>
    <s v="SNBYNW8H"/>
    <x v="0"/>
    <x v="4"/>
    <s v="Rangreen"/>
    <x v="0"/>
    <d v="2017-03-19T00:00:00"/>
    <x v="76"/>
    <n v="3657"/>
    <s v="technolgy"/>
    <n v="1987"/>
    <n v="2938.67"/>
    <n v="8775"/>
    <s v="Panama"/>
    <n v="0"/>
    <s v="MG"/>
    <n v="3393"/>
    <x v="0"/>
    <s v="Central"/>
  </r>
  <r>
    <s v="IEN6RBZI"/>
    <x v="17"/>
    <x v="0"/>
    <s v="Zotware"/>
    <x v="0"/>
    <d v="2017-03-19T00:00:00"/>
    <x v="89"/>
    <n v="1046"/>
    <s v="software"/>
    <n v="1979"/>
    <n v="4478.47"/>
    <n v="13809"/>
    <s v="United States"/>
    <n v="0"/>
    <s v="GTX"/>
    <n v="1096"/>
    <x v="5"/>
    <s v="East"/>
  </r>
  <r>
    <s v="9P026O47"/>
    <x v="11"/>
    <x v="1"/>
    <s v="Warephase"/>
    <x v="0"/>
    <d v="2017-03-19T00:00:00"/>
    <x v="75"/>
    <n v="50"/>
    <s v="services"/>
    <n v="1997"/>
    <n v="2041.73"/>
    <n v="5276"/>
    <s v="United States"/>
    <n v="0"/>
    <s v="MG"/>
    <n v="55"/>
    <x v="0"/>
    <s v="Central"/>
  </r>
  <r>
    <s v="AJLNEUVY"/>
    <x v="11"/>
    <x v="4"/>
    <s v="Funholding"/>
    <x v="0"/>
    <d v="2017-03-19T00:00:00"/>
    <x v="27"/>
    <n v="2871"/>
    <s v="finance"/>
    <n v="1991"/>
    <n v="2819.5"/>
    <n v="7227"/>
    <s v="United States"/>
    <s v="Golddex"/>
    <s v="MG"/>
    <n v="3393"/>
    <x v="0"/>
    <s v="Central"/>
  </r>
  <r>
    <s v="LJIAOC0Q"/>
    <x v="13"/>
    <x v="1"/>
    <s v="Bioplex"/>
    <x v="0"/>
    <d v="2017-03-19T00:00:00"/>
    <x v="44"/>
    <n v="52"/>
    <s v="medical"/>
    <n v="1991"/>
    <n v="326.82"/>
    <n v="1016"/>
    <s v="United States"/>
    <n v="0"/>
    <s v="MG"/>
    <n v="55"/>
    <x v="4"/>
    <s v="East"/>
  </r>
  <r>
    <s v="2BYD4WQ7"/>
    <x v="3"/>
    <x v="1"/>
    <s v="Funholding"/>
    <x v="1"/>
    <d v="2017-03-20T00:00:00"/>
    <x v="62"/>
    <n v="0"/>
    <s v="finance"/>
    <n v="1991"/>
    <n v="2819.5"/>
    <n v="7227"/>
    <s v="United States"/>
    <s v="Golddex"/>
    <s v="MG"/>
    <n v="55"/>
    <x v="0"/>
    <s v="Central"/>
  </r>
  <r>
    <s v="HP6DSCMH"/>
    <x v="28"/>
    <x v="2"/>
    <s v="Kan-code"/>
    <x v="0"/>
    <d v="2017-03-20T00:00:00"/>
    <x v="83"/>
    <n v="564"/>
    <s v="software"/>
    <n v="1982"/>
    <n v="11698.03"/>
    <n v="34288"/>
    <s v="United States"/>
    <n v="0"/>
    <s v="GTX"/>
    <n v="550"/>
    <x v="5"/>
    <s v="East"/>
  </r>
  <r>
    <s v="FM4S93O6"/>
    <x v="25"/>
    <x v="3"/>
    <s v="Donware"/>
    <x v="1"/>
    <d v="2017-03-20T00:00:00"/>
    <x v="54"/>
    <n v="0"/>
    <s v="marketing"/>
    <n v="1999"/>
    <n v="1197.44"/>
    <n v="2570"/>
    <s v="United States"/>
    <n v="0"/>
    <s v="GTX"/>
    <n v="5482"/>
    <x v="5"/>
    <s v="East"/>
  </r>
  <r>
    <s v="ALHQU8W8"/>
    <x v="23"/>
    <x v="2"/>
    <s v="Plexzap"/>
    <x v="2"/>
    <d v="2017-03-20T00:00:00"/>
    <x v="14"/>
    <m/>
    <s v="retail"/>
    <n v="2001"/>
    <n v="2437.85"/>
    <n v="4874"/>
    <s v="United States"/>
    <n v="0"/>
    <s v="GTX"/>
    <n v="550"/>
    <x v="4"/>
    <s v="East"/>
  </r>
  <r>
    <s v="GGPSSI5Q"/>
    <x v="26"/>
    <x v="4"/>
    <s v="Ganjaflex"/>
    <x v="0"/>
    <d v="2017-03-20T00:00:00"/>
    <x v="42"/>
    <n v="3780"/>
    <s v="retail"/>
    <n v="1995"/>
    <n v="5158.71"/>
    <n v="17479"/>
    <s v="Japan"/>
    <n v="0"/>
    <s v="MG"/>
    <n v="3393"/>
    <x v="5"/>
    <s v="East"/>
  </r>
  <r>
    <s v="4D95LU0H"/>
    <x v="1"/>
    <x v="2"/>
    <s v="dambase"/>
    <x v="0"/>
    <d v="2017-03-20T00:00:00"/>
    <x v="89"/>
    <n v="491"/>
    <s v="marketing"/>
    <n v="1995"/>
    <n v="2173.98"/>
    <n v="2928"/>
    <s v="United States"/>
    <s v="Inity"/>
    <s v="GTX"/>
    <n v="550"/>
    <x v="1"/>
    <s v="Central"/>
  </r>
  <r>
    <s v="KA79LTFF"/>
    <x v="1"/>
    <x v="2"/>
    <s v="Dontechi"/>
    <x v="0"/>
    <d v="2017-03-20T00:00:00"/>
    <x v="18"/>
    <n v="604"/>
    <s v="software"/>
    <n v="1982"/>
    <n v="4618"/>
    <n v="10083"/>
    <s v="United States"/>
    <n v="0"/>
    <s v="GTX"/>
    <n v="550"/>
    <x v="1"/>
    <s v="Central"/>
  </r>
  <r>
    <s v="OBBVVO9O"/>
    <x v="12"/>
    <x v="5"/>
    <s v="Singletechno"/>
    <x v="1"/>
    <d v="2017-03-20T00:00:00"/>
    <x v="75"/>
    <n v="0"/>
    <s v="retail"/>
    <n v="1996"/>
    <n v="2214.94"/>
    <n v="5374"/>
    <s v="United States"/>
    <n v="0"/>
    <s v="GTK"/>
    <n v="26768"/>
    <x v="3"/>
    <s v="West"/>
  </r>
  <r>
    <s v="83HX5CIJ"/>
    <x v="14"/>
    <x v="2"/>
    <s v="Sonron"/>
    <x v="1"/>
    <d v="2017-03-20T00:00:00"/>
    <x v="13"/>
    <n v="0"/>
    <s v="telecommunications"/>
    <n v="1999"/>
    <n v="1699.85"/>
    <n v="5108"/>
    <s v="United States"/>
    <n v="0"/>
    <s v="GTX"/>
    <n v="550"/>
    <x v="2"/>
    <s v="West"/>
  </r>
  <r>
    <s v="SGV1FR3O"/>
    <x v="14"/>
    <x v="2"/>
    <s v="Cheers"/>
    <x v="0"/>
    <d v="2017-03-20T00:00:00"/>
    <x v="76"/>
    <n v="568"/>
    <s v="entertainment"/>
    <n v="1993"/>
    <n v="4269.9"/>
    <n v="6472"/>
    <s v="United States"/>
    <s v="Massive Dynamic"/>
    <s v="GTX"/>
    <n v="550"/>
    <x v="2"/>
    <s v="West"/>
  </r>
  <r>
    <s v="TJ6U9HZ3"/>
    <x v="16"/>
    <x v="2"/>
    <s v="Singletechno"/>
    <x v="0"/>
    <d v="2017-03-20T00:00:00"/>
    <x v="89"/>
    <n v="601"/>
    <s v="retail"/>
    <n v="1996"/>
    <n v="2214.94"/>
    <n v="5374"/>
    <s v="United States"/>
    <n v="0"/>
    <s v="GTX"/>
    <n v="550"/>
    <x v="2"/>
    <s v="West"/>
  </r>
  <r>
    <s v="1N99TLIA"/>
    <x v="8"/>
    <x v="4"/>
    <s v="Blackzim"/>
    <x v="1"/>
    <d v="2017-03-20T00:00:00"/>
    <x v="42"/>
    <n v="0"/>
    <s v="retail"/>
    <n v="2009"/>
    <n v="497.11"/>
    <n v="1588"/>
    <s v="United States"/>
    <n v="0"/>
    <s v="MG"/>
    <n v="3393"/>
    <x v="2"/>
    <s v="West"/>
  </r>
  <r>
    <s v="JYE2QFGE"/>
    <x v="6"/>
    <x v="3"/>
    <s v="Genco Pura Olive Oil Company"/>
    <x v="0"/>
    <d v="2017-03-20T00:00:00"/>
    <x v="35"/>
    <n v="5616"/>
    <s v="retail"/>
    <n v="2007"/>
    <n v="894.33"/>
    <n v="1635"/>
    <s v="Italy"/>
    <n v="0"/>
    <s v="GTX"/>
    <n v="5482"/>
    <x v="1"/>
    <s v="Central"/>
  </r>
  <r>
    <s v="MIU04JC2"/>
    <x v="11"/>
    <x v="1"/>
    <s v="dambase"/>
    <x v="1"/>
    <d v="2017-03-20T00:00:00"/>
    <x v="92"/>
    <n v="0"/>
    <s v="marketing"/>
    <n v="1995"/>
    <n v="2173.98"/>
    <n v="2928"/>
    <s v="United States"/>
    <s v="Inity"/>
    <s v="MG"/>
    <n v="55"/>
    <x v="0"/>
    <s v="Central"/>
  </r>
  <r>
    <s v="VF2OKZY5"/>
    <x v="4"/>
    <x v="4"/>
    <s v="Scotfind"/>
    <x v="1"/>
    <d v="2017-03-20T00:00:00"/>
    <x v="83"/>
    <n v="0"/>
    <s v="software"/>
    <n v="1996"/>
    <n v="6354.87"/>
    <n v="16780"/>
    <s v="United States"/>
    <s v="Bubba Gump"/>
    <s v="MG"/>
    <n v="3393"/>
    <x v="3"/>
    <s v="West"/>
  </r>
  <r>
    <s v="QSBKLWSW"/>
    <x v="13"/>
    <x v="2"/>
    <s v="Opentech"/>
    <x v="0"/>
    <d v="2017-03-20T00:00:00"/>
    <x v="91"/>
    <n v="542"/>
    <s v="finance"/>
    <n v="1994"/>
    <n v="355.23"/>
    <n v="853"/>
    <s v="United States"/>
    <n v="0"/>
    <s v="GTX"/>
    <n v="550"/>
    <x v="4"/>
    <s v="East"/>
  </r>
  <r>
    <s v="0GTJE2VQ"/>
    <x v="18"/>
    <x v="2"/>
    <s v="Gekko &amp; Co"/>
    <x v="0"/>
    <d v="2017-03-20T00:00:00"/>
    <x v="61"/>
    <n v="497"/>
    <s v="retail"/>
    <n v="1990"/>
    <n v="2520.83"/>
    <n v="3502"/>
    <s v="United States"/>
    <n v="0"/>
    <s v="GTX"/>
    <n v="550"/>
    <x v="4"/>
    <s v="East"/>
  </r>
  <r>
    <s v="DDBH2FPP"/>
    <x v="3"/>
    <x v="0"/>
    <s v="Rangreen"/>
    <x v="0"/>
    <d v="2017-03-21T00:00:00"/>
    <x v="87"/>
    <n v="1037"/>
    <s v="technolgy"/>
    <n v="1987"/>
    <n v="2938.67"/>
    <n v="8775"/>
    <s v="Panama"/>
    <n v="0"/>
    <s v="GTX"/>
    <n v="1096"/>
    <x v="0"/>
    <s v="Central"/>
  </r>
  <r>
    <s v="P1SGQODJ"/>
    <x v="28"/>
    <x v="0"/>
    <s v="Rangreen"/>
    <x v="2"/>
    <d v="2017-03-21T00:00:00"/>
    <x v="14"/>
    <m/>
    <s v="technolgy"/>
    <n v="1987"/>
    <n v="2938.67"/>
    <n v="8775"/>
    <s v="Panama"/>
    <n v="0"/>
    <s v="GTX"/>
    <n v="1096"/>
    <x v="5"/>
    <s v="East"/>
  </r>
  <r>
    <s v="N8F2PFQP"/>
    <x v="28"/>
    <x v="0"/>
    <s v="Betasoloin"/>
    <x v="0"/>
    <d v="2017-03-21T00:00:00"/>
    <x v="93"/>
    <n v="992"/>
    <s v="medical"/>
    <n v="1999"/>
    <n v="251.41"/>
    <n v="495"/>
    <s v="United States"/>
    <n v="0"/>
    <s v="GTX"/>
    <n v="1096"/>
    <x v="5"/>
    <s v="East"/>
  </r>
  <r>
    <s v="WELHHO3U"/>
    <x v="27"/>
    <x v="0"/>
    <s v="Stanredtax"/>
    <x v="0"/>
    <d v="2017-03-21T00:00:00"/>
    <x v="18"/>
    <n v="966"/>
    <s v="finance"/>
    <n v="1987"/>
    <n v="1698.2"/>
    <n v="3798"/>
    <s v="United States"/>
    <n v="0"/>
    <s v="GTX"/>
    <n v="1096"/>
    <x v="0"/>
    <s v="Central"/>
  </r>
  <r>
    <s v="CUAYGT78"/>
    <x v="26"/>
    <x v="4"/>
    <s v="Zotware"/>
    <x v="1"/>
    <d v="2017-03-21T00:00:00"/>
    <x v="85"/>
    <n v="0"/>
    <s v="software"/>
    <n v="1979"/>
    <n v="4478.47"/>
    <n v="13809"/>
    <s v="United States"/>
    <n v="0"/>
    <s v="MG"/>
    <n v="3393"/>
    <x v="5"/>
    <s v="East"/>
  </r>
  <r>
    <s v="9KDR9PQX"/>
    <x v="19"/>
    <x v="3"/>
    <s v="Vehement Capital Partners"/>
    <x v="1"/>
    <d v="2017-03-21T00:00:00"/>
    <x v="94"/>
    <n v="0"/>
    <s v="finance"/>
    <n v="1993"/>
    <n v="646.1"/>
    <n v="883"/>
    <s v="United States"/>
    <s v="Golddex"/>
    <s v="GTX"/>
    <n v="5482"/>
    <x v="4"/>
    <s v="East"/>
  </r>
  <r>
    <s v="8A5HA974"/>
    <x v="29"/>
    <x v="2"/>
    <s v="Warephase"/>
    <x v="1"/>
    <d v="2017-03-21T00:00:00"/>
    <x v="94"/>
    <n v="0"/>
    <s v="services"/>
    <n v="1997"/>
    <n v="2041.73"/>
    <n v="5276"/>
    <s v="United States"/>
    <n v="0"/>
    <s v="GTX"/>
    <n v="550"/>
    <x v="1"/>
    <s v="Central"/>
  </r>
  <r>
    <s v="M1L0IWB6"/>
    <x v="29"/>
    <x v="4"/>
    <s v="Ron-tech"/>
    <x v="0"/>
    <d v="2017-03-21T00:00:00"/>
    <x v="53"/>
    <n v="3232"/>
    <s v="medical"/>
    <n v="1992"/>
    <n v="3922.42"/>
    <n v="6837"/>
    <s v="United States"/>
    <n v="0"/>
    <s v="MG"/>
    <n v="3393"/>
    <x v="1"/>
    <s v="Central"/>
  </r>
  <r>
    <s v="I2U6MKUT"/>
    <x v="17"/>
    <x v="2"/>
    <s v="Ganjaflex"/>
    <x v="0"/>
    <d v="2017-03-21T00:00:00"/>
    <x v="78"/>
    <n v="548"/>
    <s v="retail"/>
    <n v="1995"/>
    <n v="5158.71"/>
    <n v="17479"/>
    <s v="Japan"/>
    <n v="0"/>
    <s v="GTX"/>
    <n v="550"/>
    <x v="5"/>
    <s v="East"/>
  </r>
  <r>
    <s v="RK6UFTI8"/>
    <x v="18"/>
    <x v="4"/>
    <s v="Plussunin"/>
    <x v="1"/>
    <d v="2017-03-21T00:00:00"/>
    <x v="12"/>
    <n v="0"/>
    <s v="retail"/>
    <n v="2003"/>
    <n v="1419.98"/>
    <n v="4018"/>
    <s v="United States"/>
    <n v="0"/>
    <s v="MG"/>
    <n v="3393"/>
    <x v="4"/>
    <s v="East"/>
  </r>
  <r>
    <s v="ECOU1XXZ"/>
    <x v="3"/>
    <x v="1"/>
    <s v="Ron-tech"/>
    <x v="0"/>
    <d v="2017-03-22T00:00:00"/>
    <x v="74"/>
    <n v="52"/>
    <s v="medical"/>
    <n v="1992"/>
    <n v="3922.42"/>
    <n v="6837"/>
    <s v="United States"/>
    <n v="0"/>
    <s v="MG"/>
    <n v="55"/>
    <x v="0"/>
    <s v="Central"/>
  </r>
  <r>
    <s v="GZCWM6GK"/>
    <x v="12"/>
    <x v="1"/>
    <s v="Statholdings"/>
    <x v="2"/>
    <d v="2017-03-22T00:00:00"/>
    <x v="14"/>
    <m/>
    <s v="employment"/>
    <n v="1997"/>
    <n v="291.27"/>
    <n v="586"/>
    <s v="United States"/>
    <n v="0"/>
    <s v="MG"/>
    <n v="55"/>
    <x v="3"/>
    <s v="West"/>
  </r>
  <r>
    <s v="U0G8KIPB"/>
    <x v="24"/>
    <x v="1"/>
    <s v="Codehow"/>
    <x v="0"/>
    <d v="2017-03-22T00:00:00"/>
    <x v="92"/>
    <n v="49"/>
    <s v="software"/>
    <n v="1998"/>
    <n v="2714.9"/>
    <n v="2641"/>
    <s v="United States"/>
    <s v="Acme Corporation"/>
    <s v="MG"/>
    <n v="55"/>
    <x v="1"/>
    <s v="Central"/>
  </r>
  <r>
    <s v="2YVVZN5L"/>
    <x v="29"/>
    <x v="0"/>
    <s v="Konmatfix"/>
    <x v="1"/>
    <d v="2017-03-22T00:00:00"/>
    <x v="43"/>
    <n v="0"/>
    <s v="marketing"/>
    <n v="1985"/>
    <n v="375.43"/>
    <n v="1190"/>
    <s v="United States"/>
    <n v="0"/>
    <s v="GTX"/>
    <n v="1096"/>
    <x v="1"/>
    <s v="Central"/>
  </r>
  <r>
    <s v="TGW7OYMD"/>
    <x v="14"/>
    <x v="2"/>
    <s v="Kan-code"/>
    <x v="0"/>
    <d v="2017-03-22T00:00:00"/>
    <x v="77"/>
    <n v="447"/>
    <s v="software"/>
    <n v="1982"/>
    <n v="11698.03"/>
    <n v="34288"/>
    <s v="United States"/>
    <n v="0"/>
    <s v="GTX"/>
    <n v="550"/>
    <x v="2"/>
    <s v="West"/>
  </r>
  <r>
    <s v="XJ9RQU4K"/>
    <x v="21"/>
    <x v="4"/>
    <s v="Isdom"/>
    <x v="0"/>
    <d v="2017-03-22T00:00:00"/>
    <x v="61"/>
    <n v="3430"/>
    <s v="medical"/>
    <n v="2002"/>
    <n v="3178.24"/>
    <n v="4540"/>
    <s v="United States"/>
    <n v="0"/>
    <s v="MG"/>
    <n v="3393"/>
    <x v="0"/>
    <s v="Central"/>
  </r>
  <r>
    <s v="4TRMURKI"/>
    <x v="6"/>
    <x v="2"/>
    <s v="Condax"/>
    <x v="1"/>
    <d v="2017-03-22T00:00:00"/>
    <x v="67"/>
    <n v="0"/>
    <s v="medical"/>
    <n v="2017"/>
    <n v="4.54"/>
    <n v="9"/>
    <s v="United States"/>
    <n v="0"/>
    <s v="GTX"/>
    <n v="550"/>
    <x v="1"/>
    <s v="Central"/>
  </r>
  <r>
    <s v="TJXY9DQG"/>
    <x v="17"/>
    <x v="4"/>
    <s v="Donquadtech"/>
    <x v="0"/>
    <d v="2017-03-22T00:00:00"/>
    <x v="73"/>
    <n v="3245"/>
    <s v="technolgy"/>
    <n v="1992"/>
    <n v="1712.68"/>
    <n v="3194"/>
    <s v="United States"/>
    <s v="Acme Corporation"/>
    <s v="MG"/>
    <n v="3393"/>
    <x v="5"/>
    <s v="East"/>
  </r>
  <r>
    <s v="DV9ZB9KL"/>
    <x v="11"/>
    <x v="2"/>
    <s v="Bioholding"/>
    <x v="1"/>
    <d v="2017-03-22T00:00:00"/>
    <x v="27"/>
    <n v="0"/>
    <s v="medical"/>
    <n v="2012"/>
    <n v="587.34"/>
    <n v="1356"/>
    <s v="Philipines"/>
    <n v="0"/>
    <s v="GTX"/>
    <n v="550"/>
    <x v="0"/>
    <s v="Central"/>
  </r>
  <r>
    <s v="J712QVSG"/>
    <x v="11"/>
    <x v="1"/>
    <s v="Ron-tech"/>
    <x v="0"/>
    <d v="2017-03-22T00:00:00"/>
    <x v="12"/>
    <n v="61"/>
    <s v="medical"/>
    <n v="1992"/>
    <n v="3922.42"/>
    <n v="6837"/>
    <s v="United States"/>
    <n v="0"/>
    <s v="MG"/>
    <n v="55"/>
    <x v="0"/>
    <s v="Central"/>
  </r>
  <r>
    <s v="LCBVIPRA"/>
    <x v="4"/>
    <x v="1"/>
    <s v="Golddex"/>
    <x v="0"/>
    <d v="2017-03-22T00:00:00"/>
    <x v="91"/>
    <n v="60"/>
    <s v="finance"/>
    <n v="2008"/>
    <n v="52.5"/>
    <n v="165"/>
    <s v="United States"/>
    <n v="0"/>
    <s v="MG"/>
    <n v="55"/>
    <x v="3"/>
    <s v="West"/>
  </r>
  <r>
    <s v="88R08IL1"/>
    <x v="13"/>
    <x v="1"/>
    <s v="Kan-code"/>
    <x v="1"/>
    <d v="2017-03-22T00:00:00"/>
    <x v="94"/>
    <n v="0"/>
    <s v="software"/>
    <n v="1982"/>
    <n v="11698.03"/>
    <n v="34288"/>
    <s v="United States"/>
    <n v="0"/>
    <s v="MG"/>
    <n v="55"/>
    <x v="4"/>
    <s v="East"/>
  </r>
  <r>
    <s v="WNMF0OHM"/>
    <x v="3"/>
    <x v="3"/>
    <s v="dambase"/>
    <x v="0"/>
    <d v="2017-03-23T00:00:00"/>
    <x v="94"/>
    <n v="5060"/>
    <s v="marketing"/>
    <n v="1995"/>
    <n v="2173.98"/>
    <n v="2928"/>
    <s v="United States"/>
    <s v="Inity"/>
    <s v="GTX"/>
    <n v="5482"/>
    <x v="0"/>
    <s v="Central"/>
  </r>
  <r>
    <s v="I0D1O3GX"/>
    <x v="28"/>
    <x v="2"/>
    <s v="Xx-zobam"/>
    <x v="1"/>
    <d v="2017-03-23T00:00:00"/>
    <x v="94"/>
    <n v="0"/>
    <s v="entertainment"/>
    <n v="1989"/>
    <n v="3838.39"/>
    <n v="8274"/>
    <s v="United States"/>
    <n v="0"/>
    <s v="GTX"/>
    <n v="550"/>
    <x v="5"/>
    <s v="East"/>
  </r>
  <r>
    <s v="PO158L29"/>
    <x v="25"/>
    <x v="2"/>
    <s v="Blackzim"/>
    <x v="2"/>
    <d v="2017-03-23T00:00:00"/>
    <x v="14"/>
    <m/>
    <s v="retail"/>
    <n v="2009"/>
    <n v="497.11"/>
    <n v="1588"/>
    <s v="United States"/>
    <n v="0"/>
    <s v="GTX"/>
    <n v="550"/>
    <x v="5"/>
    <s v="East"/>
  </r>
  <r>
    <s v="7LNGJB3S"/>
    <x v="25"/>
    <x v="2"/>
    <s v="Kan-code"/>
    <x v="0"/>
    <d v="2017-03-23T00:00:00"/>
    <x v="94"/>
    <n v="585"/>
    <s v="software"/>
    <n v="1982"/>
    <n v="11698.03"/>
    <n v="34288"/>
    <s v="United States"/>
    <n v="0"/>
    <s v="GTX"/>
    <n v="550"/>
    <x v="5"/>
    <s v="East"/>
  </r>
  <r>
    <s v="1VCAS7FL"/>
    <x v="21"/>
    <x v="1"/>
    <s v="Condax"/>
    <x v="1"/>
    <d v="2017-03-23T00:00:00"/>
    <x v="95"/>
    <n v="0"/>
    <s v="medical"/>
    <n v="2017"/>
    <n v="4.54"/>
    <n v="9"/>
    <s v="United States"/>
    <n v="0"/>
    <s v="MG"/>
    <n v="55"/>
    <x v="0"/>
    <s v="Central"/>
  </r>
  <r>
    <s v="G2TASA8C"/>
    <x v="21"/>
    <x v="1"/>
    <s v="Dontechi"/>
    <x v="1"/>
    <d v="2017-03-23T00:00:00"/>
    <x v="72"/>
    <n v="0"/>
    <s v="software"/>
    <n v="1982"/>
    <n v="4618"/>
    <n v="10083"/>
    <s v="United States"/>
    <n v="0"/>
    <s v="MG"/>
    <n v="55"/>
    <x v="0"/>
    <s v="Central"/>
  </r>
  <r>
    <s v="CRW2CCMB"/>
    <x v="5"/>
    <x v="2"/>
    <s v="Nam-zim"/>
    <x v="0"/>
    <d v="2017-03-23T00:00:00"/>
    <x v="48"/>
    <n v="572"/>
    <s v="services"/>
    <n v="1987"/>
    <n v="405.59"/>
    <n v="1179"/>
    <s v="Brazil"/>
    <s v="Warephase"/>
    <s v="GTX"/>
    <n v="550"/>
    <x v="3"/>
    <s v="West"/>
  </r>
  <r>
    <s v="7FER10E1"/>
    <x v="5"/>
    <x v="1"/>
    <s v="Golddex"/>
    <x v="0"/>
    <d v="2017-03-23T00:00:00"/>
    <x v="84"/>
    <n v="54"/>
    <s v="finance"/>
    <n v="2008"/>
    <n v="52.5"/>
    <n v="165"/>
    <s v="United States"/>
    <n v="0"/>
    <s v="MG"/>
    <n v="55"/>
    <x v="3"/>
    <s v="West"/>
  </r>
  <r>
    <s v="K96NUCWR"/>
    <x v="0"/>
    <x v="2"/>
    <s v="Dontechi"/>
    <x v="1"/>
    <d v="2017-03-23T00:00:00"/>
    <x v="94"/>
    <n v="0"/>
    <s v="software"/>
    <n v="1982"/>
    <n v="4618"/>
    <n v="10083"/>
    <s v="United States"/>
    <n v="0"/>
    <s v="GTX"/>
    <n v="550"/>
    <x v="0"/>
    <s v="Central"/>
  </r>
  <r>
    <s v="SE609QTE"/>
    <x v="11"/>
    <x v="1"/>
    <s v="Stanredtax"/>
    <x v="0"/>
    <d v="2017-03-23T00:00:00"/>
    <x v="39"/>
    <n v="60"/>
    <s v="finance"/>
    <n v="1987"/>
    <n v="1698.2"/>
    <n v="3798"/>
    <s v="United States"/>
    <n v="0"/>
    <s v="MG"/>
    <n v="55"/>
    <x v="0"/>
    <s v="Central"/>
  </r>
  <r>
    <s v="CT9XECID"/>
    <x v="11"/>
    <x v="4"/>
    <s v="Zumgoity"/>
    <x v="0"/>
    <d v="2017-03-23T00:00:00"/>
    <x v="94"/>
    <n v="3251"/>
    <s v="medical"/>
    <n v="1984"/>
    <n v="441.08"/>
    <n v="1210"/>
    <s v="United States"/>
    <n v="0"/>
    <s v="MG"/>
    <n v="3393"/>
    <x v="0"/>
    <s v="Central"/>
  </r>
  <r>
    <s v="SUO8VZQ8"/>
    <x v="4"/>
    <x v="3"/>
    <s v="Lexiqvolax"/>
    <x v="0"/>
    <d v="2017-03-23T00:00:00"/>
    <x v="61"/>
    <n v="5930"/>
    <s v="medical"/>
    <n v="2004"/>
    <n v="1618.89"/>
    <n v="3889"/>
    <s v="United States"/>
    <n v="0"/>
    <s v="GTX"/>
    <n v="5482"/>
    <x v="3"/>
    <s v="West"/>
  </r>
  <r>
    <s v="9LX9MAPU"/>
    <x v="13"/>
    <x v="0"/>
    <s v="Mathtouch"/>
    <x v="0"/>
    <d v="2017-03-23T00:00:00"/>
    <x v="94"/>
    <n v="941"/>
    <s v="marketing"/>
    <n v="1984"/>
    <n v="3027.46"/>
    <n v="9516"/>
    <s v="Jordan"/>
    <n v="0"/>
    <s v="GTX"/>
    <n v="1096"/>
    <x v="4"/>
    <s v="East"/>
  </r>
  <r>
    <s v="PHP5V833"/>
    <x v="3"/>
    <x v="2"/>
    <s v="Cancity"/>
    <x v="1"/>
    <d v="2017-03-24T00:00:00"/>
    <x v="40"/>
    <n v="0"/>
    <s v="retail"/>
    <n v="2001"/>
    <n v="718.62"/>
    <n v="2448"/>
    <s v="United States"/>
    <n v="0"/>
    <s v="GTX"/>
    <n v="550"/>
    <x v="0"/>
    <s v="Central"/>
  </r>
  <r>
    <s v="7XEB6TFB"/>
    <x v="3"/>
    <x v="1"/>
    <s v="Scottech"/>
    <x v="0"/>
    <d v="2017-03-24T00:00:00"/>
    <x v="46"/>
    <n v="56"/>
    <s v="marketing"/>
    <n v="2012"/>
    <n v="45.39"/>
    <n v="100"/>
    <s v="United States"/>
    <s v="Inity"/>
    <s v="MG"/>
    <n v="55"/>
    <x v="0"/>
    <s v="Central"/>
  </r>
  <r>
    <s v="KV9LW061"/>
    <x v="3"/>
    <x v="4"/>
    <s v="Codehow"/>
    <x v="0"/>
    <d v="2017-03-24T00:00:00"/>
    <x v="96"/>
    <n v="3445"/>
    <s v="software"/>
    <n v="1998"/>
    <n v="2714.9"/>
    <n v="2641"/>
    <s v="United States"/>
    <s v="Acme Corporation"/>
    <s v="MG"/>
    <n v="3393"/>
    <x v="0"/>
    <s v="Central"/>
  </r>
  <r>
    <s v="QIHWKCFK"/>
    <x v="25"/>
    <x v="4"/>
    <s v="Singletechno"/>
    <x v="2"/>
    <d v="2017-03-24T00:00:00"/>
    <x v="14"/>
    <m/>
    <s v="retail"/>
    <n v="1996"/>
    <n v="2214.94"/>
    <n v="5374"/>
    <s v="United States"/>
    <n v="0"/>
    <s v="MG"/>
    <n v="3393"/>
    <x v="5"/>
    <s v="East"/>
  </r>
  <r>
    <s v="8RZ1A49O"/>
    <x v="27"/>
    <x v="1"/>
    <s v="Bioholding"/>
    <x v="0"/>
    <d v="2017-03-24T00:00:00"/>
    <x v="20"/>
    <n v="54"/>
    <s v="medical"/>
    <n v="2012"/>
    <n v="587.34"/>
    <n v="1356"/>
    <s v="Philipines"/>
    <n v="0"/>
    <s v="MG"/>
    <n v="55"/>
    <x v="0"/>
    <s v="Central"/>
  </r>
  <r>
    <s v="V4EKF9RF"/>
    <x v="23"/>
    <x v="4"/>
    <s v="Mathtouch"/>
    <x v="0"/>
    <d v="2017-03-24T00:00:00"/>
    <x v="20"/>
    <n v="3498"/>
    <s v="marketing"/>
    <n v="1984"/>
    <n v="3027.46"/>
    <n v="9516"/>
    <s v="Jordan"/>
    <n v="0"/>
    <s v="MG"/>
    <n v="3393"/>
    <x v="4"/>
    <s v="East"/>
  </r>
  <r>
    <s v="VJ1EK4A3"/>
    <x v="26"/>
    <x v="2"/>
    <s v="Vehement Capital Partners"/>
    <x v="0"/>
    <d v="2017-03-24T00:00:00"/>
    <x v="97"/>
    <n v="540"/>
    <s v="finance"/>
    <n v="1993"/>
    <n v="646.1"/>
    <n v="883"/>
    <s v="United States"/>
    <s v="Golddex"/>
    <s v="GTX"/>
    <n v="550"/>
    <x v="5"/>
    <s v="East"/>
  </r>
  <r>
    <s v="KIJB458K"/>
    <x v="1"/>
    <x v="3"/>
    <s v="Toughzap"/>
    <x v="1"/>
    <d v="2017-03-24T00:00:00"/>
    <x v="93"/>
    <n v="0"/>
    <s v="retail"/>
    <n v="1995"/>
    <n v="332.43"/>
    <n v="799"/>
    <s v="United States"/>
    <n v="0"/>
    <s v="GTX"/>
    <n v="5482"/>
    <x v="1"/>
    <s v="Central"/>
  </r>
  <r>
    <s v="8PHJ7N4E"/>
    <x v="1"/>
    <x v="3"/>
    <s v="Domzoom"/>
    <x v="0"/>
    <d v="2017-03-24T00:00:00"/>
    <x v="41"/>
    <n v="5214"/>
    <s v="entertainment"/>
    <n v="1998"/>
    <n v="217.87"/>
    <n v="551"/>
    <s v="United States"/>
    <n v="0"/>
    <s v="GTX"/>
    <n v="5482"/>
    <x v="1"/>
    <s v="Central"/>
  </r>
  <r>
    <s v="9X5HUUJ5"/>
    <x v="7"/>
    <x v="0"/>
    <s v="Kan-code"/>
    <x v="1"/>
    <d v="2017-03-24T00:00:00"/>
    <x v="97"/>
    <n v="0"/>
    <s v="software"/>
    <n v="1982"/>
    <n v="11698.03"/>
    <n v="34288"/>
    <s v="United States"/>
    <n v="0"/>
    <s v="GTX"/>
    <n v="1096"/>
    <x v="2"/>
    <s v="West"/>
  </r>
  <r>
    <s v="21S1ETXM"/>
    <x v="16"/>
    <x v="0"/>
    <s v="Scotfind"/>
    <x v="1"/>
    <d v="2017-03-24T00:00:00"/>
    <x v="93"/>
    <n v="0"/>
    <s v="software"/>
    <n v="1996"/>
    <n v="6354.87"/>
    <n v="16780"/>
    <s v="United States"/>
    <s v="Bubba Gump"/>
    <s v="GTX"/>
    <n v="1096"/>
    <x v="2"/>
    <s v="West"/>
  </r>
  <r>
    <s v="54JFGNXN"/>
    <x v="21"/>
    <x v="2"/>
    <s v="Cancity"/>
    <x v="0"/>
    <d v="2017-03-24T00:00:00"/>
    <x v="75"/>
    <n v="648"/>
    <s v="retail"/>
    <n v="2001"/>
    <n v="718.62"/>
    <n v="2448"/>
    <s v="United States"/>
    <n v="0"/>
    <s v="GTX"/>
    <n v="550"/>
    <x v="0"/>
    <s v="Central"/>
  </r>
  <r>
    <s v="WLXPA3LB"/>
    <x v="21"/>
    <x v="4"/>
    <s v="Dontechi"/>
    <x v="0"/>
    <d v="2017-03-24T00:00:00"/>
    <x v="88"/>
    <n v="3040"/>
    <s v="software"/>
    <n v="1982"/>
    <n v="4618"/>
    <n v="10083"/>
    <s v="United States"/>
    <n v="0"/>
    <s v="MG"/>
    <n v="3393"/>
    <x v="0"/>
    <s v="Central"/>
  </r>
  <r>
    <s v="3WQMBMSN"/>
    <x v="20"/>
    <x v="0"/>
    <s v="Treequote"/>
    <x v="0"/>
    <d v="2017-03-24T00:00:00"/>
    <x v="88"/>
    <n v="1185"/>
    <s v="telecommunications"/>
    <n v="1988"/>
    <n v="5266.09"/>
    <n v="8595"/>
    <s v="United States"/>
    <s v="Sonron"/>
    <s v="GTX"/>
    <n v="1096"/>
    <x v="1"/>
    <s v="Central"/>
  </r>
  <r>
    <s v="XIKWT7HM"/>
    <x v="20"/>
    <x v="1"/>
    <s v="Finhigh"/>
    <x v="0"/>
    <d v="2017-03-24T00:00:00"/>
    <x v="12"/>
    <n v="48"/>
    <s v="finance"/>
    <n v="2006"/>
    <n v="1102.43"/>
    <n v="1759"/>
    <s v="United States"/>
    <n v="0"/>
    <s v="MG"/>
    <n v="55"/>
    <x v="1"/>
    <s v="Central"/>
  </r>
  <r>
    <s v="J9QQVBQX"/>
    <x v="8"/>
    <x v="0"/>
    <s v="J-Texon"/>
    <x v="1"/>
    <d v="2017-03-24T00:00:00"/>
    <x v="94"/>
    <n v="0"/>
    <s v="retail"/>
    <n v="1989"/>
    <n v="1388.67"/>
    <n v="3583"/>
    <s v="United States"/>
    <n v="0"/>
    <s v="GTX"/>
    <n v="1096"/>
    <x v="2"/>
    <s v="West"/>
  </r>
  <r>
    <s v="I51MJ7PP"/>
    <x v="8"/>
    <x v="0"/>
    <s v="Cheers"/>
    <x v="0"/>
    <d v="2017-03-24T00:00:00"/>
    <x v="88"/>
    <n v="1021"/>
    <s v="entertainment"/>
    <n v="1993"/>
    <n v="4269.9"/>
    <n v="6472"/>
    <s v="United States"/>
    <s v="Massive Dynamic"/>
    <s v="GTX"/>
    <n v="1096"/>
    <x v="2"/>
    <s v="West"/>
  </r>
  <r>
    <s v="V690FQG4"/>
    <x v="8"/>
    <x v="0"/>
    <s v="Scotfind"/>
    <x v="0"/>
    <d v="2017-03-24T00:00:00"/>
    <x v="64"/>
    <n v="1264"/>
    <s v="software"/>
    <n v="1996"/>
    <n v="6354.87"/>
    <n v="16780"/>
    <s v="United States"/>
    <s v="Bubba Gump"/>
    <s v="GTX"/>
    <n v="1096"/>
    <x v="2"/>
    <s v="West"/>
  </r>
  <r>
    <s v="OSB9S3PI"/>
    <x v="0"/>
    <x v="1"/>
    <s v="Zumgoity"/>
    <x v="1"/>
    <d v="2017-03-24T00:00:00"/>
    <x v="54"/>
    <n v="0"/>
    <s v="medical"/>
    <n v="1984"/>
    <n v="441.08"/>
    <n v="1210"/>
    <s v="United States"/>
    <n v="0"/>
    <s v="MG"/>
    <n v="55"/>
    <x v="0"/>
    <s v="Central"/>
  </r>
  <r>
    <s v="JWRSTAU8"/>
    <x v="0"/>
    <x v="2"/>
    <s v="Ron-tech"/>
    <x v="0"/>
    <d v="2017-03-24T00:00:00"/>
    <x v="83"/>
    <n v="503"/>
    <s v="medical"/>
    <n v="1992"/>
    <n v="3922.42"/>
    <n v="6837"/>
    <s v="United States"/>
    <n v="0"/>
    <s v="GTX"/>
    <n v="550"/>
    <x v="0"/>
    <s v="Central"/>
  </r>
  <r>
    <s v="8SEGAAT7"/>
    <x v="11"/>
    <x v="0"/>
    <s v="Inity"/>
    <x v="1"/>
    <d v="2017-03-24T00:00:00"/>
    <x v="93"/>
    <n v="0"/>
    <s v="marketing"/>
    <n v="1986"/>
    <n v="2403.58"/>
    <n v="8801"/>
    <s v="United States"/>
    <n v="0"/>
    <s v="GTX"/>
    <n v="1096"/>
    <x v="0"/>
    <s v="Central"/>
  </r>
  <r>
    <s v="4L36DJTM"/>
    <x v="11"/>
    <x v="1"/>
    <s v="Rangreen"/>
    <x v="0"/>
    <d v="2017-03-24T00:00:00"/>
    <x v="97"/>
    <n v="52"/>
    <s v="technolgy"/>
    <n v="1987"/>
    <n v="2938.67"/>
    <n v="8775"/>
    <s v="Panama"/>
    <n v="0"/>
    <s v="MG"/>
    <n v="55"/>
    <x v="0"/>
    <s v="Central"/>
  </r>
  <r>
    <s v="7Z3S4XV9"/>
    <x v="4"/>
    <x v="2"/>
    <s v="Konex"/>
    <x v="1"/>
    <d v="2017-03-24T00:00:00"/>
    <x v="93"/>
    <n v="0"/>
    <s v="technolgy"/>
    <n v="1980"/>
    <n v="7708.38"/>
    <n v="13756"/>
    <s v="United States"/>
    <n v="0"/>
    <s v="GTX"/>
    <n v="550"/>
    <x v="3"/>
    <s v="West"/>
  </r>
  <r>
    <s v="SQOW8W0G"/>
    <x v="13"/>
    <x v="2"/>
    <s v="Initech"/>
    <x v="1"/>
    <d v="2017-03-24T00:00:00"/>
    <x v="39"/>
    <n v="0"/>
    <s v="telecommunications"/>
    <n v="1994"/>
    <n v="6395.05"/>
    <n v="20275"/>
    <s v="United States"/>
    <n v="0"/>
    <s v="GTX"/>
    <n v="550"/>
    <x v="4"/>
    <s v="East"/>
  </r>
  <r>
    <s v="W3LGBNI2"/>
    <x v="13"/>
    <x v="1"/>
    <s v="Gekko &amp; Co"/>
    <x v="1"/>
    <d v="2017-03-24T00:00:00"/>
    <x v="98"/>
    <n v="0"/>
    <s v="retail"/>
    <n v="1990"/>
    <n v="2520.83"/>
    <n v="3502"/>
    <s v="United States"/>
    <n v="0"/>
    <s v="MG"/>
    <n v="55"/>
    <x v="4"/>
    <s v="East"/>
  </r>
  <r>
    <s v="J2B3UZXA"/>
    <x v="13"/>
    <x v="2"/>
    <s v="Gekko &amp; Co"/>
    <x v="0"/>
    <d v="2017-03-24T00:00:00"/>
    <x v="12"/>
    <n v="499"/>
    <s v="retail"/>
    <n v="1990"/>
    <n v="2520.83"/>
    <n v="3502"/>
    <s v="United States"/>
    <n v="0"/>
    <s v="GTX"/>
    <n v="550"/>
    <x v="4"/>
    <s v="East"/>
  </r>
  <r>
    <s v="KZKMLY96"/>
    <x v="2"/>
    <x v="0"/>
    <s v="Condax"/>
    <x v="0"/>
    <d v="2017-03-24T00:00:00"/>
    <x v="31"/>
    <n v="1159"/>
    <s v="medical"/>
    <n v="2017"/>
    <n v="4.54"/>
    <n v="9"/>
    <s v="United States"/>
    <n v="0"/>
    <s v="GTX"/>
    <n v="1096"/>
    <x v="2"/>
    <s v="West"/>
  </r>
  <r>
    <s v="9BGKQZ3H"/>
    <x v="3"/>
    <x v="1"/>
    <s v="Domzoom"/>
    <x v="1"/>
    <d v="2017-03-25T00:00:00"/>
    <x v="93"/>
    <n v="0"/>
    <s v="entertainment"/>
    <n v="1998"/>
    <n v="217.87"/>
    <n v="551"/>
    <s v="United States"/>
    <n v="0"/>
    <s v="MG"/>
    <n v="55"/>
    <x v="0"/>
    <s v="Central"/>
  </r>
  <r>
    <s v="H6NJKV4F"/>
    <x v="28"/>
    <x v="3"/>
    <s v="Betasoloin"/>
    <x v="0"/>
    <d v="2017-03-25T00:00:00"/>
    <x v="47"/>
    <n v="5479"/>
    <s v="medical"/>
    <n v="1999"/>
    <n v="251.41"/>
    <n v="495"/>
    <s v="United States"/>
    <n v="0"/>
    <s v="GTX"/>
    <n v="5482"/>
    <x v="5"/>
    <s v="East"/>
  </r>
  <r>
    <s v="RX3F3VIU"/>
    <x v="1"/>
    <x v="1"/>
    <s v="Hottechi"/>
    <x v="1"/>
    <d v="2017-03-25T00:00:00"/>
    <x v="97"/>
    <n v="0"/>
    <s v="technolgy"/>
    <n v="1997"/>
    <n v="8170.38"/>
    <n v="16499"/>
    <s v="Korea"/>
    <n v="0"/>
    <s v="MG"/>
    <n v="55"/>
    <x v="1"/>
    <s v="Central"/>
  </r>
  <r>
    <s v="R5I9AAFG"/>
    <x v="12"/>
    <x v="1"/>
    <s v="Fasehatice"/>
    <x v="1"/>
    <d v="2017-03-25T00:00:00"/>
    <x v="60"/>
    <n v="0"/>
    <s v="retail"/>
    <n v="1990"/>
    <n v="4968.91"/>
    <n v="7523"/>
    <s v="United States"/>
    <n v="0"/>
    <s v="MG"/>
    <n v="55"/>
    <x v="3"/>
    <s v="West"/>
  </r>
  <r>
    <s v="JQ3HJFNA"/>
    <x v="19"/>
    <x v="0"/>
    <s v="Initech"/>
    <x v="0"/>
    <d v="2017-03-25T00:00:00"/>
    <x v="26"/>
    <n v="1026"/>
    <s v="telecommunications"/>
    <n v="1994"/>
    <n v="6395.05"/>
    <n v="20275"/>
    <s v="United States"/>
    <n v="0"/>
    <s v="GTX"/>
    <n v="1096"/>
    <x v="4"/>
    <s v="East"/>
  </r>
  <r>
    <s v="XCC1C1GG"/>
    <x v="24"/>
    <x v="2"/>
    <s v="Stanredtax"/>
    <x v="0"/>
    <d v="2017-03-25T00:00:00"/>
    <x v="93"/>
    <n v="503"/>
    <s v="finance"/>
    <n v="1987"/>
    <n v="1698.2"/>
    <n v="3798"/>
    <s v="United States"/>
    <n v="0"/>
    <s v="GTX"/>
    <n v="550"/>
    <x v="1"/>
    <s v="Central"/>
  </r>
  <r>
    <s v="WI1HQSIS"/>
    <x v="24"/>
    <x v="0"/>
    <s v="Streethex"/>
    <x v="0"/>
    <d v="2017-03-25T00:00:00"/>
    <x v="61"/>
    <n v="1144"/>
    <s v="retail"/>
    <n v="1988"/>
    <n v="1376.8"/>
    <n v="1165"/>
    <s v="Belgium"/>
    <n v="0"/>
    <s v="GTX"/>
    <n v="1096"/>
    <x v="1"/>
    <s v="Central"/>
  </r>
  <r>
    <s v="LCTI4CFV"/>
    <x v="24"/>
    <x v="1"/>
    <s v="Genco Pura Olive Oil Company"/>
    <x v="0"/>
    <d v="2017-03-25T00:00:00"/>
    <x v="87"/>
    <n v="55"/>
    <s v="retail"/>
    <n v="2007"/>
    <n v="894.33"/>
    <n v="1635"/>
    <s v="Italy"/>
    <n v="0"/>
    <s v="MG"/>
    <n v="55"/>
    <x v="1"/>
    <s v="Central"/>
  </r>
  <r>
    <s v="8GMDSXYY"/>
    <x v="5"/>
    <x v="4"/>
    <s v="Kan-code"/>
    <x v="0"/>
    <d v="2017-03-25T00:00:00"/>
    <x v="98"/>
    <n v="3181"/>
    <s v="software"/>
    <n v="1982"/>
    <n v="11698.03"/>
    <n v="34288"/>
    <s v="United States"/>
    <n v="0"/>
    <s v="MG"/>
    <n v="3393"/>
    <x v="3"/>
    <s v="West"/>
  </r>
  <r>
    <s v="QLTDWAEM"/>
    <x v="20"/>
    <x v="1"/>
    <s v="Scottech"/>
    <x v="0"/>
    <d v="2017-03-25T00:00:00"/>
    <x v="82"/>
    <n v="54"/>
    <s v="marketing"/>
    <n v="2012"/>
    <n v="45.39"/>
    <n v="100"/>
    <s v="United States"/>
    <s v="Inity"/>
    <s v="MG"/>
    <n v="55"/>
    <x v="1"/>
    <s v="Central"/>
  </r>
  <r>
    <s v="EBTJPEEY"/>
    <x v="6"/>
    <x v="2"/>
    <s v="Streethex"/>
    <x v="0"/>
    <d v="2017-03-25T00:00:00"/>
    <x v="81"/>
    <n v="571"/>
    <s v="retail"/>
    <n v="1988"/>
    <n v="1376.8"/>
    <n v="1165"/>
    <s v="Belgium"/>
    <n v="0"/>
    <s v="GTX"/>
    <n v="550"/>
    <x v="1"/>
    <s v="Central"/>
  </r>
  <r>
    <s v="9DBMY3OF"/>
    <x v="4"/>
    <x v="2"/>
    <s v="Kan-code"/>
    <x v="1"/>
    <d v="2017-03-25T00:00:00"/>
    <x v="96"/>
    <n v="0"/>
    <s v="software"/>
    <n v="1982"/>
    <n v="11698.03"/>
    <n v="34288"/>
    <s v="United States"/>
    <n v="0"/>
    <s v="GTX"/>
    <n v="550"/>
    <x v="3"/>
    <s v="West"/>
  </r>
  <r>
    <s v="HRV9DSYF"/>
    <x v="4"/>
    <x v="2"/>
    <s v="Blackzim"/>
    <x v="0"/>
    <d v="2017-03-25T00:00:00"/>
    <x v="93"/>
    <n v="545"/>
    <s v="retail"/>
    <n v="2009"/>
    <n v="497.11"/>
    <n v="1588"/>
    <s v="United States"/>
    <n v="0"/>
    <s v="GTX"/>
    <n v="550"/>
    <x v="3"/>
    <s v="West"/>
  </r>
  <r>
    <s v="MNC7Q3JJ"/>
    <x v="4"/>
    <x v="2"/>
    <s v="Labdrill"/>
    <x v="0"/>
    <d v="2017-03-25T00:00:00"/>
    <x v="92"/>
    <n v="554"/>
    <s v="medical"/>
    <n v="1985"/>
    <n v="2741.37"/>
    <n v="9226"/>
    <s v="United States"/>
    <n v="0"/>
    <s v="GTX"/>
    <n v="550"/>
    <x v="3"/>
    <s v="West"/>
  </r>
  <r>
    <s v="TJ03NDNX"/>
    <x v="13"/>
    <x v="4"/>
    <s v="Iselectrics"/>
    <x v="2"/>
    <d v="2017-03-25T00:00:00"/>
    <x v="14"/>
    <m/>
    <s v="technolgy"/>
    <n v="2011"/>
    <n v="527.11"/>
    <n v="1428"/>
    <s v="United States"/>
    <s v="Acme Corporation"/>
    <s v="MG"/>
    <n v="3393"/>
    <x v="4"/>
    <s v="East"/>
  </r>
  <r>
    <s v="E3WWC6FJ"/>
    <x v="13"/>
    <x v="1"/>
    <s v="Yearin"/>
    <x v="0"/>
    <d v="2017-03-25T00:00:00"/>
    <x v="97"/>
    <n v="68"/>
    <s v="retail"/>
    <n v="2005"/>
    <n v="2261.05"/>
    <n v="3851"/>
    <s v="United States"/>
    <n v="0"/>
    <s v="MG"/>
    <n v="55"/>
    <x v="4"/>
    <s v="East"/>
  </r>
  <r>
    <s v="QKKZQJ46"/>
    <x v="13"/>
    <x v="1"/>
    <s v="Zencorporation"/>
    <x v="0"/>
    <d v="2017-03-25T00:00:00"/>
    <x v="87"/>
    <n v="52"/>
    <s v="technolgy"/>
    <n v="2011"/>
    <n v="40.79"/>
    <n v="142"/>
    <s v="China"/>
    <n v="0"/>
    <s v="MG"/>
    <n v="55"/>
    <x v="4"/>
    <s v="East"/>
  </r>
  <r>
    <s v="VRYR5A81"/>
    <x v="18"/>
    <x v="2"/>
    <s v="Finhigh"/>
    <x v="2"/>
    <d v="2017-03-25T00:00:00"/>
    <x v="14"/>
    <m/>
    <s v="finance"/>
    <n v="2006"/>
    <n v="1102.43"/>
    <n v="1759"/>
    <s v="United States"/>
    <n v="0"/>
    <s v="GTX"/>
    <n v="550"/>
    <x v="4"/>
    <s v="East"/>
  </r>
  <r>
    <s v="M52B4VC5"/>
    <x v="3"/>
    <x v="1"/>
    <s v="Globex Corporation"/>
    <x v="1"/>
    <d v="2017-03-26T00:00:00"/>
    <x v="96"/>
    <n v="0"/>
    <s v="technolgy"/>
    <n v="2000"/>
    <n v="1223.72"/>
    <n v="2497"/>
    <s v="Norway"/>
    <n v="0"/>
    <s v="MG"/>
    <n v="55"/>
    <x v="0"/>
    <s v="Central"/>
  </r>
  <r>
    <s v="Z72Y3C3C"/>
    <x v="3"/>
    <x v="1"/>
    <s v="Dontechi"/>
    <x v="0"/>
    <d v="2017-03-26T00:00:00"/>
    <x v="96"/>
    <n v="54"/>
    <s v="software"/>
    <n v="1982"/>
    <n v="4618"/>
    <n v="10083"/>
    <s v="United States"/>
    <n v="0"/>
    <s v="MG"/>
    <n v="55"/>
    <x v="0"/>
    <s v="Central"/>
  </r>
  <r>
    <s v="FQPPZ9NQ"/>
    <x v="25"/>
    <x v="4"/>
    <s v="Donware"/>
    <x v="0"/>
    <d v="2017-03-26T00:00:00"/>
    <x v="60"/>
    <n v="3822"/>
    <s v="marketing"/>
    <n v="1999"/>
    <n v="1197.44"/>
    <n v="2570"/>
    <s v="United States"/>
    <n v="0"/>
    <s v="MG"/>
    <n v="3393"/>
    <x v="5"/>
    <s v="East"/>
  </r>
  <r>
    <s v="DUHS8KVY"/>
    <x v="26"/>
    <x v="0"/>
    <s v="The New York Inquirer"/>
    <x v="0"/>
    <d v="2017-03-26T00:00:00"/>
    <x v="95"/>
    <n v="971"/>
    <s v="medical"/>
    <n v="1996"/>
    <n v="439.21"/>
    <n v="792"/>
    <s v="United States"/>
    <n v="0"/>
    <s v="GTX"/>
    <n v="1096"/>
    <x v="5"/>
    <s v="East"/>
  </r>
  <r>
    <s v="M72CT8RN"/>
    <x v="26"/>
    <x v="3"/>
    <s v="Donware"/>
    <x v="0"/>
    <d v="2017-03-26T00:00:00"/>
    <x v="95"/>
    <n v="6024"/>
    <s v="marketing"/>
    <n v="1999"/>
    <n v="1197.44"/>
    <n v="2570"/>
    <s v="United States"/>
    <n v="0"/>
    <s v="GTX"/>
    <n v="5482"/>
    <x v="5"/>
    <s v="East"/>
  </r>
  <r>
    <s v="3ZILMRQK"/>
    <x v="22"/>
    <x v="3"/>
    <s v="Kinnamplus"/>
    <x v="1"/>
    <d v="2017-03-26T00:00:00"/>
    <x v="52"/>
    <n v="0"/>
    <s v="retail"/>
    <n v="2004"/>
    <n v="702.72"/>
    <n v="1831"/>
    <s v="United States"/>
    <n v="0"/>
    <s v="GTX"/>
    <n v="5482"/>
    <x v="5"/>
    <s v="East"/>
  </r>
  <r>
    <s v="72HZ4LDT"/>
    <x v="19"/>
    <x v="4"/>
    <s v="Ganjaflex"/>
    <x v="0"/>
    <d v="2017-03-26T00:00:00"/>
    <x v="97"/>
    <n v="2940"/>
    <s v="retail"/>
    <n v="1995"/>
    <n v="5158.71"/>
    <n v="17479"/>
    <s v="Japan"/>
    <n v="0"/>
    <s v="MG"/>
    <n v="3393"/>
    <x v="4"/>
    <s v="East"/>
  </r>
  <r>
    <s v="4X3LNCWH"/>
    <x v="9"/>
    <x v="1"/>
    <s v="Doncon"/>
    <x v="0"/>
    <d v="2017-03-26T00:00:00"/>
    <x v="96"/>
    <n v="49"/>
    <s v="technolgy"/>
    <n v="2010"/>
    <n v="587.72"/>
    <n v="1501"/>
    <s v="United States"/>
    <n v="0"/>
    <s v="MG"/>
    <n v="55"/>
    <x v="3"/>
    <s v="West"/>
  </r>
  <r>
    <s v="CMPFB2PS"/>
    <x v="29"/>
    <x v="2"/>
    <s v="Conecom"/>
    <x v="1"/>
    <d v="2017-03-26T00:00:00"/>
    <x v="97"/>
    <n v="0"/>
    <s v="technolgy"/>
    <n v="2005"/>
    <n v="1520.66"/>
    <n v="1806"/>
    <s v="United States"/>
    <n v="0"/>
    <s v="GTX"/>
    <n v="550"/>
    <x v="1"/>
    <s v="Central"/>
  </r>
  <r>
    <s v="61HW4ELT"/>
    <x v="14"/>
    <x v="0"/>
    <s v="Finjob"/>
    <x v="1"/>
    <d v="2017-03-26T00:00:00"/>
    <x v="81"/>
    <n v="0"/>
    <s v="employment"/>
    <n v="1988"/>
    <n v="2059.9"/>
    <n v="3644"/>
    <s v="United States"/>
    <n v="0"/>
    <s v="GTX"/>
    <n v="1096"/>
    <x v="2"/>
    <s v="West"/>
  </r>
  <r>
    <s v="F481S8G3"/>
    <x v="14"/>
    <x v="2"/>
    <s v="J-Texon"/>
    <x v="0"/>
    <d v="2017-03-26T00:00:00"/>
    <x v="55"/>
    <n v="545"/>
    <s v="retail"/>
    <n v="1989"/>
    <n v="1388.67"/>
    <n v="3583"/>
    <s v="United States"/>
    <n v="0"/>
    <s v="GTX"/>
    <n v="550"/>
    <x v="2"/>
    <s v="West"/>
  </r>
  <r>
    <s v="5G4I94TF"/>
    <x v="16"/>
    <x v="3"/>
    <s v="Statholdings"/>
    <x v="2"/>
    <d v="2017-03-26T00:00:00"/>
    <x v="14"/>
    <m/>
    <s v="employment"/>
    <n v="1997"/>
    <n v="291.27"/>
    <n v="586"/>
    <s v="United States"/>
    <n v="0"/>
    <s v="GTX"/>
    <n v="5482"/>
    <x v="2"/>
    <s v="West"/>
  </r>
  <r>
    <s v="677XNEFB"/>
    <x v="5"/>
    <x v="1"/>
    <s v="Y-corporation"/>
    <x v="0"/>
    <d v="2017-03-26T00:00:00"/>
    <x v="67"/>
    <n v="58"/>
    <s v="employment"/>
    <n v="1983"/>
    <n v="2871.35"/>
    <n v="9561"/>
    <s v="United States"/>
    <n v="0"/>
    <s v="MG"/>
    <n v="55"/>
    <x v="3"/>
    <s v="West"/>
  </r>
  <r>
    <s v="7L0S5EON"/>
    <x v="20"/>
    <x v="4"/>
    <s v="Streethex"/>
    <x v="1"/>
    <d v="2017-03-26T00:00:00"/>
    <x v="93"/>
    <n v="0"/>
    <s v="retail"/>
    <n v="1988"/>
    <n v="1376.8"/>
    <n v="1165"/>
    <s v="Belgium"/>
    <n v="0"/>
    <s v="MG"/>
    <n v="3393"/>
    <x v="1"/>
    <s v="Central"/>
  </r>
  <r>
    <s v="YE6R6I1K"/>
    <x v="17"/>
    <x v="4"/>
    <s v="Umbrella Corporation"/>
    <x v="0"/>
    <d v="2017-03-26T00:00:00"/>
    <x v="78"/>
    <n v="2880"/>
    <s v="finance"/>
    <n v="1998"/>
    <n v="2022.14"/>
    <n v="5113"/>
    <s v="United States"/>
    <n v="0"/>
    <s v="MG"/>
    <n v="3393"/>
    <x v="5"/>
    <s v="East"/>
  </r>
  <r>
    <s v="JXUXBANJ"/>
    <x v="10"/>
    <x v="5"/>
    <s v="Y-corporation"/>
    <x v="0"/>
    <d v="2017-03-26T00:00:00"/>
    <x v="95"/>
    <n v="25288"/>
    <s v="employment"/>
    <n v="1983"/>
    <n v="2871.35"/>
    <n v="9561"/>
    <s v="United States"/>
    <n v="0"/>
    <s v="GTK"/>
    <n v="26768"/>
    <x v="3"/>
    <s v="West"/>
  </r>
  <r>
    <s v="UWPUJESS"/>
    <x v="11"/>
    <x v="1"/>
    <s v="Hottechi"/>
    <x v="1"/>
    <d v="2017-03-26T00:00:00"/>
    <x v="60"/>
    <n v="0"/>
    <s v="technolgy"/>
    <n v="1997"/>
    <n v="8170.38"/>
    <n v="16499"/>
    <s v="Korea"/>
    <n v="0"/>
    <s v="MG"/>
    <n v="55"/>
    <x v="0"/>
    <s v="Central"/>
  </r>
  <r>
    <s v="HSTXUOVW"/>
    <x v="4"/>
    <x v="1"/>
    <s v="Hatfan"/>
    <x v="1"/>
    <d v="2017-03-26T00:00:00"/>
    <x v="35"/>
    <n v="0"/>
    <s v="services"/>
    <n v="1982"/>
    <n v="792.46"/>
    <n v="1299"/>
    <s v="United States"/>
    <n v="0"/>
    <s v="MG"/>
    <n v="55"/>
    <x v="3"/>
    <s v="West"/>
  </r>
  <r>
    <s v="2ZT298DY"/>
    <x v="2"/>
    <x v="2"/>
    <s v="Goodsilron"/>
    <x v="1"/>
    <d v="2017-03-26T00:00:00"/>
    <x v="96"/>
    <n v="0"/>
    <s v="marketing"/>
    <n v="2000"/>
    <n v="2952.73"/>
    <n v="5107"/>
    <s v="United States"/>
    <n v="0"/>
    <s v="GTX"/>
    <n v="550"/>
    <x v="2"/>
    <s v="West"/>
  </r>
  <r>
    <s v="Z769EPTS"/>
    <x v="2"/>
    <x v="2"/>
    <s v="Hottechi"/>
    <x v="1"/>
    <d v="2017-03-26T00:00:00"/>
    <x v="38"/>
    <n v="0"/>
    <s v="technolgy"/>
    <n v="1997"/>
    <n v="8170.38"/>
    <n v="16499"/>
    <s v="Korea"/>
    <n v="0"/>
    <s v="GTX"/>
    <n v="550"/>
    <x v="2"/>
    <s v="West"/>
  </r>
  <r>
    <s v="GOIVV4OG"/>
    <x v="27"/>
    <x v="4"/>
    <s v="Zumgoity"/>
    <x v="0"/>
    <d v="2017-03-27T00:00:00"/>
    <x v="78"/>
    <n v="3267"/>
    <s v="medical"/>
    <n v="1984"/>
    <n v="441.08"/>
    <n v="1210"/>
    <s v="United States"/>
    <n v="0"/>
    <s v="MG"/>
    <n v="3393"/>
    <x v="0"/>
    <s v="Central"/>
  </r>
  <r>
    <s v="CJOU1RYX"/>
    <x v="26"/>
    <x v="3"/>
    <s v="Betasoloin"/>
    <x v="0"/>
    <d v="2017-03-27T00:00:00"/>
    <x v="70"/>
    <n v="5182"/>
    <s v="medical"/>
    <n v="1999"/>
    <n v="251.41"/>
    <n v="495"/>
    <s v="United States"/>
    <n v="0"/>
    <s v="GTX"/>
    <n v="5482"/>
    <x v="5"/>
    <s v="East"/>
  </r>
  <r>
    <s v="0RNYAI6O"/>
    <x v="1"/>
    <x v="1"/>
    <s v="Statholdings"/>
    <x v="1"/>
    <d v="2017-03-27T00:00:00"/>
    <x v="99"/>
    <n v="0"/>
    <s v="employment"/>
    <n v="1997"/>
    <n v="291.27"/>
    <n v="586"/>
    <s v="United States"/>
    <n v="0"/>
    <s v="MG"/>
    <n v="55"/>
    <x v="1"/>
    <s v="Central"/>
  </r>
  <r>
    <s v="2QQD7411"/>
    <x v="7"/>
    <x v="2"/>
    <s v="Y-corporation"/>
    <x v="0"/>
    <d v="2017-03-27T00:00:00"/>
    <x v="60"/>
    <n v="540"/>
    <s v="employment"/>
    <n v="1983"/>
    <n v="2871.35"/>
    <n v="9561"/>
    <s v="United States"/>
    <n v="0"/>
    <s v="GTX"/>
    <n v="550"/>
    <x v="2"/>
    <s v="West"/>
  </r>
  <r>
    <s v="XR57MBVC"/>
    <x v="7"/>
    <x v="4"/>
    <s v="Finjob"/>
    <x v="0"/>
    <d v="2017-03-27T00:00:00"/>
    <x v="45"/>
    <n v="3492"/>
    <s v="employment"/>
    <n v="1988"/>
    <n v="2059.9"/>
    <n v="3644"/>
    <s v="United States"/>
    <n v="0"/>
    <s v="MG"/>
    <n v="3393"/>
    <x v="2"/>
    <s v="West"/>
  </r>
  <r>
    <s v="8BY9YRL9"/>
    <x v="29"/>
    <x v="3"/>
    <s v="dambase"/>
    <x v="0"/>
    <d v="2017-03-27T00:00:00"/>
    <x v="85"/>
    <n v="5991"/>
    <s v="marketing"/>
    <n v="1995"/>
    <n v="2173.98"/>
    <n v="2928"/>
    <s v="United States"/>
    <s v="Inity"/>
    <s v="GTX"/>
    <n v="5482"/>
    <x v="1"/>
    <s v="Central"/>
  </r>
  <r>
    <s v="7PWQUE7O"/>
    <x v="5"/>
    <x v="2"/>
    <s v="Lexiqvolax"/>
    <x v="1"/>
    <d v="2017-03-27T00:00:00"/>
    <x v="97"/>
    <n v="0"/>
    <s v="medical"/>
    <n v="2004"/>
    <n v="1618.89"/>
    <n v="3889"/>
    <s v="United States"/>
    <n v="0"/>
    <s v="GTX"/>
    <n v="550"/>
    <x v="3"/>
    <s v="West"/>
  </r>
  <r>
    <s v="ELCQKUQU"/>
    <x v="5"/>
    <x v="4"/>
    <s v="Konex"/>
    <x v="1"/>
    <d v="2017-03-27T00:00:00"/>
    <x v="98"/>
    <n v="0"/>
    <s v="technolgy"/>
    <n v="1980"/>
    <n v="7708.38"/>
    <n v="13756"/>
    <s v="United States"/>
    <n v="0"/>
    <s v="MG"/>
    <n v="3393"/>
    <x v="3"/>
    <s v="West"/>
  </r>
  <r>
    <s v="MJBD6V39"/>
    <x v="0"/>
    <x v="1"/>
    <s v="Conecom"/>
    <x v="1"/>
    <d v="2017-03-27T00:00:00"/>
    <x v="45"/>
    <n v="0"/>
    <s v="technolgy"/>
    <n v="2005"/>
    <n v="1520.66"/>
    <n v="1806"/>
    <s v="United States"/>
    <n v="0"/>
    <s v="MG"/>
    <n v="55"/>
    <x v="0"/>
    <s v="Central"/>
  </r>
  <r>
    <s v="GQQ01OO5"/>
    <x v="17"/>
    <x v="3"/>
    <s v="Zotware"/>
    <x v="1"/>
    <d v="2017-03-27T00:00:00"/>
    <x v="41"/>
    <n v="0"/>
    <s v="software"/>
    <n v="1979"/>
    <n v="4478.47"/>
    <n v="13809"/>
    <s v="United States"/>
    <n v="0"/>
    <s v="GTX"/>
    <n v="5482"/>
    <x v="5"/>
    <s v="East"/>
  </r>
  <r>
    <s v="U8XA7JCO"/>
    <x v="11"/>
    <x v="1"/>
    <s v="dambase"/>
    <x v="0"/>
    <d v="2017-03-27T00:00:00"/>
    <x v="90"/>
    <n v="49"/>
    <s v="marketing"/>
    <n v="1995"/>
    <n v="2173.98"/>
    <n v="2928"/>
    <s v="United States"/>
    <s v="Inity"/>
    <s v="MG"/>
    <n v="55"/>
    <x v="0"/>
    <s v="Central"/>
  </r>
  <r>
    <s v="0QPZIIPF"/>
    <x v="4"/>
    <x v="0"/>
    <s v="Donware"/>
    <x v="2"/>
    <d v="2017-03-27T00:00:00"/>
    <x v="14"/>
    <m/>
    <s v="marketing"/>
    <n v="1999"/>
    <n v="1197.44"/>
    <n v="2570"/>
    <s v="United States"/>
    <n v="0"/>
    <s v="GTX"/>
    <n v="1096"/>
    <x v="3"/>
    <s v="West"/>
  </r>
  <r>
    <s v="2GR73FEV"/>
    <x v="2"/>
    <x v="0"/>
    <s v="Fasehatice"/>
    <x v="1"/>
    <d v="2017-03-27T00:00:00"/>
    <x v="93"/>
    <n v="0"/>
    <s v="retail"/>
    <n v="1990"/>
    <n v="4968.91"/>
    <n v="7523"/>
    <s v="United States"/>
    <n v="0"/>
    <s v="GTX"/>
    <n v="1096"/>
    <x v="2"/>
    <s v="West"/>
  </r>
  <r>
    <s v="AV4ZPXE3"/>
    <x v="2"/>
    <x v="4"/>
    <s v="Doncon"/>
    <x v="0"/>
    <d v="2017-03-27T00:00:00"/>
    <x v="93"/>
    <n v="4253"/>
    <s v="technolgy"/>
    <n v="2010"/>
    <n v="587.72"/>
    <n v="1501"/>
    <s v="United States"/>
    <n v="0"/>
    <s v="MG"/>
    <n v="3393"/>
    <x v="2"/>
    <s v="West"/>
  </r>
  <r>
    <s v="X8QV83G1"/>
    <x v="3"/>
    <x v="1"/>
    <s v="Codehow"/>
    <x v="1"/>
    <d v="2017-03-28T00:00:00"/>
    <x v="100"/>
    <n v="0"/>
    <s v="software"/>
    <n v="1998"/>
    <n v="2714.9"/>
    <n v="2641"/>
    <s v="United States"/>
    <s v="Acme Corporation"/>
    <s v="MG"/>
    <n v="55"/>
    <x v="0"/>
    <s v="Central"/>
  </r>
  <r>
    <s v="T1ZYZ70B"/>
    <x v="3"/>
    <x v="1"/>
    <s v="Codehow"/>
    <x v="1"/>
    <d v="2017-03-28T00:00:00"/>
    <x v="84"/>
    <n v="0"/>
    <s v="software"/>
    <n v="1998"/>
    <n v="2714.9"/>
    <n v="2641"/>
    <s v="United States"/>
    <s v="Acme Corporation"/>
    <s v="MG"/>
    <n v="55"/>
    <x v="0"/>
    <s v="Central"/>
  </r>
  <r>
    <s v="RO6QLRCX"/>
    <x v="25"/>
    <x v="2"/>
    <s v="Plussunin"/>
    <x v="0"/>
    <d v="2017-03-28T00:00:00"/>
    <x v="74"/>
    <n v="422"/>
    <s v="retail"/>
    <n v="2003"/>
    <n v="1419.98"/>
    <n v="4018"/>
    <s v="United States"/>
    <n v="0"/>
    <s v="GTX"/>
    <n v="550"/>
    <x v="5"/>
    <s v="East"/>
  </r>
  <r>
    <s v="6FT804V9"/>
    <x v="27"/>
    <x v="2"/>
    <s v="Hottechi"/>
    <x v="1"/>
    <d v="2017-03-28T00:00:00"/>
    <x v="98"/>
    <n v="0"/>
    <s v="technolgy"/>
    <n v="1997"/>
    <n v="8170.38"/>
    <n v="16499"/>
    <s v="Korea"/>
    <n v="0"/>
    <s v="GTX"/>
    <n v="550"/>
    <x v="0"/>
    <s v="Central"/>
  </r>
  <r>
    <s v="SKTAI2GS"/>
    <x v="27"/>
    <x v="0"/>
    <s v="Codehow"/>
    <x v="0"/>
    <d v="2017-03-28T00:00:00"/>
    <x v="100"/>
    <n v="1056"/>
    <s v="software"/>
    <n v="1998"/>
    <n v="2714.9"/>
    <n v="2641"/>
    <s v="United States"/>
    <s v="Acme Corporation"/>
    <s v="GTX"/>
    <n v="1096"/>
    <x v="0"/>
    <s v="Central"/>
  </r>
  <r>
    <s v="3OLESA9M"/>
    <x v="1"/>
    <x v="4"/>
    <s v="Inity"/>
    <x v="1"/>
    <d v="2017-03-28T00:00:00"/>
    <x v="93"/>
    <n v="0"/>
    <s v="marketing"/>
    <n v="1986"/>
    <n v="2403.58"/>
    <n v="8801"/>
    <s v="United States"/>
    <n v="0"/>
    <s v="MG"/>
    <n v="3393"/>
    <x v="1"/>
    <s v="Central"/>
  </r>
  <r>
    <s v="3O7PIS8O"/>
    <x v="1"/>
    <x v="4"/>
    <s v="Warephase"/>
    <x v="0"/>
    <d v="2017-03-28T00:00:00"/>
    <x v="101"/>
    <n v="3665"/>
    <s v="services"/>
    <n v="1997"/>
    <n v="2041.73"/>
    <n v="5276"/>
    <s v="United States"/>
    <n v="0"/>
    <s v="MG"/>
    <n v="3393"/>
    <x v="1"/>
    <s v="Central"/>
  </r>
  <r>
    <s v="LOMFB71Q"/>
    <x v="24"/>
    <x v="1"/>
    <s v="Finhigh"/>
    <x v="1"/>
    <d v="2017-03-28T00:00:00"/>
    <x v="93"/>
    <n v="0"/>
    <s v="finance"/>
    <n v="2006"/>
    <n v="1102.43"/>
    <n v="1759"/>
    <s v="United States"/>
    <n v="0"/>
    <s v="MG"/>
    <n v="55"/>
    <x v="1"/>
    <s v="Central"/>
  </r>
  <r>
    <s v="C334XDK8"/>
    <x v="9"/>
    <x v="1"/>
    <s v="Goodsilron"/>
    <x v="0"/>
    <d v="2017-03-28T00:00:00"/>
    <x v="100"/>
    <n v="58"/>
    <s v="marketing"/>
    <n v="2000"/>
    <n v="2952.73"/>
    <n v="5107"/>
    <s v="United States"/>
    <n v="0"/>
    <s v="MG"/>
    <n v="55"/>
    <x v="3"/>
    <s v="West"/>
  </r>
  <r>
    <s v="R707GGNA"/>
    <x v="7"/>
    <x v="3"/>
    <s v="Y-corporation"/>
    <x v="0"/>
    <d v="2017-03-28T00:00:00"/>
    <x v="85"/>
    <n v="7356"/>
    <s v="employment"/>
    <n v="1983"/>
    <n v="2871.35"/>
    <n v="9561"/>
    <s v="United States"/>
    <n v="0"/>
    <s v="GTX"/>
    <n v="5482"/>
    <x v="2"/>
    <s v="West"/>
  </r>
  <r>
    <s v="UWZ7DFKY"/>
    <x v="21"/>
    <x v="1"/>
    <s v="Condax"/>
    <x v="0"/>
    <d v="2017-03-28T00:00:00"/>
    <x v="46"/>
    <n v="55"/>
    <s v="medical"/>
    <n v="2017"/>
    <n v="4.54"/>
    <n v="9"/>
    <s v="United States"/>
    <n v="0"/>
    <s v="MG"/>
    <n v="55"/>
    <x v="0"/>
    <s v="Central"/>
  </r>
  <r>
    <s v="7SH51ME1"/>
    <x v="5"/>
    <x v="4"/>
    <s v="Zoomit"/>
    <x v="0"/>
    <d v="2017-03-28T00:00:00"/>
    <x v="86"/>
    <n v="3738"/>
    <s v="entertainment"/>
    <n v="1992"/>
    <n v="324.19"/>
    <n v="978"/>
    <s v="United States"/>
    <n v="0"/>
    <s v="MG"/>
    <n v="3393"/>
    <x v="3"/>
    <s v="West"/>
  </r>
  <r>
    <s v="DFFEQ87N"/>
    <x v="8"/>
    <x v="1"/>
    <s v="Scottech"/>
    <x v="2"/>
    <d v="2017-03-28T00:00:00"/>
    <x v="14"/>
    <m/>
    <s v="marketing"/>
    <n v="2012"/>
    <n v="45.39"/>
    <n v="100"/>
    <s v="United States"/>
    <s v="Inity"/>
    <s v="MG"/>
    <n v="55"/>
    <x v="2"/>
    <s v="West"/>
  </r>
  <r>
    <s v="QPH1YUAN"/>
    <x v="8"/>
    <x v="2"/>
    <s v="Hottechi"/>
    <x v="1"/>
    <d v="2017-03-28T00:00:00"/>
    <x v="96"/>
    <n v="0"/>
    <s v="technolgy"/>
    <n v="1997"/>
    <n v="8170.38"/>
    <n v="16499"/>
    <s v="Korea"/>
    <n v="0"/>
    <s v="GTX"/>
    <n v="550"/>
    <x v="2"/>
    <s v="West"/>
  </r>
  <r>
    <s v="7PV7V1RP"/>
    <x v="8"/>
    <x v="4"/>
    <s v="Labdrill"/>
    <x v="1"/>
    <d v="2017-03-28T00:00:00"/>
    <x v="64"/>
    <n v="0"/>
    <s v="medical"/>
    <n v="1985"/>
    <n v="2741.37"/>
    <n v="9226"/>
    <s v="United States"/>
    <n v="0"/>
    <s v="MG"/>
    <n v="3393"/>
    <x v="2"/>
    <s v="West"/>
  </r>
  <r>
    <s v="C2WEF4XH"/>
    <x v="8"/>
    <x v="0"/>
    <s v="Y-corporation"/>
    <x v="0"/>
    <d v="2017-03-28T00:00:00"/>
    <x v="41"/>
    <n v="888"/>
    <s v="employment"/>
    <n v="1983"/>
    <n v="2871.35"/>
    <n v="9561"/>
    <s v="United States"/>
    <n v="0"/>
    <s v="GTX"/>
    <n v="1096"/>
    <x v="2"/>
    <s v="West"/>
  </r>
  <r>
    <s v="5G645WYV"/>
    <x v="0"/>
    <x v="3"/>
    <s v="Bioholding"/>
    <x v="0"/>
    <d v="2017-03-28T00:00:00"/>
    <x v="99"/>
    <n v="5447"/>
    <s v="medical"/>
    <n v="2012"/>
    <n v="587.34"/>
    <n v="1356"/>
    <s v="Philipines"/>
    <n v="0"/>
    <s v="GTX"/>
    <n v="5482"/>
    <x v="0"/>
    <s v="Central"/>
  </r>
  <r>
    <s v="5M3Z5DS4"/>
    <x v="6"/>
    <x v="3"/>
    <s v="Globex Corporation"/>
    <x v="0"/>
    <d v="2017-03-28T00:00:00"/>
    <x v="95"/>
    <n v="5972"/>
    <s v="technolgy"/>
    <n v="2000"/>
    <n v="1223.72"/>
    <n v="2497"/>
    <s v="Norway"/>
    <n v="0"/>
    <s v="GTX"/>
    <n v="5482"/>
    <x v="1"/>
    <s v="Central"/>
  </r>
  <r>
    <s v="M5E8U8HP"/>
    <x v="15"/>
    <x v="4"/>
    <s v="Xx-zobam"/>
    <x v="0"/>
    <d v="2017-03-28T00:00:00"/>
    <x v="78"/>
    <n v="3395"/>
    <s v="entertainment"/>
    <n v="1989"/>
    <n v="3838.39"/>
    <n v="8274"/>
    <s v="United States"/>
    <n v="0"/>
    <s v="MG"/>
    <n v="3393"/>
    <x v="4"/>
    <s v="East"/>
  </r>
  <r>
    <s v="9VEB4KWV"/>
    <x v="13"/>
    <x v="1"/>
    <s v="Bioplex"/>
    <x v="1"/>
    <d v="2017-03-28T00:00:00"/>
    <x v="99"/>
    <n v="0"/>
    <s v="medical"/>
    <n v="1991"/>
    <n v="326.82"/>
    <n v="1016"/>
    <s v="United States"/>
    <n v="0"/>
    <s v="MG"/>
    <n v="55"/>
    <x v="4"/>
    <s v="East"/>
  </r>
  <r>
    <s v="9S7VQ79A"/>
    <x v="2"/>
    <x v="0"/>
    <s v="Goodsilron"/>
    <x v="0"/>
    <d v="2017-03-28T00:00:00"/>
    <x v="18"/>
    <n v="1084"/>
    <s v="marketing"/>
    <n v="2000"/>
    <n v="2952.73"/>
    <n v="5107"/>
    <s v="United States"/>
    <n v="0"/>
    <s v="GTX"/>
    <n v="1096"/>
    <x v="2"/>
    <s v="West"/>
  </r>
  <r>
    <s v="1MQFYGEE"/>
    <x v="27"/>
    <x v="4"/>
    <s v="Inity"/>
    <x v="0"/>
    <d v="2017-03-29T00:00:00"/>
    <x v="68"/>
    <n v="3670"/>
    <s v="marketing"/>
    <n v="1986"/>
    <n v="2403.58"/>
    <n v="8801"/>
    <s v="United States"/>
    <n v="0"/>
    <s v="MG"/>
    <n v="3393"/>
    <x v="0"/>
    <s v="Central"/>
  </r>
  <r>
    <s v="4G10PCOZ"/>
    <x v="26"/>
    <x v="0"/>
    <s v="Initech"/>
    <x v="1"/>
    <d v="2017-03-29T00:00:00"/>
    <x v="97"/>
    <n v="0"/>
    <s v="telecommunications"/>
    <n v="1994"/>
    <n v="6395.05"/>
    <n v="20275"/>
    <s v="United States"/>
    <n v="0"/>
    <s v="GTX"/>
    <n v="1096"/>
    <x v="5"/>
    <s v="East"/>
  </r>
  <r>
    <s v="DLZYL69K"/>
    <x v="26"/>
    <x v="3"/>
    <s v="Gekko &amp; Co"/>
    <x v="0"/>
    <d v="2017-03-29T00:00:00"/>
    <x v="42"/>
    <n v="5304"/>
    <s v="retail"/>
    <n v="1990"/>
    <n v="2520.83"/>
    <n v="3502"/>
    <s v="United States"/>
    <n v="0"/>
    <s v="GTX"/>
    <n v="5482"/>
    <x v="5"/>
    <s v="East"/>
  </r>
  <r>
    <s v="KYQ50DTU"/>
    <x v="1"/>
    <x v="3"/>
    <s v="Treequote"/>
    <x v="1"/>
    <d v="2017-03-29T00:00:00"/>
    <x v="98"/>
    <n v="0"/>
    <s v="telecommunications"/>
    <n v="1988"/>
    <n v="5266.09"/>
    <n v="8595"/>
    <s v="United States"/>
    <s v="Sonron"/>
    <s v="GTX"/>
    <n v="5482"/>
    <x v="1"/>
    <s v="Central"/>
  </r>
  <r>
    <s v="7ASDRLM5"/>
    <x v="22"/>
    <x v="2"/>
    <s v="Acme Corporation"/>
    <x v="0"/>
    <d v="2017-03-29T00:00:00"/>
    <x v="53"/>
    <n v="549"/>
    <s v="technolgy"/>
    <n v="1996"/>
    <n v="1100.04"/>
    <n v="2822"/>
    <s v="United States"/>
    <n v="0"/>
    <s v="GTX"/>
    <n v="550"/>
    <x v="5"/>
    <s v="East"/>
  </r>
  <r>
    <s v="UWK0KA56"/>
    <x v="24"/>
    <x v="4"/>
    <s v="Stanredtax"/>
    <x v="1"/>
    <d v="2017-03-29T00:00:00"/>
    <x v="95"/>
    <n v="0"/>
    <s v="finance"/>
    <n v="1987"/>
    <n v="1698.2"/>
    <n v="3798"/>
    <s v="United States"/>
    <n v="0"/>
    <s v="MG"/>
    <n v="3393"/>
    <x v="1"/>
    <s v="Central"/>
  </r>
  <r>
    <s v="CCVCBR83"/>
    <x v="29"/>
    <x v="2"/>
    <s v="Hottechi"/>
    <x v="0"/>
    <d v="2017-03-29T00:00:00"/>
    <x v="95"/>
    <n v="553"/>
    <s v="technolgy"/>
    <n v="1997"/>
    <n v="8170.38"/>
    <n v="16499"/>
    <s v="Korea"/>
    <n v="0"/>
    <s v="GTX"/>
    <n v="550"/>
    <x v="1"/>
    <s v="Central"/>
  </r>
  <r>
    <s v="SV2VJ3VH"/>
    <x v="14"/>
    <x v="0"/>
    <s v="Plexzap"/>
    <x v="1"/>
    <d v="2017-03-29T00:00:00"/>
    <x v="39"/>
    <n v="0"/>
    <s v="retail"/>
    <n v="2001"/>
    <n v="2437.85"/>
    <n v="4874"/>
    <s v="United States"/>
    <n v="0"/>
    <s v="GTX"/>
    <n v="1096"/>
    <x v="2"/>
    <s v="West"/>
  </r>
  <r>
    <s v="ASL3FJZP"/>
    <x v="14"/>
    <x v="4"/>
    <s v="Faxquote"/>
    <x v="0"/>
    <d v="2017-03-29T00:00:00"/>
    <x v="99"/>
    <n v="3523"/>
    <s v="telecommunications"/>
    <n v="1995"/>
    <n v="1825.82"/>
    <n v="5595"/>
    <s v="United States"/>
    <s v="Sonron"/>
    <s v="MG"/>
    <n v="3393"/>
    <x v="2"/>
    <s v="West"/>
  </r>
  <r>
    <s v="0S4K915N"/>
    <x v="16"/>
    <x v="2"/>
    <s v="Konex"/>
    <x v="1"/>
    <d v="2017-03-29T00:00:00"/>
    <x v="47"/>
    <n v="0"/>
    <s v="technolgy"/>
    <n v="1980"/>
    <n v="7708.38"/>
    <n v="13756"/>
    <s v="United States"/>
    <n v="0"/>
    <s v="GTX"/>
    <n v="550"/>
    <x v="2"/>
    <s v="West"/>
  </r>
  <r>
    <s v="8IJOC37Z"/>
    <x v="16"/>
    <x v="2"/>
    <s v="Hottechi"/>
    <x v="0"/>
    <d v="2017-03-29T00:00:00"/>
    <x v="90"/>
    <n v="424"/>
    <s v="technolgy"/>
    <n v="1997"/>
    <n v="8170.38"/>
    <n v="16499"/>
    <s v="Korea"/>
    <n v="0"/>
    <s v="GTX"/>
    <n v="550"/>
    <x v="2"/>
    <s v="West"/>
  </r>
  <r>
    <s v="28BIO7F9"/>
    <x v="20"/>
    <x v="2"/>
    <s v="Konmatfix"/>
    <x v="0"/>
    <d v="2017-03-29T00:00:00"/>
    <x v="42"/>
    <n v="490"/>
    <s v="marketing"/>
    <n v="1985"/>
    <n v="375.43"/>
    <n v="1190"/>
    <s v="United States"/>
    <n v="0"/>
    <s v="GTX"/>
    <n v="550"/>
    <x v="1"/>
    <s v="Central"/>
  </r>
  <r>
    <s v="9ZDFLOKA"/>
    <x v="8"/>
    <x v="1"/>
    <s v="Green-Plus"/>
    <x v="0"/>
    <d v="2017-03-29T00:00:00"/>
    <x v="99"/>
    <n v="48"/>
    <s v="services"/>
    <n v="2003"/>
    <n v="692.19"/>
    <n v="1922"/>
    <s v="United States"/>
    <n v="0"/>
    <s v="MG"/>
    <n v="55"/>
    <x v="2"/>
    <s v="West"/>
  </r>
  <r>
    <s v="8FXUNDUS"/>
    <x v="0"/>
    <x v="4"/>
    <s v="Hottechi"/>
    <x v="0"/>
    <d v="2017-03-29T00:00:00"/>
    <x v="64"/>
    <n v="3982"/>
    <s v="technolgy"/>
    <n v="1997"/>
    <n v="8170.38"/>
    <n v="16499"/>
    <s v="Korea"/>
    <n v="0"/>
    <s v="MG"/>
    <n v="3393"/>
    <x v="0"/>
    <s v="Central"/>
  </r>
  <r>
    <s v="MLC5KY2R"/>
    <x v="10"/>
    <x v="4"/>
    <s v="Finjob"/>
    <x v="1"/>
    <d v="2017-03-29T00:00:00"/>
    <x v="79"/>
    <n v="0"/>
    <s v="employment"/>
    <n v="1988"/>
    <n v="2059.9"/>
    <n v="3644"/>
    <s v="United States"/>
    <n v="0"/>
    <s v="MG"/>
    <n v="3393"/>
    <x v="3"/>
    <s v="West"/>
  </r>
  <r>
    <s v="98YPUABG"/>
    <x v="4"/>
    <x v="3"/>
    <s v="Sonron"/>
    <x v="1"/>
    <d v="2017-03-29T00:00:00"/>
    <x v="98"/>
    <n v="0"/>
    <s v="telecommunications"/>
    <n v="1999"/>
    <n v="1699.85"/>
    <n v="5108"/>
    <s v="United States"/>
    <n v="0"/>
    <s v="GTX"/>
    <n v="5482"/>
    <x v="3"/>
    <s v="West"/>
  </r>
  <r>
    <s v="181X64EU"/>
    <x v="4"/>
    <x v="0"/>
    <s v="Goodsilron"/>
    <x v="0"/>
    <d v="2017-03-29T00:00:00"/>
    <x v="101"/>
    <n v="1176"/>
    <s v="marketing"/>
    <n v="2000"/>
    <n v="2952.73"/>
    <n v="5107"/>
    <s v="United States"/>
    <n v="0"/>
    <s v="GTX"/>
    <n v="1096"/>
    <x v="3"/>
    <s v="West"/>
  </r>
  <r>
    <s v="XLKL4EI0"/>
    <x v="18"/>
    <x v="2"/>
    <s v="Betasoloin"/>
    <x v="1"/>
    <d v="2017-03-29T00:00:00"/>
    <x v="102"/>
    <n v="0"/>
    <s v="medical"/>
    <n v="1999"/>
    <n v="251.41"/>
    <n v="495"/>
    <s v="United States"/>
    <n v="0"/>
    <s v="GTX"/>
    <n v="550"/>
    <x v="4"/>
    <s v="East"/>
  </r>
  <r>
    <s v="5RUF6451"/>
    <x v="18"/>
    <x v="2"/>
    <s v="Kinnamplus"/>
    <x v="0"/>
    <d v="2017-03-29T00:00:00"/>
    <x v="96"/>
    <n v="589"/>
    <s v="retail"/>
    <n v="2004"/>
    <n v="702.72"/>
    <n v="1831"/>
    <s v="United States"/>
    <n v="0"/>
    <s v="GTX"/>
    <n v="550"/>
    <x v="4"/>
    <s v="East"/>
  </r>
  <r>
    <s v="G67668KN"/>
    <x v="2"/>
    <x v="3"/>
    <s v="Singletechno"/>
    <x v="1"/>
    <d v="2017-03-29T00:00:00"/>
    <x v="63"/>
    <n v="0"/>
    <s v="retail"/>
    <n v="1996"/>
    <n v="2214.94"/>
    <n v="5374"/>
    <s v="United States"/>
    <n v="0"/>
    <s v="GTX"/>
    <n v="5482"/>
    <x v="2"/>
    <s v="West"/>
  </r>
  <r>
    <s v="4SAUJMOI"/>
    <x v="28"/>
    <x v="2"/>
    <s v="Vehement Capital Partners"/>
    <x v="1"/>
    <d v="2017-03-30T00:00:00"/>
    <x v="94"/>
    <n v="0"/>
    <s v="finance"/>
    <n v="1993"/>
    <n v="646.1"/>
    <n v="883"/>
    <s v="United States"/>
    <s v="Golddex"/>
    <s v="GTX"/>
    <n v="550"/>
    <x v="5"/>
    <s v="East"/>
  </r>
  <r>
    <s v="B2H3P25L"/>
    <x v="28"/>
    <x v="3"/>
    <s v="Xx-zobam"/>
    <x v="1"/>
    <d v="2017-03-30T00:00:00"/>
    <x v="99"/>
    <n v="0"/>
    <s v="entertainment"/>
    <n v="1989"/>
    <n v="3838.39"/>
    <n v="8274"/>
    <s v="United States"/>
    <n v="0"/>
    <s v="GTX"/>
    <n v="5482"/>
    <x v="5"/>
    <s v="East"/>
  </r>
  <r>
    <s v="ZIZXHX09"/>
    <x v="25"/>
    <x v="4"/>
    <s v="Silis"/>
    <x v="0"/>
    <d v="2017-03-30T00:00:00"/>
    <x v="99"/>
    <n v="3390"/>
    <s v="medical"/>
    <n v="1994"/>
    <n v="2818.38"/>
    <n v="6290"/>
    <s v="United States"/>
    <n v="0"/>
    <s v="MG"/>
    <n v="3393"/>
    <x v="5"/>
    <s v="East"/>
  </r>
  <r>
    <s v="70GGNRPB"/>
    <x v="27"/>
    <x v="2"/>
    <s v="Bioholding"/>
    <x v="1"/>
    <d v="2017-03-30T00:00:00"/>
    <x v="103"/>
    <n v="0"/>
    <s v="medical"/>
    <n v="2012"/>
    <n v="587.34"/>
    <n v="1356"/>
    <s v="Philipines"/>
    <n v="0"/>
    <s v="GTX"/>
    <n v="550"/>
    <x v="0"/>
    <s v="Central"/>
  </r>
  <r>
    <s v="0VYX8TN3"/>
    <x v="27"/>
    <x v="1"/>
    <s v="dambase"/>
    <x v="1"/>
    <d v="2017-03-30T00:00:00"/>
    <x v="101"/>
    <n v="0"/>
    <s v="marketing"/>
    <n v="1995"/>
    <n v="2173.98"/>
    <n v="2928"/>
    <s v="United States"/>
    <s v="Inity"/>
    <s v="MG"/>
    <n v="55"/>
    <x v="0"/>
    <s v="Central"/>
  </r>
  <r>
    <s v="JPJ3A9T8"/>
    <x v="27"/>
    <x v="2"/>
    <s v="Dontechi"/>
    <x v="0"/>
    <d v="2017-03-30T00:00:00"/>
    <x v="62"/>
    <n v="541"/>
    <s v="software"/>
    <n v="1982"/>
    <n v="4618"/>
    <n v="10083"/>
    <s v="United States"/>
    <n v="0"/>
    <s v="GTX"/>
    <n v="550"/>
    <x v="0"/>
    <s v="Central"/>
  </r>
  <r>
    <s v="1A86ZD0B"/>
    <x v="23"/>
    <x v="3"/>
    <s v="Ganjaflex"/>
    <x v="0"/>
    <d v="2017-03-30T00:00:00"/>
    <x v="85"/>
    <n v="5189"/>
    <s v="retail"/>
    <n v="1995"/>
    <n v="5158.71"/>
    <n v="17479"/>
    <s v="Japan"/>
    <n v="0"/>
    <s v="GTX"/>
    <n v="5482"/>
    <x v="4"/>
    <s v="East"/>
  </r>
  <r>
    <s v="OFQCCQ6I"/>
    <x v="26"/>
    <x v="3"/>
    <s v="Xx-zobam"/>
    <x v="0"/>
    <d v="2017-03-30T00:00:00"/>
    <x v="76"/>
    <n v="6920"/>
    <s v="entertainment"/>
    <n v="1989"/>
    <n v="3838.39"/>
    <n v="8274"/>
    <s v="United States"/>
    <n v="0"/>
    <s v="GTX"/>
    <n v="5482"/>
    <x v="5"/>
    <s v="East"/>
  </r>
  <r>
    <s v="3Z2BQVQ7"/>
    <x v="1"/>
    <x v="2"/>
    <s v="Condax"/>
    <x v="1"/>
    <d v="2017-03-30T00:00:00"/>
    <x v="94"/>
    <n v="0"/>
    <s v="medical"/>
    <n v="2017"/>
    <n v="4.54"/>
    <n v="9"/>
    <s v="United States"/>
    <n v="0"/>
    <s v="GTX"/>
    <n v="550"/>
    <x v="1"/>
    <s v="Central"/>
  </r>
  <r>
    <s v="57FO8KSQ"/>
    <x v="1"/>
    <x v="0"/>
    <s v="Isdom"/>
    <x v="1"/>
    <d v="2017-03-30T00:00:00"/>
    <x v="99"/>
    <n v="0"/>
    <s v="medical"/>
    <n v="2002"/>
    <n v="3178.24"/>
    <n v="4540"/>
    <s v="United States"/>
    <n v="0"/>
    <s v="GTX"/>
    <n v="1096"/>
    <x v="1"/>
    <s v="Central"/>
  </r>
  <r>
    <s v="3VQOFPW7"/>
    <x v="1"/>
    <x v="4"/>
    <s v="Globex Corporation"/>
    <x v="1"/>
    <d v="2017-03-30T00:00:00"/>
    <x v="36"/>
    <n v="0"/>
    <s v="technolgy"/>
    <n v="2000"/>
    <n v="1223.72"/>
    <n v="2497"/>
    <s v="Norway"/>
    <n v="0"/>
    <s v="MG"/>
    <n v="3393"/>
    <x v="1"/>
    <s v="Central"/>
  </r>
  <r>
    <s v="HMKFBTYR"/>
    <x v="1"/>
    <x v="2"/>
    <s v="Bioholding"/>
    <x v="0"/>
    <d v="2017-03-30T00:00:00"/>
    <x v="69"/>
    <n v="600"/>
    <s v="medical"/>
    <n v="2012"/>
    <n v="587.34"/>
    <n v="1356"/>
    <s v="Philipines"/>
    <n v="0"/>
    <s v="GTX"/>
    <n v="550"/>
    <x v="1"/>
    <s v="Central"/>
  </r>
  <r>
    <s v="RMO3I92N"/>
    <x v="22"/>
    <x v="0"/>
    <s v="Bubba Gump"/>
    <x v="1"/>
    <d v="2017-03-30T00:00:00"/>
    <x v="103"/>
    <n v="0"/>
    <s v="software"/>
    <n v="2002"/>
    <n v="987.39"/>
    <n v="2253"/>
    <s v="United States"/>
    <n v="0"/>
    <s v="GTX"/>
    <n v="1096"/>
    <x v="5"/>
    <s v="East"/>
  </r>
  <r>
    <s v="OUR875IK"/>
    <x v="22"/>
    <x v="2"/>
    <s v="Xx-zobam"/>
    <x v="0"/>
    <d v="2017-03-30T00:00:00"/>
    <x v="98"/>
    <n v="564"/>
    <s v="entertainment"/>
    <n v="1989"/>
    <n v="3838.39"/>
    <n v="8274"/>
    <s v="United States"/>
    <n v="0"/>
    <s v="GTX"/>
    <n v="550"/>
    <x v="5"/>
    <s v="East"/>
  </r>
  <r>
    <s v="LUFY70BU"/>
    <x v="12"/>
    <x v="5"/>
    <s v="Goodsilron"/>
    <x v="1"/>
    <d v="2017-03-30T00:00:00"/>
    <x v="96"/>
    <n v="0"/>
    <s v="marketing"/>
    <n v="2000"/>
    <n v="2952.73"/>
    <n v="5107"/>
    <s v="United States"/>
    <n v="0"/>
    <s v="GTK"/>
    <n v="26768"/>
    <x v="3"/>
    <s v="West"/>
  </r>
  <r>
    <s v="1OUHMFJV"/>
    <x v="19"/>
    <x v="0"/>
    <s v="Zathunicon"/>
    <x v="0"/>
    <d v="2017-03-30T00:00:00"/>
    <x v="81"/>
    <n v="1037"/>
    <s v="retail"/>
    <n v="2010"/>
    <n v="71.12"/>
    <n v="144"/>
    <s v="United States"/>
    <n v="0"/>
    <s v="GTX"/>
    <n v="1096"/>
    <x v="4"/>
    <s v="East"/>
  </r>
  <r>
    <s v="GMNQUFQZ"/>
    <x v="14"/>
    <x v="2"/>
    <s v="Hottechi"/>
    <x v="0"/>
    <d v="2017-03-30T00:00:00"/>
    <x v="94"/>
    <n v="500"/>
    <s v="technolgy"/>
    <n v="1997"/>
    <n v="8170.38"/>
    <n v="16499"/>
    <s v="Korea"/>
    <n v="0"/>
    <s v="GTX"/>
    <n v="550"/>
    <x v="2"/>
    <s v="West"/>
  </r>
  <r>
    <s v="YWF7W7H8"/>
    <x v="21"/>
    <x v="3"/>
    <s v="Hottechi"/>
    <x v="0"/>
    <d v="2017-03-30T00:00:00"/>
    <x v="99"/>
    <n v="5728"/>
    <s v="technolgy"/>
    <n v="1997"/>
    <n v="8170.38"/>
    <n v="16499"/>
    <s v="Korea"/>
    <n v="0"/>
    <s v="GTX"/>
    <n v="5482"/>
    <x v="0"/>
    <s v="Central"/>
  </r>
  <r>
    <s v="120BESB3"/>
    <x v="5"/>
    <x v="4"/>
    <s v="Kan-code"/>
    <x v="1"/>
    <d v="2017-03-30T00:00:00"/>
    <x v="101"/>
    <n v="0"/>
    <s v="software"/>
    <n v="1982"/>
    <n v="11698.03"/>
    <n v="34288"/>
    <s v="United States"/>
    <n v="0"/>
    <s v="MG"/>
    <n v="3393"/>
    <x v="3"/>
    <s v="West"/>
  </r>
  <r>
    <s v="8TXOC3S3"/>
    <x v="0"/>
    <x v="4"/>
    <s v="Scottech"/>
    <x v="1"/>
    <d v="2017-03-30T00:00:00"/>
    <x v="103"/>
    <n v="0"/>
    <s v="marketing"/>
    <n v="2012"/>
    <n v="45.39"/>
    <n v="100"/>
    <s v="United States"/>
    <s v="Inity"/>
    <s v="MG"/>
    <n v="3393"/>
    <x v="0"/>
    <s v="Central"/>
  </r>
  <r>
    <s v="N55VF08D"/>
    <x v="0"/>
    <x v="1"/>
    <s v="Finhigh"/>
    <x v="0"/>
    <d v="2017-03-30T00:00:00"/>
    <x v="47"/>
    <n v="54"/>
    <s v="finance"/>
    <n v="2006"/>
    <n v="1102.43"/>
    <n v="1759"/>
    <s v="United States"/>
    <n v="0"/>
    <s v="MG"/>
    <n v="55"/>
    <x v="0"/>
    <s v="Central"/>
  </r>
  <r>
    <s v="265SZR01"/>
    <x v="10"/>
    <x v="2"/>
    <s v="Xx-holding"/>
    <x v="0"/>
    <d v="2017-03-30T00:00:00"/>
    <x v="82"/>
    <n v="501"/>
    <s v="finance"/>
    <n v="1993"/>
    <n v="7537.24"/>
    <n v="20293"/>
    <s v="United States"/>
    <n v="0"/>
    <s v="GTX"/>
    <n v="550"/>
    <x v="3"/>
    <s v="West"/>
  </r>
  <r>
    <s v="NFMCPYOV"/>
    <x v="15"/>
    <x v="2"/>
    <s v="Finjob"/>
    <x v="2"/>
    <d v="2017-03-30T00:00:00"/>
    <x v="14"/>
    <m/>
    <s v="employment"/>
    <n v="1988"/>
    <n v="2059.9"/>
    <n v="3644"/>
    <s v="United States"/>
    <n v="0"/>
    <s v="GTX"/>
    <n v="550"/>
    <x v="4"/>
    <s v="East"/>
  </r>
  <r>
    <s v="NKO2JRRS"/>
    <x v="15"/>
    <x v="3"/>
    <s v="Umbrella Corporation"/>
    <x v="0"/>
    <d v="2017-03-30T00:00:00"/>
    <x v="100"/>
    <n v="6155"/>
    <s v="finance"/>
    <n v="1998"/>
    <n v="2022.14"/>
    <n v="5113"/>
    <s v="United States"/>
    <n v="0"/>
    <s v="GTX"/>
    <n v="5482"/>
    <x v="4"/>
    <s v="East"/>
  </r>
  <r>
    <s v="WW3NDCO2"/>
    <x v="15"/>
    <x v="3"/>
    <s v="Zathunicon"/>
    <x v="0"/>
    <d v="2017-03-30T00:00:00"/>
    <x v="100"/>
    <n v="4668"/>
    <s v="retail"/>
    <n v="2010"/>
    <n v="71.12"/>
    <n v="144"/>
    <s v="United States"/>
    <n v="0"/>
    <s v="GTX"/>
    <n v="5482"/>
    <x v="4"/>
    <s v="East"/>
  </r>
  <r>
    <s v="DGPI60HG"/>
    <x v="11"/>
    <x v="3"/>
    <s v="Zumgoity"/>
    <x v="0"/>
    <d v="2017-03-30T00:00:00"/>
    <x v="70"/>
    <n v="5017"/>
    <s v="medical"/>
    <n v="1984"/>
    <n v="441.08"/>
    <n v="1210"/>
    <s v="United States"/>
    <n v="0"/>
    <s v="GTX"/>
    <n v="5482"/>
    <x v="0"/>
    <s v="Central"/>
  </r>
  <r>
    <s v="06DUY829"/>
    <x v="11"/>
    <x v="1"/>
    <s v="Ron-tech"/>
    <x v="0"/>
    <d v="2017-03-30T00:00:00"/>
    <x v="100"/>
    <n v="59"/>
    <s v="medical"/>
    <n v="1992"/>
    <n v="3922.42"/>
    <n v="6837"/>
    <s v="United States"/>
    <n v="0"/>
    <s v="MG"/>
    <n v="55"/>
    <x v="0"/>
    <s v="Central"/>
  </r>
  <r>
    <s v="PLM5WEY4"/>
    <x v="4"/>
    <x v="4"/>
    <s v="Plexzap"/>
    <x v="0"/>
    <d v="2017-03-30T00:00:00"/>
    <x v="98"/>
    <n v="3316"/>
    <s v="retail"/>
    <n v="2001"/>
    <n v="2437.85"/>
    <n v="4874"/>
    <s v="United States"/>
    <n v="0"/>
    <s v="MG"/>
    <n v="3393"/>
    <x v="3"/>
    <s v="West"/>
  </r>
  <r>
    <s v="Z9QZKUV5"/>
    <x v="2"/>
    <x v="2"/>
    <s v="Zumgoity"/>
    <x v="2"/>
    <d v="2017-03-30T00:00:00"/>
    <x v="14"/>
    <m/>
    <s v="medical"/>
    <n v="1984"/>
    <n v="441.08"/>
    <n v="1210"/>
    <s v="United States"/>
    <n v="0"/>
    <s v="GTX"/>
    <n v="550"/>
    <x v="2"/>
    <s v="West"/>
  </r>
  <r>
    <s v="EWQVZB85"/>
    <x v="2"/>
    <x v="3"/>
    <s v="Plexzap"/>
    <x v="0"/>
    <d v="2017-03-30T00:00:00"/>
    <x v="102"/>
    <n v="6227"/>
    <s v="retail"/>
    <n v="2001"/>
    <n v="2437.85"/>
    <n v="4874"/>
    <s v="United States"/>
    <n v="0"/>
    <s v="GTX"/>
    <n v="5482"/>
    <x v="2"/>
    <s v="West"/>
  </r>
  <r>
    <s v="SFFFNT6B"/>
    <x v="3"/>
    <x v="1"/>
    <s v="Treequote"/>
    <x v="1"/>
    <d v="2017-03-31T00:00:00"/>
    <x v="99"/>
    <n v="0"/>
    <s v="telecommunications"/>
    <n v="1988"/>
    <n v="5266.09"/>
    <n v="8595"/>
    <s v="United States"/>
    <s v="Sonron"/>
    <s v="MG"/>
    <n v="55"/>
    <x v="0"/>
    <s v="Central"/>
  </r>
  <r>
    <s v="99AAJPQN"/>
    <x v="3"/>
    <x v="1"/>
    <s v="Condax"/>
    <x v="0"/>
    <d v="2017-03-31T00:00:00"/>
    <x v="72"/>
    <n v="58"/>
    <s v="medical"/>
    <n v="2017"/>
    <n v="4.54"/>
    <n v="9"/>
    <s v="United States"/>
    <n v="0"/>
    <s v="MG"/>
    <n v="55"/>
    <x v="0"/>
    <s v="Central"/>
  </r>
  <r>
    <s v="JW2FHT1G"/>
    <x v="3"/>
    <x v="4"/>
    <s v="dambase"/>
    <x v="0"/>
    <d v="2017-03-31T00:00:00"/>
    <x v="100"/>
    <n v="3626"/>
    <s v="marketing"/>
    <n v="1995"/>
    <n v="2173.98"/>
    <n v="2928"/>
    <s v="United States"/>
    <s v="Inity"/>
    <s v="MG"/>
    <n v="3393"/>
    <x v="0"/>
    <s v="Central"/>
  </r>
  <r>
    <s v="08KE6ZQN"/>
    <x v="28"/>
    <x v="4"/>
    <s v="Vehement Capital Partners"/>
    <x v="0"/>
    <d v="2017-03-31T00:00:00"/>
    <x v="94"/>
    <n v="2819"/>
    <s v="finance"/>
    <n v="1993"/>
    <n v="646.1"/>
    <n v="883"/>
    <s v="United States"/>
    <s v="Golddex"/>
    <s v="MG"/>
    <n v="3393"/>
    <x v="5"/>
    <s v="East"/>
  </r>
  <r>
    <s v="T0VJ4AMX"/>
    <x v="23"/>
    <x v="2"/>
    <s v="Green-Plus"/>
    <x v="2"/>
    <d v="2017-03-31T00:00:00"/>
    <x v="14"/>
    <m/>
    <s v="services"/>
    <n v="2003"/>
    <n v="692.19"/>
    <n v="1922"/>
    <s v="United States"/>
    <n v="0"/>
    <s v="GTX"/>
    <n v="550"/>
    <x v="4"/>
    <s v="East"/>
  </r>
  <r>
    <s v="WLS5J30E"/>
    <x v="12"/>
    <x v="1"/>
    <s v="Inity"/>
    <x v="2"/>
    <d v="2017-03-31T00:00:00"/>
    <x v="14"/>
    <m/>
    <s v="marketing"/>
    <n v="1986"/>
    <n v="2403.58"/>
    <n v="8801"/>
    <s v="United States"/>
    <n v="0"/>
    <s v="MG"/>
    <n v="55"/>
    <x v="3"/>
    <s v="West"/>
  </r>
  <r>
    <s v="F52YEFJ8"/>
    <x v="24"/>
    <x v="3"/>
    <s v="Globex Corporation"/>
    <x v="1"/>
    <d v="2017-03-31T00:00:00"/>
    <x v="97"/>
    <n v="0"/>
    <s v="technolgy"/>
    <n v="2000"/>
    <n v="1223.72"/>
    <n v="2497"/>
    <s v="Norway"/>
    <n v="0"/>
    <s v="GTX"/>
    <n v="5482"/>
    <x v="1"/>
    <s v="Central"/>
  </r>
  <r>
    <s v="OZDJFUHH"/>
    <x v="9"/>
    <x v="0"/>
    <s v="Fasehatice"/>
    <x v="0"/>
    <d v="2017-03-31T00:00:00"/>
    <x v="101"/>
    <n v="901"/>
    <s v="retail"/>
    <n v="1990"/>
    <n v="4968.91"/>
    <n v="7523"/>
    <s v="United States"/>
    <n v="0"/>
    <s v="GTX"/>
    <n v="1096"/>
    <x v="3"/>
    <s v="West"/>
  </r>
  <r>
    <s v="BUPUP2TV"/>
    <x v="9"/>
    <x v="4"/>
    <s v="Doncon"/>
    <x v="0"/>
    <d v="2017-03-31T00:00:00"/>
    <x v="44"/>
    <n v="3438"/>
    <s v="technolgy"/>
    <n v="2010"/>
    <n v="587.72"/>
    <n v="1501"/>
    <s v="United States"/>
    <n v="0"/>
    <s v="MG"/>
    <n v="3393"/>
    <x v="3"/>
    <s v="West"/>
  </r>
  <r>
    <s v="HTQO5XIW"/>
    <x v="7"/>
    <x v="2"/>
    <s v="Faxquote"/>
    <x v="0"/>
    <d v="2017-03-31T00:00:00"/>
    <x v="100"/>
    <n v="589"/>
    <s v="telecommunications"/>
    <n v="1995"/>
    <n v="1825.82"/>
    <n v="5595"/>
    <s v="United States"/>
    <s v="Sonron"/>
    <s v="GTX"/>
    <n v="550"/>
    <x v="2"/>
    <s v="West"/>
  </r>
  <r>
    <s v="XCBKZWDX"/>
    <x v="14"/>
    <x v="1"/>
    <s v="Plusstrip"/>
    <x v="1"/>
    <d v="2017-03-31T00:00:00"/>
    <x v="69"/>
    <n v="0"/>
    <s v="entertainment"/>
    <n v="2002"/>
    <n v="349.81"/>
    <n v="315"/>
    <s v="United States"/>
    <n v="0"/>
    <s v="MG"/>
    <n v="55"/>
    <x v="2"/>
    <s v="West"/>
  </r>
  <r>
    <s v="9LZICBEV"/>
    <x v="16"/>
    <x v="4"/>
    <s v="Hottechi"/>
    <x v="1"/>
    <d v="2017-03-31T00:00:00"/>
    <x v="94"/>
    <n v="0"/>
    <s v="technolgy"/>
    <n v="1997"/>
    <n v="8170.38"/>
    <n v="16499"/>
    <s v="Korea"/>
    <n v="0"/>
    <s v="MG"/>
    <n v="3393"/>
    <x v="2"/>
    <s v="West"/>
  </r>
  <r>
    <s v="YAKIMBKC"/>
    <x v="16"/>
    <x v="2"/>
    <s v="Konex"/>
    <x v="0"/>
    <d v="2017-03-31T00:00:00"/>
    <x v="97"/>
    <n v="609"/>
    <s v="technolgy"/>
    <n v="1980"/>
    <n v="7708.38"/>
    <n v="13756"/>
    <s v="United States"/>
    <n v="0"/>
    <s v="GTX"/>
    <n v="550"/>
    <x v="2"/>
    <s v="West"/>
  </r>
  <r>
    <s v="FHU2WQ2K"/>
    <x v="16"/>
    <x v="1"/>
    <s v="Goodsilron"/>
    <x v="0"/>
    <d v="2017-03-31T00:00:00"/>
    <x v="94"/>
    <n v="55"/>
    <s v="marketing"/>
    <n v="2000"/>
    <n v="2952.73"/>
    <n v="5107"/>
    <s v="United States"/>
    <n v="0"/>
    <s v="MG"/>
    <n v="55"/>
    <x v="2"/>
    <s v="West"/>
  </r>
  <r>
    <s v="VF651O1V"/>
    <x v="5"/>
    <x v="1"/>
    <s v="Fasehatice"/>
    <x v="1"/>
    <d v="2017-03-31T00:00:00"/>
    <x v="104"/>
    <n v="0"/>
    <s v="retail"/>
    <n v="1990"/>
    <n v="4968.91"/>
    <n v="7523"/>
    <s v="United States"/>
    <n v="0"/>
    <s v="MG"/>
    <n v="55"/>
    <x v="3"/>
    <s v="West"/>
  </r>
  <r>
    <s v="ISHAZTWG"/>
    <x v="8"/>
    <x v="0"/>
    <s v="Green-Plus"/>
    <x v="1"/>
    <d v="2017-03-31T00:00:00"/>
    <x v="104"/>
    <n v="0"/>
    <s v="services"/>
    <n v="2003"/>
    <n v="692.19"/>
    <n v="1922"/>
    <s v="United States"/>
    <n v="0"/>
    <s v="GTX"/>
    <n v="1096"/>
    <x v="2"/>
    <s v="West"/>
  </r>
  <r>
    <s v="0XIPT9AX"/>
    <x v="8"/>
    <x v="3"/>
    <s v="Condax"/>
    <x v="0"/>
    <d v="2017-03-31T00:00:00"/>
    <x v="102"/>
    <n v="5637"/>
    <s v="medical"/>
    <n v="2017"/>
    <n v="4.54"/>
    <n v="9"/>
    <s v="United States"/>
    <n v="0"/>
    <s v="GTX"/>
    <n v="5482"/>
    <x v="2"/>
    <s v="West"/>
  </r>
  <r>
    <s v="UURLD9W8"/>
    <x v="8"/>
    <x v="3"/>
    <s v="Plexzap"/>
    <x v="0"/>
    <d v="2017-03-31T00:00:00"/>
    <x v="103"/>
    <n v="5793"/>
    <s v="retail"/>
    <n v="2001"/>
    <n v="2437.85"/>
    <n v="4874"/>
    <s v="United States"/>
    <n v="0"/>
    <s v="GTX"/>
    <n v="5482"/>
    <x v="2"/>
    <s v="West"/>
  </r>
  <r>
    <s v="Y975VCYM"/>
    <x v="17"/>
    <x v="1"/>
    <s v="Massive Dynamic"/>
    <x v="1"/>
    <d v="2017-03-31T00:00:00"/>
    <x v="104"/>
    <n v="0"/>
    <s v="entertainment"/>
    <n v="1989"/>
    <n v="665.06"/>
    <n v="1095"/>
    <s v="United States"/>
    <n v="0"/>
    <s v="MG"/>
    <n v="55"/>
    <x v="5"/>
    <s v="East"/>
  </r>
  <r>
    <s v="OPYWK3XE"/>
    <x v="10"/>
    <x v="2"/>
    <s v="J-Texon"/>
    <x v="1"/>
    <d v="2017-03-31T00:00:00"/>
    <x v="95"/>
    <n v="0"/>
    <s v="retail"/>
    <n v="1989"/>
    <n v="1388.67"/>
    <n v="3583"/>
    <s v="United States"/>
    <n v="0"/>
    <s v="GTX"/>
    <n v="550"/>
    <x v="3"/>
    <s v="West"/>
  </r>
  <r>
    <s v="2VTBUOXA"/>
    <x v="10"/>
    <x v="4"/>
    <s v="Dalttechnology"/>
    <x v="1"/>
    <d v="2017-03-31T00:00:00"/>
    <x v="74"/>
    <n v="0"/>
    <s v="software"/>
    <n v="2013"/>
    <n v="98.79"/>
    <n v="96"/>
    <s v="United States"/>
    <s v="Bubba Gump"/>
    <s v="MG"/>
    <n v="3393"/>
    <x v="3"/>
    <s v="West"/>
  </r>
  <r>
    <s v="6YEF304L"/>
    <x v="10"/>
    <x v="2"/>
    <s v="Hottechi"/>
    <x v="0"/>
    <d v="2017-03-31T00:00:00"/>
    <x v="99"/>
    <n v="520"/>
    <s v="technolgy"/>
    <n v="1997"/>
    <n v="8170.38"/>
    <n v="16499"/>
    <s v="Korea"/>
    <n v="0"/>
    <s v="GTX"/>
    <n v="550"/>
    <x v="3"/>
    <s v="West"/>
  </r>
  <r>
    <s v="6AALZVSE"/>
    <x v="10"/>
    <x v="4"/>
    <s v="Finjob"/>
    <x v="0"/>
    <d v="2017-03-31T00:00:00"/>
    <x v="97"/>
    <n v="4080"/>
    <s v="employment"/>
    <n v="1988"/>
    <n v="2059.9"/>
    <n v="3644"/>
    <s v="United States"/>
    <n v="0"/>
    <s v="MG"/>
    <n v="3393"/>
    <x v="3"/>
    <s v="West"/>
  </r>
  <r>
    <s v="JF9CTPPZ"/>
    <x v="11"/>
    <x v="2"/>
    <s v="Inity"/>
    <x v="0"/>
    <d v="2017-03-31T00:00:00"/>
    <x v="88"/>
    <n v="526"/>
    <s v="marketing"/>
    <n v="1986"/>
    <n v="2403.58"/>
    <n v="8801"/>
    <s v="United States"/>
    <n v="0"/>
    <s v="GTX"/>
    <n v="550"/>
    <x v="0"/>
    <s v="Central"/>
  </r>
  <r>
    <s v="LAH7932Y"/>
    <x v="11"/>
    <x v="1"/>
    <s v="Scottech"/>
    <x v="0"/>
    <d v="2017-03-31T00:00:00"/>
    <x v="36"/>
    <n v="57"/>
    <s v="marketing"/>
    <n v="2012"/>
    <n v="45.39"/>
    <n v="100"/>
    <s v="United States"/>
    <s v="Inity"/>
    <s v="MG"/>
    <n v="55"/>
    <x v="0"/>
    <s v="Central"/>
  </r>
  <r>
    <s v="CLOSEH5L"/>
    <x v="4"/>
    <x v="4"/>
    <s v="Xx-holding"/>
    <x v="1"/>
    <d v="2017-03-31T00:00:00"/>
    <x v="101"/>
    <n v="0"/>
    <s v="finance"/>
    <n v="1993"/>
    <n v="7537.24"/>
    <n v="20293"/>
    <s v="United States"/>
    <n v="0"/>
    <s v="MG"/>
    <n v="3393"/>
    <x v="3"/>
    <s v="West"/>
  </r>
  <r>
    <s v="ZT6XPQR0"/>
    <x v="4"/>
    <x v="1"/>
    <s v="Y-corporation"/>
    <x v="0"/>
    <d v="2017-03-31T00:00:00"/>
    <x v="90"/>
    <n v="54"/>
    <s v="employment"/>
    <n v="1983"/>
    <n v="2871.35"/>
    <n v="9561"/>
    <s v="United States"/>
    <n v="0"/>
    <s v="MG"/>
    <n v="55"/>
    <x v="3"/>
    <s v="West"/>
  </r>
  <r>
    <s v="MUHI7FIM"/>
    <x v="4"/>
    <x v="4"/>
    <s v="Sunnamplex"/>
    <x v="0"/>
    <d v="2017-03-31T00:00:00"/>
    <x v="104"/>
    <n v="3367"/>
    <s v="marketing"/>
    <n v="2008"/>
    <n v="894.37"/>
    <n v="1593"/>
    <s v="Poland"/>
    <n v="0"/>
    <s v="MG"/>
    <n v="3393"/>
    <x v="3"/>
    <s v="West"/>
  </r>
  <r>
    <s v="1WSLRC69"/>
    <x v="2"/>
    <x v="2"/>
    <s v="Dalttechnology"/>
    <x v="0"/>
    <d v="2017-03-31T00:00:00"/>
    <x v="98"/>
    <n v="430"/>
    <s v="software"/>
    <n v="2013"/>
    <n v="98.79"/>
    <n v="96"/>
    <s v="United States"/>
    <s v="Bubba Gump"/>
    <s v="GTX"/>
    <n v="550"/>
    <x v="2"/>
    <s v="West"/>
  </r>
  <r>
    <s v="ZZJ4I52J"/>
    <x v="3"/>
    <x v="2"/>
    <s v="Hottechi"/>
    <x v="0"/>
    <d v="2017-04-01T00:00:00"/>
    <x v="39"/>
    <n v="518"/>
    <s v="technolgy"/>
    <n v="1997"/>
    <n v="8170.38"/>
    <n v="16499"/>
    <s v="Korea"/>
    <n v="0"/>
    <s v="GTX"/>
    <n v="550"/>
    <x v="0"/>
    <s v="Central"/>
  </r>
  <r>
    <s v="IGVGV1O5"/>
    <x v="28"/>
    <x v="0"/>
    <s v="Umbrella Corporation"/>
    <x v="1"/>
    <d v="2017-04-01T00:00:00"/>
    <x v="104"/>
    <n v="0"/>
    <s v="finance"/>
    <n v="1998"/>
    <n v="2022.14"/>
    <n v="5113"/>
    <s v="United States"/>
    <n v="0"/>
    <s v="GTX"/>
    <n v="1096"/>
    <x v="5"/>
    <s v="East"/>
  </r>
  <r>
    <s v="O5OCDKVH"/>
    <x v="23"/>
    <x v="0"/>
    <s v="Zotware"/>
    <x v="1"/>
    <d v="2017-04-01T00:00:00"/>
    <x v="103"/>
    <n v="0"/>
    <s v="software"/>
    <n v="1979"/>
    <n v="4478.47"/>
    <n v="13809"/>
    <s v="United States"/>
    <n v="0"/>
    <s v="GTX"/>
    <n v="1096"/>
    <x v="4"/>
    <s v="East"/>
  </r>
  <r>
    <s v="T4NRIY5R"/>
    <x v="1"/>
    <x v="3"/>
    <s v="Bioholding"/>
    <x v="0"/>
    <d v="2017-04-01T00:00:00"/>
    <x v="100"/>
    <n v="5798"/>
    <s v="medical"/>
    <n v="2012"/>
    <n v="587.34"/>
    <n v="1356"/>
    <s v="Philipines"/>
    <n v="0"/>
    <s v="GTX"/>
    <n v="5482"/>
    <x v="1"/>
    <s v="Central"/>
  </r>
  <r>
    <s v="MCR8YCCY"/>
    <x v="1"/>
    <x v="4"/>
    <s v="Genco Pura Olive Oil Company"/>
    <x v="0"/>
    <d v="2017-04-01T00:00:00"/>
    <x v="65"/>
    <n v="3228"/>
    <s v="retail"/>
    <n v="2007"/>
    <n v="894.33"/>
    <n v="1635"/>
    <s v="Italy"/>
    <n v="0"/>
    <s v="MG"/>
    <n v="3393"/>
    <x v="1"/>
    <s v="Central"/>
  </r>
  <r>
    <s v="N4PVP6C0"/>
    <x v="22"/>
    <x v="2"/>
    <s v="Initech"/>
    <x v="1"/>
    <d v="2017-04-01T00:00:00"/>
    <x v="93"/>
    <n v="0"/>
    <s v="telecommunications"/>
    <n v="1994"/>
    <n v="6395.05"/>
    <n v="20275"/>
    <s v="United States"/>
    <n v="0"/>
    <s v="GTX"/>
    <n v="550"/>
    <x v="5"/>
    <s v="East"/>
  </r>
  <r>
    <s v="8INCUUGJ"/>
    <x v="12"/>
    <x v="2"/>
    <s v="Plexzap"/>
    <x v="0"/>
    <d v="2017-04-01T00:00:00"/>
    <x v="80"/>
    <n v="452"/>
    <s v="retail"/>
    <n v="2001"/>
    <n v="2437.85"/>
    <n v="4874"/>
    <s v="United States"/>
    <n v="0"/>
    <s v="GTX"/>
    <n v="550"/>
    <x v="3"/>
    <s v="West"/>
  </r>
  <r>
    <s v="CKSNW8DU"/>
    <x v="24"/>
    <x v="0"/>
    <s v="Condax"/>
    <x v="1"/>
    <d v="2017-04-01T00:00:00"/>
    <x v="103"/>
    <n v="0"/>
    <s v="medical"/>
    <n v="2017"/>
    <n v="4.54"/>
    <n v="9"/>
    <s v="United States"/>
    <n v="0"/>
    <s v="GTX"/>
    <n v="1096"/>
    <x v="1"/>
    <s v="Central"/>
  </r>
  <r>
    <s v="JFB4WY8C"/>
    <x v="29"/>
    <x v="2"/>
    <s v="Dontechi"/>
    <x v="0"/>
    <d v="2017-04-01T00:00:00"/>
    <x v="100"/>
    <n v="565"/>
    <s v="software"/>
    <n v="1982"/>
    <n v="4618"/>
    <n v="10083"/>
    <s v="United States"/>
    <n v="0"/>
    <s v="GTX"/>
    <n v="550"/>
    <x v="1"/>
    <s v="Central"/>
  </r>
  <r>
    <s v="BP7JRV1O"/>
    <x v="29"/>
    <x v="0"/>
    <s v="Warephase"/>
    <x v="0"/>
    <d v="2017-04-01T00:00:00"/>
    <x v="48"/>
    <n v="1184"/>
    <s v="services"/>
    <n v="1997"/>
    <n v="2041.73"/>
    <n v="5276"/>
    <s v="United States"/>
    <n v="0"/>
    <s v="GTX"/>
    <n v="1096"/>
    <x v="1"/>
    <s v="Central"/>
  </r>
  <r>
    <s v="OREPAY0O"/>
    <x v="14"/>
    <x v="0"/>
    <s v="Hatfan"/>
    <x v="0"/>
    <d v="2017-04-01T00:00:00"/>
    <x v="80"/>
    <n v="1150"/>
    <s v="services"/>
    <n v="1982"/>
    <n v="792.46"/>
    <n v="1299"/>
    <s v="United States"/>
    <n v="0"/>
    <s v="GTX"/>
    <n v="1096"/>
    <x v="2"/>
    <s v="West"/>
  </r>
  <r>
    <s v="YLK0MRJ3"/>
    <x v="16"/>
    <x v="2"/>
    <s v="Iselectrics"/>
    <x v="2"/>
    <d v="2017-04-01T00:00:00"/>
    <x v="14"/>
    <m/>
    <s v="technolgy"/>
    <n v="2011"/>
    <n v="527.11"/>
    <n v="1428"/>
    <s v="United States"/>
    <s v="Acme Corporation"/>
    <s v="GTX"/>
    <n v="550"/>
    <x v="2"/>
    <s v="West"/>
  </r>
  <r>
    <s v="XBSZ29VJ"/>
    <x v="16"/>
    <x v="0"/>
    <s v="Singletechno"/>
    <x v="0"/>
    <d v="2017-04-01T00:00:00"/>
    <x v="58"/>
    <n v="1110"/>
    <s v="retail"/>
    <n v="1996"/>
    <n v="2214.94"/>
    <n v="5374"/>
    <s v="United States"/>
    <n v="0"/>
    <s v="GTX"/>
    <n v="1096"/>
    <x v="2"/>
    <s v="West"/>
  </r>
  <r>
    <s v="8BRN98H6"/>
    <x v="21"/>
    <x v="4"/>
    <s v="Zumgoity"/>
    <x v="1"/>
    <d v="2017-04-01T00:00:00"/>
    <x v="102"/>
    <n v="0"/>
    <s v="medical"/>
    <n v="1984"/>
    <n v="441.08"/>
    <n v="1210"/>
    <s v="United States"/>
    <n v="0"/>
    <s v="MG"/>
    <n v="3393"/>
    <x v="0"/>
    <s v="Central"/>
  </r>
  <r>
    <s v="VZS17M7X"/>
    <x v="5"/>
    <x v="4"/>
    <s v="J-Texon"/>
    <x v="0"/>
    <d v="2017-04-01T00:00:00"/>
    <x v="98"/>
    <n v="3817"/>
    <s v="retail"/>
    <n v="1989"/>
    <n v="1388.67"/>
    <n v="3583"/>
    <s v="United States"/>
    <n v="0"/>
    <s v="MG"/>
    <n v="3393"/>
    <x v="3"/>
    <s v="West"/>
  </r>
  <r>
    <s v="49USIHDH"/>
    <x v="20"/>
    <x v="4"/>
    <s v="Rundofase"/>
    <x v="1"/>
    <d v="2017-04-01T00:00:00"/>
    <x v="102"/>
    <n v="0"/>
    <s v="technolgy"/>
    <n v="1983"/>
    <n v="1008.06"/>
    <n v="1238"/>
    <s v="United States"/>
    <n v="0"/>
    <s v="MG"/>
    <n v="3393"/>
    <x v="1"/>
    <s v="Central"/>
  </r>
  <r>
    <s v="A89TBOY5"/>
    <x v="0"/>
    <x v="4"/>
    <s v="Bioholding"/>
    <x v="1"/>
    <d v="2017-04-01T00:00:00"/>
    <x v="98"/>
    <n v="0"/>
    <s v="medical"/>
    <n v="2012"/>
    <n v="587.34"/>
    <n v="1356"/>
    <s v="Philipines"/>
    <n v="0"/>
    <s v="MG"/>
    <n v="3393"/>
    <x v="0"/>
    <s v="Central"/>
  </r>
  <r>
    <s v="26XU4887"/>
    <x v="6"/>
    <x v="2"/>
    <s v="Hottechi"/>
    <x v="0"/>
    <d v="2017-04-01T00:00:00"/>
    <x v="102"/>
    <n v="531"/>
    <s v="technolgy"/>
    <n v="1997"/>
    <n v="8170.38"/>
    <n v="16499"/>
    <s v="Korea"/>
    <n v="0"/>
    <s v="GTX"/>
    <n v="550"/>
    <x v="1"/>
    <s v="Central"/>
  </r>
  <r>
    <s v="QQTQFG9A"/>
    <x v="17"/>
    <x v="3"/>
    <s v="The New York Inquirer"/>
    <x v="1"/>
    <d v="2017-04-01T00:00:00"/>
    <x v="96"/>
    <n v="0"/>
    <s v="medical"/>
    <n v="1996"/>
    <n v="439.21"/>
    <n v="792"/>
    <s v="United States"/>
    <n v="0"/>
    <s v="GTX"/>
    <n v="5482"/>
    <x v="5"/>
    <s v="East"/>
  </r>
  <r>
    <s v="7O00H1TC"/>
    <x v="17"/>
    <x v="4"/>
    <s v="Ontomedia"/>
    <x v="1"/>
    <d v="2017-04-01T00:00:00"/>
    <x v="97"/>
    <n v="0"/>
    <s v="employment"/>
    <n v="1997"/>
    <n v="882.12"/>
    <n v="2769"/>
    <s v="United States"/>
    <n v="0"/>
    <s v="MG"/>
    <n v="3393"/>
    <x v="5"/>
    <s v="East"/>
  </r>
  <r>
    <s v="LGTIXQ46"/>
    <x v="10"/>
    <x v="1"/>
    <s v="Blackzim"/>
    <x v="0"/>
    <d v="2017-04-01T00:00:00"/>
    <x v="99"/>
    <n v="51"/>
    <s v="retail"/>
    <n v="2009"/>
    <n v="497.11"/>
    <n v="1588"/>
    <s v="United States"/>
    <n v="0"/>
    <s v="MG"/>
    <n v="55"/>
    <x v="3"/>
    <s v="West"/>
  </r>
  <r>
    <s v="H6I16U57"/>
    <x v="15"/>
    <x v="4"/>
    <s v="Sunnamplex"/>
    <x v="2"/>
    <d v="2017-04-01T00:00:00"/>
    <x v="14"/>
    <m/>
    <s v="marketing"/>
    <n v="2008"/>
    <n v="894.37"/>
    <n v="1593"/>
    <s v="Poland"/>
    <n v="0"/>
    <s v="MG"/>
    <n v="3393"/>
    <x v="4"/>
    <s v="East"/>
  </r>
  <r>
    <s v="IXBUR07V"/>
    <x v="11"/>
    <x v="4"/>
    <s v="Genco Pura Olive Oil Company"/>
    <x v="1"/>
    <d v="2017-04-01T00:00:00"/>
    <x v="105"/>
    <n v="0"/>
    <s v="retail"/>
    <n v="2007"/>
    <n v="894.33"/>
    <n v="1635"/>
    <s v="Italy"/>
    <n v="0"/>
    <s v="MG"/>
    <n v="3393"/>
    <x v="0"/>
    <s v="Central"/>
  </r>
  <r>
    <s v="B6UWHOD4"/>
    <x v="11"/>
    <x v="1"/>
    <s v="Stanredtax"/>
    <x v="0"/>
    <d v="2017-04-01T00:00:00"/>
    <x v="97"/>
    <n v="60"/>
    <s v="finance"/>
    <n v="1987"/>
    <n v="1698.2"/>
    <n v="3798"/>
    <s v="United States"/>
    <n v="0"/>
    <s v="MG"/>
    <n v="55"/>
    <x v="0"/>
    <s v="Central"/>
  </r>
  <r>
    <s v="4DUMR5WD"/>
    <x v="18"/>
    <x v="3"/>
    <s v="Zotware"/>
    <x v="1"/>
    <d v="2017-04-01T00:00:00"/>
    <x v="101"/>
    <n v="0"/>
    <s v="software"/>
    <n v="1979"/>
    <n v="4478.47"/>
    <n v="13809"/>
    <s v="United States"/>
    <n v="0"/>
    <s v="GTX"/>
    <n v="5482"/>
    <x v="4"/>
    <s v="East"/>
  </r>
  <r>
    <s v="AW3L4BTT"/>
    <x v="2"/>
    <x v="0"/>
    <s v="Hottechi"/>
    <x v="1"/>
    <d v="2017-04-01T00:00:00"/>
    <x v="97"/>
    <n v="0"/>
    <s v="technolgy"/>
    <n v="1997"/>
    <n v="8170.38"/>
    <n v="16499"/>
    <s v="Korea"/>
    <n v="0"/>
    <s v="GTX"/>
    <n v="1096"/>
    <x v="2"/>
    <s v="West"/>
  </r>
  <r>
    <s v="7RI58VF7"/>
    <x v="3"/>
    <x v="2"/>
    <s v="Streethex"/>
    <x v="0"/>
    <d v="2017-04-02T00:00:00"/>
    <x v="69"/>
    <n v="460"/>
    <s v="retail"/>
    <n v="1988"/>
    <n v="1376.8"/>
    <n v="1165"/>
    <s v="Belgium"/>
    <n v="0"/>
    <s v="GTX"/>
    <n v="550"/>
    <x v="0"/>
    <s v="Central"/>
  </r>
  <r>
    <s v="R15SXOZA"/>
    <x v="28"/>
    <x v="0"/>
    <s v="Iselectrics"/>
    <x v="1"/>
    <d v="2017-04-02T00:00:00"/>
    <x v="89"/>
    <n v="0"/>
    <s v="technolgy"/>
    <n v="2011"/>
    <n v="527.11"/>
    <n v="1428"/>
    <s v="United States"/>
    <s v="Acme Corporation"/>
    <s v="GTX"/>
    <n v="1096"/>
    <x v="5"/>
    <s v="East"/>
  </r>
  <r>
    <s v="H00Y9555"/>
    <x v="27"/>
    <x v="4"/>
    <s v="Domzoom"/>
    <x v="0"/>
    <d v="2017-04-02T00:00:00"/>
    <x v="102"/>
    <n v="3343"/>
    <s v="entertainment"/>
    <n v="1998"/>
    <n v="217.87"/>
    <n v="551"/>
    <s v="United States"/>
    <n v="0"/>
    <s v="MG"/>
    <n v="3393"/>
    <x v="0"/>
    <s v="Central"/>
  </r>
  <r>
    <s v="RJYMI03Q"/>
    <x v="23"/>
    <x v="3"/>
    <s v="Xx-zobam"/>
    <x v="0"/>
    <d v="2017-04-02T00:00:00"/>
    <x v="52"/>
    <n v="5125"/>
    <s v="entertainment"/>
    <n v="1989"/>
    <n v="3838.39"/>
    <n v="8274"/>
    <s v="United States"/>
    <n v="0"/>
    <s v="GTX"/>
    <n v="5482"/>
    <x v="4"/>
    <s v="East"/>
  </r>
  <r>
    <s v="5PJJCTJ9"/>
    <x v="1"/>
    <x v="4"/>
    <s v="Bioholding"/>
    <x v="0"/>
    <d v="2017-04-02T00:00:00"/>
    <x v="103"/>
    <n v="3263"/>
    <s v="medical"/>
    <n v="2012"/>
    <n v="587.34"/>
    <n v="1356"/>
    <s v="Philipines"/>
    <n v="0"/>
    <s v="MG"/>
    <n v="3393"/>
    <x v="1"/>
    <s v="Central"/>
  </r>
  <r>
    <s v="J60KKQ4B"/>
    <x v="12"/>
    <x v="0"/>
    <s v="Fasehatice"/>
    <x v="0"/>
    <d v="2017-04-02T00:00:00"/>
    <x v="100"/>
    <n v="976"/>
    <s v="retail"/>
    <n v="1990"/>
    <n v="4968.91"/>
    <n v="7523"/>
    <s v="United States"/>
    <n v="0"/>
    <s v="GTX"/>
    <n v="1096"/>
    <x v="3"/>
    <s v="West"/>
  </r>
  <r>
    <s v="4KIZ9WJ0"/>
    <x v="24"/>
    <x v="0"/>
    <s v="Conecom"/>
    <x v="1"/>
    <d v="2017-04-02T00:00:00"/>
    <x v="93"/>
    <n v="0"/>
    <s v="technolgy"/>
    <n v="2005"/>
    <n v="1520.66"/>
    <n v="1806"/>
    <s v="United States"/>
    <n v="0"/>
    <s v="GTX"/>
    <n v="1096"/>
    <x v="1"/>
    <s v="Central"/>
  </r>
  <r>
    <s v="6RQCLF28"/>
    <x v="24"/>
    <x v="2"/>
    <s v="Codehow"/>
    <x v="0"/>
    <d v="2017-04-02T00:00:00"/>
    <x v="103"/>
    <n v="507"/>
    <s v="software"/>
    <n v="1998"/>
    <n v="2714.9"/>
    <n v="2641"/>
    <s v="United States"/>
    <s v="Acme Corporation"/>
    <s v="GTX"/>
    <n v="550"/>
    <x v="1"/>
    <s v="Central"/>
  </r>
  <r>
    <s v="T8WC5X1B"/>
    <x v="7"/>
    <x v="2"/>
    <s v="Konex"/>
    <x v="1"/>
    <d v="2017-04-02T00:00:00"/>
    <x v="106"/>
    <n v="0"/>
    <s v="technolgy"/>
    <n v="1980"/>
    <n v="7708.38"/>
    <n v="13756"/>
    <s v="United States"/>
    <n v="0"/>
    <s v="GTX"/>
    <n v="550"/>
    <x v="2"/>
    <s v="West"/>
  </r>
  <r>
    <s v="0J21WQH1"/>
    <x v="14"/>
    <x v="0"/>
    <s v="Fasehatice"/>
    <x v="1"/>
    <d v="2017-04-02T00:00:00"/>
    <x v="106"/>
    <n v="0"/>
    <s v="retail"/>
    <n v="1990"/>
    <n v="4968.91"/>
    <n v="7523"/>
    <s v="United States"/>
    <n v="0"/>
    <s v="GTX"/>
    <n v="1096"/>
    <x v="2"/>
    <s v="West"/>
  </r>
  <r>
    <s v="N88UFF5K"/>
    <x v="16"/>
    <x v="2"/>
    <s v="Labdrill"/>
    <x v="1"/>
    <d v="2017-04-02T00:00:00"/>
    <x v="93"/>
    <n v="0"/>
    <s v="medical"/>
    <n v="1985"/>
    <n v="2741.37"/>
    <n v="9226"/>
    <s v="United States"/>
    <n v="0"/>
    <s v="GTX"/>
    <n v="550"/>
    <x v="2"/>
    <s v="West"/>
  </r>
  <r>
    <s v="OV08QE7X"/>
    <x v="16"/>
    <x v="2"/>
    <s v="Cheers"/>
    <x v="0"/>
    <d v="2017-04-02T00:00:00"/>
    <x v="102"/>
    <n v="488"/>
    <s v="entertainment"/>
    <n v="1993"/>
    <n v="4269.9"/>
    <n v="6472"/>
    <s v="United States"/>
    <s v="Massive Dynamic"/>
    <s v="GTX"/>
    <n v="550"/>
    <x v="2"/>
    <s v="West"/>
  </r>
  <r>
    <s v="WJLJIWYS"/>
    <x v="16"/>
    <x v="2"/>
    <s v="Rantouch"/>
    <x v="0"/>
    <d v="2017-04-02T00:00:00"/>
    <x v="47"/>
    <n v="605"/>
    <s v="telecommunications"/>
    <n v="1994"/>
    <n v="1188.42"/>
    <n v="3015"/>
    <s v="United States"/>
    <n v="0"/>
    <s v="GTX"/>
    <n v="550"/>
    <x v="2"/>
    <s v="West"/>
  </r>
  <r>
    <s v="QJ25CASO"/>
    <x v="5"/>
    <x v="3"/>
    <s v="Xx-holding"/>
    <x v="1"/>
    <d v="2017-04-02T00:00:00"/>
    <x v="41"/>
    <n v="0"/>
    <s v="finance"/>
    <n v="1993"/>
    <n v="7537.24"/>
    <n v="20293"/>
    <s v="United States"/>
    <n v="0"/>
    <s v="GTX"/>
    <n v="5482"/>
    <x v="3"/>
    <s v="West"/>
  </r>
  <r>
    <s v="GJQXUDI3"/>
    <x v="20"/>
    <x v="0"/>
    <s v="Funholding"/>
    <x v="0"/>
    <d v="2017-04-02T00:00:00"/>
    <x v="103"/>
    <n v="949"/>
    <s v="finance"/>
    <n v="1991"/>
    <n v="2819.5"/>
    <n v="7227"/>
    <s v="United States"/>
    <s v="Golddex"/>
    <s v="GTX"/>
    <n v="1096"/>
    <x v="1"/>
    <s v="Central"/>
  </r>
  <r>
    <s v="OOGOZGGV"/>
    <x v="8"/>
    <x v="0"/>
    <s v="Faxquote"/>
    <x v="0"/>
    <d v="2017-04-02T00:00:00"/>
    <x v="96"/>
    <n v="882"/>
    <s v="telecommunications"/>
    <n v="1995"/>
    <n v="1825.82"/>
    <n v="5595"/>
    <s v="United States"/>
    <s v="Sonron"/>
    <s v="GTX"/>
    <n v="1096"/>
    <x v="2"/>
    <s v="West"/>
  </r>
  <r>
    <s v="C9XJ9KHD"/>
    <x v="8"/>
    <x v="0"/>
    <s v="Goodsilron"/>
    <x v="0"/>
    <d v="2017-04-02T00:00:00"/>
    <x v="80"/>
    <n v="1096"/>
    <s v="marketing"/>
    <n v="2000"/>
    <n v="2952.73"/>
    <n v="5107"/>
    <s v="United States"/>
    <n v="0"/>
    <s v="GTX"/>
    <n v="1096"/>
    <x v="2"/>
    <s v="West"/>
  </r>
  <r>
    <s v="IWAKTMEB"/>
    <x v="17"/>
    <x v="2"/>
    <s v="Donware"/>
    <x v="1"/>
    <d v="2017-04-02T00:00:00"/>
    <x v="102"/>
    <n v="0"/>
    <s v="marketing"/>
    <n v="1999"/>
    <n v="1197.44"/>
    <n v="2570"/>
    <s v="United States"/>
    <n v="0"/>
    <s v="GTX"/>
    <n v="550"/>
    <x v="5"/>
    <s v="East"/>
  </r>
  <r>
    <s v="AKT5EF0X"/>
    <x v="17"/>
    <x v="2"/>
    <s v="Donware"/>
    <x v="0"/>
    <d v="2017-04-02T00:00:00"/>
    <x v="107"/>
    <n v="572"/>
    <s v="marketing"/>
    <n v="1999"/>
    <n v="1197.44"/>
    <n v="2570"/>
    <s v="United States"/>
    <n v="0"/>
    <s v="GTX"/>
    <n v="550"/>
    <x v="5"/>
    <s v="East"/>
  </r>
  <r>
    <s v="89064N0X"/>
    <x v="15"/>
    <x v="4"/>
    <s v="Bluth Company"/>
    <x v="1"/>
    <d v="2017-04-02T00:00:00"/>
    <x v="99"/>
    <n v="0"/>
    <s v="technolgy"/>
    <n v="1993"/>
    <n v="1242.32"/>
    <n v="3027"/>
    <s v="United States"/>
    <s v="Acme Corporation"/>
    <s v="MG"/>
    <n v="3393"/>
    <x v="4"/>
    <s v="East"/>
  </r>
  <r>
    <s v="TBJ99S41"/>
    <x v="11"/>
    <x v="1"/>
    <s v="Konmatfix"/>
    <x v="1"/>
    <d v="2017-04-02T00:00:00"/>
    <x v="104"/>
    <n v="0"/>
    <s v="marketing"/>
    <n v="1985"/>
    <n v="375.43"/>
    <n v="1190"/>
    <s v="United States"/>
    <n v="0"/>
    <s v="MG"/>
    <n v="55"/>
    <x v="0"/>
    <s v="Central"/>
  </r>
  <r>
    <s v="QWLH0WD8"/>
    <x v="2"/>
    <x v="0"/>
    <s v="Hottechi"/>
    <x v="0"/>
    <d v="2017-04-02T00:00:00"/>
    <x v="66"/>
    <n v="1214"/>
    <s v="technolgy"/>
    <n v="1997"/>
    <n v="8170.38"/>
    <n v="16499"/>
    <s v="Korea"/>
    <n v="0"/>
    <s v="GTX"/>
    <n v="1096"/>
    <x v="2"/>
    <s v="West"/>
  </r>
  <r>
    <s v="4AHNCJ2Y"/>
    <x v="3"/>
    <x v="2"/>
    <s v="Rangreen"/>
    <x v="0"/>
    <d v="2017-04-03T00:00:00"/>
    <x v="86"/>
    <n v="524"/>
    <s v="technolgy"/>
    <n v="1987"/>
    <n v="2938.67"/>
    <n v="8775"/>
    <s v="Panama"/>
    <n v="0"/>
    <s v="GTX"/>
    <n v="550"/>
    <x v="0"/>
    <s v="Central"/>
  </r>
  <r>
    <s v="JK75NQBD"/>
    <x v="25"/>
    <x v="0"/>
    <s v="Bubba Gump"/>
    <x v="0"/>
    <d v="2017-04-03T00:00:00"/>
    <x v="47"/>
    <n v="997"/>
    <s v="software"/>
    <n v="2002"/>
    <n v="987.39"/>
    <n v="2253"/>
    <s v="United States"/>
    <n v="0"/>
    <s v="GTX"/>
    <n v="1096"/>
    <x v="5"/>
    <s v="East"/>
  </r>
  <r>
    <s v="U1BDEL90"/>
    <x v="23"/>
    <x v="4"/>
    <s v="Betasoloin"/>
    <x v="0"/>
    <d v="2017-04-03T00:00:00"/>
    <x v="102"/>
    <n v="2794"/>
    <s v="medical"/>
    <n v="1999"/>
    <n v="251.41"/>
    <n v="495"/>
    <s v="United States"/>
    <n v="0"/>
    <s v="MG"/>
    <n v="3393"/>
    <x v="4"/>
    <s v="East"/>
  </r>
  <r>
    <s v="A9C9YCSN"/>
    <x v="1"/>
    <x v="1"/>
    <s v="Rangreen"/>
    <x v="0"/>
    <d v="2017-04-03T00:00:00"/>
    <x v="101"/>
    <n v="53"/>
    <s v="technolgy"/>
    <n v="1987"/>
    <n v="2938.67"/>
    <n v="8775"/>
    <s v="Panama"/>
    <n v="0"/>
    <s v="MG"/>
    <n v="55"/>
    <x v="1"/>
    <s v="Central"/>
  </r>
  <r>
    <s v="524GC3WL"/>
    <x v="1"/>
    <x v="4"/>
    <s v="Globex Corporation"/>
    <x v="0"/>
    <d v="2017-04-03T00:00:00"/>
    <x v="105"/>
    <n v="3141"/>
    <s v="technolgy"/>
    <n v="2000"/>
    <n v="1223.72"/>
    <n v="2497"/>
    <s v="Norway"/>
    <n v="0"/>
    <s v="MG"/>
    <n v="3393"/>
    <x v="1"/>
    <s v="Central"/>
  </r>
  <r>
    <s v="T4ZW6SS4"/>
    <x v="22"/>
    <x v="1"/>
    <s v="Silis"/>
    <x v="1"/>
    <d v="2017-04-03T00:00:00"/>
    <x v="108"/>
    <n v="0"/>
    <s v="medical"/>
    <n v="1994"/>
    <n v="2818.38"/>
    <n v="6290"/>
    <s v="United States"/>
    <n v="0"/>
    <s v="MG"/>
    <n v="55"/>
    <x v="5"/>
    <s v="East"/>
  </r>
  <r>
    <s v="FH4VP5CL"/>
    <x v="22"/>
    <x v="0"/>
    <s v="Bioplex"/>
    <x v="0"/>
    <d v="2017-04-03T00:00:00"/>
    <x v="85"/>
    <n v="1109"/>
    <s v="medical"/>
    <n v="1991"/>
    <n v="326.82"/>
    <n v="1016"/>
    <s v="United States"/>
    <n v="0"/>
    <s v="GTX"/>
    <n v="1096"/>
    <x v="5"/>
    <s v="East"/>
  </r>
  <r>
    <s v="K9MMOXUC"/>
    <x v="22"/>
    <x v="3"/>
    <s v="Iselectrics"/>
    <x v="0"/>
    <d v="2017-04-03T00:00:00"/>
    <x v="106"/>
    <n v="5691"/>
    <s v="technolgy"/>
    <n v="2011"/>
    <n v="527.11"/>
    <n v="1428"/>
    <s v="United States"/>
    <s v="Acme Corporation"/>
    <s v="GTX"/>
    <n v="5482"/>
    <x v="5"/>
    <s v="East"/>
  </r>
  <r>
    <s v="LV5SEMZQ"/>
    <x v="12"/>
    <x v="1"/>
    <s v="Nam-zim"/>
    <x v="0"/>
    <d v="2017-04-03T00:00:00"/>
    <x v="99"/>
    <n v="52"/>
    <s v="services"/>
    <n v="1987"/>
    <n v="405.59"/>
    <n v="1179"/>
    <s v="Brazil"/>
    <s v="Warephase"/>
    <s v="MG"/>
    <n v="55"/>
    <x v="3"/>
    <s v="West"/>
  </r>
  <r>
    <s v="50B2JN7F"/>
    <x v="24"/>
    <x v="1"/>
    <s v="Hottechi"/>
    <x v="1"/>
    <d v="2017-04-03T00:00:00"/>
    <x v="102"/>
    <n v="0"/>
    <s v="technolgy"/>
    <n v="1997"/>
    <n v="8170.38"/>
    <n v="16499"/>
    <s v="Korea"/>
    <n v="0"/>
    <s v="MG"/>
    <n v="55"/>
    <x v="1"/>
    <s v="Central"/>
  </r>
  <r>
    <s v="JXS3KFKM"/>
    <x v="24"/>
    <x v="2"/>
    <s v="Betatech"/>
    <x v="0"/>
    <d v="2017-04-03T00:00:00"/>
    <x v="95"/>
    <n v="532"/>
    <s v="medical"/>
    <n v="1986"/>
    <n v="647.18"/>
    <n v="1185"/>
    <s v="Kenya"/>
    <n v="0"/>
    <s v="GTX"/>
    <n v="550"/>
    <x v="1"/>
    <s v="Central"/>
  </r>
  <r>
    <s v="UH3P961U"/>
    <x v="7"/>
    <x v="2"/>
    <s v="Goodsilron"/>
    <x v="1"/>
    <d v="2017-04-03T00:00:00"/>
    <x v="96"/>
    <n v="0"/>
    <s v="marketing"/>
    <n v="2000"/>
    <n v="2952.73"/>
    <n v="5107"/>
    <s v="United States"/>
    <n v="0"/>
    <s v="GTX"/>
    <n v="550"/>
    <x v="2"/>
    <s v="West"/>
  </r>
  <r>
    <s v="YTL8VNGT"/>
    <x v="14"/>
    <x v="2"/>
    <s v="J-Texon"/>
    <x v="0"/>
    <d v="2017-04-03T00:00:00"/>
    <x v="104"/>
    <n v="565"/>
    <s v="retail"/>
    <n v="1989"/>
    <n v="1388.67"/>
    <n v="3583"/>
    <s v="United States"/>
    <n v="0"/>
    <s v="GTX"/>
    <n v="550"/>
    <x v="2"/>
    <s v="West"/>
  </r>
  <r>
    <s v="BL4SKUCN"/>
    <x v="21"/>
    <x v="2"/>
    <s v="Ron-tech"/>
    <x v="1"/>
    <d v="2017-04-03T00:00:00"/>
    <x v="103"/>
    <n v="0"/>
    <s v="medical"/>
    <n v="1992"/>
    <n v="3922.42"/>
    <n v="6837"/>
    <s v="United States"/>
    <n v="0"/>
    <s v="GTX"/>
    <n v="550"/>
    <x v="0"/>
    <s v="Central"/>
  </r>
  <r>
    <s v="8TRT2HNF"/>
    <x v="5"/>
    <x v="2"/>
    <s v="Green-Plus"/>
    <x v="2"/>
    <d v="2017-04-03T00:00:00"/>
    <x v="14"/>
    <m/>
    <s v="services"/>
    <n v="2003"/>
    <n v="692.19"/>
    <n v="1922"/>
    <s v="United States"/>
    <n v="0"/>
    <s v="GTX"/>
    <n v="550"/>
    <x v="3"/>
    <s v="West"/>
  </r>
  <r>
    <s v="ZLN48IIP"/>
    <x v="5"/>
    <x v="2"/>
    <s v="Iselectrics"/>
    <x v="2"/>
    <d v="2017-04-03T00:00:00"/>
    <x v="14"/>
    <m/>
    <s v="technolgy"/>
    <n v="2011"/>
    <n v="527.11"/>
    <n v="1428"/>
    <s v="United States"/>
    <s v="Acme Corporation"/>
    <s v="GTX"/>
    <n v="550"/>
    <x v="3"/>
    <s v="West"/>
  </r>
  <r>
    <s v="UTZDDOU7"/>
    <x v="11"/>
    <x v="1"/>
    <s v="Conecom"/>
    <x v="1"/>
    <d v="2017-04-03T00:00:00"/>
    <x v="106"/>
    <n v="0"/>
    <s v="technolgy"/>
    <n v="2005"/>
    <n v="1520.66"/>
    <n v="1806"/>
    <s v="United States"/>
    <n v="0"/>
    <s v="MG"/>
    <n v="55"/>
    <x v="0"/>
    <s v="Central"/>
  </r>
  <r>
    <s v="2ZXKC707"/>
    <x v="4"/>
    <x v="4"/>
    <s v="Cheers"/>
    <x v="1"/>
    <d v="2017-04-03T00:00:00"/>
    <x v="103"/>
    <n v="0"/>
    <s v="entertainment"/>
    <n v="1993"/>
    <n v="4269.9"/>
    <n v="6472"/>
    <s v="United States"/>
    <s v="Massive Dynamic"/>
    <s v="MG"/>
    <n v="3393"/>
    <x v="3"/>
    <s v="West"/>
  </r>
  <r>
    <s v="VNCFE4LQ"/>
    <x v="4"/>
    <x v="2"/>
    <s v="J-Texon"/>
    <x v="0"/>
    <d v="2017-04-03T00:00:00"/>
    <x v="108"/>
    <n v="456"/>
    <s v="retail"/>
    <n v="1989"/>
    <n v="1388.67"/>
    <n v="3583"/>
    <s v="United States"/>
    <n v="0"/>
    <s v="GTX"/>
    <n v="550"/>
    <x v="3"/>
    <s v="West"/>
  </r>
  <r>
    <s v="28QWFYSP"/>
    <x v="18"/>
    <x v="1"/>
    <s v="Bluth Company"/>
    <x v="1"/>
    <d v="2017-04-03T00:00:00"/>
    <x v="95"/>
    <n v="0"/>
    <s v="technolgy"/>
    <n v="1993"/>
    <n v="1242.32"/>
    <n v="3027"/>
    <s v="United States"/>
    <s v="Acme Corporation"/>
    <s v="MG"/>
    <n v="55"/>
    <x v="4"/>
    <s v="East"/>
  </r>
  <r>
    <s v="VIV0OXU6"/>
    <x v="3"/>
    <x v="2"/>
    <s v="Domzoom"/>
    <x v="0"/>
    <d v="2017-04-04T00:00:00"/>
    <x v="103"/>
    <n v="582"/>
    <s v="entertainment"/>
    <n v="1998"/>
    <n v="217.87"/>
    <n v="551"/>
    <s v="United States"/>
    <n v="0"/>
    <s v="GTX"/>
    <n v="550"/>
    <x v="0"/>
    <s v="Central"/>
  </r>
  <r>
    <s v="KVF0HK8S"/>
    <x v="3"/>
    <x v="1"/>
    <s v="Domzoom"/>
    <x v="0"/>
    <d v="2017-04-04T00:00:00"/>
    <x v="104"/>
    <n v="59"/>
    <s v="entertainment"/>
    <n v="1998"/>
    <n v="217.87"/>
    <n v="551"/>
    <s v="United States"/>
    <n v="0"/>
    <s v="MG"/>
    <n v="55"/>
    <x v="0"/>
    <s v="Central"/>
  </r>
  <r>
    <s v="JLT2LLR3"/>
    <x v="28"/>
    <x v="4"/>
    <s v="Donquadtech"/>
    <x v="0"/>
    <d v="2017-04-04T00:00:00"/>
    <x v="101"/>
    <n v="3259"/>
    <s v="technolgy"/>
    <n v="1992"/>
    <n v="1712.68"/>
    <n v="3194"/>
    <s v="United States"/>
    <s v="Acme Corporation"/>
    <s v="MG"/>
    <n v="3393"/>
    <x v="5"/>
    <s v="East"/>
  </r>
  <r>
    <s v="2LF1TSPZ"/>
    <x v="23"/>
    <x v="2"/>
    <s v="Ganjaflex"/>
    <x v="1"/>
    <d v="2017-04-04T00:00:00"/>
    <x v="33"/>
    <n v="0"/>
    <s v="retail"/>
    <n v="1995"/>
    <n v="5158.71"/>
    <n v="17479"/>
    <s v="Japan"/>
    <n v="0"/>
    <s v="GTX"/>
    <n v="550"/>
    <x v="4"/>
    <s v="East"/>
  </r>
  <r>
    <s v="FBJHTF91"/>
    <x v="23"/>
    <x v="0"/>
    <s v="Kan-code"/>
    <x v="1"/>
    <d v="2017-04-04T00:00:00"/>
    <x v="103"/>
    <n v="0"/>
    <s v="software"/>
    <n v="1982"/>
    <n v="11698.03"/>
    <n v="34288"/>
    <s v="United States"/>
    <n v="0"/>
    <s v="GTX"/>
    <n v="1096"/>
    <x v="4"/>
    <s v="East"/>
  </r>
  <r>
    <s v="Z50GQV8I"/>
    <x v="23"/>
    <x v="2"/>
    <s v="Vehement Capital Partners"/>
    <x v="0"/>
    <d v="2017-04-04T00:00:00"/>
    <x v="103"/>
    <n v="593"/>
    <s v="finance"/>
    <n v="1993"/>
    <n v="646.1"/>
    <n v="883"/>
    <s v="United States"/>
    <s v="Golddex"/>
    <s v="GTX"/>
    <n v="550"/>
    <x v="4"/>
    <s v="East"/>
  </r>
  <r>
    <s v="ZE1ZKD7Q"/>
    <x v="1"/>
    <x v="1"/>
    <s v="Statholdings"/>
    <x v="1"/>
    <d v="2017-04-04T00:00:00"/>
    <x v="104"/>
    <n v="0"/>
    <s v="employment"/>
    <n v="1997"/>
    <n v="291.27"/>
    <n v="586"/>
    <s v="United States"/>
    <n v="0"/>
    <s v="MG"/>
    <n v="55"/>
    <x v="1"/>
    <s v="Central"/>
  </r>
  <r>
    <s v="Y9XOOWHS"/>
    <x v="1"/>
    <x v="4"/>
    <s v="Finhigh"/>
    <x v="0"/>
    <d v="2017-04-04T00:00:00"/>
    <x v="67"/>
    <n v="3031"/>
    <s v="finance"/>
    <n v="2006"/>
    <n v="1102.43"/>
    <n v="1759"/>
    <s v="United States"/>
    <n v="0"/>
    <s v="MG"/>
    <n v="3393"/>
    <x v="1"/>
    <s v="Central"/>
  </r>
  <r>
    <s v="62R8ERQ0"/>
    <x v="12"/>
    <x v="1"/>
    <s v="Green-Plus"/>
    <x v="1"/>
    <d v="2017-04-04T00:00:00"/>
    <x v="102"/>
    <n v="0"/>
    <s v="services"/>
    <n v="2003"/>
    <n v="692.19"/>
    <n v="1922"/>
    <s v="United States"/>
    <n v="0"/>
    <s v="MG"/>
    <n v="55"/>
    <x v="3"/>
    <s v="West"/>
  </r>
  <r>
    <s v="HYCELUAD"/>
    <x v="19"/>
    <x v="3"/>
    <s v="Ontomedia"/>
    <x v="0"/>
    <d v="2017-04-04T00:00:00"/>
    <x v="69"/>
    <n v="5946"/>
    <s v="employment"/>
    <n v="1997"/>
    <n v="882.12"/>
    <n v="2769"/>
    <s v="United States"/>
    <n v="0"/>
    <s v="GTX"/>
    <n v="5482"/>
    <x v="4"/>
    <s v="East"/>
  </r>
  <r>
    <s v="MJZP9WYC"/>
    <x v="9"/>
    <x v="0"/>
    <s v="Golddex"/>
    <x v="1"/>
    <d v="2017-04-04T00:00:00"/>
    <x v="100"/>
    <n v="0"/>
    <s v="finance"/>
    <n v="2008"/>
    <n v="52.5"/>
    <n v="165"/>
    <s v="United States"/>
    <n v="0"/>
    <s v="GTX"/>
    <n v="1096"/>
    <x v="3"/>
    <s v="West"/>
  </r>
  <r>
    <s v="JNYS6BIJ"/>
    <x v="7"/>
    <x v="3"/>
    <s v="Labdrill"/>
    <x v="1"/>
    <d v="2017-04-04T00:00:00"/>
    <x v="103"/>
    <n v="0"/>
    <s v="medical"/>
    <n v="1985"/>
    <n v="2741.37"/>
    <n v="9226"/>
    <s v="United States"/>
    <n v="0"/>
    <s v="GTX"/>
    <n v="5482"/>
    <x v="2"/>
    <s v="West"/>
  </r>
  <r>
    <s v="DIWC1AHU"/>
    <x v="29"/>
    <x v="3"/>
    <s v="Finhigh"/>
    <x v="1"/>
    <d v="2017-04-04T00:00:00"/>
    <x v="98"/>
    <n v="0"/>
    <s v="finance"/>
    <n v="2006"/>
    <n v="1102.43"/>
    <n v="1759"/>
    <s v="United States"/>
    <n v="0"/>
    <s v="GTX"/>
    <n v="5482"/>
    <x v="1"/>
    <s v="Central"/>
  </r>
  <r>
    <s v="DRFUPEOU"/>
    <x v="16"/>
    <x v="3"/>
    <s v="Blackzim"/>
    <x v="1"/>
    <d v="2017-04-04T00:00:00"/>
    <x v="33"/>
    <n v="0"/>
    <s v="retail"/>
    <n v="2009"/>
    <n v="497.11"/>
    <n v="1588"/>
    <s v="United States"/>
    <n v="0"/>
    <s v="GTX"/>
    <n v="5482"/>
    <x v="2"/>
    <s v="West"/>
  </r>
  <r>
    <s v="I19TOSXS"/>
    <x v="21"/>
    <x v="2"/>
    <s v="Treequote"/>
    <x v="1"/>
    <d v="2017-04-04T00:00:00"/>
    <x v="98"/>
    <n v="0"/>
    <s v="telecommunications"/>
    <n v="1988"/>
    <n v="5266.09"/>
    <n v="8595"/>
    <s v="United States"/>
    <s v="Sonron"/>
    <s v="GTX"/>
    <n v="550"/>
    <x v="0"/>
    <s v="Central"/>
  </r>
  <r>
    <s v="DWO4HD34"/>
    <x v="21"/>
    <x v="4"/>
    <s v="Isdom"/>
    <x v="1"/>
    <d v="2017-04-04T00:00:00"/>
    <x v="108"/>
    <n v="0"/>
    <s v="medical"/>
    <n v="2002"/>
    <n v="3178.24"/>
    <n v="4540"/>
    <s v="United States"/>
    <n v="0"/>
    <s v="MG"/>
    <n v="3393"/>
    <x v="0"/>
    <s v="Central"/>
  </r>
  <r>
    <s v="4YH4JR1Q"/>
    <x v="21"/>
    <x v="1"/>
    <s v="Funholding"/>
    <x v="0"/>
    <d v="2017-04-04T00:00:00"/>
    <x v="81"/>
    <n v="50"/>
    <s v="finance"/>
    <n v="1991"/>
    <n v="2819.5"/>
    <n v="7227"/>
    <s v="United States"/>
    <s v="Golddex"/>
    <s v="MG"/>
    <n v="55"/>
    <x v="0"/>
    <s v="Central"/>
  </r>
  <r>
    <s v="NUA0OE6Z"/>
    <x v="5"/>
    <x v="2"/>
    <s v="Goodsilron"/>
    <x v="0"/>
    <d v="2017-04-04T00:00:00"/>
    <x v="68"/>
    <n v="605"/>
    <s v="marketing"/>
    <n v="2000"/>
    <n v="2952.73"/>
    <n v="5107"/>
    <s v="United States"/>
    <n v="0"/>
    <s v="GTX"/>
    <n v="550"/>
    <x v="3"/>
    <s v="West"/>
  </r>
  <r>
    <s v="GDOHDB6U"/>
    <x v="5"/>
    <x v="1"/>
    <s v="Scotfind"/>
    <x v="0"/>
    <d v="2017-04-04T00:00:00"/>
    <x v="100"/>
    <n v="57"/>
    <s v="software"/>
    <n v="1996"/>
    <n v="6354.87"/>
    <n v="16780"/>
    <s v="United States"/>
    <s v="Bubba Gump"/>
    <s v="MG"/>
    <n v="55"/>
    <x v="3"/>
    <s v="West"/>
  </r>
  <r>
    <s v="I58DG1XE"/>
    <x v="5"/>
    <x v="4"/>
    <s v="Cheers"/>
    <x v="0"/>
    <d v="2017-04-04T00:00:00"/>
    <x v="73"/>
    <n v="2882"/>
    <s v="entertainment"/>
    <n v="1993"/>
    <n v="4269.9"/>
    <n v="6472"/>
    <s v="United States"/>
    <s v="Massive Dynamic"/>
    <s v="MG"/>
    <n v="3393"/>
    <x v="3"/>
    <s v="West"/>
  </r>
  <r>
    <s v="YA3O04NX"/>
    <x v="20"/>
    <x v="4"/>
    <s v="Gogozoom"/>
    <x v="0"/>
    <d v="2017-04-04T00:00:00"/>
    <x v="48"/>
    <n v="3011"/>
    <s v="telecommunications"/>
    <n v="2007"/>
    <n v="86.68"/>
    <n v="187"/>
    <s v="United States"/>
    <s v="Sonron"/>
    <s v="MG"/>
    <n v="3393"/>
    <x v="1"/>
    <s v="Central"/>
  </r>
  <r>
    <s v="C2X9D7JO"/>
    <x v="8"/>
    <x v="0"/>
    <s v="Rantouch"/>
    <x v="0"/>
    <d v="2017-04-04T00:00:00"/>
    <x v="103"/>
    <n v="1181"/>
    <s v="telecommunications"/>
    <n v="1994"/>
    <n v="1188.42"/>
    <n v="3015"/>
    <s v="United States"/>
    <n v="0"/>
    <s v="GTX"/>
    <n v="1096"/>
    <x v="2"/>
    <s v="West"/>
  </r>
  <r>
    <s v="SBLP2LJB"/>
    <x v="6"/>
    <x v="0"/>
    <s v="Betatech"/>
    <x v="0"/>
    <d v="2017-04-04T00:00:00"/>
    <x v="79"/>
    <n v="1067"/>
    <s v="medical"/>
    <n v="1986"/>
    <n v="647.18"/>
    <n v="1185"/>
    <s v="Kenya"/>
    <n v="0"/>
    <s v="GTX"/>
    <n v="1096"/>
    <x v="1"/>
    <s v="Central"/>
  </r>
  <r>
    <s v="3CWKBXEN"/>
    <x v="17"/>
    <x v="2"/>
    <s v="Donquadtech"/>
    <x v="1"/>
    <d v="2017-04-04T00:00:00"/>
    <x v="105"/>
    <n v="0"/>
    <s v="technolgy"/>
    <n v="1992"/>
    <n v="1712.68"/>
    <n v="3194"/>
    <s v="United States"/>
    <s v="Acme Corporation"/>
    <s v="GTX"/>
    <n v="550"/>
    <x v="5"/>
    <s v="East"/>
  </r>
  <r>
    <s v="ZG82F4GH"/>
    <x v="17"/>
    <x v="2"/>
    <s v="Initech"/>
    <x v="1"/>
    <d v="2017-04-04T00:00:00"/>
    <x v="101"/>
    <n v="0"/>
    <s v="telecommunications"/>
    <n v="1994"/>
    <n v="6395.05"/>
    <n v="20275"/>
    <s v="United States"/>
    <n v="0"/>
    <s v="GTX"/>
    <n v="550"/>
    <x v="5"/>
    <s v="East"/>
  </r>
  <r>
    <s v="64KS4KGN"/>
    <x v="11"/>
    <x v="1"/>
    <s v="Isdom"/>
    <x v="0"/>
    <d v="2017-04-04T00:00:00"/>
    <x v="98"/>
    <n v="54"/>
    <s v="medical"/>
    <n v="2002"/>
    <n v="3178.24"/>
    <n v="4540"/>
    <s v="United States"/>
    <n v="0"/>
    <s v="MG"/>
    <n v="55"/>
    <x v="0"/>
    <s v="Central"/>
  </r>
  <r>
    <s v="637HKAFD"/>
    <x v="2"/>
    <x v="2"/>
    <s v="Plexzap"/>
    <x v="0"/>
    <d v="2017-04-04T00:00:00"/>
    <x v="91"/>
    <n v="564"/>
    <s v="retail"/>
    <n v="2001"/>
    <n v="2437.85"/>
    <n v="4874"/>
    <s v="United States"/>
    <n v="0"/>
    <s v="GTX"/>
    <n v="550"/>
    <x v="2"/>
    <s v="West"/>
  </r>
  <r>
    <s v="U9E3G8UT"/>
    <x v="3"/>
    <x v="0"/>
    <s v="Conecom"/>
    <x v="1"/>
    <d v="2017-04-05T00:00:00"/>
    <x v="98"/>
    <n v="0"/>
    <s v="technolgy"/>
    <n v="2005"/>
    <n v="1520.66"/>
    <n v="1806"/>
    <s v="United States"/>
    <n v="0"/>
    <s v="GTX"/>
    <n v="1096"/>
    <x v="0"/>
    <s v="Central"/>
  </r>
  <r>
    <s v="FB1AO8SL"/>
    <x v="3"/>
    <x v="1"/>
    <s v="Betatech"/>
    <x v="0"/>
    <d v="2017-04-05T00:00:00"/>
    <x v="106"/>
    <n v="57"/>
    <s v="medical"/>
    <n v="1986"/>
    <n v="647.18"/>
    <n v="1185"/>
    <s v="Kenya"/>
    <n v="0"/>
    <s v="MG"/>
    <n v="55"/>
    <x v="0"/>
    <s v="Central"/>
  </r>
  <r>
    <s v="LOAYKUEO"/>
    <x v="27"/>
    <x v="3"/>
    <s v="Treequote"/>
    <x v="1"/>
    <d v="2017-04-05T00:00:00"/>
    <x v="102"/>
    <n v="0"/>
    <s v="telecommunications"/>
    <n v="1988"/>
    <n v="5266.09"/>
    <n v="8595"/>
    <s v="United States"/>
    <s v="Sonron"/>
    <s v="GTX"/>
    <n v="5482"/>
    <x v="0"/>
    <s v="Central"/>
  </r>
  <r>
    <s v="EM4XNIPW"/>
    <x v="23"/>
    <x v="2"/>
    <s v="Silis"/>
    <x v="1"/>
    <d v="2017-04-05T00:00:00"/>
    <x v="99"/>
    <n v="0"/>
    <s v="medical"/>
    <n v="1994"/>
    <n v="2818.38"/>
    <n v="6290"/>
    <s v="United States"/>
    <n v="0"/>
    <s v="GTX"/>
    <n v="550"/>
    <x v="4"/>
    <s v="East"/>
  </r>
  <r>
    <s v="E6WG7J0I"/>
    <x v="23"/>
    <x v="0"/>
    <s v="Bubba Gump"/>
    <x v="0"/>
    <d v="2017-04-05T00:00:00"/>
    <x v="102"/>
    <n v="1083"/>
    <s v="software"/>
    <n v="2002"/>
    <n v="987.39"/>
    <n v="2253"/>
    <s v="United States"/>
    <n v="0"/>
    <s v="GTX"/>
    <n v="1096"/>
    <x v="4"/>
    <s v="East"/>
  </r>
  <r>
    <s v="RSXFS096"/>
    <x v="22"/>
    <x v="2"/>
    <s v="Zencorporation"/>
    <x v="1"/>
    <d v="2017-04-05T00:00:00"/>
    <x v="109"/>
    <n v="0"/>
    <s v="technolgy"/>
    <n v="2011"/>
    <n v="40.79"/>
    <n v="142"/>
    <s v="China"/>
    <n v="0"/>
    <s v="GTX"/>
    <n v="550"/>
    <x v="5"/>
    <s v="East"/>
  </r>
  <r>
    <s v="N58V2ML8"/>
    <x v="22"/>
    <x v="1"/>
    <s v="Plussunin"/>
    <x v="0"/>
    <d v="2017-04-05T00:00:00"/>
    <x v="106"/>
    <n v="50"/>
    <s v="retail"/>
    <n v="2003"/>
    <n v="1419.98"/>
    <n v="4018"/>
    <s v="United States"/>
    <n v="0"/>
    <s v="MG"/>
    <n v="55"/>
    <x v="5"/>
    <s v="East"/>
  </r>
  <r>
    <s v="SFI9TVH3"/>
    <x v="24"/>
    <x v="4"/>
    <s v="Hottechi"/>
    <x v="1"/>
    <d v="2017-04-05T00:00:00"/>
    <x v="99"/>
    <n v="0"/>
    <s v="technolgy"/>
    <n v="1997"/>
    <n v="8170.38"/>
    <n v="16499"/>
    <s v="Korea"/>
    <n v="0"/>
    <s v="MG"/>
    <n v="3393"/>
    <x v="1"/>
    <s v="Central"/>
  </r>
  <r>
    <s v="0G65AQVC"/>
    <x v="7"/>
    <x v="2"/>
    <s v="Kan-code"/>
    <x v="1"/>
    <d v="2017-04-05T00:00:00"/>
    <x v="74"/>
    <n v="0"/>
    <s v="software"/>
    <n v="1982"/>
    <n v="11698.03"/>
    <n v="34288"/>
    <s v="United States"/>
    <n v="0"/>
    <s v="GTX"/>
    <n v="550"/>
    <x v="2"/>
    <s v="West"/>
  </r>
  <r>
    <s v="XEP9GSSY"/>
    <x v="29"/>
    <x v="2"/>
    <s v="dambase"/>
    <x v="1"/>
    <d v="2017-04-05T00:00:00"/>
    <x v="109"/>
    <n v="0"/>
    <s v="marketing"/>
    <n v="1995"/>
    <n v="2173.98"/>
    <n v="2928"/>
    <s v="United States"/>
    <s v="Inity"/>
    <s v="GTX"/>
    <n v="550"/>
    <x v="1"/>
    <s v="Central"/>
  </r>
  <r>
    <s v="0000I7AO"/>
    <x v="29"/>
    <x v="2"/>
    <s v="Rangreen"/>
    <x v="0"/>
    <d v="2017-04-05T00:00:00"/>
    <x v="50"/>
    <n v="505"/>
    <s v="technolgy"/>
    <n v="1987"/>
    <n v="2938.67"/>
    <n v="8775"/>
    <s v="Panama"/>
    <n v="0"/>
    <s v="GTX"/>
    <n v="550"/>
    <x v="1"/>
    <s v="Central"/>
  </r>
  <r>
    <s v="P9SDPJJO"/>
    <x v="16"/>
    <x v="2"/>
    <s v="Green-Plus"/>
    <x v="0"/>
    <d v="2017-04-05T00:00:00"/>
    <x v="98"/>
    <n v="450"/>
    <s v="services"/>
    <n v="2003"/>
    <n v="692.19"/>
    <n v="1922"/>
    <s v="United States"/>
    <n v="0"/>
    <s v="GTX"/>
    <n v="550"/>
    <x v="2"/>
    <s v="West"/>
  </r>
  <r>
    <s v="NW6OPA4M"/>
    <x v="16"/>
    <x v="3"/>
    <s v="Blackzim"/>
    <x v="0"/>
    <d v="2017-04-05T00:00:00"/>
    <x v="71"/>
    <n v="4983"/>
    <s v="retail"/>
    <n v="2009"/>
    <n v="497.11"/>
    <n v="1588"/>
    <s v="United States"/>
    <n v="0"/>
    <s v="GTX"/>
    <n v="5482"/>
    <x v="2"/>
    <s v="West"/>
  </r>
  <r>
    <s v="ZZQB2NPD"/>
    <x v="21"/>
    <x v="0"/>
    <s v="Ron-tech"/>
    <x v="0"/>
    <d v="2017-04-05T00:00:00"/>
    <x v="82"/>
    <n v="1140"/>
    <s v="medical"/>
    <n v="1992"/>
    <n v="3922.42"/>
    <n v="6837"/>
    <s v="United States"/>
    <n v="0"/>
    <s v="GTX"/>
    <n v="1096"/>
    <x v="0"/>
    <s v="Central"/>
  </r>
  <r>
    <s v="KG5JIU81"/>
    <x v="5"/>
    <x v="0"/>
    <s v="Faxquote"/>
    <x v="1"/>
    <d v="2017-04-05T00:00:00"/>
    <x v="99"/>
    <n v="0"/>
    <s v="telecommunications"/>
    <n v="1995"/>
    <n v="1825.82"/>
    <n v="5595"/>
    <s v="United States"/>
    <s v="Sonron"/>
    <s v="GTX"/>
    <n v="1096"/>
    <x v="3"/>
    <s v="West"/>
  </r>
  <r>
    <s v="4XGA0K6N"/>
    <x v="5"/>
    <x v="4"/>
    <s v="J-Texon"/>
    <x v="0"/>
    <d v="2017-04-05T00:00:00"/>
    <x v="80"/>
    <n v="3188"/>
    <s v="retail"/>
    <n v="1989"/>
    <n v="1388.67"/>
    <n v="3583"/>
    <s v="United States"/>
    <n v="0"/>
    <s v="MG"/>
    <n v="3393"/>
    <x v="3"/>
    <s v="West"/>
  </r>
  <r>
    <s v="MV1LBCP5"/>
    <x v="17"/>
    <x v="2"/>
    <s v="Silis"/>
    <x v="1"/>
    <d v="2017-04-05T00:00:00"/>
    <x v="98"/>
    <n v="0"/>
    <s v="medical"/>
    <n v="1994"/>
    <n v="2818.38"/>
    <n v="6290"/>
    <s v="United States"/>
    <n v="0"/>
    <s v="GTX"/>
    <n v="550"/>
    <x v="5"/>
    <s v="East"/>
  </r>
  <r>
    <s v="UIFIWKNI"/>
    <x v="17"/>
    <x v="0"/>
    <s v="Xx-zobam"/>
    <x v="0"/>
    <d v="2017-04-05T00:00:00"/>
    <x v="110"/>
    <n v="1091"/>
    <s v="entertainment"/>
    <n v="1989"/>
    <n v="3838.39"/>
    <n v="8274"/>
    <s v="United States"/>
    <n v="0"/>
    <s v="GTX"/>
    <n v="1096"/>
    <x v="5"/>
    <s v="East"/>
  </r>
  <r>
    <s v="MBGVOGCY"/>
    <x v="17"/>
    <x v="3"/>
    <s v="Bioplex"/>
    <x v="0"/>
    <d v="2017-04-05T00:00:00"/>
    <x v="104"/>
    <n v="5095"/>
    <s v="medical"/>
    <n v="1991"/>
    <n v="326.82"/>
    <n v="1016"/>
    <s v="United States"/>
    <n v="0"/>
    <s v="GTX"/>
    <n v="5482"/>
    <x v="5"/>
    <s v="East"/>
  </r>
  <r>
    <s v="2WQ5FUPR"/>
    <x v="17"/>
    <x v="1"/>
    <s v="Condax"/>
    <x v="0"/>
    <d v="2017-04-05T00:00:00"/>
    <x v="110"/>
    <n v="51"/>
    <s v="medical"/>
    <n v="2017"/>
    <n v="4.54"/>
    <n v="9"/>
    <s v="United States"/>
    <n v="0"/>
    <s v="MG"/>
    <n v="55"/>
    <x v="5"/>
    <s v="East"/>
  </r>
  <r>
    <s v="DA6LGJ66"/>
    <x v="10"/>
    <x v="1"/>
    <s v="Green-Plus"/>
    <x v="0"/>
    <d v="2017-04-05T00:00:00"/>
    <x v="82"/>
    <n v="62"/>
    <s v="services"/>
    <n v="2003"/>
    <n v="692.19"/>
    <n v="1922"/>
    <s v="United States"/>
    <n v="0"/>
    <s v="MG"/>
    <n v="55"/>
    <x v="3"/>
    <s v="West"/>
  </r>
  <r>
    <s v="OJSYLHMZ"/>
    <x v="4"/>
    <x v="2"/>
    <s v="Zoomit"/>
    <x v="0"/>
    <d v="2017-04-05T00:00:00"/>
    <x v="90"/>
    <n v="550"/>
    <s v="entertainment"/>
    <n v="1992"/>
    <n v="324.19"/>
    <n v="978"/>
    <s v="United States"/>
    <n v="0"/>
    <s v="GTX"/>
    <n v="550"/>
    <x v="3"/>
    <s v="West"/>
  </r>
  <r>
    <s v="QO6CI3P4"/>
    <x v="13"/>
    <x v="1"/>
    <s v="Gekko &amp; Co"/>
    <x v="0"/>
    <d v="2017-04-05T00:00:00"/>
    <x v="99"/>
    <n v="45"/>
    <s v="retail"/>
    <n v="1990"/>
    <n v="2520.83"/>
    <n v="3502"/>
    <s v="United States"/>
    <n v="0"/>
    <s v="MG"/>
    <n v="55"/>
    <x v="4"/>
    <s v="East"/>
  </r>
  <r>
    <s v="HJP5X1MT"/>
    <x v="3"/>
    <x v="2"/>
    <s v="Dontechi"/>
    <x v="0"/>
    <d v="2017-04-06T00:00:00"/>
    <x v="70"/>
    <n v="527"/>
    <s v="software"/>
    <n v="1982"/>
    <n v="4618"/>
    <n v="10083"/>
    <s v="United States"/>
    <n v="0"/>
    <s v="GTX"/>
    <n v="550"/>
    <x v="0"/>
    <s v="Central"/>
  </r>
  <r>
    <s v="JO4MF90Q"/>
    <x v="25"/>
    <x v="2"/>
    <s v="Kinnamplus"/>
    <x v="1"/>
    <d v="2017-04-06T00:00:00"/>
    <x v="108"/>
    <n v="0"/>
    <s v="retail"/>
    <n v="2004"/>
    <n v="702.72"/>
    <n v="1831"/>
    <s v="United States"/>
    <n v="0"/>
    <s v="GTX"/>
    <n v="550"/>
    <x v="5"/>
    <s v="East"/>
  </r>
  <r>
    <s v="RX95UPUC"/>
    <x v="25"/>
    <x v="0"/>
    <s v="Xx-zobam"/>
    <x v="1"/>
    <d v="2017-04-06T00:00:00"/>
    <x v="74"/>
    <n v="0"/>
    <s v="entertainment"/>
    <n v="1989"/>
    <n v="3838.39"/>
    <n v="8274"/>
    <s v="United States"/>
    <n v="0"/>
    <s v="GTX"/>
    <n v="1096"/>
    <x v="5"/>
    <s v="East"/>
  </r>
  <r>
    <s v="0SMQAD34"/>
    <x v="1"/>
    <x v="4"/>
    <s v="Domzoom"/>
    <x v="1"/>
    <d v="2017-04-06T00:00:00"/>
    <x v="100"/>
    <n v="0"/>
    <s v="entertainment"/>
    <n v="1998"/>
    <n v="217.87"/>
    <n v="551"/>
    <s v="United States"/>
    <n v="0"/>
    <s v="MG"/>
    <n v="3393"/>
    <x v="1"/>
    <s v="Central"/>
  </r>
  <r>
    <s v="THMEDL51"/>
    <x v="1"/>
    <x v="1"/>
    <s v="Rundofase"/>
    <x v="0"/>
    <d v="2017-04-06T00:00:00"/>
    <x v="106"/>
    <n v="64"/>
    <s v="technolgy"/>
    <n v="1983"/>
    <n v="1008.06"/>
    <n v="1238"/>
    <s v="United States"/>
    <n v="0"/>
    <s v="MG"/>
    <n v="55"/>
    <x v="1"/>
    <s v="Central"/>
  </r>
  <r>
    <s v="94B4785B"/>
    <x v="22"/>
    <x v="4"/>
    <s v="Plussunin"/>
    <x v="0"/>
    <d v="2017-04-06T00:00:00"/>
    <x v="108"/>
    <n v="3655"/>
    <s v="retail"/>
    <n v="2003"/>
    <n v="1419.98"/>
    <n v="4018"/>
    <s v="United States"/>
    <n v="0"/>
    <s v="MG"/>
    <n v="3393"/>
    <x v="5"/>
    <s v="East"/>
  </r>
  <r>
    <s v="SLN6HHLD"/>
    <x v="24"/>
    <x v="1"/>
    <s v="Bioholding"/>
    <x v="1"/>
    <d v="2017-04-06T00:00:00"/>
    <x v="111"/>
    <n v="0"/>
    <s v="medical"/>
    <n v="2012"/>
    <n v="587.34"/>
    <n v="1356"/>
    <s v="Philipines"/>
    <n v="0"/>
    <s v="MG"/>
    <n v="55"/>
    <x v="1"/>
    <s v="Central"/>
  </r>
  <r>
    <s v="MU3PM8ON"/>
    <x v="24"/>
    <x v="4"/>
    <s v="Rundofase"/>
    <x v="1"/>
    <d v="2017-04-06T00:00:00"/>
    <x v="105"/>
    <n v="0"/>
    <s v="technolgy"/>
    <n v="1983"/>
    <n v="1008.06"/>
    <n v="1238"/>
    <s v="United States"/>
    <n v="0"/>
    <s v="MG"/>
    <n v="3393"/>
    <x v="1"/>
    <s v="Central"/>
  </r>
  <r>
    <s v="E6GVZ30Q"/>
    <x v="7"/>
    <x v="2"/>
    <s v="Finjob"/>
    <x v="0"/>
    <d v="2017-04-06T00:00:00"/>
    <x v="71"/>
    <n v="561"/>
    <s v="employment"/>
    <n v="1988"/>
    <n v="2059.9"/>
    <n v="3644"/>
    <s v="United States"/>
    <n v="0"/>
    <s v="GTX"/>
    <n v="550"/>
    <x v="2"/>
    <s v="West"/>
  </r>
  <r>
    <s v="QVWM8LUB"/>
    <x v="16"/>
    <x v="2"/>
    <s v="Hatfan"/>
    <x v="1"/>
    <d v="2017-04-06T00:00:00"/>
    <x v="112"/>
    <n v="0"/>
    <s v="services"/>
    <n v="1982"/>
    <n v="792.46"/>
    <n v="1299"/>
    <s v="United States"/>
    <n v="0"/>
    <s v="GTX"/>
    <n v="550"/>
    <x v="2"/>
    <s v="West"/>
  </r>
  <r>
    <s v="7C2HU8OC"/>
    <x v="16"/>
    <x v="0"/>
    <s v="Faxquote"/>
    <x v="1"/>
    <d v="2017-04-06T00:00:00"/>
    <x v="111"/>
    <n v="0"/>
    <s v="telecommunications"/>
    <n v="1995"/>
    <n v="1825.82"/>
    <n v="5595"/>
    <s v="United States"/>
    <s v="Sonron"/>
    <s v="GTX"/>
    <n v="1096"/>
    <x v="2"/>
    <s v="West"/>
  </r>
  <r>
    <s v="74P8ZFDD"/>
    <x v="16"/>
    <x v="3"/>
    <s v="Plexzap"/>
    <x v="0"/>
    <d v="2017-04-06T00:00:00"/>
    <x v="99"/>
    <n v="6154"/>
    <s v="retail"/>
    <n v="2001"/>
    <n v="2437.85"/>
    <n v="4874"/>
    <s v="United States"/>
    <n v="0"/>
    <s v="GTX"/>
    <n v="5482"/>
    <x v="2"/>
    <s v="West"/>
  </r>
  <r>
    <s v="RSAGMF10"/>
    <x v="21"/>
    <x v="2"/>
    <s v="Streethex"/>
    <x v="1"/>
    <d v="2017-04-06T00:00:00"/>
    <x v="106"/>
    <n v="0"/>
    <s v="retail"/>
    <n v="1988"/>
    <n v="1376.8"/>
    <n v="1165"/>
    <s v="Belgium"/>
    <n v="0"/>
    <s v="GTX"/>
    <n v="550"/>
    <x v="0"/>
    <s v="Central"/>
  </r>
  <r>
    <s v="3N6VGWVS"/>
    <x v="21"/>
    <x v="1"/>
    <s v="Gogozoom"/>
    <x v="0"/>
    <d v="2017-04-06T00:00:00"/>
    <x v="74"/>
    <n v="61"/>
    <s v="telecommunications"/>
    <n v="2007"/>
    <n v="86.68"/>
    <n v="187"/>
    <s v="United States"/>
    <s v="Sonron"/>
    <s v="MG"/>
    <n v="55"/>
    <x v="0"/>
    <s v="Central"/>
  </r>
  <r>
    <s v="KG61YJ92"/>
    <x v="0"/>
    <x v="2"/>
    <s v="Warephase"/>
    <x v="0"/>
    <d v="2017-04-06T00:00:00"/>
    <x v="89"/>
    <n v="575"/>
    <s v="services"/>
    <n v="1997"/>
    <n v="2041.73"/>
    <n v="5276"/>
    <s v="United States"/>
    <n v="0"/>
    <s v="GTX"/>
    <n v="550"/>
    <x v="0"/>
    <s v="Central"/>
  </r>
  <r>
    <s v="Z4A1R9CJ"/>
    <x v="0"/>
    <x v="0"/>
    <s v="Finhigh"/>
    <x v="0"/>
    <d v="2017-04-06T00:00:00"/>
    <x v="55"/>
    <n v="1147"/>
    <s v="finance"/>
    <n v="2006"/>
    <n v="1102.43"/>
    <n v="1759"/>
    <s v="United States"/>
    <n v="0"/>
    <s v="GTX"/>
    <n v="1096"/>
    <x v="0"/>
    <s v="Central"/>
  </r>
  <r>
    <s v="I6ZWBDU6"/>
    <x v="0"/>
    <x v="4"/>
    <s v="Funholding"/>
    <x v="0"/>
    <d v="2017-04-06T00:00:00"/>
    <x v="83"/>
    <n v="3161"/>
    <s v="finance"/>
    <n v="1991"/>
    <n v="2819.5"/>
    <n v="7227"/>
    <s v="United States"/>
    <s v="Golddex"/>
    <s v="MG"/>
    <n v="3393"/>
    <x v="0"/>
    <s v="Central"/>
  </r>
  <r>
    <s v="3DB2J8UR"/>
    <x v="6"/>
    <x v="2"/>
    <s v="Isdom"/>
    <x v="1"/>
    <d v="2017-04-06T00:00:00"/>
    <x v="111"/>
    <n v="0"/>
    <s v="medical"/>
    <n v="2002"/>
    <n v="3178.24"/>
    <n v="4540"/>
    <s v="United States"/>
    <n v="0"/>
    <s v="GTX"/>
    <n v="550"/>
    <x v="1"/>
    <s v="Central"/>
  </r>
  <r>
    <s v="6ER2KL7X"/>
    <x v="4"/>
    <x v="4"/>
    <s v="Condax"/>
    <x v="1"/>
    <d v="2017-04-06T00:00:00"/>
    <x v="106"/>
    <n v="0"/>
    <s v="medical"/>
    <n v="2017"/>
    <n v="4.54"/>
    <n v="9"/>
    <s v="United States"/>
    <n v="0"/>
    <s v="MG"/>
    <n v="3393"/>
    <x v="3"/>
    <s v="West"/>
  </r>
  <r>
    <s v="CBTC7BHL"/>
    <x v="4"/>
    <x v="2"/>
    <s v="Scotfind"/>
    <x v="0"/>
    <d v="2017-04-06T00:00:00"/>
    <x v="32"/>
    <n v="525"/>
    <s v="software"/>
    <n v="1996"/>
    <n v="6354.87"/>
    <n v="16780"/>
    <s v="United States"/>
    <s v="Bubba Gump"/>
    <s v="GTX"/>
    <n v="550"/>
    <x v="3"/>
    <s v="West"/>
  </r>
  <r>
    <s v="X9BUD48V"/>
    <x v="3"/>
    <x v="2"/>
    <s v="Warephase"/>
    <x v="0"/>
    <d v="2017-04-07T00:00:00"/>
    <x v="100"/>
    <n v="596"/>
    <s v="services"/>
    <n v="1997"/>
    <n v="2041.73"/>
    <n v="5276"/>
    <s v="United States"/>
    <n v="0"/>
    <s v="GTX"/>
    <n v="550"/>
    <x v="0"/>
    <s v="Central"/>
  </r>
  <r>
    <s v="TQLJOZBP"/>
    <x v="28"/>
    <x v="1"/>
    <s v="Zotware"/>
    <x v="0"/>
    <d v="2017-04-07T00:00:00"/>
    <x v="108"/>
    <n v="59"/>
    <s v="software"/>
    <n v="1979"/>
    <n v="4478.47"/>
    <n v="13809"/>
    <s v="United States"/>
    <n v="0"/>
    <s v="MG"/>
    <n v="55"/>
    <x v="5"/>
    <s v="East"/>
  </r>
  <r>
    <s v="BG2656VA"/>
    <x v="23"/>
    <x v="3"/>
    <s v="Konex"/>
    <x v="0"/>
    <d v="2017-04-07T00:00:00"/>
    <x v="108"/>
    <n v="5684"/>
    <s v="technolgy"/>
    <n v="1980"/>
    <n v="7708.38"/>
    <n v="13756"/>
    <s v="United States"/>
    <n v="0"/>
    <s v="GTX"/>
    <n v="5482"/>
    <x v="4"/>
    <s v="East"/>
  </r>
  <r>
    <s v="JXBUN5MY"/>
    <x v="26"/>
    <x v="4"/>
    <s v="Kan-code"/>
    <x v="1"/>
    <d v="2017-04-07T00:00:00"/>
    <x v="108"/>
    <n v="0"/>
    <s v="software"/>
    <n v="1982"/>
    <n v="11698.03"/>
    <n v="34288"/>
    <s v="United States"/>
    <n v="0"/>
    <s v="MG"/>
    <n v="3393"/>
    <x v="5"/>
    <s v="East"/>
  </r>
  <r>
    <s v="QPOE9V6Y"/>
    <x v="22"/>
    <x v="4"/>
    <s v="Opentech"/>
    <x v="1"/>
    <d v="2017-04-07T00:00:00"/>
    <x v="113"/>
    <n v="0"/>
    <s v="finance"/>
    <n v="1994"/>
    <n v="355.23"/>
    <n v="853"/>
    <s v="United States"/>
    <n v="0"/>
    <s v="MG"/>
    <n v="3393"/>
    <x v="5"/>
    <s v="East"/>
  </r>
  <r>
    <s v="ULJM9JGL"/>
    <x v="22"/>
    <x v="4"/>
    <s v="Vehement Capital Partners"/>
    <x v="1"/>
    <d v="2017-04-07T00:00:00"/>
    <x v="108"/>
    <n v="0"/>
    <s v="finance"/>
    <n v="1993"/>
    <n v="646.1"/>
    <n v="883"/>
    <s v="United States"/>
    <s v="Golddex"/>
    <s v="MG"/>
    <n v="3393"/>
    <x v="5"/>
    <s v="East"/>
  </r>
  <r>
    <s v="WAF692K8"/>
    <x v="12"/>
    <x v="1"/>
    <s v="Dalttechnology"/>
    <x v="0"/>
    <d v="2017-04-07T00:00:00"/>
    <x v="89"/>
    <n v="51"/>
    <s v="software"/>
    <n v="2013"/>
    <n v="98.79"/>
    <n v="96"/>
    <s v="United States"/>
    <s v="Bubba Gump"/>
    <s v="MG"/>
    <n v="55"/>
    <x v="3"/>
    <s v="West"/>
  </r>
  <r>
    <s v="0UDLH6I3"/>
    <x v="19"/>
    <x v="2"/>
    <s v="Zathunicon"/>
    <x v="1"/>
    <d v="2017-04-07T00:00:00"/>
    <x v="108"/>
    <n v="0"/>
    <s v="retail"/>
    <n v="2010"/>
    <n v="71.12"/>
    <n v="144"/>
    <s v="United States"/>
    <n v="0"/>
    <s v="GTX"/>
    <n v="550"/>
    <x v="4"/>
    <s v="East"/>
  </r>
  <r>
    <s v="WUGE2QUO"/>
    <x v="24"/>
    <x v="4"/>
    <s v="Toughzap"/>
    <x v="1"/>
    <d v="2017-04-07T00:00:00"/>
    <x v="114"/>
    <n v="0"/>
    <s v="retail"/>
    <n v="1995"/>
    <n v="332.43"/>
    <n v="799"/>
    <s v="United States"/>
    <n v="0"/>
    <s v="MG"/>
    <n v="3393"/>
    <x v="1"/>
    <s v="Central"/>
  </r>
  <r>
    <s v="XBLA9VO6"/>
    <x v="7"/>
    <x v="0"/>
    <s v="Sonron"/>
    <x v="0"/>
    <d v="2017-04-07T00:00:00"/>
    <x v="40"/>
    <n v="1103"/>
    <s v="telecommunications"/>
    <n v="1999"/>
    <n v="1699.85"/>
    <n v="5108"/>
    <s v="United States"/>
    <n v="0"/>
    <s v="GTX"/>
    <n v="1096"/>
    <x v="2"/>
    <s v="West"/>
  </r>
  <r>
    <s v="QL7H3WQZ"/>
    <x v="29"/>
    <x v="0"/>
    <s v="Warephase"/>
    <x v="0"/>
    <d v="2017-04-07T00:00:00"/>
    <x v="101"/>
    <n v="1091"/>
    <s v="services"/>
    <n v="1997"/>
    <n v="2041.73"/>
    <n v="5276"/>
    <s v="United States"/>
    <n v="0"/>
    <s v="GTX"/>
    <n v="1096"/>
    <x v="1"/>
    <s v="Central"/>
  </r>
  <r>
    <s v="DXBLA2BS"/>
    <x v="29"/>
    <x v="0"/>
    <s v="Zumgoity"/>
    <x v="0"/>
    <d v="2017-04-07T00:00:00"/>
    <x v="113"/>
    <n v="1189"/>
    <s v="medical"/>
    <n v="1984"/>
    <n v="441.08"/>
    <n v="1210"/>
    <s v="United States"/>
    <n v="0"/>
    <s v="GTX"/>
    <n v="1096"/>
    <x v="1"/>
    <s v="Central"/>
  </r>
  <r>
    <s v="NXWNJ7U5"/>
    <x v="14"/>
    <x v="2"/>
    <s v="Golddex"/>
    <x v="1"/>
    <d v="2017-04-07T00:00:00"/>
    <x v="50"/>
    <n v="0"/>
    <s v="finance"/>
    <n v="2008"/>
    <n v="52.5"/>
    <n v="165"/>
    <s v="United States"/>
    <n v="0"/>
    <s v="GTX"/>
    <n v="550"/>
    <x v="2"/>
    <s v="West"/>
  </r>
  <r>
    <s v="8LVFBGN4"/>
    <x v="14"/>
    <x v="0"/>
    <s v="Konex"/>
    <x v="1"/>
    <d v="2017-04-07T00:00:00"/>
    <x v="111"/>
    <n v="0"/>
    <s v="technolgy"/>
    <n v="1980"/>
    <n v="7708.38"/>
    <n v="13756"/>
    <s v="United States"/>
    <n v="0"/>
    <s v="GTX"/>
    <n v="1096"/>
    <x v="2"/>
    <s v="West"/>
  </r>
  <r>
    <s v="SUQNORF2"/>
    <x v="21"/>
    <x v="2"/>
    <s v="Codehow"/>
    <x v="1"/>
    <d v="2017-04-07T00:00:00"/>
    <x v="111"/>
    <n v="0"/>
    <s v="software"/>
    <n v="1998"/>
    <n v="2714.9"/>
    <n v="2641"/>
    <s v="United States"/>
    <s v="Acme Corporation"/>
    <s v="GTX"/>
    <n v="550"/>
    <x v="0"/>
    <s v="Central"/>
  </r>
  <r>
    <s v="3M03SX77"/>
    <x v="5"/>
    <x v="2"/>
    <s v="Condax"/>
    <x v="0"/>
    <d v="2017-04-07T00:00:00"/>
    <x v="105"/>
    <n v="522"/>
    <s v="medical"/>
    <n v="2017"/>
    <n v="4.54"/>
    <n v="9"/>
    <s v="United States"/>
    <n v="0"/>
    <s v="GTX"/>
    <n v="550"/>
    <x v="3"/>
    <s v="West"/>
  </r>
  <r>
    <s v="DI6H5ERU"/>
    <x v="8"/>
    <x v="0"/>
    <s v="Rantouch"/>
    <x v="0"/>
    <d v="2017-04-07T00:00:00"/>
    <x v="100"/>
    <n v="1109"/>
    <s v="telecommunications"/>
    <n v="1994"/>
    <n v="1188.42"/>
    <n v="3015"/>
    <s v="United States"/>
    <n v="0"/>
    <s v="GTX"/>
    <n v="1096"/>
    <x v="2"/>
    <s v="West"/>
  </r>
  <r>
    <s v="SQZ293C0"/>
    <x v="0"/>
    <x v="3"/>
    <s v="Genco Pura Olive Oil Company"/>
    <x v="0"/>
    <d v="2017-04-07T00:00:00"/>
    <x v="105"/>
    <n v="4659"/>
    <s v="retail"/>
    <n v="2007"/>
    <n v="894.33"/>
    <n v="1635"/>
    <s v="Italy"/>
    <n v="0"/>
    <s v="GTX"/>
    <n v="5482"/>
    <x v="0"/>
    <s v="Central"/>
  </r>
  <r>
    <s v="2SGRE4VE"/>
    <x v="6"/>
    <x v="2"/>
    <s v="Cancity"/>
    <x v="1"/>
    <d v="2017-04-07T00:00:00"/>
    <x v="111"/>
    <n v="0"/>
    <s v="retail"/>
    <n v="2001"/>
    <n v="718.62"/>
    <n v="2448"/>
    <s v="United States"/>
    <n v="0"/>
    <s v="GTX"/>
    <n v="550"/>
    <x v="1"/>
    <s v="Central"/>
  </r>
  <r>
    <s v="AMKR98V4"/>
    <x v="11"/>
    <x v="3"/>
    <s v="Codehow"/>
    <x v="1"/>
    <d v="2017-04-07T00:00:00"/>
    <x v="66"/>
    <n v="0"/>
    <s v="software"/>
    <n v="1998"/>
    <n v="2714.9"/>
    <n v="2641"/>
    <s v="United States"/>
    <s v="Acme Corporation"/>
    <s v="GTX"/>
    <n v="5482"/>
    <x v="0"/>
    <s v="Central"/>
  </r>
  <r>
    <s v="DESFU690"/>
    <x v="11"/>
    <x v="3"/>
    <s v="Treequote"/>
    <x v="1"/>
    <d v="2017-04-07T00:00:00"/>
    <x v="101"/>
    <n v="0"/>
    <s v="telecommunications"/>
    <n v="1988"/>
    <n v="5266.09"/>
    <n v="8595"/>
    <s v="United States"/>
    <s v="Sonron"/>
    <s v="GTX"/>
    <n v="5482"/>
    <x v="0"/>
    <s v="Central"/>
  </r>
  <r>
    <s v="V8HMIE7M"/>
    <x v="11"/>
    <x v="1"/>
    <s v="Konmatfix"/>
    <x v="1"/>
    <d v="2017-04-07T00:00:00"/>
    <x v="74"/>
    <n v="0"/>
    <s v="marketing"/>
    <n v="1985"/>
    <n v="375.43"/>
    <n v="1190"/>
    <s v="United States"/>
    <n v="0"/>
    <s v="MG"/>
    <n v="55"/>
    <x v="0"/>
    <s v="Central"/>
  </r>
  <r>
    <s v="91JBU17E"/>
    <x v="11"/>
    <x v="4"/>
    <s v="Rangreen"/>
    <x v="1"/>
    <d v="2017-04-07T00:00:00"/>
    <x v="104"/>
    <n v="0"/>
    <s v="technolgy"/>
    <n v="1987"/>
    <n v="2938.67"/>
    <n v="8775"/>
    <s v="Panama"/>
    <n v="0"/>
    <s v="MG"/>
    <n v="3393"/>
    <x v="0"/>
    <s v="Central"/>
  </r>
  <r>
    <s v="4MMQZHCK"/>
    <x v="4"/>
    <x v="4"/>
    <s v="Konex"/>
    <x v="1"/>
    <d v="2017-04-07T00:00:00"/>
    <x v="111"/>
    <n v="0"/>
    <s v="technolgy"/>
    <n v="1980"/>
    <n v="7708.38"/>
    <n v="13756"/>
    <s v="United States"/>
    <n v="0"/>
    <s v="MG"/>
    <n v="3393"/>
    <x v="3"/>
    <s v="West"/>
  </r>
  <r>
    <s v="RSKU2ZHM"/>
    <x v="2"/>
    <x v="4"/>
    <s v="Finjob"/>
    <x v="1"/>
    <d v="2017-04-07T00:00:00"/>
    <x v="105"/>
    <n v="0"/>
    <s v="employment"/>
    <n v="1988"/>
    <n v="2059.9"/>
    <n v="3644"/>
    <s v="United States"/>
    <n v="0"/>
    <s v="MG"/>
    <n v="3393"/>
    <x v="2"/>
    <s v="West"/>
  </r>
  <r>
    <s v="8LTQ9ESQ"/>
    <x v="3"/>
    <x v="4"/>
    <s v="dambase"/>
    <x v="1"/>
    <d v="2017-04-08T00:00:00"/>
    <x v="108"/>
    <n v="0"/>
    <s v="marketing"/>
    <n v="1995"/>
    <n v="2173.98"/>
    <n v="2928"/>
    <s v="United States"/>
    <s v="Inity"/>
    <s v="MG"/>
    <n v="3393"/>
    <x v="0"/>
    <s v="Central"/>
  </r>
  <r>
    <s v="EBBIJKLT"/>
    <x v="3"/>
    <x v="0"/>
    <s v="Stanredtax"/>
    <x v="0"/>
    <d v="2017-04-08T00:00:00"/>
    <x v="108"/>
    <n v="1142"/>
    <s v="finance"/>
    <n v="1987"/>
    <n v="1698.2"/>
    <n v="3798"/>
    <s v="United States"/>
    <n v="0"/>
    <s v="GTX"/>
    <n v="1096"/>
    <x v="0"/>
    <s v="Central"/>
  </r>
  <r>
    <s v="8RIKWACO"/>
    <x v="23"/>
    <x v="2"/>
    <s v="Zathunicon"/>
    <x v="0"/>
    <d v="2017-04-08T00:00:00"/>
    <x v="75"/>
    <n v="491"/>
    <s v="retail"/>
    <n v="2010"/>
    <n v="71.12"/>
    <n v="144"/>
    <s v="United States"/>
    <n v="0"/>
    <s v="GTX"/>
    <n v="550"/>
    <x v="4"/>
    <s v="East"/>
  </r>
  <r>
    <s v="FM505XD5"/>
    <x v="26"/>
    <x v="3"/>
    <s v="Y-corporation"/>
    <x v="2"/>
    <d v="2017-04-08T00:00:00"/>
    <x v="14"/>
    <m/>
    <s v="employment"/>
    <n v="1983"/>
    <n v="2871.35"/>
    <n v="9561"/>
    <s v="United States"/>
    <n v="0"/>
    <s v="GTX"/>
    <n v="5482"/>
    <x v="5"/>
    <s v="East"/>
  </r>
  <r>
    <s v="G58AHYTW"/>
    <x v="1"/>
    <x v="1"/>
    <s v="Domzoom"/>
    <x v="1"/>
    <d v="2017-04-08T00:00:00"/>
    <x v="106"/>
    <n v="0"/>
    <s v="entertainment"/>
    <n v="1998"/>
    <n v="217.87"/>
    <n v="551"/>
    <s v="United States"/>
    <n v="0"/>
    <s v="MG"/>
    <n v="55"/>
    <x v="1"/>
    <s v="Central"/>
  </r>
  <r>
    <s v="GNKFTK7J"/>
    <x v="22"/>
    <x v="2"/>
    <s v="Sumace"/>
    <x v="0"/>
    <d v="2017-04-08T00:00:00"/>
    <x v="61"/>
    <n v="547"/>
    <s v="retail"/>
    <n v="2000"/>
    <n v="167.89"/>
    <n v="493"/>
    <s v="Romania"/>
    <n v="0"/>
    <s v="GTX"/>
    <n v="550"/>
    <x v="5"/>
    <s v="East"/>
  </r>
  <r>
    <s v="UEL6CAP9"/>
    <x v="19"/>
    <x v="2"/>
    <s v="Umbrella Corporation"/>
    <x v="1"/>
    <d v="2017-04-08T00:00:00"/>
    <x v="111"/>
    <n v="0"/>
    <s v="finance"/>
    <n v="1998"/>
    <n v="2022.14"/>
    <n v="5113"/>
    <s v="United States"/>
    <n v="0"/>
    <s v="GTX"/>
    <n v="550"/>
    <x v="4"/>
    <s v="East"/>
  </r>
  <r>
    <s v="2FEA30KT"/>
    <x v="9"/>
    <x v="0"/>
    <s v="Singletechno"/>
    <x v="0"/>
    <d v="2017-04-08T00:00:00"/>
    <x v="60"/>
    <n v="935"/>
    <s v="retail"/>
    <n v="1996"/>
    <n v="2214.94"/>
    <n v="5374"/>
    <s v="United States"/>
    <n v="0"/>
    <s v="GTX"/>
    <n v="1096"/>
    <x v="3"/>
    <s v="West"/>
  </r>
  <r>
    <s v="P2VXL7MO"/>
    <x v="9"/>
    <x v="3"/>
    <s v="Scotfind"/>
    <x v="0"/>
    <d v="2017-04-08T00:00:00"/>
    <x v="102"/>
    <n v="4761"/>
    <s v="software"/>
    <n v="1996"/>
    <n v="6354.87"/>
    <n v="16780"/>
    <s v="United States"/>
    <s v="Bubba Gump"/>
    <s v="GTX"/>
    <n v="5482"/>
    <x v="3"/>
    <s v="West"/>
  </r>
  <r>
    <s v="YT7QY06V"/>
    <x v="9"/>
    <x v="4"/>
    <s v="Newex"/>
    <x v="0"/>
    <d v="2017-04-08T00:00:00"/>
    <x v="106"/>
    <n v="3224"/>
    <s v="services"/>
    <n v="1991"/>
    <n v="1012.72"/>
    <n v="3492"/>
    <s v="Germany"/>
    <n v="0"/>
    <s v="MG"/>
    <n v="3393"/>
    <x v="3"/>
    <s v="West"/>
  </r>
  <r>
    <s v="L66MAMK5"/>
    <x v="14"/>
    <x v="2"/>
    <s v="Sunnamplex"/>
    <x v="0"/>
    <d v="2017-04-08T00:00:00"/>
    <x v="113"/>
    <n v="501"/>
    <s v="marketing"/>
    <n v="2008"/>
    <n v="894.37"/>
    <n v="1593"/>
    <s v="Poland"/>
    <n v="0"/>
    <s v="GTX"/>
    <n v="550"/>
    <x v="2"/>
    <s v="West"/>
  </r>
  <r>
    <s v="RGYBSSEK"/>
    <x v="21"/>
    <x v="4"/>
    <s v="Statholdings"/>
    <x v="0"/>
    <d v="2017-04-08T00:00:00"/>
    <x v="113"/>
    <n v="3532"/>
    <s v="employment"/>
    <n v="1997"/>
    <n v="291.27"/>
    <n v="586"/>
    <s v="United States"/>
    <n v="0"/>
    <s v="MG"/>
    <n v="3393"/>
    <x v="0"/>
    <s v="Central"/>
  </r>
  <r>
    <s v="AYIPNQFR"/>
    <x v="0"/>
    <x v="1"/>
    <s v="Genco Pura Olive Oil Company"/>
    <x v="1"/>
    <d v="2017-04-08T00:00:00"/>
    <x v="102"/>
    <n v="0"/>
    <s v="retail"/>
    <n v="2007"/>
    <n v="894.33"/>
    <n v="1635"/>
    <s v="Italy"/>
    <n v="0"/>
    <s v="MG"/>
    <n v="55"/>
    <x v="0"/>
    <s v="Central"/>
  </r>
  <r>
    <s v="Q1MP64HG"/>
    <x v="17"/>
    <x v="0"/>
    <s v="Zotware"/>
    <x v="0"/>
    <d v="2017-04-08T00:00:00"/>
    <x v="79"/>
    <n v="1123"/>
    <s v="software"/>
    <n v="1979"/>
    <n v="4478.47"/>
    <n v="13809"/>
    <s v="United States"/>
    <n v="0"/>
    <s v="GTX"/>
    <n v="1096"/>
    <x v="5"/>
    <s v="East"/>
  </r>
  <r>
    <s v="1IH166HI"/>
    <x v="11"/>
    <x v="1"/>
    <s v="Codehow"/>
    <x v="1"/>
    <d v="2017-04-08T00:00:00"/>
    <x v="75"/>
    <n v="0"/>
    <s v="software"/>
    <n v="1998"/>
    <n v="2714.9"/>
    <n v="2641"/>
    <s v="United States"/>
    <s v="Acme Corporation"/>
    <s v="MG"/>
    <n v="55"/>
    <x v="0"/>
    <s v="Central"/>
  </r>
  <r>
    <s v="BK85705L"/>
    <x v="4"/>
    <x v="2"/>
    <s v="Labdrill"/>
    <x v="0"/>
    <d v="2017-04-08T00:00:00"/>
    <x v="73"/>
    <n v="595"/>
    <s v="medical"/>
    <n v="1985"/>
    <n v="2741.37"/>
    <n v="9226"/>
    <s v="United States"/>
    <n v="0"/>
    <s v="GTX"/>
    <n v="550"/>
    <x v="3"/>
    <s v="West"/>
  </r>
  <r>
    <s v="77MKNCO3"/>
    <x v="4"/>
    <x v="3"/>
    <s v="Konex"/>
    <x v="0"/>
    <d v="2017-04-08T00:00:00"/>
    <x v="111"/>
    <n v="5848"/>
    <s v="technolgy"/>
    <n v="1980"/>
    <n v="7708.38"/>
    <n v="13756"/>
    <s v="United States"/>
    <n v="0"/>
    <s v="GTX"/>
    <n v="5482"/>
    <x v="3"/>
    <s v="West"/>
  </r>
  <r>
    <s v="OB7TAJOZ"/>
    <x v="2"/>
    <x v="2"/>
    <s v="Faxquote"/>
    <x v="1"/>
    <d v="2017-04-08T00:00:00"/>
    <x v="101"/>
    <n v="0"/>
    <s v="telecommunications"/>
    <n v="1995"/>
    <n v="1825.82"/>
    <n v="5595"/>
    <s v="United States"/>
    <s v="Sonron"/>
    <s v="GTX"/>
    <n v="550"/>
    <x v="2"/>
    <s v="West"/>
  </r>
  <r>
    <s v="DU0E2LMZ"/>
    <x v="2"/>
    <x v="1"/>
    <s v="Plexzap"/>
    <x v="1"/>
    <d v="2017-04-08T00:00:00"/>
    <x v="105"/>
    <n v="0"/>
    <s v="retail"/>
    <n v="2001"/>
    <n v="2437.85"/>
    <n v="4874"/>
    <s v="United States"/>
    <n v="0"/>
    <s v="MG"/>
    <n v="55"/>
    <x v="2"/>
    <s v="West"/>
  </r>
  <r>
    <s v="1B4CL153"/>
    <x v="2"/>
    <x v="3"/>
    <s v="Xx-holding"/>
    <x v="0"/>
    <d v="2017-04-08T00:00:00"/>
    <x v="113"/>
    <n v="5884"/>
    <s v="finance"/>
    <n v="1993"/>
    <n v="7537.24"/>
    <n v="20293"/>
    <s v="United States"/>
    <n v="0"/>
    <s v="GTX"/>
    <n v="5482"/>
    <x v="2"/>
    <s v="West"/>
  </r>
  <r>
    <s v="93X2W24Q"/>
    <x v="3"/>
    <x v="4"/>
    <s v="Betatech"/>
    <x v="0"/>
    <d v="2017-04-09T00:00:00"/>
    <x v="42"/>
    <n v="3666"/>
    <s v="medical"/>
    <n v="1986"/>
    <n v="647.18"/>
    <n v="1185"/>
    <s v="Kenya"/>
    <n v="0"/>
    <s v="MG"/>
    <n v="3393"/>
    <x v="0"/>
    <s v="Central"/>
  </r>
  <r>
    <s v="U0E9CRX5"/>
    <x v="28"/>
    <x v="2"/>
    <s v="Zathunicon"/>
    <x v="1"/>
    <d v="2017-04-09T00:00:00"/>
    <x v="114"/>
    <n v="0"/>
    <s v="retail"/>
    <n v="2010"/>
    <n v="71.12"/>
    <n v="144"/>
    <s v="United States"/>
    <n v="0"/>
    <s v="GTX"/>
    <n v="550"/>
    <x v="5"/>
    <s v="East"/>
  </r>
  <r>
    <s v="I7KV29LC"/>
    <x v="25"/>
    <x v="2"/>
    <s v="Konex"/>
    <x v="0"/>
    <d v="2017-04-09T00:00:00"/>
    <x v="115"/>
    <n v="598"/>
    <s v="technolgy"/>
    <n v="1980"/>
    <n v="7708.38"/>
    <n v="13756"/>
    <s v="United States"/>
    <n v="0"/>
    <s v="GTX"/>
    <n v="550"/>
    <x v="5"/>
    <s v="East"/>
  </r>
  <r>
    <s v="NNM6GN1J"/>
    <x v="25"/>
    <x v="4"/>
    <s v="Initech"/>
    <x v="0"/>
    <d v="2017-04-09T00:00:00"/>
    <x v="111"/>
    <n v="3275"/>
    <s v="telecommunications"/>
    <n v="1994"/>
    <n v="6395.05"/>
    <n v="20275"/>
    <s v="United States"/>
    <n v="0"/>
    <s v="MG"/>
    <n v="3393"/>
    <x v="5"/>
    <s v="East"/>
  </r>
  <r>
    <s v="D1UDLFVY"/>
    <x v="27"/>
    <x v="2"/>
    <s v="Funholding"/>
    <x v="1"/>
    <d v="2017-04-09T00:00:00"/>
    <x v="102"/>
    <n v="0"/>
    <s v="finance"/>
    <n v="1991"/>
    <n v="2819.5"/>
    <n v="7227"/>
    <s v="United States"/>
    <s v="Golddex"/>
    <s v="GTX"/>
    <n v="550"/>
    <x v="0"/>
    <s v="Central"/>
  </r>
  <r>
    <s v="M8WP93D4"/>
    <x v="27"/>
    <x v="2"/>
    <s v="Isdom"/>
    <x v="1"/>
    <d v="2017-04-09T00:00:00"/>
    <x v="114"/>
    <n v="0"/>
    <s v="medical"/>
    <n v="2002"/>
    <n v="3178.24"/>
    <n v="4540"/>
    <s v="United States"/>
    <n v="0"/>
    <s v="GTX"/>
    <n v="550"/>
    <x v="0"/>
    <s v="Central"/>
  </r>
  <r>
    <s v="3GPAFD3X"/>
    <x v="27"/>
    <x v="1"/>
    <s v="Zumgoity"/>
    <x v="1"/>
    <d v="2017-04-09T00:00:00"/>
    <x v="115"/>
    <n v="0"/>
    <s v="medical"/>
    <n v="1984"/>
    <n v="441.08"/>
    <n v="1210"/>
    <s v="United States"/>
    <n v="0"/>
    <s v="MG"/>
    <n v="55"/>
    <x v="0"/>
    <s v="Central"/>
  </r>
  <r>
    <s v="RDQZ245F"/>
    <x v="12"/>
    <x v="1"/>
    <s v="Dalttechnology"/>
    <x v="0"/>
    <d v="2017-04-09T00:00:00"/>
    <x v="78"/>
    <n v="56"/>
    <s v="software"/>
    <n v="2013"/>
    <n v="98.79"/>
    <n v="96"/>
    <s v="United States"/>
    <s v="Bubba Gump"/>
    <s v="MG"/>
    <n v="55"/>
    <x v="3"/>
    <s v="West"/>
  </r>
  <r>
    <s v="JA2CDNVM"/>
    <x v="24"/>
    <x v="4"/>
    <s v="Inity"/>
    <x v="0"/>
    <d v="2017-04-09T00:00:00"/>
    <x v="106"/>
    <n v="3077"/>
    <s v="marketing"/>
    <n v="1986"/>
    <n v="2403.58"/>
    <n v="8801"/>
    <s v="United States"/>
    <n v="0"/>
    <s v="MG"/>
    <n v="3393"/>
    <x v="1"/>
    <s v="Central"/>
  </r>
  <r>
    <s v="R0XAJA2I"/>
    <x v="9"/>
    <x v="0"/>
    <s v="Hottechi"/>
    <x v="0"/>
    <d v="2017-04-09T00:00:00"/>
    <x v="113"/>
    <n v="974"/>
    <s v="technolgy"/>
    <n v="1997"/>
    <n v="8170.38"/>
    <n v="16499"/>
    <s v="Korea"/>
    <n v="0"/>
    <s v="GTX"/>
    <n v="1096"/>
    <x v="3"/>
    <s v="West"/>
  </r>
  <r>
    <s v="BU1B6PHK"/>
    <x v="14"/>
    <x v="0"/>
    <s v="Cheers"/>
    <x v="0"/>
    <d v="2017-04-09T00:00:00"/>
    <x v="102"/>
    <n v="915"/>
    <s v="entertainment"/>
    <n v="1993"/>
    <n v="4269.9"/>
    <n v="6472"/>
    <s v="United States"/>
    <s v="Massive Dynamic"/>
    <s v="GTX"/>
    <n v="1096"/>
    <x v="2"/>
    <s v="West"/>
  </r>
  <r>
    <s v="C3918FWQ"/>
    <x v="16"/>
    <x v="0"/>
    <s v="Singletechno"/>
    <x v="1"/>
    <d v="2017-04-09T00:00:00"/>
    <x v="116"/>
    <n v="0"/>
    <s v="retail"/>
    <n v="1996"/>
    <n v="2214.94"/>
    <n v="5374"/>
    <s v="United States"/>
    <n v="0"/>
    <s v="GTX"/>
    <n v="1096"/>
    <x v="2"/>
    <s v="West"/>
  </r>
  <r>
    <s v="8GBXTWXE"/>
    <x v="16"/>
    <x v="4"/>
    <s v="Blackzim"/>
    <x v="1"/>
    <d v="2017-04-09T00:00:00"/>
    <x v="111"/>
    <n v="0"/>
    <s v="retail"/>
    <n v="2009"/>
    <n v="497.11"/>
    <n v="1588"/>
    <s v="United States"/>
    <n v="0"/>
    <s v="MG"/>
    <n v="3393"/>
    <x v="2"/>
    <s v="West"/>
  </r>
  <r>
    <s v="Z29AX2KB"/>
    <x v="16"/>
    <x v="0"/>
    <s v="Condax"/>
    <x v="0"/>
    <d v="2017-04-09T00:00:00"/>
    <x v="69"/>
    <n v="983"/>
    <s v="medical"/>
    <n v="2017"/>
    <n v="4.54"/>
    <n v="9"/>
    <s v="United States"/>
    <n v="0"/>
    <s v="GTX"/>
    <n v="1096"/>
    <x v="2"/>
    <s v="West"/>
  </r>
  <r>
    <s v="E733YMVH"/>
    <x v="20"/>
    <x v="0"/>
    <s v="Inity"/>
    <x v="0"/>
    <d v="2017-04-09T00:00:00"/>
    <x v="102"/>
    <n v="1204"/>
    <s v="marketing"/>
    <n v="1986"/>
    <n v="2403.58"/>
    <n v="8801"/>
    <s v="United States"/>
    <n v="0"/>
    <s v="GTX"/>
    <n v="1096"/>
    <x v="1"/>
    <s v="Central"/>
  </r>
  <r>
    <s v="Y35ES8UY"/>
    <x v="0"/>
    <x v="3"/>
    <s v="Condax"/>
    <x v="1"/>
    <d v="2017-04-09T00:00:00"/>
    <x v="111"/>
    <n v="0"/>
    <s v="medical"/>
    <n v="2017"/>
    <n v="4.54"/>
    <n v="9"/>
    <s v="United States"/>
    <n v="0"/>
    <s v="GTX"/>
    <n v="5482"/>
    <x v="0"/>
    <s v="Central"/>
  </r>
  <r>
    <s v="QDRYCR05"/>
    <x v="6"/>
    <x v="0"/>
    <s v="Konmatfix"/>
    <x v="0"/>
    <d v="2017-04-09T00:00:00"/>
    <x v="102"/>
    <n v="970"/>
    <s v="marketing"/>
    <n v="1985"/>
    <n v="375.43"/>
    <n v="1190"/>
    <s v="United States"/>
    <n v="0"/>
    <s v="GTX"/>
    <n v="1096"/>
    <x v="1"/>
    <s v="Central"/>
  </r>
  <r>
    <s v="TYWS7KJR"/>
    <x v="17"/>
    <x v="2"/>
    <s v="Betasoloin"/>
    <x v="0"/>
    <d v="2017-04-09T00:00:00"/>
    <x v="111"/>
    <n v="575"/>
    <s v="medical"/>
    <n v="1999"/>
    <n v="251.41"/>
    <n v="495"/>
    <s v="United States"/>
    <n v="0"/>
    <s v="GTX"/>
    <n v="550"/>
    <x v="5"/>
    <s v="East"/>
  </r>
  <r>
    <s v="X22G55Y5"/>
    <x v="15"/>
    <x v="3"/>
    <s v="Ganjaflex"/>
    <x v="0"/>
    <d v="2017-04-09T00:00:00"/>
    <x v="67"/>
    <n v="5986"/>
    <s v="retail"/>
    <n v="1995"/>
    <n v="5158.71"/>
    <n v="17479"/>
    <s v="Japan"/>
    <n v="0"/>
    <s v="GTX"/>
    <n v="5482"/>
    <x v="4"/>
    <s v="East"/>
  </r>
  <r>
    <s v="X7FZMKZW"/>
    <x v="11"/>
    <x v="0"/>
    <s v="Finhigh"/>
    <x v="1"/>
    <d v="2017-04-09T00:00:00"/>
    <x v="117"/>
    <n v="0"/>
    <s v="finance"/>
    <n v="2006"/>
    <n v="1102.43"/>
    <n v="1759"/>
    <s v="United States"/>
    <n v="0"/>
    <s v="GTX"/>
    <n v="1096"/>
    <x v="0"/>
    <s v="Central"/>
  </r>
  <r>
    <s v="72WE0PUH"/>
    <x v="4"/>
    <x v="1"/>
    <s v="Rantouch"/>
    <x v="0"/>
    <d v="2017-04-09T00:00:00"/>
    <x v="87"/>
    <n v="64"/>
    <s v="telecommunications"/>
    <n v="1994"/>
    <n v="1188.42"/>
    <n v="3015"/>
    <s v="United States"/>
    <n v="0"/>
    <s v="MG"/>
    <n v="55"/>
    <x v="3"/>
    <s v="West"/>
  </r>
  <r>
    <s v="SKBDCYV5"/>
    <x v="2"/>
    <x v="0"/>
    <s v="Zencorporation"/>
    <x v="2"/>
    <d v="2017-04-09T00:00:00"/>
    <x v="14"/>
    <m/>
    <s v="technolgy"/>
    <n v="2011"/>
    <n v="40.79"/>
    <n v="142"/>
    <s v="China"/>
    <n v="0"/>
    <s v="GTX"/>
    <n v="1096"/>
    <x v="2"/>
    <s v="West"/>
  </r>
  <r>
    <s v="HLGGWYP1"/>
    <x v="2"/>
    <x v="2"/>
    <s v="Scotfind"/>
    <x v="1"/>
    <d v="2017-04-09T00:00:00"/>
    <x v="108"/>
    <n v="0"/>
    <s v="software"/>
    <n v="1996"/>
    <n v="6354.87"/>
    <n v="16780"/>
    <s v="United States"/>
    <s v="Bubba Gump"/>
    <s v="GTX"/>
    <n v="550"/>
    <x v="2"/>
    <s v="West"/>
  </r>
  <r>
    <s v="RU3OP2BA"/>
    <x v="2"/>
    <x v="4"/>
    <s v="J-Texon"/>
    <x v="0"/>
    <d v="2017-04-09T00:00:00"/>
    <x v="85"/>
    <n v="3070"/>
    <s v="retail"/>
    <n v="1989"/>
    <n v="1388.67"/>
    <n v="3583"/>
    <s v="United States"/>
    <n v="0"/>
    <s v="MG"/>
    <n v="3393"/>
    <x v="2"/>
    <s v="West"/>
  </r>
  <r>
    <s v="YXOM4S7G"/>
    <x v="3"/>
    <x v="1"/>
    <s v="Finhigh"/>
    <x v="1"/>
    <d v="2017-04-10T00:00:00"/>
    <x v="103"/>
    <n v="0"/>
    <s v="finance"/>
    <n v="2006"/>
    <n v="1102.43"/>
    <n v="1759"/>
    <s v="United States"/>
    <n v="0"/>
    <s v="MG"/>
    <n v="55"/>
    <x v="0"/>
    <s v="Central"/>
  </r>
  <r>
    <s v="JPH5WS60"/>
    <x v="28"/>
    <x v="2"/>
    <s v="Initech"/>
    <x v="1"/>
    <d v="2017-04-10T00:00:00"/>
    <x v="103"/>
    <n v="0"/>
    <s v="telecommunications"/>
    <n v="1994"/>
    <n v="6395.05"/>
    <n v="20275"/>
    <s v="United States"/>
    <n v="0"/>
    <s v="GTX"/>
    <n v="550"/>
    <x v="5"/>
    <s v="East"/>
  </r>
  <r>
    <s v="O1TDG6YN"/>
    <x v="25"/>
    <x v="0"/>
    <s v="Mathtouch"/>
    <x v="1"/>
    <d v="2017-04-10T00:00:00"/>
    <x v="113"/>
    <n v="0"/>
    <s v="marketing"/>
    <n v="1984"/>
    <n v="3027.46"/>
    <n v="9516"/>
    <s v="Jordan"/>
    <n v="0"/>
    <s v="GTX"/>
    <n v="1096"/>
    <x v="5"/>
    <s v="East"/>
  </r>
  <r>
    <s v="4INFXLM5"/>
    <x v="27"/>
    <x v="1"/>
    <s v="Rangreen"/>
    <x v="1"/>
    <d v="2017-04-10T00:00:00"/>
    <x v="115"/>
    <n v="0"/>
    <s v="technolgy"/>
    <n v="1987"/>
    <n v="2938.67"/>
    <n v="8775"/>
    <s v="Panama"/>
    <n v="0"/>
    <s v="MG"/>
    <n v="55"/>
    <x v="0"/>
    <s v="Central"/>
  </r>
  <r>
    <s v="LIZMTGH2"/>
    <x v="27"/>
    <x v="4"/>
    <s v="Isdom"/>
    <x v="0"/>
    <d v="2017-04-10T00:00:00"/>
    <x v="114"/>
    <n v="3409"/>
    <s v="medical"/>
    <n v="2002"/>
    <n v="3178.24"/>
    <n v="4540"/>
    <s v="United States"/>
    <n v="0"/>
    <s v="MG"/>
    <n v="3393"/>
    <x v="0"/>
    <s v="Central"/>
  </r>
  <r>
    <s v="04LU4OPA"/>
    <x v="26"/>
    <x v="3"/>
    <s v="Acme Corporation"/>
    <x v="0"/>
    <d v="2017-04-10T00:00:00"/>
    <x v="79"/>
    <n v="5721"/>
    <s v="technolgy"/>
    <n v="1996"/>
    <n v="1100.04"/>
    <n v="2822"/>
    <s v="United States"/>
    <n v="0"/>
    <s v="GTX"/>
    <n v="5482"/>
    <x v="5"/>
    <s v="East"/>
  </r>
  <r>
    <s v="75S7S74S"/>
    <x v="1"/>
    <x v="2"/>
    <s v="Hottechi"/>
    <x v="1"/>
    <d v="2017-04-10T00:00:00"/>
    <x v="114"/>
    <n v="0"/>
    <s v="technolgy"/>
    <n v="1997"/>
    <n v="8170.38"/>
    <n v="16499"/>
    <s v="Korea"/>
    <n v="0"/>
    <s v="GTX"/>
    <n v="550"/>
    <x v="1"/>
    <s v="Central"/>
  </r>
  <r>
    <s v="6AC2ATXU"/>
    <x v="1"/>
    <x v="3"/>
    <s v="Gogozoom"/>
    <x v="0"/>
    <d v="2017-04-10T00:00:00"/>
    <x v="111"/>
    <n v="4955"/>
    <s v="telecommunications"/>
    <n v="2007"/>
    <n v="86.68"/>
    <n v="187"/>
    <s v="United States"/>
    <s v="Sonron"/>
    <s v="GTX"/>
    <n v="5482"/>
    <x v="1"/>
    <s v="Central"/>
  </r>
  <r>
    <s v="YGNVLLUR"/>
    <x v="24"/>
    <x v="2"/>
    <s v="Warephase"/>
    <x v="1"/>
    <d v="2017-04-10T00:00:00"/>
    <x v="115"/>
    <n v="0"/>
    <s v="services"/>
    <n v="1997"/>
    <n v="2041.73"/>
    <n v="5276"/>
    <s v="United States"/>
    <n v="0"/>
    <s v="GTX"/>
    <n v="550"/>
    <x v="1"/>
    <s v="Central"/>
  </r>
  <r>
    <s v="O08NQM1J"/>
    <x v="7"/>
    <x v="4"/>
    <s v="Cheers"/>
    <x v="1"/>
    <d v="2017-04-10T00:00:00"/>
    <x v="103"/>
    <n v="0"/>
    <s v="entertainment"/>
    <n v="1993"/>
    <n v="4269.9"/>
    <n v="6472"/>
    <s v="United States"/>
    <s v="Massive Dynamic"/>
    <s v="MG"/>
    <n v="3393"/>
    <x v="2"/>
    <s v="West"/>
  </r>
  <r>
    <s v="5OJ4IRW4"/>
    <x v="29"/>
    <x v="0"/>
    <s v="Conecom"/>
    <x v="0"/>
    <d v="2017-04-10T00:00:00"/>
    <x v="86"/>
    <n v="1115"/>
    <s v="technolgy"/>
    <n v="2005"/>
    <n v="1520.66"/>
    <n v="1806"/>
    <s v="United States"/>
    <n v="0"/>
    <s v="GTX"/>
    <n v="1096"/>
    <x v="1"/>
    <s v="Central"/>
  </r>
  <r>
    <s v="ZLY8SZXO"/>
    <x v="14"/>
    <x v="2"/>
    <s v="Kan-code"/>
    <x v="0"/>
    <d v="2017-04-10T00:00:00"/>
    <x v="111"/>
    <n v="533"/>
    <s v="software"/>
    <n v="1982"/>
    <n v="11698.03"/>
    <n v="34288"/>
    <s v="United States"/>
    <n v="0"/>
    <s v="GTX"/>
    <n v="550"/>
    <x v="2"/>
    <s v="West"/>
  </r>
  <r>
    <s v="DCC85LZO"/>
    <x v="14"/>
    <x v="0"/>
    <s v="Cheers"/>
    <x v="0"/>
    <d v="2017-04-10T00:00:00"/>
    <x v="105"/>
    <n v="1290"/>
    <s v="entertainment"/>
    <n v="1993"/>
    <n v="4269.9"/>
    <n v="6472"/>
    <s v="United States"/>
    <s v="Massive Dynamic"/>
    <s v="GTX"/>
    <n v="1096"/>
    <x v="2"/>
    <s v="West"/>
  </r>
  <r>
    <s v="ZVWUL0LL"/>
    <x v="16"/>
    <x v="2"/>
    <s v="Hottechi"/>
    <x v="1"/>
    <d v="2017-04-10T00:00:00"/>
    <x v="104"/>
    <n v="0"/>
    <s v="technolgy"/>
    <n v="1997"/>
    <n v="8170.38"/>
    <n v="16499"/>
    <s v="Korea"/>
    <n v="0"/>
    <s v="GTX"/>
    <n v="550"/>
    <x v="2"/>
    <s v="West"/>
  </r>
  <r>
    <s v="4R5LIB5F"/>
    <x v="16"/>
    <x v="0"/>
    <s v="Green-Plus"/>
    <x v="1"/>
    <d v="2017-04-10T00:00:00"/>
    <x v="66"/>
    <n v="0"/>
    <s v="services"/>
    <n v="2003"/>
    <n v="692.19"/>
    <n v="1922"/>
    <s v="United States"/>
    <n v="0"/>
    <s v="GTX"/>
    <n v="1096"/>
    <x v="2"/>
    <s v="West"/>
  </r>
  <r>
    <s v="P010EEZF"/>
    <x v="21"/>
    <x v="1"/>
    <s v="Dontechi"/>
    <x v="1"/>
    <d v="2017-04-10T00:00:00"/>
    <x v="104"/>
    <n v="0"/>
    <s v="software"/>
    <n v="1982"/>
    <n v="4618"/>
    <n v="10083"/>
    <s v="United States"/>
    <n v="0"/>
    <s v="MG"/>
    <n v="55"/>
    <x v="0"/>
    <s v="Central"/>
  </r>
  <r>
    <s v="7AL9GWK6"/>
    <x v="21"/>
    <x v="0"/>
    <s v="Codehow"/>
    <x v="0"/>
    <d v="2017-04-10T00:00:00"/>
    <x v="42"/>
    <n v="1047"/>
    <s v="software"/>
    <n v="1998"/>
    <n v="2714.9"/>
    <n v="2641"/>
    <s v="United States"/>
    <s v="Acme Corporation"/>
    <s v="GTX"/>
    <n v="1096"/>
    <x v="0"/>
    <s v="Central"/>
  </r>
  <r>
    <s v="RHXY2M2W"/>
    <x v="21"/>
    <x v="1"/>
    <s v="Gogozoom"/>
    <x v="0"/>
    <d v="2017-04-10T00:00:00"/>
    <x v="114"/>
    <n v="47"/>
    <s v="telecommunications"/>
    <n v="2007"/>
    <n v="86.68"/>
    <n v="187"/>
    <s v="United States"/>
    <s v="Sonron"/>
    <s v="MG"/>
    <n v="55"/>
    <x v="0"/>
    <s v="Central"/>
  </r>
  <r>
    <s v="IKU97NEU"/>
    <x v="5"/>
    <x v="4"/>
    <s v="Funholding"/>
    <x v="2"/>
    <d v="2017-04-10T00:00:00"/>
    <x v="14"/>
    <m/>
    <s v="finance"/>
    <n v="1991"/>
    <n v="2819.5"/>
    <n v="7227"/>
    <s v="United States"/>
    <s v="Golddex"/>
    <s v="MG"/>
    <n v="3393"/>
    <x v="3"/>
    <s v="West"/>
  </r>
  <r>
    <s v="R7SESFM0"/>
    <x v="20"/>
    <x v="2"/>
    <s v="Condax"/>
    <x v="1"/>
    <d v="2017-04-10T00:00:00"/>
    <x v="117"/>
    <n v="0"/>
    <s v="medical"/>
    <n v="2017"/>
    <n v="4.54"/>
    <n v="9"/>
    <s v="United States"/>
    <n v="0"/>
    <s v="GTX"/>
    <n v="550"/>
    <x v="1"/>
    <s v="Central"/>
  </r>
  <r>
    <s v="AUDYTWRK"/>
    <x v="8"/>
    <x v="0"/>
    <s v="Hottechi"/>
    <x v="0"/>
    <d v="2017-04-10T00:00:00"/>
    <x v="85"/>
    <n v="950"/>
    <s v="technolgy"/>
    <n v="1997"/>
    <n v="8170.38"/>
    <n v="16499"/>
    <s v="Korea"/>
    <n v="0"/>
    <s v="GTX"/>
    <n v="1096"/>
    <x v="2"/>
    <s v="West"/>
  </r>
  <r>
    <s v="B0KF3NFK"/>
    <x v="11"/>
    <x v="1"/>
    <s v="Rundofase"/>
    <x v="0"/>
    <d v="2017-04-10T00:00:00"/>
    <x v="114"/>
    <n v="62"/>
    <s v="technolgy"/>
    <n v="1983"/>
    <n v="1008.06"/>
    <n v="1238"/>
    <s v="United States"/>
    <n v="0"/>
    <s v="MG"/>
    <n v="55"/>
    <x v="0"/>
    <s v="Central"/>
  </r>
  <r>
    <s v="70M5V003"/>
    <x v="4"/>
    <x v="1"/>
    <s v="J-Texon"/>
    <x v="1"/>
    <d v="2017-04-10T00:00:00"/>
    <x v="114"/>
    <n v="0"/>
    <s v="retail"/>
    <n v="1989"/>
    <n v="1388.67"/>
    <n v="3583"/>
    <s v="United States"/>
    <n v="0"/>
    <s v="MG"/>
    <n v="55"/>
    <x v="3"/>
    <s v="West"/>
  </r>
  <r>
    <s v="OC66D0JA"/>
    <x v="2"/>
    <x v="2"/>
    <s v="Goodsilron"/>
    <x v="0"/>
    <d v="2017-04-10T00:00:00"/>
    <x v="103"/>
    <n v="467"/>
    <s v="marketing"/>
    <n v="2000"/>
    <n v="2952.73"/>
    <n v="5107"/>
    <s v="United States"/>
    <n v="0"/>
    <s v="GTX"/>
    <n v="550"/>
    <x v="2"/>
    <s v="West"/>
  </r>
  <r>
    <s v="KE7SZLG7"/>
    <x v="28"/>
    <x v="0"/>
    <s v="Gekko &amp; Co"/>
    <x v="0"/>
    <d v="2017-04-11T00:00:00"/>
    <x v="79"/>
    <n v="1075"/>
    <s v="retail"/>
    <n v="1990"/>
    <n v="2520.83"/>
    <n v="3502"/>
    <s v="United States"/>
    <n v="0"/>
    <s v="GTX"/>
    <n v="1096"/>
    <x v="5"/>
    <s v="East"/>
  </r>
  <r>
    <s v="XYZ39YT2"/>
    <x v="27"/>
    <x v="1"/>
    <s v="Betatech"/>
    <x v="1"/>
    <d v="2017-04-11T00:00:00"/>
    <x v="118"/>
    <n v="0"/>
    <s v="medical"/>
    <n v="1986"/>
    <n v="647.18"/>
    <n v="1185"/>
    <s v="Kenya"/>
    <n v="0"/>
    <s v="MG"/>
    <n v="55"/>
    <x v="0"/>
    <s v="Central"/>
  </r>
  <r>
    <s v="O4LNS6IC"/>
    <x v="26"/>
    <x v="1"/>
    <s v="Ontomedia"/>
    <x v="0"/>
    <d v="2017-04-11T00:00:00"/>
    <x v="105"/>
    <n v="52"/>
    <s v="employment"/>
    <n v="1997"/>
    <n v="882.12"/>
    <n v="2769"/>
    <s v="United States"/>
    <n v="0"/>
    <s v="MG"/>
    <n v="55"/>
    <x v="5"/>
    <s v="East"/>
  </r>
  <r>
    <s v="30YWHJV8"/>
    <x v="22"/>
    <x v="0"/>
    <s v="Plussunin"/>
    <x v="1"/>
    <d v="2017-04-11T00:00:00"/>
    <x v="114"/>
    <n v="0"/>
    <s v="retail"/>
    <n v="2003"/>
    <n v="1419.98"/>
    <n v="4018"/>
    <s v="United States"/>
    <n v="0"/>
    <s v="GTX"/>
    <n v="1096"/>
    <x v="5"/>
    <s v="East"/>
  </r>
  <r>
    <s v="ABXW1X4U"/>
    <x v="12"/>
    <x v="2"/>
    <s v="Faxquote"/>
    <x v="1"/>
    <d v="2017-04-11T00:00:00"/>
    <x v="80"/>
    <n v="0"/>
    <s v="telecommunications"/>
    <n v="1995"/>
    <n v="1825.82"/>
    <n v="5595"/>
    <s v="United States"/>
    <s v="Sonron"/>
    <s v="GTX"/>
    <n v="550"/>
    <x v="3"/>
    <s v="West"/>
  </r>
  <r>
    <s v="SZ1H1L8I"/>
    <x v="12"/>
    <x v="0"/>
    <s v="Xx-holding"/>
    <x v="0"/>
    <d v="2017-04-11T00:00:00"/>
    <x v="105"/>
    <n v="1163"/>
    <s v="finance"/>
    <n v="1993"/>
    <n v="7537.24"/>
    <n v="20293"/>
    <s v="United States"/>
    <n v="0"/>
    <s v="GTX"/>
    <n v="1096"/>
    <x v="3"/>
    <s v="West"/>
  </r>
  <r>
    <s v="IR03B656"/>
    <x v="24"/>
    <x v="2"/>
    <s v="Rundofase"/>
    <x v="1"/>
    <d v="2017-04-11T00:00:00"/>
    <x v="117"/>
    <n v="0"/>
    <s v="technolgy"/>
    <n v="1983"/>
    <n v="1008.06"/>
    <n v="1238"/>
    <s v="United States"/>
    <n v="0"/>
    <s v="GTX"/>
    <n v="550"/>
    <x v="1"/>
    <s v="Central"/>
  </r>
  <r>
    <s v="6NZROTHF"/>
    <x v="7"/>
    <x v="3"/>
    <s v="Rantouch"/>
    <x v="1"/>
    <d v="2017-04-11T00:00:00"/>
    <x v="73"/>
    <n v="0"/>
    <s v="telecommunications"/>
    <n v="1994"/>
    <n v="1188.42"/>
    <n v="3015"/>
    <s v="United States"/>
    <n v="0"/>
    <s v="GTX"/>
    <n v="5482"/>
    <x v="2"/>
    <s v="West"/>
  </r>
  <r>
    <s v="IFIIB8Y6"/>
    <x v="14"/>
    <x v="2"/>
    <s v="Konex"/>
    <x v="1"/>
    <d v="2017-04-11T00:00:00"/>
    <x v="105"/>
    <n v="0"/>
    <s v="technolgy"/>
    <n v="1980"/>
    <n v="7708.38"/>
    <n v="13756"/>
    <s v="United States"/>
    <n v="0"/>
    <s v="GTX"/>
    <n v="550"/>
    <x v="2"/>
    <s v="West"/>
  </r>
  <r>
    <s v="R2CS85YJ"/>
    <x v="16"/>
    <x v="2"/>
    <s v="Groovestreet"/>
    <x v="1"/>
    <d v="2017-04-11T00:00:00"/>
    <x v="105"/>
    <n v="0"/>
    <s v="retail"/>
    <n v="2003"/>
    <n v="223.8"/>
    <n v="299"/>
    <s v="United States"/>
    <n v="0"/>
    <s v="GTX"/>
    <n v="550"/>
    <x v="2"/>
    <s v="West"/>
  </r>
  <r>
    <s v="8EAINY61"/>
    <x v="16"/>
    <x v="2"/>
    <s v="Singletechno"/>
    <x v="1"/>
    <d v="2017-04-11T00:00:00"/>
    <x v="114"/>
    <n v="0"/>
    <s v="retail"/>
    <n v="1996"/>
    <n v="2214.94"/>
    <n v="5374"/>
    <s v="United States"/>
    <n v="0"/>
    <s v="GTX"/>
    <n v="550"/>
    <x v="2"/>
    <s v="West"/>
  </r>
  <r>
    <s v="T23MHC9C"/>
    <x v="16"/>
    <x v="2"/>
    <s v="Doncon"/>
    <x v="0"/>
    <d v="2017-04-11T00:00:00"/>
    <x v="114"/>
    <n v="568"/>
    <s v="technolgy"/>
    <n v="2010"/>
    <n v="587.72"/>
    <n v="1501"/>
    <s v="United States"/>
    <n v="0"/>
    <s v="GTX"/>
    <n v="550"/>
    <x v="2"/>
    <s v="West"/>
  </r>
  <r>
    <s v="JHIX3ODA"/>
    <x v="0"/>
    <x v="4"/>
    <s v="dambase"/>
    <x v="1"/>
    <d v="2017-04-11T00:00:00"/>
    <x v="117"/>
    <n v="0"/>
    <s v="marketing"/>
    <n v="1995"/>
    <n v="2173.98"/>
    <n v="2928"/>
    <s v="United States"/>
    <s v="Inity"/>
    <s v="MG"/>
    <n v="3393"/>
    <x v="0"/>
    <s v="Central"/>
  </r>
  <r>
    <s v="BPUE8GTU"/>
    <x v="0"/>
    <x v="1"/>
    <s v="Rundofase"/>
    <x v="0"/>
    <d v="2017-04-11T00:00:00"/>
    <x v="46"/>
    <n v="46"/>
    <s v="technolgy"/>
    <n v="1983"/>
    <n v="1008.06"/>
    <n v="1238"/>
    <s v="United States"/>
    <n v="0"/>
    <s v="MG"/>
    <n v="55"/>
    <x v="0"/>
    <s v="Central"/>
  </r>
  <r>
    <s v="2DOJKFNW"/>
    <x v="6"/>
    <x v="4"/>
    <s v="dambase"/>
    <x v="1"/>
    <d v="2017-04-11T00:00:00"/>
    <x v="104"/>
    <n v="0"/>
    <s v="marketing"/>
    <n v="1995"/>
    <n v="2173.98"/>
    <n v="2928"/>
    <s v="United States"/>
    <s v="Inity"/>
    <s v="MG"/>
    <n v="3393"/>
    <x v="1"/>
    <s v="Central"/>
  </r>
  <r>
    <s v="0PSKGNYE"/>
    <x v="6"/>
    <x v="2"/>
    <s v="Gogozoom"/>
    <x v="0"/>
    <d v="2017-04-11T00:00:00"/>
    <x v="104"/>
    <n v="504"/>
    <s v="telecommunications"/>
    <n v="2007"/>
    <n v="86.68"/>
    <n v="187"/>
    <s v="United States"/>
    <s v="Sonron"/>
    <s v="GTX"/>
    <n v="550"/>
    <x v="1"/>
    <s v="Central"/>
  </r>
  <r>
    <s v="J75N0QYA"/>
    <x v="6"/>
    <x v="1"/>
    <s v="Gogozoom"/>
    <x v="0"/>
    <d v="2017-04-11T00:00:00"/>
    <x v="105"/>
    <n v="55"/>
    <s v="telecommunications"/>
    <n v="2007"/>
    <n v="86.68"/>
    <n v="187"/>
    <s v="United States"/>
    <s v="Sonron"/>
    <s v="MG"/>
    <n v="55"/>
    <x v="1"/>
    <s v="Central"/>
  </r>
  <r>
    <s v="1426E8W6"/>
    <x v="11"/>
    <x v="2"/>
    <s v="Cancity"/>
    <x v="1"/>
    <d v="2017-04-11T00:00:00"/>
    <x v="117"/>
    <n v="0"/>
    <s v="retail"/>
    <n v="2001"/>
    <n v="718.62"/>
    <n v="2448"/>
    <s v="United States"/>
    <n v="0"/>
    <s v="GTX"/>
    <n v="550"/>
    <x v="0"/>
    <s v="Central"/>
  </r>
  <r>
    <s v="3BFBN8JW"/>
    <x v="11"/>
    <x v="4"/>
    <s v="Funholding"/>
    <x v="1"/>
    <d v="2017-04-11T00:00:00"/>
    <x v="114"/>
    <n v="0"/>
    <s v="finance"/>
    <n v="1991"/>
    <n v="2819.5"/>
    <n v="7227"/>
    <s v="United States"/>
    <s v="Golddex"/>
    <s v="MG"/>
    <n v="3393"/>
    <x v="0"/>
    <s v="Central"/>
  </r>
  <r>
    <s v="922DHXBA"/>
    <x v="13"/>
    <x v="1"/>
    <s v="Opentech"/>
    <x v="1"/>
    <d v="2017-04-11T00:00:00"/>
    <x v="119"/>
    <n v="0"/>
    <s v="finance"/>
    <n v="1994"/>
    <n v="355.23"/>
    <n v="853"/>
    <s v="United States"/>
    <n v="0"/>
    <s v="MG"/>
    <n v="55"/>
    <x v="4"/>
    <s v="East"/>
  </r>
  <r>
    <s v="L36WU4AH"/>
    <x v="13"/>
    <x v="1"/>
    <s v="Massive Dynamic"/>
    <x v="0"/>
    <d v="2017-04-11T00:00:00"/>
    <x v="104"/>
    <n v="55"/>
    <s v="entertainment"/>
    <n v="1989"/>
    <n v="665.06"/>
    <n v="1095"/>
    <s v="United States"/>
    <n v="0"/>
    <s v="MG"/>
    <n v="55"/>
    <x v="4"/>
    <s v="East"/>
  </r>
  <r>
    <s v="2K8H292S"/>
    <x v="3"/>
    <x v="2"/>
    <s v="Rundofase"/>
    <x v="1"/>
    <d v="2017-04-12T00:00:00"/>
    <x v="114"/>
    <n v="0"/>
    <s v="technolgy"/>
    <n v="1983"/>
    <n v="1008.06"/>
    <n v="1238"/>
    <s v="United States"/>
    <n v="0"/>
    <s v="GTX"/>
    <n v="550"/>
    <x v="0"/>
    <s v="Central"/>
  </r>
  <r>
    <s v="7Y530NLJ"/>
    <x v="28"/>
    <x v="0"/>
    <s v="Genco Pura Olive Oil Company"/>
    <x v="2"/>
    <d v="2017-04-12T00:00:00"/>
    <x v="14"/>
    <m/>
    <s v="retail"/>
    <n v="2007"/>
    <n v="894.33"/>
    <n v="1635"/>
    <s v="Italy"/>
    <n v="0"/>
    <s v="GTX"/>
    <n v="1096"/>
    <x v="5"/>
    <s v="East"/>
  </r>
  <r>
    <s v="XNHGOHPW"/>
    <x v="28"/>
    <x v="4"/>
    <s v="Konex"/>
    <x v="0"/>
    <d v="2017-04-12T00:00:00"/>
    <x v="119"/>
    <n v="3223"/>
    <s v="technolgy"/>
    <n v="1980"/>
    <n v="7708.38"/>
    <n v="13756"/>
    <s v="United States"/>
    <n v="0"/>
    <s v="MG"/>
    <n v="3393"/>
    <x v="5"/>
    <s v="East"/>
  </r>
  <r>
    <s v="GAM8C5ET"/>
    <x v="25"/>
    <x v="3"/>
    <s v="Betasoloin"/>
    <x v="1"/>
    <d v="2017-04-12T00:00:00"/>
    <x v="113"/>
    <n v="0"/>
    <s v="medical"/>
    <n v="1999"/>
    <n v="251.41"/>
    <n v="495"/>
    <s v="United States"/>
    <n v="0"/>
    <s v="GTX"/>
    <n v="5482"/>
    <x v="5"/>
    <s v="East"/>
  </r>
  <r>
    <s v="BHT7UEDJ"/>
    <x v="25"/>
    <x v="2"/>
    <s v="Zathunicon"/>
    <x v="0"/>
    <d v="2017-04-12T00:00:00"/>
    <x v="118"/>
    <n v="553"/>
    <s v="retail"/>
    <n v="2010"/>
    <n v="71.12"/>
    <n v="144"/>
    <s v="United States"/>
    <n v="0"/>
    <s v="GTX"/>
    <n v="550"/>
    <x v="5"/>
    <s v="East"/>
  </r>
  <r>
    <s v="7PAVX9CP"/>
    <x v="25"/>
    <x v="0"/>
    <s v="Gekko &amp; Co"/>
    <x v="0"/>
    <d v="2017-04-12T00:00:00"/>
    <x v="106"/>
    <n v="1114"/>
    <s v="retail"/>
    <n v="1990"/>
    <n v="2520.83"/>
    <n v="3502"/>
    <s v="United States"/>
    <n v="0"/>
    <s v="GTX"/>
    <n v="1096"/>
    <x v="5"/>
    <s v="East"/>
  </r>
  <r>
    <s v="IVW8MQGN"/>
    <x v="27"/>
    <x v="4"/>
    <s v="dambase"/>
    <x v="0"/>
    <d v="2017-04-12T00:00:00"/>
    <x v="115"/>
    <n v="3785"/>
    <s v="marketing"/>
    <n v="1995"/>
    <n v="2173.98"/>
    <n v="2928"/>
    <s v="United States"/>
    <s v="Inity"/>
    <s v="MG"/>
    <n v="3393"/>
    <x v="0"/>
    <s v="Central"/>
  </r>
  <r>
    <s v="CVFUMOK9"/>
    <x v="23"/>
    <x v="3"/>
    <s v="Rangreen"/>
    <x v="2"/>
    <d v="2017-04-12T00:00:00"/>
    <x v="14"/>
    <m/>
    <s v="technolgy"/>
    <n v="1987"/>
    <n v="2938.67"/>
    <n v="8775"/>
    <s v="Panama"/>
    <n v="0"/>
    <s v="GTX"/>
    <n v="5482"/>
    <x v="4"/>
    <s v="East"/>
  </r>
  <r>
    <s v="1VHUPB8X"/>
    <x v="1"/>
    <x v="0"/>
    <s v="Streethex"/>
    <x v="1"/>
    <d v="2017-04-12T00:00:00"/>
    <x v="106"/>
    <n v="0"/>
    <s v="retail"/>
    <n v="1988"/>
    <n v="1376.8"/>
    <n v="1165"/>
    <s v="Belgium"/>
    <n v="0"/>
    <s v="GTX"/>
    <n v="1096"/>
    <x v="1"/>
    <s v="Central"/>
  </r>
  <r>
    <s v="G5FN7I7T"/>
    <x v="1"/>
    <x v="4"/>
    <s v="Gogozoom"/>
    <x v="1"/>
    <d v="2017-04-12T00:00:00"/>
    <x v="90"/>
    <n v="0"/>
    <s v="telecommunications"/>
    <n v="2007"/>
    <n v="86.68"/>
    <n v="187"/>
    <s v="United States"/>
    <s v="Sonron"/>
    <s v="MG"/>
    <n v="3393"/>
    <x v="1"/>
    <s v="Central"/>
  </r>
  <r>
    <s v="GHY9QZKG"/>
    <x v="9"/>
    <x v="1"/>
    <s v="Goodsilron"/>
    <x v="1"/>
    <d v="2017-04-12T00:00:00"/>
    <x v="111"/>
    <n v="0"/>
    <s v="marketing"/>
    <n v="2000"/>
    <n v="2952.73"/>
    <n v="5107"/>
    <s v="United States"/>
    <n v="0"/>
    <s v="MG"/>
    <n v="55"/>
    <x v="3"/>
    <s v="West"/>
  </r>
  <r>
    <s v="JBBJL4C2"/>
    <x v="29"/>
    <x v="2"/>
    <s v="Dontechi"/>
    <x v="0"/>
    <d v="2017-04-12T00:00:00"/>
    <x v="76"/>
    <n v="531"/>
    <s v="software"/>
    <n v="1982"/>
    <n v="4618"/>
    <n v="10083"/>
    <s v="United States"/>
    <n v="0"/>
    <s v="GTX"/>
    <n v="550"/>
    <x v="1"/>
    <s v="Central"/>
  </r>
  <r>
    <s v="HMI6RBK9"/>
    <x v="29"/>
    <x v="2"/>
    <s v="Rangreen"/>
    <x v="0"/>
    <d v="2017-04-12T00:00:00"/>
    <x v="87"/>
    <n v="544"/>
    <s v="technolgy"/>
    <n v="1987"/>
    <n v="2938.67"/>
    <n v="8775"/>
    <s v="Panama"/>
    <n v="0"/>
    <s v="GTX"/>
    <n v="550"/>
    <x v="1"/>
    <s v="Central"/>
  </r>
  <r>
    <s v="2EKGLB0Q"/>
    <x v="14"/>
    <x v="2"/>
    <s v="Y-corporation"/>
    <x v="0"/>
    <d v="2017-04-12T00:00:00"/>
    <x v="105"/>
    <n v="478"/>
    <s v="employment"/>
    <n v="1983"/>
    <n v="2871.35"/>
    <n v="9561"/>
    <s v="United States"/>
    <n v="0"/>
    <s v="GTX"/>
    <n v="550"/>
    <x v="2"/>
    <s v="West"/>
  </r>
  <r>
    <s v="HYPZOTY8"/>
    <x v="14"/>
    <x v="1"/>
    <s v="Goodsilron"/>
    <x v="0"/>
    <d v="2017-04-12T00:00:00"/>
    <x v="118"/>
    <n v="51"/>
    <s v="marketing"/>
    <n v="2000"/>
    <n v="2952.73"/>
    <n v="5107"/>
    <s v="United States"/>
    <n v="0"/>
    <s v="MG"/>
    <n v="55"/>
    <x v="2"/>
    <s v="West"/>
  </r>
  <r>
    <s v="31I0SB7T"/>
    <x v="14"/>
    <x v="4"/>
    <s v="Konex"/>
    <x v="0"/>
    <d v="2017-04-12T00:00:00"/>
    <x v="118"/>
    <n v="3141"/>
    <s v="technolgy"/>
    <n v="1980"/>
    <n v="7708.38"/>
    <n v="13756"/>
    <s v="United States"/>
    <n v="0"/>
    <s v="MG"/>
    <n v="3393"/>
    <x v="2"/>
    <s v="West"/>
  </r>
  <r>
    <s v="VO3C2LE4"/>
    <x v="16"/>
    <x v="1"/>
    <s v="Groovestreet"/>
    <x v="1"/>
    <d v="2017-04-12T00:00:00"/>
    <x v="111"/>
    <n v="0"/>
    <s v="retail"/>
    <n v="2003"/>
    <n v="223.8"/>
    <n v="299"/>
    <s v="United States"/>
    <n v="0"/>
    <s v="MG"/>
    <n v="55"/>
    <x v="2"/>
    <s v="West"/>
  </r>
  <r>
    <s v="UC7JT39Q"/>
    <x v="5"/>
    <x v="1"/>
    <s v="Golddex"/>
    <x v="1"/>
    <d v="2017-04-12T00:00:00"/>
    <x v="105"/>
    <n v="0"/>
    <s v="finance"/>
    <n v="2008"/>
    <n v="52.5"/>
    <n v="165"/>
    <s v="United States"/>
    <n v="0"/>
    <s v="MG"/>
    <n v="55"/>
    <x v="3"/>
    <s v="West"/>
  </r>
  <r>
    <s v="F1LLBOUV"/>
    <x v="20"/>
    <x v="0"/>
    <s v="Codehow"/>
    <x v="1"/>
    <d v="2017-04-12T00:00:00"/>
    <x v="105"/>
    <n v="0"/>
    <s v="software"/>
    <n v="1998"/>
    <n v="2714.9"/>
    <n v="2641"/>
    <s v="United States"/>
    <s v="Acme Corporation"/>
    <s v="GTX"/>
    <n v="1096"/>
    <x v="1"/>
    <s v="Central"/>
  </r>
  <r>
    <s v="7H9J8W50"/>
    <x v="20"/>
    <x v="3"/>
    <s v="Hottechi"/>
    <x v="1"/>
    <d v="2017-04-12T00:00:00"/>
    <x v="106"/>
    <n v="0"/>
    <s v="technolgy"/>
    <n v="1997"/>
    <n v="8170.38"/>
    <n v="16499"/>
    <s v="Korea"/>
    <n v="0"/>
    <s v="GTX"/>
    <n v="5482"/>
    <x v="1"/>
    <s v="Central"/>
  </r>
  <r>
    <s v="8O03S3U3"/>
    <x v="0"/>
    <x v="3"/>
    <s v="Conecom"/>
    <x v="1"/>
    <d v="2017-04-12T00:00:00"/>
    <x v="119"/>
    <n v="0"/>
    <s v="technolgy"/>
    <n v="2005"/>
    <n v="1520.66"/>
    <n v="1806"/>
    <s v="United States"/>
    <n v="0"/>
    <s v="GTX"/>
    <n v="5482"/>
    <x v="0"/>
    <s v="Central"/>
  </r>
  <r>
    <s v="TGQN6HTN"/>
    <x v="17"/>
    <x v="3"/>
    <s v="Kan-code"/>
    <x v="0"/>
    <d v="2017-04-12T00:00:00"/>
    <x v="92"/>
    <n v="5393"/>
    <s v="software"/>
    <n v="1982"/>
    <n v="11698.03"/>
    <n v="34288"/>
    <s v="United States"/>
    <n v="0"/>
    <s v="GTX"/>
    <n v="5482"/>
    <x v="5"/>
    <s v="East"/>
  </r>
  <r>
    <s v="X8GGF9MG"/>
    <x v="10"/>
    <x v="1"/>
    <s v="Dontechi"/>
    <x v="2"/>
    <d v="2017-04-12T00:00:00"/>
    <x v="14"/>
    <m/>
    <s v="software"/>
    <n v="1982"/>
    <n v="4618"/>
    <n v="10083"/>
    <s v="United States"/>
    <n v="0"/>
    <s v="MG"/>
    <n v="55"/>
    <x v="3"/>
    <s v="West"/>
  </r>
  <r>
    <s v="CPJK2600"/>
    <x v="11"/>
    <x v="1"/>
    <s v="Statholdings"/>
    <x v="1"/>
    <d v="2017-04-12T00:00:00"/>
    <x v="118"/>
    <n v="0"/>
    <s v="employment"/>
    <n v="1997"/>
    <n v="291.27"/>
    <n v="586"/>
    <s v="United States"/>
    <n v="0"/>
    <s v="MG"/>
    <n v="55"/>
    <x v="0"/>
    <s v="Central"/>
  </r>
  <r>
    <s v="PGXIPGDM"/>
    <x v="4"/>
    <x v="4"/>
    <s v="Lexiqvolax"/>
    <x v="2"/>
    <d v="2017-04-12T00:00:00"/>
    <x v="14"/>
    <m/>
    <s v="medical"/>
    <n v="2004"/>
    <n v="1618.89"/>
    <n v="3889"/>
    <s v="United States"/>
    <n v="0"/>
    <s v="MG"/>
    <n v="3393"/>
    <x v="3"/>
    <s v="West"/>
  </r>
  <r>
    <s v="TLXS1NB8"/>
    <x v="4"/>
    <x v="3"/>
    <s v="Green-Plus"/>
    <x v="1"/>
    <d v="2017-04-12T00:00:00"/>
    <x v="118"/>
    <n v="0"/>
    <s v="services"/>
    <n v="2003"/>
    <n v="692.19"/>
    <n v="1922"/>
    <s v="United States"/>
    <n v="0"/>
    <s v="GTX"/>
    <n v="5482"/>
    <x v="3"/>
    <s v="West"/>
  </r>
  <r>
    <s v="TRR34NSR"/>
    <x v="4"/>
    <x v="2"/>
    <s v="Hottechi"/>
    <x v="0"/>
    <d v="2017-04-12T00:00:00"/>
    <x v="46"/>
    <n v="638"/>
    <s v="technolgy"/>
    <n v="1997"/>
    <n v="8170.38"/>
    <n v="16499"/>
    <s v="Korea"/>
    <n v="0"/>
    <s v="GTX"/>
    <n v="550"/>
    <x v="3"/>
    <s v="West"/>
  </r>
  <r>
    <s v="F2KINGVU"/>
    <x v="4"/>
    <x v="1"/>
    <s v="J-Texon"/>
    <x v="0"/>
    <d v="2017-04-12T00:00:00"/>
    <x v="120"/>
    <n v="50"/>
    <s v="retail"/>
    <n v="1989"/>
    <n v="1388.67"/>
    <n v="3583"/>
    <s v="United States"/>
    <n v="0"/>
    <s v="MG"/>
    <n v="55"/>
    <x v="3"/>
    <s v="West"/>
  </r>
  <r>
    <s v="Q169CIK6"/>
    <x v="13"/>
    <x v="4"/>
    <s v="Bioplex"/>
    <x v="1"/>
    <d v="2017-04-12T00:00:00"/>
    <x v="114"/>
    <n v="0"/>
    <s v="medical"/>
    <n v="1991"/>
    <n v="326.82"/>
    <n v="1016"/>
    <s v="United States"/>
    <n v="0"/>
    <s v="MG"/>
    <n v="3393"/>
    <x v="4"/>
    <s v="East"/>
  </r>
  <r>
    <s v="8OHCCD42"/>
    <x v="3"/>
    <x v="0"/>
    <s v="Bioholding"/>
    <x v="1"/>
    <d v="2017-04-13T00:00:00"/>
    <x v="108"/>
    <n v="0"/>
    <s v="medical"/>
    <n v="2012"/>
    <n v="587.34"/>
    <n v="1356"/>
    <s v="Philipines"/>
    <n v="0"/>
    <s v="GTX"/>
    <n v="1096"/>
    <x v="0"/>
    <s v="Central"/>
  </r>
  <r>
    <s v="QBCK25DV"/>
    <x v="3"/>
    <x v="1"/>
    <s v="Inity"/>
    <x v="0"/>
    <d v="2017-04-13T00:00:00"/>
    <x v="108"/>
    <n v="58"/>
    <s v="marketing"/>
    <n v="1986"/>
    <n v="2403.58"/>
    <n v="8801"/>
    <s v="United States"/>
    <n v="0"/>
    <s v="MG"/>
    <n v="55"/>
    <x v="0"/>
    <s v="Central"/>
  </r>
  <r>
    <s v="8IEVY30X"/>
    <x v="28"/>
    <x v="0"/>
    <s v="Ontomedia"/>
    <x v="0"/>
    <d v="2017-04-13T00:00:00"/>
    <x v="106"/>
    <n v="1088"/>
    <s v="employment"/>
    <n v="1997"/>
    <n v="882.12"/>
    <n v="2769"/>
    <s v="United States"/>
    <n v="0"/>
    <s v="GTX"/>
    <n v="1096"/>
    <x v="5"/>
    <s v="East"/>
  </r>
  <r>
    <s v="6444O6DK"/>
    <x v="23"/>
    <x v="2"/>
    <s v="Donquadtech"/>
    <x v="1"/>
    <d v="2017-04-13T00:00:00"/>
    <x v="120"/>
    <n v="0"/>
    <s v="technolgy"/>
    <n v="1992"/>
    <n v="1712.68"/>
    <n v="3194"/>
    <s v="United States"/>
    <s v="Acme Corporation"/>
    <s v="GTX"/>
    <n v="550"/>
    <x v="4"/>
    <s v="East"/>
  </r>
  <r>
    <s v="V9YR14KW"/>
    <x v="26"/>
    <x v="2"/>
    <s v="Plussunin"/>
    <x v="1"/>
    <d v="2017-04-13T00:00:00"/>
    <x v="115"/>
    <n v="0"/>
    <s v="retail"/>
    <n v="2003"/>
    <n v="1419.98"/>
    <n v="4018"/>
    <s v="United States"/>
    <n v="0"/>
    <s v="GTX"/>
    <n v="550"/>
    <x v="5"/>
    <s v="East"/>
  </r>
  <r>
    <s v="37LTMWB0"/>
    <x v="1"/>
    <x v="2"/>
    <s v="Betatech"/>
    <x v="1"/>
    <d v="2017-04-13T00:00:00"/>
    <x v="115"/>
    <n v="0"/>
    <s v="medical"/>
    <n v="1986"/>
    <n v="647.18"/>
    <n v="1185"/>
    <s v="Kenya"/>
    <n v="0"/>
    <s v="GTX"/>
    <n v="550"/>
    <x v="1"/>
    <s v="Central"/>
  </r>
  <r>
    <s v="2ZU519Y6"/>
    <x v="1"/>
    <x v="0"/>
    <s v="Domzoom"/>
    <x v="0"/>
    <d v="2017-04-13T00:00:00"/>
    <x v="118"/>
    <n v="1327"/>
    <s v="entertainment"/>
    <n v="1998"/>
    <n v="217.87"/>
    <n v="551"/>
    <s v="United States"/>
    <n v="0"/>
    <s v="GTX"/>
    <n v="1096"/>
    <x v="1"/>
    <s v="Central"/>
  </r>
  <r>
    <s v="ZESI2PFU"/>
    <x v="1"/>
    <x v="0"/>
    <s v="Dontechi"/>
    <x v="0"/>
    <d v="2017-04-13T00:00:00"/>
    <x v="86"/>
    <n v="923"/>
    <s v="software"/>
    <n v="1982"/>
    <n v="4618"/>
    <n v="10083"/>
    <s v="United States"/>
    <n v="0"/>
    <s v="GTX"/>
    <n v="1096"/>
    <x v="1"/>
    <s v="Central"/>
  </r>
  <r>
    <s v="X8T4XLTY"/>
    <x v="1"/>
    <x v="0"/>
    <s v="Scottech"/>
    <x v="0"/>
    <d v="2017-04-13T00:00:00"/>
    <x v="120"/>
    <n v="1058"/>
    <s v="marketing"/>
    <n v="2012"/>
    <n v="45.39"/>
    <n v="100"/>
    <s v="United States"/>
    <s v="Inity"/>
    <s v="GTX"/>
    <n v="1096"/>
    <x v="1"/>
    <s v="Central"/>
  </r>
  <r>
    <s v="OS2CD01K"/>
    <x v="1"/>
    <x v="3"/>
    <s v="Streethex"/>
    <x v="0"/>
    <d v="2017-04-13T00:00:00"/>
    <x v="117"/>
    <n v="5220"/>
    <s v="retail"/>
    <n v="1988"/>
    <n v="1376.8"/>
    <n v="1165"/>
    <s v="Belgium"/>
    <n v="0"/>
    <s v="GTX"/>
    <n v="5482"/>
    <x v="1"/>
    <s v="Central"/>
  </r>
  <r>
    <s v="JNKDEAG9"/>
    <x v="24"/>
    <x v="3"/>
    <s v="Condax"/>
    <x v="1"/>
    <d v="2017-04-13T00:00:00"/>
    <x v="118"/>
    <n v="0"/>
    <s v="medical"/>
    <n v="2017"/>
    <n v="4.54"/>
    <n v="9"/>
    <s v="United States"/>
    <n v="0"/>
    <s v="GTX"/>
    <n v="5482"/>
    <x v="1"/>
    <s v="Central"/>
  </r>
  <r>
    <s v="7MGVL7FC"/>
    <x v="24"/>
    <x v="1"/>
    <s v="Ron-tech"/>
    <x v="0"/>
    <d v="2017-04-13T00:00:00"/>
    <x v="119"/>
    <n v="55"/>
    <s v="medical"/>
    <n v="1992"/>
    <n v="3922.42"/>
    <n v="6837"/>
    <s v="United States"/>
    <n v="0"/>
    <s v="MG"/>
    <n v="55"/>
    <x v="1"/>
    <s v="Central"/>
  </r>
  <r>
    <s v="IFJ2AE9R"/>
    <x v="9"/>
    <x v="4"/>
    <s v="Dalttechnology"/>
    <x v="1"/>
    <d v="2017-04-13T00:00:00"/>
    <x v="115"/>
    <n v="0"/>
    <s v="software"/>
    <n v="2013"/>
    <n v="98.79"/>
    <n v="96"/>
    <s v="United States"/>
    <s v="Bubba Gump"/>
    <s v="MG"/>
    <n v="3393"/>
    <x v="3"/>
    <s v="West"/>
  </r>
  <r>
    <s v="HEDUIEUN"/>
    <x v="9"/>
    <x v="1"/>
    <s v="Hatfan"/>
    <x v="0"/>
    <d v="2017-04-13T00:00:00"/>
    <x v="76"/>
    <n v="62"/>
    <s v="services"/>
    <n v="1982"/>
    <n v="792.46"/>
    <n v="1299"/>
    <s v="United States"/>
    <n v="0"/>
    <s v="MG"/>
    <n v="55"/>
    <x v="3"/>
    <s v="West"/>
  </r>
  <r>
    <s v="D3OST43E"/>
    <x v="7"/>
    <x v="0"/>
    <s v="Golddex"/>
    <x v="0"/>
    <d v="2017-04-13T00:00:00"/>
    <x v="115"/>
    <n v="996"/>
    <s v="finance"/>
    <n v="2008"/>
    <n v="52.5"/>
    <n v="165"/>
    <s v="United States"/>
    <n v="0"/>
    <s v="GTX"/>
    <n v="1096"/>
    <x v="2"/>
    <s v="West"/>
  </r>
  <r>
    <s v="9537WTHG"/>
    <x v="14"/>
    <x v="2"/>
    <s v="Rantouch"/>
    <x v="1"/>
    <d v="2017-04-13T00:00:00"/>
    <x v="70"/>
    <n v="0"/>
    <s v="telecommunications"/>
    <n v="1994"/>
    <n v="1188.42"/>
    <n v="3015"/>
    <s v="United States"/>
    <n v="0"/>
    <s v="GTX"/>
    <n v="550"/>
    <x v="2"/>
    <s v="West"/>
  </r>
  <r>
    <s v="6PMHI9G4"/>
    <x v="14"/>
    <x v="2"/>
    <s v="Hottechi"/>
    <x v="0"/>
    <d v="2017-04-13T00:00:00"/>
    <x v="119"/>
    <n v="543"/>
    <s v="technolgy"/>
    <n v="1997"/>
    <n v="8170.38"/>
    <n v="16499"/>
    <s v="Korea"/>
    <n v="0"/>
    <s v="GTX"/>
    <n v="550"/>
    <x v="2"/>
    <s v="West"/>
  </r>
  <r>
    <s v="U9RFE81I"/>
    <x v="0"/>
    <x v="1"/>
    <s v="Warephase"/>
    <x v="1"/>
    <d v="2017-04-13T00:00:00"/>
    <x v="121"/>
    <n v="0"/>
    <s v="services"/>
    <n v="1997"/>
    <n v="2041.73"/>
    <n v="5276"/>
    <s v="United States"/>
    <n v="0"/>
    <s v="MG"/>
    <n v="55"/>
    <x v="0"/>
    <s v="Central"/>
  </r>
  <r>
    <s v="4T2XENE2"/>
    <x v="6"/>
    <x v="0"/>
    <s v="Scottech"/>
    <x v="1"/>
    <d v="2017-04-13T00:00:00"/>
    <x v="87"/>
    <n v="0"/>
    <s v="marketing"/>
    <n v="2012"/>
    <n v="45.39"/>
    <n v="100"/>
    <s v="United States"/>
    <s v="Inity"/>
    <s v="GTX"/>
    <n v="1096"/>
    <x v="1"/>
    <s v="Central"/>
  </r>
  <r>
    <s v="LIFA0JYO"/>
    <x v="11"/>
    <x v="1"/>
    <s v="Finhigh"/>
    <x v="1"/>
    <d v="2017-04-13T00:00:00"/>
    <x v="64"/>
    <n v="0"/>
    <s v="finance"/>
    <n v="2006"/>
    <n v="1102.43"/>
    <n v="1759"/>
    <s v="United States"/>
    <n v="0"/>
    <s v="MG"/>
    <n v="55"/>
    <x v="0"/>
    <s v="Central"/>
  </r>
  <r>
    <s v="JQ8V4I1K"/>
    <x v="11"/>
    <x v="1"/>
    <s v="Bioholding"/>
    <x v="0"/>
    <d v="2017-04-13T00:00:00"/>
    <x v="119"/>
    <n v="56"/>
    <s v="medical"/>
    <n v="2012"/>
    <n v="587.34"/>
    <n v="1356"/>
    <s v="Philipines"/>
    <n v="0"/>
    <s v="MG"/>
    <n v="55"/>
    <x v="0"/>
    <s v="Central"/>
  </r>
  <r>
    <s v="N5CCEEOY"/>
    <x v="4"/>
    <x v="3"/>
    <s v="Kan-code"/>
    <x v="1"/>
    <d v="2017-04-13T00:00:00"/>
    <x v="115"/>
    <n v="0"/>
    <s v="software"/>
    <n v="1982"/>
    <n v="11698.03"/>
    <n v="34288"/>
    <s v="United States"/>
    <n v="0"/>
    <s v="GTX"/>
    <n v="5482"/>
    <x v="3"/>
    <s v="West"/>
  </r>
  <r>
    <s v="C0SNGBJU"/>
    <x v="4"/>
    <x v="4"/>
    <s v="Blackzim"/>
    <x v="1"/>
    <d v="2017-04-13T00:00:00"/>
    <x v="120"/>
    <n v="0"/>
    <s v="retail"/>
    <n v="2009"/>
    <n v="497.11"/>
    <n v="1588"/>
    <s v="United States"/>
    <n v="0"/>
    <s v="MG"/>
    <n v="3393"/>
    <x v="3"/>
    <s v="West"/>
  </r>
  <r>
    <s v="VN6JB8HU"/>
    <x v="13"/>
    <x v="0"/>
    <s v="Sumace"/>
    <x v="0"/>
    <d v="2017-04-13T00:00:00"/>
    <x v="73"/>
    <n v="1145"/>
    <s v="retail"/>
    <n v="2000"/>
    <n v="167.89"/>
    <n v="493"/>
    <s v="Romania"/>
    <n v="0"/>
    <s v="GTX"/>
    <n v="1096"/>
    <x v="4"/>
    <s v="East"/>
  </r>
  <r>
    <s v="XMEYATKB"/>
    <x v="25"/>
    <x v="3"/>
    <s v="Zencorporation"/>
    <x v="1"/>
    <d v="2017-04-14T00:00:00"/>
    <x v="118"/>
    <n v="0"/>
    <s v="technolgy"/>
    <n v="2011"/>
    <n v="40.79"/>
    <n v="142"/>
    <s v="China"/>
    <n v="0"/>
    <s v="GTX"/>
    <n v="5482"/>
    <x v="5"/>
    <s v="East"/>
  </r>
  <r>
    <s v="YQXAY03C"/>
    <x v="25"/>
    <x v="4"/>
    <s v="Umbrella Corporation"/>
    <x v="1"/>
    <d v="2017-04-14T00:00:00"/>
    <x v="118"/>
    <n v="0"/>
    <s v="finance"/>
    <n v="1998"/>
    <n v="2022.14"/>
    <n v="5113"/>
    <s v="United States"/>
    <n v="0"/>
    <s v="MG"/>
    <n v="3393"/>
    <x v="5"/>
    <s v="East"/>
  </r>
  <r>
    <s v="QKQ5N9Z1"/>
    <x v="23"/>
    <x v="0"/>
    <s v="Massive Dynamic"/>
    <x v="0"/>
    <d v="2017-04-14T00:00:00"/>
    <x v="120"/>
    <n v="1033"/>
    <s v="entertainment"/>
    <n v="1989"/>
    <n v="665.06"/>
    <n v="1095"/>
    <s v="United States"/>
    <n v="0"/>
    <s v="GTX"/>
    <n v="1096"/>
    <x v="4"/>
    <s v="East"/>
  </r>
  <r>
    <s v="RZRRMWTH"/>
    <x v="26"/>
    <x v="4"/>
    <s v="The New York Inquirer"/>
    <x v="1"/>
    <d v="2017-04-14T00:00:00"/>
    <x v="115"/>
    <n v="0"/>
    <s v="medical"/>
    <n v="1996"/>
    <n v="439.21"/>
    <n v="792"/>
    <s v="United States"/>
    <n v="0"/>
    <s v="MG"/>
    <n v="3393"/>
    <x v="5"/>
    <s v="East"/>
  </r>
  <r>
    <s v="JS9SCCJ3"/>
    <x v="1"/>
    <x v="0"/>
    <s v="Gogozoom"/>
    <x v="1"/>
    <d v="2017-04-14T00:00:00"/>
    <x v="108"/>
    <n v="0"/>
    <s v="telecommunications"/>
    <n v="2007"/>
    <n v="86.68"/>
    <n v="187"/>
    <s v="United States"/>
    <s v="Sonron"/>
    <s v="GTX"/>
    <n v="1096"/>
    <x v="1"/>
    <s v="Central"/>
  </r>
  <r>
    <s v="QW9JMUTD"/>
    <x v="1"/>
    <x v="1"/>
    <s v="Finhigh"/>
    <x v="0"/>
    <d v="2017-04-14T00:00:00"/>
    <x v="119"/>
    <n v="53"/>
    <s v="finance"/>
    <n v="2006"/>
    <n v="1102.43"/>
    <n v="1759"/>
    <s v="United States"/>
    <n v="0"/>
    <s v="MG"/>
    <n v="55"/>
    <x v="1"/>
    <s v="Central"/>
  </r>
  <r>
    <s v="7ODLTF4W"/>
    <x v="12"/>
    <x v="2"/>
    <s v="J-Texon"/>
    <x v="0"/>
    <d v="2017-04-14T00:00:00"/>
    <x v="111"/>
    <n v="597"/>
    <s v="retail"/>
    <n v="1989"/>
    <n v="1388.67"/>
    <n v="3583"/>
    <s v="United States"/>
    <n v="0"/>
    <s v="GTX"/>
    <n v="550"/>
    <x v="3"/>
    <s v="West"/>
  </r>
  <r>
    <s v="RUCPPMPY"/>
    <x v="12"/>
    <x v="4"/>
    <s v="Zoomit"/>
    <x v="0"/>
    <d v="2017-04-14T00:00:00"/>
    <x v="87"/>
    <n v="3179"/>
    <s v="entertainment"/>
    <n v="1992"/>
    <n v="324.19"/>
    <n v="978"/>
    <s v="United States"/>
    <n v="0"/>
    <s v="MG"/>
    <n v="3393"/>
    <x v="3"/>
    <s v="West"/>
  </r>
  <r>
    <s v="SJHD5TFA"/>
    <x v="24"/>
    <x v="2"/>
    <s v="Globex Corporation"/>
    <x v="1"/>
    <d v="2017-04-14T00:00:00"/>
    <x v="87"/>
    <n v="0"/>
    <s v="technolgy"/>
    <n v="2000"/>
    <n v="1223.72"/>
    <n v="2497"/>
    <s v="Norway"/>
    <n v="0"/>
    <s v="GTX"/>
    <n v="550"/>
    <x v="1"/>
    <s v="Central"/>
  </r>
  <r>
    <s v="2B0QVPBT"/>
    <x v="24"/>
    <x v="1"/>
    <s v="Stanredtax"/>
    <x v="0"/>
    <d v="2017-04-14T00:00:00"/>
    <x v="108"/>
    <n v="57"/>
    <s v="finance"/>
    <n v="1987"/>
    <n v="1698.2"/>
    <n v="3798"/>
    <s v="United States"/>
    <n v="0"/>
    <s v="MG"/>
    <n v="55"/>
    <x v="1"/>
    <s v="Central"/>
  </r>
  <r>
    <s v="YIZ1VQ3U"/>
    <x v="9"/>
    <x v="4"/>
    <s v="Hottechi"/>
    <x v="1"/>
    <d v="2017-04-14T00:00:00"/>
    <x v="108"/>
    <n v="0"/>
    <s v="technolgy"/>
    <n v="1997"/>
    <n v="8170.38"/>
    <n v="16499"/>
    <s v="Korea"/>
    <n v="0"/>
    <s v="MG"/>
    <n v="3393"/>
    <x v="3"/>
    <s v="West"/>
  </r>
  <r>
    <s v="FMNSL9TP"/>
    <x v="9"/>
    <x v="4"/>
    <s v="Scotfind"/>
    <x v="0"/>
    <d v="2017-04-14T00:00:00"/>
    <x v="122"/>
    <n v="2997"/>
    <s v="software"/>
    <n v="1996"/>
    <n v="6354.87"/>
    <n v="16780"/>
    <s v="United States"/>
    <s v="Bubba Gump"/>
    <s v="MG"/>
    <n v="3393"/>
    <x v="3"/>
    <s v="West"/>
  </r>
  <r>
    <s v="8ZU8D508"/>
    <x v="7"/>
    <x v="2"/>
    <s v="Faxquote"/>
    <x v="0"/>
    <d v="2017-04-14T00:00:00"/>
    <x v="78"/>
    <n v="545"/>
    <s v="telecommunications"/>
    <n v="1995"/>
    <n v="1825.82"/>
    <n v="5595"/>
    <s v="United States"/>
    <s v="Sonron"/>
    <s v="GTX"/>
    <n v="550"/>
    <x v="2"/>
    <s v="West"/>
  </r>
  <r>
    <s v="NVDVFYGE"/>
    <x v="29"/>
    <x v="2"/>
    <s v="Zumgoity"/>
    <x v="0"/>
    <d v="2017-04-14T00:00:00"/>
    <x v="123"/>
    <n v="565"/>
    <s v="medical"/>
    <n v="1984"/>
    <n v="441.08"/>
    <n v="1210"/>
    <s v="United States"/>
    <n v="0"/>
    <s v="GTX"/>
    <n v="550"/>
    <x v="1"/>
    <s v="Central"/>
  </r>
  <r>
    <s v="QQH0YV1W"/>
    <x v="29"/>
    <x v="1"/>
    <s v="Treequote"/>
    <x v="0"/>
    <d v="2017-04-14T00:00:00"/>
    <x v="122"/>
    <n v="54"/>
    <s v="telecommunications"/>
    <n v="1988"/>
    <n v="5266.09"/>
    <n v="8595"/>
    <s v="United States"/>
    <s v="Sonron"/>
    <s v="MG"/>
    <n v="55"/>
    <x v="1"/>
    <s v="Central"/>
  </r>
  <r>
    <s v="IUNX2OMX"/>
    <x v="14"/>
    <x v="2"/>
    <s v="J-Texon"/>
    <x v="1"/>
    <d v="2017-04-14T00:00:00"/>
    <x v="108"/>
    <n v="0"/>
    <s v="retail"/>
    <n v="1989"/>
    <n v="1388.67"/>
    <n v="3583"/>
    <s v="United States"/>
    <n v="0"/>
    <s v="GTX"/>
    <n v="550"/>
    <x v="2"/>
    <s v="West"/>
  </r>
  <r>
    <s v="RTZFPWVN"/>
    <x v="8"/>
    <x v="3"/>
    <s v="Hottechi"/>
    <x v="1"/>
    <d v="2017-04-14T00:00:00"/>
    <x v="118"/>
    <n v="0"/>
    <s v="technolgy"/>
    <n v="1997"/>
    <n v="8170.38"/>
    <n v="16499"/>
    <s v="Korea"/>
    <n v="0"/>
    <s v="GTX"/>
    <n v="5482"/>
    <x v="2"/>
    <s v="West"/>
  </r>
  <r>
    <s v="VYDCTUAU"/>
    <x v="8"/>
    <x v="4"/>
    <s v="Blackzim"/>
    <x v="1"/>
    <d v="2017-04-14T00:00:00"/>
    <x v="111"/>
    <n v="0"/>
    <s v="retail"/>
    <n v="2009"/>
    <n v="497.11"/>
    <n v="1588"/>
    <s v="United States"/>
    <n v="0"/>
    <s v="MG"/>
    <n v="3393"/>
    <x v="2"/>
    <s v="West"/>
  </r>
  <r>
    <s v="ANXSK3QV"/>
    <x v="4"/>
    <x v="1"/>
    <s v="Hottechi"/>
    <x v="0"/>
    <d v="2017-04-14T00:00:00"/>
    <x v="115"/>
    <n v="59"/>
    <s v="technolgy"/>
    <n v="1997"/>
    <n v="8170.38"/>
    <n v="16499"/>
    <s v="Korea"/>
    <n v="0"/>
    <s v="MG"/>
    <n v="55"/>
    <x v="3"/>
    <s v="West"/>
  </r>
  <r>
    <s v="7I6OHUE4"/>
    <x v="3"/>
    <x v="0"/>
    <s v="Statholdings"/>
    <x v="1"/>
    <d v="2017-04-15T00:00:00"/>
    <x v="120"/>
    <n v="0"/>
    <s v="employment"/>
    <n v="1997"/>
    <n v="291.27"/>
    <n v="586"/>
    <s v="United States"/>
    <n v="0"/>
    <s v="GTX"/>
    <n v="1096"/>
    <x v="0"/>
    <s v="Central"/>
  </r>
  <r>
    <s v="AY9NWO78"/>
    <x v="3"/>
    <x v="1"/>
    <s v="Statholdings"/>
    <x v="1"/>
    <d v="2017-04-15T00:00:00"/>
    <x v="115"/>
    <n v="0"/>
    <s v="employment"/>
    <n v="1997"/>
    <n v="291.27"/>
    <n v="586"/>
    <s v="United States"/>
    <n v="0"/>
    <s v="MG"/>
    <n v="55"/>
    <x v="0"/>
    <s v="Central"/>
  </r>
  <r>
    <s v="BEP06EN5"/>
    <x v="3"/>
    <x v="3"/>
    <s v="Statholdings"/>
    <x v="0"/>
    <d v="2017-04-15T00:00:00"/>
    <x v="111"/>
    <n v="5082"/>
    <s v="employment"/>
    <n v="1997"/>
    <n v="291.27"/>
    <n v="586"/>
    <s v="United States"/>
    <n v="0"/>
    <s v="GTX"/>
    <n v="5482"/>
    <x v="0"/>
    <s v="Central"/>
  </r>
  <r>
    <s v="8H95X3AP"/>
    <x v="28"/>
    <x v="3"/>
    <s v="Iselectrics"/>
    <x v="0"/>
    <d v="2017-04-15T00:00:00"/>
    <x v="122"/>
    <n v="5293"/>
    <s v="technolgy"/>
    <n v="2011"/>
    <n v="527.11"/>
    <n v="1428"/>
    <s v="United States"/>
    <s v="Acme Corporation"/>
    <s v="GTX"/>
    <n v="5482"/>
    <x v="5"/>
    <s v="East"/>
  </r>
  <r>
    <s v="P7LVKDC9"/>
    <x v="27"/>
    <x v="0"/>
    <s v="Hottechi"/>
    <x v="0"/>
    <d v="2017-04-15T00:00:00"/>
    <x v="86"/>
    <n v="1163"/>
    <s v="technolgy"/>
    <n v="1997"/>
    <n v="8170.38"/>
    <n v="16499"/>
    <s v="Korea"/>
    <n v="0"/>
    <s v="GTX"/>
    <n v="1096"/>
    <x v="0"/>
    <s v="Central"/>
  </r>
  <r>
    <s v="QRVHBQSF"/>
    <x v="22"/>
    <x v="1"/>
    <s v="Ganjaflex"/>
    <x v="0"/>
    <d v="2017-04-15T00:00:00"/>
    <x v="111"/>
    <n v="49"/>
    <s v="retail"/>
    <n v="1995"/>
    <n v="5158.71"/>
    <n v="17479"/>
    <s v="Japan"/>
    <n v="0"/>
    <s v="MG"/>
    <n v="55"/>
    <x v="5"/>
    <s v="East"/>
  </r>
  <r>
    <s v="8KH8XJRE"/>
    <x v="19"/>
    <x v="1"/>
    <s v="Donquadtech"/>
    <x v="0"/>
    <d v="2017-04-15T00:00:00"/>
    <x v="45"/>
    <n v="53"/>
    <s v="technolgy"/>
    <n v="1992"/>
    <n v="1712.68"/>
    <n v="3194"/>
    <s v="United States"/>
    <s v="Acme Corporation"/>
    <s v="MG"/>
    <n v="55"/>
    <x v="4"/>
    <s v="East"/>
  </r>
  <r>
    <s v="YZ4AIQQR"/>
    <x v="24"/>
    <x v="4"/>
    <s v="Betatech"/>
    <x v="1"/>
    <d v="2017-04-15T00:00:00"/>
    <x v="111"/>
    <n v="0"/>
    <s v="medical"/>
    <n v="1986"/>
    <n v="647.18"/>
    <n v="1185"/>
    <s v="Kenya"/>
    <n v="0"/>
    <s v="MG"/>
    <n v="3393"/>
    <x v="1"/>
    <s v="Central"/>
  </r>
  <r>
    <s v="R8CW1D6X"/>
    <x v="24"/>
    <x v="4"/>
    <s v="Gogozoom"/>
    <x v="1"/>
    <d v="2017-04-15T00:00:00"/>
    <x v="83"/>
    <n v="0"/>
    <s v="telecommunications"/>
    <n v="2007"/>
    <n v="86.68"/>
    <n v="187"/>
    <s v="United States"/>
    <s v="Sonron"/>
    <s v="MG"/>
    <n v="3393"/>
    <x v="1"/>
    <s v="Central"/>
  </r>
  <r>
    <s v="68KYNPDQ"/>
    <x v="9"/>
    <x v="0"/>
    <s v="Lexiqvolax"/>
    <x v="1"/>
    <d v="2017-04-15T00:00:00"/>
    <x v="122"/>
    <n v="0"/>
    <s v="medical"/>
    <n v="2004"/>
    <n v="1618.89"/>
    <n v="3889"/>
    <s v="United States"/>
    <n v="0"/>
    <s v="GTX"/>
    <n v="1096"/>
    <x v="3"/>
    <s v="West"/>
  </r>
  <r>
    <s v="9B0HGLRU"/>
    <x v="14"/>
    <x v="2"/>
    <s v="Fasehatice"/>
    <x v="1"/>
    <d v="2017-04-15T00:00:00"/>
    <x v="117"/>
    <n v="0"/>
    <s v="retail"/>
    <n v="1990"/>
    <n v="4968.91"/>
    <n v="7523"/>
    <s v="United States"/>
    <n v="0"/>
    <s v="GTX"/>
    <n v="550"/>
    <x v="2"/>
    <s v="West"/>
  </r>
  <r>
    <s v="TN59K8NP"/>
    <x v="16"/>
    <x v="2"/>
    <s v="Sunnamplex"/>
    <x v="1"/>
    <d v="2017-04-15T00:00:00"/>
    <x v="109"/>
    <n v="0"/>
    <s v="marketing"/>
    <n v="2008"/>
    <n v="894.37"/>
    <n v="1593"/>
    <s v="Poland"/>
    <n v="0"/>
    <s v="GTX"/>
    <n v="550"/>
    <x v="2"/>
    <s v="West"/>
  </r>
  <r>
    <s v="3OBMD08T"/>
    <x v="0"/>
    <x v="4"/>
    <s v="Codehow"/>
    <x v="1"/>
    <d v="2017-04-15T00:00:00"/>
    <x v="113"/>
    <n v="0"/>
    <s v="software"/>
    <n v="1998"/>
    <n v="2714.9"/>
    <n v="2641"/>
    <s v="United States"/>
    <s v="Acme Corporation"/>
    <s v="MG"/>
    <n v="3393"/>
    <x v="0"/>
    <s v="Central"/>
  </r>
  <r>
    <s v="5FWBETTO"/>
    <x v="11"/>
    <x v="4"/>
    <s v="Finhigh"/>
    <x v="0"/>
    <d v="2017-04-15T00:00:00"/>
    <x v="62"/>
    <n v="3641"/>
    <s v="finance"/>
    <n v="2006"/>
    <n v="1102.43"/>
    <n v="1759"/>
    <s v="United States"/>
    <n v="0"/>
    <s v="MG"/>
    <n v="3393"/>
    <x v="0"/>
    <s v="Central"/>
  </r>
  <r>
    <s v="ANRCHVJM"/>
    <x v="13"/>
    <x v="1"/>
    <s v="Plusstrip"/>
    <x v="2"/>
    <d v="2017-04-15T00:00:00"/>
    <x v="14"/>
    <m/>
    <s v="entertainment"/>
    <n v="2002"/>
    <n v="349.81"/>
    <n v="315"/>
    <s v="United States"/>
    <n v="0"/>
    <s v="MG"/>
    <n v="55"/>
    <x v="4"/>
    <s v="East"/>
  </r>
  <r>
    <s v="UDTQF84C"/>
    <x v="13"/>
    <x v="2"/>
    <s v="Condax"/>
    <x v="1"/>
    <d v="2017-04-15T00:00:00"/>
    <x v="113"/>
    <n v="0"/>
    <s v="medical"/>
    <n v="2017"/>
    <n v="4.54"/>
    <n v="9"/>
    <s v="United States"/>
    <n v="0"/>
    <s v="GTX"/>
    <n v="550"/>
    <x v="4"/>
    <s v="East"/>
  </r>
  <r>
    <s v="35IRGXY3"/>
    <x v="2"/>
    <x v="2"/>
    <s v="Condax"/>
    <x v="0"/>
    <d v="2017-04-15T00:00:00"/>
    <x v="54"/>
    <n v="501"/>
    <s v="medical"/>
    <n v="2017"/>
    <n v="4.54"/>
    <n v="9"/>
    <s v="United States"/>
    <n v="0"/>
    <s v="GTX"/>
    <n v="550"/>
    <x v="2"/>
    <s v="West"/>
  </r>
  <r>
    <s v="YHRVQVPV"/>
    <x v="2"/>
    <x v="3"/>
    <s v="Konex"/>
    <x v="0"/>
    <d v="2017-04-15T00:00:00"/>
    <x v="115"/>
    <n v="4687"/>
    <s v="technolgy"/>
    <n v="1980"/>
    <n v="7708.38"/>
    <n v="13756"/>
    <s v="United States"/>
    <n v="0"/>
    <s v="GTX"/>
    <n v="5482"/>
    <x v="2"/>
    <s v="West"/>
  </r>
  <r>
    <s v="0PGJNCD7"/>
    <x v="3"/>
    <x v="2"/>
    <s v="dambase"/>
    <x v="0"/>
    <d v="2017-04-16T00:00:00"/>
    <x v="76"/>
    <n v="626"/>
    <s v="marketing"/>
    <n v="1995"/>
    <n v="2173.98"/>
    <n v="2928"/>
    <s v="United States"/>
    <s v="Inity"/>
    <s v="GTX"/>
    <n v="550"/>
    <x v="0"/>
    <s v="Central"/>
  </r>
  <r>
    <s v="7X7YIWJO"/>
    <x v="3"/>
    <x v="2"/>
    <s v="Finhigh"/>
    <x v="0"/>
    <d v="2017-04-16T00:00:00"/>
    <x v="124"/>
    <n v="489"/>
    <s v="finance"/>
    <n v="2006"/>
    <n v="1102.43"/>
    <n v="1759"/>
    <s v="United States"/>
    <n v="0"/>
    <s v="GTX"/>
    <n v="550"/>
    <x v="0"/>
    <s v="Central"/>
  </r>
  <r>
    <s v="WCSJBX3N"/>
    <x v="27"/>
    <x v="4"/>
    <s v="Warephase"/>
    <x v="1"/>
    <d v="2017-04-16T00:00:00"/>
    <x v="90"/>
    <n v="0"/>
    <s v="services"/>
    <n v="1997"/>
    <n v="2041.73"/>
    <n v="5276"/>
    <s v="United States"/>
    <n v="0"/>
    <s v="MG"/>
    <n v="3393"/>
    <x v="0"/>
    <s v="Central"/>
  </r>
  <r>
    <s v="FCNYDFK3"/>
    <x v="26"/>
    <x v="0"/>
    <s v="Bubba Gump"/>
    <x v="0"/>
    <d v="2017-04-16T00:00:00"/>
    <x v="46"/>
    <n v="1192"/>
    <s v="software"/>
    <n v="2002"/>
    <n v="987.39"/>
    <n v="2253"/>
    <s v="United States"/>
    <n v="0"/>
    <s v="GTX"/>
    <n v="1096"/>
    <x v="5"/>
    <s v="East"/>
  </r>
  <r>
    <s v="QK5BW61U"/>
    <x v="22"/>
    <x v="4"/>
    <s v="Acme Corporation"/>
    <x v="0"/>
    <d v="2017-04-16T00:00:00"/>
    <x v="125"/>
    <n v="3012"/>
    <s v="technolgy"/>
    <n v="1996"/>
    <n v="1100.04"/>
    <n v="2822"/>
    <s v="United States"/>
    <n v="0"/>
    <s v="MG"/>
    <n v="3393"/>
    <x v="5"/>
    <s v="East"/>
  </r>
  <r>
    <s v="J3SZACNW"/>
    <x v="19"/>
    <x v="3"/>
    <s v="Sumace"/>
    <x v="1"/>
    <d v="2017-04-16T00:00:00"/>
    <x v="119"/>
    <n v="0"/>
    <s v="retail"/>
    <n v="2000"/>
    <n v="167.89"/>
    <n v="493"/>
    <s v="Romania"/>
    <n v="0"/>
    <s v="GTX"/>
    <n v="5482"/>
    <x v="4"/>
    <s v="East"/>
  </r>
  <r>
    <s v="FUL5V96O"/>
    <x v="24"/>
    <x v="0"/>
    <s v="Domzoom"/>
    <x v="0"/>
    <d v="2017-04-16T00:00:00"/>
    <x v="119"/>
    <n v="1055"/>
    <s v="entertainment"/>
    <n v="1998"/>
    <n v="217.87"/>
    <n v="551"/>
    <s v="United States"/>
    <n v="0"/>
    <s v="GTX"/>
    <n v="1096"/>
    <x v="1"/>
    <s v="Central"/>
  </r>
  <r>
    <s v="BWIWI1PC"/>
    <x v="9"/>
    <x v="4"/>
    <s v="Blackzim"/>
    <x v="1"/>
    <d v="2017-04-16T00:00:00"/>
    <x v="119"/>
    <n v="0"/>
    <s v="retail"/>
    <n v="2009"/>
    <n v="497.11"/>
    <n v="1588"/>
    <s v="United States"/>
    <n v="0"/>
    <s v="MG"/>
    <n v="3393"/>
    <x v="3"/>
    <s v="West"/>
  </r>
  <r>
    <s v="GYBIACTC"/>
    <x v="29"/>
    <x v="2"/>
    <s v="Scottech"/>
    <x v="0"/>
    <d v="2017-04-16T00:00:00"/>
    <x v="122"/>
    <n v="538"/>
    <s v="marketing"/>
    <n v="2012"/>
    <n v="45.39"/>
    <n v="100"/>
    <s v="United States"/>
    <s v="Inity"/>
    <s v="GTX"/>
    <n v="550"/>
    <x v="1"/>
    <s v="Central"/>
  </r>
  <r>
    <s v="VD6BP6T2"/>
    <x v="29"/>
    <x v="1"/>
    <s v="Domzoom"/>
    <x v="0"/>
    <d v="2017-04-16T00:00:00"/>
    <x v="120"/>
    <n v="68"/>
    <s v="entertainment"/>
    <n v="1998"/>
    <n v="217.87"/>
    <n v="551"/>
    <s v="United States"/>
    <n v="0"/>
    <s v="MG"/>
    <n v="55"/>
    <x v="1"/>
    <s v="Central"/>
  </r>
  <r>
    <s v="QA9XE19H"/>
    <x v="16"/>
    <x v="4"/>
    <s v="Newex"/>
    <x v="1"/>
    <d v="2017-04-16T00:00:00"/>
    <x v="120"/>
    <n v="0"/>
    <s v="services"/>
    <n v="1991"/>
    <n v="1012.72"/>
    <n v="3492"/>
    <s v="Germany"/>
    <n v="0"/>
    <s v="MG"/>
    <n v="3393"/>
    <x v="2"/>
    <s v="West"/>
  </r>
  <r>
    <s v="8ZYPSX66"/>
    <x v="8"/>
    <x v="2"/>
    <s v="Newex"/>
    <x v="0"/>
    <d v="2017-04-16T00:00:00"/>
    <x v="126"/>
    <n v="572"/>
    <s v="services"/>
    <n v="1991"/>
    <n v="1012.72"/>
    <n v="3492"/>
    <s v="Germany"/>
    <n v="0"/>
    <s v="GTX"/>
    <n v="550"/>
    <x v="2"/>
    <s v="West"/>
  </r>
  <r>
    <s v="0AN86YDG"/>
    <x v="8"/>
    <x v="0"/>
    <s v="Groovestreet"/>
    <x v="0"/>
    <d v="2017-04-16T00:00:00"/>
    <x v="122"/>
    <n v="1234"/>
    <s v="retail"/>
    <n v="2003"/>
    <n v="223.8"/>
    <n v="299"/>
    <s v="United States"/>
    <n v="0"/>
    <s v="GTX"/>
    <n v="1096"/>
    <x v="2"/>
    <s v="West"/>
  </r>
  <r>
    <s v="VKXZ36VE"/>
    <x v="0"/>
    <x v="2"/>
    <s v="Ron-tech"/>
    <x v="1"/>
    <d v="2017-04-16T00:00:00"/>
    <x v="114"/>
    <n v="0"/>
    <s v="medical"/>
    <n v="1992"/>
    <n v="3922.42"/>
    <n v="6837"/>
    <s v="United States"/>
    <n v="0"/>
    <s v="GTX"/>
    <n v="550"/>
    <x v="0"/>
    <s v="Central"/>
  </r>
  <r>
    <s v="OJYFSZ2O"/>
    <x v="11"/>
    <x v="1"/>
    <s v="Isdom"/>
    <x v="1"/>
    <d v="2017-04-16T00:00:00"/>
    <x v="113"/>
    <n v="0"/>
    <s v="medical"/>
    <n v="2002"/>
    <n v="3178.24"/>
    <n v="4540"/>
    <s v="United States"/>
    <n v="0"/>
    <s v="MG"/>
    <n v="55"/>
    <x v="0"/>
    <s v="Central"/>
  </r>
  <r>
    <s v="YGL1F8K1"/>
    <x v="4"/>
    <x v="1"/>
    <s v="Plusstrip"/>
    <x v="0"/>
    <d v="2017-04-16T00:00:00"/>
    <x v="32"/>
    <n v="56"/>
    <s v="entertainment"/>
    <n v="2002"/>
    <n v="349.81"/>
    <n v="315"/>
    <s v="United States"/>
    <n v="0"/>
    <s v="MG"/>
    <n v="55"/>
    <x v="3"/>
    <s v="West"/>
  </r>
  <r>
    <s v="C1WGTTYF"/>
    <x v="13"/>
    <x v="1"/>
    <s v="Zathunicon"/>
    <x v="1"/>
    <d v="2017-04-16T00:00:00"/>
    <x v="43"/>
    <n v="0"/>
    <s v="retail"/>
    <n v="2010"/>
    <n v="71.12"/>
    <n v="144"/>
    <s v="United States"/>
    <n v="0"/>
    <s v="MG"/>
    <n v="55"/>
    <x v="4"/>
    <s v="East"/>
  </r>
  <r>
    <s v="1OZWGQK9"/>
    <x v="2"/>
    <x v="1"/>
    <s v="Doncon"/>
    <x v="1"/>
    <d v="2017-04-16T00:00:00"/>
    <x v="123"/>
    <n v="0"/>
    <s v="technolgy"/>
    <n v="2010"/>
    <n v="587.72"/>
    <n v="1501"/>
    <s v="United States"/>
    <n v="0"/>
    <s v="MG"/>
    <n v="55"/>
    <x v="2"/>
    <s v="West"/>
  </r>
  <r>
    <s v="EXICVP8C"/>
    <x v="3"/>
    <x v="1"/>
    <s v="Warephase"/>
    <x v="0"/>
    <d v="2017-04-17T00:00:00"/>
    <x v="127"/>
    <n v="52"/>
    <s v="services"/>
    <n v="1997"/>
    <n v="2041.73"/>
    <n v="5276"/>
    <s v="United States"/>
    <n v="0"/>
    <s v="MG"/>
    <n v="55"/>
    <x v="0"/>
    <s v="Central"/>
  </r>
  <r>
    <s v="DLXFY70W"/>
    <x v="3"/>
    <x v="4"/>
    <s v="Codehow"/>
    <x v="0"/>
    <d v="2017-04-17T00:00:00"/>
    <x v="122"/>
    <n v="3668"/>
    <s v="software"/>
    <n v="1998"/>
    <n v="2714.9"/>
    <n v="2641"/>
    <s v="United States"/>
    <s v="Acme Corporation"/>
    <s v="MG"/>
    <n v="3393"/>
    <x v="0"/>
    <s v="Central"/>
  </r>
  <r>
    <s v="GO7UM9AV"/>
    <x v="28"/>
    <x v="2"/>
    <s v="Plussunin"/>
    <x v="1"/>
    <d v="2017-04-17T00:00:00"/>
    <x v="118"/>
    <n v="0"/>
    <s v="retail"/>
    <n v="2003"/>
    <n v="1419.98"/>
    <n v="4018"/>
    <s v="United States"/>
    <n v="0"/>
    <s v="GTX"/>
    <n v="550"/>
    <x v="5"/>
    <s v="East"/>
  </r>
  <r>
    <s v="F5ITRBMX"/>
    <x v="28"/>
    <x v="4"/>
    <s v="Zotware"/>
    <x v="0"/>
    <d v="2017-04-17T00:00:00"/>
    <x v="107"/>
    <n v="3138"/>
    <s v="software"/>
    <n v="1979"/>
    <n v="4478.47"/>
    <n v="13809"/>
    <s v="United States"/>
    <n v="0"/>
    <s v="MG"/>
    <n v="3393"/>
    <x v="5"/>
    <s v="East"/>
  </r>
  <r>
    <s v="8KFFRJSS"/>
    <x v="27"/>
    <x v="1"/>
    <s v="Conecom"/>
    <x v="1"/>
    <d v="2017-04-17T00:00:00"/>
    <x v="118"/>
    <n v="0"/>
    <s v="technolgy"/>
    <n v="2005"/>
    <n v="1520.66"/>
    <n v="1806"/>
    <s v="United States"/>
    <n v="0"/>
    <s v="MG"/>
    <n v="55"/>
    <x v="0"/>
    <s v="Central"/>
  </r>
  <r>
    <s v="38VRB2P1"/>
    <x v="23"/>
    <x v="2"/>
    <s v="Ontomedia"/>
    <x v="1"/>
    <d v="2017-04-17T00:00:00"/>
    <x v="114"/>
    <n v="0"/>
    <s v="employment"/>
    <n v="1997"/>
    <n v="882.12"/>
    <n v="2769"/>
    <s v="United States"/>
    <n v="0"/>
    <s v="GTX"/>
    <n v="550"/>
    <x v="4"/>
    <s v="East"/>
  </r>
  <r>
    <s v="9CGD5QSZ"/>
    <x v="23"/>
    <x v="2"/>
    <s v="Zencorporation"/>
    <x v="1"/>
    <d v="2017-04-17T00:00:00"/>
    <x v="117"/>
    <n v="0"/>
    <s v="technolgy"/>
    <n v="2011"/>
    <n v="40.79"/>
    <n v="142"/>
    <s v="China"/>
    <n v="0"/>
    <s v="GTX"/>
    <n v="550"/>
    <x v="4"/>
    <s v="East"/>
  </r>
  <r>
    <s v="BPCWRG9P"/>
    <x v="26"/>
    <x v="0"/>
    <s v="Plussunin"/>
    <x v="0"/>
    <d v="2017-04-17T00:00:00"/>
    <x v="115"/>
    <n v="1310"/>
    <s v="retail"/>
    <n v="2003"/>
    <n v="1419.98"/>
    <n v="4018"/>
    <s v="United States"/>
    <n v="0"/>
    <s v="GTX"/>
    <n v="1096"/>
    <x v="5"/>
    <s v="East"/>
  </r>
  <r>
    <s v="JE5085VJ"/>
    <x v="26"/>
    <x v="3"/>
    <s v="Mathtouch"/>
    <x v="0"/>
    <d v="2017-04-17T00:00:00"/>
    <x v="86"/>
    <n v="5076"/>
    <s v="marketing"/>
    <n v="1984"/>
    <n v="3027.46"/>
    <n v="9516"/>
    <s v="Jordan"/>
    <n v="0"/>
    <s v="GTX"/>
    <n v="5482"/>
    <x v="5"/>
    <s v="East"/>
  </r>
  <r>
    <s v="P5MLWDXX"/>
    <x v="26"/>
    <x v="4"/>
    <s v="Vehement Capital Partners"/>
    <x v="0"/>
    <d v="2017-04-17T00:00:00"/>
    <x v="82"/>
    <n v="3641"/>
    <s v="finance"/>
    <n v="1993"/>
    <n v="646.1"/>
    <n v="883"/>
    <s v="United States"/>
    <s v="Golddex"/>
    <s v="MG"/>
    <n v="3393"/>
    <x v="5"/>
    <s v="East"/>
  </r>
  <r>
    <s v="84T104O7"/>
    <x v="1"/>
    <x v="0"/>
    <s v="Warephase"/>
    <x v="0"/>
    <d v="2017-04-17T00:00:00"/>
    <x v="123"/>
    <n v="1170"/>
    <s v="services"/>
    <n v="1997"/>
    <n v="2041.73"/>
    <n v="5276"/>
    <s v="United States"/>
    <n v="0"/>
    <s v="GTX"/>
    <n v="1096"/>
    <x v="1"/>
    <s v="Central"/>
  </r>
  <r>
    <s v="9PCWAYWC"/>
    <x v="12"/>
    <x v="4"/>
    <s v="Green-Plus"/>
    <x v="1"/>
    <d v="2017-04-17T00:00:00"/>
    <x v="114"/>
    <n v="0"/>
    <s v="services"/>
    <n v="2003"/>
    <n v="692.19"/>
    <n v="1922"/>
    <s v="United States"/>
    <n v="0"/>
    <s v="MG"/>
    <n v="3393"/>
    <x v="3"/>
    <s v="West"/>
  </r>
  <r>
    <s v="3VMC6PGJ"/>
    <x v="9"/>
    <x v="0"/>
    <s v="Faxquote"/>
    <x v="1"/>
    <d v="2017-04-17T00:00:00"/>
    <x v="123"/>
    <n v="0"/>
    <s v="telecommunications"/>
    <n v="1995"/>
    <n v="1825.82"/>
    <n v="5595"/>
    <s v="United States"/>
    <s v="Sonron"/>
    <s v="GTX"/>
    <n v="1096"/>
    <x v="3"/>
    <s v="West"/>
  </r>
  <r>
    <s v="E2MWXGNG"/>
    <x v="9"/>
    <x v="4"/>
    <s v="Blackzim"/>
    <x v="1"/>
    <d v="2017-04-17T00:00:00"/>
    <x v="118"/>
    <n v="0"/>
    <s v="retail"/>
    <n v="2009"/>
    <n v="497.11"/>
    <n v="1588"/>
    <s v="United States"/>
    <n v="0"/>
    <s v="MG"/>
    <n v="3393"/>
    <x v="3"/>
    <s v="West"/>
  </r>
  <r>
    <s v="QZ2E9TSL"/>
    <x v="7"/>
    <x v="4"/>
    <s v="Golddex"/>
    <x v="1"/>
    <d v="2017-04-17T00:00:00"/>
    <x v="116"/>
    <n v="0"/>
    <s v="finance"/>
    <n v="2008"/>
    <n v="52.5"/>
    <n v="165"/>
    <s v="United States"/>
    <n v="0"/>
    <s v="MG"/>
    <n v="3393"/>
    <x v="2"/>
    <s v="West"/>
  </r>
  <r>
    <s v="IZ02GW0R"/>
    <x v="14"/>
    <x v="2"/>
    <s v="Faxquote"/>
    <x v="0"/>
    <d v="2017-04-17T00:00:00"/>
    <x v="118"/>
    <n v="527"/>
    <s v="telecommunications"/>
    <n v="1995"/>
    <n v="1825.82"/>
    <n v="5595"/>
    <s v="United States"/>
    <s v="Sonron"/>
    <s v="GTX"/>
    <n v="550"/>
    <x v="2"/>
    <s v="West"/>
  </r>
  <r>
    <s v="5AI9WG6M"/>
    <x v="16"/>
    <x v="3"/>
    <s v="Y-corporation"/>
    <x v="1"/>
    <d v="2017-04-17T00:00:00"/>
    <x v="123"/>
    <n v="0"/>
    <s v="employment"/>
    <n v="1983"/>
    <n v="2871.35"/>
    <n v="9561"/>
    <s v="United States"/>
    <n v="0"/>
    <s v="GTX"/>
    <n v="5482"/>
    <x v="2"/>
    <s v="West"/>
  </r>
  <r>
    <s v="Q1DFFYB5"/>
    <x v="16"/>
    <x v="3"/>
    <s v="Y-corporation"/>
    <x v="1"/>
    <d v="2017-04-17T00:00:00"/>
    <x v="118"/>
    <n v="0"/>
    <s v="employment"/>
    <n v="1983"/>
    <n v="2871.35"/>
    <n v="9561"/>
    <s v="United States"/>
    <n v="0"/>
    <s v="GTX"/>
    <n v="5482"/>
    <x v="2"/>
    <s v="West"/>
  </r>
  <r>
    <s v="30FHAEJZ"/>
    <x v="16"/>
    <x v="3"/>
    <s v="Fasehatice"/>
    <x v="0"/>
    <d v="2017-04-17T00:00:00"/>
    <x v="118"/>
    <n v="5408"/>
    <s v="retail"/>
    <n v="1990"/>
    <n v="4968.91"/>
    <n v="7523"/>
    <s v="United States"/>
    <n v="0"/>
    <s v="GTX"/>
    <n v="5482"/>
    <x v="2"/>
    <s v="West"/>
  </r>
  <r>
    <s v="AZOXWEKL"/>
    <x v="21"/>
    <x v="0"/>
    <s v="Conecom"/>
    <x v="1"/>
    <d v="2017-04-17T00:00:00"/>
    <x v="34"/>
    <n v="0"/>
    <s v="technolgy"/>
    <n v="2005"/>
    <n v="1520.66"/>
    <n v="1806"/>
    <s v="United States"/>
    <n v="0"/>
    <s v="GTX"/>
    <n v="1096"/>
    <x v="0"/>
    <s v="Central"/>
  </r>
  <r>
    <s v="2NKZR4IM"/>
    <x v="21"/>
    <x v="3"/>
    <s v="Isdom"/>
    <x v="1"/>
    <d v="2017-04-17T00:00:00"/>
    <x v="122"/>
    <n v="0"/>
    <s v="medical"/>
    <n v="2002"/>
    <n v="3178.24"/>
    <n v="4540"/>
    <s v="United States"/>
    <n v="0"/>
    <s v="GTX"/>
    <n v="5482"/>
    <x v="0"/>
    <s v="Central"/>
  </r>
  <r>
    <s v="3PPB3Q04"/>
    <x v="21"/>
    <x v="1"/>
    <s v="Konmatfix"/>
    <x v="0"/>
    <d v="2017-04-17T00:00:00"/>
    <x v="76"/>
    <n v="48"/>
    <s v="marketing"/>
    <n v="1985"/>
    <n v="375.43"/>
    <n v="1190"/>
    <s v="United States"/>
    <n v="0"/>
    <s v="MG"/>
    <n v="55"/>
    <x v="0"/>
    <s v="Central"/>
  </r>
  <r>
    <s v="C9330YF1"/>
    <x v="5"/>
    <x v="2"/>
    <s v="Blackzim"/>
    <x v="2"/>
    <d v="2017-04-17T00:00:00"/>
    <x v="14"/>
    <m/>
    <s v="retail"/>
    <n v="2009"/>
    <n v="497.11"/>
    <n v="1588"/>
    <s v="United States"/>
    <n v="0"/>
    <s v="GTX"/>
    <n v="550"/>
    <x v="3"/>
    <s v="West"/>
  </r>
  <r>
    <s v="610UUEAG"/>
    <x v="5"/>
    <x v="2"/>
    <s v="Plexzap"/>
    <x v="0"/>
    <d v="2017-04-17T00:00:00"/>
    <x v="122"/>
    <n v="527"/>
    <s v="retail"/>
    <n v="2001"/>
    <n v="2437.85"/>
    <n v="4874"/>
    <s v="United States"/>
    <n v="0"/>
    <s v="GTX"/>
    <n v="550"/>
    <x v="3"/>
    <s v="West"/>
  </r>
  <r>
    <s v="FIYSM4E1"/>
    <x v="20"/>
    <x v="0"/>
    <s v="dambase"/>
    <x v="0"/>
    <d v="2017-04-17T00:00:00"/>
    <x v="120"/>
    <n v="1160"/>
    <s v="marketing"/>
    <n v="1995"/>
    <n v="2173.98"/>
    <n v="2928"/>
    <s v="United States"/>
    <s v="Inity"/>
    <s v="GTX"/>
    <n v="1096"/>
    <x v="1"/>
    <s v="Central"/>
  </r>
  <r>
    <s v="BCUR8B2A"/>
    <x v="6"/>
    <x v="2"/>
    <s v="Inity"/>
    <x v="0"/>
    <d v="2017-04-17T00:00:00"/>
    <x v="46"/>
    <n v="491"/>
    <s v="marketing"/>
    <n v="1986"/>
    <n v="2403.58"/>
    <n v="8801"/>
    <s v="United States"/>
    <n v="0"/>
    <s v="GTX"/>
    <n v="550"/>
    <x v="1"/>
    <s v="Central"/>
  </r>
  <r>
    <s v="8PGDRAH2"/>
    <x v="17"/>
    <x v="2"/>
    <s v="Umbrella Corporation"/>
    <x v="0"/>
    <d v="2017-04-17T00:00:00"/>
    <x v="118"/>
    <n v="555"/>
    <s v="finance"/>
    <n v="1998"/>
    <n v="2022.14"/>
    <n v="5113"/>
    <s v="United States"/>
    <n v="0"/>
    <s v="GTX"/>
    <n v="550"/>
    <x v="5"/>
    <s v="East"/>
  </r>
  <r>
    <s v="G1C9IG0T"/>
    <x v="10"/>
    <x v="1"/>
    <s v="Lexiqvolax"/>
    <x v="1"/>
    <d v="2017-04-17T00:00:00"/>
    <x v="128"/>
    <n v="0"/>
    <s v="medical"/>
    <n v="2004"/>
    <n v="1618.89"/>
    <n v="3889"/>
    <s v="United States"/>
    <n v="0"/>
    <s v="MG"/>
    <n v="55"/>
    <x v="3"/>
    <s v="West"/>
  </r>
  <r>
    <s v="G4B4Z525"/>
    <x v="11"/>
    <x v="1"/>
    <s v="Isdom"/>
    <x v="0"/>
    <d v="2017-04-17T00:00:00"/>
    <x v="120"/>
    <n v="62"/>
    <s v="medical"/>
    <n v="2002"/>
    <n v="3178.24"/>
    <n v="4540"/>
    <s v="United States"/>
    <n v="0"/>
    <s v="MG"/>
    <n v="55"/>
    <x v="0"/>
    <s v="Central"/>
  </r>
  <r>
    <s v="J9SE3QJD"/>
    <x v="13"/>
    <x v="1"/>
    <s v="Ganjaflex"/>
    <x v="1"/>
    <d v="2017-04-17T00:00:00"/>
    <x v="127"/>
    <n v="0"/>
    <s v="retail"/>
    <n v="1995"/>
    <n v="5158.71"/>
    <n v="17479"/>
    <s v="Japan"/>
    <n v="0"/>
    <s v="MG"/>
    <n v="55"/>
    <x v="4"/>
    <s v="East"/>
  </r>
  <r>
    <s v="JORFI81C"/>
    <x v="13"/>
    <x v="1"/>
    <s v="Konex"/>
    <x v="0"/>
    <d v="2017-04-17T00:00:00"/>
    <x v="123"/>
    <n v="56"/>
    <s v="technolgy"/>
    <n v="1980"/>
    <n v="7708.38"/>
    <n v="13756"/>
    <s v="United States"/>
    <n v="0"/>
    <s v="MG"/>
    <n v="55"/>
    <x v="4"/>
    <s v="East"/>
  </r>
  <r>
    <s v="GET2JILL"/>
    <x v="18"/>
    <x v="4"/>
    <s v="The New York Inquirer"/>
    <x v="0"/>
    <d v="2017-04-17T00:00:00"/>
    <x v="120"/>
    <n v="3490"/>
    <s v="medical"/>
    <n v="1996"/>
    <n v="439.21"/>
    <n v="792"/>
    <s v="United States"/>
    <n v="0"/>
    <s v="MG"/>
    <n v="3393"/>
    <x v="4"/>
    <s v="East"/>
  </r>
  <r>
    <s v="Q22714T0"/>
    <x v="3"/>
    <x v="1"/>
    <s v="Betatech"/>
    <x v="1"/>
    <d v="2017-04-18T00:00:00"/>
    <x v="122"/>
    <n v="0"/>
    <s v="medical"/>
    <n v="1986"/>
    <n v="647.18"/>
    <n v="1185"/>
    <s v="Kenya"/>
    <n v="0"/>
    <s v="MG"/>
    <n v="55"/>
    <x v="0"/>
    <s v="Central"/>
  </r>
  <r>
    <s v="FCGE8U5M"/>
    <x v="3"/>
    <x v="1"/>
    <s v="Betatech"/>
    <x v="0"/>
    <d v="2017-04-18T00:00:00"/>
    <x v="123"/>
    <n v="51"/>
    <s v="medical"/>
    <n v="1986"/>
    <n v="647.18"/>
    <n v="1185"/>
    <s v="Kenya"/>
    <n v="0"/>
    <s v="MG"/>
    <n v="55"/>
    <x v="0"/>
    <s v="Central"/>
  </r>
  <r>
    <s v="ROQBT7TM"/>
    <x v="3"/>
    <x v="1"/>
    <s v="Condax"/>
    <x v="0"/>
    <d v="2017-04-18T00:00:00"/>
    <x v="69"/>
    <n v="54"/>
    <s v="medical"/>
    <n v="2017"/>
    <n v="4.54"/>
    <n v="9"/>
    <s v="United States"/>
    <n v="0"/>
    <s v="MG"/>
    <n v="55"/>
    <x v="0"/>
    <s v="Central"/>
  </r>
  <r>
    <s v="WLFLY0BD"/>
    <x v="3"/>
    <x v="1"/>
    <s v="Conecom"/>
    <x v="0"/>
    <d v="2017-04-18T00:00:00"/>
    <x v="128"/>
    <n v="56"/>
    <s v="technolgy"/>
    <n v="2005"/>
    <n v="1520.66"/>
    <n v="1806"/>
    <s v="United States"/>
    <n v="0"/>
    <s v="MG"/>
    <n v="55"/>
    <x v="0"/>
    <s v="Central"/>
  </r>
  <r>
    <s v="JR7SC0S2"/>
    <x v="25"/>
    <x v="4"/>
    <s v="Gekko &amp; Co"/>
    <x v="0"/>
    <d v="2017-04-18T00:00:00"/>
    <x v="107"/>
    <n v="3808"/>
    <s v="retail"/>
    <n v="1990"/>
    <n v="2520.83"/>
    <n v="3502"/>
    <s v="United States"/>
    <n v="0"/>
    <s v="MG"/>
    <n v="3393"/>
    <x v="5"/>
    <s v="East"/>
  </r>
  <r>
    <s v="MFGCEDXE"/>
    <x v="23"/>
    <x v="3"/>
    <s v="Yearin"/>
    <x v="1"/>
    <d v="2017-04-18T00:00:00"/>
    <x v="32"/>
    <n v="0"/>
    <s v="retail"/>
    <n v="2005"/>
    <n v="2261.05"/>
    <n v="3851"/>
    <s v="United States"/>
    <n v="0"/>
    <s v="GTX"/>
    <n v="5482"/>
    <x v="4"/>
    <s v="East"/>
  </r>
  <r>
    <s v="Y9Y4TXD9"/>
    <x v="23"/>
    <x v="4"/>
    <s v="Konex"/>
    <x v="0"/>
    <d v="2017-04-18T00:00:00"/>
    <x v="43"/>
    <n v="3041"/>
    <s v="technolgy"/>
    <n v="1980"/>
    <n v="7708.38"/>
    <n v="13756"/>
    <s v="United States"/>
    <n v="0"/>
    <s v="MG"/>
    <n v="3393"/>
    <x v="4"/>
    <s v="East"/>
  </r>
  <r>
    <s v="ZKOGIB6R"/>
    <x v="22"/>
    <x v="2"/>
    <s v="Xx-zobam"/>
    <x v="1"/>
    <d v="2017-04-18T00:00:00"/>
    <x v="123"/>
    <n v="0"/>
    <s v="entertainment"/>
    <n v="1989"/>
    <n v="3838.39"/>
    <n v="8274"/>
    <s v="United States"/>
    <n v="0"/>
    <s v="GTX"/>
    <n v="550"/>
    <x v="5"/>
    <s v="East"/>
  </r>
  <r>
    <s v="DJMPI9TO"/>
    <x v="12"/>
    <x v="5"/>
    <s v="Xx-zobam"/>
    <x v="2"/>
    <d v="2017-04-18T00:00:00"/>
    <x v="14"/>
    <m/>
    <s v="entertainment"/>
    <n v="1989"/>
    <n v="3838.39"/>
    <n v="8274"/>
    <s v="United States"/>
    <n v="0"/>
    <s v="GTK"/>
    <n v="26768"/>
    <x v="3"/>
    <s v="West"/>
  </r>
  <r>
    <s v="Z353E8FR"/>
    <x v="19"/>
    <x v="4"/>
    <s v="Condax"/>
    <x v="1"/>
    <d v="2017-04-18T00:00:00"/>
    <x v="129"/>
    <n v="0"/>
    <s v="medical"/>
    <n v="2017"/>
    <n v="4.54"/>
    <n v="9"/>
    <s v="United States"/>
    <n v="0"/>
    <s v="MG"/>
    <n v="3393"/>
    <x v="4"/>
    <s v="East"/>
  </r>
  <r>
    <s v="5SYJS0HS"/>
    <x v="9"/>
    <x v="3"/>
    <s v="Goodsilron"/>
    <x v="1"/>
    <d v="2017-04-18T00:00:00"/>
    <x v="120"/>
    <n v="0"/>
    <s v="marketing"/>
    <n v="2000"/>
    <n v="2952.73"/>
    <n v="5107"/>
    <s v="United States"/>
    <n v="0"/>
    <s v="GTX"/>
    <n v="5482"/>
    <x v="3"/>
    <s v="West"/>
  </r>
  <r>
    <s v="UXOQQR39"/>
    <x v="7"/>
    <x v="0"/>
    <s v="Golddex"/>
    <x v="1"/>
    <d v="2017-04-18T00:00:00"/>
    <x v="115"/>
    <n v="0"/>
    <s v="finance"/>
    <n v="2008"/>
    <n v="52.5"/>
    <n v="165"/>
    <s v="United States"/>
    <n v="0"/>
    <s v="GTX"/>
    <n v="1096"/>
    <x v="2"/>
    <s v="West"/>
  </r>
  <r>
    <s v="J5DF2ZO1"/>
    <x v="7"/>
    <x v="1"/>
    <s v="Kan-code"/>
    <x v="0"/>
    <d v="2017-04-18T00:00:00"/>
    <x v="130"/>
    <n v="44"/>
    <s v="software"/>
    <n v="1982"/>
    <n v="11698.03"/>
    <n v="34288"/>
    <s v="United States"/>
    <n v="0"/>
    <s v="MG"/>
    <n v="55"/>
    <x v="2"/>
    <s v="West"/>
  </r>
  <r>
    <s v="HGF361RQ"/>
    <x v="14"/>
    <x v="3"/>
    <s v="Xx-holding"/>
    <x v="1"/>
    <d v="2017-04-18T00:00:00"/>
    <x v="122"/>
    <n v="0"/>
    <s v="finance"/>
    <n v="1993"/>
    <n v="7537.24"/>
    <n v="20293"/>
    <s v="United States"/>
    <n v="0"/>
    <s v="GTX"/>
    <n v="5482"/>
    <x v="2"/>
    <s v="West"/>
  </r>
  <r>
    <s v="9B8SPYAF"/>
    <x v="14"/>
    <x v="2"/>
    <s v="Doncon"/>
    <x v="0"/>
    <d v="2017-04-18T00:00:00"/>
    <x v="122"/>
    <n v="552"/>
    <s v="technolgy"/>
    <n v="2010"/>
    <n v="587.72"/>
    <n v="1501"/>
    <s v="United States"/>
    <n v="0"/>
    <s v="GTX"/>
    <n v="550"/>
    <x v="2"/>
    <s v="West"/>
  </r>
  <r>
    <s v="BYF6ABTZ"/>
    <x v="16"/>
    <x v="3"/>
    <s v="Opentech"/>
    <x v="2"/>
    <d v="2017-04-18T00:00:00"/>
    <x v="14"/>
    <m/>
    <s v="finance"/>
    <n v="1994"/>
    <n v="355.23"/>
    <n v="853"/>
    <s v="United States"/>
    <n v="0"/>
    <s v="GTX"/>
    <n v="5482"/>
    <x v="2"/>
    <s v="West"/>
  </r>
  <r>
    <s v="VTLI5HIE"/>
    <x v="16"/>
    <x v="2"/>
    <s v="Newex"/>
    <x v="0"/>
    <d v="2017-04-18T00:00:00"/>
    <x v="127"/>
    <n v="474"/>
    <s v="services"/>
    <n v="1991"/>
    <n v="1012.72"/>
    <n v="3492"/>
    <s v="Germany"/>
    <n v="0"/>
    <s v="GTX"/>
    <n v="550"/>
    <x v="2"/>
    <s v="West"/>
  </r>
  <r>
    <s v="N60UJ28O"/>
    <x v="16"/>
    <x v="0"/>
    <s v="Xx-holding"/>
    <x v="0"/>
    <d v="2017-04-18T00:00:00"/>
    <x v="119"/>
    <n v="1158"/>
    <s v="finance"/>
    <n v="1993"/>
    <n v="7537.24"/>
    <n v="20293"/>
    <s v="United States"/>
    <n v="0"/>
    <s v="GTX"/>
    <n v="1096"/>
    <x v="2"/>
    <s v="West"/>
  </r>
  <r>
    <s v="R102IPTH"/>
    <x v="16"/>
    <x v="3"/>
    <s v="Faxquote"/>
    <x v="0"/>
    <d v="2017-04-18T00:00:00"/>
    <x v="118"/>
    <n v="5839"/>
    <s v="telecommunications"/>
    <n v="1995"/>
    <n v="1825.82"/>
    <n v="5595"/>
    <s v="United States"/>
    <s v="Sonron"/>
    <s v="GTX"/>
    <n v="5482"/>
    <x v="2"/>
    <s v="West"/>
  </r>
  <r>
    <s v="NHE1CETW"/>
    <x v="21"/>
    <x v="0"/>
    <s v="Genco Pura Olive Oil Company"/>
    <x v="1"/>
    <d v="2017-04-18T00:00:00"/>
    <x v="127"/>
    <n v="0"/>
    <s v="retail"/>
    <n v="2007"/>
    <n v="894.33"/>
    <n v="1635"/>
    <s v="Italy"/>
    <n v="0"/>
    <s v="GTX"/>
    <n v="1096"/>
    <x v="0"/>
    <s v="Central"/>
  </r>
  <r>
    <s v="1O1GVZEU"/>
    <x v="5"/>
    <x v="2"/>
    <s v="Cheers"/>
    <x v="0"/>
    <d v="2017-04-18T00:00:00"/>
    <x v="44"/>
    <n v="561"/>
    <s v="entertainment"/>
    <n v="1993"/>
    <n v="4269.9"/>
    <n v="6472"/>
    <s v="United States"/>
    <s v="Massive Dynamic"/>
    <s v="GTX"/>
    <n v="550"/>
    <x v="3"/>
    <s v="West"/>
  </r>
  <r>
    <s v="2OQB2KPY"/>
    <x v="8"/>
    <x v="0"/>
    <s v="Finjob"/>
    <x v="1"/>
    <d v="2017-04-18T00:00:00"/>
    <x v="119"/>
    <n v="0"/>
    <s v="employment"/>
    <n v="1988"/>
    <n v="2059.9"/>
    <n v="3644"/>
    <s v="United States"/>
    <n v="0"/>
    <s v="GTX"/>
    <n v="1096"/>
    <x v="2"/>
    <s v="West"/>
  </r>
  <r>
    <s v="KK4VW0ZM"/>
    <x v="6"/>
    <x v="4"/>
    <s v="Ron-tech"/>
    <x v="1"/>
    <d v="2017-04-18T00:00:00"/>
    <x v="55"/>
    <n v="0"/>
    <s v="medical"/>
    <n v="1992"/>
    <n v="3922.42"/>
    <n v="6837"/>
    <s v="United States"/>
    <n v="0"/>
    <s v="MG"/>
    <n v="3393"/>
    <x v="1"/>
    <s v="Central"/>
  </r>
  <r>
    <s v="JHLG51ZI"/>
    <x v="6"/>
    <x v="4"/>
    <s v="Inity"/>
    <x v="0"/>
    <d v="2017-04-18T00:00:00"/>
    <x v="118"/>
    <n v="3392"/>
    <s v="marketing"/>
    <n v="1986"/>
    <n v="2403.58"/>
    <n v="8801"/>
    <s v="United States"/>
    <n v="0"/>
    <s v="MG"/>
    <n v="3393"/>
    <x v="1"/>
    <s v="Central"/>
  </r>
  <r>
    <s v="MMVHAEI3"/>
    <x v="2"/>
    <x v="4"/>
    <s v="Rantouch"/>
    <x v="1"/>
    <d v="2017-04-18T00:00:00"/>
    <x v="123"/>
    <n v="0"/>
    <s v="telecommunications"/>
    <n v="1994"/>
    <n v="1188.42"/>
    <n v="3015"/>
    <s v="United States"/>
    <n v="0"/>
    <s v="MG"/>
    <n v="3393"/>
    <x v="2"/>
    <s v="West"/>
  </r>
  <r>
    <s v="PGRIPWHY"/>
    <x v="2"/>
    <x v="3"/>
    <s v="Sonron"/>
    <x v="0"/>
    <d v="2017-04-18T00:00:00"/>
    <x v="123"/>
    <n v="5853"/>
    <s v="telecommunications"/>
    <n v="1999"/>
    <n v="1699.85"/>
    <n v="5108"/>
    <s v="United States"/>
    <n v="0"/>
    <s v="GTX"/>
    <n v="5482"/>
    <x v="2"/>
    <s v="West"/>
  </r>
  <r>
    <s v="0VXUZU7P"/>
    <x v="3"/>
    <x v="1"/>
    <s v="Scottech"/>
    <x v="0"/>
    <d v="2017-04-19T00:00:00"/>
    <x v="123"/>
    <n v="49"/>
    <s v="marketing"/>
    <n v="2012"/>
    <n v="45.39"/>
    <n v="100"/>
    <s v="United States"/>
    <s v="Inity"/>
    <s v="MG"/>
    <n v="55"/>
    <x v="0"/>
    <s v="Central"/>
  </r>
  <r>
    <s v="7B21SGQ8"/>
    <x v="28"/>
    <x v="0"/>
    <s v="Gekko &amp; Co"/>
    <x v="0"/>
    <d v="2017-04-19T00:00:00"/>
    <x v="130"/>
    <n v="1080"/>
    <s v="retail"/>
    <n v="1990"/>
    <n v="2520.83"/>
    <n v="3502"/>
    <s v="United States"/>
    <n v="0"/>
    <s v="GTX"/>
    <n v="1096"/>
    <x v="5"/>
    <s v="East"/>
  </r>
  <r>
    <s v="I6TVFB6J"/>
    <x v="27"/>
    <x v="2"/>
    <s v="Genco Pura Olive Oil Company"/>
    <x v="1"/>
    <d v="2017-04-19T00:00:00"/>
    <x v="126"/>
    <n v="0"/>
    <s v="retail"/>
    <n v="2007"/>
    <n v="894.33"/>
    <n v="1635"/>
    <s v="Italy"/>
    <n v="0"/>
    <s v="GTX"/>
    <n v="550"/>
    <x v="0"/>
    <s v="Central"/>
  </r>
  <r>
    <s v="PHAFVDFO"/>
    <x v="27"/>
    <x v="1"/>
    <s v="Konmatfix"/>
    <x v="0"/>
    <d v="2017-04-19T00:00:00"/>
    <x v="115"/>
    <n v="55"/>
    <s v="marketing"/>
    <n v="1985"/>
    <n v="375.43"/>
    <n v="1190"/>
    <s v="United States"/>
    <n v="0"/>
    <s v="MG"/>
    <n v="55"/>
    <x v="0"/>
    <s v="Central"/>
  </r>
  <r>
    <s v="I6O855AE"/>
    <x v="26"/>
    <x v="0"/>
    <s v="Acme Corporation"/>
    <x v="0"/>
    <d v="2017-04-19T00:00:00"/>
    <x v="55"/>
    <n v="1282"/>
    <s v="technolgy"/>
    <n v="1996"/>
    <n v="1100.04"/>
    <n v="2822"/>
    <s v="United States"/>
    <n v="0"/>
    <s v="GTX"/>
    <n v="1096"/>
    <x v="5"/>
    <s v="East"/>
  </r>
  <r>
    <s v="OUIK8VX3"/>
    <x v="12"/>
    <x v="5"/>
    <s v="Lexiqvolax"/>
    <x v="0"/>
    <d v="2017-04-19T00:00:00"/>
    <x v="115"/>
    <n v="23746"/>
    <s v="medical"/>
    <n v="2004"/>
    <n v="1618.89"/>
    <n v="3889"/>
    <s v="United States"/>
    <n v="0"/>
    <s v="GTK"/>
    <n v="26768"/>
    <x v="3"/>
    <s v="West"/>
  </r>
  <r>
    <s v="RYO875D0"/>
    <x v="19"/>
    <x v="2"/>
    <s v="Massive Dynamic"/>
    <x v="1"/>
    <d v="2017-04-19T00:00:00"/>
    <x v="126"/>
    <n v="0"/>
    <s v="entertainment"/>
    <n v="1989"/>
    <n v="665.06"/>
    <n v="1095"/>
    <s v="United States"/>
    <n v="0"/>
    <s v="GTX"/>
    <n v="550"/>
    <x v="4"/>
    <s v="East"/>
  </r>
  <r>
    <s v="O5S6WEM7"/>
    <x v="7"/>
    <x v="2"/>
    <s v="Doncon"/>
    <x v="1"/>
    <d v="2017-04-19T00:00:00"/>
    <x v="45"/>
    <n v="0"/>
    <s v="technolgy"/>
    <n v="2010"/>
    <n v="587.72"/>
    <n v="1501"/>
    <s v="United States"/>
    <n v="0"/>
    <s v="GTX"/>
    <n v="550"/>
    <x v="2"/>
    <s v="West"/>
  </r>
  <r>
    <s v="DJ2FHO68"/>
    <x v="14"/>
    <x v="2"/>
    <s v="Golddex"/>
    <x v="1"/>
    <d v="2017-04-19T00:00:00"/>
    <x v="121"/>
    <n v="0"/>
    <s v="finance"/>
    <n v="2008"/>
    <n v="52.5"/>
    <n v="165"/>
    <s v="United States"/>
    <n v="0"/>
    <s v="GTX"/>
    <n v="550"/>
    <x v="2"/>
    <s v="West"/>
  </r>
  <r>
    <s v="5LHNRZD3"/>
    <x v="21"/>
    <x v="4"/>
    <s v="Streethex"/>
    <x v="1"/>
    <d v="2017-04-19T00:00:00"/>
    <x v="117"/>
    <n v="0"/>
    <s v="retail"/>
    <n v="1988"/>
    <n v="1376.8"/>
    <n v="1165"/>
    <s v="Belgium"/>
    <n v="0"/>
    <s v="MG"/>
    <n v="3393"/>
    <x v="0"/>
    <s v="Central"/>
  </r>
  <r>
    <s v="URIKPDOJ"/>
    <x v="8"/>
    <x v="0"/>
    <s v="Cheers"/>
    <x v="1"/>
    <d v="2017-04-19T00:00:00"/>
    <x v="128"/>
    <n v="0"/>
    <s v="entertainment"/>
    <n v="1993"/>
    <n v="4269.9"/>
    <n v="6472"/>
    <s v="United States"/>
    <s v="Massive Dynamic"/>
    <s v="GTX"/>
    <n v="1096"/>
    <x v="2"/>
    <s v="West"/>
  </r>
  <r>
    <s v="U1J4YN0I"/>
    <x v="6"/>
    <x v="2"/>
    <s v="Cancity"/>
    <x v="1"/>
    <d v="2017-04-19T00:00:00"/>
    <x v="117"/>
    <n v="0"/>
    <s v="retail"/>
    <n v="2001"/>
    <n v="718.62"/>
    <n v="2448"/>
    <s v="United States"/>
    <n v="0"/>
    <s v="GTX"/>
    <n v="550"/>
    <x v="1"/>
    <s v="Central"/>
  </r>
  <r>
    <s v="QBUJF4I7"/>
    <x v="17"/>
    <x v="1"/>
    <s v="Opentech"/>
    <x v="1"/>
    <d v="2017-04-19T00:00:00"/>
    <x v="115"/>
    <n v="0"/>
    <s v="finance"/>
    <n v="1994"/>
    <n v="355.23"/>
    <n v="853"/>
    <s v="United States"/>
    <n v="0"/>
    <s v="MG"/>
    <n v="55"/>
    <x v="5"/>
    <s v="East"/>
  </r>
  <r>
    <s v="99QIJAAP"/>
    <x v="17"/>
    <x v="1"/>
    <s v="Opentech"/>
    <x v="0"/>
    <d v="2017-04-19T00:00:00"/>
    <x v="128"/>
    <n v="61"/>
    <s v="finance"/>
    <n v="1994"/>
    <n v="355.23"/>
    <n v="853"/>
    <s v="United States"/>
    <n v="0"/>
    <s v="MG"/>
    <n v="55"/>
    <x v="5"/>
    <s v="East"/>
  </r>
  <r>
    <s v="K127AFNP"/>
    <x v="10"/>
    <x v="1"/>
    <s v="J-Texon"/>
    <x v="1"/>
    <d v="2017-04-19T00:00:00"/>
    <x v="129"/>
    <n v="0"/>
    <s v="retail"/>
    <n v="1989"/>
    <n v="1388.67"/>
    <n v="3583"/>
    <s v="United States"/>
    <n v="0"/>
    <s v="MG"/>
    <n v="55"/>
    <x v="3"/>
    <s v="West"/>
  </r>
  <r>
    <s v="4K7PRO1B"/>
    <x v="10"/>
    <x v="2"/>
    <s v="Goodsilron"/>
    <x v="0"/>
    <d v="2017-04-19T00:00:00"/>
    <x v="126"/>
    <n v="600"/>
    <s v="marketing"/>
    <n v="2000"/>
    <n v="2952.73"/>
    <n v="5107"/>
    <s v="United States"/>
    <n v="0"/>
    <s v="GTX"/>
    <n v="550"/>
    <x v="3"/>
    <s v="West"/>
  </r>
  <r>
    <s v="AYB7DWUH"/>
    <x v="15"/>
    <x v="3"/>
    <s v="Opentech"/>
    <x v="0"/>
    <d v="2017-04-19T00:00:00"/>
    <x v="115"/>
    <n v="5805"/>
    <s v="finance"/>
    <n v="1994"/>
    <n v="355.23"/>
    <n v="853"/>
    <s v="United States"/>
    <n v="0"/>
    <s v="GTX"/>
    <n v="5482"/>
    <x v="4"/>
    <s v="East"/>
  </r>
  <r>
    <s v="6CKXLPAR"/>
    <x v="11"/>
    <x v="1"/>
    <s v="Hottechi"/>
    <x v="0"/>
    <d v="2017-04-19T00:00:00"/>
    <x v="86"/>
    <n v="58"/>
    <s v="technolgy"/>
    <n v="1997"/>
    <n v="8170.38"/>
    <n v="16499"/>
    <s v="Korea"/>
    <n v="0"/>
    <s v="MG"/>
    <n v="55"/>
    <x v="0"/>
    <s v="Central"/>
  </r>
  <r>
    <s v="FQ2F717F"/>
    <x v="11"/>
    <x v="1"/>
    <s v="Scottech"/>
    <x v="0"/>
    <d v="2017-04-19T00:00:00"/>
    <x v="124"/>
    <n v="52"/>
    <s v="marketing"/>
    <n v="2012"/>
    <n v="45.39"/>
    <n v="100"/>
    <s v="United States"/>
    <s v="Inity"/>
    <s v="MG"/>
    <n v="55"/>
    <x v="0"/>
    <s v="Central"/>
  </r>
  <r>
    <s v="2SBP68CP"/>
    <x v="13"/>
    <x v="1"/>
    <s v="Gekko &amp; Co"/>
    <x v="1"/>
    <d v="2017-04-19T00:00:00"/>
    <x v="117"/>
    <n v="0"/>
    <s v="retail"/>
    <n v="1990"/>
    <n v="2520.83"/>
    <n v="3502"/>
    <s v="United States"/>
    <n v="0"/>
    <s v="MG"/>
    <n v="55"/>
    <x v="4"/>
    <s v="East"/>
  </r>
  <r>
    <s v="S2MSQIXP"/>
    <x v="2"/>
    <x v="2"/>
    <s v="Hottechi"/>
    <x v="2"/>
    <d v="2017-04-19T00:00:00"/>
    <x v="14"/>
    <m/>
    <s v="technolgy"/>
    <n v="1997"/>
    <n v="8170.38"/>
    <n v="16499"/>
    <s v="Korea"/>
    <n v="0"/>
    <s v="GTX"/>
    <n v="550"/>
    <x v="2"/>
    <s v="West"/>
  </r>
  <r>
    <s v="LPGOTIM2"/>
    <x v="28"/>
    <x v="1"/>
    <s v="Silis"/>
    <x v="0"/>
    <d v="2017-04-20T00:00:00"/>
    <x v="87"/>
    <n v="55"/>
    <s v="medical"/>
    <n v="1994"/>
    <n v="2818.38"/>
    <n v="6290"/>
    <s v="United States"/>
    <n v="0"/>
    <s v="MG"/>
    <n v="55"/>
    <x v="5"/>
    <s v="East"/>
  </r>
  <r>
    <s v="LW8485Y2"/>
    <x v="25"/>
    <x v="0"/>
    <s v="Acme Corporation"/>
    <x v="0"/>
    <d v="2017-04-20T00:00:00"/>
    <x v="131"/>
    <n v="1161"/>
    <s v="technolgy"/>
    <n v="1996"/>
    <n v="1100.04"/>
    <n v="2822"/>
    <s v="United States"/>
    <n v="0"/>
    <s v="GTX"/>
    <n v="1096"/>
    <x v="5"/>
    <s v="East"/>
  </r>
  <r>
    <s v="4LLWRSBJ"/>
    <x v="25"/>
    <x v="1"/>
    <s v="Donquadtech"/>
    <x v="0"/>
    <d v="2017-04-20T00:00:00"/>
    <x v="119"/>
    <n v="59"/>
    <s v="technolgy"/>
    <n v="1992"/>
    <n v="1712.68"/>
    <n v="3194"/>
    <s v="United States"/>
    <s v="Acme Corporation"/>
    <s v="MG"/>
    <n v="55"/>
    <x v="5"/>
    <s v="East"/>
  </r>
  <r>
    <s v="YYJILFBU"/>
    <x v="23"/>
    <x v="3"/>
    <s v="Plussunin"/>
    <x v="1"/>
    <d v="2017-04-20T00:00:00"/>
    <x v="45"/>
    <n v="0"/>
    <s v="retail"/>
    <n v="2003"/>
    <n v="1419.98"/>
    <n v="4018"/>
    <s v="United States"/>
    <n v="0"/>
    <s v="GTX"/>
    <n v="5482"/>
    <x v="4"/>
    <s v="East"/>
  </r>
  <r>
    <s v="AWVSWBQV"/>
    <x v="26"/>
    <x v="2"/>
    <s v="Ontomedia"/>
    <x v="1"/>
    <d v="2017-04-20T00:00:00"/>
    <x v="119"/>
    <n v="0"/>
    <s v="employment"/>
    <n v="1997"/>
    <n v="882.12"/>
    <n v="2769"/>
    <s v="United States"/>
    <n v="0"/>
    <s v="GTX"/>
    <n v="550"/>
    <x v="5"/>
    <s v="East"/>
  </r>
  <r>
    <s v="5QD09R7U"/>
    <x v="1"/>
    <x v="2"/>
    <s v="Rundofase"/>
    <x v="0"/>
    <d v="2017-04-20T00:00:00"/>
    <x v="126"/>
    <n v="549"/>
    <s v="technolgy"/>
    <n v="1983"/>
    <n v="1008.06"/>
    <n v="1238"/>
    <s v="United States"/>
    <n v="0"/>
    <s v="GTX"/>
    <n v="550"/>
    <x v="1"/>
    <s v="Central"/>
  </r>
  <r>
    <s v="ETISD84I"/>
    <x v="22"/>
    <x v="0"/>
    <s v="Zathunicon"/>
    <x v="1"/>
    <d v="2017-04-20T00:00:00"/>
    <x v="122"/>
    <n v="0"/>
    <s v="retail"/>
    <n v="2010"/>
    <n v="71.12"/>
    <n v="144"/>
    <s v="United States"/>
    <n v="0"/>
    <s v="GTX"/>
    <n v="1096"/>
    <x v="5"/>
    <s v="East"/>
  </r>
  <r>
    <s v="K0T5LJ3E"/>
    <x v="12"/>
    <x v="5"/>
    <s v="Plexzap"/>
    <x v="0"/>
    <d v="2017-04-20T00:00:00"/>
    <x v="90"/>
    <n v="24949"/>
    <s v="retail"/>
    <n v="2001"/>
    <n v="2437.85"/>
    <n v="4874"/>
    <s v="United States"/>
    <n v="0"/>
    <s v="GTK"/>
    <n v="26768"/>
    <x v="3"/>
    <s v="West"/>
  </r>
  <r>
    <s v="D5YLWCFW"/>
    <x v="24"/>
    <x v="0"/>
    <s v="Genco Pura Olive Oil Company"/>
    <x v="1"/>
    <d v="2017-04-20T00:00:00"/>
    <x v="34"/>
    <n v="0"/>
    <s v="retail"/>
    <n v="2007"/>
    <n v="894.33"/>
    <n v="1635"/>
    <s v="Italy"/>
    <n v="0"/>
    <s v="GTX"/>
    <n v="1096"/>
    <x v="1"/>
    <s v="Central"/>
  </r>
  <r>
    <s v="T7MVQ9SX"/>
    <x v="7"/>
    <x v="3"/>
    <s v="Fasehatice"/>
    <x v="0"/>
    <d v="2017-04-20T00:00:00"/>
    <x v="34"/>
    <n v="4985"/>
    <s v="retail"/>
    <n v="1990"/>
    <n v="4968.91"/>
    <n v="7523"/>
    <s v="United States"/>
    <n v="0"/>
    <s v="GTX"/>
    <n v="5482"/>
    <x v="2"/>
    <s v="West"/>
  </r>
  <r>
    <s v="GTEFJL6U"/>
    <x v="29"/>
    <x v="2"/>
    <s v="Toughzap"/>
    <x v="1"/>
    <d v="2017-04-20T00:00:00"/>
    <x v="119"/>
    <n v="0"/>
    <s v="retail"/>
    <n v="1995"/>
    <n v="332.43"/>
    <n v="799"/>
    <s v="United States"/>
    <n v="0"/>
    <s v="GTX"/>
    <n v="550"/>
    <x v="1"/>
    <s v="Central"/>
  </r>
  <r>
    <s v="D7MYDHMF"/>
    <x v="29"/>
    <x v="2"/>
    <s v="Conecom"/>
    <x v="0"/>
    <d v="2017-04-20T00:00:00"/>
    <x v="130"/>
    <n v="657"/>
    <s v="technolgy"/>
    <n v="2005"/>
    <n v="1520.66"/>
    <n v="1806"/>
    <s v="United States"/>
    <n v="0"/>
    <s v="GTX"/>
    <n v="550"/>
    <x v="1"/>
    <s v="Central"/>
  </r>
  <r>
    <s v="XAE858UJ"/>
    <x v="29"/>
    <x v="2"/>
    <s v="Streethex"/>
    <x v="0"/>
    <d v="2017-04-20T00:00:00"/>
    <x v="88"/>
    <n v="628"/>
    <s v="retail"/>
    <n v="1988"/>
    <n v="1376.8"/>
    <n v="1165"/>
    <s v="Belgium"/>
    <n v="0"/>
    <s v="GTX"/>
    <n v="550"/>
    <x v="1"/>
    <s v="Central"/>
  </r>
  <r>
    <s v="WTCU9X9M"/>
    <x v="29"/>
    <x v="0"/>
    <s v="Conecom"/>
    <x v="0"/>
    <d v="2017-04-20T00:00:00"/>
    <x v="72"/>
    <n v="1183"/>
    <s v="technolgy"/>
    <n v="2005"/>
    <n v="1520.66"/>
    <n v="1806"/>
    <s v="United States"/>
    <n v="0"/>
    <s v="GTX"/>
    <n v="1096"/>
    <x v="1"/>
    <s v="Central"/>
  </r>
  <r>
    <s v="0IF5FH68"/>
    <x v="29"/>
    <x v="3"/>
    <s v="Domzoom"/>
    <x v="0"/>
    <d v="2017-04-20T00:00:00"/>
    <x v="124"/>
    <n v="5203"/>
    <s v="entertainment"/>
    <n v="1998"/>
    <n v="217.87"/>
    <n v="551"/>
    <s v="United States"/>
    <n v="0"/>
    <s v="GTX"/>
    <n v="5482"/>
    <x v="1"/>
    <s v="Central"/>
  </r>
  <r>
    <s v="QUGPSHY8"/>
    <x v="29"/>
    <x v="1"/>
    <s v="Gogozoom"/>
    <x v="0"/>
    <d v="2017-04-20T00:00:00"/>
    <x v="128"/>
    <n v="56"/>
    <s v="telecommunications"/>
    <n v="2007"/>
    <n v="86.68"/>
    <n v="187"/>
    <s v="United States"/>
    <s v="Sonron"/>
    <s v="MG"/>
    <n v="55"/>
    <x v="1"/>
    <s v="Central"/>
  </r>
  <r>
    <s v="QNFO4GX8"/>
    <x v="14"/>
    <x v="2"/>
    <s v="Blackzim"/>
    <x v="0"/>
    <d v="2017-04-20T00:00:00"/>
    <x v="126"/>
    <n v="502"/>
    <s v="retail"/>
    <n v="2009"/>
    <n v="497.11"/>
    <n v="1588"/>
    <s v="United States"/>
    <n v="0"/>
    <s v="GTX"/>
    <n v="550"/>
    <x v="2"/>
    <s v="West"/>
  </r>
  <r>
    <s v="H1NFMTJ4"/>
    <x v="16"/>
    <x v="2"/>
    <s v="Xx-holding"/>
    <x v="0"/>
    <d v="2017-04-20T00:00:00"/>
    <x v="77"/>
    <n v="527"/>
    <s v="finance"/>
    <n v="1993"/>
    <n v="7537.24"/>
    <n v="20293"/>
    <s v="United States"/>
    <n v="0"/>
    <s v="GTX"/>
    <n v="550"/>
    <x v="2"/>
    <s v="West"/>
  </r>
  <r>
    <s v="AUJ21SKT"/>
    <x v="5"/>
    <x v="1"/>
    <s v="Xx-holding"/>
    <x v="1"/>
    <d v="2017-04-20T00:00:00"/>
    <x v="117"/>
    <n v="0"/>
    <s v="finance"/>
    <n v="1993"/>
    <n v="7537.24"/>
    <n v="20293"/>
    <s v="United States"/>
    <n v="0"/>
    <s v="MG"/>
    <n v="55"/>
    <x v="3"/>
    <s v="West"/>
  </r>
  <r>
    <s v="XIXNILOP"/>
    <x v="20"/>
    <x v="1"/>
    <s v="Finhigh"/>
    <x v="0"/>
    <d v="2017-04-20T00:00:00"/>
    <x v="126"/>
    <n v="64"/>
    <s v="finance"/>
    <n v="2006"/>
    <n v="1102.43"/>
    <n v="1759"/>
    <s v="United States"/>
    <n v="0"/>
    <s v="MG"/>
    <n v="55"/>
    <x v="1"/>
    <s v="Central"/>
  </r>
  <r>
    <s v="M645P7NW"/>
    <x v="8"/>
    <x v="2"/>
    <s v="Scotfind"/>
    <x v="0"/>
    <d v="2017-04-20T00:00:00"/>
    <x v="128"/>
    <n v="579"/>
    <s v="software"/>
    <n v="1996"/>
    <n v="6354.87"/>
    <n v="16780"/>
    <s v="United States"/>
    <s v="Bubba Gump"/>
    <s v="GTX"/>
    <n v="550"/>
    <x v="2"/>
    <s v="West"/>
  </r>
  <r>
    <s v="UPAGB68Z"/>
    <x v="8"/>
    <x v="3"/>
    <s v="Lexiqvolax"/>
    <x v="0"/>
    <d v="2017-04-20T00:00:00"/>
    <x v="129"/>
    <n v="5958"/>
    <s v="medical"/>
    <n v="2004"/>
    <n v="1618.89"/>
    <n v="3889"/>
    <s v="United States"/>
    <n v="0"/>
    <s v="GTX"/>
    <n v="5482"/>
    <x v="2"/>
    <s v="West"/>
  </r>
  <r>
    <s v="H5662N5X"/>
    <x v="0"/>
    <x v="2"/>
    <s v="Inity"/>
    <x v="1"/>
    <d v="2017-04-20T00:00:00"/>
    <x v="119"/>
    <n v="0"/>
    <s v="marketing"/>
    <n v="1986"/>
    <n v="2403.58"/>
    <n v="8801"/>
    <s v="United States"/>
    <n v="0"/>
    <s v="GTX"/>
    <n v="550"/>
    <x v="0"/>
    <s v="Central"/>
  </r>
  <r>
    <s v="07BT6PBZ"/>
    <x v="0"/>
    <x v="1"/>
    <s v="Treequote"/>
    <x v="0"/>
    <d v="2017-04-20T00:00:00"/>
    <x v="34"/>
    <n v="58"/>
    <s v="telecommunications"/>
    <n v="1988"/>
    <n v="5266.09"/>
    <n v="8595"/>
    <s v="United States"/>
    <s v="Sonron"/>
    <s v="MG"/>
    <n v="55"/>
    <x v="0"/>
    <s v="Central"/>
  </r>
  <r>
    <s v="N7FJ13VQ"/>
    <x v="17"/>
    <x v="0"/>
    <s v="Plussunin"/>
    <x v="1"/>
    <d v="2017-04-20T00:00:00"/>
    <x v="117"/>
    <n v="0"/>
    <s v="retail"/>
    <n v="2003"/>
    <n v="1419.98"/>
    <n v="4018"/>
    <s v="United States"/>
    <n v="0"/>
    <s v="GTX"/>
    <n v="1096"/>
    <x v="5"/>
    <s v="East"/>
  </r>
  <r>
    <s v="9UYDTR0R"/>
    <x v="17"/>
    <x v="3"/>
    <s v="Vehement Capital Partners"/>
    <x v="1"/>
    <d v="2017-04-20T00:00:00"/>
    <x v="128"/>
    <n v="0"/>
    <s v="finance"/>
    <n v="1993"/>
    <n v="646.1"/>
    <n v="883"/>
    <s v="United States"/>
    <s v="Golddex"/>
    <s v="GTX"/>
    <n v="5482"/>
    <x v="5"/>
    <s v="East"/>
  </r>
  <r>
    <s v="JOLRMB6X"/>
    <x v="15"/>
    <x v="0"/>
    <s v="Betasoloin"/>
    <x v="0"/>
    <d v="2017-04-20T00:00:00"/>
    <x v="89"/>
    <n v="1036"/>
    <s v="medical"/>
    <n v="1999"/>
    <n v="251.41"/>
    <n v="495"/>
    <s v="United States"/>
    <n v="0"/>
    <s v="GTX"/>
    <n v="1096"/>
    <x v="4"/>
    <s v="East"/>
  </r>
  <r>
    <s v="K8DHOJWM"/>
    <x v="11"/>
    <x v="3"/>
    <s v="Genco Pura Olive Oil Company"/>
    <x v="0"/>
    <d v="2017-04-20T00:00:00"/>
    <x v="128"/>
    <n v="4878"/>
    <s v="retail"/>
    <n v="2007"/>
    <n v="894.33"/>
    <n v="1635"/>
    <s v="Italy"/>
    <n v="0"/>
    <s v="GTX"/>
    <n v="5482"/>
    <x v="0"/>
    <s v="Central"/>
  </r>
  <r>
    <s v="NKBIYNK5"/>
    <x v="4"/>
    <x v="2"/>
    <s v="Faxquote"/>
    <x v="1"/>
    <d v="2017-04-20T00:00:00"/>
    <x v="126"/>
    <n v="0"/>
    <s v="telecommunications"/>
    <n v="1995"/>
    <n v="1825.82"/>
    <n v="5595"/>
    <s v="United States"/>
    <s v="Sonron"/>
    <s v="GTX"/>
    <n v="550"/>
    <x v="3"/>
    <s v="West"/>
  </r>
  <r>
    <s v="8MXI6J6N"/>
    <x v="3"/>
    <x v="0"/>
    <s v="Streethex"/>
    <x v="1"/>
    <d v="2017-04-21T00:00:00"/>
    <x v="39"/>
    <n v="0"/>
    <s v="retail"/>
    <n v="1988"/>
    <n v="1376.8"/>
    <n v="1165"/>
    <s v="Belgium"/>
    <n v="0"/>
    <s v="GTX"/>
    <n v="1096"/>
    <x v="0"/>
    <s v="Central"/>
  </r>
  <r>
    <s v="HRLYABOS"/>
    <x v="25"/>
    <x v="0"/>
    <s v="Bubba Gump"/>
    <x v="0"/>
    <d v="2017-04-21T00:00:00"/>
    <x v="132"/>
    <n v="1033"/>
    <s v="software"/>
    <n v="2002"/>
    <n v="987.39"/>
    <n v="2253"/>
    <s v="United States"/>
    <n v="0"/>
    <s v="GTX"/>
    <n v="1096"/>
    <x v="5"/>
    <s v="East"/>
  </r>
  <r>
    <s v="BTLXFPUB"/>
    <x v="26"/>
    <x v="3"/>
    <s v="Zathunicon"/>
    <x v="0"/>
    <d v="2017-04-21T00:00:00"/>
    <x v="83"/>
    <n v="5343"/>
    <s v="retail"/>
    <n v="2010"/>
    <n v="71.12"/>
    <n v="144"/>
    <s v="United States"/>
    <n v="0"/>
    <s v="GTX"/>
    <n v="5482"/>
    <x v="5"/>
    <s v="East"/>
  </r>
  <r>
    <s v="W7GVZL28"/>
    <x v="1"/>
    <x v="0"/>
    <s v="Conecom"/>
    <x v="1"/>
    <d v="2017-04-21T00:00:00"/>
    <x v="129"/>
    <n v="0"/>
    <s v="technolgy"/>
    <n v="2005"/>
    <n v="1520.66"/>
    <n v="1806"/>
    <s v="United States"/>
    <n v="0"/>
    <s v="GTX"/>
    <n v="1096"/>
    <x v="1"/>
    <s v="Central"/>
  </r>
  <r>
    <s v="HBXLK0B6"/>
    <x v="1"/>
    <x v="4"/>
    <s v="Finhigh"/>
    <x v="0"/>
    <d v="2017-04-21T00:00:00"/>
    <x v="127"/>
    <n v="3269"/>
    <s v="finance"/>
    <n v="2006"/>
    <n v="1102.43"/>
    <n v="1759"/>
    <s v="United States"/>
    <n v="0"/>
    <s v="MG"/>
    <n v="3393"/>
    <x v="1"/>
    <s v="Central"/>
  </r>
  <r>
    <s v="PZ6TGFY6"/>
    <x v="22"/>
    <x v="2"/>
    <s v="Silis"/>
    <x v="1"/>
    <d v="2017-04-21T00:00:00"/>
    <x v="49"/>
    <n v="0"/>
    <s v="medical"/>
    <n v="1994"/>
    <n v="2818.38"/>
    <n v="6290"/>
    <s v="United States"/>
    <n v="0"/>
    <s v="GTX"/>
    <n v="550"/>
    <x v="5"/>
    <s v="East"/>
  </r>
  <r>
    <s v="8W206MO5"/>
    <x v="19"/>
    <x v="3"/>
    <s v="Mathtouch"/>
    <x v="0"/>
    <d v="2017-04-21T00:00:00"/>
    <x v="83"/>
    <n v="4908"/>
    <s v="marketing"/>
    <n v="1984"/>
    <n v="3027.46"/>
    <n v="9516"/>
    <s v="Jordan"/>
    <n v="0"/>
    <s v="GTX"/>
    <n v="5482"/>
    <x v="4"/>
    <s v="East"/>
  </r>
  <r>
    <s v="Z9SY11HK"/>
    <x v="9"/>
    <x v="4"/>
    <s v="Labdrill"/>
    <x v="0"/>
    <d v="2017-04-21T00:00:00"/>
    <x v="129"/>
    <n v="3303"/>
    <s v="medical"/>
    <n v="1985"/>
    <n v="2741.37"/>
    <n v="9226"/>
    <s v="United States"/>
    <n v="0"/>
    <s v="MG"/>
    <n v="3393"/>
    <x v="3"/>
    <s v="West"/>
  </r>
  <r>
    <s v="6YIW81M9"/>
    <x v="29"/>
    <x v="4"/>
    <s v="dambase"/>
    <x v="1"/>
    <d v="2017-04-21T00:00:00"/>
    <x v="119"/>
    <n v="0"/>
    <s v="marketing"/>
    <n v="1995"/>
    <n v="2173.98"/>
    <n v="2928"/>
    <s v="United States"/>
    <s v="Inity"/>
    <s v="MG"/>
    <n v="3393"/>
    <x v="1"/>
    <s v="Central"/>
  </r>
  <r>
    <s v="0XI051FP"/>
    <x v="29"/>
    <x v="4"/>
    <s v="Ron-tech"/>
    <x v="1"/>
    <d v="2017-04-21T00:00:00"/>
    <x v="34"/>
    <n v="0"/>
    <s v="medical"/>
    <n v="1992"/>
    <n v="3922.42"/>
    <n v="6837"/>
    <s v="United States"/>
    <n v="0"/>
    <s v="MG"/>
    <n v="3393"/>
    <x v="1"/>
    <s v="Central"/>
  </r>
  <r>
    <s v="TBPGQYF8"/>
    <x v="29"/>
    <x v="1"/>
    <s v="Streethex"/>
    <x v="0"/>
    <d v="2017-04-21T00:00:00"/>
    <x v="119"/>
    <n v="55"/>
    <s v="retail"/>
    <n v="1988"/>
    <n v="1376.8"/>
    <n v="1165"/>
    <s v="Belgium"/>
    <n v="0"/>
    <s v="MG"/>
    <n v="55"/>
    <x v="1"/>
    <s v="Central"/>
  </r>
  <r>
    <s v="7CC38V2J"/>
    <x v="14"/>
    <x v="2"/>
    <s v="Lexiqvolax"/>
    <x v="0"/>
    <d v="2017-04-21T00:00:00"/>
    <x v="91"/>
    <n v="531"/>
    <s v="medical"/>
    <n v="2004"/>
    <n v="1618.89"/>
    <n v="3889"/>
    <s v="United States"/>
    <n v="0"/>
    <s v="GTX"/>
    <n v="550"/>
    <x v="2"/>
    <s v="West"/>
  </r>
  <r>
    <s v="PC2V729V"/>
    <x v="14"/>
    <x v="2"/>
    <s v="Newex"/>
    <x v="0"/>
    <d v="2017-04-21T00:00:00"/>
    <x v="32"/>
    <n v="557"/>
    <s v="services"/>
    <n v="1991"/>
    <n v="1012.72"/>
    <n v="3492"/>
    <s v="Germany"/>
    <n v="0"/>
    <s v="GTX"/>
    <n v="550"/>
    <x v="2"/>
    <s v="West"/>
  </r>
  <r>
    <s v="7AOZ2F9R"/>
    <x v="21"/>
    <x v="2"/>
    <s v="Hottechi"/>
    <x v="0"/>
    <d v="2017-04-21T00:00:00"/>
    <x v="83"/>
    <n v="489"/>
    <s v="technolgy"/>
    <n v="1997"/>
    <n v="8170.38"/>
    <n v="16499"/>
    <s v="Korea"/>
    <n v="0"/>
    <s v="GTX"/>
    <n v="550"/>
    <x v="0"/>
    <s v="Central"/>
  </r>
  <r>
    <s v="7I7BZHHT"/>
    <x v="20"/>
    <x v="4"/>
    <s v="Scottech"/>
    <x v="1"/>
    <d v="2017-04-21T00:00:00"/>
    <x v="78"/>
    <n v="0"/>
    <s v="marketing"/>
    <n v="2012"/>
    <n v="45.39"/>
    <n v="100"/>
    <s v="United States"/>
    <s v="Inity"/>
    <s v="MG"/>
    <n v="3393"/>
    <x v="1"/>
    <s v="Central"/>
  </r>
  <r>
    <s v="79DYTU8Y"/>
    <x v="0"/>
    <x v="1"/>
    <s v="Streethex"/>
    <x v="0"/>
    <d v="2017-04-21T00:00:00"/>
    <x v="35"/>
    <n v="60"/>
    <s v="retail"/>
    <n v="1988"/>
    <n v="1376.8"/>
    <n v="1165"/>
    <s v="Belgium"/>
    <n v="0"/>
    <s v="MG"/>
    <n v="55"/>
    <x v="0"/>
    <s v="Central"/>
  </r>
  <r>
    <s v="V4HYSJS2"/>
    <x v="17"/>
    <x v="4"/>
    <s v="Betasoloin"/>
    <x v="0"/>
    <d v="2017-04-21T00:00:00"/>
    <x v="44"/>
    <n v="2887"/>
    <s v="medical"/>
    <n v="1999"/>
    <n v="251.41"/>
    <n v="495"/>
    <s v="United States"/>
    <n v="0"/>
    <s v="MG"/>
    <n v="3393"/>
    <x v="5"/>
    <s v="East"/>
  </r>
  <r>
    <s v="1L6M83Q5"/>
    <x v="17"/>
    <x v="4"/>
    <s v="Donware"/>
    <x v="0"/>
    <d v="2017-04-21T00:00:00"/>
    <x v="34"/>
    <n v="3214"/>
    <s v="marketing"/>
    <n v="1999"/>
    <n v="1197.44"/>
    <n v="2570"/>
    <s v="United States"/>
    <n v="0"/>
    <s v="MG"/>
    <n v="3393"/>
    <x v="5"/>
    <s v="East"/>
  </r>
  <r>
    <s v="FVGRGJU8"/>
    <x v="15"/>
    <x v="4"/>
    <s v="Betatech"/>
    <x v="2"/>
    <d v="2017-04-21T00:00:00"/>
    <x v="14"/>
    <m/>
    <s v="medical"/>
    <n v="1986"/>
    <n v="647.18"/>
    <n v="1185"/>
    <s v="Kenya"/>
    <n v="0"/>
    <s v="MG"/>
    <n v="3393"/>
    <x v="4"/>
    <s v="East"/>
  </r>
  <r>
    <s v="POFA8BWL"/>
    <x v="15"/>
    <x v="4"/>
    <s v="Acme Corporation"/>
    <x v="0"/>
    <d v="2017-04-21T00:00:00"/>
    <x v="120"/>
    <n v="3850"/>
    <s v="technolgy"/>
    <n v="1996"/>
    <n v="1100.04"/>
    <n v="2822"/>
    <s v="United States"/>
    <n v="0"/>
    <s v="MG"/>
    <n v="3393"/>
    <x v="4"/>
    <s v="East"/>
  </r>
  <r>
    <s v="AKXBF6IQ"/>
    <x v="11"/>
    <x v="1"/>
    <s v="Gogozoom"/>
    <x v="0"/>
    <d v="2017-04-21T00:00:00"/>
    <x v="70"/>
    <n v="54"/>
    <s v="telecommunications"/>
    <n v="2007"/>
    <n v="86.68"/>
    <n v="187"/>
    <s v="United States"/>
    <s v="Sonron"/>
    <s v="MG"/>
    <n v="55"/>
    <x v="0"/>
    <s v="Central"/>
  </r>
  <r>
    <s v="VD94D677"/>
    <x v="4"/>
    <x v="1"/>
    <s v="Groovestreet"/>
    <x v="1"/>
    <d v="2017-04-21T00:00:00"/>
    <x v="130"/>
    <n v="0"/>
    <s v="retail"/>
    <n v="2003"/>
    <n v="223.8"/>
    <n v="299"/>
    <s v="United States"/>
    <n v="0"/>
    <s v="MG"/>
    <n v="55"/>
    <x v="3"/>
    <s v="West"/>
  </r>
  <r>
    <s v="Z2M1XXEK"/>
    <x v="18"/>
    <x v="3"/>
    <s v="Iselectrics"/>
    <x v="0"/>
    <d v="2017-04-21T00:00:00"/>
    <x v="119"/>
    <n v="6263"/>
    <s v="technolgy"/>
    <n v="2011"/>
    <n v="527.11"/>
    <n v="1428"/>
    <s v="United States"/>
    <s v="Acme Corporation"/>
    <s v="GTX"/>
    <n v="5482"/>
    <x v="4"/>
    <s v="East"/>
  </r>
  <r>
    <s v="OI6UHCTN"/>
    <x v="2"/>
    <x v="2"/>
    <s v="Blackzim"/>
    <x v="0"/>
    <d v="2017-04-21T00:00:00"/>
    <x v="120"/>
    <n v="570"/>
    <s v="retail"/>
    <n v="2009"/>
    <n v="497.11"/>
    <n v="1588"/>
    <s v="United States"/>
    <n v="0"/>
    <s v="GTX"/>
    <n v="550"/>
    <x v="2"/>
    <s v="West"/>
  </r>
  <r>
    <s v="JV6PZSN6"/>
    <x v="28"/>
    <x v="3"/>
    <s v="Donquadtech"/>
    <x v="1"/>
    <d v="2017-04-22T00:00:00"/>
    <x v="130"/>
    <n v="0"/>
    <s v="technolgy"/>
    <n v="1992"/>
    <n v="1712.68"/>
    <n v="3194"/>
    <s v="United States"/>
    <s v="Acme Corporation"/>
    <s v="GTX"/>
    <n v="5482"/>
    <x v="5"/>
    <s v="East"/>
  </r>
  <r>
    <s v="MJF4D19K"/>
    <x v="1"/>
    <x v="3"/>
    <s v="Streethex"/>
    <x v="0"/>
    <d v="2017-04-22T00:00:00"/>
    <x v="130"/>
    <n v="5858"/>
    <s v="retail"/>
    <n v="1988"/>
    <n v="1376.8"/>
    <n v="1165"/>
    <s v="Belgium"/>
    <n v="0"/>
    <s v="GTX"/>
    <n v="5482"/>
    <x v="1"/>
    <s v="Central"/>
  </r>
  <r>
    <s v="GC4YH9D0"/>
    <x v="29"/>
    <x v="2"/>
    <s v="Inity"/>
    <x v="0"/>
    <d v="2017-04-22T00:00:00"/>
    <x v="116"/>
    <n v="570"/>
    <s v="marketing"/>
    <n v="1986"/>
    <n v="2403.58"/>
    <n v="8801"/>
    <s v="United States"/>
    <n v="0"/>
    <s v="GTX"/>
    <n v="550"/>
    <x v="1"/>
    <s v="Central"/>
  </r>
  <r>
    <s v="2ZUL1AAV"/>
    <x v="16"/>
    <x v="4"/>
    <s v="Fasehatice"/>
    <x v="1"/>
    <d v="2017-04-22T00:00:00"/>
    <x v="130"/>
    <n v="0"/>
    <s v="retail"/>
    <n v="1990"/>
    <n v="4968.91"/>
    <n v="7523"/>
    <s v="United States"/>
    <n v="0"/>
    <s v="MG"/>
    <n v="3393"/>
    <x v="2"/>
    <s v="West"/>
  </r>
  <r>
    <s v="8CUN8O4Z"/>
    <x v="16"/>
    <x v="2"/>
    <s v="Y-corporation"/>
    <x v="0"/>
    <d v="2017-04-22T00:00:00"/>
    <x v="129"/>
    <n v="500"/>
    <s v="employment"/>
    <n v="1983"/>
    <n v="2871.35"/>
    <n v="9561"/>
    <s v="United States"/>
    <n v="0"/>
    <s v="GTX"/>
    <n v="550"/>
    <x v="2"/>
    <s v="West"/>
  </r>
  <r>
    <s v="AMX2BM39"/>
    <x v="16"/>
    <x v="4"/>
    <s v="Kan-code"/>
    <x v="0"/>
    <d v="2017-04-22T00:00:00"/>
    <x v="120"/>
    <n v="3546"/>
    <s v="software"/>
    <n v="1982"/>
    <n v="11698.03"/>
    <n v="34288"/>
    <s v="United States"/>
    <n v="0"/>
    <s v="MG"/>
    <n v="3393"/>
    <x v="2"/>
    <s v="West"/>
  </r>
  <r>
    <s v="FK3NS3EW"/>
    <x v="5"/>
    <x v="2"/>
    <s v="Dalttechnology"/>
    <x v="0"/>
    <d v="2017-04-22T00:00:00"/>
    <x v="129"/>
    <n v="525"/>
    <s v="software"/>
    <n v="2013"/>
    <n v="98.79"/>
    <n v="96"/>
    <s v="United States"/>
    <s v="Bubba Gump"/>
    <s v="GTX"/>
    <n v="550"/>
    <x v="3"/>
    <s v="West"/>
  </r>
  <r>
    <s v="3AB31BUU"/>
    <x v="0"/>
    <x v="0"/>
    <s v="Conecom"/>
    <x v="0"/>
    <d v="2017-04-22T00:00:00"/>
    <x v="128"/>
    <n v="1024"/>
    <s v="technolgy"/>
    <n v="2005"/>
    <n v="1520.66"/>
    <n v="1806"/>
    <s v="United States"/>
    <n v="0"/>
    <s v="GTX"/>
    <n v="1096"/>
    <x v="0"/>
    <s v="Central"/>
  </r>
  <r>
    <s v="ZQ7TYNUV"/>
    <x v="6"/>
    <x v="3"/>
    <s v="Streethex"/>
    <x v="0"/>
    <d v="2017-04-22T00:00:00"/>
    <x v="129"/>
    <n v="6384"/>
    <s v="retail"/>
    <n v="1988"/>
    <n v="1376.8"/>
    <n v="1165"/>
    <s v="Belgium"/>
    <n v="0"/>
    <s v="GTX"/>
    <n v="5482"/>
    <x v="1"/>
    <s v="Central"/>
  </r>
  <r>
    <s v="2PCPSBP9"/>
    <x v="17"/>
    <x v="2"/>
    <s v="Acme Corporation"/>
    <x v="1"/>
    <d v="2017-04-22T00:00:00"/>
    <x v="37"/>
    <n v="0"/>
    <s v="technolgy"/>
    <n v="1996"/>
    <n v="1100.04"/>
    <n v="2822"/>
    <s v="United States"/>
    <n v="0"/>
    <s v="GTX"/>
    <n v="550"/>
    <x v="5"/>
    <s v="East"/>
  </r>
  <r>
    <s v="E223LSRZ"/>
    <x v="17"/>
    <x v="2"/>
    <s v="Donware"/>
    <x v="0"/>
    <d v="2017-04-22T00:00:00"/>
    <x v="89"/>
    <n v="587"/>
    <s v="marketing"/>
    <n v="1999"/>
    <n v="1197.44"/>
    <n v="2570"/>
    <s v="United States"/>
    <n v="0"/>
    <s v="GTX"/>
    <n v="550"/>
    <x v="5"/>
    <s v="East"/>
  </r>
  <r>
    <s v="SW75F1Q1"/>
    <x v="10"/>
    <x v="1"/>
    <s v="Labdrill"/>
    <x v="0"/>
    <d v="2017-04-22T00:00:00"/>
    <x v="126"/>
    <n v="55"/>
    <s v="medical"/>
    <n v="1985"/>
    <n v="2741.37"/>
    <n v="9226"/>
    <s v="United States"/>
    <n v="0"/>
    <s v="MG"/>
    <n v="55"/>
    <x v="3"/>
    <s v="West"/>
  </r>
  <r>
    <s v="0Z6MNUF2"/>
    <x v="10"/>
    <x v="4"/>
    <s v="Y-corporation"/>
    <x v="0"/>
    <d v="2017-04-22T00:00:00"/>
    <x v="129"/>
    <n v="3242"/>
    <s v="employment"/>
    <n v="1983"/>
    <n v="2871.35"/>
    <n v="9561"/>
    <s v="United States"/>
    <n v="0"/>
    <s v="MG"/>
    <n v="3393"/>
    <x v="3"/>
    <s v="West"/>
  </r>
  <r>
    <s v="HWD8ELR9"/>
    <x v="11"/>
    <x v="3"/>
    <s v="Zumgoity"/>
    <x v="0"/>
    <d v="2017-04-22T00:00:00"/>
    <x v="64"/>
    <n v="5558"/>
    <s v="medical"/>
    <n v="1984"/>
    <n v="441.08"/>
    <n v="1210"/>
    <s v="United States"/>
    <n v="0"/>
    <s v="GTX"/>
    <n v="5482"/>
    <x v="0"/>
    <s v="Central"/>
  </r>
  <r>
    <s v="9FWCMMM3"/>
    <x v="4"/>
    <x v="4"/>
    <s v="Hottechi"/>
    <x v="0"/>
    <d v="2017-04-22T00:00:00"/>
    <x v="130"/>
    <n v="3661"/>
    <s v="technolgy"/>
    <n v="1997"/>
    <n v="8170.38"/>
    <n v="16499"/>
    <s v="Korea"/>
    <n v="0"/>
    <s v="MG"/>
    <n v="3393"/>
    <x v="3"/>
    <s v="West"/>
  </r>
  <r>
    <s v="NCL2AJUL"/>
    <x v="3"/>
    <x v="1"/>
    <s v="Globex Corporation"/>
    <x v="1"/>
    <d v="2017-04-23T00:00:00"/>
    <x v="133"/>
    <n v="0"/>
    <s v="technolgy"/>
    <n v="2000"/>
    <n v="1223.72"/>
    <n v="2497"/>
    <s v="Norway"/>
    <n v="0"/>
    <s v="MG"/>
    <n v="55"/>
    <x v="0"/>
    <s v="Central"/>
  </r>
  <r>
    <s v="NZPZ87IX"/>
    <x v="25"/>
    <x v="2"/>
    <s v="Ganjaflex"/>
    <x v="1"/>
    <d v="2017-04-23T00:00:00"/>
    <x v="129"/>
    <n v="0"/>
    <s v="retail"/>
    <n v="1995"/>
    <n v="5158.71"/>
    <n v="17479"/>
    <s v="Japan"/>
    <n v="0"/>
    <s v="GTX"/>
    <n v="550"/>
    <x v="5"/>
    <s v="East"/>
  </r>
  <r>
    <s v="SDJDM8RI"/>
    <x v="25"/>
    <x v="4"/>
    <s v="Umbrella Corporation"/>
    <x v="1"/>
    <d v="2017-04-23T00:00:00"/>
    <x v="134"/>
    <n v="0"/>
    <s v="finance"/>
    <n v="1998"/>
    <n v="2022.14"/>
    <n v="5113"/>
    <s v="United States"/>
    <n v="0"/>
    <s v="MG"/>
    <n v="3393"/>
    <x v="5"/>
    <s v="East"/>
  </r>
  <r>
    <s v="I18DIO6O"/>
    <x v="23"/>
    <x v="3"/>
    <s v="Zotware"/>
    <x v="0"/>
    <d v="2017-04-23T00:00:00"/>
    <x v="122"/>
    <n v="5780"/>
    <s v="software"/>
    <n v="1979"/>
    <n v="4478.47"/>
    <n v="13809"/>
    <s v="United States"/>
    <n v="0"/>
    <s v="GTX"/>
    <n v="5482"/>
    <x v="4"/>
    <s v="East"/>
  </r>
  <r>
    <s v="AT6SDVJ5"/>
    <x v="22"/>
    <x v="0"/>
    <s v="Ganjaflex"/>
    <x v="1"/>
    <d v="2017-04-23T00:00:00"/>
    <x v="133"/>
    <n v="0"/>
    <s v="retail"/>
    <n v="1995"/>
    <n v="5158.71"/>
    <n v="17479"/>
    <s v="Japan"/>
    <n v="0"/>
    <s v="GTX"/>
    <n v="1096"/>
    <x v="5"/>
    <s v="East"/>
  </r>
  <r>
    <s v="UO6R0X7G"/>
    <x v="12"/>
    <x v="1"/>
    <s v="Goodsilron"/>
    <x v="1"/>
    <d v="2017-04-23T00:00:00"/>
    <x v="32"/>
    <n v="0"/>
    <s v="marketing"/>
    <n v="2000"/>
    <n v="2952.73"/>
    <n v="5107"/>
    <s v="United States"/>
    <n v="0"/>
    <s v="MG"/>
    <n v="55"/>
    <x v="3"/>
    <s v="West"/>
  </r>
  <r>
    <s v="PC38XXQN"/>
    <x v="12"/>
    <x v="4"/>
    <s v="Blackzim"/>
    <x v="1"/>
    <d v="2017-04-23T00:00:00"/>
    <x v="135"/>
    <n v="0"/>
    <s v="retail"/>
    <n v="2009"/>
    <n v="497.11"/>
    <n v="1588"/>
    <s v="United States"/>
    <n v="0"/>
    <s v="MG"/>
    <n v="3393"/>
    <x v="3"/>
    <s v="West"/>
  </r>
  <r>
    <s v="7EBT21IA"/>
    <x v="24"/>
    <x v="2"/>
    <s v="Betatech"/>
    <x v="0"/>
    <d v="2017-04-23T00:00:00"/>
    <x v="122"/>
    <n v="560"/>
    <s v="medical"/>
    <n v="1986"/>
    <n v="647.18"/>
    <n v="1185"/>
    <s v="Kenya"/>
    <n v="0"/>
    <s v="GTX"/>
    <n v="550"/>
    <x v="1"/>
    <s v="Central"/>
  </r>
  <r>
    <s v="MCRDLBIE"/>
    <x v="7"/>
    <x v="1"/>
    <s v="Newex"/>
    <x v="0"/>
    <d v="2017-04-23T00:00:00"/>
    <x v="79"/>
    <n v="45"/>
    <s v="services"/>
    <n v="1991"/>
    <n v="1012.72"/>
    <n v="3492"/>
    <s v="Germany"/>
    <n v="0"/>
    <s v="MG"/>
    <n v="55"/>
    <x v="2"/>
    <s v="West"/>
  </r>
  <r>
    <s v="JW4K9O5H"/>
    <x v="14"/>
    <x v="0"/>
    <s v="Konex"/>
    <x v="1"/>
    <d v="2017-04-23T00:00:00"/>
    <x v="123"/>
    <n v="0"/>
    <s v="technolgy"/>
    <n v="1980"/>
    <n v="7708.38"/>
    <n v="13756"/>
    <s v="United States"/>
    <n v="0"/>
    <s v="GTX"/>
    <n v="1096"/>
    <x v="2"/>
    <s v="West"/>
  </r>
  <r>
    <s v="FX54MQFC"/>
    <x v="14"/>
    <x v="2"/>
    <s v="Golddex"/>
    <x v="0"/>
    <d v="2017-04-23T00:00:00"/>
    <x v="122"/>
    <n v="592"/>
    <s v="finance"/>
    <n v="2008"/>
    <n v="52.5"/>
    <n v="165"/>
    <s v="United States"/>
    <n v="0"/>
    <s v="GTX"/>
    <n v="550"/>
    <x v="2"/>
    <s v="West"/>
  </r>
  <r>
    <s v="A2C5O4EN"/>
    <x v="16"/>
    <x v="2"/>
    <s v="Doncon"/>
    <x v="0"/>
    <d v="2017-04-23T00:00:00"/>
    <x v="130"/>
    <n v="529"/>
    <s v="technolgy"/>
    <n v="2010"/>
    <n v="587.72"/>
    <n v="1501"/>
    <s v="United States"/>
    <n v="0"/>
    <s v="GTX"/>
    <n v="550"/>
    <x v="2"/>
    <s v="West"/>
  </r>
  <r>
    <s v="GM6C1UK3"/>
    <x v="21"/>
    <x v="3"/>
    <s v="Streethex"/>
    <x v="1"/>
    <d v="2017-04-23T00:00:00"/>
    <x v="34"/>
    <n v="0"/>
    <s v="retail"/>
    <n v="1988"/>
    <n v="1376.8"/>
    <n v="1165"/>
    <s v="Belgium"/>
    <n v="0"/>
    <s v="GTX"/>
    <n v="5482"/>
    <x v="0"/>
    <s v="Central"/>
  </r>
  <r>
    <s v="6VET70WX"/>
    <x v="21"/>
    <x v="2"/>
    <s v="Bioholding"/>
    <x v="0"/>
    <d v="2017-04-23T00:00:00"/>
    <x v="72"/>
    <n v="518"/>
    <s v="medical"/>
    <n v="2012"/>
    <n v="587.34"/>
    <n v="1356"/>
    <s v="Philipines"/>
    <n v="0"/>
    <s v="GTX"/>
    <n v="550"/>
    <x v="0"/>
    <s v="Central"/>
  </r>
  <r>
    <s v="UQO59R6N"/>
    <x v="21"/>
    <x v="1"/>
    <s v="Warephase"/>
    <x v="0"/>
    <d v="2017-04-23T00:00:00"/>
    <x v="136"/>
    <n v="52"/>
    <s v="services"/>
    <n v="1997"/>
    <n v="2041.73"/>
    <n v="5276"/>
    <s v="United States"/>
    <n v="0"/>
    <s v="MG"/>
    <n v="55"/>
    <x v="0"/>
    <s v="Central"/>
  </r>
  <r>
    <s v="HEOTZFII"/>
    <x v="5"/>
    <x v="1"/>
    <s v="Labdrill"/>
    <x v="1"/>
    <d v="2017-04-23T00:00:00"/>
    <x v="122"/>
    <n v="0"/>
    <s v="medical"/>
    <n v="1985"/>
    <n v="2741.37"/>
    <n v="9226"/>
    <s v="United States"/>
    <n v="0"/>
    <s v="MG"/>
    <n v="55"/>
    <x v="3"/>
    <s v="West"/>
  </r>
  <r>
    <s v="8V4PEF5D"/>
    <x v="0"/>
    <x v="1"/>
    <s v="Funholding"/>
    <x v="0"/>
    <d v="2017-04-23T00:00:00"/>
    <x v="77"/>
    <n v="51"/>
    <s v="finance"/>
    <n v="1991"/>
    <n v="2819.5"/>
    <n v="7227"/>
    <s v="United States"/>
    <s v="Golddex"/>
    <s v="MG"/>
    <n v="55"/>
    <x v="0"/>
    <s v="Central"/>
  </r>
  <r>
    <s v="7RJMI3GC"/>
    <x v="6"/>
    <x v="2"/>
    <s v="Genco Pura Olive Oil Company"/>
    <x v="0"/>
    <d v="2017-04-23T00:00:00"/>
    <x v="122"/>
    <n v="554"/>
    <s v="retail"/>
    <n v="2007"/>
    <n v="894.33"/>
    <n v="1635"/>
    <s v="Italy"/>
    <n v="0"/>
    <s v="GTX"/>
    <n v="550"/>
    <x v="1"/>
    <s v="Central"/>
  </r>
  <r>
    <s v="3EGE42CM"/>
    <x v="17"/>
    <x v="4"/>
    <s v="Ontomedia"/>
    <x v="1"/>
    <d v="2017-04-23T00:00:00"/>
    <x v="122"/>
    <n v="0"/>
    <s v="employment"/>
    <n v="1997"/>
    <n v="882.12"/>
    <n v="2769"/>
    <s v="United States"/>
    <n v="0"/>
    <s v="MG"/>
    <n v="3393"/>
    <x v="5"/>
    <s v="East"/>
  </r>
  <r>
    <s v="APWT2PFU"/>
    <x v="10"/>
    <x v="1"/>
    <s v="Blackzim"/>
    <x v="0"/>
    <d v="2017-04-23T00:00:00"/>
    <x v="129"/>
    <n v="59"/>
    <s v="retail"/>
    <n v="2009"/>
    <n v="497.11"/>
    <n v="1588"/>
    <s v="United States"/>
    <n v="0"/>
    <s v="MG"/>
    <n v="55"/>
    <x v="3"/>
    <s v="West"/>
  </r>
  <r>
    <s v="SUT0ZGFM"/>
    <x v="15"/>
    <x v="4"/>
    <s v="Initech"/>
    <x v="1"/>
    <d v="2017-04-23T00:00:00"/>
    <x v="35"/>
    <n v="0"/>
    <s v="telecommunications"/>
    <n v="1994"/>
    <n v="6395.05"/>
    <n v="20275"/>
    <s v="United States"/>
    <n v="0"/>
    <s v="MG"/>
    <n v="3393"/>
    <x v="4"/>
    <s v="East"/>
  </r>
  <r>
    <s v="PTCP8RP4"/>
    <x v="11"/>
    <x v="1"/>
    <s v="Zumgoity"/>
    <x v="1"/>
    <d v="2017-04-23T00:00:00"/>
    <x v="39"/>
    <n v="0"/>
    <s v="medical"/>
    <n v="1984"/>
    <n v="441.08"/>
    <n v="1210"/>
    <s v="United States"/>
    <n v="0"/>
    <s v="MG"/>
    <n v="55"/>
    <x v="0"/>
    <s v="Central"/>
  </r>
  <r>
    <s v="QRFKRSKS"/>
    <x v="11"/>
    <x v="4"/>
    <s v="Dontechi"/>
    <x v="1"/>
    <d v="2017-04-23T00:00:00"/>
    <x v="112"/>
    <n v="0"/>
    <s v="software"/>
    <n v="1982"/>
    <n v="4618"/>
    <n v="10083"/>
    <s v="United States"/>
    <n v="0"/>
    <s v="MG"/>
    <n v="3393"/>
    <x v="0"/>
    <s v="Central"/>
  </r>
  <r>
    <s v="DSIX9DGZ"/>
    <x v="4"/>
    <x v="1"/>
    <s v="Newex"/>
    <x v="1"/>
    <d v="2017-04-23T00:00:00"/>
    <x v="129"/>
    <n v="0"/>
    <s v="services"/>
    <n v="1991"/>
    <n v="1012.72"/>
    <n v="3492"/>
    <s v="Germany"/>
    <n v="0"/>
    <s v="MG"/>
    <n v="55"/>
    <x v="3"/>
    <s v="West"/>
  </r>
  <r>
    <s v="64WCPKZ1"/>
    <x v="13"/>
    <x v="3"/>
    <s v="Xx-zobam"/>
    <x v="0"/>
    <d v="2017-04-23T00:00:00"/>
    <x v="37"/>
    <n v="5813"/>
    <s v="entertainment"/>
    <n v="1989"/>
    <n v="3838.39"/>
    <n v="8274"/>
    <s v="United States"/>
    <n v="0"/>
    <s v="GTX"/>
    <n v="5482"/>
    <x v="4"/>
    <s v="East"/>
  </r>
  <r>
    <s v="LITG1BL1"/>
    <x v="2"/>
    <x v="3"/>
    <s v="Xx-holding"/>
    <x v="1"/>
    <d v="2017-04-23T00:00:00"/>
    <x v="126"/>
    <n v="0"/>
    <s v="finance"/>
    <n v="1993"/>
    <n v="7537.24"/>
    <n v="20293"/>
    <s v="United States"/>
    <n v="0"/>
    <s v="GTX"/>
    <n v="5482"/>
    <x v="2"/>
    <s v="West"/>
  </r>
  <r>
    <s v="7FKONHLX"/>
    <x v="3"/>
    <x v="1"/>
    <s v="Ron-tech"/>
    <x v="0"/>
    <d v="2017-04-24T00:00:00"/>
    <x v="123"/>
    <n v="62"/>
    <s v="medical"/>
    <n v="1992"/>
    <n v="3922.42"/>
    <n v="6837"/>
    <s v="United States"/>
    <n v="0"/>
    <s v="MG"/>
    <n v="55"/>
    <x v="0"/>
    <s v="Central"/>
  </r>
  <r>
    <s v="SLP4PTFK"/>
    <x v="1"/>
    <x v="0"/>
    <s v="Konmatfix"/>
    <x v="0"/>
    <d v="2017-04-24T00:00:00"/>
    <x v="35"/>
    <n v="1020"/>
    <s v="marketing"/>
    <n v="1985"/>
    <n v="375.43"/>
    <n v="1190"/>
    <s v="United States"/>
    <n v="0"/>
    <s v="GTX"/>
    <n v="1096"/>
    <x v="1"/>
    <s v="Central"/>
  </r>
  <r>
    <s v="X3S5O9LJ"/>
    <x v="1"/>
    <x v="3"/>
    <s v="Domzoom"/>
    <x v="0"/>
    <d v="2017-04-24T00:00:00"/>
    <x v="130"/>
    <n v="5029"/>
    <s v="entertainment"/>
    <n v="1998"/>
    <n v="217.87"/>
    <n v="551"/>
    <s v="United States"/>
    <n v="0"/>
    <s v="GTX"/>
    <n v="5482"/>
    <x v="1"/>
    <s v="Central"/>
  </r>
  <r>
    <s v="QGBMWIO6"/>
    <x v="19"/>
    <x v="2"/>
    <s v="Zotware"/>
    <x v="1"/>
    <d v="2017-04-24T00:00:00"/>
    <x v="35"/>
    <n v="0"/>
    <s v="software"/>
    <n v="1979"/>
    <n v="4478.47"/>
    <n v="13809"/>
    <s v="United States"/>
    <n v="0"/>
    <s v="GTX"/>
    <n v="550"/>
    <x v="4"/>
    <s v="East"/>
  </r>
  <r>
    <s v="GWRN1R49"/>
    <x v="7"/>
    <x v="4"/>
    <s v="Scotfind"/>
    <x v="0"/>
    <d v="2017-04-24T00:00:00"/>
    <x v="39"/>
    <n v="3042"/>
    <s v="software"/>
    <n v="1996"/>
    <n v="6354.87"/>
    <n v="16780"/>
    <s v="United States"/>
    <s v="Bubba Gump"/>
    <s v="MG"/>
    <n v="3393"/>
    <x v="2"/>
    <s v="West"/>
  </r>
  <r>
    <s v="Q0KYIEKA"/>
    <x v="29"/>
    <x v="2"/>
    <s v="Globex Corporation"/>
    <x v="0"/>
    <d v="2017-04-24T00:00:00"/>
    <x v="127"/>
    <n v="580"/>
    <s v="technolgy"/>
    <n v="2000"/>
    <n v="1223.72"/>
    <n v="2497"/>
    <s v="Norway"/>
    <n v="0"/>
    <s v="GTX"/>
    <n v="550"/>
    <x v="1"/>
    <s v="Central"/>
  </r>
  <r>
    <s v="2K7R3QHZ"/>
    <x v="16"/>
    <x v="2"/>
    <s v="Nam-zim"/>
    <x v="0"/>
    <d v="2017-04-24T00:00:00"/>
    <x v="137"/>
    <n v="616"/>
    <s v="services"/>
    <n v="1987"/>
    <n v="405.59"/>
    <n v="1179"/>
    <s v="Brazil"/>
    <s v="Warephase"/>
    <s v="GTX"/>
    <n v="550"/>
    <x v="2"/>
    <s v="West"/>
  </r>
  <r>
    <s v="WUWOHRX2"/>
    <x v="5"/>
    <x v="0"/>
    <s v="J-Texon"/>
    <x v="0"/>
    <d v="2017-04-24T00:00:00"/>
    <x v="130"/>
    <n v="788"/>
    <s v="retail"/>
    <n v="1989"/>
    <n v="1388.67"/>
    <n v="3583"/>
    <s v="United States"/>
    <n v="0"/>
    <s v="GTX"/>
    <n v="1096"/>
    <x v="3"/>
    <s v="West"/>
  </r>
  <r>
    <s v="2OPR77CI"/>
    <x v="8"/>
    <x v="2"/>
    <s v="Kan-code"/>
    <x v="1"/>
    <d v="2017-04-24T00:00:00"/>
    <x v="127"/>
    <n v="0"/>
    <s v="software"/>
    <n v="1982"/>
    <n v="11698.03"/>
    <n v="34288"/>
    <s v="United States"/>
    <n v="0"/>
    <s v="GTX"/>
    <n v="550"/>
    <x v="2"/>
    <s v="West"/>
  </r>
  <r>
    <s v="1VIKWVHD"/>
    <x v="4"/>
    <x v="2"/>
    <s v="Green-Plus"/>
    <x v="1"/>
    <d v="2017-04-24T00:00:00"/>
    <x v="131"/>
    <n v="0"/>
    <s v="services"/>
    <n v="2003"/>
    <n v="692.19"/>
    <n v="1922"/>
    <s v="United States"/>
    <n v="0"/>
    <s v="GTX"/>
    <n v="550"/>
    <x v="3"/>
    <s v="West"/>
  </r>
  <r>
    <s v="UOXKC4UG"/>
    <x v="13"/>
    <x v="4"/>
    <s v="Bioplex"/>
    <x v="0"/>
    <d v="2017-04-24T00:00:00"/>
    <x v="107"/>
    <n v="2981"/>
    <s v="medical"/>
    <n v="1991"/>
    <n v="326.82"/>
    <n v="1016"/>
    <s v="United States"/>
    <n v="0"/>
    <s v="MG"/>
    <n v="3393"/>
    <x v="4"/>
    <s v="East"/>
  </r>
  <r>
    <s v="RDF2R9F8"/>
    <x v="2"/>
    <x v="2"/>
    <s v="Finjob"/>
    <x v="1"/>
    <d v="2017-04-24T00:00:00"/>
    <x v="129"/>
    <n v="0"/>
    <s v="employment"/>
    <n v="1988"/>
    <n v="2059.9"/>
    <n v="3644"/>
    <s v="United States"/>
    <n v="0"/>
    <s v="GTX"/>
    <n v="550"/>
    <x v="2"/>
    <s v="West"/>
  </r>
  <r>
    <s v="196BHHOS"/>
    <x v="2"/>
    <x v="3"/>
    <s v="Green-Plus"/>
    <x v="1"/>
    <d v="2017-04-24T00:00:00"/>
    <x v="128"/>
    <n v="0"/>
    <s v="services"/>
    <n v="2003"/>
    <n v="692.19"/>
    <n v="1922"/>
    <s v="United States"/>
    <n v="0"/>
    <s v="GTX"/>
    <n v="5482"/>
    <x v="2"/>
    <s v="West"/>
  </r>
  <r>
    <s v="EYZ1MNSS"/>
    <x v="28"/>
    <x v="2"/>
    <s v="Zencorporation"/>
    <x v="0"/>
    <d v="2017-04-25T00:00:00"/>
    <x v="128"/>
    <n v="560"/>
    <s v="technolgy"/>
    <n v="2011"/>
    <n v="40.79"/>
    <n v="142"/>
    <s v="China"/>
    <n v="0"/>
    <s v="GTX"/>
    <n v="550"/>
    <x v="5"/>
    <s v="East"/>
  </r>
  <r>
    <s v="KFVI73X6"/>
    <x v="25"/>
    <x v="4"/>
    <s v="Donquadtech"/>
    <x v="0"/>
    <d v="2017-04-25T00:00:00"/>
    <x v="33"/>
    <n v="3844"/>
    <s v="technolgy"/>
    <n v="1992"/>
    <n v="1712.68"/>
    <n v="3194"/>
    <s v="United States"/>
    <s v="Acme Corporation"/>
    <s v="MG"/>
    <n v="3393"/>
    <x v="5"/>
    <s v="East"/>
  </r>
  <r>
    <s v="88R4UBAN"/>
    <x v="23"/>
    <x v="2"/>
    <s v="Bluth Company"/>
    <x v="0"/>
    <d v="2017-04-25T00:00:00"/>
    <x v="35"/>
    <n v="562"/>
    <s v="technolgy"/>
    <n v="1993"/>
    <n v="1242.32"/>
    <n v="3027"/>
    <s v="United States"/>
    <s v="Acme Corporation"/>
    <s v="GTX"/>
    <n v="550"/>
    <x v="4"/>
    <s v="East"/>
  </r>
  <r>
    <s v="08EX3XKE"/>
    <x v="26"/>
    <x v="1"/>
    <s v="The New York Inquirer"/>
    <x v="0"/>
    <d v="2017-04-25T00:00:00"/>
    <x v="45"/>
    <n v="51"/>
    <s v="medical"/>
    <n v="1996"/>
    <n v="439.21"/>
    <n v="792"/>
    <s v="United States"/>
    <n v="0"/>
    <s v="MG"/>
    <n v="55"/>
    <x v="5"/>
    <s v="East"/>
  </r>
  <r>
    <s v="4DK84UMX"/>
    <x v="1"/>
    <x v="0"/>
    <s v="Finhigh"/>
    <x v="0"/>
    <d v="2017-04-25T00:00:00"/>
    <x v="69"/>
    <n v="984"/>
    <s v="finance"/>
    <n v="2006"/>
    <n v="1102.43"/>
    <n v="1759"/>
    <s v="United States"/>
    <n v="0"/>
    <s v="GTX"/>
    <n v="1096"/>
    <x v="1"/>
    <s v="Central"/>
  </r>
  <r>
    <s v="2L8LJJRJ"/>
    <x v="7"/>
    <x v="2"/>
    <s v="Faxquote"/>
    <x v="1"/>
    <d v="2017-04-25T00:00:00"/>
    <x v="124"/>
    <n v="0"/>
    <s v="telecommunications"/>
    <n v="1995"/>
    <n v="1825.82"/>
    <n v="5595"/>
    <s v="United States"/>
    <s v="Sonron"/>
    <s v="GTX"/>
    <n v="550"/>
    <x v="2"/>
    <s v="West"/>
  </r>
  <r>
    <s v="7KU6B599"/>
    <x v="21"/>
    <x v="2"/>
    <s v="Hottechi"/>
    <x v="1"/>
    <d v="2017-04-25T00:00:00"/>
    <x v="121"/>
    <n v="0"/>
    <s v="technolgy"/>
    <n v="1997"/>
    <n v="8170.38"/>
    <n v="16499"/>
    <s v="Korea"/>
    <n v="0"/>
    <s v="GTX"/>
    <n v="550"/>
    <x v="0"/>
    <s v="Central"/>
  </r>
  <r>
    <s v="PNBSQPBR"/>
    <x v="20"/>
    <x v="4"/>
    <s v="Konmatfix"/>
    <x v="1"/>
    <d v="2017-04-25T00:00:00"/>
    <x v="34"/>
    <n v="0"/>
    <s v="marketing"/>
    <n v="1985"/>
    <n v="375.43"/>
    <n v="1190"/>
    <s v="United States"/>
    <n v="0"/>
    <s v="MG"/>
    <n v="3393"/>
    <x v="1"/>
    <s v="Central"/>
  </r>
  <r>
    <s v="S87Y1DOY"/>
    <x v="8"/>
    <x v="0"/>
    <s v="Y-corporation"/>
    <x v="0"/>
    <d v="2017-04-25T00:00:00"/>
    <x v="127"/>
    <n v="1113"/>
    <s v="employment"/>
    <n v="1983"/>
    <n v="2871.35"/>
    <n v="9561"/>
    <s v="United States"/>
    <n v="0"/>
    <s v="GTX"/>
    <n v="1096"/>
    <x v="2"/>
    <s v="West"/>
  </r>
  <r>
    <s v="EUE812O3"/>
    <x v="6"/>
    <x v="3"/>
    <s v="Treequote"/>
    <x v="0"/>
    <d v="2017-04-25T00:00:00"/>
    <x v="53"/>
    <n v="6039"/>
    <s v="telecommunications"/>
    <n v="1988"/>
    <n v="5266.09"/>
    <n v="8595"/>
    <s v="United States"/>
    <s v="Sonron"/>
    <s v="GTX"/>
    <n v="5482"/>
    <x v="1"/>
    <s v="Central"/>
  </r>
  <r>
    <s v="OBE9NAIO"/>
    <x v="17"/>
    <x v="2"/>
    <s v="Massive Dynamic"/>
    <x v="0"/>
    <d v="2017-04-25T00:00:00"/>
    <x v="44"/>
    <n v="538"/>
    <s v="entertainment"/>
    <n v="1989"/>
    <n v="665.06"/>
    <n v="1095"/>
    <s v="United States"/>
    <n v="0"/>
    <s v="GTX"/>
    <n v="550"/>
    <x v="5"/>
    <s v="East"/>
  </r>
  <r>
    <s v="7CTCDP9S"/>
    <x v="11"/>
    <x v="4"/>
    <s v="Globex Corporation"/>
    <x v="1"/>
    <d v="2017-04-25T00:00:00"/>
    <x v="128"/>
    <n v="0"/>
    <s v="technolgy"/>
    <n v="2000"/>
    <n v="1223.72"/>
    <n v="2497"/>
    <s v="Norway"/>
    <n v="0"/>
    <s v="MG"/>
    <n v="3393"/>
    <x v="0"/>
    <s v="Central"/>
  </r>
  <r>
    <s v="QRW4NKCY"/>
    <x v="2"/>
    <x v="2"/>
    <s v="Labdrill"/>
    <x v="1"/>
    <d v="2017-04-25T00:00:00"/>
    <x v="109"/>
    <n v="0"/>
    <s v="medical"/>
    <n v="1985"/>
    <n v="2741.37"/>
    <n v="9226"/>
    <s v="United States"/>
    <n v="0"/>
    <s v="GTX"/>
    <n v="550"/>
    <x v="2"/>
    <s v="West"/>
  </r>
  <r>
    <s v="RD0L0NJG"/>
    <x v="2"/>
    <x v="2"/>
    <s v="Rantouch"/>
    <x v="0"/>
    <d v="2017-04-25T00:00:00"/>
    <x v="128"/>
    <n v="464"/>
    <s v="telecommunications"/>
    <n v="1994"/>
    <n v="1188.42"/>
    <n v="3015"/>
    <s v="United States"/>
    <n v="0"/>
    <s v="GTX"/>
    <n v="550"/>
    <x v="2"/>
    <s v="West"/>
  </r>
  <r>
    <s v="PEPOKEFV"/>
    <x v="3"/>
    <x v="0"/>
    <s v="Cancity"/>
    <x v="1"/>
    <d v="2017-04-26T00:00:00"/>
    <x v="135"/>
    <n v="0"/>
    <s v="retail"/>
    <n v="2001"/>
    <n v="718.62"/>
    <n v="2448"/>
    <s v="United States"/>
    <n v="0"/>
    <s v="GTX"/>
    <n v="1096"/>
    <x v="0"/>
    <s v="Central"/>
  </r>
  <r>
    <s v="M16WB7N8"/>
    <x v="3"/>
    <x v="3"/>
    <s v="Warephase"/>
    <x v="1"/>
    <d v="2017-04-26T00:00:00"/>
    <x v="135"/>
    <n v="0"/>
    <s v="services"/>
    <n v="1997"/>
    <n v="2041.73"/>
    <n v="5276"/>
    <s v="United States"/>
    <n v="0"/>
    <s v="GTX"/>
    <n v="5482"/>
    <x v="0"/>
    <s v="Central"/>
  </r>
  <r>
    <s v="JHVY8I1M"/>
    <x v="3"/>
    <x v="0"/>
    <s v="Hottechi"/>
    <x v="0"/>
    <d v="2017-04-26T00:00:00"/>
    <x v="88"/>
    <n v="1073"/>
    <s v="technolgy"/>
    <n v="1997"/>
    <n v="8170.38"/>
    <n v="16499"/>
    <s v="Korea"/>
    <n v="0"/>
    <s v="GTX"/>
    <n v="1096"/>
    <x v="0"/>
    <s v="Central"/>
  </r>
  <r>
    <s v="E59MLGMH"/>
    <x v="28"/>
    <x v="2"/>
    <s v="Umbrella Corporation"/>
    <x v="1"/>
    <d v="2017-04-26T00:00:00"/>
    <x v="126"/>
    <n v="0"/>
    <s v="finance"/>
    <n v="1998"/>
    <n v="2022.14"/>
    <n v="5113"/>
    <s v="United States"/>
    <n v="0"/>
    <s v="GTX"/>
    <n v="550"/>
    <x v="5"/>
    <s v="East"/>
  </r>
  <r>
    <s v="VGIIK8MS"/>
    <x v="28"/>
    <x v="0"/>
    <s v="Donware"/>
    <x v="1"/>
    <d v="2017-04-26T00:00:00"/>
    <x v="45"/>
    <n v="0"/>
    <s v="marketing"/>
    <n v="1999"/>
    <n v="1197.44"/>
    <n v="2570"/>
    <s v="United States"/>
    <n v="0"/>
    <s v="GTX"/>
    <n v="1096"/>
    <x v="5"/>
    <s v="East"/>
  </r>
  <r>
    <s v="HVVED5ZC"/>
    <x v="23"/>
    <x v="1"/>
    <s v="Donware"/>
    <x v="1"/>
    <d v="2017-04-26T00:00:00"/>
    <x v="107"/>
    <n v="0"/>
    <s v="marketing"/>
    <n v="1999"/>
    <n v="1197.44"/>
    <n v="2570"/>
    <s v="United States"/>
    <n v="0"/>
    <s v="MG"/>
    <n v="55"/>
    <x v="4"/>
    <s v="East"/>
  </r>
  <r>
    <s v="HE5988NI"/>
    <x v="1"/>
    <x v="0"/>
    <s v="Globex Corporation"/>
    <x v="1"/>
    <d v="2017-04-26T00:00:00"/>
    <x v="138"/>
    <n v="0"/>
    <s v="technolgy"/>
    <n v="2000"/>
    <n v="1223.72"/>
    <n v="2497"/>
    <s v="Norway"/>
    <n v="0"/>
    <s v="GTX"/>
    <n v="1096"/>
    <x v="1"/>
    <s v="Central"/>
  </r>
  <r>
    <s v="N5QER189"/>
    <x v="1"/>
    <x v="0"/>
    <s v="Rundofase"/>
    <x v="0"/>
    <d v="2017-04-26T00:00:00"/>
    <x v="53"/>
    <n v="1055"/>
    <s v="technolgy"/>
    <n v="1983"/>
    <n v="1008.06"/>
    <n v="1238"/>
    <s v="United States"/>
    <n v="0"/>
    <s v="GTX"/>
    <n v="1096"/>
    <x v="1"/>
    <s v="Central"/>
  </r>
  <r>
    <s v="AEMTQ0GH"/>
    <x v="12"/>
    <x v="1"/>
    <s v="Faxquote"/>
    <x v="0"/>
    <d v="2017-04-26T00:00:00"/>
    <x v="126"/>
    <n v="43"/>
    <s v="telecommunications"/>
    <n v="1995"/>
    <n v="1825.82"/>
    <n v="5595"/>
    <s v="United States"/>
    <s v="Sonron"/>
    <s v="MG"/>
    <n v="55"/>
    <x v="3"/>
    <s v="West"/>
  </r>
  <r>
    <s v="3KSHTB4P"/>
    <x v="7"/>
    <x v="2"/>
    <s v="Hottechi"/>
    <x v="1"/>
    <d v="2017-04-26T00:00:00"/>
    <x v="32"/>
    <n v="0"/>
    <s v="technolgy"/>
    <n v="1997"/>
    <n v="8170.38"/>
    <n v="16499"/>
    <s v="Korea"/>
    <n v="0"/>
    <s v="GTX"/>
    <n v="550"/>
    <x v="2"/>
    <s v="West"/>
  </r>
  <r>
    <s v="XPJQBSLV"/>
    <x v="7"/>
    <x v="1"/>
    <s v="Golddex"/>
    <x v="0"/>
    <d v="2017-04-26T00:00:00"/>
    <x v="126"/>
    <n v="49"/>
    <s v="finance"/>
    <n v="2008"/>
    <n v="52.5"/>
    <n v="165"/>
    <s v="United States"/>
    <n v="0"/>
    <s v="MG"/>
    <n v="55"/>
    <x v="2"/>
    <s v="West"/>
  </r>
  <r>
    <s v="ZZI8GUEM"/>
    <x v="14"/>
    <x v="0"/>
    <s v="Nam-zim"/>
    <x v="1"/>
    <d v="2017-04-26T00:00:00"/>
    <x v="126"/>
    <n v="0"/>
    <s v="services"/>
    <n v="1987"/>
    <n v="405.59"/>
    <n v="1179"/>
    <s v="Brazil"/>
    <s v="Warephase"/>
    <s v="GTX"/>
    <n v="1096"/>
    <x v="2"/>
    <s v="West"/>
  </r>
  <r>
    <s v="SICU0A7Z"/>
    <x v="21"/>
    <x v="2"/>
    <s v="Stanredtax"/>
    <x v="0"/>
    <d v="2017-04-26T00:00:00"/>
    <x v="128"/>
    <n v="517"/>
    <s v="finance"/>
    <n v="1987"/>
    <n v="1698.2"/>
    <n v="3798"/>
    <s v="United States"/>
    <n v="0"/>
    <s v="GTX"/>
    <n v="550"/>
    <x v="0"/>
    <s v="Central"/>
  </r>
  <r>
    <s v="H7GBGRSO"/>
    <x v="20"/>
    <x v="0"/>
    <s v="Funholding"/>
    <x v="0"/>
    <d v="2017-04-26T00:00:00"/>
    <x v="66"/>
    <n v="1105"/>
    <s v="finance"/>
    <n v="1991"/>
    <n v="2819.5"/>
    <n v="7227"/>
    <s v="United States"/>
    <s v="Golddex"/>
    <s v="GTX"/>
    <n v="1096"/>
    <x v="1"/>
    <s v="Central"/>
  </r>
  <r>
    <s v="RLAGB32O"/>
    <x v="8"/>
    <x v="2"/>
    <s v="Nam-zim"/>
    <x v="0"/>
    <d v="2017-04-26T00:00:00"/>
    <x v="33"/>
    <n v="556"/>
    <s v="services"/>
    <n v="1987"/>
    <n v="405.59"/>
    <n v="1179"/>
    <s v="Brazil"/>
    <s v="Warephase"/>
    <s v="GTX"/>
    <n v="550"/>
    <x v="2"/>
    <s v="West"/>
  </r>
  <r>
    <s v="NYLCZ28K"/>
    <x v="0"/>
    <x v="4"/>
    <s v="Treequote"/>
    <x v="0"/>
    <d v="2017-04-26T00:00:00"/>
    <x v="121"/>
    <n v="3025"/>
    <s v="telecommunications"/>
    <n v="1988"/>
    <n v="5266.09"/>
    <n v="8595"/>
    <s v="United States"/>
    <s v="Sonron"/>
    <s v="MG"/>
    <n v="3393"/>
    <x v="0"/>
    <s v="Central"/>
  </r>
  <r>
    <s v="3LO8XJBY"/>
    <x v="6"/>
    <x v="1"/>
    <s v="Condax"/>
    <x v="0"/>
    <d v="2017-04-26T00:00:00"/>
    <x v="48"/>
    <n v="54"/>
    <s v="medical"/>
    <n v="2017"/>
    <n v="4.54"/>
    <n v="9"/>
    <s v="United States"/>
    <n v="0"/>
    <s v="MG"/>
    <n v="55"/>
    <x v="1"/>
    <s v="Central"/>
  </r>
  <r>
    <s v="YMMQA65I"/>
    <x v="10"/>
    <x v="1"/>
    <s v="Condax"/>
    <x v="0"/>
    <d v="2017-04-26T00:00:00"/>
    <x v="126"/>
    <n v="53"/>
    <s v="medical"/>
    <n v="2017"/>
    <n v="4.54"/>
    <n v="9"/>
    <s v="United States"/>
    <n v="0"/>
    <s v="MG"/>
    <n v="55"/>
    <x v="3"/>
    <s v="West"/>
  </r>
  <r>
    <s v="DJF1XMC4"/>
    <x v="28"/>
    <x v="2"/>
    <s v="Konex"/>
    <x v="0"/>
    <d v="2017-04-27T00:00:00"/>
    <x v="130"/>
    <n v="584"/>
    <s v="technolgy"/>
    <n v="1980"/>
    <n v="7708.38"/>
    <n v="13756"/>
    <s v="United States"/>
    <n v="0"/>
    <s v="GTX"/>
    <n v="550"/>
    <x v="5"/>
    <s v="East"/>
  </r>
  <r>
    <s v="XWW6KUG0"/>
    <x v="1"/>
    <x v="2"/>
    <s v="Konmatfix"/>
    <x v="1"/>
    <d v="2017-04-27T00:00:00"/>
    <x v="130"/>
    <n v="0"/>
    <s v="marketing"/>
    <n v="1985"/>
    <n v="375.43"/>
    <n v="1190"/>
    <s v="United States"/>
    <n v="0"/>
    <s v="GTX"/>
    <n v="550"/>
    <x v="1"/>
    <s v="Central"/>
  </r>
  <r>
    <s v="MUYUSTKF"/>
    <x v="19"/>
    <x v="3"/>
    <s v="Gekko &amp; Co"/>
    <x v="1"/>
    <d v="2017-04-27T00:00:00"/>
    <x v="136"/>
    <n v="0"/>
    <s v="retail"/>
    <n v="1990"/>
    <n v="2520.83"/>
    <n v="3502"/>
    <s v="United States"/>
    <n v="0"/>
    <s v="GTX"/>
    <n v="5482"/>
    <x v="4"/>
    <s v="East"/>
  </r>
  <r>
    <s v="7QIU2BCK"/>
    <x v="24"/>
    <x v="0"/>
    <s v="dambase"/>
    <x v="0"/>
    <d v="2017-04-27T00:00:00"/>
    <x v="135"/>
    <n v="821"/>
    <s v="marketing"/>
    <n v="1995"/>
    <n v="2173.98"/>
    <n v="2928"/>
    <s v="United States"/>
    <s v="Inity"/>
    <s v="GTX"/>
    <n v="1096"/>
    <x v="1"/>
    <s v="Central"/>
  </r>
  <r>
    <s v="F749HRQ5"/>
    <x v="7"/>
    <x v="0"/>
    <s v="Golddex"/>
    <x v="1"/>
    <d v="2017-04-27T00:00:00"/>
    <x v="36"/>
    <n v="0"/>
    <s v="finance"/>
    <n v="2008"/>
    <n v="52.5"/>
    <n v="165"/>
    <s v="United States"/>
    <n v="0"/>
    <s v="GTX"/>
    <n v="1096"/>
    <x v="2"/>
    <s v="West"/>
  </r>
  <r>
    <s v="5ICV1IBY"/>
    <x v="21"/>
    <x v="0"/>
    <s v="Dontechi"/>
    <x v="0"/>
    <d v="2017-04-27T00:00:00"/>
    <x v="109"/>
    <n v="999"/>
    <s v="software"/>
    <n v="1982"/>
    <n v="4618"/>
    <n v="10083"/>
    <s v="United States"/>
    <n v="0"/>
    <s v="GTX"/>
    <n v="1096"/>
    <x v="0"/>
    <s v="Central"/>
  </r>
  <r>
    <s v="H1O491SG"/>
    <x v="21"/>
    <x v="1"/>
    <s v="dambase"/>
    <x v="0"/>
    <d v="2017-04-27T00:00:00"/>
    <x v="125"/>
    <n v="54"/>
    <s v="marketing"/>
    <n v="1995"/>
    <n v="2173.98"/>
    <n v="2928"/>
    <s v="United States"/>
    <s v="Inity"/>
    <s v="MG"/>
    <n v="55"/>
    <x v="0"/>
    <s v="Central"/>
  </r>
  <r>
    <s v="ODIX25WY"/>
    <x v="20"/>
    <x v="2"/>
    <s v="Conecom"/>
    <x v="1"/>
    <d v="2017-04-27T00:00:00"/>
    <x v="112"/>
    <n v="0"/>
    <s v="technolgy"/>
    <n v="2005"/>
    <n v="1520.66"/>
    <n v="1806"/>
    <s v="United States"/>
    <n v="0"/>
    <s v="GTX"/>
    <n v="550"/>
    <x v="1"/>
    <s v="Central"/>
  </r>
  <r>
    <s v="IRBQH4FY"/>
    <x v="6"/>
    <x v="4"/>
    <s v="Gogozoom"/>
    <x v="0"/>
    <d v="2017-04-27T00:00:00"/>
    <x v="33"/>
    <n v="3397"/>
    <s v="telecommunications"/>
    <n v="2007"/>
    <n v="86.68"/>
    <n v="187"/>
    <s v="United States"/>
    <s v="Sonron"/>
    <s v="MG"/>
    <n v="3393"/>
    <x v="1"/>
    <s v="Central"/>
  </r>
  <r>
    <s v="ZKVVWZ8T"/>
    <x v="15"/>
    <x v="2"/>
    <s v="Silis"/>
    <x v="0"/>
    <d v="2017-04-27T00:00:00"/>
    <x v="41"/>
    <n v="574"/>
    <s v="medical"/>
    <n v="1994"/>
    <n v="2818.38"/>
    <n v="6290"/>
    <s v="United States"/>
    <n v="0"/>
    <s v="GTX"/>
    <n v="550"/>
    <x v="4"/>
    <s v="East"/>
  </r>
  <r>
    <s v="ZTT02VDQ"/>
    <x v="11"/>
    <x v="1"/>
    <s v="Inity"/>
    <x v="1"/>
    <d v="2017-04-27T00:00:00"/>
    <x v="56"/>
    <n v="0"/>
    <s v="marketing"/>
    <n v="1986"/>
    <n v="2403.58"/>
    <n v="8801"/>
    <s v="United States"/>
    <n v="0"/>
    <s v="MG"/>
    <n v="55"/>
    <x v="0"/>
    <s v="Central"/>
  </r>
  <r>
    <s v="SAGXC5PF"/>
    <x v="11"/>
    <x v="1"/>
    <s v="Gogozoom"/>
    <x v="0"/>
    <d v="2017-04-27T00:00:00"/>
    <x v="139"/>
    <n v="59"/>
    <s v="telecommunications"/>
    <n v="2007"/>
    <n v="86.68"/>
    <n v="187"/>
    <s v="United States"/>
    <s v="Sonron"/>
    <s v="MG"/>
    <n v="55"/>
    <x v="0"/>
    <s v="Central"/>
  </r>
  <r>
    <s v="J5QLUH5O"/>
    <x v="11"/>
    <x v="1"/>
    <s v="Treequote"/>
    <x v="0"/>
    <d v="2017-04-27T00:00:00"/>
    <x v="130"/>
    <n v="60"/>
    <s v="telecommunications"/>
    <n v="1988"/>
    <n v="5266.09"/>
    <n v="8595"/>
    <s v="United States"/>
    <s v="Sonron"/>
    <s v="MG"/>
    <n v="55"/>
    <x v="0"/>
    <s v="Central"/>
  </r>
  <r>
    <s v="GIIKA5B9"/>
    <x v="4"/>
    <x v="2"/>
    <s v="Lexiqvolax"/>
    <x v="1"/>
    <d v="2017-04-27T00:00:00"/>
    <x v="130"/>
    <n v="0"/>
    <s v="medical"/>
    <n v="2004"/>
    <n v="1618.89"/>
    <n v="3889"/>
    <s v="United States"/>
    <n v="0"/>
    <s v="GTX"/>
    <n v="550"/>
    <x v="3"/>
    <s v="West"/>
  </r>
  <r>
    <s v="WX8KQPCM"/>
    <x v="4"/>
    <x v="2"/>
    <s v="Zoomit"/>
    <x v="0"/>
    <d v="2017-04-27T00:00:00"/>
    <x v="41"/>
    <n v="573"/>
    <s v="entertainment"/>
    <n v="1992"/>
    <n v="324.19"/>
    <n v="978"/>
    <s v="United States"/>
    <n v="0"/>
    <s v="GTX"/>
    <n v="550"/>
    <x v="3"/>
    <s v="West"/>
  </r>
  <r>
    <s v="0WRMY7IX"/>
    <x v="13"/>
    <x v="0"/>
    <s v="Plussunin"/>
    <x v="0"/>
    <d v="2017-04-27T00:00:00"/>
    <x v="126"/>
    <n v="1146"/>
    <s v="retail"/>
    <n v="2003"/>
    <n v="1419.98"/>
    <n v="4018"/>
    <s v="United States"/>
    <n v="0"/>
    <s v="GTX"/>
    <n v="1096"/>
    <x v="4"/>
    <s v="East"/>
  </r>
  <r>
    <s v="N6185PK0"/>
    <x v="18"/>
    <x v="2"/>
    <s v="Kinnamplus"/>
    <x v="0"/>
    <d v="2017-04-27T00:00:00"/>
    <x v="57"/>
    <n v="525"/>
    <s v="retail"/>
    <n v="2004"/>
    <n v="702.72"/>
    <n v="1831"/>
    <s v="United States"/>
    <n v="0"/>
    <s v="GTX"/>
    <n v="550"/>
    <x v="4"/>
    <s v="East"/>
  </r>
  <r>
    <s v="FQ4QOS8U"/>
    <x v="3"/>
    <x v="2"/>
    <s v="Dontechi"/>
    <x v="1"/>
    <d v="2017-04-28T00:00:00"/>
    <x v="130"/>
    <n v="0"/>
    <s v="software"/>
    <n v="1982"/>
    <n v="4618"/>
    <n v="10083"/>
    <s v="United States"/>
    <n v="0"/>
    <s v="GTX"/>
    <n v="550"/>
    <x v="0"/>
    <s v="Central"/>
  </r>
  <r>
    <s v="XW9U35NQ"/>
    <x v="3"/>
    <x v="0"/>
    <s v="Scottech"/>
    <x v="1"/>
    <d v="2017-04-28T00:00:00"/>
    <x v="140"/>
    <n v="0"/>
    <s v="marketing"/>
    <n v="2012"/>
    <n v="45.39"/>
    <n v="100"/>
    <s v="United States"/>
    <s v="Inity"/>
    <s v="GTX"/>
    <n v="1096"/>
    <x v="0"/>
    <s v="Central"/>
  </r>
  <r>
    <s v="066V2ZGP"/>
    <x v="3"/>
    <x v="4"/>
    <s v="Rangreen"/>
    <x v="0"/>
    <d v="2017-04-28T00:00:00"/>
    <x v="141"/>
    <n v="3334"/>
    <s v="technolgy"/>
    <n v="1987"/>
    <n v="2938.67"/>
    <n v="8775"/>
    <s v="Panama"/>
    <n v="0"/>
    <s v="MG"/>
    <n v="3393"/>
    <x v="0"/>
    <s v="Central"/>
  </r>
  <r>
    <s v="YUH42UOF"/>
    <x v="25"/>
    <x v="2"/>
    <s v="Initech"/>
    <x v="1"/>
    <d v="2017-04-28T00:00:00"/>
    <x v="50"/>
    <n v="0"/>
    <s v="telecommunications"/>
    <n v="1994"/>
    <n v="6395.05"/>
    <n v="20275"/>
    <s v="United States"/>
    <n v="0"/>
    <s v="GTX"/>
    <n v="550"/>
    <x v="5"/>
    <s v="East"/>
  </r>
  <r>
    <s v="XZF4GG94"/>
    <x v="26"/>
    <x v="0"/>
    <s v="Donquadtech"/>
    <x v="1"/>
    <d v="2017-04-28T00:00:00"/>
    <x v="129"/>
    <n v="0"/>
    <s v="technolgy"/>
    <n v="1992"/>
    <n v="1712.68"/>
    <n v="3194"/>
    <s v="United States"/>
    <s v="Acme Corporation"/>
    <s v="GTX"/>
    <n v="1096"/>
    <x v="5"/>
    <s v="East"/>
  </r>
  <r>
    <s v="731TOWDY"/>
    <x v="12"/>
    <x v="5"/>
    <s v="Labdrill"/>
    <x v="0"/>
    <d v="2017-04-28T00:00:00"/>
    <x v="67"/>
    <n v="27385"/>
    <s v="medical"/>
    <n v="1985"/>
    <n v="2741.37"/>
    <n v="9226"/>
    <s v="United States"/>
    <n v="0"/>
    <s v="GTK"/>
    <n v="26768"/>
    <x v="3"/>
    <s v="West"/>
  </r>
  <r>
    <s v="KOI7M0RU"/>
    <x v="29"/>
    <x v="2"/>
    <s v="Konmatfix"/>
    <x v="1"/>
    <d v="2017-04-28T00:00:00"/>
    <x v="139"/>
    <n v="0"/>
    <s v="marketing"/>
    <n v="1985"/>
    <n v="375.43"/>
    <n v="1190"/>
    <s v="United States"/>
    <n v="0"/>
    <s v="GTX"/>
    <n v="550"/>
    <x v="1"/>
    <s v="Central"/>
  </r>
  <r>
    <s v="HHDQ9EW4"/>
    <x v="14"/>
    <x v="2"/>
    <s v="Inity"/>
    <x v="2"/>
    <d v="2017-04-28T00:00:00"/>
    <x v="14"/>
    <m/>
    <s v="marketing"/>
    <n v="1986"/>
    <n v="2403.58"/>
    <n v="8801"/>
    <s v="United States"/>
    <n v="0"/>
    <s v="GTX"/>
    <n v="550"/>
    <x v="2"/>
    <s v="West"/>
  </r>
  <r>
    <s v="KXY0TY2K"/>
    <x v="5"/>
    <x v="0"/>
    <s v="Lexiqvolax"/>
    <x v="1"/>
    <d v="2017-04-28T00:00:00"/>
    <x v="130"/>
    <n v="0"/>
    <s v="medical"/>
    <n v="2004"/>
    <n v="1618.89"/>
    <n v="3889"/>
    <s v="United States"/>
    <n v="0"/>
    <s v="GTX"/>
    <n v="1096"/>
    <x v="3"/>
    <s v="West"/>
  </r>
  <r>
    <s v="UNSJJUY4"/>
    <x v="0"/>
    <x v="2"/>
    <s v="Warephase"/>
    <x v="0"/>
    <d v="2017-04-28T00:00:00"/>
    <x v="141"/>
    <n v="599"/>
    <s v="services"/>
    <n v="1997"/>
    <n v="2041.73"/>
    <n v="5276"/>
    <s v="United States"/>
    <n v="0"/>
    <s v="GTX"/>
    <n v="550"/>
    <x v="0"/>
    <s v="Central"/>
  </r>
  <r>
    <s v="XNO6DQPU"/>
    <x v="15"/>
    <x v="1"/>
    <s v="Mathtouch"/>
    <x v="0"/>
    <d v="2017-04-28T00:00:00"/>
    <x v="43"/>
    <n v="64"/>
    <s v="marketing"/>
    <n v="1984"/>
    <n v="3027.46"/>
    <n v="9516"/>
    <s v="Jordan"/>
    <n v="0"/>
    <s v="MG"/>
    <n v="55"/>
    <x v="4"/>
    <s v="East"/>
  </r>
  <r>
    <s v="VMIAO42Z"/>
    <x v="4"/>
    <x v="3"/>
    <s v="Donquadtech"/>
    <x v="2"/>
    <d v="2017-04-28T00:00:00"/>
    <x v="14"/>
    <m/>
    <s v="technolgy"/>
    <n v="1992"/>
    <n v="1712.68"/>
    <n v="3194"/>
    <s v="United States"/>
    <s v="Acme Corporation"/>
    <s v="GTX"/>
    <n v="5482"/>
    <x v="3"/>
    <s v="West"/>
  </r>
  <r>
    <s v="NENHRB3K"/>
    <x v="4"/>
    <x v="4"/>
    <s v="Lexiqvolax"/>
    <x v="1"/>
    <d v="2017-04-28T00:00:00"/>
    <x v="38"/>
    <n v="0"/>
    <s v="medical"/>
    <n v="2004"/>
    <n v="1618.89"/>
    <n v="3889"/>
    <s v="United States"/>
    <n v="0"/>
    <s v="MG"/>
    <n v="3393"/>
    <x v="3"/>
    <s v="West"/>
  </r>
  <r>
    <s v="PE3CL3ME"/>
    <x v="13"/>
    <x v="1"/>
    <s v="Kinnamplus"/>
    <x v="1"/>
    <d v="2017-04-28T00:00:00"/>
    <x v="73"/>
    <n v="0"/>
    <s v="retail"/>
    <n v="2004"/>
    <n v="702.72"/>
    <n v="1831"/>
    <s v="United States"/>
    <n v="0"/>
    <s v="MG"/>
    <n v="55"/>
    <x v="4"/>
    <s v="East"/>
  </r>
  <r>
    <s v="IE6TPFU9"/>
    <x v="3"/>
    <x v="0"/>
    <s v="Scottech"/>
    <x v="0"/>
    <d v="2017-04-29T00:00:00"/>
    <x v="41"/>
    <n v="918"/>
    <s v="marketing"/>
    <n v="2012"/>
    <n v="45.39"/>
    <n v="100"/>
    <s v="United States"/>
    <s v="Inity"/>
    <s v="GTX"/>
    <n v="1096"/>
    <x v="0"/>
    <s v="Central"/>
  </r>
  <r>
    <s v="WWTJ5PNC"/>
    <x v="26"/>
    <x v="1"/>
    <s v="Bubba Gump"/>
    <x v="0"/>
    <d v="2017-04-29T00:00:00"/>
    <x v="32"/>
    <n v="60"/>
    <s v="software"/>
    <n v="2002"/>
    <n v="987.39"/>
    <n v="2253"/>
    <s v="United States"/>
    <n v="0"/>
    <s v="MG"/>
    <n v="55"/>
    <x v="5"/>
    <s v="East"/>
  </r>
  <r>
    <s v="S2ZN5NLA"/>
    <x v="22"/>
    <x v="2"/>
    <s v="Gekko &amp; Co"/>
    <x v="0"/>
    <d v="2017-04-29T00:00:00"/>
    <x v="35"/>
    <n v="519"/>
    <s v="retail"/>
    <n v="1990"/>
    <n v="2520.83"/>
    <n v="3502"/>
    <s v="United States"/>
    <n v="0"/>
    <s v="GTX"/>
    <n v="550"/>
    <x v="5"/>
    <s v="East"/>
  </r>
  <r>
    <s v="R9U1QNHQ"/>
    <x v="9"/>
    <x v="1"/>
    <s v="Betasoloin"/>
    <x v="2"/>
    <d v="2017-04-29T00:00:00"/>
    <x v="14"/>
    <m/>
    <s v="medical"/>
    <n v="1999"/>
    <n v="251.41"/>
    <n v="495"/>
    <s v="United States"/>
    <n v="0"/>
    <s v="MG"/>
    <n v="55"/>
    <x v="3"/>
    <s v="West"/>
  </r>
  <r>
    <s v="NEM0GXXH"/>
    <x v="7"/>
    <x v="3"/>
    <s v="Scotfind"/>
    <x v="0"/>
    <d v="2017-04-29T00:00:00"/>
    <x v="32"/>
    <n v="4956"/>
    <s v="software"/>
    <n v="1996"/>
    <n v="6354.87"/>
    <n v="16780"/>
    <s v="United States"/>
    <s v="Bubba Gump"/>
    <s v="GTX"/>
    <n v="5482"/>
    <x v="2"/>
    <s v="West"/>
  </r>
  <r>
    <s v="5CZBHSRI"/>
    <x v="16"/>
    <x v="4"/>
    <s v="Toughzap"/>
    <x v="2"/>
    <d v="2017-04-29T00:00:00"/>
    <x v="14"/>
    <m/>
    <s v="retail"/>
    <n v="1995"/>
    <n v="332.43"/>
    <n v="799"/>
    <s v="United States"/>
    <n v="0"/>
    <s v="MG"/>
    <n v="3393"/>
    <x v="2"/>
    <s v="West"/>
  </r>
  <r>
    <s v="E8LO9APO"/>
    <x v="21"/>
    <x v="2"/>
    <s v="Treequote"/>
    <x v="1"/>
    <d v="2017-04-29T00:00:00"/>
    <x v="36"/>
    <n v="0"/>
    <s v="telecommunications"/>
    <n v="1988"/>
    <n v="5266.09"/>
    <n v="8595"/>
    <s v="United States"/>
    <s v="Sonron"/>
    <s v="GTX"/>
    <n v="550"/>
    <x v="0"/>
    <s v="Central"/>
  </r>
  <r>
    <s v="EQZGV36H"/>
    <x v="21"/>
    <x v="3"/>
    <s v="Rangreen"/>
    <x v="0"/>
    <d v="2017-04-29T00:00:00"/>
    <x v="142"/>
    <n v="5913"/>
    <s v="technolgy"/>
    <n v="1987"/>
    <n v="2938.67"/>
    <n v="8775"/>
    <s v="Panama"/>
    <n v="0"/>
    <s v="GTX"/>
    <n v="5482"/>
    <x v="0"/>
    <s v="Central"/>
  </r>
  <r>
    <s v="FZ1TTF0X"/>
    <x v="0"/>
    <x v="2"/>
    <s v="Bioholding"/>
    <x v="1"/>
    <d v="2017-04-29T00:00:00"/>
    <x v="81"/>
    <n v="0"/>
    <s v="medical"/>
    <n v="2012"/>
    <n v="587.34"/>
    <n v="1356"/>
    <s v="Philipines"/>
    <n v="0"/>
    <s v="GTX"/>
    <n v="550"/>
    <x v="0"/>
    <s v="Central"/>
  </r>
  <r>
    <s v="DG6RIZ6R"/>
    <x v="10"/>
    <x v="0"/>
    <s v="Groovestreet"/>
    <x v="0"/>
    <d v="2017-04-29T00:00:00"/>
    <x v="132"/>
    <n v="1210"/>
    <s v="retail"/>
    <n v="2003"/>
    <n v="223.8"/>
    <n v="299"/>
    <s v="United States"/>
    <n v="0"/>
    <s v="GTX"/>
    <n v="1096"/>
    <x v="3"/>
    <s v="West"/>
  </r>
  <r>
    <s v="DH6L7VA6"/>
    <x v="4"/>
    <x v="4"/>
    <s v="Labdrill"/>
    <x v="1"/>
    <d v="2017-04-29T00:00:00"/>
    <x v="129"/>
    <n v="0"/>
    <s v="medical"/>
    <n v="1985"/>
    <n v="2741.37"/>
    <n v="9226"/>
    <s v="United States"/>
    <n v="0"/>
    <s v="MG"/>
    <n v="3393"/>
    <x v="3"/>
    <s v="West"/>
  </r>
  <r>
    <s v="9SBO74M5"/>
    <x v="27"/>
    <x v="4"/>
    <s v="Genco Pura Olive Oil Company"/>
    <x v="0"/>
    <d v="2017-04-30T00:00:00"/>
    <x v="131"/>
    <n v="3139"/>
    <s v="retail"/>
    <n v="2007"/>
    <n v="894.33"/>
    <n v="1635"/>
    <s v="Italy"/>
    <n v="0"/>
    <s v="MG"/>
    <n v="3393"/>
    <x v="0"/>
    <s v="Central"/>
  </r>
  <r>
    <s v="WHHVN372"/>
    <x v="23"/>
    <x v="2"/>
    <s v="Initech"/>
    <x v="0"/>
    <d v="2017-04-30T00:00:00"/>
    <x v="136"/>
    <n v="527"/>
    <s v="telecommunications"/>
    <n v="1994"/>
    <n v="6395.05"/>
    <n v="20275"/>
    <s v="United States"/>
    <n v="0"/>
    <s v="GTX"/>
    <n v="550"/>
    <x v="4"/>
    <s v="East"/>
  </r>
  <r>
    <s v="PJKAJVUG"/>
    <x v="1"/>
    <x v="2"/>
    <s v="Dontechi"/>
    <x v="1"/>
    <d v="2017-04-30T00:00:00"/>
    <x v="32"/>
    <n v="0"/>
    <s v="software"/>
    <n v="1982"/>
    <n v="4618"/>
    <n v="10083"/>
    <s v="United States"/>
    <n v="0"/>
    <s v="GTX"/>
    <n v="550"/>
    <x v="1"/>
    <s v="Central"/>
  </r>
  <r>
    <s v="FWTNRN0L"/>
    <x v="9"/>
    <x v="3"/>
    <s v="Labdrill"/>
    <x v="0"/>
    <d v="2017-04-30T00:00:00"/>
    <x v="116"/>
    <n v="5408"/>
    <s v="medical"/>
    <n v="1985"/>
    <n v="2741.37"/>
    <n v="9226"/>
    <s v="United States"/>
    <n v="0"/>
    <s v="GTX"/>
    <n v="5482"/>
    <x v="3"/>
    <s v="West"/>
  </r>
  <r>
    <s v="TTNORNQI"/>
    <x v="9"/>
    <x v="1"/>
    <s v="Groovestreet"/>
    <x v="0"/>
    <d v="2017-04-30T00:00:00"/>
    <x v="116"/>
    <n v="62"/>
    <s v="retail"/>
    <n v="2003"/>
    <n v="223.8"/>
    <n v="299"/>
    <s v="United States"/>
    <n v="0"/>
    <s v="MG"/>
    <n v="55"/>
    <x v="3"/>
    <s v="West"/>
  </r>
  <r>
    <s v="BGQ2F0HA"/>
    <x v="29"/>
    <x v="2"/>
    <s v="Domzoom"/>
    <x v="0"/>
    <d v="2017-04-30T00:00:00"/>
    <x v="57"/>
    <n v="586"/>
    <s v="entertainment"/>
    <n v="1998"/>
    <n v="217.87"/>
    <n v="551"/>
    <s v="United States"/>
    <n v="0"/>
    <s v="GTX"/>
    <n v="550"/>
    <x v="1"/>
    <s v="Central"/>
  </r>
  <r>
    <s v="JGXLR3H3"/>
    <x v="16"/>
    <x v="2"/>
    <s v="Lexiqvolax"/>
    <x v="0"/>
    <d v="2017-04-30T00:00:00"/>
    <x v="112"/>
    <n v="532"/>
    <s v="medical"/>
    <n v="2004"/>
    <n v="1618.89"/>
    <n v="3889"/>
    <s v="United States"/>
    <n v="0"/>
    <s v="GTX"/>
    <n v="550"/>
    <x v="2"/>
    <s v="West"/>
  </r>
  <r>
    <s v="ZNFFFJ1T"/>
    <x v="16"/>
    <x v="2"/>
    <s v="Newex"/>
    <x v="0"/>
    <d v="2017-04-30T00:00:00"/>
    <x v="143"/>
    <n v="585"/>
    <s v="services"/>
    <n v="1991"/>
    <n v="1012.72"/>
    <n v="3492"/>
    <s v="Germany"/>
    <n v="0"/>
    <s v="GTX"/>
    <n v="550"/>
    <x v="2"/>
    <s v="West"/>
  </r>
  <r>
    <s v="T5JO33V3"/>
    <x v="21"/>
    <x v="2"/>
    <s v="Ron-tech"/>
    <x v="0"/>
    <d v="2017-04-30T00:00:00"/>
    <x v="136"/>
    <n v="583"/>
    <s v="medical"/>
    <n v="1992"/>
    <n v="3922.42"/>
    <n v="6837"/>
    <s v="United States"/>
    <n v="0"/>
    <s v="GTX"/>
    <n v="550"/>
    <x v="0"/>
    <s v="Central"/>
  </r>
  <r>
    <s v="V7Y78MPU"/>
    <x v="20"/>
    <x v="2"/>
    <s v="Rangreen"/>
    <x v="0"/>
    <d v="2017-04-30T00:00:00"/>
    <x v="144"/>
    <n v="433"/>
    <s v="technolgy"/>
    <n v="1987"/>
    <n v="2938.67"/>
    <n v="8775"/>
    <s v="Panama"/>
    <n v="0"/>
    <s v="GTX"/>
    <n v="550"/>
    <x v="1"/>
    <s v="Central"/>
  </r>
  <r>
    <s v="CNO8JPLA"/>
    <x v="6"/>
    <x v="2"/>
    <s v="Condax"/>
    <x v="0"/>
    <d v="2017-04-30T00:00:00"/>
    <x v="35"/>
    <n v="557"/>
    <s v="medical"/>
    <n v="2017"/>
    <n v="4.54"/>
    <n v="9"/>
    <s v="United States"/>
    <n v="0"/>
    <s v="GTX"/>
    <n v="550"/>
    <x v="1"/>
    <s v="Central"/>
  </r>
  <r>
    <s v="AZZEZKBN"/>
    <x v="3"/>
    <x v="3"/>
    <s v="Condax"/>
    <x v="1"/>
    <d v="2017-05-01T00:00:00"/>
    <x v="40"/>
    <n v="0"/>
    <s v="medical"/>
    <n v="2017"/>
    <n v="4.54"/>
    <n v="9"/>
    <s v="United States"/>
    <n v="0"/>
    <s v="GTX"/>
    <n v="5482"/>
    <x v="0"/>
    <s v="Central"/>
  </r>
  <r>
    <s v="443ATESI"/>
    <x v="3"/>
    <x v="1"/>
    <s v="Globex Corporation"/>
    <x v="0"/>
    <d v="2017-05-01T00:00:00"/>
    <x v="145"/>
    <n v="64"/>
    <s v="technolgy"/>
    <n v="2000"/>
    <n v="1223.72"/>
    <n v="2497"/>
    <s v="Norway"/>
    <n v="0"/>
    <s v="MG"/>
    <n v="55"/>
    <x v="0"/>
    <s v="Central"/>
  </r>
  <r>
    <s v="7DT8UKKY"/>
    <x v="23"/>
    <x v="2"/>
    <s v="Zencorporation"/>
    <x v="2"/>
    <d v="2017-05-01T00:00:00"/>
    <x v="14"/>
    <m/>
    <s v="technolgy"/>
    <n v="2011"/>
    <n v="40.79"/>
    <n v="142"/>
    <s v="China"/>
    <n v="0"/>
    <s v="GTX"/>
    <n v="550"/>
    <x v="4"/>
    <s v="East"/>
  </r>
  <r>
    <s v="4UN65HWV"/>
    <x v="1"/>
    <x v="0"/>
    <s v="Warephase"/>
    <x v="0"/>
    <d v="2017-05-01T00:00:00"/>
    <x v="146"/>
    <n v="878"/>
    <s v="services"/>
    <n v="1997"/>
    <n v="2041.73"/>
    <n v="5276"/>
    <s v="United States"/>
    <n v="0"/>
    <s v="GTX"/>
    <n v="1096"/>
    <x v="1"/>
    <s v="Central"/>
  </r>
  <r>
    <s v="E5NRH4BP"/>
    <x v="1"/>
    <x v="1"/>
    <s v="Genco Pura Olive Oil Company"/>
    <x v="0"/>
    <d v="2017-05-01T00:00:00"/>
    <x v="34"/>
    <n v="59"/>
    <s v="retail"/>
    <n v="2007"/>
    <n v="894.33"/>
    <n v="1635"/>
    <s v="Italy"/>
    <n v="0"/>
    <s v="MG"/>
    <n v="55"/>
    <x v="1"/>
    <s v="Central"/>
  </r>
  <r>
    <s v="NK438B9U"/>
    <x v="22"/>
    <x v="2"/>
    <s v="Zotware"/>
    <x v="1"/>
    <d v="2017-05-01T00:00:00"/>
    <x v="47"/>
    <n v="0"/>
    <s v="software"/>
    <n v="1979"/>
    <n v="4478.47"/>
    <n v="13809"/>
    <s v="United States"/>
    <n v="0"/>
    <s v="GTX"/>
    <n v="550"/>
    <x v="5"/>
    <s v="East"/>
  </r>
  <r>
    <s v="OLGT0VHP"/>
    <x v="7"/>
    <x v="3"/>
    <s v="Statholdings"/>
    <x v="2"/>
    <d v="2017-05-01T00:00:00"/>
    <x v="14"/>
    <m/>
    <s v="employment"/>
    <n v="1997"/>
    <n v="291.27"/>
    <n v="586"/>
    <s v="United States"/>
    <n v="0"/>
    <s v="GTX"/>
    <n v="5482"/>
    <x v="2"/>
    <s v="West"/>
  </r>
  <r>
    <s v="RCNTHN0E"/>
    <x v="7"/>
    <x v="1"/>
    <s v="Singletechno"/>
    <x v="0"/>
    <d v="2017-05-01T00:00:00"/>
    <x v="134"/>
    <n v="65"/>
    <s v="retail"/>
    <n v="1996"/>
    <n v="2214.94"/>
    <n v="5374"/>
    <s v="United States"/>
    <n v="0"/>
    <s v="MG"/>
    <n v="55"/>
    <x v="2"/>
    <s v="West"/>
  </r>
  <r>
    <s v="ZIFDD41D"/>
    <x v="29"/>
    <x v="2"/>
    <s v="Hottechi"/>
    <x v="0"/>
    <d v="2017-05-01T00:00:00"/>
    <x v="136"/>
    <n v="543"/>
    <s v="technolgy"/>
    <n v="1997"/>
    <n v="8170.38"/>
    <n v="16499"/>
    <s v="Korea"/>
    <n v="0"/>
    <s v="GTX"/>
    <n v="550"/>
    <x v="1"/>
    <s v="Central"/>
  </r>
  <r>
    <s v="I92EJ805"/>
    <x v="14"/>
    <x v="2"/>
    <s v="Bluth Company"/>
    <x v="2"/>
    <d v="2017-05-01T00:00:00"/>
    <x v="14"/>
    <m/>
    <s v="technolgy"/>
    <n v="1993"/>
    <n v="1242.32"/>
    <n v="3027"/>
    <s v="United States"/>
    <s v="Acme Corporation"/>
    <s v="GTX"/>
    <n v="550"/>
    <x v="2"/>
    <s v="West"/>
  </r>
  <r>
    <s v="A5BVV5P8"/>
    <x v="16"/>
    <x v="2"/>
    <s v="Scotfind"/>
    <x v="1"/>
    <d v="2017-05-01T00:00:00"/>
    <x v="83"/>
    <n v="0"/>
    <s v="software"/>
    <n v="1996"/>
    <n v="6354.87"/>
    <n v="16780"/>
    <s v="United States"/>
    <s v="Bubba Gump"/>
    <s v="GTX"/>
    <n v="550"/>
    <x v="2"/>
    <s v="West"/>
  </r>
  <r>
    <s v="QP006VDE"/>
    <x v="5"/>
    <x v="4"/>
    <s v="Domzoom"/>
    <x v="2"/>
    <d v="2017-05-01T00:00:00"/>
    <x v="14"/>
    <m/>
    <s v="entertainment"/>
    <n v="1998"/>
    <n v="217.87"/>
    <n v="551"/>
    <s v="United States"/>
    <n v="0"/>
    <s v="MG"/>
    <n v="3393"/>
    <x v="3"/>
    <s v="West"/>
  </r>
  <r>
    <s v="JQNSK78U"/>
    <x v="0"/>
    <x v="3"/>
    <s v="Condax"/>
    <x v="1"/>
    <d v="2017-05-01T00:00:00"/>
    <x v="33"/>
    <n v="0"/>
    <s v="medical"/>
    <n v="2017"/>
    <n v="4.54"/>
    <n v="9"/>
    <s v="United States"/>
    <n v="0"/>
    <s v="GTX"/>
    <n v="5482"/>
    <x v="0"/>
    <s v="Central"/>
  </r>
  <r>
    <s v="C3OOZUTI"/>
    <x v="0"/>
    <x v="3"/>
    <s v="Warephase"/>
    <x v="1"/>
    <d v="2017-05-01T00:00:00"/>
    <x v="49"/>
    <n v="0"/>
    <s v="services"/>
    <n v="1997"/>
    <n v="2041.73"/>
    <n v="5276"/>
    <s v="United States"/>
    <n v="0"/>
    <s v="GTX"/>
    <n v="5482"/>
    <x v="0"/>
    <s v="Central"/>
  </r>
  <r>
    <s v="FI0I7E73"/>
    <x v="0"/>
    <x v="4"/>
    <s v="Ron-tech"/>
    <x v="0"/>
    <d v="2017-05-01T00:00:00"/>
    <x v="37"/>
    <n v="3971"/>
    <s v="medical"/>
    <n v="1992"/>
    <n v="3922.42"/>
    <n v="6837"/>
    <s v="United States"/>
    <n v="0"/>
    <s v="MG"/>
    <n v="3393"/>
    <x v="0"/>
    <s v="Central"/>
  </r>
  <r>
    <s v="523458T9"/>
    <x v="6"/>
    <x v="2"/>
    <s v="Scottech"/>
    <x v="0"/>
    <d v="2017-05-01T00:00:00"/>
    <x v="63"/>
    <n v="554"/>
    <s v="marketing"/>
    <n v="2012"/>
    <n v="45.39"/>
    <n v="100"/>
    <s v="United States"/>
    <s v="Inity"/>
    <s v="GTX"/>
    <n v="550"/>
    <x v="1"/>
    <s v="Central"/>
  </r>
  <r>
    <s v="7FY0HBH7"/>
    <x v="4"/>
    <x v="4"/>
    <s v="Cheers"/>
    <x v="1"/>
    <d v="2017-05-01T00:00:00"/>
    <x v="85"/>
    <n v="0"/>
    <s v="entertainment"/>
    <n v="1993"/>
    <n v="4269.9"/>
    <n v="6472"/>
    <s v="United States"/>
    <s v="Massive Dynamic"/>
    <s v="MG"/>
    <n v="3393"/>
    <x v="3"/>
    <s v="West"/>
  </r>
  <r>
    <s v="GAIFPSU2"/>
    <x v="4"/>
    <x v="0"/>
    <s v="Fasehatice"/>
    <x v="0"/>
    <d v="2017-05-01T00:00:00"/>
    <x v="87"/>
    <n v="1273"/>
    <s v="retail"/>
    <n v="1990"/>
    <n v="4968.91"/>
    <n v="7523"/>
    <s v="United States"/>
    <n v="0"/>
    <s v="GTX"/>
    <n v="1096"/>
    <x v="3"/>
    <s v="West"/>
  </r>
  <r>
    <s v="UIX6X6R3"/>
    <x v="2"/>
    <x v="4"/>
    <s v="Umbrella Corporation"/>
    <x v="2"/>
    <d v="2017-05-01T00:00:00"/>
    <x v="14"/>
    <m/>
    <s v="finance"/>
    <n v="1998"/>
    <n v="2022.14"/>
    <n v="5113"/>
    <s v="United States"/>
    <n v="0"/>
    <s v="MG"/>
    <n v="3393"/>
    <x v="2"/>
    <s v="West"/>
  </r>
  <r>
    <s v="GBSK2HX8"/>
    <x v="3"/>
    <x v="0"/>
    <s v="Conecom"/>
    <x v="0"/>
    <d v="2017-05-02T00:00:00"/>
    <x v="53"/>
    <n v="1300"/>
    <s v="technolgy"/>
    <n v="2005"/>
    <n v="1520.66"/>
    <n v="1806"/>
    <s v="United States"/>
    <n v="0"/>
    <s v="GTX"/>
    <n v="1096"/>
    <x v="0"/>
    <s v="Central"/>
  </r>
  <r>
    <s v="59FN87JP"/>
    <x v="28"/>
    <x v="3"/>
    <s v="Mathtouch"/>
    <x v="1"/>
    <d v="2017-05-02T00:00:00"/>
    <x v="71"/>
    <n v="0"/>
    <s v="marketing"/>
    <n v="1984"/>
    <n v="3027.46"/>
    <n v="9516"/>
    <s v="Jordan"/>
    <n v="0"/>
    <s v="GTX"/>
    <n v="5482"/>
    <x v="5"/>
    <s v="East"/>
  </r>
  <r>
    <s v="OJ92D9QU"/>
    <x v="12"/>
    <x v="1"/>
    <s v="Condax"/>
    <x v="1"/>
    <d v="2017-05-02T00:00:00"/>
    <x v="141"/>
    <n v="0"/>
    <s v="medical"/>
    <n v="2017"/>
    <n v="4.54"/>
    <n v="9"/>
    <s v="United States"/>
    <n v="0"/>
    <s v="MG"/>
    <n v="55"/>
    <x v="3"/>
    <s v="West"/>
  </r>
  <r>
    <s v="GYKFAK7W"/>
    <x v="9"/>
    <x v="4"/>
    <s v="Sonron"/>
    <x v="0"/>
    <d v="2017-05-02T00:00:00"/>
    <x v="33"/>
    <n v="3527"/>
    <s v="telecommunications"/>
    <n v="1999"/>
    <n v="1699.85"/>
    <n v="5108"/>
    <s v="United States"/>
    <n v="0"/>
    <s v="MG"/>
    <n v="3393"/>
    <x v="3"/>
    <s v="West"/>
  </r>
  <r>
    <s v="GXBV5VYA"/>
    <x v="29"/>
    <x v="2"/>
    <s v="Rundofase"/>
    <x v="0"/>
    <d v="2017-05-02T00:00:00"/>
    <x v="35"/>
    <n v="526"/>
    <s v="technolgy"/>
    <n v="1983"/>
    <n v="1008.06"/>
    <n v="1238"/>
    <s v="United States"/>
    <n v="0"/>
    <s v="GTX"/>
    <n v="550"/>
    <x v="1"/>
    <s v="Central"/>
  </r>
  <r>
    <s v="VXWUALY5"/>
    <x v="14"/>
    <x v="1"/>
    <s v="Condax"/>
    <x v="1"/>
    <d v="2017-05-02T00:00:00"/>
    <x v="73"/>
    <n v="0"/>
    <s v="medical"/>
    <n v="2017"/>
    <n v="4.54"/>
    <n v="9"/>
    <s v="United States"/>
    <n v="0"/>
    <s v="MG"/>
    <n v="55"/>
    <x v="2"/>
    <s v="West"/>
  </r>
  <r>
    <s v="IUDG3PF0"/>
    <x v="21"/>
    <x v="2"/>
    <s v="Isdom"/>
    <x v="1"/>
    <d v="2017-05-02T00:00:00"/>
    <x v="109"/>
    <n v="0"/>
    <s v="medical"/>
    <n v="2002"/>
    <n v="3178.24"/>
    <n v="4540"/>
    <s v="United States"/>
    <n v="0"/>
    <s v="GTX"/>
    <n v="550"/>
    <x v="0"/>
    <s v="Central"/>
  </r>
  <r>
    <s v="DNUTJO70"/>
    <x v="5"/>
    <x v="2"/>
    <s v="Hottechi"/>
    <x v="0"/>
    <d v="2017-05-02T00:00:00"/>
    <x v="80"/>
    <n v="569"/>
    <s v="technolgy"/>
    <n v="1997"/>
    <n v="8170.38"/>
    <n v="16499"/>
    <s v="Korea"/>
    <n v="0"/>
    <s v="GTX"/>
    <n v="550"/>
    <x v="3"/>
    <s v="West"/>
  </r>
  <r>
    <s v="I631R5DT"/>
    <x v="8"/>
    <x v="3"/>
    <s v="Scotfind"/>
    <x v="0"/>
    <d v="2017-05-02T00:00:00"/>
    <x v="38"/>
    <n v="6310"/>
    <s v="software"/>
    <n v="1996"/>
    <n v="6354.87"/>
    <n v="16780"/>
    <s v="United States"/>
    <s v="Bubba Gump"/>
    <s v="GTX"/>
    <n v="5482"/>
    <x v="2"/>
    <s v="West"/>
  </r>
  <r>
    <s v="V9XJAZPC"/>
    <x v="0"/>
    <x v="4"/>
    <s v="Globex Corporation"/>
    <x v="1"/>
    <d v="2017-05-02T00:00:00"/>
    <x v="33"/>
    <n v="0"/>
    <s v="technolgy"/>
    <n v="2000"/>
    <n v="1223.72"/>
    <n v="2497"/>
    <s v="Norway"/>
    <n v="0"/>
    <s v="MG"/>
    <n v="3393"/>
    <x v="0"/>
    <s v="Central"/>
  </r>
  <r>
    <s v="OJPTGB57"/>
    <x v="17"/>
    <x v="0"/>
    <s v="Konex"/>
    <x v="0"/>
    <d v="2017-05-02T00:00:00"/>
    <x v="36"/>
    <n v="1135"/>
    <s v="technolgy"/>
    <n v="1980"/>
    <n v="7708.38"/>
    <n v="13756"/>
    <s v="United States"/>
    <n v="0"/>
    <s v="GTX"/>
    <n v="1096"/>
    <x v="5"/>
    <s v="East"/>
  </r>
  <r>
    <s v="QYTGB5LA"/>
    <x v="11"/>
    <x v="3"/>
    <s v="dambase"/>
    <x v="0"/>
    <d v="2017-05-02T00:00:00"/>
    <x v="147"/>
    <n v="5145"/>
    <s v="marketing"/>
    <n v="1995"/>
    <n v="2173.98"/>
    <n v="2928"/>
    <s v="United States"/>
    <s v="Inity"/>
    <s v="GTX"/>
    <n v="5482"/>
    <x v="0"/>
    <s v="Central"/>
  </r>
  <r>
    <s v="UCNEMT8P"/>
    <x v="11"/>
    <x v="1"/>
    <s v="Cancity"/>
    <x v="0"/>
    <d v="2017-05-02T00:00:00"/>
    <x v="138"/>
    <n v="54"/>
    <s v="retail"/>
    <n v="2001"/>
    <n v="718.62"/>
    <n v="2448"/>
    <s v="United States"/>
    <n v="0"/>
    <s v="MG"/>
    <n v="55"/>
    <x v="0"/>
    <s v="Central"/>
  </r>
  <r>
    <s v="KOFE244J"/>
    <x v="3"/>
    <x v="1"/>
    <s v="Codehow"/>
    <x v="0"/>
    <d v="2017-05-03T00:00:00"/>
    <x v="135"/>
    <n v="53"/>
    <s v="software"/>
    <n v="1998"/>
    <n v="2714.9"/>
    <n v="2641"/>
    <s v="United States"/>
    <s v="Acme Corporation"/>
    <s v="MG"/>
    <n v="55"/>
    <x v="0"/>
    <s v="Central"/>
  </r>
  <r>
    <s v="D3JR6WFQ"/>
    <x v="28"/>
    <x v="2"/>
    <s v="Umbrella Corporation"/>
    <x v="0"/>
    <d v="2017-05-03T00:00:00"/>
    <x v="57"/>
    <n v="511"/>
    <s v="finance"/>
    <n v="1998"/>
    <n v="2022.14"/>
    <n v="5113"/>
    <s v="United States"/>
    <n v="0"/>
    <s v="GTX"/>
    <n v="550"/>
    <x v="5"/>
    <s v="East"/>
  </r>
  <r>
    <s v="OJMME9V9"/>
    <x v="28"/>
    <x v="3"/>
    <s v="Konex"/>
    <x v="0"/>
    <d v="2017-05-03T00:00:00"/>
    <x v="148"/>
    <n v="5747"/>
    <s v="technolgy"/>
    <n v="1980"/>
    <n v="7708.38"/>
    <n v="13756"/>
    <s v="United States"/>
    <n v="0"/>
    <s v="GTX"/>
    <n v="5482"/>
    <x v="5"/>
    <s v="East"/>
  </r>
  <r>
    <s v="79IN4OVP"/>
    <x v="25"/>
    <x v="2"/>
    <s v="Acme Corporation"/>
    <x v="1"/>
    <d v="2017-05-03T00:00:00"/>
    <x v="135"/>
    <n v="0"/>
    <s v="technolgy"/>
    <n v="1996"/>
    <n v="1100.04"/>
    <n v="2822"/>
    <s v="United States"/>
    <n v="0"/>
    <s v="GTX"/>
    <n v="550"/>
    <x v="5"/>
    <s v="East"/>
  </r>
  <r>
    <s v="NLKPA1KP"/>
    <x v="1"/>
    <x v="2"/>
    <s v="Inity"/>
    <x v="0"/>
    <d v="2017-05-03T00:00:00"/>
    <x v="136"/>
    <n v="596"/>
    <s v="marketing"/>
    <n v="1986"/>
    <n v="2403.58"/>
    <n v="8801"/>
    <s v="United States"/>
    <n v="0"/>
    <s v="GTX"/>
    <n v="550"/>
    <x v="1"/>
    <s v="Central"/>
  </r>
  <r>
    <s v="38EYB40T"/>
    <x v="29"/>
    <x v="1"/>
    <s v="Conecom"/>
    <x v="0"/>
    <d v="2017-05-03T00:00:00"/>
    <x v="38"/>
    <n v="60"/>
    <s v="technolgy"/>
    <n v="2005"/>
    <n v="1520.66"/>
    <n v="1806"/>
    <s v="United States"/>
    <n v="0"/>
    <s v="MG"/>
    <n v="55"/>
    <x v="1"/>
    <s v="Central"/>
  </r>
  <r>
    <s v="SHGSBZU8"/>
    <x v="5"/>
    <x v="4"/>
    <s v="Goodsilron"/>
    <x v="1"/>
    <d v="2017-05-03T00:00:00"/>
    <x v="57"/>
    <n v="0"/>
    <s v="marketing"/>
    <n v="2000"/>
    <n v="2952.73"/>
    <n v="5107"/>
    <s v="United States"/>
    <n v="0"/>
    <s v="MG"/>
    <n v="3393"/>
    <x v="3"/>
    <s v="West"/>
  </r>
  <r>
    <s v="A7F5O29R"/>
    <x v="4"/>
    <x v="4"/>
    <s v="Zoomit"/>
    <x v="0"/>
    <d v="2017-05-03T00:00:00"/>
    <x v="124"/>
    <n v="3718"/>
    <s v="entertainment"/>
    <n v="1992"/>
    <n v="324.19"/>
    <n v="978"/>
    <s v="United States"/>
    <n v="0"/>
    <s v="MG"/>
    <n v="3393"/>
    <x v="3"/>
    <s v="West"/>
  </r>
  <r>
    <s v="LR45YFE4"/>
    <x v="13"/>
    <x v="1"/>
    <s v="Groovestreet"/>
    <x v="2"/>
    <d v="2017-05-03T00:00:00"/>
    <x v="14"/>
    <m/>
    <s v="retail"/>
    <n v="2003"/>
    <n v="223.8"/>
    <n v="299"/>
    <s v="United States"/>
    <n v="0"/>
    <s v="MG"/>
    <n v="55"/>
    <x v="4"/>
    <s v="East"/>
  </r>
  <r>
    <s v="MIYAP26S"/>
    <x v="13"/>
    <x v="4"/>
    <s v="Sumace"/>
    <x v="1"/>
    <d v="2017-05-03T00:00:00"/>
    <x v="62"/>
    <n v="0"/>
    <s v="retail"/>
    <n v="2000"/>
    <n v="167.89"/>
    <n v="493"/>
    <s v="Romania"/>
    <n v="0"/>
    <s v="MG"/>
    <n v="3393"/>
    <x v="4"/>
    <s v="East"/>
  </r>
  <r>
    <s v="IEZCZAKT"/>
    <x v="2"/>
    <x v="2"/>
    <s v="Hottechi"/>
    <x v="0"/>
    <d v="2017-05-03T00:00:00"/>
    <x v="74"/>
    <n v="493"/>
    <s v="technolgy"/>
    <n v="1997"/>
    <n v="8170.38"/>
    <n v="16499"/>
    <s v="Korea"/>
    <n v="0"/>
    <s v="GTX"/>
    <n v="550"/>
    <x v="2"/>
    <s v="West"/>
  </r>
  <r>
    <s v="PDMWTS8O"/>
    <x v="3"/>
    <x v="1"/>
    <s v="Domzoom"/>
    <x v="0"/>
    <d v="2017-05-04T00:00:00"/>
    <x v="44"/>
    <n v="54"/>
    <s v="entertainment"/>
    <n v="1998"/>
    <n v="217.87"/>
    <n v="551"/>
    <s v="United States"/>
    <n v="0"/>
    <s v="MG"/>
    <n v="55"/>
    <x v="0"/>
    <s v="Central"/>
  </r>
  <r>
    <s v="OPEICJES"/>
    <x v="3"/>
    <x v="1"/>
    <s v="Konmatfix"/>
    <x v="0"/>
    <d v="2017-05-04T00:00:00"/>
    <x v="70"/>
    <n v="52"/>
    <s v="marketing"/>
    <n v="1985"/>
    <n v="375.43"/>
    <n v="1190"/>
    <s v="United States"/>
    <n v="0"/>
    <s v="MG"/>
    <n v="55"/>
    <x v="0"/>
    <s v="Central"/>
  </r>
  <r>
    <s v="10UN7LA8"/>
    <x v="3"/>
    <x v="4"/>
    <s v="Rangreen"/>
    <x v="0"/>
    <d v="2017-05-04T00:00:00"/>
    <x v="76"/>
    <n v="3813"/>
    <s v="technolgy"/>
    <n v="1987"/>
    <n v="2938.67"/>
    <n v="8775"/>
    <s v="Panama"/>
    <n v="0"/>
    <s v="MG"/>
    <n v="3393"/>
    <x v="0"/>
    <s v="Central"/>
  </r>
  <r>
    <s v="I8WTUMTA"/>
    <x v="1"/>
    <x v="4"/>
    <s v="Codehow"/>
    <x v="0"/>
    <d v="2017-05-04T00:00:00"/>
    <x v="149"/>
    <n v="3560"/>
    <s v="software"/>
    <n v="1998"/>
    <n v="2714.9"/>
    <n v="2641"/>
    <s v="United States"/>
    <s v="Acme Corporation"/>
    <s v="MG"/>
    <n v="3393"/>
    <x v="1"/>
    <s v="Central"/>
  </r>
  <r>
    <s v="58SGEGN8"/>
    <x v="21"/>
    <x v="2"/>
    <s v="Ron-tech"/>
    <x v="1"/>
    <d v="2017-05-04T00:00:00"/>
    <x v="33"/>
    <n v="0"/>
    <s v="medical"/>
    <n v="1992"/>
    <n v="3922.42"/>
    <n v="6837"/>
    <s v="United States"/>
    <n v="0"/>
    <s v="GTX"/>
    <n v="550"/>
    <x v="0"/>
    <s v="Central"/>
  </r>
  <r>
    <s v="LZLXBQ0I"/>
    <x v="21"/>
    <x v="0"/>
    <s v="Betatech"/>
    <x v="1"/>
    <d v="2017-05-04T00:00:00"/>
    <x v="134"/>
    <n v="0"/>
    <s v="medical"/>
    <n v="1986"/>
    <n v="647.18"/>
    <n v="1185"/>
    <s v="Kenya"/>
    <n v="0"/>
    <s v="GTX"/>
    <n v="1096"/>
    <x v="0"/>
    <s v="Central"/>
  </r>
  <r>
    <s v="1L2S3CMT"/>
    <x v="21"/>
    <x v="4"/>
    <s v="Zumgoity"/>
    <x v="1"/>
    <d v="2017-05-04T00:00:00"/>
    <x v="150"/>
    <n v="0"/>
    <s v="medical"/>
    <n v="1984"/>
    <n v="441.08"/>
    <n v="1210"/>
    <s v="United States"/>
    <n v="0"/>
    <s v="MG"/>
    <n v="3393"/>
    <x v="0"/>
    <s v="Central"/>
  </r>
  <r>
    <s v="CE852VBF"/>
    <x v="6"/>
    <x v="0"/>
    <s v="Stanredtax"/>
    <x v="1"/>
    <d v="2017-05-04T00:00:00"/>
    <x v="148"/>
    <n v="0"/>
    <s v="finance"/>
    <n v="1987"/>
    <n v="1698.2"/>
    <n v="3798"/>
    <s v="United States"/>
    <n v="0"/>
    <s v="GTX"/>
    <n v="1096"/>
    <x v="1"/>
    <s v="Central"/>
  </r>
  <r>
    <s v="KTX7ETCE"/>
    <x v="6"/>
    <x v="2"/>
    <s v="Genco Pura Olive Oil Company"/>
    <x v="0"/>
    <d v="2017-05-04T00:00:00"/>
    <x v="125"/>
    <n v="528"/>
    <s v="retail"/>
    <n v="2007"/>
    <n v="894.33"/>
    <n v="1635"/>
    <s v="Italy"/>
    <n v="0"/>
    <s v="GTX"/>
    <n v="550"/>
    <x v="1"/>
    <s v="Central"/>
  </r>
  <r>
    <s v="JEPAVEO7"/>
    <x v="6"/>
    <x v="0"/>
    <s v="Stanredtax"/>
    <x v="0"/>
    <d v="2017-05-04T00:00:00"/>
    <x v="69"/>
    <n v="1188"/>
    <s v="finance"/>
    <n v="1987"/>
    <n v="1698.2"/>
    <n v="3798"/>
    <s v="United States"/>
    <n v="0"/>
    <s v="GTX"/>
    <n v="1096"/>
    <x v="1"/>
    <s v="Central"/>
  </r>
  <r>
    <s v="4T9CQH5J"/>
    <x v="17"/>
    <x v="3"/>
    <s v="Xx-zobam"/>
    <x v="1"/>
    <d v="2017-05-04T00:00:00"/>
    <x v="151"/>
    <n v="0"/>
    <s v="entertainment"/>
    <n v="1989"/>
    <n v="3838.39"/>
    <n v="8274"/>
    <s v="United States"/>
    <n v="0"/>
    <s v="GTX"/>
    <n v="5482"/>
    <x v="5"/>
    <s v="East"/>
  </r>
  <r>
    <s v="51T70SQX"/>
    <x v="11"/>
    <x v="4"/>
    <s v="Dontechi"/>
    <x v="1"/>
    <d v="2017-05-04T00:00:00"/>
    <x v="33"/>
    <n v="0"/>
    <s v="software"/>
    <n v="1982"/>
    <n v="4618"/>
    <n v="10083"/>
    <s v="United States"/>
    <n v="0"/>
    <s v="MG"/>
    <n v="3393"/>
    <x v="0"/>
    <s v="Central"/>
  </r>
  <r>
    <s v="SUYF0EN7"/>
    <x v="11"/>
    <x v="2"/>
    <s v="Betatech"/>
    <x v="0"/>
    <d v="2017-05-04T00:00:00"/>
    <x v="138"/>
    <n v="590"/>
    <s v="medical"/>
    <n v="1986"/>
    <n v="647.18"/>
    <n v="1185"/>
    <s v="Kenya"/>
    <n v="0"/>
    <s v="GTX"/>
    <n v="550"/>
    <x v="0"/>
    <s v="Central"/>
  </r>
  <r>
    <s v="S2D060YF"/>
    <x v="4"/>
    <x v="2"/>
    <s v="Y-corporation"/>
    <x v="0"/>
    <d v="2017-05-04T00:00:00"/>
    <x v="141"/>
    <n v="578"/>
    <s v="employment"/>
    <n v="1983"/>
    <n v="2871.35"/>
    <n v="9561"/>
    <s v="United States"/>
    <n v="0"/>
    <s v="GTX"/>
    <n v="550"/>
    <x v="3"/>
    <s v="West"/>
  </r>
  <r>
    <s v="N6CXTO48"/>
    <x v="2"/>
    <x v="2"/>
    <s v="Lexiqvolax"/>
    <x v="1"/>
    <d v="2017-05-04T00:00:00"/>
    <x v="56"/>
    <n v="0"/>
    <s v="medical"/>
    <n v="2004"/>
    <n v="1618.89"/>
    <n v="3889"/>
    <s v="United States"/>
    <n v="0"/>
    <s v="GTX"/>
    <n v="550"/>
    <x v="2"/>
    <s v="West"/>
  </r>
  <r>
    <s v="4Z7B0OQB"/>
    <x v="3"/>
    <x v="4"/>
    <s v="Bioholding"/>
    <x v="1"/>
    <d v="2017-05-05T00:00:00"/>
    <x v="139"/>
    <n v="0"/>
    <s v="medical"/>
    <n v="2012"/>
    <n v="587.34"/>
    <n v="1356"/>
    <s v="Philipines"/>
    <n v="0"/>
    <s v="MG"/>
    <n v="3393"/>
    <x v="0"/>
    <s v="Central"/>
  </r>
  <r>
    <s v="LCQ934W7"/>
    <x v="25"/>
    <x v="0"/>
    <s v="Xx-holding"/>
    <x v="2"/>
    <d v="2017-05-05T00:00:00"/>
    <x v="14"/>
    <m/>
    <s v="finance"/>
    <n v="1993"/>
    <n v="7537.24"/>
    <n v="20293"/>
    <s v="United States"/>
    <n v="0"/>
    <s v="GTX"/>
    <n v="1096"/>
    <x v="5"/>
    <s v="East"/>
  </r>
  <r>
    <s v="SOE904XE"/>
    <x v="22"/>
    <x v="0"/>
    <s v="Kinnamplus"/>
    <x v="0"/>
    <d v="2017-05-05T00:00:00"/>
    <x v="133"/>
    <n v="1161"/>
    <s v="retail"/>
    <n v="2004"/>
    <n v="702.72"/>
    <n v="1831"/>
    <s v="United States"/>
    <n v="0"/>
    <s v="GTX"/>
    <n v="1096"/>
    <x v="5"/>
    <s v="East"/>
  </r>
  <r>
    <s v="C64JTLGO"/>
    <x v="22"/>
    <x v="0"/>
    <s v="Vehement Capital Partners"/>
    <x v="0"/>
    <d v="2017-05-05T00:00:00"/>
    <x v="35"/>
    <n v="1101"/>
    <s v="finance"/>
    <n v="1993"/>
    <n v="646.1"/>
    <n v="883"/>
    <s v="United States"/>
    <s v="Golddex"/>
    <s v="GTX"/>
    <n v="1096"/>
    <x v="5"/>
    <s v="East"/>
  </r>
  <r>
    <s v="F9XJYM9F"/>
    <x v="29"/>
    <x v="2"/>
    <s v="Inity"/>
    <x v="0"/>
    <d v="2017-05-05T00:00:00"/>
    <x v="116"/>
    <n v="511"/>
    <s v="marketing"/>
    <n v="1986"/>
    <n v="2403.58"/>
    <n v="8801"/>
    <s v="United States"/>
    <n v="0"/>
    <s v="GTX"/>
    <n v="550"/>
    <x v="1"/>
    <s v="Central"/>
  </r>
  <r>
    <s v="XWN6WWOD"/>
    <x v="29"/>
    <x v="1"/>
    <s v="Condax"/>
    <x v="0"/>
    <d v="2017-05-05T00:00:00"/>
    <x v="135"/>
    <n v="57"/>
    <s v="medical"/>
    <n v="2017"/>
    <n v="4.54"/>
    <n v="9"/>
    <s v="United States"/>
    <n v="0"/>
    <s v="MG"/>
    <n v="55"/>
    <x v="1"/>
    <s v="Central"/>
  </r>
  <r>
    <s v="17MPPMM0"/>
    <x v="14"/>
    <x v="1"/>
    <s v="Xx-holding"/>
    <x v="1"/>
    <d v="2017-05-05T00:00:00"/>
    <x v="50"/>
    <n v="0"/>
    <s v="finance"/>
    <n v="1993"/>
    <n v="7537.24"/>
    <n v="20293"/>
    <s v="United States"/>
    <n v="0"/>
    <s v="MG"/>
    <n v="55"/>
    <x v="2"/>
    <s v="West"/>
  </r>
  <r>
    <s v="FV6PHMQW"/>
    <x v="14"/>
    <x v="2"/>
    <s v="Singletechno"/>
    <x v="0"/>
    <d v="2017-05-05T00:00:00"/>
    <x v="71"/>
    <n v="635"/>
    <s v="retail"/>
    <n v="1996"/>
    <n v="2214.94"/>
    <n v="5374"/>
    <s v="United States"/>
    <n v="0"/>
    <s v="GTX"/>
    <n v="550"/>
    <x v="2"/>
    <s v="West"/>
  </r>
  <r>
    <s v="Z236WCM1"/>
    <x v="16"/>
    <x v="0"/>
    <s v="Vehement Capital Partners"/>
    <x v="2"/>
    <d v="2017-05-05T00:00:00"/>
    <x v="14"/>
    <m/>
    <s v="finance"/>
    <n v="1993"/>
    <n v="646.1"/>
    <n v="883"/>
    <s v="United States"/>
    <s v="Golddex"/>
    <s v="GTX"/>
    <n v="1096"/>
    <x v="2"/>
    <s v="West"/>
  </r>
  <r>
    <s v="T5GZDRDE"/>
    <x v="16"/>
    <x v="1"/>
    <s v="Y-corporation"/>
    <x v="1"/>
    <d v="2017-05-05T00:00:00"/>
    <x v="63"/>
    <n v="0"/>
    <s v="employment"/>
    <n v="1983"/>
    <n v="2871.35"/>
    <n v="9561"/>
    <s v="United States"/>
    <n v="0"/>
    <s v="MG"/>
    <n v="55"/>
    <x v="2"/>
    <s v="West"/>
  </r>
  <r>
    <s v="91G2ZW58"/>
    <x v="21"/>
    <x v="3"/>
    <s v="Rangreen"/>
    <x v="1"/>
    <d v="2017-05-05T00:00:00"/>
    <x v="33"/>
    <n v="0"/>
    <s v="technolgy"/>
    <n v="1987"/>
    <n v="2938.67"/>
    <n v="8775"/>
    <s v="Panama"/>
    <n v="0"/>
    <s v="GTX"/>
    <n v="5482"/>
    <x v="0"/>
    <s v="Central"/>
  </r>
  <r>
    <s v="H2PEIFZH"/>
    <x v="21"/>
    <x v="4"/>
    <s v="Domzoom"/>
    <x v="0"/>
    <d v="2017-05-05T00:00:00"/>
    <x v="37"/>
    <n v="3952"/>
    <s v="entertainment"/>
    <n v="1998"/>
    <n v="217.87"/>
    <n v="551"/>
    <s v="United States"/>
    <n v="0"/>
    <s v="MG"/>
    <n v="3393"/>
    <x v="0"/>
    <s v="Central"/>
  </r>
  <r>
    <s v="RG893DYQ"/>
    <x v="5"/>
    <x v="2"/>
    <s v="The New York Inquirer"/>
    <x v="2"/>
    <d v="2017-05-05T00:00:00"/>
    <x v="14"/>
    <m/>
    <s v="medical"/>
    <n v="1996"/>
    <n v="439.21"/>
    <n v="792"/>
    <s v="United States"/>
    <n v="0"/>
    <s v="GTX"/>
    <n v="550"/>
    <x v="3"/>
    <s v="West"/>
  </r>
  <r>
    <s v="V8M89S4W"/>
    <x v="5"/>
    <x v="2"/>
    <s v="Kan-code"/>
    <x v="0"/>
    <d v="2017-05-05T00:00:00"/>
    <x v="35"/>
    <n v="560"/>
    <s v="software"/>
    <n v="1982"/>
    <n v="11698.03"/>
    <n v="34288"/>
    <s v="United States"/>
    <n v="0"/>
    <s v="GTX"/>
    <n v="550"/>
    <x v="3"/>
    <s v="West"/>
  </r>
  <r>
    <s v="5QR02PQI"/>
    <x v="20"/>
    <x v="0"/>
    <s v="Bioholding"/>
    <x v="1"/>
    <d v="2017-05-05T00:00:00"/>
    <x v="37"/>
    <n v="0"/>
    <s v="medical"/>
    <n v="2012"/>
    <n v="587.34"/>
    <n v="1356"/>
    <s v="Philipines"/>
    <n v="0"/>
    <s v="GTX"/>
    <n v="1096"/>
    <x v="1"/>
    <s v="Central"/>
  </r>
  <r>
    <s v="WB974HS4"/>
    <x v="6"/>
    <x v="0"/>
    <s v="Funholding"/>
    <x v="0"/>
    <d v="2017-05-05T00:00:00"/>
    <x v="152"/>
    <n v="984"/>
    <s v="finance"/>
    <n v="1991"/>
    <n v="2819.5"/>
    <n v="7227"/>
    <s v="United States"/>
    <s v="Golddex"/>
    <s v="GTX"/>
    <n v="1096"/>
    <x v="1"/>
    <s v="Central"/>
  </r>
  <r>
    <s v="L6VDDXFV"/>
    <x v="17"/>
    <x v="4"/>
    <s v="Vehement Capital Partners"/>
    <x v="1"/>
    <d v="2017-05-05T00:00:00"/>
    <x v="53"/>
    <n v="0"/>
    <s v="finance"/>
    <n v="1993"/>
    <n v="646.1"/>
    <n v="883"/>
    <s v="United States"/>
    <s v="Golddex"/>
    <s v="MG"/>
    <n v="3393"/>
    <x v="5"/>
    <s v="East"/>
  </r>
  <r>
    <s v="B0MOQZVN"/>
    <x v="4"/>
    <x v="2"/>
    <s v="Sonron"/>
    <x v="0"/>
    <d v="2017-05-05T00:00:00"/>
    <x v="38"/>
    <n v="579"/>
    <s v="telecommunications"/>
    <n v="1999"/>
    <n v="1699.85"/>
    <n v="5108"/>
    <s v="United States"/>
    <n v="0"/>
    <s v="GTX"/>
    <n v="550"/>
    <x v="3"/>
    <s v="West"/>
  </r>
  <r>
    <s v="09C4GR2W"/>
    <x v="4"/>
    <x v="0"/>
    <s v="Groovestreet"/>
    <x v="0"/>
    <d v="2017-05-05T00:00:00"/>
    <x v="131"/>
    <n v="1151"/>
    <s v="retail"/>
    <n v="2003"/>
    <n v="223.8"/>
    <n v="299"/>
    <s v="United States"/>
    <n v="0"/>
    <s v="GTX"/>
    <n v="1096"/>
    <x v="3"/>
    <s v="West"/>
  </r>
  <r>
    <s v="6YN4FZHL"/>
    <x v="13"/>
    <x v="0"/>
    <s v="Donware"/>
    <x v="0"/>
    <d v="2017-05-05T00:00:00"/>
    <x v="148"/>
    <n v="881"/>
    <s v="marketing"/>
    <n v="1999"/>
    <n v="1197.44"/>
    <n v="2570"/>
    <s v="United States"/>
    <n v="0"/>
    <s v="GTX"/>
    <n v="1096"/>
    <x v="4"/>
    <s v="East"/>
  </r>
  <r>
    <s v="45CION64"/>
    <x v="13"/>
    <x v="1"/>
    <s v="Umbrella Corporation"/>
    <x v="0"/>
    <d v="2017-05-05T00:00:00"/>
    <x v="149"/>
    <n v="59"/>
    <s v="finance"/>
    <n v="1998"/>
    <n v="2022.14"/>
    <n v="5113"/>
    <s v="United States"/>
    <n v="0"/>
    <s v="MG"/>
    <n v="55"/>
    <x v="4"/>
    <s v="East"/>
  </r>
  <r>
    <s v="BSQRXW4X"/>
    <x v="2"/>
    <x v="2"/>
    <s v="Plexzap"/>
    <x v="0"/>
    <d v="2017-05-05T00:00:00"/>
    <x v="50"/>
    <n v="608"/>
    <s v="retail"/>
    <n v="2001"/>
    <n v="2437.85"/>
    <n v="4874"/>
    <s v="United States"/>
    <n v="0"/>
    <s v="GTX"/>
    <n v="550"/>
    <x v="2"/>
    <s v="West"/>
  </r>
  <r>
    <s v="PYEQPW42"/>
    <x v="3"/>
    <x v="3"/>
    <s v="Dontechi"/>
    <x v="0"/>
    <d v="2017-05-06T00:00:00"/>
    <x v="56"/>
    <n v="4784"/>
    <s v="software"/>
    <n v="1982"/>
    <n v="4618"/>
    <n v="10083"/>
    <s v="United States"/>
    <n v="0"/>
    <s v="GTX"/>
    <n v="5482"/>
    <x v="0"/>
    <s v="Central"/>
  </r>
  <r>
    <s v="5NW73ZRY"/>
    <x v="28"/>
    <x v="4"/>
    <s v="Acme Corporation"/>
    <x v="0"/>
    <d v="2017-05-06T00:00:00"/>
    <x v="55"/>
    <n v="3370"/>
    <s v="technolgy"/>
    <n v="1996"/>
    <n v="1100.04"/>
    <n v="2822"/>
    <s v="United States"/>
    <n v="0"/>
    <s v="MG"/>
    <n v="3393"/>
    <x v="5"/>
    <s v="East"/>
  </r>
  <r>
    <s v="0P8NFYML"/>
    <x v="25"/>
    <x v="1"/>
    <s v="Betasoloin"/>
    <x v="1"/>
    <d v="2017-05-06T00:00:00"/>
    <x v="58"/>
    <n v="0"/>
    <s v="medical"/>
    <n v="1999"/>
    <n v="251.41"/>
    <n v="495"/>
    <s v="United States"/>
    <n v="0"/>
    <s v="MG"/>
    <n v="55"/>
    <x v="5"/>
    <s v="East"/>
  </r>
  <r>
    <s v="HF74MC9F"/>
    <x v="23"/>
    <x v="3"/>
    <s v="Ganjaflex"/>
    <x v="2"/>
    <d v="2017-05-06T00:00:00"/>
    <x v="14"/>
    <m/>
    <s v="retail"/>
    <n v="1995"/>
    <n v="5158.71"/>
    <n v="17479"/>
    <s v="Japan"/>
    <n v="0"/>
    <s v="GTX"/>
    <n v="5482"/>
    <x v="4"/>
    <s v="East"/>
  </r>
  <r>
    <s v="1Y9KPBXY"/>
    <x v="1"/>
    <x v="0"/>
    <s v="Funholding"/>
    <x v="1"/>
    <d v="2017-05-06T00:00:00"/>
    <x v="153"/>
    <n v="0"/>
    <s v="finance"/>
    <n v="1991"/>
    <n v="2819.5"/>
    <n v="7227"/>
    <s v="United States"/>
    <s v="Golddex"/>
    <s v="GTX"/>
    <n v="1096"/>
    <x v="1"/>
    <s v="Central"/>
  </r>
  <r>
    <s v="0AR9HD16"/>
    <x v="1"/>
    <x v="2"/>
    <s v="Funholding"/>
    <x v="0"/>
    <d v="2017-05-06T00:00:00"/>
    <x v="149"/>
    <n v="526"/>
    <s v="finance"/>
    <n v="1991"/>
    <n v="2819.5"/>
    <n v="7227"/>
    <s v="United States"/>
    <s v="Golddex"/>
    <s v="GTX"/>
    <n v="550"/>
    <x v="1"/>
    <s v="Central"/>
  </r>
  <r>
    <s v="Q72BVH8T"/>
    <x v="22"/>
    <x v="0"/>
    <s v="Mathtouch"/>
    <x v="1"/>
    <d v="2017-05-06T00:00:00"/>
    <x v="50"/>
    <n v="0"/>
    <s v="marketing"/>
    <n v="1984"/>
    <n v="3027.46"/>
    <n v="9516"/>
    <s v="Jordan"/>
    <n v="0"/>
    <s v="GTX"/>
    <n v="1096"/>
    <x v="5"/>
    <s v="East"/>
  </r>
  <r>
    <s v="4DPSFUEC"/>
    <x v="29"/>
    <x v="2"/>
    <s v="Condax"/>
    <x v="1"/>
    <d v="2017-05-06T00:00:00"/>
    <x v="54"/>
    <n v="0"/>
    <s v="medical"/>
    <n v="2017"/>
    <n v="4.54"/>
    <n v="9"/>
    <s v="United States"/>
    <n v="0"/>
    <s v="GTX"/>
    <n v="550"/>
    <x v="1"/>
    <s v="Central"/>
  </r>
  <r>
    <s v="FWTTJ2G8"/>
    <x v="16"/>
    <x v="2"/>
    <s v="Initech"/>
    <x v="2"/>
    <d v="2017-05-06T00:00:00"/>
    <x v="14"/>
    <m/>
    <s v="telecommunications"/>
    <n v="1994"/>
    <n v="6395.05"/>
    <n v="20275"/>
    <s v="United States"/>
    <n v="0"/>
    <s v="GTX"/>
    <n v="550"/>
    <x v="2"/>
    <s v="West"/>
  </r>
  <r>
    <s v="FLJCJ7IE"/>
    <x v="21"/>
    <x v="2"/>
    <s v="Codehow"/>
    <x v="1"/>
    <d v="2017-05-06T00:00:00"/>
    <x v="40"/>
    <n v="0"/>
    <s v="software"/>
    <n v="1998"/>
    <n v="2714.9"/>
    <n v="2641"/>
    <s v="United States"/>
    <s v="Acme Corporation"/>
    <s v="GTX"/>
    <n v="550"/>
    <x v="0"/>
    <s v="Central"/>
  </r>
  <r>
    <s v="7T109BBY"/>
    <x v="21"/>
    <x v="2"/>
    <s v="dambase"/>
    <x v="1"/>
    <d v="2017-05-06T00:00:00"/>
    <x v="47"/>
    <n v="0"/>
    <s v="marketing"/>
    <n v="1995"/>
    <n v="2173.98"/>
    <n v="2928"/>
    <s v="United States"/>
    <s v="Inity"/>
    <s v="GTX"/>
    <n v="550"/>
    <x v="0"/>
    <s v="Central"/>
  </r>
  <r>
    <s v="4JVY843T"/>
    <x v="21"/>
    <x v="4"/>
    <s v="Streethex"/>
    <x v="1"/>
    <d v="2017-05-06T00:00:00"/>
    <x v="54"/>
    <n v="0"/>
    <s v="retail"/>
    <n v="1988"/>
    <n v="1376.8"/>
    <n v="1165"/>
    <s v="Belgium"/>
    <n v="0"/>
    <s v="MG"/>
    <n v="3393"/>
    <x v="0"/>
    <s v="Central"/>
  </r>
  <r>
    <s v="INI33ALF"/>
    <x v="0"/>
    <x v="2"/>
    <s v="Genco Pura Olive Oil Company"/>
    <x v="0"/>
    <d v="2017-05-06T00:00:00"/>
    <x v="55"/>
    <n v="569"/>
    <s v="retail"/>
    <n v="2007"/>
    <n v="894.33"/>
    <n v="1635"/>
    <s v="Italy"/>
    <n v="0"/>
    <s v="GTX"/>
    <n v="550"/>
    <x v="0"/>
    <s v="Central"/>
  </r>
  <r>
    <s v="D3M1KUQ2"/>
    <x v="6"/>
    <x v="1"/>
    <s v="Codehow"/>
    <x v="1"/>
    <d v="2017-05-06T00:00:00"/>
    <x v="64"/>
    <n v="0"/>
    <s v="software"/>
    <n v="1998"/>
    <n v="2714.9"/>
    <n v="2641"/>
    <s v="United States"/>
    <s v="Acme Corporation"/>
    <s v="MG"/>
    <n v="55"/>
    <x v="1"/>
    <s v="Central"/>
  </r>
  <r>
    <s v="NOO83M87"/>
    <x v="15"/>
    <x v="3"/>
    <s v="Gekko &amp; Co"/>
    <x v="1"/>
    <d v="2017-05-06T00:00:00"/>
    <x v="110"/>
    <n v="0"/>
    <s v="retail"/>
    <n v="1990"/>
    <n v="2520.83"/>
    <n v="3502"/>
    <s v="United States"/>
    <n v="0"/>
    <s v="GTX"/>
    <n v="5482"/>
    <x v="4"/>
    <s v="East"/>
  </r>
  <r>
    <s v="8G9Q7NXD"/>
    <x v="15"/>
    <x v="1"/>
    <s v="Kan-code"/>
    <x v="0"/>
    <d v="2017-05-06T00:00:00"/>
    <x v="138"/>
    <n v="51"/>
    <s v="software"/>
    <n v="1982"/>
    <n v="11698.03"/>
    <n v="34288"/>
    <s v="United States"/>
    <n v="0"/>
    <s v="MG"/>
    <n v="55"/>
    <x v="4"/>
    <s v="East"/>
  </r>
  <r>
    <s v="IGHYUSN8"/>
    <x v="4"/>
    <x v="3"/>
    <s v="Golddex"/>
    <x v="2"/>
    <d v="2017-05-06T00:00:00"/>
    <x v="14"/>
    <m/>
    <s v="finance"/>
    <n v="2008"/>
    <n v="52.5"/>
    <n v="165"/>
    <s v="United States"/>
    <n v="0"/>
    <s v="GTX"/>
    <n v="5482"/>
    <x v="3"/>
    <s v="West"/>
  </r>
  <r>
    <s v="IRCBYH9Z"/>
    <x v="3"/>
    <x v="0"/>
    <s v="dambase"/>
    <x v="1"/>
    <d v="2017-05-07T00:00:00"/>
    <x v="154"/>
    <n v="0"/>
    <s v="marketing"/>
    <n v="1995"/>
    <n v="2173.98"/>
    <n v="2928"/>
    <s v="United States"/>
    <s v="Inity"/>
    <s v="GTX"/>
    <n v="1096"/>
    <x v="0"/>
    <s v="Central"/>
  </r>
  <r>
    <s v="559PYA0L"/>
    <x v="25"/>
    <x v="4"/>
    <s v="Bubba Gump"/>
    <x v="0"/>
    <d v="2017-05-07T00:00:00"/>
    <x v="71"/>
    <n v="4287"/>
    <s v="software"/>
    <n v="2002"/>
    <n v="987.39"/>
    <n v="2253"/>
    <s v="United States"/>
    <n v="0"/>
    <s v="MG"/>
    <n v="3393"/>
    <x v="5"/>
    <s v="East"/>
  </r>
  <r>
    <s v="RIC5ZHK4"/>
    <x v="23"/>
    <x v="0"/>
    <s v="Plussunin"/>
    <x v="2"/>
    <d v="2017-05-07T00:00:00"/>
    <x v="14"/>
    <m/>
    <s v="retail"/>
    <n v="2003"/>
    <n v="1419.98"/>
    <n v="4018"/>
    <s v="United States"/>
    <n v="0"/>
    <s v="GTX"/>
    <n v="1096"/>
    <x v="4"/>
    <s v="East"/>
  </r>
  <r>
    <s v="INAEAAI9"/>
    <x v="29"/>
    <x v="0"/>
    <s v="Codehow"/>
    <x v="0"/>
    <d v="2017-05-07T00:00:00"/>
    <x v="144"/>
    <n v="1093"/>
    <s v="software"/>
    <n v="1998"/>
    <n v="2714.9"/>
    <n v="2641"/>
    <s v="United States"/>
    <s v="Acme Corporation"/>
    <s v="GTX"/>
    <n v="1096"/>
    <x v="1"/>
    <s v="Central"/>
  </r>
  <r>
    <s v="1XNXJUQM"/>
    <x v="29"/>
    <x v="0"/>
    <s v="Warephase"/>
    <x v="0"/>
    <d v="2017-05-07T00:00:00"/>
    <x v="131"/>
    <n v="1194"/>
    <s v="services"/>
    <n v="1997"/>
    <n v="2041.73"/>
    <n v="5276"/>
    <s v="United States"/>
    <n v="0"/>
    <s v="GTX"/>
    <n v="1096"/>
    <x v="1"/>
    <s v="Central"/>
  </r>
  <r>
    <s v="BM0QXHMH"/>
    <x v="14"/>
    <x v="0"/>
    <s v="Blackzim"/>
    <x v="1"/>
    <d v="2017-05-07T00:00:00"/>
    <x v="107"/>
    <n v="0"/>
    <s v="retail"/>
    <n v="2009"/>
    <n v="497.11"/>
    <n v="1588"/>
    <s v="United States"/>
    <n v="0"/>
    <s v="GTX"/>
    <n v="1096"/>
    <x v="2"/>
    <s v="West"/>
  </r>
  <r>
    <s v="ARY1F1KN"/>
    <x v="16"/>
    <x v="0"/>
    <s v="Fasehatice"/>
    <x v="1"/>
    <d v="2017-05-07T00:00:00"/>
    <x v="47"/>
    <n v="0"/>
    <s v="retail"/>
    <n v="1990"/>
    <n v="4968.91"/>
    <n v="7523"/>
    <s v="United States"/>
    <n v="0"/>
    <s v="GTX"/>
    <n v="1096"/>
    <x v="2"/>
    <s v="West"/>
  </r>
  <r>
    <s v="XPCDFUDY"/>
    <x v="21"/>
    <x v="2"/>
    <s v="Hottechi"/>
    <x v="1"/>
    <d v="2017-05-07T00:00:00"/>
    <x v="124"/>
    <n v="0"/>
    <s v="technolgy"/>
    <n v="1997"/>
    <n v="8170.38"/>
    <n v="16499"/>
    <s v="Korea"/>
    <n v="0"/>
    <s v="GTX"/>
    <n v="550"/>
    <x v="0"/>
    <s v="Central"/>
  </r>
  <r>
    <s v="VDOUNMRC"/>
    <x v="8"/>
    <x v="0"/>
    <s v="Golddex"/>
    <x v="0"/>
    <d v="2017-05-07T00:00:00"/>
    <x v="142"/>
    <n v="1222"/>
    <s v="finance"/>
    <n v="2008"/>
    <n v="52.5"/>
    <n v="165"/>
    <s v="United States"/>
    <n v="0"/>
    <s v="GTX"/>
    <n v="1096"/>
    <x v="2"/>
    <s v="West"/>
  </r>
  <r>
    <s v="TEKCKT3V"/>
    <x v="0"/>
    <x v="0"/>
    <s v="Inity"/>
    <x v="0"/>
    <d v="2017-05-07T00:00:00"/>
    <x v="125"/>
    <n v="901"/>
    <s v="marketing"/>
    <n v="1986"/>
    <n v="2403.58"/>
    <n v="8801"/>
    <s v="United States"/>
    <n v="0"/>
    <s v="GTX"/>
    <n v="1096"/>
    <x v="0"/>
    <s v="Central"/>
  </r>
  <r>
    <s v="1WJT7CM8"/>
    <x v="17"/>
    <x v="4"/>
    <s v="Ontomedia"/>
    <x v="1"/>
    <d v="2017-05-07T00:00:00"/>
    <x v="133"/>
    <n v="0"/>
    <s v="employment"/>
    <n v="1997"/>
    <n v="882.12"/>
    <n v="2769"/>
    <s v="United States"/>
    <n v="0"/>
    <s v="MG"/>
    <n v="3393"/>
    <x v="5"/>
    <s v="East"/>
  </r>
  <r>
    <s v="96A1GDXO"/>
    <x v="17"/>
    <x v="3"/>
    <s v="Kan-code"/>
    <x v="0"/>
    <d v="2017-05-07T00:00:00"/>
    <x v="135"/>
    <n v="5601"/>
    <s v="software"/>
    <n v="1982"/>
    <n v="11698.03"/>
    <n v="34288"/>
    <s v="United States"/>
    <n v="0"/>
    <s v="GTX"/>
    <n v="5482"/>
    <x v="5"/>
    <s v="East"/>
  </r>
  <r>
    <s v="AAU2IQFW"/>
    <x v="18"/>
    <x v="0"/>
    <s v="Donquadtech"/>
    <x v="0"/>
    <d v="2017-05-07T00:00:00"/>
    <x v="125"/>
    <n v="995"/>
    <s v="technolgy"/>
    <n v="1992"/>
    <n v="1712.68"/>
    <n v="3194"/>
    <s v="United States"/>
    <s v="Acme Corporation"/>
    <s v="GTX"/>
    <n v="1096"/>
    <x v="4"/>
    <s v="East"/>
  </r>
  <r>
    <s v="PRHL94PK"/>
    <x v="18"/>
    <x v="4"/>
    <s v="Xx-zobam"/>
    <x v="0"/>
    <d v="2017-05-07T00:00:00"/>
    <x v="125"/>
    <n v="3666"/>
    <s v="entertainment"/>
    <n v="1989"/>
    <n v="3838.39"/>
    <n v="8274"/>
    <s v="United States"/>
    <n v="0"/>
    <s v="MG"/>
    <n v="3393"/>
    <x v="4"/>
    <s v="East"/>
  </r>
  <r>
    <s v="3WC1FUFP"/>
    <x v="3"/>
    <x v="0"/>
    <s v="Zumgoity"/>
    <x v="1"/>
    <d v="2017-05-08T00:00:00"/>
    <x v="40"/>
    <n v="0"/>
    <s v="medical"/>
    <n v="1984"/>
    <n v="441.08"/>
    <n v="1210"/>
    <s v="United States"/>
    <n v="0"/>
    <s v="GTX"/>
    <n v="1096"/>
    <x v="0"/>
    <s v="Central"/>
  </r>
  <r>
    <s v="SHG8Y43V"/>
    <x v="3"/>
    <x v="1"/>
    <s v="Scottech"/>
    <x v="0"/>
    <d v="2017-05-08T00:00:00"/>
    <x v="62"/>
    <n v="56"/>
    <s v="marketing"/>
    <n v="2012"/>
    <n v="45.39"/>
    <n v="100"/>
    <s v="United States"/>
    <s v="Inity"/>
    <s v="MG"/>
    <n v="55"/>
    <x v="0"/>
    <s v="Central"/>
  </r>
  <r>
    <s v="1O2ZN81M"/>
    <x v="25"/>
    <x v="0"/>
    <s v="Initech"/>
    <x v="0"/>
    <d v="2017-05-08T00:00:00"/>
    <x v="36"/>
    <n v="1372"/>
    <s v="telecommunications"/>
    <n v="1994"/>
    <n v="6395.05"/>
    <n v="20275"/>
    <s v="United States"/>
    <n v="0"/>
    <s v="GTX"/>
    <n v="1096"/>
    <x v="5"/>
    <s v="East"/>
  </r>
  <r>
    <s v="J6T6BTJI"/>
    <x v="26"/>
    <x v="4"/>
    <s v="Bluth Company"/>
    <x v="0"/>
    <d v="2017-05-08T00:00:00"/>
    <x v="135"/>
    <n v="3282"/>
    <s v="technolgy"/>
    <n v="1993"/>
    <n v="1242.32"/>
    <n v="3027"/>
    <s v="United States"/>
    <s v="Acme Corporation"/>
    <s v="MG"/>
    <n v="3393"/>
    <x v="5"/>
    <s v="East"/>
  </r>
  <r>
    <s v="JTTLDM4E"/>
    <x v="12"/>
    <x v="1"/>
    <s v="Dalttechnology"/>
    <x v="0"/>
    <d v="2017-05-08T00:00:00"/>
    <x v="155"/>
    <n v="43"/>
    <s v="software"/>
    <n v="2013"/>
    <n v="98.79"/>
    <n v="96"/>
    <s v="United States"/>
    <s v="Bubba Gump"/>
    <s v="MG"/>
    <n v="55"/>
    <x v="3"/>
    <s v="West"/>
  </r>
  <r>
    <s v="8KQH5XI1"/>
    <x v="12"/>
    <x v="1"/>
    <s v="Newex"/>
    <x v="0"/>
    <d v="2017-05-08T00:00:00"/>
    <x v="156"/>
    <n v="54"/>
    <s v="services"/>
    <n v="1991"/>
    <n v="1012.72"/>
    <n v="3492"/>
    <s v="Germany"/>
    <n v="0"/>
    <s v="MG"/>
    <n v="55"/>
    <x v="3"/>
    <s v="West"/>
  </r>
  <r>
    <s v="1Q5XFO8D"/>
    <x v="29"/>
    <x v="2"/>
    <s v="Stanredtax"/>
    <x v="1"/>
    <d v="2017-05-08T00:00:00"/>
    <x v="132"/>
    <n v="0"/>
    <s v="finance"/>
    <n v="1987"/>
    <n v="1698.2"/>
    <n v="3798"/>
    <s v="United States"/>
    <n v="0"/>
    <s v="GTX"/>
    <n v="550"/>
    <x v="1"/>
    <s v="Central"/>
  </r>
  <r>
    <s v="A3PNPLTG"/>
    <x v="14"/>
    <x v="2"/>
    <s v="Cheers"/>
    <x v="0"/>
    <d v="2017-05-08T00:00:00"/>
    <x v="63"/>
    <n v="575"/>
    <s v="entertainment"/>
    <n v="1993"/>
    <n v="4269.9"/>
    <n v="6472"/>
    <s v="United States"/>
    <s v="Massive Dynamic"/>
    <s v="GTX"/>
    <n v="550"/>
    <x v="2"/>
    <s v="West"/>
  </r>
  <r>
    <s v="03CWYGC9"/>
    <x v="14"/>
    <x v="0"/>
    <s v="Hottechi"/>
    <x v="0"/>
    <d v="2017-05-08T00:00:00"/>
    <x v="131"/>
    <n v="768"/>
    <s v="technolgy"/>
    <n v="1997"/>
    <n v="8170.38"/>
    <n v="16499"/>
    <s v="Korea"/>
    <n v="0"/>
    <s v="GTX"/>
    <n v="1096"/>
    <x v="2"/>
    <s v="West"/>
  </r>
  <r>
    <s v="N23C5EKK"/>
    <x v="21"/>
    <x v="2"/>
    <s v="Betatech"/>
    <x v="1"/>
    <d v="2017-05-08T00:00:00"/>
    <x v="33"/>
    <n v="0"/>
    <s v="medical"/>
    <n v="1986"/>
    <n v="647.18"/>
    <n v="1185"/>
    <s v="Kenya"/>
    <n v="0"/>
    <s v="GTX"/>
    <n v="550"/>
    <x v="0"/>
    <s v="Central"/>
  </r>
  <r>
    <s v="S9K81CWS"/>
    <x v="21"/>
    <x v="2"/>
    <s v="Konmatfix"/>
    <x v="0"/>
    <d v="2017-05-08T00:00:00"/>
    <x v="134"/>
    <n v="553"/>
    <s v="marketing"/>
    <n v="1985"/>
    <n v="375.43"/>
    <n v="1190"/>
    <s v="United States"/>
    <n v="0"/>
    <s v="GTX"/>
    <n v="550"/>
    <x v="0"/>
    <s v="Central"/>
  </r>
  <r>
    <s v="PJ00PLEU"/>
    <x v="20"/>
    <x v="3"/>
    <s v="Codehow"/>
    <x v="1"/>
    <d v="2017-05-08T00:00:00"/>
    <x v="47"/>
    <n v="0"/>
    <s v="software"/>
    <n v="1998"/>
    <n v="2714.9"/>
    <n v="2641"/>
    <s v="United States"/>
    <s v="Acme Corporation"/>
    <s v="GTX"/>
    <n v="5482"/>
    <x v="1"/>
    <s v="Central"/>
  </r>
  <r>
    <s v="3F8AA8RT"/>
    <x v="8"/>
    <x v="0"/>
    <s v="Green-Plus"/>
    <x v="1"/>
    <d v="2017-05-08T00:00:00"/>
    <x v="125"/>
    <n v="0"/>
    <s v="services"/>
    <n v="2003"/>
    <n v="692.19"/>
    <n v="1922"/>
    <s v="United States"/>
    <n v="0"/>
    <s v="GTX"/>
    <n v="1096"/>
    <x v="2"/>
    <s v="West"/>
  </r>
  <r>
    <s v="4NAHJMYM"/>
    <x v="8"/>
    <x v="3"/>
    <s v="Zoomit"/>
    <x v="0"/>
    <d v="2017-05-08T00:00:00"/>
    <x v="152"/>
    <n v="4786"/>
    <s v="entertainment"/>
    <n v="1992"/>
    <n v="324.19"/>
    <n v="978"/>
    <s v="United States"/>
    <n v="0"/>
    <s v="GTX"/>
    <n v="5482"/>
    <x v="2"/>
    <s v="West"/>
  </r>
  <r>
    <s v="6KVOMBDJ"/>
    <x v="0"/>
    <x v="4"/>
    <s v="Rundofase"/>
    <x v="1"/>
    <d v="2017-05-08T00:00:00"/>
    <x v="54"/>
    <n v="0"/>
    <s v="technolgy"/>
    <n v="1983"/>
    <n v="1008.06"/>
    <n v="1238"/>
    <s v="United States"/>
    <n v="0"/>
    <s v="MG"/>
    <n v="3393"/>
    <x v="0"/>
    <s v="Central"/>
  </r>
  <r>
    <s v="N7KJ821I"/>
    <x v="11"/>
    <x v="3"/>
    <s v="Inity"/>
    <x v="1"/>
    <d v="2017-05-08T00:00:00"/>
    <x v="110"/>
    <n v="0"/>
    <s v="marketing"/>
    <n v="1986"/>
    <n v="2403.58"/>
    <n v="8801"/>
    <s v="United States"/>
    <n v="0"/>
    <s v="GTX"/>
    <n v="5482"/>
    <x v="0"/>
    <s v="Central"/>
  </r>
  <r>
    <s v="YCKKT5ME"/>
    <x v="11"/>
    <x v="1"/>
    <s v="Ron-tech"/>
    <x v="1"/>
    <d v="2017-05-08T00:00:00"/>
    <x v="147"/>
    <n v="0"/>
    <s v="medical"/>
    <n v="1992"/>
    <n v="3922.42"/>
    <n v="6837"/>
    <s v="United States"/>
    <n v="0"/>
    <s v="MG"/>
    <n v="55"/>
    <x v="0"/>
    <s v="Central"/>
  </r>
  <r>
    <s v="HI2E8TBI"/>
    <x v="11"/>
    <x v="3"/>
    <s v="dambase"/>
    <x v="0"/>
    <d v="2017-05-08T00:00:00"/>
    <x v="63"/>
    <n v="5338"/>
    <s v="marketing"/>
    <n v="1995"/>
    <n v="2173.98"/>
    <n v="2928"/>
    <s v="United States"/>
    <s v="Inity"/>
    <s v="GTX"/>
    <n v="5482"/>
    <x v="0"/>
    <s v="Central"/>
  </r>
  <r>
    <s v="Q54L8P6I"/>
    <x v="2"/>
    <x v="2"/>
    <s v="Scotfind"/>
    <x v="1"/>
    <d v="2017-05-08T00:00:00"/>
    <x v="41"/>
    <n v="0"/>
    <s v="software"/>
    <n v="1996"/>
    <n v="6354.87"/>
    <n v="16780"/>
    <s v="United States"/>
    <s v="Bubba Gump"/>
    <s v="GTX"/>
    <n v="550"/>
    <x v="2"/>
    <s v="West"/>
  </r>
  <r>
    <s v="XSB7IN6X"/>
    <x v="3"/>
    <x v="0"/>
    <s v="Statholdings"/>
    <x v="0"/>
    <d v="2017-05-09T00:00:00"/>
    <x v="157"/>
    <n v="996"/>
    <s v="employment"/>
    <n v="1997"/>
    <n v="291.27"/>
    <n v="586"/>
    <s v="United States"/>
    <n v="0"/>
    <s v="GTX"/>
    <n v="1096"/>
    <x v="0"/>
    <s v="Central"/>
  </r>
  <r>
    <s v="FQW15KC4"/>
    <x v="25"/>
    <x v="4"/>
    <s v="Gekko &amp; Co"/>
    <x v="1"/>
    <d v="2017-05-09T00:00:00"/>
    <x v="47"/>
    <n v="0"/>
    <s v="retail"/>
    <n v="1990"/>
    <n v="2520.83"/>
    <n v="3502"/>
    <s v="United States"/>
    <n v="0"/>
    <s v="MG"/>
    <n v="3393"/>
    <x v="5"/>
    <s v="East"/>
  </r>
  <r>
    <s v="G17H7YXA"/>
    <x v="27"/>
    <x v="1"/>
    <s v="Dontechi"/>
    <x v="0"/>
    <d v="2017-05-09T00:00:00"/>
    <x v="138"/>
    <n v="63"/>
    <s v="software"/>
    <n v="1982"/>
    <n v="4618"/>
    <n v="10083"/>
    <s v="United States"/>
    <n v="0"/>
    <s v="MG"/>
    <n v="55"/>
    <x v="0"/>
    <s v="Central"/>
  </r>
  <r>
    <s v="XOE5EU8U"/>
    <x v="26"/>
    <x v="0"/>
    <s v="Opentech"/>
    <x v="1"/>
    <d v="2017-05-09T00:00:00"/>
    <x v="149"/>
    <n v="0"/>
    <s v="finance"/>
    <n v="1994"/>
    <n v="355.23"/>
    <n v="853"/>
    <s v="United States"/>
    <n v="0"/>
    <s v="GTX"/>
    <n v="1096"/>
    <x v="5"/>
    <s v="East"/>
  </r>
  <r>
    <s v="WEB7LYK0"/>
    <x v="1"/>
    <x v="0"/>
    <s v="Inity"/>
    <x v="0"/>
    <d v="2017-05-09T00:00:00"/>
    <x v="62"/>
    <n v="1075"/>
    <s v="marketing"/>
    <n v="1986"/>
    <n v="2403.58"/>
    <n v="8801"/>
    <s v="United States"/>
    <n v="0"/>
    <s v="GTX"/>
    <n v="1096"/>
    <x v="1"/>
    <s v="Central"/>
  </r>
  <r>
    <s v="JECCHO49"/>
    <x v="1"/>
    <x v="4"/>
    <s v="Rundofase"/>
    <x v="0"/>
    <d v="2017-05-09T00:00:00"/>
    <x v="85"/>
    <n v="3249"/>
    <s v="technolgy"/>
    <n v="1983"/>
    <n v="1008.06"/>
    <n v="1238"/>
    <s v="United States"/>
    <n v="0"/>
    <s v="MG"/>
    <n v="3393"/>
    <x v="1"/>
    <s v="Central"/>
  </r>
  <r>
    <s v="QUOU67L5"/>
    <x v="24"/>
    <x v="0"/>
    <s v="Globex Corporation"/>
    <x v="0"/>
    <d v="2017-05-09T00:00:00"/>
    <x v="141"/>
    <n v="1015"/>
    <s v="technolgy"/>
    <n v="2000"/>
    <n v="1223.72"/>
    <n v="2497"/>
    <s v="Norway"/>
    <n v="0"/>
    <s v="GTX"/>
    <n v="1096"/>
    <x v="1"/>
    <s v="Central"/>
  </r>
  <r>
    <s v="SSZHMEE3"/>
    <x v="29"/>
    <x v="2"/>
    <s v="Stanredtax"/>
    <x v="1"/>
    <d v="2017-05-09T00:00:00"/>
    <x v="86"/>
    <n v="0"/>
    <s v="finance"/>
    <n v="1987"/>
    <n v="1698.2"/>
    <n v="3798"/>
    <s v="United States"/>
    <n v="0"/>
    <s v="GTX"/>
    <n v="550"/>
    <x v="1"/>
    <s v="Central"/>
  </r>
  <r>
    <s v="WUE92JFJ"/>
    <x v="29"/>
    <x v="0"/>
    <s v="Gogozoom"/>
    <x v="0"/>
    <d v="2017-05-09T00:00:00"/>
    <x v="63"/>
    <n v="1100"/>
    <s v="telecommunications"/>
    <n v="2007"/>
    <n v="86.68"/>
    <n v="187"/>
    <s v="United States"/>
    <s v="Sonron"/>
    <s v="GTX"/>
    <n v="1096"/>
    <x v="1"/>
    <s v="Central"/>
  </r>
  <r>
    <s v="EYNZMBI0"/>
    <x v="14"/>
    <x v="3"/>
    <s v="Blackzim"/>
    <x v="0"/>
    <d v="2017-05-09T00:00:00"/>
    <x v="158"/>
    <n v="4755"/>
    <s v="retail"/>
    <n v="2009"/>
    <n v="497.11"/>
    <n v="1588"/>
    <s v="United States"/>
    <n v="0"/>
    <s v="GTX"/>
    <n v="5482"/>
    <x v="2"/>
    <s v="West"/>
  </r>
  <r>
    <s v="LPOOKZCQ"/>
    <x v="16"/>
    <x v="2"/>
    <s v="Kan-code"/>
    <x v="1"/>
    <d v="2017-05-09T00:00:00"/>
    <x v="142"/>
    <n v="0"/>
    <s v="software"/>
    <n v="1982"/>
    <n v="11698.03"/>
    <n v="34288"/>
    <s v="United States"/>
    <n v="0"/>
    <s v="GTX"/>
    <n v="550"/>
    <x v="2"/>
    <s v="West"/>
  </r>
  <r>
    <s v="HFUZQFQQ"/>
    <x v="5"/>
    <x v="2"/>
    <s v="Groovestreet"/>
    <x v="2"/>
    <d v="2017-05-09T00:00:00"/>
    <x v="14"/>
    <m/>
    <s v="retail"/>
    <n v="2003"/>
    <n v="223.8"/>
    <n v="299"/>
    <s v="United States"/>
    <n v="0"/>
    <s v="GTX"/>
    <n v="550"/>
    <x v="3"/>
    <s v="West"/>
  </r>
  <r>
    <s v="OCHUEK3V"/>
    <x v="5"/>
    <x v="0"/>
    <s v="Konex"/>
    <x v="1"/>
    <d v="2017-05-09T00:00:00"/>
    <x v="62"/>
    <n v="0"/>
    <s v="technolgy"/>
    <n v="1980"/>
    <n v="7708.38"/>
    <n v="13756"/>
    <s v="United States"/>
    <n v="0"/>
    <s v="GTX"/>
    <n v="1096"/>
    <x v="3"/>
    <s v="West"/>
  </r>
  <r>
    <s v="3C5KXGO6"/>
    <x v="5"/>
    <x v="2"/>
    <s v="J-Texon"/>
    <x v="0"/>
    <d v="2017-05-09T00:00:00"/>
    <x v="33"/>
    <n v="541"/>
    <s v="retail"/>
    <n v="1989"/>
    <n v="1388.67"/>
    <n v="3583"/>
    <s v="United States"/>
    <n v="0"/>
    <s v="GTX"/>
    <n v="550"/>
    <x v="3"/>
    <s v="West"/>
  </r>
  <r>
    <s v="8SVMGDPA"/>
    <x v="8"/>
    <x v="0"/>
    <s v="Donquadtech"/>
    <x v="2"/>
    <d v="2017-05-09T00:00:00"/>
    <x v="14"/>
    <m/>
    <s v="technolgy"/>
    <n v="1992"/>
    <n v="1712.68"/>
    <n v="3194"/>
    <s v="United States"/>
    <s v="Acme Corporation"/>
    <s v="GTX"/>
    <n v="1096"/>
    <x v="2"/>
    <s v="West"/>
  </r>
  <r>
    <s v="Q0MRZHN7"/>
    <x v="8"/>
    <x v="1"/>
    <s v="Konex"/>
    <x v="0"/>
    <d v="2017-05-09T00:00:00"/>
    <x v="50"/>
    <n v="57"/>
    <s v="technolgy"/>
    <n v="1980"/>
    <n v="7708.38"/>
    <n v="13756"/>
    <s v="United States"/>
    <n v="0"/>
    <s v="MG"/>
    <n v="55"/>
    <x v="2"/>
    <s v="West"/>
  </r>
  <r>
    <s v="WAN7I53E"/>
    <x v="6"/>
    <x v="0"/>
    <s v="Ron-tech"/>
    <x v="1"/>
    <d v="2017-05-09T00:00:00"/>
    <x v="47"/>
    <n v="0"/>
    <s v="medical"/>
    <n v="1992"/>
    <n v="3922.42"/>
    <n v="6837"/>
    <s v="United States"/>
    <n v="0"/>
    <s v="GTX"/>
    <n v="1096"/>
    <x v="1"/>
    <s v="Central"/>
  </r>
  <r>
    <s v="6C1DLYBH"/>
    <x v="6"/>
    <x v="1"/>
    <s v="Ron-tech"/>
    <x v="1"/>
    <d v="2017-05-09T00:00:00"/>
    <x v="159"/>
    <n v="0"/>
    <s v="medical"/>
    <n v="1992"/>
    <n v="3922.42"/>
    <n v="6837"/>
    <s v="United States"/>
    <n v="0"/>
    <s v="MG"/>
    <n v="55"/>
    <x v="1"/>
    <s v="Central"/>
  </r>
  <r>
    <s v="ZC3UEHXG"/>
    <x v="17"/>
    <x v="3"/>
    <s v="Opentech"/>
    <x v="0"/>
    <d v="2017-05-09T00:00:00"/>
    <x v="36"/>
    <n v="5406"/>
    <s v="finance"/>
    <n v="1994"/>
    <n v="355.23"/>
    <n v="853"/>
    <s v="United States"/>
    <n v="0"/>
    <s v="GTX"/>
    <n v="5482"/>
    <x v="5"/>
    <s v="East"/>
  </r>
  <r>
    <s v="HJBVO8T4"/>
    <x v="4"/>
    <x v="2"/>
    <s v="Fasehatice"/>
    <x v="1"/>
    <d v="2017-05-09T00:00:00"/>
    <x v="92"/>
    <n v="0"/>
    <s v="retail"/>
    <n v="1990"/>
    <n v="4968.91"/>
    <n v="7523"/>
    <s v="United States"/>
    <n v="0"/>
    <s v="GTX"/>
    <n v="550"/>
    <x v="3"/>
    <s v="West"/>
  </r>
  <r>
    <s v="5CJQB25J"/>
    <x v="4"/>
    <x v="4"/>
    <s v="Xx-holding"/>
    <x v="1"/>
    <d v="2017-05-09T00:00:00"/>
    <x v="107"/>
    <n v="0"/>
    <s v="finance"/>
    <n v="1993"/>
    <n v="7537.24"/>
    <n v="20293"/>
    <s v="United States"/>
    <n v="0"/>
    <s v="MG"/>
    <n v="3393"/>
    <x v="3"/>
    <s v="West"/>
  </r>
  <r>
    <s v="246MLWZ7"/>
    <x v="2"/>
    <x v="2"/>
    <s v="Rangreen"/>
    <x v="2"/>
    <d v="2017-05-09T00:00:00"/>
    <x v="14"/>
    <m/>
    <s v="technolgy"/>
    <n v="1987"/>
    <n v="2938.67"/>
    <n v="8775"/>
    <s v="Panama"/>
    <n v="0"/>
    <s v="GTX"/>
    <n v="550"/>
    <x v="2"/>
    <s v="West"/>
  </r>
  <r>
    <s v="O22S564Y"/>
    <x v="2"/>
    <x v="3"/>
    <s v="Goodsilron"/>
    <x v="0"/>
    <d v="2017-05-09T00:00:00"/>
    <x v="47"/>
    <n v="5042"/>
    <s v="marketing"/>
    <n v="2000"/>
    <n v="2952.73"/>
    <n v="5107"/>
    <s v="United States"/>
    <n v="0"/>
    <s v="GTX"/>
    <n v="5482"/>
    <x v="2"/>
    <s v="West"/>
  </r>
  <r>
    <s v="KLZ95C62"/>
    <x v="3"/>
    <x v="1"/>
    <s v="dambase"/>
    <x v="1"/>
    <d v="2017-05-10T00:00:00"/>
    <x v="132"/>
    <n v="0"/>
    <s v="marketing"/>
    <n v="1995"/>
    <n v="2173.98"/>
    <n v="2928"/>
    <s v="United States"/>
    <s v="Inity"/>
    <s v="MG"/>
    <n v="55"/>
    <x v="0"/>
    <s v="Central"/>
  </r>
  <r>
    <s v="ROBBKT4T"/>
    <x v="3"/>
    <x v="1"/>
    <s v="Isdom"/>
    <x v="0"/>
    <d v="2017-05-10T00:00:00"/>
    <x v="107"/>
    <n v="59"/>
    <s v="medical"/>
    <n v="2002"/>
    <n v="3178.24"/>
    <n v="4540"/>
    <s v="United States"/>
    <n v="0"/>
    <s v="MG"/>
    <n v="55"/>
    <x v="0"/>
    <s v="Central"/>
  </r>
  <r>
    <s v="FPTY1B79"/>
    <x v="25"/>
    <x v="2"/>
    <s v="Sumace"/>
    <x v="0"/>
    <d v="2017-05-10T00:00:00"/>
    <x v="63"/>
    <n v="629"/>
    <s v="retail"/>
    <n v="2000"/>
    <n v="167.89"/>
    <n v="493"/>
    <s v="Romania"/>
    <n v="0"/>
    <s v="GTX"/>
    <n v="550"/>
    <x v="5"/>
    <s v="East"/>
  </r>
  <r>
    <s v="AP3405RD"/>
    <x v="27"/>
    <x v="1"/>
    <s v="Dontechi"/>
    <x v="0"/>
    <d v="2017-05-10T00:00:00"/>
    <x v="63"/>
    <n v="57"/>
    <s v="software"/>
    <n v="1982"/>
    <n v="4618"/>
    <n v="10083"/>
    <s v="United States"/>
    <n v="0"/>
    <s v="MG"/>
    <n v="55"/>
    <x v="0"/>
    <s v="Central"/>
  </r>
  <r>
    <s v="AVZ1BG3K"/>
    <x v="23"/>
    <x v="4"/>
    <s v="Konex"/>
    <x v="1"/>
    <d v="2017-05-10T00:00:00"/>
    <x v="38"/>
    <n v="0"/>
    <s v="technolgy"/>
    <n v="1980"/>
    <n v="7708.38"/>
    <n v="13756"/>
    <s v="United States"/>
    <n v="0"/>
    <s v="MG"/>
    <n v="3393"/>
    <x v="4"/>
    <s v="East"/>
  </r>
  <r>
    <s v="Q9GJ1LJT"/>
    <x v="26"/>
    <x v="4"/>
    <s v="Plussunin"/>
    <x v="1"/>
    <d v="2017-05-10T00:00:00"/>
    <x v="137"/>
    <n v="0"/>
    <s v="retail"/>
    <n v="2003"/>
    <n v="1419.98"/>
    <n v="4018"/>
    <s v="United States"/>
    <n v="0"/>
    <s v="MG"/>
    <n v="3393"/>
    <x v="5"/>
    <s v="East"/>
  </r>
  <r>
    <s v="WQ5WIP35"/>
    <x v="1"/>
    <x v="0"/>
    <s v="Zumgoity"/>
    <x v="0"/>
    <d v="2017-05-10T00:00:00"/>
    <x v="74"/>
    <n v="980"/>
    <s v="medical"/>
    <n v="1984"/>
    <n v="441.08"/>
    <n v="1210"/>
    <s v="United States"/>
    <n v="0"/>
    <s v="GTX"/>
    <n v="1096"/>
    <x v="1"/>
    <s v="Central"/>
  </r>
  <r>
    <s v="X5YVW7O5"/>
    <x v="22"/>
    <x v="3"/>
    <s v="Umbrella Corporation"/>
    <x v="1"/>
    <d v="2017-05-10T00:00:00"/>
    <x v="36"/>
    <n v="0"/>
    <s v="finance"/>
    <n v="1998"/>
    <n v="2022.14"/>
    <n v="5113"/>
    <s v="United States"/>
    <n v="0"/>
    <s v="GTX"/>
    <n v="5482"/>
    <x v="5"/>
    <s v="East"/>
  </r>
  <r>
    <s v="DWCDI7Q2"/>
    <x v="22"/>
    <x v="4"/>
    <s v="Zotware"/>
    <x v="1"/>
    <d v="2017-05-10T00:00:00"/>
    <x v="55"/>
    <n v="0"/>
    <s v="software"/>
    <n v="1979"/>
    <n v="4478.47"/>
    <n v="13809"/>
    <s v="United States"/>
    <n v="0"/>
    <s v="MG"/>
    <n v="3393"/>
    <x v="5"/>
    <s v="East"/>
  </r>
  <r>
    <s v="QO0MQUOY"/>
    <x v="7"/>
    <x v="4"/>
    <s v="Labdrill"/>
    <x v="1"/>
    <d v="2017-05-10T00:00:00"/>
    <x v="136"/>
    <n v="0"/>
    <s v="medical"/>
    <n v="1985"/>
    <n v="2741.37"/>
    <n v="9226"/>
    <s v="United States"/>
    <n v="0"/>
    <s v="MG"/>
    <n v="3393"/>
    <x v="2"/>
    <s v="West"/>
  </r>
  <r>
    <s v="UMMMBBS6"/>
    <x v="14"/>
    <x v="2"/>
    <s v="Goodsilron"/>
    <x v="1"/>
    <d v="2017-05-10T00:00:00"/>
    <x v="148"/>
    <n v="0"/>
    <s v="marketing"/>
    <n v="2000"/>
    <n v="2952.73"/>
    <n v="5107"/>
    <s v="United States"/>
    <n v="0"/>
    <s v="GTX"/>
    <n v="550"/>
    <x v="2"/>
    <s v="West"/>
  </r>
  <r>
    <s v="53ZXALR1"/>
    <x v="16"/>
    <x v="0"/>
    <s v="Faxquote"/>
    <x v="0"/>
    <d v="2017-05-10T00:00:00"/>
    <x v="160"/>
    <n v="1220"/>
    <s v="telecommunications"/>
    <n v="1995"/>
    <n v="1825.82"/>
    <n v="5595"/>
    <s v="United States"/>
    <s v="Sonron"/>
    <s v="GTX"/>
    <n v="1096"/>
    <x v="2"/>
    <s v="West"/>
  </r>
  <r>
    <s v="VQUCVSOL"/>
    <x v="5"/>
    <x v="1"/>
    <s v="Doncon"/>
    <x v="1"/>
    <d v="2017-05-10T00:00:00"/>
    <x v="55"/>
    <n v="0"/>
    <s v="technolgy"/>
    <n v="2010"/>
    <n v="587.72"/>
    <n v="1501"/>
    <s v="United States"/>
    <n v="0"/>
    <s v="MG"/>
    <n v="55"/>
    <x v="3"/>
    <s v="West"/>
  </r>
  <r>
    <s v="2NN7T8LG"/>
    <x v="5"/>
    <x v="4"/>
    <s v="Singletechno"/>
    <x v="1"/>
    <d v="2017-05-10T00:00:00"/>
    <x v="63"/>
    <n v="0"/>
    <s v="retail"/>
    <n v="1996"/>
    <n v="2214.94"/>
    <n v="5374"/>
    <s v="United States"/>
    <n v="0"/>
    <s v="MG"/>
    <n v="3393"/>
    <x v="3"/>
    <s v="West"/>
  </r>
  <r>
    <s v="SLCWM9BH"/>
    <x v="5"/>
    <x v="2"/>
    <s v="Scotfind"/>
    <x v="0"/>
    <d v="2017-05-10T00:00:00"/>
    <x v="161"/>
    <n v="464"/>
    <s v="software"/>
    <n v="1996"/>
    <n v="6354.87"/>
    <n v="16780"/>
    <s v="United States"/>
    <s v="Bubba Gump"/>
    <s v="GTX"/>
    <n v="550"/>
    <x v="3"/>
    <s v="West"/>
  </r>
  <r>
    <s v="974QGNBZ"/>
    <x v="20"/>
    <x v="4"/>
    <s v="Genco Pura Olive Oil Company"/>
    <x v="0"/>
    <d v="2017-05-10T00:00:00"/>
    <x v="58"/>
    <n v="3604"/>
    <s v="retail"/>
    <n v="2007"/>
    <n v="894.33"/>
    <n v="1635"/>
    <s v="Italy"/>
    <n v="0"/>
    <s v="MG"/>
    <n v="3393"/>
    <x v="1"/>
    <s v="Central"/>
  </r>
  <r>
    <s v="T8E8EDZS"/>
    <x v="0"/>
    <x v="2"/>
    <s v="Finhigh"/>
    <x v="0"/>
    <d v="2017-05-10T00:00:00"/>
    <x v="132"/>
    <n v="529"/>
    <s v="finance"/>
    <n v="2006"/>
    <n v="1102.43"/>
    <n v="1759"/>
    <s v="United States"/>
    <n v="0"/>
    <s v="GTX"/>
    <n v="550"/>
    <x v="0"/>
    <s v="Central"/>
  </r>
  <r>
    <s v="9C2RRH1Q"/>
    <x v="6"/>
    <x v="0"/>
    <s v="Toughzap"/>
    <x v="1"/>
    <d v="2017-05-10T00:00:00"/>
    <x v="162"/>
    <n v="0"/>
    <s v="retail"/>
    <n v="1995"/>
    <n v="332.43"/>
    <n v="799"/>
    <s v="United States"/>
    <n v="0"/>
    <s v="GTX"/>
    <n v="1096"/>
    <x v="1"/>
    <s v="Central"/>
  </r>
  <r>
    <s v="H26RG9KC"/>
    <x v="10"/>
    <x v="4"/>
    <s v="Green-Plus"/>
    <x v="1"/>
    <d v="2017-05-10T00:00:00"/>
    <x v="40"/>
    <n v="0"/>
    <s v="services"/>
    <n v="2003"/>
    <n v="692.19"/>
    <n v="1922"/>
    <s v="United States"/>
    <n v="0"/>
    <s v="MG"/>
    <n v="3393"/>
    <x v="3"/>
    <s v="West"/>
  </r>
  <r>
    <s v="R034IT17"/>
    <x v="15"/>
    <x v="1"/>
    <s v="Bubba Gump"/>
    <x v="0"/>
    <d v="2017-05-10T00:00:00"/>
    <x v="50"/>
    <n v="54"/>
    <s v="software"/>
    <n v="2002"/>
    <n v="987.39"/>
    <n v="2253"/>
    <s v="United States"/>
    <n v="0"/>
    <s v="MG"/>
    <n v="55"/>
    <x v="4"/>
    <s v="East"/>
  </r>
  <r>
    <s v="T5SX9Z3T"/>
    <x v="4"/>
    <x v="2"/>
    <s v="Conecom"/>
    <x v="2"/>
    <d v="2017-05-10T00:00:00"/>
    <x v="14"/>
    <m/>
    <s v="technolgy"/>
    <n v="2005"/>
    <n v="1520.66"/>
    <n v="1806"/>
    <s v="United States"/>
    <n v="0"/>
    <s v="GTX"/>
    <n v="550"/>
    <x v="3"/>
    <s v="West"/>
  </r>
  <r>
    <s v="H6CG7TPM"/>
    <x v="13"/>
    <x v="0"/>
    <s v="Acme Corporation"/>
    <x v="0"/>
    <d v="2017-05-10T00:00:00"/>
    <x v="52"/>
    <n v="1022"/>
    <s v="technolgy"/>
    <n v="1996"/>
    <n v="1100.04"/>
    <n v="2822"/>
    <s v="United States"/>
    <n v="0"/>
    <s v="GTX"/>
    <n v="1096"/>
    <x v="4"/>
    <s v="East"/>
  </r>
  <r>
    <s v="KV1EXWQG"/>
    <x v="3"/>
    <x v="0"/>
    <s v="Ron-tech"/>
    <x v="1"/>
    <d v="2017-05-11T00:00:00"/>
    <x v="124"/>
    <n v="0"/>
    <s v="medical"/>
    <n v="1992"/>
    <n v="3922.42"/>
    <n v="6837"/>
    <s v="United States"/>
    <n v="0"/>
    <s v="GTX"/>
    <n v="1096"/>
    <x v="0"/>
    <s v="Central"/>
  </r>
  <r>
    <s v="P4GX3HZH"/>
    <x v="3"/>
    <x v="1"/>
    <s v="Dontechi"/>
    <x v="0"/>
    <d v="2017-05-11T00:00:00"/>
    <x v="64"/>
    <n v="52"/>
    <s v="software"/>
    <n v="1982"/>
    <n v="4618"/>
    <n v="10083"/>
    <s v="United States"/>
    <n v="0"/>
    <s v="MG"/>
    <n v="55"/>
    <x v="0"/>
    <s v="Central"/>
  </r>
  <r>
    <s v="VPG5E490"/>
    <x v="28"/>
    <x v="2"/>
    <s v="Bubba Gump"/>
    <x v="2"/>
    <d v="2017-05-11T00:00:00"/>
    <x v="14"/>
    <m/>
    <s v="software"/>
    <n v="2002"/>
    <n v="987.39"/>
    <n v="2253"/>
    <s v="United States"/>
    <n v="0"/>
    <s v="GTX"/>
    <n v="550"/>
    <x v="5"/>
    <s v="East"/>
  </r>
  <r>
    <s v="8I84MV5A"/>
    <x v="25"/>
    <x v="2"/>
    <s v="Zencorporation"/>
    <x v="2"/>
    <d v="2017-05-11T00:00:00"/>
    <x v="14"/>
    <m/>
    <s v="technolgy"/>
    <n v="2011"/>
    <n v="40.79"/>
    <n v="142"/>
    <s v="China"/>
    <n v="0"/>
    <s v="GTX"/>
    <n v="550"/>
    <x v="5"/>
    <s v="East"/>
  </r>
  <r>
    <s v="XBYJ3NUR"/>
    <x v="1"/>
    <x v="1"/>
    <s v="Treequote"/>
    <x v="0"/>
    <d v="2017-05-11T00:00:00"/>
    <x v="47"/>
    <n v="60"/>
    <s v="telecommunications"/>
    <n v="1988"/>
    <n v="5266.09"/>
    <n v="8595"/>
    <s v="United States"/>
    <s v="Sonron"/>
    <s v="MG"/>
    <n v="55"/>
    <x v="1"/>
    <s v="Central"/>
  </r>
  <r>
    <s v="4Q2GV039"/>
    <x v="1"/>
    <x v="4"/>
    <s v="Stanredtax"/>
    <x v="0"/>
    <d v="2017-05-11T00:00:00"/>
    <x v="163"/>
    <n v="3766"/>
    <s v="finance"/>
    <n v="1987"/>
    <n v="1698.2"/>
    <n v="3798"/>
    <s v="United States"/>
    <n v="0"/>
    <s v="MG"/>
    <n v="3393"/>
    <x v="1"/>
    <s v="Central"/>
  </r>
  <r>
    <s v="ZA1YVJQC"/>
    <x v="19"/>
    <x v="4"/>
    <s v="Donquadtech"/>
    <x v="0"/>
    <d v="2017-05-11T00:00:00"/>
    <x v="136"/>
    <n v="3552"/>
    <s v="technolgy"/>
    <n v="1992"/>
    <n v="1712.68"/>
    <n v="3194"/>
    <s v="United States"/>
    <s v="Acme Corporation"/>
    <s v="MG"/>
    <n v="3393"/>
    <x v="4"/>
    <s v="East"/>
  </r>
  <r>
    <s v="59XUUWAQ"/>
    <x v="14"/>
    <x v="1"/>
    <s v="Blackzim"/>
    <x v="1"/>
    <d v="2017-05-11T00:00:00"/>
    <x v="144"/>
    <n v="0"/>
    <s v="retail"/>
    <n v="2009"/>
    <n v="497.11"/>
    <n v="1588"/>
    <s v="United States"/>
    <n v="0"/>
    <s v="MG"/>
    <n v="55"/>
    <x v="2"/>
    <s v="West"/>
  </r>
  <r>
    <s v="GGXEKX47"/>
    <x v="14"/>
    <x v="4"/>
    <s v="Groovestreet"/>
    <x v="1"/>
    <d v="2017-05-11T00:00:00"/>
    <x v="124"/>
    <n v="0"/>
    <s v="retail"/>
    <n v="2003"/>
    <n v="223.8"/>
    <n v="299"/>
    <s v="United States"/>
    <n v="0"/>
    <s v="MG"/>
    <n v="3393"/>
    <x v="2"/>
    <s v="West"/>
  </r>
  <r>
    <s v="LTVGILHP"/>
    <x v="16"/>
    <x v="2"/>
    <s v="Bioholding"/>
    <x v="2"/>
    <d v="2017-05-11T00:00:00"/>
    <x v="14"/>
    <m/>
    <s v="medical"/>
    <n v="2012"/>
    <n v="587.34"/>
    <n v="1356"/>
    <s v="Philipines"/>
    <n v="0"/>
    <s v="GTX"/>
    <n v="550"/>
    <x v="2"/>
    <s v="West"/>
  </r>
  <r>
    <s v="8JP05QQR"/>
    <x v="5"/>
    <x v="4"/>
    <s v="Fasehatice"/>
    <x v="1"/>
    <d v="2017-05-11T00:00:00"/>
    <x v="124"/>
    <n v="0"/>
    <s v="retail"/>
    <n v="1990"/>
    <n v="4968.91"/>
    <n v="7523"/>
    <s v="United States"/>
    <n v="0"/>
    <s v="MG"/>
    <n v="3393"/>
    <x v="3"/>
    <s v="West"/>
  </r>
  <r>
    <s v="MV227O65"/>
    <x v="8"/>
    <x v="3"/>
    <s v="Sonron"/>
    <x v="2"/>
    <d v="2017-05-11T00:00:00"/>
    <x v="14"/>
    <m/>
    <s v="telecommunications"/>
    <n v="1999"/>
    <n v="1699.85"/>
    <n v="5108"/>
    <s v="United States"/>
    <n v="0"/>
    <s v="GTX"/>
    <n v="5482"/>
    <x v="2"/>
    <s v="West"/>
  </r>
  <r>
    <s v="0BG8WJSX"/>
    <x v="8"/>
    <x v="2"/>
    <s v="Finjob"/>
    <x v="1"/>
    <d v="2017-05-11T00:00:00"/>
    <x v="55"/>
    <n v="0"/>
    <s v="employment"/>
    <n v="1988"/>
    <n v="2059.9"/>
    <n v="3644"/>
    <s v="United States"/>
    <n v="0"/>
    <s v="GTX"/>
    <n v="550"/>
    <x v="2"/>
    <s v="West"/>
  </r>
  <r>
    <s v="ZQVUQ5CJ"/>
    <x v="0"/>
    <x v="2"/>
    <s v="Treequote"/>
    <x v="0"/>
    <d v="2017-05-11T00:00:00"/>
    <x v="60"/>
    <n v="472"/>
    <s v="telecommunications"/>
    <n v="1988"/>
    <n v="5266.09"/>
    <n v="8595"/>
    <s v="United States"/>
    <s v="Sonron"/>
    <s v="GTX"/>
    <n v="550"/>
    <x v="0"/>
    <s v="Central"/>
  </r>
  <r>
    <s v="ZFVG8LP2"/>
    <x v="4"/>
    <x v="1"/>
    <s v="Cheers"/>
    <x v="0"/>
    <d v="2017-05-11T00:00:00"/>
    <x v="47"/>
    <n v="56"/>
    <s v="entertainment"/>
    <n v="1993"/>
    <n v="4269.9"/>
    <n v="6472"/>
    <s v="United States"/>
    <s v="Massive Dynamic"/>
    <s v="MG"/>
    <n v="55"/>
    <x v="3"/>
    <s v="West"/>
  </r>
  <r>
    <s v="P2ST849C"/>
    <x v="13"/>
    <x v="1"/>
    <s v="Opentech"/>
    <x v="0"/>
    <d v="2017-05-11T00:00:00"/>
    <x v="87"/>
    <n v="57"/>
    <s v="finance"/>
    <n v="1994"/>
    <n v="355.23"/>
    <n v="853"/>
    <s v="United States"/>
    <n v="0"/>
    <s v="MG"/>
    <n v="55"/>
    <x v="4"/>
    <s v="East"/>
  </r>
  <r>
    <s v="6CPBVF9F"/>
    <x v="18"/>
    <x v="4"/>
    <s v="Mathtouch"/>
    <x v="1"/>
    <d v="2017-05-11T00:00:00"/>
    <x v="107"/>
    <n v="0"/>
    <s v="marketing"/>
    <n v="1984"/>
    <n v="3027.46"/>
    <n v="9516"/>
    <s v="Jordan"/>
    <n v="0"/>
    <s v="MG"/>
    <n v="3393"/>
    <x v="4"/>
    <s v="East"/>
  </r>
  <r>
    <s v="6ID18IJX"/>
    <x v="2"/>
    <x v="0"/>
    <s v="Newex"/>
    <x v="0"/>
    <d v="2017-05-11T00:00:00"/>
    <x v="149"/>
    <n v="776"/>
    <s v="services"/>
    <n v="1991"/>
    <n v="1012.72"/>
    <n v="3492"/>
    <s v="Germany"/>
    <n v="0"/>
    <s v="GTX"/>
    <n v="1096"/>
    <x v="2"/>
    <s v="West"/>
  </r>
  <r>
    <s v="WSPM5X5V"/>
    <x v="3"/>
    <x v="1"/>
    <s v="Gogozoom"/>
    <x v="1"/>
    <d v="2017-05-12T00:00:00"/>
    <x v="54"/>
    <n v="0"/>
    <s v="telecommunications"/>
    <n v="2007"/>
    <n v="86.68"/>
    <n v="187"/>
    <s v="United States"/>
    <s v="Sonron"/>
    <s v="MG"/>
    <n v="55"/>
    <x v="0"/>
    <s v="Central"/>
  </r>
  <r>
    <s v="7SF3PMMY"/>
    <x v="27"/>
    <x v="1"/>
    <s v="Codehow"/>
    <x v="0"/>
    <d v="2017-05-12T00:00:00"/>
    <x v="73"/>
    <n v="61"/>
    <s v="software"/>
    <n v="1998"/>
    <n v="2714.9"/>
    <n v="2641"/>
    <s v="United States"/>
    <s v="Acme Corporation"/>
    <s v="MG"/>
    <n v="55"/>
    <x v="0"/>
    <s v="Central"/>
  </r>
  <r>
    <s v="CZF82O5B"/>
    <x v="27"/>
    <x v="4"/>
    <s v="Hottechi"/>
    <x v="0"/>
    <d v="2017-05-12T00:00:00"/>
    <x v="75"/>
    <n v="3831"/>
    <s v="technolgy"/>
    <n v="1997"/>
    <n v="8170.38"/>
    <n v="16499"/>
    <s v="Korea"/>
    <n v="0"/>
    <s v="MG"/>
    <n v="3393"/>
    <x v="0"/>
    <s v="Central"/>
  </r>
  <r>
    <s v="BLLYPR3S"/>
    <x v="23"/>
    <x v="4"/>
    <s v="Sumace"/>
    <x v="1"/>
    <d v="2017-05-12T00:00:00"/>
    <x v="163"/>
    <n v="0"/>
    <s v="retail"/>
    <n v="2000"/>
    <n v="167.89"/>
    <n v="493"/>
    <s v="Romania"/>
    <n v="0"/>
    <s v="MG"/>
    <n v="3393"/>
    <x v="4"/>
    <s v="East"/>
  </r>
  <r>
    <s v="6VLA3FDQ"/>
    <x v="24"/>
    <x v="1"/>
    <s v="Rangreen"/>
    <x v="0"/>
    <d v="2017-05-12T00:00:00"/>
    <x v="138"/>
    <n v="52"/>
    <s v="technolgy"/>
    <n v="1987"/>
    <n v="2938.67"/>
    <n v="8775"/>
    <s v="Panama"/>
    <n v="0"/>
    <s v="MG"/>
    <n v="55"/>
    <x v="1"/>
    <s v="Central"/>
  </r>
  <r>
    <s v="G43QQLLF"/>
    <x v="29"/>
    <x v="4"/>
    <s v="dambase"/>
    <x v="1"/>
    <d v="2017-05-12T00:00:00"/>
    <x v="47"/>
    <n v="0"/>
    <s v="marketing"/>
    <n v="1995"/>
    <n v="2173.98"/>
    <n v="2928"/>
    <s v="United States"/>
    <s v="Inity"/>
    <s v="MG"/>
    <n v="3393"/>
    <x v="1"/>
    <s v="Central"/>
  </r>
  <r>
    <s v="Z3FOWY9N"/>
    <x v="16"/>
    <x v="3"/>
    <s v="Scotfind"/>
    <x v="0"/>
    <d v="2017-05-12T00:00:00"/>
    <x v="80"/>
    <n v="5698"/>
    <s v="software"/>
    <n v="1996"/>
    <n v="6354.87"/>
    <n v="16780"/>
    <s v="United States"/>
    <s v="Bubba Gump"/>
    <s v="GTX"/>
    <n v="5482"/>
    <x v="2"/>
    <s v="West"/>
  </r>
  <r>
    <s v="S4OLFL40"/>
    <x v="21"/>
    <x v="2"/>
    <s v="Ron-tech"/>
    <x v="0"/>
    <d v="2017-05-12T00:00:00"/>
    <x v="55"/>
    <n v="595"/>
    <s v="medical"/>
    <n v="1992"/>
    <n v="3922.42"/>
    <n v="6837"/>
    <s v="United States"/>
    <n v="0"/>
    <s v="GTX"/>
    <n v="550"/>
    <x v="0"/>
    <s v="Central"/>
  </r>
  <r>
    <s v="LPY6VIZV"/>
    <x v="20"/>
    <x v="3"/>
    <s v="Codehow"/>
    <x v="1"/>
    <d v="2017-05-12T00:00:00"/>
    <x v="116"/>
    <n v="0"/>
    <s v="software"/>
    <n v="1998"/>
    <n v="2714.9"/>
    <n v="2641"/>
    <s v="United States"/>
    <s v="Acme Corporation"/>
    <s v="GTX"/>
    <n v="5482"/>
    <x v="1"/>
    <s v="Central"/>
  </r>
  <r>
    <s v="QQ96SPTU"/>
    <x v="8"/>
    <x v="0"/>
    <s v="Newex"/>
    <x v="0"/>
    <d v="2017-05-12T00:00:00"/>
    <x v="146"/>
    <n v="1144"/>
    <s v="services"/>
    <n v="1991"/>
    <n v="1012.72"/>
    <n v="3492"/>
    <s v="Germany"/>
    <n v="0"/>
    <s v="GTX"/>
    <n v="1096"/>
    <x v="2"/>
    <s v="West"/>
  </r>
  <r>
    <s v="5YLCW6L5"/>
    <x v="0"/>
    <x v="1"/>
    <s v="Finhigh"/>
    <x v="0"/>
    <d v="2017-05-12T00:00:00"/>
    <x v="151"/>
    <n v="61"/>
    <s v="finance"/>
    <n v="2006"/>
    <n v="1102.43"/>
    <n v="1759"/>
    <s v="United States"/>
    <n v="0"/>
    <s v="MG"/>
    <n v="55"/>
    <x v="0"/>
    <s v="Central"/>
  </r>
  <r>
    <s v="AZX4XC81"/>
    <x v="17"/>
    <x v="4"/>
    <s v="Konex"/>
    <x v="1"/>
    <d v="2017-05-12T00:00:00"/>
    <x v="143"/>
    <n v="0"/>
    <s v="technolgy"/>
    <n v="1980"/>
    <n v="7708.38"/>
    <n v="13756"/>
    <s v="United States"/>
    <n v="0"/>
    <s v="MG"/>
    <n v="3393"/>
    <x v="5"/>
    <s v="East"/>
  </r>
  <r>
    <s v="GO4G2L4X"/>
    <x v="17"/>
    <x v="4"/>
    <s v="Plussunin"/>
    <x v="0"/>
    <d v="2017-05-12T00:00:00"/>
    <x v="41"/>
    <n v="3510"/>
    <s v="retail"/>
    <n v="2003"/>
    <n v="1419.98"/>
    <n v="4018"/>
    <s v="United States"/>
    <n v="0"/>
    <s v="MG"/>
    <n v="3393"/>
    <x v="5"/>
    <s v="East"/>
  </r>
  <r>
    <s v="9HKP3RBS"/>
    <x v="15"/>
    <x v="2"/>
    <s v="Konex"/>
    <x v="0"/>
    <d v="2017-05-12T00:00:00"/>
    <x v="107"/>
    <n v="513"/>
    <s v="technolgy"/>
    <n v="1980"/>
    <n v="7708.38"/>
    <n v="13756"/>
    <s v="United States"/>
    <n v="0"/>
    <s v="GTX"/>
    <n v="550"/>
    <x v="4"/>
    <s v="East"/>
  </r>
  <r>
    <s v="ER3G544S"/>
    <x v="11"/>
    <x v="4"/>
    <s v="Toughzap"/>
    <x v="1"/>
    <d v="2017-05-12T00:00:00"/>
    <x v="141"/>
    <n v="0"/>
    <s v="retail"/>
    <n v="1995"/>
    <n v="332.43"/>
    <n v="799"/>
    <s v="United States"/>
    <n v="0"/>
    <s v="MG"/>
    <n v="3393"/>
    <x v="0"/>
    <s v="Central"/>
  </r>
  <r>
    <s v="YQFF7GFK"/>
    <x v="11"/>
    <x v="0"/>
    <s v="Inity"/>
    <x v="0"/>
    <d v="2017-05-12T00:00:00"/>
    <x v="136"/>
    <n v="1083"/>
    <s v="marketing"/>
    <n v="1986"/>
    <n v="2403.58"/>
    <n v="8801"/>
    <s v="United States"/>
    <n v="0"/>
    <s v="GTX"/>
    <n v="1096"/>
    <x v="0"/>
    <s v="Central"/>
  </r>
  <r>
    <s v="1D1EJE8U"/>
    <x v="4"/>
    <x v="2"/>
    <s v="Scotfind"/>
    <x v="1"/>
    <d v="2017-05-12T00:00:00"/>
    <x v="64"/>
    <n v="0"/>
    <s v="software"/>
    <n v="1996"/>
    <n v="6354.87"/>
    <n v="16780"/>
    <s v="United States"/>
    <s v="Bubba Gump"/>
    <s v="GTX"/>
    <n v="550"/>
    <x v="3"/>
    <s v="West"/>
  </r>
  <r>
    <s v="5BAGWGAG"/>
    <x v="4"/>
    <x v="3"/>
    <s v="Condax"/>
    <x v="0"/>
    <d v="2017-05-12T00:00:00"/>
    <x v="146"/>
    <n v="5987"/>
    <s v="medical"/>
    <n v="2017"/>
    <n v="4.54"/>
    <n v="9"/>
    <s v="United States"/>
    <n v="0"/>
    <s v="GTX"/>
    <n v="5482"/>
    <x v="3"/>
    <s v="West"/>
  </r>
  <r>
    <s v="V1ROZMCX"/>
    <x v="3"/>
    <x v="0"/>
    <s v="dambase"/>
    <x v="0"/>
    <d v="2017-05-13T00:00:00"/>
    <x v="90"/>
    <n v="1041"/>
    <s v="marketing"/>
    <n v="1995"/>
    <n v="2173.98"/>
    <n v="2928"/>
    <s v="United States"/>
    <s v="Inity"/>
    <s v="GTX"/>
    <n v="1096"/>
    <x v="0"/>
    <s v="Central"/>
  </r>
  <r>
    <s v="CEQ3J96G"/>
    <x v="3"/>
    <x v="1"/>
    <s v="Funholding"/>
    <x v="0"/>
    <d v="2017-05-13T00:00:00"/>
    <x v="107"/>
    <n v="54"/>
    <s v="finance"/>
    <n v="1991"/>
    <n v="2819.5"/>
    <n v="7227"/>
    <s v="United States"/>
    <s v="Golddex"/>
    <s v="MG"/>
    <n v="55"/>
    <x v="0"/>
    <s v="Central"/>
  </r>
  <r>
    <s v="P96S0ATV"/>
    <x v="28"/>
    <x v="4"/>
    <s v="Massive Dynamic"/>
    <x v="0"/>
    <d v="2017-05-13T00:00:00"/>
    <x v="59"/>
    <n v="2677"/>
    <s v="entertainment"/>
    <n v="1989"/>
    <n v="665.06"/>
    <n v="1095"/>
    <s v="United States"/>
    <n v="0"/>
    <s v="MG"/>
    <n v="3393"/>
    <x v="5"/>
    <s v="East"/>
  </r>
  <r>
    <s v="GXKR6EG9"/>
    <x v="27"/>
    <x v="4"/>
    <s v="Rundofase"/>
    <x v="0"/>
    <d v="2017-05-13T00:00:00"/>
    <x v="75"/>
    <n v="3558"/>
    <s v="technolgy"/>
    <n v="1983"/>
    <n v="1008.06"/>
    <n v="1238"/>
    <s v="United States"/>
    <n v="0"/>
    <s v="MG"/>
    <n v="3393"/>
    <x v="0"/>
    <s v="Central"/>
  </r>
  <r>
    <s v="XA4PGIHG"/>
    <x v="23"/>
    <x v="2"/>
    <s v="Sumace"/>
    <x v="1"/>
    <d v="2017-05-13T00:00:00"/>
    <x v="142"/>
    <n v="0"/>
    <s v="retail"/>
    <n v="2000"/>
    <n v="167.89"/>
    <n v="493"/>
    <s v="Romania"/>
    <n v="0"/>
    <s v="GTX"/>
    <n v="550"/>
    <x v="4"/>
    <s v="East"/>
  </r>
  <r>
    <s v="INBSL1I4"/>
    <x v="23"/>
    <x v="0"/>
    <s v="Plussunin"/>
    <x v="0"/>
    <d v="2017-05-13T00:00:00"/>
    <x v="134"/>
    <n v="866"/>
    <s v="retail"/>
    <n v="2003"/>
    <n v="1419.98"/>
    <n v="4018"/>
    <s v="United States"/>
    <n v="0"/>
    <s v="GTX"/>
    <n v="1096"/>
    <x v="4"/>
    <s v="East"/>
  </r>
  <r>
    <s v="4N2KE2ER"/>
    <x v="1"/>
    <x v="0"/>
    <s v="Condax"/>
    <x v="0"/>
    <d v="2017-05-13T00:00:00"/>
    <x v="163"/>
    <n v="987"/>
    <s v="medical"/>
    <n v="2017"/>
    <n v="4.54"/>
    <n v="9"/>
    <s v="United States"/>
    <n v="0"/>
    <s v="GTX"/>
    <n v="1096"/>
    <x v="1"/>
    <s v="Central"/>
  </r>
  <r>
    <s v="UJSFG18F"/>
    <x v="1"/>
    <x v="4"/>
    <s v="Dontechi"/>
    <x v="0"/>
    <d v="2017-05-13T00:00:00"/>
    <x v="139"/>
    <n v="3290"/>
    <s v="software"/>
    <n v="1982"/>
    <n v="4618"/>
    <n v="10083"/>
    <s v="United States"/>
    <n v="0"/>
    <s v="MG"/>
    <n v="3393"/>
    <x v="1"/>
    <s v="Central"/>
  </r>
  <r>
    <s v="R9TWUEAT"/>
    <x v="22"/>
    <x v="3"/>
    <s v="Xx-zobam"/>
    <x v="1"/>
    <d v="2017-05-13T00:00:00"/>
    <x v="138"/>
    <n v="0"/>
    <s v="entertainment"/>
    <n v="1989"/>
    <n v="3838.39"/>
    <n v="8274"/>
    <s v="United States"/>
    <n v="0"/>
    <s v="GTX"/>
    <n v="5482"/>
    <x v="5"/>
    <s v="East"/>
  </r>
  <r>
    <s v="3K97S8L9"/>
    <x v="22"/>
    <x v="4"/>
    <s v="Donquadtech"/>
    <x v="1"/>
    <d v="2017-05-13T00:00:00"/>
    <x v="62"/>
    <n v="0"/>
    <s v="technolgy"/>
    <n v="1992"/>
    <n v="1712.68"/>
    <n v="3194"/>
    <s v="United States"/>
    <s v="Acme Corporation"/>
    <s v="MG"/>
    <n v="3393"/>
    <x v="5"/>
    <s v="East"/>
  </r>
  <r>
    <s v="QWR1O5R9"/>
    <x v="22"/>
    <x v="4"/>
    <s v="Mathtouch"/>
    <x v="1"/>
    <d v="2017-05-13T00:00:00"/>
    <x v="36"/>
    <n v="0"/>
    <s v="marketing"/>
    <n v="1984"/>
    <n v="3027.46"/>
    <n v="9516"/>
    <s v="Jordan"/>
    <n v="0"/>
    <s v="MG"/>
    <n v="3393"/>
    <x v="5"/>
    <s v="East"/>
  </r>
  <r>
    <s v="0MZIJDPM"/>
    <x v="12"/>
    <x v="1"/>
    <s v="Faxquote"/>
    <x v="0"/>
    <d v="2017-05-13T00:00:00"/>
    <x v="158"/>
    <n v="54"/>
    <s v="telecommunications"/>
    <n v="1995"/>
    <n v="1825.82"/>
    <n v="5595"/>
    <s v="United States"/>
    <s v="Sonron"/>
    <s v="MG"/>
    <n v="55"/>
    <x v="3"/>
    <s v="West"/>
  </r>
  <r>
    <s v="3N46WQVI"/>
    <x v="9"/>
    <x v="4"/>
    <s v="Faxquote"/>
    <x v="2"/>
    <d v="2017-05-13T00:00:00"/>
    <x v="14"/>
    <m/>
    <s v="telecommunications"/>
    <n v="1995"/>
    <n v="1825.82"/>
    <n v="5595"/>
    <s v="United States"/>
    <s v="Sonron"/>
    <s v="MG"/>
    <n v="3393"/>
    <x v="3"/>
    <s v="West"/>
  </r>
  <r>
    <s v="FNQYVW3T"/>
    <x v="9"/>
    <x v="3"/>
    <s v="Singletechno"/>
    <x v="0"/>
    <d v="2017-05-13T00:00:00"/>
    <x v="36"/>
    <n v="4627"/>
    <s v="retail"/>
    <n v="1996"/>
    <n v="2214.94"/>
    <n v="5374"/>
    <s v="United States"/>
    <n v="0"/>
    <s v="GTX"/>
    <n v="5482"/>
    <x v="3"/>
    <s v="West"/>
  </r>
  <r>
    <s v="CO6JN5NH"/>
    <x v="7"/>
    <x v="2"/>
    <s v="Green-Plus"/>
    <x v="1"/>
    <d v="2017-05-13T00:00:00"/>
    <x v="159"/>
    <n v="0"/>
    <s v="services"/>
    <n v="2003"/>
    <n v="692.19"/>
    <n v="1922"/>
    <s v="United States"/>
    <n v="0"/>
    <s v="GTX"/>
    <n v="550"/>
    <x v="2"/>
    <s v="West"/>
  </r>
  <r>
    <s v="CQXYCHKN"/>
    <x v="21"/>
    <x v="2"/>
    <s v="Genco Pura Olive Oil Company"/>
    <x v="1"/>
    <d v="2017-05-13T00:00:00"/>
    <x v="41"/>
    <n v="0"/>
    <s v="retail"/>
    <n v="2007"/>
    <n v="894.33"/>
    <n v="1635"/>
    <s v="Italy"/>
    <n v="0"/>
    <s v="GTX"/>
    <n v="550"/>
    <x v="0"/>
    <s v="Central"/>
  </r>
  <r>
    <s v="TWXUDY78"/>
    <x v="5"/>
    <x v="1"/>
    <s v="Singletechno"/>
    <x v="0"/>
    <d v="2017-05-13T00:00:00"/>
    <x v="146"/>
    <n v="57"/>
    <s v="retail"/>
    <n v="1996"/>
    <n v="2214.94"/>
    <n v="5374"/>
    <s v="United States"/>
    <n v="0"/>
    <s v="MG"/>
    <n v="55"/>
    <x v="3"/>
    <s v="West"/>
  </r>
  <r>
    <s v="OPL7DH0Q"/>
    <x v="6"/>
    <x v="0"/>
    <s v="Dontechi"/>
    <x v="1"/>
    <d v="2017-05-13T00:00:00"/>
    <x v="163"/>
    <n v="0"/>
    <s v="software"/>
    <n v="1982"/>
    <n v="4618"/>
    <n v="10083"/>
    <s v="United States"/>
    <n v="0"/>
    <s v="GTX"/>
    <n v="1096"/>
    <x v="1"/>
    <s v="Central"/>
  </r>
  <r>
    <s v="5VKRCTJE"/>
    <x v="10"/>
    <x v="0"/>
    <s v="Singletechno"/>
    <x v="0"/>
    <d v="2017-05-13T00:00:00"/>
    <x v="135"/>
    <n v="1032"/>
    <s v="retail"/>
    <n v="1996"/>
    <n v="2214.94"/>
    <n v="5374"/>
    <s v="United States"/>
    <n v="0"/>
    <s v="GTX"/>
    <n v="1096"/>
    <x v="3"/>
    <s v="West"/>
  </r>
  <r>
    <s v="7DDD3NZ2"/>
    <x v="15"/>
    <x v="2"/>
    <s v="Opentech"/>
    <x v="0"/>
    <d v="2017-05-13T00:00:00"/>
    <x v="36"/>
    <n v="567"/>
    <s v="finance"/>
    <n v="1994"/>
    <n v="355.23"/>
    <n v="853"/>
    <s v="United States"/>
    <n v="0"/>
    <s v="GTX"/>
    <n v="550"/>
    <x v="4"/>
    <s v="East"/>
  </r>
  <r>
    <s v="QL97HH1Y"/>
    <x v="11"/>
    <x v="1"/>
    <s v="Dontechi"/>
    <x v="0"/>
    <d v="2017-05-13T00:00:00"/>
    <x v="62"/>
    <n v="58"/>
    <s v="software"/>
    <n v="1982"/>
    <n v="4618"/>
    <n v="10083"/>
    <s v="United States"/>
    <n v="0"/>
    <s v="MG"/>
    <n v="55"/>
    <x v="0"/>
    <s v="Central"/>
  </r>
  <r>
    <s v="9KN4MG14"/>
    <x v="3"/>
    <x v="3"/>
    <s v="Gogozoom"/>
    <x v="1"/>
    <d v="2017-05-14T00:00:00"/>
    <x v="148"/>
    <n v="0"/>
    <s v="telecommunications"/>
    <n v="2007"/>
    <n v="86.68"/>
    <n v="187"/>
    <s v="United States"/>
    <s v="Sonron"/>
    <s v="GTX"/>
    <n v="5482"/>
    <x v="0"/>
    <s v="Central"/>
  </r>
  <r>
    <s v="4V3TLIGG"/>
    <x v="3"/>
    <x v="1"/>
    <s v="Rundofase"/>
    <x v="0"/>
    <d v="2017-05-14T00:00:00"/>
    <x v="55"/>
    <n v="50"/>
    <s v="technolgy"/>
    <n v="1983"/>
    <n v="1008.06"/>
    <n v="1238"/>
    <s v="United States"/>
    <n v="0"/>
    <s v="MG"/>
    <n v="55"/>
    <x v="0"/>
    <s v="Central"/>
  </r>
  <r>
    <s v="ALZNZ666"/>
    <x v="28"/>
    <x v="4"/>
    <s v="Toughzap"/>
    <x v="2"/>
    <d v="2017-05-14T00:00:00"/>
    <x v="14"/>
    <m/>
    <s v="retail"/>
    <n v="1995"/>
    <n v="332.43"/>
    <n v="799"/>
    <s v="United States"/>
    <n v="0"/>
    <s v="MG"/>
    <n v="3393"/>
    <x v="5"/>
    <s v="East"/>
  </r>
  <r>
    <s v="BWRNVTNR"/>
    <x v="25"/>
    <x v="2"/>
    <s v="Mathtouch"/>
    <x v="1"/>
    <d v="2017-05-14T00:00:00"/>
    <x v="110"/>
    <n v="0"/>
    <s v="marketing"/>
    <n v="1984"/>
    <n v="3027.46"/>
    <n v="9516"/>
    <s v="Jordan"/>
    <n v="0"/>
    <s v="GTX"/>
    <n v="550"/>
    <x v="5"/>
    <s v="East"/>
  </r>
  <r>
    <s v="0H4AHJRI"/>
    <x v="26"/>
    <x v="2"/>
    <s v="Bubba Gump"/>
    <x v="1"/>
    <d v="2017-05-14T00:00:00"/>
    <x v="59"/>
    <n v="0"/>
    <s v="software"/>
    <n v="2002"/>
    <n v="987.39"/>
    <n v="2253"/>
    <s v="United States"/>
    <n v="0"/>
    <s v="GTX"/>
    <n v="550"/>
    <x v="5"/>
    <s v="East"/>
  </r>
  <r>
    <s v="S9WJ9NAS"/>
    <x v="1"/>
    <x v="1"/>
    <s v="Gogozoom"/>
    <x v="0"/>
    <d v="2017-05-14T00:00:00"/>
    <x v="89"/>
    <n v="59"/>
    <s v="telecommunications"/>
    <n v="2007"/>
    <n v="86.68"/>
    <n v="187"/>
    <s v="United States"/>
    <s v="Sonron"/>
    <s v="MG"/>
    <n v="55"/>
    <x v="1"/>
    <s v="Central"/>
  </r>
  <r>
    <s v="BCA3ICIO"/>
    <x v="22"/>
    <x v="3"/>
    <s v="Umbrella Corporation"/>
    <x v="1"/>
    <d v="2017-05-14T00:00:00"/>
    <x v="141"/>
    <n v="0"/>
    <s v="finance"/>
    <n v="1998"/>
    <n v="2022.14"/>
    <n v="5113"/>
    <s v="United States"/>
    <n v="0"/>
    <s v="GTX"/>
    <n v="5482"/>
    <x v="5"/>
    <s v="East"/>
  </r>
  <r>
    <s v="F914VHA3"/>
    <x v="22"/>
    <x v="2"/>
    <s v="Bluth Company"/>
    <x v="0"/>
    <d v="2017-05-14T00:00:00"/>
    <x v="112"/>
    <n v="525"/>
    <s v="technolgy"/>
    <n v="1993"/>
    <n v="1242.32"/>
    <n v="3027"/>
    <s v="United States"/>
    <s v="Acme Corporation"/>
    <s v="GTX"/>
    <n v="550"/>
    <x v="5"/>
    <s v="East"/>
  </r>
  <r>
    <s v="EF24VTVA"/>
    <x v="7"/>
    <x v="3"/>
    <s v="Kinnamplus"/>
    <x v="2"/>
    <d v="2017-05-14T00:00:00"/>
    <x v="14"/>
    <m/>
    <s v="retail"/>
    <n v="2004"/>
    <n v="702.72"/>
    <n v="1831"/>
    <s v="United States"/>
    <n v="0"/>
    <s v="GTX"/>
    <n v="5482"/>
    <x v="2"/>
    <s v="West"/>
  </r>
  <r>
    <s v="1CZU97OX"/>
    <x v="7"/>
    <x v="3"/>
    <s v="Singletechno"/>
    <x v="0"/>
    <d v="2017-05-14T00:00:00"/>
    <x v="110"/>
    <n v="5525"/>
    <s v="retail"/>
    <n v="1996"/>
    <n v="2214.94"/>
    <n v="5374"/>
    <s v="United States"/>
    <n v="0"/>
    <s v="GTX"/>
    <n v="5482"/>
    <x v="2"/>
    <s v="West"/>
  </r>
  <r>
    <s v="T4FQOS6J"/>
    <x v="8"/>
    <x v="0"/>
    <s v="Opentech"/>
    <x v="2"/>
    <d v="2017-05-14T00:00:00"/>
    <x v="14"/>
    <m/>
    <s v="finance"/>
    <n v="1994"/>
    <n v="355.23"/>
    <n v="853"/>
    <s v="United States"/>
    <n v="0"/>
    <s v="GTX"/>
    <n v="1096"/>
    <x v="2"/>
    <s v="West"/>
  </r>
  <r>
    <s v="4BPA17HF"/>
    <x v="8"/>
    <x v="2"/>
    <s v="Zoomit"/>
    <x v="0"/>
    <d v="2017-05-14T00:00:00"/>
    <x v="52"/>
    <n v="628"/>
    <s v="entertainment"/>
    <n v="1992"/>
    <n v="324.19"/>
    <n v="978"/>
    <s v="United States"/>
    <n v="0"/>
    <s v="GTX"/>
    <n v="550"/>
    <x v="2"/>
    <s v="West"/>
  </r>
  <r>
    <s v="LAOGNZOU"/>
    <x v="8"/>
    <x v="0"/>
    <s v="Hottechi"/>
    <x v="0"/>
    <d v="2017-05-14T00:00:00"/>
    <x v="55"/>
    <n v="902"/>
    <s v="technolgy"/>
    <n v="1997"/>
    <n v="8170.38"/>
    <n v="16499"/>
    <s v="Korea"/>
    <n v="0"/>
    <s v="GTX"/>
    <n v="1096"/>
    <x v="2"/>
    <s v="West"/>
  </r>
  <r>
    <s v="V3KGPHH9"/>
    <x v="6"/>
    <x v="0"/>
    <s v="Stanredtax"/>
    <x v="0"/>
    <d v="2017-05-14T00:00:00"/>
    <x v="51"/>
    <n v="1064"/>
    <s v="finance"/>
    <n v="1987"/>
    <n v="1698.2"/>
    <n v="3798"/>
    <s v="United States"/>
    <n v="0"/>
    <s v="GTX"/>
    <n v="1096"/>
    <x v="1"/>
    <s v="Central"/>
  </r>
  <r>
    <s v="RNH95U0V"/>
    <x v="17"/>
    <x v="3"/>
    <s v="Zotware"/>
    <x v="0"/>
    <d v="2017-05-14T00:00:00"/>
    <x v="134"/>
    <n v="6346"/>
    <s v="software"/>
    <n v="1979"/>
    <n v="4478.47"/>
    <n v="13809"/>
    <s v="United States"/>
    <n v="0"/>
    <s v="GTX"/>
    <n v="5482"/>
    <x v="5"/>
    <s v="East"/>
  </r>
  <r>
    <s v="ZJ1BOSNL"/>
    <x v="17"/>
    <x v="4"/>
    <s v="Xx-zobam"/>
    <x v="0"/>
    <d v="2017-05-14T00:00:00"/>
    <x v="58"/>
    <n v="3089"/>
    <s v="entertainment"/>
    <n v="1989"/>
    <n v="3838.39"/>
    <n v="8274"/>
    <s v="United States"/>
    <n v="0"/>
    <s v="MG"/>
    <n v="3393"/>
    <x v="5"/>
    <s v="East"/>
  </r>
  <r>
    <s v="0X1AY1FM"/>
    <x v="10"/>
    <x v="4"/>
    <s v="Sonron"/>
    <x v="0"/>
    <d v="2017-05-14T00:00:00"/>
    <x v="40"/>
    <n v="3484"/>
    <s v="telecommunications"/>
    <n v="1999"/>
    <n v="1699.85"/>
    <n v="5108"/>
    <s v="United States"/>
    <n v="0"/>
    <s v="MG"/>
    <n v="3393"/>
    <x v="3"/>
    <s v="West"/>
  </r>
  <r>
    <s v="D821LEQV"/>
    <x v="11"/>
    <x v="1"/>
    <s v="Isdom"/>
    <x v="1"/>
    <d v="2017-05-14T00:00:00"/>
    <x v="163"/>
    <n v="0"/>
    <s v="medical"/>
    <n v="2002"/>
    <n v="3178.24"/>
    <n v="4540"/>
    <s v="United States"/>
    <n v="0"/>
    <s v="MG"/>
    <n v="55"/>
    <x v="0"/>
    <s v="Central"/>
  </r>
  <r>
    <s v="B1O27MFD"/>
    <x v="11"/>
    <x v="1"/>
    <s v="Rundofase"/>
    <x v="1"/>
    <d v="2017-05-14T00:00:00"/>
    <x v="112"/>
    <n v="0"/>
    <s v="technolgy"/>
    <n v="1983"/>
    <n v="1008.06"/>
    <n v="1238"/>
    <s v="United States"/>
    <n v="0"/>
    <s v="MG"/>
    <n v="55"/>
    <x v="0"/>
    <s v="Central"/>
  </r>
  <r>
    <s v="UOUG01WG"/>
    <x v="11"/>
    <x v="1"/>
    <s v="Betatech"/>
    <x v="0"/>
    <d v="2017-05-14T00:00:00"/>
    <x v="63"/>
    <n v="68"/>
    <s v="medical"/>
    <n v="1986"/>
    <n v="647.18"/>
    <n v="1185"/>
    <s v="Kenya"/>
    <n v="0"/>
    <s v="MG"/>
    <n v="55"/>
    <x v="0"/>
    <s v="Central"/>
  </r>
  <r>
    <s v="3X2HOUYU"/>
    <x v="4"/>
    <x v="2"/>
    <s v="Fasehatice"/>
    <x v="0"/>
    <d v="2017-05-14T00:00:00"/>
    <x v="121"/>
    <n v="575"/>
    <s v="retail"/>
    <n v="1990"/>
    <n v="4968.91"/>
    <n v="7523"/>
    <s v="United States"/>
    <n v="0"/>
    <s v="GTX"/>
    <n v="550"/>
    <x v="3"/>
    <s v="West"/>
  </r>
  <r>
    <s v="V135X5B7"/>
    <x v="13"/>
    <x v="4"/>
    <s v="Xx-zobam"/>
    <x v="0"/>
    <d v="2017-05-14T00:00:00"/>
    <x v="36"/>
    <n v="3720"/>
    <s v="entertainment"/>
    <n v="1989"/>
    <n v="3838.39"/>
    <n v="8274"/>
    <s v="United States"/>
    <n v="0"/>
    <s v="MG"/>
    <n v="3393"/>
    <x v="4"/>
    <s v="East"/>
  </r>
  <r>
    <s v="WUXGF870"/>
    <x v="2"/>
    <x v="3"/>
    <s v="Hottechi"/>
    <x v="1"/>
    <d v="2017-05-14T00:00:00"/>
    <x v="75"/>
    <n v="0"/>
    <s v="technolgy"/>
    <n v="1997"/>
    <n v="8170.38"/>
    <n v="16499"/>
    <s v="Korea"/>
    <n v="0"/>
    <s v="GTX"/>
    <n v="5482"/>
    <x v="2"/>
    <s v="West"/>
  </r>
  <r>
    <s v="3372JYYQ"/>
    <x v="25"/>
    <x v="4"/>
    <s v="Condax"/>
    <x v="2"/>
    <d v="2017-05-15T00:00:00"/>
    <x v="14"/>
    <m/>
    <s v="medical"/>
    <n v="2017"/>
    <n v="4.54"/>
    <n v="9"/>
    <s v="United States"/>
    <n v="0"/>
    <s v="MG"/>
    <n v="3393"/>
    <x v="5"/>
    <s v="East"/>
  </r>
  <r>
    <s v="ENE1HNL3"/>
    <x v="25"/>
    <x v="0"/>
    <s v="Bluth Company"/>
    <x v="0"/>
    <d v="2017-05-15T00:00:00"/>
    <x v="86"/>
    <n v="1078"/>
    <s v="technolgy"/>
    <n v="1993"/>
    <n v="1242.32"/>
    <n v="3027"/>
    <s v="United States"/>
    <s v="Acme Corporation"/>
    <s v="GTX"/>
    <n v="1096"/>
    <x v="5"/>
    <s v="East"/>
  </r>
  <r>
    <s v="EXMA7FRC"/>
    <x v="27"/>
    <x v="0"/>
    <s v="Hottechi"/>
    <x v="0"/>
    <d v="2017-05-15T00:00:00"/>
    <x v="74"/>
    <n v="1129"/>
    <s v="technolgy"/>
    <n v="1997"/>
    <n v="8170.38"/>
    <n v="16499"/>
    <s v="Korea"/>
    <n v="0"/>
    <s v="GTX"/>
    <n v="1096"/>
    <x v="0"/>
    <s v="Central"/>
  </r>
  <r>
    <s v="KJHM27ZM"/>
    <x v="26"/>
    <x v="3"/>
    <s v="Labdrill"/>
    <x v="2"/>
    <d v="2017-05-15T00:00:00"/>
    <x v="14"/>
    <m/>
    <s v="medical"/>
    <n v="1985"/>
    <n v="2741.37"/>
    <n v="9226"/>
    <s v="United States"/>
    <n v="0"/>
    <s v="GTX"/>
    <n v="5482"/>
    <x v="5"/>
    <s v="East"/>
  </r>
  <r>
    <s v="8H1VRXAK"/>
    <x v="26"/>
    <x v="2"/>
    <s v="Umbrella Corporation"/>
    <x v="0"/>
    <d v="2017-05-15T00:00:00"/>
    <x v="151"/>
    <n v="536"/>
    <s v="finance"/>
    <n v="1998"/>
    <n v="2022.14"/>
    <n v="5113"/>
    <s v="United States"/>
    <n v="0"/>
    <s v="GTX"/>
    <n v="550"/>
    <x v="5"/>
    <s v="East"/>
  </r>
  <r>
    <s v="5BRZKG6Y"/>
    <x v="9"/>
    <x v="1"/>
    <s v="Blackzim"/>
    <x v="1"/>
    <d v="2017-05-15T00:00:00"/>
    <x v="164"/>
    <n v="0"/>
    <s v="retail"/>
    <n v="2009"/>
    <n v="497.11"/>
    <n v="1588"/>
    <s v="United States"/>
    <n v="0"/>
    <s v="MG"/>
    <n v="55"/>
    <x v="3"/>
    <s v="West"/>
  </r>
  <r>
    <s v="BHV4K3VV"/>
    <x v="16"/>
    <x v="2"/>
    <s v="Y-corporation"/>
    <x v="0"/>
    <d v="2017-05-15T00:00:00"/>
    <x v="60"/>
    <n v="549"/>
    <s v="employment"/>
    <n v="1983"/>
    <n v="2871.35"/>
    <n v="9561"/>
    <s v="United States"/>
    <n v="0"/>
    <s v="GTX"/>
    <n v="550"/>
    <x v="2"/>
    <s v="West"/>
  </r>
  <r>
    <s v="BOHWQ1B3"/>
    <x v="21"/>
    <x v="1"/>
    <s v="Streethex"/>
    <x v="0"/>
    <d v="2017-05-15T00:00:00"/>
    <x v="165"/>
    <n v="61"/>
    <s v="retail"/>
    <n v="1988"/>
    <n v="1376.8"/>
    <n v="1165"/>
    <s v="Belgium"/>
    <n v="0"/>
    <s v="MG"/>
    <n v="55"/>
    <x v="0"/>
    <s v="Central"/>
  </r>
  <r>
    <s v="K4KNZQY6"/>
    <x v="5"/>
    <x v="3"/>
    <s v="Scotfind"/>
    <x v="1"/>
    <d v="2017-05-15T00:00:00"/>
    <x v="109"/>
    <n v="0"/>
    <s v="software"/>
    <n v="1996"/>
    <n v="6354.87"/>
    <n v="16780"/>
    <s v="United States"/>
    <s v="Bubba Gump"/>
    <s v="GTX"/>
    <n v="5482"/>
    <x v="3"/>
    <s v="West"/>
  </r>
  <r>
    <s v="9WUD1Q5D"/>
    <x v="20"/>
    <x v="1"/>
    <s v="Toughzap"/>
    <x v="1"/>
    <d v="2017-05-15T00:00:00"/>
    <x v="131"/>
    <n v="0"/>
    <s v="retail"/>
    <n v="1995"/>
    <n v="332.43"/>
    <n v="799"/>
    <s v="United States"/>
    <n v="0"/>
    <s v="MG"/>
    <n v="55"/>
    <x v="1"/>
    <s v="Central"/>
  </r>
  <r>
    <s v="KAPP0SBT"/>
    <x v="20"/>
    <x v="4"/>
    <s v="Cancity"/>
    <x v="1"/>
    <d v="2017-05-15T00:00:00"/>
    <x v="132"/>
    <n v="0"/>
    <s v="retail"/>
    <n v="2001"/>
    <n v="718.62"/>
    <n v="2448"/>
    <s v="United States"/>
    <n v="0"/>
    <s v="MG"/>
    <n v="3393"/>
    <x v="1"/>
    <s v="Central"/>
  </r>
  <r>
    <s v="XSWTUMGY"/>
    <x v="8"/>
    <x v="2"/>
    <s v="Fasehatice"/>
    <x v="1"/>
    <d v="2017-05-15T00:00:00"/>
    <x v="143"/>
    <n v="0"/>
    <s v="retail"/>
    <n v="1990"/>
    <n v="4968.91"/>
    <n v="7523"/>
    <s v="United States"/>
    <n v="0"/>
    <s v="GTX"/>
    <n v="550"/>
    <x v="2"/>
    <s v="West"/>
  </r>
  <r>
    <s v="KS9B13NQ"/>
    <x v="8"/>
    <x v="0"/>
    <s v="Blackzim"/>
    <x v="0"/>
    <d v="2017-05-15T00:00:00"/>
    <x v="153"/>
    <n v="1101"/>
    <s v="retail"/>
    <n v="2009"/>
    <n v="497.11"/>
    <n v="1588"/>
    <s v="United States"/>
    <n v="0"/>
    <s v="GTX"/>
    <n v="1096"/>
    <x v="2"/>
    <s v="West"/>
  </r>
  <r>
    <s v="S983P5KR"/>
    <x v="6"/>
    <x v="2"/>
    <s v="Inity"/>
    <x v="1"/>
    <d v="2017-05-15T00:00:00"/>
    <x v="136"/>
    <n v="0"/>
    <s v="marketing"/>
    <n v="1986"/>
    <n v="2403.58"/>
    <n v="8801"/>
    <s v="United States"/>
    <n v="0"/>
    <s v="GTX"/>
    <n v="550"/>
    <x v="1"/>
    <s v="Central"/>
  </r>
  <r>
    <s v="K0ZYCW3U"/>
    <x v="6"/>
    <x v="2"/>
    <s v="Dontechi"/>
    <x v="0"/>
    <d v="2017-05-15T00:00:00"/>
    <x v="86"/>
    <n v="603"/>
    <s v="software"/>
    <n v="1982"/>
    <n v="4618"/>
    <n v="10083"/>
    <s v="United States"/>
    <n v="0"/>
    <s v="GTX"/>
    <n v="550"/>
    <x v="1"/>
    <s v="Central"/>
  </r>
  <r>
    <s v="SFCT64YG"/>
    <x v="6"/>
    <x v="2"/>
    <s v="Inity"/>
    <x v="0"/>
    <d v="2017-05-15T00:00:00"/>
    <x v="156"/>
    <n v="545"/>
    <s v="marketing"/>
    <n v="1986"/>
    <n v="2403.58"/>
    <n v="8801"/>
    <s v="United States"/>
    <n v="0"/>
    <s v="GTX"/>
    <n v="550"/>
    <x v="1"/>
    <s v="Central"/>
  </r>
  <r>
    <s v="DUM5AP8P"/>
    <x v="17"/>
    <x v="4"/>
    <s v="Vehement Capital Partners"/>
    <x v="1"/>
    <d v="2017-05-15T00:00:00"/>
    <x v="74"/>
    <n v="0"/>
    <s v="finance"/>
    <n v="1993"/>
    <n v="646.1"/>
    <n v="883"/>
    <s v="United States"/>
    <s v="Golddex"/>
    <s v="MG"/>
    <n v="3393"/>
    <x v="5"/>
    <s v="East"/>
  </r>
  <r>
    <s v="RNV54AZ7"/>
    <x v="15"/>
    <x v="3"/>
    <s v="Yearin"/>
    <x v="1"/>
    <d v="2017-05-15T00:00:00"/>
    <x v="64"/>
    <n v="0"/>
    <s v="retail"/>
    <n v="2005"/>
    <n v="2261.05"/>
    <n v="3851"/>
    <s v="United States"/>
    <n v="0"/>
    <s v="GTX"/>
    <n v="5482"/>
    <x v="4"/>
    <s v="East"/>
  </r>
  <r>
    <s v="AVNVFAIR"/>
    <x v="4"/>
    <x v="0"/>
    <s v="Fasehatice"/>
    <x v="0"/>
    <d v="2017-05-15T00:00:00"/>
    <x v="148"/>
    <n v="959"/>
    <s v="retail"/>
    <n v="1990"/>
    <n v="4968.91"/>
    <n v="7523"/>
    <s v="United States"/>
    <n v="0"/>
    <s v="GTX"/>
    <n v="1096"/>
    <x v="3"/>
    <s v="West"/>
  </r>
  <r>
    <s v="TEJBT5CP"/>
    <x v="4"/>
    <x v="0"/>
    <s v="Konex"/>
    <x v="0"/>
    <d v="2017-05-15T00:00:00"/>
    <x v="68"/>
    <n v="1208"/>
    <s v="technolgy"/>
    <n v="1980"/>
    <n v="7708.38"/>
    <n v="13756"/>
    <s v="United States"/>
    <n v="0"/>
    <s v="GTX"/>
    <n v="1096"/>
    <x v="3"/>
    <s v="West"/>
  </r>
  <r>
    <s v="NHA6MNJF"/>
    <x v="13"/>
    <x v="4"/>
    <s v="Zotware"/>
    <x v="0"/>
    <d v="2017-05-15T00:00:00"/>
    <x v="166"/>
    <n v="3061"/>
    <s v="software"/>
    <n v="1979"/>
    <n v="4478.47"/>
    <n v="13809"/>
    <s v="United States"/>
    <n v="0"/>
    <s v="MG"/>
    <n v="3393"/>
    <x v="4"/>
    <s v="East"/>
  </r>
  <r>
    <s v="K44WX2BT"/>
    <x v="22"/>
    <x v="4"/>
    <s v="Massive Dynamic"/>
    <x v="0"/>
    <d v="2017-05-16T00:00:00"/>
    <x v="143"/>
    <n v="3351"/>
    <s v="entertainment"/>
    <n v="1989"/>
    <n v="665.06"/>
    <n v="1095"/>
    <s v="United States"/>
    <n v="0"/>
    <s v="MG"/>
    <n v="3393"/>
    <x v="5"/>
    <s v="East"/>
  </r>
  <r>
    <s v="XD6R8R5B"/>
    <x v="9"/>
    <x v="4"/>
    <s v="Hottechi"/>
    <x v="0"/>
    <d v="2017-05-16T00:00:00"/>
    <x v="74"/>
    <n v="3153"/>
    <s v="technolgy"/>
    <n v="1997"/>
    <n v="8170.38"/>
    <n v="16499"/>
    <s v="Korea"/>
    <n v="0"/>
    <s v="MG"/>
    <n v="3393"/>
    <x v="3"/>
    <s v="West"/>
  </r>
  <r>
    <s v="CEGQ4V9F"/>
    <x v="7"/>
    <x v="0"/>
    <s v="Konex"/>
    <x v="1"/>
    <d v="2017-05-16T00:00:00"/>
    <x v="47"/>
    <n v="0"/>
    <s v="technolgy"/>
    <n v="1980"/>
    <n v="7708.38"/>
    <n v="13756"/>
    <s v="United States"/>
    <n v="0"/>
    <s v="GTX"/>
    <n v="1096"/>
    <x v="2"/>
    <s v="West"/>
  </r>
  <r>
    <s v="58DMWXXI"/>
    <x v="7"/>
    <x v="3"/>
    <s v="J-Texon"/>
    <x v="1"/>
    <d v="2017-05-16T00:00:00"/>
    <x v="75"/>
    <n v="0"/>
    <s v="retail"/>
    <n v="1989"/>
    <n v="1388.67"/>
    <n v="3583"/>
    <s v="United States"/>
    <n v="0"/>
    <s v="GTX"/>
    <n v="5482"/>
    <x v="2"/>
    <s v="West"/>
  </r>
  <r>
    <s v="8GYJOE85"/>
    <x v="14"/>
    <x v="2"/>
    <s v="Hottechi"/>
    <x v="1"/>
    <d v="2017-05-16T00:00:00"/>
    <x v="159"/>
    <n v="0"/>
    <s v="technolgy"/>
    <n v="1997"/>
    <n v="8170.38"/>
    <n v="16499"/>
    <s v="Korea"/>
    <n v="0"/>
    <s v="GTX"/>
    <n v="550"/>
    <x v="2"/>
    <s v="West"/>
  </r>
  <r>
    <s v="KJP1JFKX"/>
    <x v="14"/>
    <x v="2"/>
    <s v="Hottechi"/>
    <x v="0"/>
    <d v="2017-05-16T00:00:00"/>
    <x v="46"/>
    <n v="533"/>
    <s v="technolgy"/>
    <n v="1997"/>
    <n v="8170.38"/>
    <n v="16499"/>
    <s v="Korea"/>
    <n v="0"/>
    <s v="GTX"/>
    <n v="550"/>
    <x v="2"/>
    <s v="West"/>
  </r>
  <r>
    <s v="LGK00C12"/>
    <x v="21"/>
    <x v="2"/>
    <s v="Bioholding"/>
    <x v="1"/>
    <d v="2017-05-16T00:00:00"/>
    <x v="163"/>
    <n v="0"/>
    <s v="medical"/>
    <n v="2012"/>
    <n v="587.34"/>
    <n v="1356"/>
    <s v="Philipines"/>
    <n v="0"/>
    <s v="GTX"/>
    <n v="550"/>
    <x v="0"/>
    <s v="Central"/>
  </r>
  <r>
    <s v="1F950BGI"/>
    <x v="21"/>
    <x v="1"/>
    <s v="Genco Pura Olive Oil Company"/>
    <x v="0"/>
    <d v="2017-05-16T00:00:00"/>
    <x v="59"/>
    <n v="56"/>
    <s v="retail"/>
    <n v="2007"/>
    <n v="894.33"/>
    <n v="1635"/>
    <s v="Italy"/>
    <n v="0"/>
    <s v="MG"/>
    <n v="55"/>
    <x v="0"/>
    <s v="Central"/>
  </r>
  <r>
    <s v="1KV8WY84"/>
    <x v="20"/>
    <x v="0"/>
    <s v="Statholdings"/>
    <x v="1"/>
    <d v="2017-05-16T00:00:00"/>
    <x v="58"/>
    <n v="0"/>
    <s v="employment"/>
    <n v="1997"/>
    <n v="291.27"/>
    <n v="586"/>
    <s v="United States"/>
    <n v="0"/>
    <s v="GTX"/>
    <n v="1096"/>
    <x v="1"/>
    <s v="Central"/>
  </r>
  <r>
    <s v="FN080GSV"/>
    <x v="8"/>
    <x v="2"/>
    <s v="Finjob"/>
    <x v="0"/>
    <d v="2017-05-16T00:00:00"/>
    <x v="107"/>
    <n v="522"/>
    <s v="employment"/>
    <n v="1988"/>
    <n v="2059.9"/>
    <n v="3644"/>
    <s v="United States"/>
    <n v="0"/>
    <s v="GTX"/>
    <n v="550"/>
    <x v="2"/>
    <s v="West"/>
  </r>
  <r>
    <s v="XR3BL1JL"/>
    <x v="10"/>
    <x v="1"/>
    <s v="Goodsilron"/>
    <x v="0"/>
    <d v="2017-05-16T00:00:00"/>
    <x v="134"/>
    <n v="54"/>
    <s v="marketing"/>
    <n v="2000"/>
    <n v="2952.73"/>
    <n v="5107"/>
    <s v="United States"/>
    <n v="0"/>
    <s v="MG"/>
    <n v="55"/>
    <x v="3"/>
    <s v="West"/>
  </r>
  <r>
    <s v="YD38G676"/>
    <x v="4"/>
    <x v="4"/>
    <s v="Hatfan"/>
    <x v="1"/>
    <d v="2017-05-16T00:00:00"/>
    <x v="75"/>
    <n v="0"/>
    <s v="services"/>
    <n v="1982"/>
    <n v="792.46"/>
    <n v="1299"/>
    <s v="United States"/>
    <n v="0"/>
    <s v="MG"/>
    <n v="3393"/>
    <x v="3"/>
    <s v="West"/>
  </r>
  <r>
    <s v="UW6FSSDK"/>
    <x v="13"/>
    <x v="1"/>
    <s v="Acme Corporation"/>
    <x v="1"/>
    <d v="2017-05-16T00:00:00"/>
    <x v="121"/>
    <n v="0"/>
    <s v="technolgy"/>
    <n v="1996"/>
    <n v="1100.04"/>
    <n v="2822"/>
    <s v="United States"/>
    <n v="0"/>
    <s v="MG"/>
    <n v="55"/>
    <x v="4"/>
    <s v="East"/>
  </r>
  <r>
    <s v="GYC77KNM"/>
    <x v="18"/>
    <x v="4"/>
    <s v="Gekko &amp; Co"/>
    <x v="0"/>
    <d v="2017-05-16T00:00:00"/>
    <x v="167"/>
    <n v="3483"/>
    <s v="retail"/>
    <n v="1990"/>
    <n v="2520.83"/>
    <n v="3502"/>
    <s v="United States"/>
    <n v="0"/>
    <s v="MG"/>
    <n v="3393"/>
    <x v="4"/>
    <s v="East"/>
  </r>
  <r>
    <s v="HS58SPS7"/>
    <x v="25"/>
    <x v="1"/>
    <s v="Bubba Gump"/>
    <x v="1"/>
    <d v="2017-05-17T00:00:00"/>
    <x v="60"/>
    <n v="0"/>
    <s v="software"/>
    <n v="2002"/>
    <n v="987.39"/>
    <n v="2253"/>
    <s v="United States"/>
    <n v="0"/>
    <s v="MG"/>
    <n v="55"/>
    <x v="5"/>
    <s v="East"/>
  </r>
  <r>
    <s v="5BGYQS4R"/>
    <x v="1"/>
    <x v="0"/>
    <s v="Finhigh"/>
    <x v="0"/>
    <d v="2017-05-17T00:00:00"/>
    <x v="136"/>
    <n v="1110"/>
    <s v="finance"/>
    <n v="2006"/>
    <n v="1102.43"/>
    <n v="1759"/>
    <s v="United States"/>
    <n v="0"/>
    <s v="GTX"/>
    <n v="1096"/>
    <x v="1"/>
    <s v="Central"/>
  </r>
  <r>
    <s v="YMS8IG4L"/>
    <x v="22"/>
    <x v="2"/>
    <s v="Umbrella Corporation"/>
    <x v="0"/>
    <d v="2017-05-17T00:00:00"/>
    <x v="75"/>
    <n v="441"/>
    <s v="finance"/>
    <n v="1998"/>
    <n v="2022.14"/>
    <n v="5113"/>
    <s v="United States"/>
    <n v="0"/>
    <s v="GTX"/>
    <n v="550"/>
    <x v="5"/>
    <s v="East"/>
  </r>
  <r>
    <s v="NISR8D1V"/>
    <x v="12"/>
    <x v="2"/>
    <s v="Hottechi"/>
    <x v="0"/>
    <d v="2017-05-17T00:00:00"/>
    <x v="142"/>
    <n v="553"/>
    <s v="technolgy"/>
    <n v="1997"/>
    <n v="8170.38"/>
    <n v="16499"/>
    <s v="Korea"/>
    <n v="0"/>
    <s v="GTX"/>
    <n v="550"/>
    <x v="3"/>
    <s v="West"/>
  </r>
  <r>
    <s v="T4MF2SMF"/>
    <x v="9"/>
    <x v="4"/>
    <s v="Scotfind"/>
    <x v="0"/>
    <d v="2017-05-17T00:00:00"/>
    <x v="44"/>
    <n v="3624"/>
    <s v="software"/>
    <n v="1996"/>
    <n v="6354.87"/>
    <n v="16780"/>
    <s v="United States"/>
    <s v="Bubba Gump"/>
    <s v="MG"/>
    <n v="3393"/>
    <x v="3"/>
    <s v="West"/>
  </r>
  <r>
    <s v="G6PDDHMN"/>
    <x v="29"/>
    <x v="2"/>
    <s v="Genco Pura Olive Oil Company"/>
    <x v="1"/>
    <d v="2017-05-17T00:00:00"/>
    <x v="81"/>
    <n v="0"/>
    <s v="retail"/>
    <n v="2007"/>
    <n v="894.33"/>
    <n v="1635"/>
    <s v="Italy"/>
    <n v="0"/>
    <s v="GTX"/>
    <n v="550"/>
    <x v="1"/>
    <s v="Central"/>
  </r>
  <r>
    <s v="8GV0BQTU"/>
    <x v="16"/>
    <x v="4"/>
    <s v="Xx-holding"/>
    <x v="2"/>
    <d v="2017-05-17T00:00:00"/>
    <x v="14"/>
    <m/>
    <s v="finance"/>
    <n v="1993"/>
    <n v="7537.24"/>
    <n v="20293"/>
    <s v="United States"/>
    <n v="0"/>
    <s v="MG"/>
    <n v="3393"/>
    <x v="2"/>
    <s v="West"/>
  </r>
  <r>
    <s v="I99AI8C5"/>
    <x v="21"/>
    <x v="1"/>
    <s v="dambase"/>
    <x v="1"/>
    <d v="2017-05-17T00:00:00"/>
    <x v="142"/>
    <n v="0"/>
    <s v="marketing"/>
    <n v="1995"/>
    <n v="2173.98"/>
    <n v="2928"/>
    <s v="United States"/>
    <s v="Inity"/>
    <s v="MG"/>
    <n v="55"/>
    <x v="0"/>
    <s v="Central"/>
  </r>
  <r>
    <s v="RQM0PS59"/>
    <x v="5"/>
    <x v="1"/>
    <s v="J-Texon"/>
    <x v="1"/>
    <d v="2017-05-17T00:00:00"/>
    <x v="155"/>
    <n v="0"/>
    <s v="retail"/>
    <n v="1989"/>
    <n v="1388.67"/>
    <n v="3583"/>
    <s v="United States"/>
    <n v="0"/>
    <s v="MG"/>
    <n v="55"/>
    <x v="3"/>
    <s v="West"/>
  </r>
  <r>
    <s v="G6QI40AT"/>
    <x v="15"/>
    <x v="1"/>
    <s v="Umbrella Corporation"/>
    <x v="1"/>
    <d v="2017-05-17T00:00:00"/>
    <x v="78"/>
    <n v="0"/>
    <s v="finance"/>
    <n v="1998"/>
    <n v="2022.14"/>
    <n v="5113"/>
    <s v="United States"/>
    <n v="0"/>
    <s v="MG"/>
    <n v="55"/>
    <x v="4"/>
    <s v="East"/>
  </r>
  <r>
    <s v="UQY5TEE8"/>
    <x v="11"/>
    <x v="1"/>
    <s v="Codehow"/>
    <x v="0"/>
    <d v="2017-05-17T00:00:00"/>
    <x v="168"/>
    <n v="51"/>
    <s v="software"/>
    <n v="1998"/>
    <n v="2714.9"/>
    <n v="2641"/>
    <s v="United States"/>
    <s v="Acme Corporation"/>
    <s v="MG"/>
    <n v="55"/>
    <x v="0"/>
    <s v="Central"/>
  </r>
  <r>
    <s v="N2KXGJO3"/>
    <x v="13"/>
    <x v="4"/>
    <s v="Silis"/>
    <x v="0"/>
    <d v="2017-05-17T00:00:00"/>
    <x v="135"/>
    <n v="3033"/>
    <s v="medical"/>
    <n v="1994"/>
    <n v="2818.38"/>
    <n v="6290"/>
    <s v="United States"/>
    <n v="0"/>
    <s v="MG"/>
    <n v="3393"/>
    <x v="4"/>
    <s v="East"/>
  </r>
  <r>
    <s v="DDP76LIP"/>
    <x v="2"/>
    <x v="1"/>
    <s v="Hatfan"/>
    <x v="1"/>
    <d v="2017-05-17T00:00:00"/>
    <x v="64"/>
    <n v="0"/>
    <s v="services"/>
    <n v="1982"/>
    <n v="792.46"/>
    <n v="1299"/>
    <s v="United States"/>
    <n v="0"/>
    <s v="MG"/>
    <n v="55"/>
    <x v="2"/>
    <s v="West"/>
  </r>
  <r>
    <s v="43AH1M09"/>
    <x v="3"/>
    <x v="1"/>
    <s v="Warephase"/>
    <x v="1"/>
    <d v="2017-05-18T00:00:00"/>
    <x v="58"/>
    <n v="0"/>
    <s v="services"/>
    <n v="1997"/>
    <n v="2041.73"/>
    <n v="5276"/>
    <s v="United States"/>
    <n v="0"/>
    <s v="MG"/>
    <n v="55"/>
    <x v="0"/>
    <s v="Central"/>
  </r>
  <r>
    <s v="852ZZB90"/>
    <x v="3"/>
    <x v="1"/>
    <s v="Ron-tech"/>
    <x v="0"/>
    <d v="2017-05-18T00:00:00"/>
    <x v="42"/>
    <n v="58"/>
    <s v="medical"/>
    <n v="1992"/>
    <n v="3922.42"/>
    <n v="6837"/>
    <s v="United States"/>
    <n v="0"/>
    <s v="MG"/>
    <n v="55"/>
    <x v="0"/>
    <s v="Central"/>
  </r>
  <r>
    <s v="V2GGEAOC"/>
    <x v="3"/>
    <x v="1"/>
    <s v="Streethex"/>
    <x v="0"/>
    <d v="2017-05-18T00:00:00"/>
    <x v="151"/>
    <n v="51"/>
    <s v="retail"/>
    <n v="1988"/>
    <n v="1376.8"/>
    <n v="1165"/>
    <s v="Belgium"/>
    <n v="0"/>
    <s v="MG"/>
    <n v="55"/>
    <x v="0"/>
    <s v="Central"/>
  </r>
  <r>
    <s v="0K59ZLQC"/>
    <x v="23"/>
    <x v="2"/>
    <s v="Donquadtech"/>
    <x v="2"/>
    <d v="2017-05-18T00:00:00"/>
    <x v="14"/>
    <m/>
    <s v="technolgy"/>
    <n v="1992"/>
    <n v="1712.68"/>
    <n v="3194"/>
    <s v="United States"/>
    <s v="Acme Corporation"/>
    <s v="GTX"/>
    <n v="550"/>
    <x v="4"/>
    <s v="East"/>
  </r>
  <r>
    <s v="DPT11UGS"/>
    <x v="22"/>
    <x v="0"/>
    <s v="Iselectrics"/>
    <x v="0"/>
    <d v="2017-05-18T00:00:00"/>
    <x v="156"/>
    <n v="995"/>
    <s v="technolgy"/>
    <n v="2011"/>
    <n v="527.11"/>
    <n v="1428"/>
    <s v="United States"/>
    <s v="Acme Corporation"/>
    <s v="GTX"/>
    <n v="1096"/>
    <x v="5"/>
    <s v="East"/>
  </r>
  <r>
    <s v="2BXYT4PD"/>
    <x v="9"/>
    <x v="3"/>
    <s v="Funholding"/>
    <x v="2"/>
    <d v="2017-05-18T00:00:00"/>
    <x v="14"/>
    <m/>
    <s v="finance"/>
    <n v="1991"/>
    <n v="2819.5"/>
    <n v="7227"/>
    <s v="United States"/>
    <s v="Golddex"/>
    <s v="GTX"/>
    <n v="5482"/>
    <x v="3"/>
    <s v="West"/>
  </r>
  <r>
    <s v="HU970PDK"/>
    <x v="7"/>
    <x v="3"/>
    <s v="Donquadtech"/>
    <x v="2"/>
    <d v="2017-05-18T00:00:00"/>
    <x v="14"/>
    <m/>
    <s v="technolgy"/>
    <n v="1992"/>
    <n v="1712.68"/>
    <n v="3194"/>
    <s v="United States"/>
    <s v="Acme Corporation"/>
    <s v="GTX"/>
    <n v="5482"/>
    <x v="2"/>
    <s v="West"/>
  </r>
  <r>
    <s v="7D75QXBD"/>
    <x v="16"/>
    <x v="0"/>
    <s v="Groovestreet"/>
    <x v="2"/>
    <d v="2017-05-18T00:00:00"/>
    <x v="14"/>
    <m/>
    <s v="retail"/>
    <n v="2003"/>
    <n v="223.8"/>
    <n v="299"/>
    <s v="United States"/>
    <n v="0"/>
    <s v="GTX"/>
    <n v="1096"/>
    <x v="2"/>
    <s v="West"/>
  </r>
  <r>
    <s v="L71FBIF7"/>
    <x v="20"/>
    <x v="1"/>
    <s v="Bioholding"/>
    <x v="1"/>
    <d v="2017-05-18T00:00:00"/>
    <x v="153"/>
    <n v="0"/>
    <s v="medical"/>
    <n v="2012"/>
    <n v="587.34"/>
    <n v="1356"/>
    <s v="Philipines"/>
    <n v="0"/>
    <s v="MG"/>
    <n v="55"/>
    <x v="1"/>
    <s v="Central"/>
  </r>
  <r>
    <s v="HU6IS6Q2"/>
    <x v="20"/>
    <x v="3"/>
    <s v="Domzoom"/>
    <x v="0"/>
    <d v="2017-05-18T00:00:00"/>
    <x v="79"/>
    <n v="5241"/>
    <s v="entertainment"/>
    <n v="1998"/>
    <n v="217.87"/>
    <n v="551"/>
    <s v="United States"/>
    <n v="0"/>
    <s v="GTX"/>
    <n v="5482"/>
    <x v="1"/>
    <s v="Central"/>
  </r>
  <r>
    <s v="UXFEJC9Q"/>
    <x v="8"/>
    <x v="0"/>
    <s v="Nam-zim"/>
    <x v="0"/>
    <d v="2017-05-18T00:00:00"/>
    <x v="55"/>
    <n v="1082"/>
    <s v="services"/>
    <n v="1987"/>
    <n v="405.59"/>
    <n v="1179"/>
    <s v="Brazil"/>
    <s v="Warephase"/>
    <s v="GTX"/>
    <n v="1096"/>
    <x v="2"/>
    <s v="West"/>
  </r>
  <r>
    <s v="D4Z6IL8W"/>
    <x v="6"/>
    <x v="2"/>
    <s v="Rundofase"/>
    <x v="0"/>
    <d v="2017-05-18T00:00:00"/>
    <x v="48"/>
    <n v="616"/>
    <s v="technolgy"/>
    <n v="1983"/>
    <n v="1008.06"/>
    <n v="1238"/>
    <s v="United States"/>
    <n v="0"/>
    <s v="GTX"/>
    <n v="550"/>
    <x v="1"/>
    <s v="Central"/>
  </r>
  <r>
    <s v="5FG7S674"/>
    <x v="15"/>
    <x v="1"/>
    <s v="Zencorporation"/>
    <x v="1"/>
    <d v="2017-05-18T00:00:00"/>
    <x v="141"/>
    <n v="0"/>
    <s v="technolgy"/>
    <n v="2011"/>
    <n v="40.79"/>
    <n v="142"/>
    <s v="China"/>
    <n v="0"/>
    <s v="MG"/>
    <n v="55"/>
    <x v="4"/>
    <s v="East"/>
  </r>
  <r>
    <s v="KJXB9Q7O"/>
    <x v="11"/>
    <x v="1"/>
    <s v="Finhigh"/>
    <x v="1"/>
    <d v="2017-05-18T00:00:00"/>
    <x v="58"/>
    <n v="0"/>
    <s v="finance"/>
    <n v="2006"/>
    <n v="1102.43"/>
    <n v="1759"/>
    <s v="United States"/>
    <n v="0"/>
    <s v="MG"/>
    <n v="55"/>
    <x v="0"/>
    <s v="Central"/>
  </r>
  <r>
    <s v="KN3H2R4V"/>
    <x v="2"/>
    <x v="2"/>
    <s v="Y-corporation"/>
    <x v="1"/>
    <d v="2017-05-18T00:00:00"/>
    <x v="77"/>
    <n v="0"/>
    <s v="employment"/>
    <n v="1983"/>
    <n v="2871.35"/>
    <n v="9561"/>
    <s v="United States"/>
    <n v="0"/>
    <s v="GTX"/>
    <n v="550"/>
    <x v="2"/>
    <s v="West"/>
  </r>
  <r>
    <s v="20QTAZ1L"/>
    <x v="2"/>
    <x v="1"/>
    <s v="Lexiqvolax"/>
    <x v="1"/>
    <d v="2017-05-18T00:00:00"/>
    <x v="54"/>
    <n v="0"/>
    <s v="medical"/>
    <n v="2004"/>
    <n v="1618.89"/>
    <n v="3889"/>
    <s v="United States"/>
    <n v="0"/>
    <s v="MG"/>
    <n v="55"/>
    <x v="2"/>
    <s v="West"/>
  </r>
  <r>
    <s v="OATOYNX2"/>
    <x v="3"/>
    <x v="1"/>
    <s v="Bioholding"/>
    <x v="0"/>
    <d v="2017-05-19T00:00:00"/>
    <x v="86"/>
    <n v="63"/>
    <s v="medical"/>
    <n v="2012"/>
    <n v="587.34"/>
    <n v="1356"/>
    <s v="Philipines"/>
    <n v="0"/>
    <s v="MG"/>
    <n v="55"/>
    <x v="0"/>
    <s v="Central"/>
  </r>
  <r>
    <s v="GAH11YHT"/>
    <x v="28"/>
    <x v="4"/>
    <s v="Konex"/>
    <x v="1"/>
    <d v="2017-05-19T00:00:00"/>
    <x v="47"/>
    <n v="0"/>
    <s v="technolgy"/>
    <n v="1980"/>
    <n v="7708.38"/>
    <n v="13756"/>
    <s v="United States"/>
    <n v="0"/>
    <s v="MG"/>
    <n v="3393"/>
    <x v="5"/>
    <s v="East"/>
  </r>
  <r>
    <s v="FT8227WB"/>
    <x v="25"/>
    <x v="0"/>
    <s v="Zencorporation"/>
    <x v="1"/>
    <d v="2017-05-19T00:00:00"/>
    <x v="59"/>
    <n v="0"/>
    <s v="technolgy"/>
    <n v="2011"/>
    <n v="40.79"/>
    <n v="142"/>
    <s v="China"/>
    <n v="0"/>
    <s v="GTX"/>
    <n v="1096"/>
    <x v="5"/>
    <s v="East"/>
  </r>
  <r>
    <s v="0XHTFQE8"/>
    <x v="25"/>
    <x v="0"/>
    <s v="Betasoloin"/>
    <x v="0"/>
    <d v="2017-05-19T00:00:00"/>
    <x v="147"/>
    <n v="1131"/>
    <s v="medical"/>
    <n v="1999"/>
    <n v="251.41"/>
    <n v="495"/>
    <s v="United States"/>
    <n v="0"/>
    <s v="GTX"/>
    <n v="1096"/>
    <x v="5"/>
    <s v="East"/>
  </r>
  <r>
    <s v="6I76NXTK"/>
    <x v="23"/>
    <x v="2"/>
    <s v="Ganjaflex"/>
    <x v="0"/>
    <d v="2017-05-19T00:00:00"/>
    <x v="161"/>
    <n v="503"/>
    <s v="retail"/>
    <n v="1995"/>
    <n v="5158.71"/>
    <n v="17479"/>
    <s v="Japan"/>
    <n v="0"/>
    <s v="GTX"/>
    <n v="550"/>
    <x v="4"/>
    <s v="East"/>
  </r>
  <r>
    <s v="0FLFT1R4"/>
    <x v="23"/>
    <x v="2"/>
    <s v="Massive Dynamic"/>
    <x v="0"/>
    <d v="2017-05-19T00:00:00"/>
    <x v="124"/>
    <n v="516"/>
    <s v="entertainment"/>
    <n v="1989"/>
    <n v="665.06"/>
    <n v="1095"/>
    <s v="United States"/>
    <n v="0"/>
    <s v="GTX"/>
    <n v="550"/>
    <x v="4"/>
    <s v="East"/>
  </r>
  <r>
    <s v="QX4VN0WB"/>
    <x v="26"/>
    <x v="2"/>
    <s v="Mathtouch"/>
    <x v="0"/>
    <d v="2017-05-19T00:00:00"/>
    <x v="169"/>
    <n v="592"/>
    <s v="marketing"/>
    <n v="1984"/>
    <n v="3027.46"/>
    <n v="9516"/>
    <s v="Jordan"/>
    <n v="0"/>
    <s v="GTX"/>
    <n v="550"/>
    <x v="5"/>
    <s v="East"/>
  </r>
  <r>
    <s v="00KY25OA"/>
    <x v="22"/>
    <x v="2"/>
    <s v="Condax"/>
    <x v="0"/>
    <d v="2017-05-19T00:00:00"/>
    <x v="59"/>
    <n v="564"/>
    <s v="medical"/>
    <n v="2017"/>
    <n v="4.54"/>
    <n v="9"/>
    <s v="United States"/>
    <n v="0"/>
    <s v="GTX"/>
    <n v="550"/>
    <x v="5"/>
    <s v="East"/>
  </r>
  <r>
    <s v="QDDD0L2Y"/>
    <x v="12"/>
    <x v="1"/>
    <s v="Kan-code"/>
    <x v="1"/>
    <d v="2017-05-19T00:00:00"/>
    <x v="75"/>
    <n v="0"/>
    <s v="software"/>
    <n v="1982"/>
    <n v="11698.03"/>
    <n v="34288"/>
    <s v="United States"/>
    <n v="0"/>
    <s v="MG"/>
    <n v="55"/>
    <x v="3"/>
    <s v="West"/>
  </r>
  <r>
    <s v="6TN4T6HN"/>
    <x v="9"/>
    <x v="0"/>
    <s v="Golddex"/>
    <x v="0"/>
    <d v="2017-05-19T00:00:00"/>
    <x v="59"/>
    <n v="964"/>
    <s v="finance"/>
    <n v="2008"/>
    <n v="52.5"/>
    <n v="165"/>
    <s v="United States"/>
    <n v="0"/>
    <s v="GTX"/>
    <n v="1096"/>
    <x v="3"/>
    <s v="West"/>
  </r>
  <r>
    <s v="MQY3YOQS"/>
    <x v="29"/>
    <x v="2"/>
    <s v="Funholding"/>
    <x v="0"/>
    <d v="2017-05-19T00:00:00"/>
    <x v="42"/>
    <n v="583"/>
    <s v="finance"/>
    <n v="1991"/>
    <n v="2819.5"/>
    <n v="7227"/>
    <s v="United States"/>
    <s v="Golddex"/>
    <s v="GTX"/>
    <n v="550"/>
    <x v="1"/>
    <s v="Central"/>
  </r>
  <r>
    <s v="MGD7DZAU"/>
    <x v="14"/>
    <x v="2"/>
    <s v="Globex Corporation"/>
    <x v="2"/>
    <d v="2017-05-19T00:00:00"/>
    <x v="14"/>
    <m/>
    <s v="technolgy"/>
    <n v="2000"/>
    <n v="1223.72"/>
    <n v="2497"/>
    <s v="Norway"/>
    <n v="0"/>
    <s v="GTX"/>
    <n v="550"/>
    <x v="2"/>
    <s v="West"/>
  </r>
  <r>
    <s v="3YWITFR5"/>
    <x v="21"/>
    <x v="2"/>
    <s v="Ron-tech"/>
    <x v="0"/>
    <d v="2017-05-19T00:00:00"/>
    <x v="139"/>
    <n v="440"/>
    <s v="medical"/>
    <n v="1992"/>
    <n v="3922.42"/>
    <n v="6837"/>
    <s v="United States"/>
    <n v="0"/>
    <s v="GTX"/>
    <n v="550"/>
    <x v="0"/>
    <s v="Central"/>
  </r>
  <r>
    <s v="BEKQZ411"/>
    <x v="0"/>
    <x v="1"/>
    <s v="Inity"/>
    <x v="0"/>
    <d v="2017-05-19T00:00:00"/>
    <x v="157"/>
    <n v="58"/>
    <s v="marketing"/>
    <n v="1986"/>
    <n v="2403.58"/>
    <n v="8801"/>
    <s v="United States"/>
    <n v="0"/>
    <s v="MG"/>
    <n v="55"/>
    <x v="0"/>
    <s v="Central"/>
  </r>
  <r>
    <s v="PK0T5N02"/>
    <x v="17"/>
    <x v="0"/>
    <s v="Initech"/>
    <x v="0"/>
    <d v="2017-05-19T00:00:00"/>
    <x v="64"/>
    <n v="1093"/>
    <s v="telecommunications"/>
    <n v="1994"/>
    <n v="6395.05"/>
    <n v="20275"/>
    <s v="United States"/>
    <n v="0"/>
    <s v="GTX"/>
    <n v="1096"/>
    <x v="5"/>
    <s v="East"/>
  </r>
  <r>
    <s v="DTSCBNCX"/>
    <x v="13"/>
    <x v="0"/>
    <s v="Donquadtech"/>
    <x v="1"/>
    <d v="2017-05-19T00:00:00"/>
    <x v="116"/>
    <n v="0"/>
    <s v="technolgy"/>
    <n v="1992"/>
    <n v="1712.68"/>
    <n v="3194"/>
    <s v="United States"/>
    <s v="Acme Corporation"/>
    <s v="GTX"/>
    <n v="1096"/>
    <x v="4"/>
    <s v="East"/>
  </r>
  <r>
    <s v="TUDKP25E"/>
    <x v="3"/>
    <x v="4"/>
    <s v="Rangreen"/>
    <x v="1"/>
    <d v="2017-05-20T00:00:00"/>
    <x v="135"/>
    <n v="0"/>
    <s v="technolgy"/>
    <n v="1987"/>
    <n v="2938.67"/>
    <n v="8775"/>
    <s v="Panama"/>
    <n v="0"/>
    <s v="MG"/>
    <n v="3393"/>
    <x v="0"/>
    <s v="Central"/>
  </r>
  <r>
    <s v="E1OBRLYZ"/>
    <x v="28"/>
    <x v="2"/>
    <s v="Zencorporation"/>
    <x v="0"/>
    <d v="2017-05-20T00:00:00"/>
    <x v="75"/>
    <n v="529"/>
    <s v="technolgy"/>
    <n v="2011"/>
    <n v="40.79"/>
    <n v="142"/>
    <s v="China"/>
    <n v="0"/>
    <s v="GTX"/>
    <n v="550"/>
    <x v="5"/>
    <s v="East"/>
  </r>
  <r>
    <s v="X66G66ZA"/>
    <x v="1"/>
    <x v="1"/>
    <s v="Toughzap"/>
    <x v="0"/>
    <d v="2017-05-20T00:00:00"/>
    <x v="155"/>
    <n v="56"/>
    <s v="retail"/>
    <n v="1995"/>
    <n v="332.43"/>
    <n v="799"/>
    <s v="United States"/>
    <n v="0"/>
    <s v="MG"/>
    <n v="55"/>
    <x v="1"/>
    <s v="Central"/>
  </r>
  <r>
    <s v="PI2PHSBE"/>
    <x v="22"/>
    <x v="2"/>
    <s v="Zencorporation"/>
    <x v="1"/>
    <d v="2017-05-20T00:00:00"/>
    <x v="125"/>
    <n v="0"/>
    <s v="technolgy"/>
    <n v="2011"/>
    <n v="40.79"/>
    <n v="142"/>
    <s v="China"/>
    <n v="0"/>
    <s v="GTX"/>
    <n v="550"/>
    <x v="5"/>
    <s v="East"/>
  </r>
  <r>
    <s v="WXRWSVTT"/>
    <x v="19"/>
    <x v="2"/>
    <s v="Kan-code"/>
    <x v="0"/>
    <d v="2017-05-20T00:00:00"/>
    <x v="155"/>
    <n v="492"/>
    <s v="software"/>
    <n v="1982"/>
    <n v="11698.03"/>
    <n v="34288"/>
    <s v="United States"/>
    <n v="0"/>
    <s v="GTX"/>
    <n v="550"/>
    <x v="4"/>
    <s v="East"/>
  </r>
  <r>
    <s v="81NOKKSW"/>
    <x v="24"/>
    <x v="1"/>
    <s v="Statholdings"/>
    <x v="0"/>
    <d v="2017-05-20T00:00:00"/>
    <x v="157"/>
    <n v="68"/>
    <s v="employment"/>
    <n v="1997"/>
    <n v="291.27"/>
    <n v="586"/>
    <s v="United States"/>
    <n v="0"/>
    <s v="MG"/>
    <n v="55"/>
    <x v="1"/>
    <s v="Central"/>
  </r>
  <r>
    <s v="CP3JY4PE"/>
    <x v="9"/>
    <x v="4"/>
    <s v="Groovestreet"/>
    <x v="0"/>
    <d v="2017-05-20T00:00:00"/>
    <x v="160"/>
    <n v="3728"/>
    <s v="retail"/>
    <n v="2003"/>
    <n v="223.8"/>
    <n v="299"/>
    <s v="United States"/>
    <n v="0"/>
    <s v="MG"/>
    <n v="3393"/>
    <x v="3"/>
    <s v="West"/>
  </r>
  <r>
    <s v="K2683261"/>
    <x v="14"/>
    <x v="0"/>
    <s v="Plusstrip"/>
    <x v="0"/>
    <d v="2017-05-20T00:00:00"/>
    <x v="158"/>
    <n v="1082"/>
    <s v="entertainment"/>
    <n v="2002"/>
    <n v="349.81"/>
    <n v="315"/>
    <s v="United States"/>
    <n v="0"/>
    <s v="GTX"/>
    <n v="1096"/>
    <x v="2"/>
    <s v="West"/>
  </r>
  <r>
    <s v="MPCJV2LA"/>
    <x v="16"/>
    <x v="0"/>
    <s v="Hatfan"/>
    <x v="1"/>
    <d v="2017-05-20T00:00:00"/>
    <x v="132"/>
    <n v="0"/>
    <s v="services"/>
    <n v="1982"/>
    <n v="792.46"/>
    <n v="1299"/>
    <s v="United States"/>
    <n v="0"/>
    <s v="GTX"/>
    <n v="1096"/>
    <x v="2"/>
    <s v="West"/>
  </r>
  <r>
    <s v="0DDBDPJU"/>
    <x v="21"/>
    <x v="2"/>
    <s v="Funholding"/>
    <x v="0"/>
    <d v="2017-05-20T00:00:00"/>
    <x v="125"/>
    <n v="557"/>
    <s v="finance"/>
    <n v="1991"/>
    <n v="2819.5"/>
    <n v="7227"/>
    <s v="United States"/>
    <s v="Golddex"/>
    <s v="GTX"/>
    <n v="550"/>
    <x v="0"/>
    <s v="Central"/>
  </r>
  <r>
    <s v="RXIQFV8D"/>
    <x v="6"/>
    <x v="1"/>
    <s v="Dontechi"/>
    <x v="0"/>
    <d v="2017-05-20T00:00:00"/>
    <x v="138"/>
    <n v="60"/>
    <s v="software"/>
    <n v="1982"/>
    <n v="4618"/>
    <n v="10083"/>
    <s v="United States"/>
    <n v="0"/>
    <s v="MG"/>
    <n v="55"/>
    <x v="1"/>
    <s v="Central"/>
  </r>
  <r>
    <s v="5RGYU88R"/>
    <x v="11"/>
    <x v="3"/>
    <s v="Scottech"/>
    <x v="0"/>
    <d v="2017-05-20T00:00:00"/>
    <x v="60"/>
    <n v="5046"/>
    <s v="marketing"/>
    <n v="2012"/>
    <n v="45.39"/>
    <n v="100"/>
    <s v="United States"/>
    <s v="Inity"/>
    <s v="GTX"/>
    <n v="5482"/>
    <x v="0"/>
    <s v="Central"/>
  </r>
  <r>
    <s v="F3P73EG4"/>
    <x v="11"/>
    <x v="1"/>
    <s v="Gogozoom"/>
    <x v="0"/>
    <d v="2017-05-20T00:00:00"/>
    <x v="107"/>
    <n v="53"/>
    <s v="telecommunications"/>
    <n v="2007"/>
    <n v="86.68"/>
    <n v="187"/>
    <s v="United States"/>
    <s v="Sonron"/>
    <s v="MG"/>
    <n v="55"/>
    <x v="0"/>
    <s v="Central"/>
  </r>
  <r>
    <s v="CRLWCEMY"/>
    <x v="11"/>
    <x v="4"/>
    <s v="Stanredtax"/>
    <x v="0"/>
    <d v="2017-05-20T00:00:00"/>
    <x v="73"/>
    <n v="2807"/>
    <s v="finance"/>
    <n v="1987"/>
    <n v="1698.2"/>
    <n v="3798"/>
    <s v="United States"/>
    <n v="0"/>
    <s v="MG"/>
    <n v="3393"/>
    <x v="0"/>
    <s v="Central"/>
  </r>
  <r>
    <s v="IQ5ASHI1"/>
    <x v="3"/>
    <x v="2"/>
    <s v="Bioholding"/>
    <x v="0"/>
    <d v="2017-05-21T00:00:00"/>
    <x v="136"/>
    <n v="475"/>
    <s v="medical"/>
    <n v="2012"/>
    <n v="587.34"/>
    <n v="1356"/>
    <s v="Philipines"/>
    <n v="0"/>
    <s v="GTX"/>
    <n v="550"/>
    <x v="0"/>
    <s v="Central"/>
  </r>
  <r>
    <s v="G378ZBNC"/>
    <x v="3"/>
    <x v="4"/>
    <s v="Ron-tech"/>
    <x v="0"/>
    <d v="2017-05-21T00:00:00"/>
    <x v="124"/>
    <n v="3031"/>
    <s v="medical"/>
    <n v="1992"/>
    <n v="3922.42"/>
    <n v="6837"/>
    <s v="United States"/>
    <n v="0"/>
    <s v="MG"/>
    <n v="3393"/>
    <x v="0"/>
    <s v="Central"/>
  </r>
  <r>
    <s v="6ZVC87CV"/>
    <x v="28"/>
    <x v="1"/>
    <s v="Ontomedia"/>
    <x v="0"/>
    <d v="2017-05-21T00:00:00"/>
    <x v="138"/>
    <n v="53"/>
    <s v="employment"/>
    <n v="1997"/>
    <n v="882.12"/>
    <n v="2769"/>
    <s v="United States"/>
    <n v="0"/>
    <s v="MG"/>
    <n v="55"/>
    <x v="5"/>
    <s v="East"/>
  </r>
  <r>
    <s v="4Y1DYANE"/>
    <x v="25"/>
    <x v="0"/>
    <s v="Xx-zobam"/>
    <x v="0"/>
    <d v="2017-05-21T00:00:00"/>
    <x v="44"/>
    <n v="1112"/>
    <s v="entertainment"/>
    <n v="1989"/>
    <n v="3838.39"/>
    <n v="8274"/>
    <s v="United States"/>
    <n v="0"/>
    <s v="GTX"/>
    <n v="1096"/>
    <x v="5"/>
    <s v="East"/>
  </r>
  <r>
    <s v="CX0SXNCN"/>
    <x v="23"/>
    <x v="2"/>
    <s v="Treequote"/>
    <x v="2"/>
    <d v="2017-05-21T00:00:00"/>
    <x v="14"/>
    <m/>
    <s v="telecommunications"/>
    <n v="1988"/>
    <n v="5266.09"/>
    <n v="8595"/>
    <s v="United States"/>
    <s v="Sonron"/>
    <s v="GTX"/>
    <n v="550"/>
    <x v="4"/>
    <s v="East"/>
  </r>
  <r>
    <s v="GQPQ6XBD"/>
    <x v="12"/>
    <x v="2"/>
    <s v="Blackzim"/>
    <x v="0"/>
    <d v="2017-05-21T00:00:00"/>
    <x v="46"/>
    <n v="562"/>
    <s v="retail"/>
    <n v="2009"/>
    <n v="497.11"/>
    <n v="1588"/>
    <s v="United States"/>
    <n v="0"/>
    <s v="GTX"/>
    <n v="550"/>
    <x v="3"/>
    <s v="West"/>
  </r>
  <r>
    <s v="G4KL8QWY"/>
    <x v="7"/>
    <x v="2"/>
    <s v="Rantouch"/>
    <x v="0"/>
    <d v="2017-05-21T00:00:00"/>
    <x v="44"/>
    <n v="593"/>
    <s v="telecommunications"/>
    <n v="1994"/>
    <n v="1188.42"/>
    <n v="3015"/>
    <s v="United States"/>
    <n v="0"/>
    <s v="GTX"/>
    <n v="550"/>
    <x v="2"/>
    <s v="West"/>
  </r>
  <r>
    <s v="JF178AXO"/>
    <x v="14"/>
    <x v="0"/>
    <s v="Faxquote"/>
    <x v="0"/>
    <d v="2017-05-21T00:00:00"/>
    <x v="136"/>
    <n v="1100"/>
    <s v="telecommunications"/>
    <n v="1995"/>
    <n v="1825.82"/>
    <n v="5595"/>
    <s v="United States"/>
    <s v="Sonron"/>
    <s v="GTX"/>
    <n v="1096"/>
    <x v="2"/>
    <s v="West"/>
  </r>
  <r>
    <s v="43NBMRFY"/>
    <x v="14"/>
    <x v="0"/>
    <s v="Scotfind"/>
    <x v="0"/>
    <d v="2017-05-21T00:00:00"/>
    <x v="155"/>
    <n v="1198"/>
    <s v="software"/>
    <n v="1996"/>
    <n v="6354.87"/>
    <n v="16780"/>
    <s v="United States"/>
    <s v="Bubba Gump"/>
    <s v="GTX"/>
    <n v="1096"/>
    <x v="2"/>
    <s v="West"/>
  </r>
  <r>
    <s v="UQ67214Z"/>
    <x v="21"/>
    <x v="4"/>
    <s v="Dontechi"/>
    <x v="0"/>
    <d v="2017-05-21T00:00:00"/>
    <x v="134"/>
    <n v="3250"/>
    <s v="software"/>
    <n v="1982"/>
    <n v="4618"/>
    <n v="10083"/>
    <s v="United States"/>
    <n v="0"/>
    <s v="MG"/>
    <n v="3393"/>
    <x v="0"/>
    <s v="Central"/>
  </r>
  <r>
    <s v="HDITQL1S"/>
    <x v="20"/>
    <x v="4"/>
    <s v="Treequote"/>
    <x v="0"/>
    <d v="2017-05-21T00:00:00"/>
    <x v="156"/>
    <n v="2785"/>
    <s v="telecommunications"/>
    <n v="1988"/>
    <n v="5266.09"/>
    <n v="8595"/>
    <s v="United States"/>
    <s v="Sonron"/>
    <s v="MG"/>
    <n v="3393"/>
    <x v="1"/>
    <s v="Central"/>
  </r>
  <r>
    <s v="1WPONGOS"/>
    <x v="8"/>
    <x v="1"/>
    <s v="Scotfind"/>
    <x v="0"/>
    <d v="2017-05-21T00:00:00"/>
    <x v="136"/>
    <n v="49"/>
    <s v="software"/>
    <n v="1996"/>
    <n v="6354.87"/>
    <n v="16780"/>
    <s v="United States"/>
    <s v="Bubba Gump"/>
    <s v="MG"/>
    <n v="55"/>
    <x v="2"/>
    <s v="West"/>
  </r>
  <r>
    <s v="UF0S02A4"/>
    <x v="0"/>
    <x v="4"/>
    <s v="Inity"/>
    <x v="1"/>
    <d v="2017-05-21T00:00:00"/>
    <x v="60"/>
    <n v="0"/>
    <s v="marketing"/>
    <n v="1986"/>
    <n v="2403.58"/>
    <n v="8801"/>
    <s v="United States"/>
    <n v="0"/>
    <s v="MG"/>
    <n v="3393"/>
    <x v="0"/>
    <s v="Central"/>
  </r>
  <r>
    <s v="ZG1DFNPW"/>
    <x v="0"/>
    <x v="2"/>
    <s v="Bioholding"/>
    <x v="0"/>
    <d v="2017-05-21T00:00:00"/>
    <x v="151"/>
    <n v="547"/>
    <s v="medical"/>
    <n v="2012"/>
    <n v="587.34"/>
    <n v="1356"/>
    <s v="Philipines"/>
    <n v="0"/>
    <s v="GTX"/>
    <n v="550"/>
    <x v="0"/>
    <s v="Central"/>
  </r>
  <r>
    <s v="SS9FXCS2"/>
    <x v="6"/>
    <x v="1"/>
    <s v="Bioholding"/>
    <x v="0"/>
    <d v="2017-05-21T00:00:00"/>
    <x v="135"/>
    <n v="57"/>
    <s v="medical"/>
    <n v="2012"/>
    <n v="587.34"/>
    <n v="1356"/>
    <s v="Philipines"/>
    <n v="0"/>
    <s v="MG"/>
    <n v="55"/>
    <x v="1"/>
    <s v="Central"/>
  </r>
  <r>
    <s v="SHE8LB0Y"/>
    <x v="10"/>
    <x v="1"/>
    <s v="Fasehatice"/>
    <x v="1"/>
    <d v="2017-05-21T00:00:00"/>
    <x v="142"/>
    <n v="0"/>
    <s v="retail"/>
    <n v="1990"/>
    <n v="4968.91"/>
    <n v="7523"/>
    <s v="United States"/>
    <n v="0"/>
    <s v="MG"/>
    <n v="55"/>
    <x v="3"/>
    <s v="West"/>
  </r>
  <r>
    <s v="9D6NTQ16"/>
    <x v="10"/>
    <x v="1"/>
    <s v="Y-corporation"/>
    <x v="1"/>
    <d v="2017-05-21T00:00:00"/>
    <x v="112"/>
    <n v="0"/>
    <s v="employment"/>
    <n v="1983"/>
    <n v="2871.35"/>
    <n v="9561"/>
    <s v="United States"/>
    <n v="0"/>
    <s v="MG"/>
    <n v="55"/>
    <x v="3"/>
    <s v="West"/>
  </r>
  <r>
    <s v="59N6QWQM"/>
    <x v="4"/>
    <x v="4"/>
    <s v="Sonron"/>
    <x v="1"/>
    <d v="2017-05-21T00:00:00"/>
    <x v="54"/>
    <n v="0"/>
    <s v="telecommunications"/>
    <n v="1999"/>
    <n v="1699.85"/>
    <n v="5108"/>
    <s v="United States"/>
    <n v="0"/>
    <s v="MG"/>
    <n v="3393"/>
    <x v="3"/>
    <s v="West"/>
  </r>
  <r>
    <s v="ZHKJIJA1"/>
    <x v="4"/>
    <x v="2"/>
    <s v="Cheers"/>
    <x v="0"/>
    <d v="2017-05-21T00:00:00"/>
    <x v="125"/>
    <n v="572"/>
    <s v="entertainment"/>
    <n v="1993"/>
    <n v="4269.9"/>
    <n v="6472"/>
    <s v="United States"/>
    <s v="Massive Dynamic"/>
    <s v="GTX"/>
    <n v="550"/>
    <x v="3"/>
    <s v="West"/>
  </r>
  <r>
    <s v="SDL8MJ4R"/>
    <x v="13"/>
    <x v="1"/>
    <s v="Ontomedia"/>
    <x v="0"/>
    <d v="2017-05-21T00:00:00"/>
    <x v="73"/>
    <n v="48"/>
    <s v="employment"/>
    <n v="1997"/>
    <n v="882.12"/>
    <n v="2769"/>
    <s v="United States"/>
    <n v="0"/>
    <s v="MG"/>
    <n v="55"/>
    <x v="4"/>
    <s v="East"/>
  </r>
  <r>
    <s v="G86OKJFV"/>
    <x v="3"/>
    <x v="3"/>
    <s v="Isdom"/>
    <x v="1"/>
    <d v="2017-05-22T00:00:00"/>
    <x v="81"/>
    <n v="0"/>
    <s v="medical"/>
    <n v="2002"/>
    <n v="3178.24"/>
    <n v="4540"/>
    <s v="United States"/>
    <n v="0"/>
    <s v="GTX"/>
    <n v="5482"/>
    <x v="0"/>
    <s v="Central"/>
  </r>
  <r>
    <s v="WM7XURV6"/>
    <x v="23"/>
    <x v="0"/>
    <s v="Groovestreet"/>
    <x v="2"/>
    <d v="2017-05-22T00:00:00"/>
    <x v="14"/>
    <m/>
    <s v="retail"/>
    <n v="2003"/>
    <n v="223.8"/>
    <n v="299"/>
    <s v="United States"/>
    <n v="0"/>
    <s v="GTX"/>
    <n v="1096"/>
    <x v="4"/>
    <s v="East"/>
  </r>
  <r>
    <s v="HUCB9WIQ"/>
    <x v="1"/>
    <x v="4"/>
    <s v="Conecom"/>
    <x v="1"/>
    <d v="2017-05-22T00:00:00"/>
    <x v="164"/>
    <n v="0"/>
    <s v="technolgy"/>
    <n v="2005"/>
    <n v="1520.66"/>
    <n v="1806"/>
    <s v="United States"/>
    <n v="0"/>
    <s v="MG"/>
    <n v="3393"/>
    <x v="1"/>
    <s v="Central"/>
  </r>
  <r>
    <s v="R8CMI00I"/>
    <x v="19"/>
    <x v="2"/>
    <s v="Kan-code"/>
    <x v="0"/>
    <d v="2017-05-22T00:00:00"/>
    <x v="46"/>
    <n v="555"/>
    <s v="software"/>
    <n v="1982"/>
    <n v="11698.03"/>
    <n v="34288"/>
    <s v="United States"/>
    <n v="0"/>
    <s v="GTX"/>
    <n v="550"/>
    <x v="4"/>
    <s v="East"/>
  </r>
  <r>
    <s v="T7HHH8HK"/>
    <x v="19"/>
    <x v="2"/>
    <s v="Konex"/>
    <x v="0"/>
    <d v="2017-05-22T00:00:00"/>
    <x v="144"/>
    <n v="476"/>
    <s v="technolgy"/>
    <n v="1980"/>
    <n v="7708.38"/>
    <n v="13756"/>
    <s v="United States"/>
    <n v="0"/>
    <s v="GTX"/>
    <n v="550"/>
    <x v="4"/>
    <s v="East"/>
  </r>
  <r>
    <s v="407NLHJH"/>
    <x v="7"/>
    <x v="0"/>
    <s v="Labdrill"/>
    <x v="0"/>
    <d v="2017-05-22T00:00:00"/>
    <x v="61"/>
    <n v="1090"/>
    <s v="medical"/>
    <n v="1985"/>
    <n v="2741.37"/>
    <n v="9226"/>
    <s v="United States"/>
    <n v="0"/>
    <s v="GTX"/>
    <n v="1096"/>
    <x v="2"/>
    <s v="West"/>
  </r>
  <r>
    <s v="ZJQKUIZ4"/>
    <x v="16"/>
    <x v="1"/>
    <s v="Opentech"/>
    <x v="2"/>
    <d v="2017-05-22T00:00:00"/>
    <x v="14"/>
    <m/>
    <s v="finance"/>
    <n v="1994"/>
    <n v="355.23"/>
    <n v="853"/>
    <s v="United States"/>
    <n v="0"/>
    <s v="MG"/>
    <n v="55"/>
    <x v="2"/>
    <s v="West"/>
  </r>
  <r>
    <s v="KD63LC6D"/>
    <x v="16"/>
    <x v="2"/>
    <s v="Condax"/>
    <x v="0"/>
    <d v="2017-05-22T00:00:00"/>
    <x v="170"/>
    <n v="584"/>
    <s v="medical"/>
    <n v="2017"/>
    <n v="4.54"/>
    <n v="9"/>
    <s v="United States"/>
    <n v="0"/>
    <s v="GTX"/>
    <n v="550"/>
    <x v="2"/>
    <s v="West"/>
  </r>
  <r>
    <s v="TB27K4GC"/>
    <x v="5"/>
    <x v="5"/>
    <s v="Finjob"/>
    <x v="0"/>
    <d v="2017-05-22T00:00:00"/>
    <x v="141"/>
    <n v="24745"/>
    <s v="employment"/>
    <n v="1988"/>
    <n v="2059.9"/>
    <n v="3644"/>
    <s v="United States"/>
    <n v="0"/>
    <s v="GTK"/>
    <n v="26768"/>
    <x v="3"/>
    <s v="West"/>
  </r>
  <r>
    <s v="NFFS1KSK"/>
    <x v="17"/>
    <x v="2"/>
    <s v="Zotware"/>
    <x v="0"/>
    <d v="2017-05-22T00:00:00"/>
    <x v="75"/>
    <n v="512"/>
    <s v="software"/>
    <n v="1979"/>
    <n v="4478.47"/>
    <n v="13809"/>
    <s v="United States"/>
    <n v="0"/>
    <s v="GTX"/>
    <n v="550"/>
    <x v="5"/>
    <s v="East"/>
  </r>
  <r>
    <s v="V1T47SKL"/>
    <x v="4"/>
    <x v="1"/>
    <s v="Zoomit"/>
    <x v="0"/>
    <d v="2017-05-22T00:00:00"/>
    <x v="51"/>
    <n v="60"/>
    <s v="entertainment"/>
    <n v="1992"/>
    <n v="324.19"/>
    <n v="978"/>
    <s v="United States"/>
    <n v="0"/>
    <s v="MG"/>
    <n v="55"/>
    <x v="3"/>
    <s v="West"/>
  </r>
  <r>
    <s v="M6IGBW79"/>
    <x v="2"/>
    <x v="0"/>
    <s v="Dalttechnology"/>
    <x v="0"/>
    <d v="2017-05-22T00:00:00"/>
    <x v="142"/>
    <n v="1088"/>
    <s v="software"/>
    <n v="2013"/>
    <n v="98.79"/>
    <n v="96"/>
    <s v="United States"/>
    <s v="Bubba Gump"/>
    <s v="GTX"/>
    <n v="1096"/>
    <x v="2"/>
    <s v="West"/>
  </r>
  <r>
    <s v="2QGI573A"/>
    <x v="23"/>
    <x v="2"/>
    <s v="The New York Inquirer"/>
    <x v="0"/>
    <d v="2017-05-23T00:00:00"/>
    <x v="64"/>
    <n v="463"/>
    <s v="medical"/>
    <n v="1996"/>
    <n v="439.21"/>
    <n v="792"/>
    <s v="United States"/>
    <n v="0"/>
    <s v="GTX"/>
    <n v="550"/>
    <x v="4"/>
    <s v="East"/>
  </r>
  <r>
    <s v="QW4QPPSY"/>
    <x v="22"/>
    <x v="0"/>
    <s v="Gekko &amp; Co"/>
    <x v="0"/>
    <d v="2017-05-23T00:00:00"/>
    <x v="163"/>
    <n v="877"/>
    <s v="retail"/>
    <n v="1990"/>
    <n v="2520.83"/>
    <n v="3502"/>
    <s v="United States"/>
    <n v="0"/>
    <s v="GTX"/>
    <n v="1096"/>
    <x v="5"/>
    <s v="East"/>
  </r>
  <r>
    <s v="99L2TNR5"/>
    <x v="24"/>
    <x v="4"/>
    <s v="Hottechi"/>
    <x v="0"/>
    <d v="2017-05-23T00:00:00"/>
    <x v="163"/>
    <n v="3339"/>
    <s v="technolgy"/>
    <n v="1997"/>
    <n v="8170.38"/>
    <n v="16499"/>
    <s v="Korea"/>
    <n v="0"/>
    <s v="MG"/>
    <n v="3393"/>
    <x v="1"/>
    <s v="Central"/>
  </r>
  <r>
    <s v="3H3TNCP5"/>
    <x v="7"/>
    <x v="0"/>
    <s v="Condax"/>
    <x v="2"/>
    <d v="2017-05-23T00:00:00"/>
    <x v="14"/>
    <m/>
    <s v="medical"/>
    <n v="2017"/>
    <n v="4.54"/>
    <n v="9"/>
    <s v="United States"/>
    <n v="0"/>
    <s v="GTX"/>
    <n v="1096"/>
    <x v="2"/>
    <s v="West"/>
  </r>
  <r>
    <s v="J8Y1OGY2"/>
    <x v="29"/>
    <x v="1"/>
    <s v="Finhigh"/>
    <x v="1"/>
    <d v="2017-05-23T00:00:00"/>
    <x v="52"/>
    <n v="0"/>
    <s v="finance"/>
    <n v="2006"/>
    <n v="1102.43"/>
    <n v="1759"/>
    <s v="United States"/>
    <n v="0"/>
    <s v="MG"/>
    <n v="55"/>
    <x v="1"/>
    <s v="Central"/>
  </r>
  <r>
    <s v="OKNOWHS3"/>
    <x v="16"/>
    <x v="0"/>
    <s v="Labdrill"/>
    <x v="1"/>
    <d v="2017-05-23T00:00:00"/>
    <x v="110"/>
    <n v="0"/>
    <s v="medical"/>
    <n v="1985"/>
    <n v="2741.37"/>
    <n v="9226"/>
    <s v="United States"/>
    <n v="0"/>
    <s v="GTX"/>
    <n v="1096"/>
    <x v="2"/>
    <s v="West"/>
  </r>
  <r>
    <s v="VO8WTDHE"/>
    <x v="5"/>
    <x v="2"/>
    <s v="Hatfan"/>
    <x v="1"/>
    <d v="2017-05-23T00:00:00"/>
    <x v="64"/>
    <n v="0"/>
    <s v="services"/>
    <n v="1982"/>
    <n v="792.46"/>
    <n v="1299"/>
    <s v="United States"/>
    <n v="0"/>
    <s v="GTX"/>
    <n v="550"/>
    <x v="3"/>
    <s v="West"/>
  </r>
  <r>
    <s v="5FX5TX9L"/>
    <x v="5"/>
    <x v="3"/>
    <s v="Hatfan"/>
    <x v="0"/>
    <d v="2017-05-23T00:00:00"/>
    <x v="141"/>
    <n v="4642"/>
    <s v="services"/>
    <n v="1982"/>
    <n v="792.46"/>
    <n v="1299"/>
    <s v="United States"/>
    <n v="0"/>
    <s v="GTX"/>
    <n v="5482"/>
    <x v="3"/>
    <s v="West"/>
  </r>
  <r>
    <s v="TLT4JJ0U"/>
    <x v="20"/>
    <x v="4"/>
    <s v="Warephase"/>
    <x v="1"/>
    <d v="2017-05-23T00:00:00"/>
    <x v="158"/>
    <n v="0"/>
    <s v="services"/>
    <n v="1997"/>
    <n v="2041.73"/>
    <n v="5276"/>
    <s v="United States"/>
    <n v="0"/>
    <s v="MG"/>
    <n v="3393"/>
    <x v="1"/>
    <s v="Central"/>
  </r>
  <r>
    <s v="RA77E84P"/>
    <x v="6"/>
    <x v="2"/>
    <s v="Globex Corporation"/>
    <x v="0"/>
    <d v="2017-05-23T00:00:00"/>
    <x v="164"/>
    <n v="578"/>
    <s v="technolgy"/>
    <n v="2000"/>
    <n v="1223.72"/>
    <n v="2497"/>
    <s v="Norway"/>
    <n v="0"/>
    <s v="GTX"/>
    <n v="550"/>
    <x v="1"/>
    <s v="Central"/>
  </r>
  <r>
    <s v="7U225819"/>
    <x v="11"/>
    <x v="4"/>
    <s v="Gogozoom"/>
    <x v="0"/>
    <d v="2017-05-23T00:00:00"/>
    <x v="136"/>
    <n v="3285"/>
    <s v="telecommunications"/>
    <n v="2007"/>
    <n v="86.68"/>
    <n v="187"/>
    <s v="United States"/>
    <s v="Sonron"/>
    <s v="MG"/>
    <n v="3393"/>
    <x v="0"/>
    <s v="Central"/>
  </r>
  <r>
    <s v="075SHVO3"/>
    <x v="4"/>
    <x v="1"/>
    <s v="Plexzap"/>
    <x v="1"/>
    <d v="2017-05-23T00:00:00"/>
    <x v="116"/>
    <n v="0"/>
    <s v="retail"/>
    <n v="2001"/>
    <n v="2437.85"/>
    <n v="4874"/>
    <s v="United States"/>
    <n v="0"/>
    <s v="MG"/>
    <n v="55"/>
    <x v="3"/>
    <s v="West"/>
  </r>
  <r>
    <s v="HHNFD7DX"/>
    <x v="13"/>
    <x v="0"/>
    <s v="Xx-zobam"/>
    <x v="1"/>
    <d v="2017-05-23T00:00:00"/>
    <x v="171"/>
    <n v="0"/>
    <s v="entertainment"/>
    <n v="1989"/>
    <n v="3838.39"/>
    <n v="8274"/>
    <s v="United States"/>
    <n v="0"/>
    <s v="GTX"/>
    <n v="1096"/>
    <x v="4"/>
    <s v="East"/>
  </r>
  <r>
    <s v="V93ZA48C"/>
    <x v="25"/>
    <x v="2"/>
    <s v="Donware"/>
    <x v="0"/>
    <d v="2017-05-24T00:00:00"/>
    <x v="172"/>
    <n v="614"/>
    <s v="marketing"/>
    <n v="1999"/>
    <n v="1197.44"/>
    <n v="2570"/>
    <s v="United States"/>
    <n v="0"/>
    <s v="GTX"/>
    <n v="550"/>
    <x v="5"/>
    <s v="East"/>
  </r>
  <r>
    <s v="TR3TXXHF"/>
    <x v="25"/>
    <x v="3"/>
    <s v="Bubba Gump"/>
    <x v="0"/>
    <d v="2017-05-24T00:00:00"/>
    <x v="158"/>
    <n v="5778"/>
    <s v="software"/>
    <n v="2002"/>
    <n v="987.39"/>
    <n v="2253"/>
    <s v="United States"/>
    <n v="0"/>
    <s v="GTX"/>
    <n v="5482"/>
    <x v="5"/>
    <s v="East"/>
  </r>
  <r>
    <s v="11V16SZZ"/>
    <x v="23"/>
    <x v="2"/>
    <s v="Labdrill"/>
    <x v="2"/>
    <d v="2017-05-24T00:00:00"/>
    <x v="14"/>
    <m/>
    <s v="medical"/>
    <n v="1985"/>
    <n v="2741.37"/>
    <n v="9226"/>
    <s v="United States"/>
    <n v="0"/>
    <s v="GTX"/>
    <n v="550"/>
    <x v="4"/>
    <s v="East"/>
  </r>
  <r>
    <s v="SURL8H49"/>
    <x v="22"/>
    <x v="4"/>
    <s v="Bubba Gump"/>
    <x v="0"/>
    <d v="2017-05-24T00:00:00"/>
    <x v="153"/>
    <n v="3521"/>
    <s v="software"/>
    <n v="2002"/>
    <n v="987.39"/>
    <n v="2253"/>
    <s v="United States"/>
    <n v="0"/>
    <s v="MG"/>
    <n v="3393"/>
    <x v="5"/>
    <s v="East"/>
  </r>
  <r>
    <s v="POXC3DA1"/>
    <x v="19"/>
    <x v="3"/>
    <s v="Kinnamplus"/>
    <x v="1"/>
    <d v="2017-05-24T00:00:00"/>
    <x v="173"/>
    <n v="0"/>
    <s v="retail"/>
    <n v="2004"/>
    <n v="702.72"/>
    <n v="1831"/>
    <s v="United States"/>
    <n v="0"/>
    <s v="GTX"/>
    <n v="5482"/>
    <x v="4"/>
    <s v="East"/>
  </r>
  <r>
    <s v="X5IZZ69D"/>
    <x v="7"/>
    <x v="2"/>
    <s v="Doncon"/>
    <x v="1"/>
    <d v="2017-05-24T00:00:00"/>
    <x v="69"/>
    <n v="0"/>
    <s v="technolgy"/>
    <n v="2010"/>
    <n v="587.72"/>
    <n v="1501"/>
    <s v="United States"/>
    <n v="0"/>
    <s v="GTX"/>
    <n v="550"/>
    <x v="2"/>
    <s v="West"/>
  </r>
  <r>
    <s v="X58FLJ8K"/>
    <x v="7"/>
    <x v="3"/>
    <s v="Lexiqvolax"/>
    <x v="0"/>
    <d v="2017-05-24T00:00:00"/>
    <x v="152"/>
    <n v="5190"/>
    <s v="medical"/>
    <n v="2004"/>
    <n v="1618.89"/>
    <n v="3889"/>
    <s v="United States"/>
    <n v="0"/>
    <s v="GTX"/>
    <n v="5482"/>
    <x v="2"/>
    <s v="West"/>
  </r>
  <r>
    <s v="IDBXD4OU"/>
    <x v="16"/>
    <x v="2"/>
    <s v="Scotfind"/>
    <x v="1"/>
    <d v="2017-05-24T00:00:00"/>
    <x v="159"/>
    <n v="0"/>
    <s v="software"/>
    <n v="1996"/>
    <n v="6354.87"/>
    <n v="16780"/>
    <s v="United States"/>
    <s v="Bubba Gump"/>
    <s v="GTX"/>
    <n v="550"/>
    <x v="2"/>
    <s v="West"/>
  </r>
  <r>
    <s v="KIMUGBN5"/>
    <x v="21"/>
    <x v="4"/>
    <s v="Dontechi"/>
    <x v="1"/>
    <d v="2017-05-24T00:00:00"/>
    <x v="141"/>
    <n v="0"/>
    <s v="software"/>
    <n v="1982"/>
    <n v="4618"/>
    <n v="10083"/>
    <s v="United States"/>
    <n v="0"/>
    <s v="MG"/>
    <n v="3393"/>
    <x v="0"/>
    <s v="Central"/>
  </r>
  <r>
    <s v="4G0X8VHP"/>
    <x v="5"/>
    <x v="4"/>
    <s v="Y-corporation"/>
    <x v="2"/>
    <d v="2017-05-24T00:00:00"/>
    <x v="14"/>
    <m/>
    <s v="employment"/>
    <n v="1983"/>
    <n v="2871.35"/>
    <n v="9561"/>
    <s v="United States"/>
    <n v="0"/>
    <s v="MG"/>
    <n v="3393"/>
    <x v="3"/>
    <s v="West"/>
  </r>
  <r>
    <s v="7U81B9AQ"/>
    <x v="8"/>
    <x v="0"/>
    <s v="Goodsilron"/>
    <x v="0"/>
    <d v="2017-05-24T00:00:00"/>
    <x v="174"/>
    <n v="940"/>
    <s v="marketing"/>
    <n v="2000"/>
    <n v="2952.73"/>
    <n v="5107"/>
    <s v="United States"/>
    <n v="0"/>
    <s v="GTX"/>
    <n v="1096"/>
    <x v="2"/>
    <s v="West"/>
  </r>
  <r>
    <s v="WC8KQJV9"/>
    <x v="10"/>
    <x v="2"/>
    <s v="Goodsilron"/>
    <x v="0"/>
    <d v="2017-05-24T00:00:00"/>
    <x v="112"/>
    <n v="647"/>
    <s v="marketing"/>
    <n v="2000"/>
    <n v="2952.73"/>
    <n v="5107"/>
    <s v="United States"/>
    <n v="0"/>
    <s v="GTX"/>
    <n v="550"/>
    <x v="3"/>
    <s v="West"/>
  </r>
  <r>
    <s v="FENOSL5C"/>
    <x v="4"/>
    <x v="3"/>
    <s v="Condax"/>
    <x v="0"/>
    <d v="2017-05-24T00:00:00"/>
    <x v="149"/>
    <n v="6206"/>
    <s v="medical"/>
    <n v="2017"/>
    <n v="4.54"/>
    <n v="9"/>
    <s v="United States"/>
    <n v="0"/>
    <s v="GTX"/>
    <n v="5482"/>
    <x v="3"/>
    <s v="West"/>
  </r>
  <r>
    <s v="PQ3CLZ2N"/>
    <x v="13"/>
    <x v="4"/>
    <s v="Massive Dynamic"/>
    <x v="0"/>
    <d v="2017-05-24T00:00:00"/>
    <x v="153"/>
    <n v="3158"/>
    <s v="entertainment"/>
    <n v="1989"/>
    <n v="665.06"/>
    <n v="1095"/>
    <s v="United States"/>
    <n v="0"/>
    <s v="MG"/>
    <n v="3393"/>
    <x v="4"/>
    <s v="East"/>
  </r>
  <r>
    <s v="N4ZJ2PJT"/>
    <x v="18"/>
    <x v="4"/>
    <s v="Donware"/>
    <x v="0"/>
    <d v="2017-05-24T00:00:00"/>
    <x v="147"/>
    <n v="2699"/>
    <s v="marketing"/>
    <n v="1999"/>
    <n v="1197.44"/>
    <n v="2570"/>
    <s v="United States"/>
    <n v="0"/>
    <s v="MG"/>
    <n v="3393"/>
    <x v="4"/>
    <s v="East"/>
  </r>
  <r>
    <s v="32A5TJ6D"/>
    <x v="3"/>
    <x v="1"/>
    <s v="Domzoom"/>
    <x v="1"/>
    <d v="2017-05-25T00:00:00"/>
    <x v="143"/>
    <n v="0"/>
    <s v="entertainment"/>
    <n v="1998"/>
    <n v="217.87"/>
    <n v="551"/>
    <s v="United States"/>
    <n v="0"/>
    <s v="MG"/>
    <n v="55"/>
    <x v="0"/>
    <s v="Central"/>
  </r>
  <r>
    <s v="HZCF65PU"/>
    <x v="28"/>
    <x v="0"/>
    <s v="Plussunin"/>
    <x v="0"/>
    <d v="2017-05-25T00:00:00"/>
    <x v="107"/>
    <n v="1302"/>
    <s v="retail"/>
    <n v="2003"/>
    <n v="1419.98"/>
    <n v="4018"/>
    <s v="United States"/>
    <n v="0"/>
    <s v="GTX"/>
    <n v="1096"/>
    <x v="5"/>
    <s v="East"/>
  </r>
  <r>
    <s v="TCTLOMKP"/>
    <x v="25"/>
    <x v="4"/>
    <s v="Bioplex"/>
    <x v="0"/>
    <d v="2017-05-25T00:00:00"/>
    <x v="86"/>
    <n v="2993"/>
    <s v="medical"/>
    <n v="1991"/>
    <n v="326.82"/>
    <n v="1016"/>
    <s v="United States"/>
    <n v="0"/>
    <s v="MG"/>
    <n v="3393"/>
    <x v="5"/>
    <s v="East"/>
  </r>
  <r>
    <s v="O0NCMYX9"/>
    <x v="27"/>
    <x v="2"/>
    <s v="Betatech"/>
    <x v="0"/>
    <d v="2017-05-25T00:00:00"/>
    <x v="48"/>
    <n v="460"/>
    <s v="medical"/>
    <n v="1986"/>
    <n v="647.18"/>
    <n v="1185"/>
    <s v="Kenya"/>
    <n v="0"/>
    <s v="GTX"/>
    <n v="550"/>
    <x v="0"/>
    <s v="Central"/>
  </r>
  <r>
    <s v="0STR2QEA"/>
    <x v="23"/>
    <x v="3"/>
    <s v="Inity"/>
    <x v="2"/>
    <d v="2017-05-25T00:00:00"/>
    <x v="14"/>
    <m/>
    <s v="marketing"/>
    <n v="1986"/>
    <n v="2403.58"/>
    <n v="8801"/>
    <s v="United States"/>
    <n v="0"/>
    <s v="GTX"/>
    <n v="5482"/>
    <x v="4"/>
    <s v="East"/>
  </r>
  <r>
    <s v="HELQUZNO"/>
    <x v="23"/>
    <x v="2"/>
    <s v="Konex"/>
    <x v="0"/>
    <d v="2017-05-25T00:00:00"/>
    <x v="170"/>
    <n v="616"/>
    <s v="technolgy"/>
    <n v="1980"/>
    <n v="7708.38"/>
    <n v="13756"/>
    <s v="United States"/>
    <n v="0"/>
    <s v="GTX"/>
    <n v="550"/>
    <x v="4"/>
    <s v="East"/>
  </r>
  <r>
    <s v="V7DHDF8V"/>
    <x v="1"/>
    <x v="4"/>
    <s v="Scottech"/>
    <x v="1"/>
    <d v="2017-05-25T00:00:00"/>
    <x v="109"/>
    <n v="0"/>
    <s v="marketing"/>
    <n v="2012"/>
    <n v="45.39"/>
    <n v="100"/>
    <s v="United States"/>
    <s v="Inity"/>
    <s v="MG"/>
    <n v="3393"/>
    <x v="1"/>
    <s v="Central"/>
  </r>
  <r>
    <s v="SUXDAQNV"/>
    <x v="29"/>
    <x v="2"/>
    <s v="Statholdings"/>
    <x v="1"/>
    <d v="2017-05-25T00:00:00"/>
    <x v="145"/>
    <n v="0"/>
    <s v="employment"/>
    <n v="1997"/>
    <n v="291.27"/>
    <n v="586"/>
    <s v="United States"/>
    <n v="0"/>
    <s v="GTX"/>
    <n v="550"/>
    <x v="1"/>
    <s v="Central"/>
  </r>
  <r>
    <s v="ZT2NKCV5"/>
    <x v="29"/>
    <x v="1"/>
    <s v="Hottechi"/>
    <x v="0"/>
    <d v="2017-05-25T00:00:00"/>
    <x v="81"/>
    <n v="55"/>
    <s v="technolgy"/>
    <n v="1997"/>
    <n v="8170.38"/>
    <n v="16499"/>
    <s v="Korea"/>
    <n v="0"/>
    <s v="MG"/>
    <n v="55"/>
    <x v="1"/>
    <s v="Central"/>
  </r>
  <r>
    <s v="I4YPNNTU"/>
    <x v="29"/>
    <x v="4"/>
    <s v="Funholding"/>
    <x v="0"/>
    <d v="2017-05-25T00:00:00"/>
    <x v="138"/>
    <n v="3808"/>
    <s v="finance"/>
    <n v="1991"/>
    <n v="2819.5"/>
    <n v="7227"/>
    <s v="United States"/>
    <s v="Golddex"/>
    <s v="MG"/>
    <n v="3393"/>
    <x v="1"/>
    <s v="Central"/>
  </r>
  <r>
    <s v="KOYW9WIV"/>
    <x v="21"/>
    <x v="2"/>
    <s v="Rundofase"/>
    <x v="0"/>
    <d v="2017-05-25T00:00:00"/>
    <x v="175"/>
    <n v="483"/>
    <s v="technolgy"/>
    <n v="1983"/>
    <n v="1008.06"/>
    <n v="1238"/>
    <s v="United States"/>
    <n v="0"/>
    <s v="GTX"/>
    <n v="550"/>
    <x v="0"/>
    <s v="Central"/>
  </r>
  <r>
    <s v="JRAAPD3L"/>
    <x v="21"/>
    <x v="4"/>
    <s v="Warephase"/>
    <x v="0"/>
    <d v="2017-05-25T00:00:00"/>
    <x v="167"/>
    <n v="3727"/>
    <s v="services"/>
    <n v="1997"/>
    <n v="2041.73"/>
    <n v="5276"/>
    <s v="United States"/>
    <n v="0"/>
    <s v="MG"/>
    <n v="3393"/>
    <x v="0"/>
    <s v="Central"/>
  </r>
  <r>
    <s v="EP0H3SJO"/>
    <x v="20"/>
    <x v="0"/>
    <s v="Ron-tech"/>
    <x v="0"/>
    <d v="2017-05-25T00:00:00"/>
    <x v="107"/>
    <n v="1275"/>
    <s v="medical"/>
    <n v="1992"/>
    <n v="3922.42"/>
    <n v="6837"/>
    <s v="United States"/>
    <n v="0"/>
    <s v="GTX"/>
    <n v="1096"/>
    <x v="1"/>
    <s v="Central"/>
  </r>
  <r>
    <s v="GIP11NY3"/>
    <x v="20"/>
    <x v="4"/>
    <s v="Treequote"/>
    <x v="0"/>
    <d v="2017-05-25T00:00:00"/>
    <x v="147"/>
    <n v="3428"/>
    <s v="telecommunications"/>
    <n v="1988"/>
    <n v="5266.09"/>
    <n v="8595"/>
    <s v="United States"/>
    <s v="Sonron"/>
    <s v="MG"/>
    <n v="3393"/>
    <x v="1"/>
    <s v="Central"/>
  </r>
  <r>
    <s v="7X1D49TU"/>
    <x v="0"/>
    <x v="1"/>
    <s v="Conecom"/>
    <x v="1"/>
    <d v="2017-05-25T00:00:00"/>
    <x v="176"/>
    <n v="0"/>
    <s v="technolgy"/>
    <n v="2005"/>
    <n v="1520.66"/>
    <n v="1806"/>
    <s v="United States"/>
    <n v="0"/>
    <s v="MG"/>
    <n v="55"/>
    <x v="0"/>
    <s v="Central"/>
  </r>
  <r>
    <s v="77WSI0TH"/>
    <x v="10"/>
    <x v="1"/>
    <s v="Dalttechnology"/>
    <x v="1"/>
    <d v="2017-05-25T00:00:00"/>
    <x v="145"/>
    <n v="0"/>
    <s v="software"/>
    <n v="2013"/>
    <n v="98.79"/>
    <n v="96"/>
    <s v="United States"/>
    <s v="Bubba Gump"/>
    <s v="MG"/>
    <n v="55"/>
    <x v="3"/>
    <s v="West"/>
  </r>
  <r>
    <s v="DJDVV89L"/>
    <x v="11"/>
    <x v="1"/>
    <s v="Dontechi"/>
    <x v="0"/>
    <d v="2017-05-25T00:00:00"/>
    <x v="79"/>
    <n v="59"/>
    <s v="software"/>
    <n v="1982"/>
    <n v="4618"/>
    <n v="10083"/>
    <s v="United States"/>
    <n v="0"/>
    <s v="MG"/>
    <n v="55"/>
    <x v="0"/>
    <s v="Central"/>
  </r>
  <r>
    <s v="ZK4S74FD"/>
    <x v="4"/>
    <x v="3"/>
    <s v="Singletechno"/>
    <x v="2"/>
    <d v="2017-05-25T00:00:00"/>
    <x v="14"/>
    <m/>
    <s v="retail"/>
    <n v="1996"/>
    <n v="2214.94"/>
    <n v="5374"/>
    <s v="United States"/>
    <n v="0"/>
    <s v="GTX"/>
    <n v="5482"/>
    <x v="3"/>
    <s v="West"/>
  </r>
  <r>
    <s v="E5V4WT18"/>
    <x v="4"/>
    <x v="1"/>
    <s v="Genco Pura Olive Oil Company"/>
    <x v="2"/>
    <d v="2017-05-25T00:00:00"/>
    <x v="14"/>
    <m/>
    <s v="retail"/>
    <n v="2007"/>
    <n v="894.33"/>
    <n v="1635"/>
    <s v="Italy"/>
    <n v="0"/>
    <s v="MG"/>
    <n v="55"/>
    <x v="3"/>
    <s v="West"/>
  </r>
  <r>
    <s v="CYSF0YQN"/>
    <x v="3"/>
    <x v="0"/>
    <s v="Dontechi"/>
    <x v="1"/>
    <d v="2017-05-26T00:00:00"/>
    <x v="139"/>
    <n v="0"/>
    <s v="software"/>
    <n v="1982"/>
    <n v="4618"/>
    <n v="10083"/>
    <s v="United States"/>
    <n v="0"/>
    <s v="GTX"/>
    <n v="1096"/>
    <x v="0"/>
    <s v="Central"/>
  </r>
  <r>
    <s v="HEK08UMI"/>
    <x v="3"/>
    <x v="4"/>
    <s v="Rangreen"/>
    <x v="1"/>
    <d v="2017-05-26T00:00:00"/>
    <x v="147"/>
    <n v="0"/>
    <s v="technolgy"/>
    <n v="1987"/>
    <n v="2938.67"/>
    <n v="8775"/>
    <s v="Panama"/>
    <n v="0"/>
    <s v="MG"/>
    <n v="3393"/>
    <x v="0"/>
    <s v="Central"/>
  </r>
  <r>
    <s v="GRRY4DQR"/>
    <x v="28"/>
    <x v="2"/>
    <s v="Silis"/>
    <x v="0"/>
    <d v="2017-05-26T00:00:00"/>
    <x v="151"/>
    <n v="561"/>
    <s v="medical"/>
    <n v="1994"/>
    <n v="2818.38"/>
    <n v="6290"/>
    <s v="United States"/>
    <n v="0"/>
    <s v="GTX"/>
    <n v="550"/>
    <x v="5"/>
    <s v="East"/>
  </r>
  <r>
    <s v="S3JAC8GQ"/>
    <x v="28"/>
    <x v="0"/>
    <s v="Zathunicon"/>
    <x v="0"/>
    <d v="2017-05-26T00:00:00"/>
    <x v="131"/>
    <n v="1354"/>
    <s v="retail"/>
    <n v="2010"/>
    <n v="71.12"/>
    <n v="144"/>
    <s v="United States"/>
    <n v="0"/>
    <s v="GTX"/>
    <n v="1096"/>
    <x v="5"/>
    <s v="East"/>
  </r>
  <r>
    <s v="E3JP7HCX"/>
    <x v="25"/>
    <x v="1"/>
    <s v="The New York Inquirer"/>
    <x v="0"/>
    <d v="2017-05-26T00:00:00"/>
    <x v="152"/>
    <n v="44"/>
    <s v="medical"/>
    <n v="1996"/>
    <n v="439.21"/>
    <n v="792"/>
    <s v="United States"/>
    <n v="0"/>
    <s v="MG"/>
    <n v="55"/>
    <x v="5"/>
    <s v="East"/>
  </r>
  <r>
    <s v="FF5G00YD"/>
    <x v="23"/>
    <x v="2"/>
    <s v="Mathtouch"/>
    <x v="0"/>
    <d v="2017-05-26T00:00:00"/>
    <x v="152"/>
    <n v="560"/>
    <s v="marketing"/>
    <n v="1984"/>
    <n v="3027.46"/>
    <n v="9516"/>
    <s v="Jordan"/>
    <n v="0"/>
    <s v="GTX"/>
    <n v="550"/>
    <x v="4"/>
    <s v="East"/>
  </r>
  <r>
    <s v="IBZI95HI"/>
    <x v="7"/>
    <x v="0"/>
    <s v="Zoomit"/>
    <x v="2"/>
    <d v="2017-05-26T00:00:00"/>
    <x v="14"/>
    <m/>
    <s v="entertainment"/>
    <n v="1992"/>
    <n v="324.19"/>
    <n v="978"/>
    <s v="United States"/>
    <n v="0"/>
    <s v="GTX"/>
    <n v="1096"/>
    <x v="2"/>
    <s v="West"/>
  </r>
  <r>
    <s v="E4KL4NGF"/>
    <x v="16"/>
    <x v="2"/>
    <s v="Golddex"/>
    <x v="0"/>
    <d v="2017-05-26T00:00:00"/>
    <x v="109"/>
    <n v="571"/>
    <s v="finance"/>
    <n v="2008"/>
    <n v="52.5"/>
    <n v="165"/>
    <s v="United States"/>
    <n v="0"/>
    <s v="GTX"/>
    <n v="550"/>
    <x v="2"/>
    <s v="West"/>
  </r>
  <r>
    <s v="QCH2R1VO"/>
    <x v="16"/>
    <x v="4"/>
    <s v="Konex"/>
    <x v="0"/>
    <d v="2017-05-26T00:00:00"/>
    <x v="116"/>
    <n v="4022"/>
    <s v="technolgy"/>
    <n v="1980"/>
    <n v="7708.38"/>
    <n v="13756"/>
    <s v="United States"/>
    <n v="0"/>
    <s v="MG"/>
    <n v="3393"/>
    <x v="2"/>
    <s v="West"/>
  </r>
  <r>
    <s v="SH6F6COK"/>
    <x v="21"/>
    <x v="2"/>
    <s v="Rundofase"/>
    <x v="1"/>
    <d v="2017-05-26T00:00:00"/>
    <x v="116"/>
    <n v="0"/>
    <s v="technolgy"/>
    <n v="1983"/>
    <n v="1008.06"/>
    <n v="1238"/>
    <s v="United States"/>
    <n v="0"/>
    <s v="GTX"/>
    <n v="550"/>
    <x v="0"/>
    <s v="Central"/>
  </r>
  <r>
    <s v="KOJ4SQ1T"/>
    <x v="8"/>
    <x v="1"/>
    <s v="Groovestreet"/>
    <x v="1"/>
    <d v="2017-05-26T00:00:00"/>
    <x v="159"/>
    <n v="0"/>
    <s v="retail"/>
    <n v="2003"/>
    <n v="223.8"/>
    <n v="299"/>
    <s v="United States"/>
    <n v="0"/>
    <s v="MG"/>
    <n v="55"/>
    <x v="2"/>
    <s v="West"/>
  </r>
  <r>
    <s v="DMUQAWQH"/>
    <x v="8"/>
    <x v="0"/>
    <s v="Faxquote"/>
    <x v="0"/>
    <d v="2017-05-26T00:00:00"/>
    <x v="83"/>
    <n v="1030"/>
    <s v="telecommunications"/>
    <n v="1995"/>
    <n v="1825.82"/>
    <n v="5595"/>
    <s v="United States"/>
    <s v="Sonron"/>
    <s v="GTX"/>
    <n v="1096"/>
    <x v="2"/>
    <s v="West"/>
  </r>
  <r>
    <s v="C2RL3DUQ"/>
    <x v="0"/>
    <x v="4"/>
    <s v="Bioholding"/>
    <x v="1"/>
    <d v="2017-05-26T00:00:00"/>
    <x v="138"/>
    <n v="0"/>
    <s v="medical"/>
    <n v="2012"/>
    <n v="587.34"/>
    <n v="1356"/>
    <s v="Philipines"/>
    <n v="0"/>
    <s v="MG"/>
    <n v="3393"/>
    <x v="0"/>
    <s v="Central"/>
  </r>
  <r>
    <s v="2LTS2CL8"/>
    <x v="6"/>
    <x v="1"/>
    <s v="Streethex"/>
    <x v="1"/>
    <d v="2017-05-26T00:00:00"/>
    <x v="81"/>
    <n v="0"/>
    <s v="retail"/>
    <n v="1988"/>
    <n v="1376.8"/>
    <n v="1165"/>
    <s v="Belgium"/>
    <n v="0"/>
    <s v="MG"/>
    <n v="55"/>
    <x v="1"/>
    <s v="Central"/>
  </r>
  <r>
    <s v="113O9JCA"/>
    <x v="11"/>
    <x v="1"/>
    <s v="Codehow"/>
    <x v="1"/>
    <d v="2017-05-26T00:00:00"/>
    <x v="177"/>
    <n v="0"/>
    <s v="software"/>
    <n v="1998"/>
    <n v="2714.9"/>
    <n v="2641"/>
    <s v="United States"/>
    <s v="Acme Corporation"/>
    <s v="MG"/>
    <n v="55"/>
    <x v="0"/>
    <s v="Central"/>
  </r>
  <r>
    <s v="54XWHO19"/>
    <x v="4"/>
    <x v="2"/>
    <s v="Hatfan"/>
    <x v="1"/>
    <d v="2017-05-26T00:00:00"/>
    <x v="124"/>
    <n v="0"/>
    <s v="services"/>
    <n v="1982"/>
    <n v="792.46"/>
    <n v="1299"/>
    <s v="United States"/>
    <n v="0"/>
    <s v="GTX"/>
    <n v="550"/>
    <x v="3"/>
    <s v="West"/>
  </r>
  <r>
    <s v="EPSIB2JR"/>
    <x v="13"/>
    <x v="1"/>
    <s v="Zoomit"/>
    <x v="2"/>
    <d v="2017-05-26T00:00:00"/>
    <x v="14"/>
    <m/>
    <s v="entertainment"/>
    <n v="1992"/>
    <n v="324.19"/>
    <n v="978"/>
    <s v="United States"/>
    <n v="0"/>
    <s v="MG"/>
    <n v="55"/>
    <x v="4"/>
    <s v="East"/>
  </r>
  <r>
    <s v="YW14K7PE"/>
    <x v="18"/>
    <x v="3"/>
    <s v="Vehement Capital Partners"/>
    <x v="0"/>
    <d v="2017-05-26T00:00:00"/>
    <x v="175"/>
    <n v="5198"/>
    <s v="finance"/>
    <n v="1993"/>
    <n v="646.1"/>
    <n v="883"/>
    <s v="United States"/>
    <s v="Golddex"/>
    <s v="GTX"/>
    <n v="5482"/>
    <x v="4"/>
    <s v="East"/>
  </r>
  <r>
    <s v="9UYUV724"/>
    <x v="2"/>
    <x v="3"/>
    <s v="Faxquote"/>
    <x v="1"/>
    <d v="2017-05-26T00:00:00"/>
    <x v="140"/>
    <n v="0"/>
    <s v="telecommunications"/>
    <n v="1995"/>
    <n v="1825.82"/>
    <n v="5595"/>
    <s v="United States"/>
    <s v="Sonron"/>
    <s v="GTX"/>
    <n v="5482"/>
    <x v="2"/>
    <s v="West"/>
  </r>
  <r>
    <s v="UZI6MKVR"/>
    <x v="3"/>
    <x v="1"/>
    <s v="Betatech"/>
    <x v="1"/>
    <d v="2017-05-27T00:00:00"/>
    <x v="163"/>
    <n v="0"/>
    <s v="medical"/>
    <n v="1986"/>
    <n v="647.18"/>
    <n v="1185"/>
    <s v="Kenya"/>
    <n v="0"/>
    <s v="MG"/>
    <n v="55"/>
    <x v="0"/>
    <s v="Central"/>
  </r>
  <r>
    <s v="N1H9ILZ9"/>
    <x v="3"/>
    <x v="2"/>
    <s v="Conecom"/>
    <x v="0"/>
    <d v="2017-05-27T00:00:00"/>
    <x v="137"/>
    <n v="576"/>
    <s v="technolgy"/>
    <n v="2005"/>
    <n v="1520.66"/>
    <n v="1806"/>
    <s v="United States"/>
    <n v="0"/>
    <s v="GTX"/>
    <n v="550"/>
    <x v="0"/>
    <s v="Central"/>
  </r>
  <r>
    <s v="V8RYC18P"/>
    <x v="3"/>
    <x v="1"/>
    <s v="Stanredtax"/>
    <x v="0"/>
    <d v="2017-05-27T00:00:00"/>
    <x v="132"/>
    <n v="57"/>
    <s v="finance"/>
    <n v="1987"/>
    <n v="1698.2"/>
    <n v="3798"/>
    <s v="United States"/>
    <n v="0"/>
    <s v="MG"/>
    <n v="55"/>
    <x v="0"/>
    <s v="Central"/>
  </r>
  <r>
    <s v="NCF4DT7H"/>
    <x v="27"/>
    <x v="4"/>
    <s v="Condax"/>
    <x v="1"/>
    <d v="2017-05-27T00:00:00"/>
    <x v="48"/>
    <n v="0"/>
    <s v="medical"/>
    <n v="2017"/>
    <n v="4.54"/>
    <n v="9"/>
    <s v="United States"/>
    <n v="0"/>
    <s v="MG"/>
    <n v="3393"/>
    <x v="0"/>
    <s v="Central"/>
  </r>
  <r>
    <s v="GPC8PLM7"/>
    <x v="22"/>
    <x v="2"/>
    <s v="Kinnamplus"/>
    <x v="0"/>
    <d v="2017-05-27T00:00:00"/>
    <x v="144"/>
    <n v="481"/>
    <s v="retail"/>
    <n v="2004"/>
    <n v="702.72"/>
    <n v="1831"/>
    <s v="United States"/>
    <n v="0"/>
    <s v="GTX"/>
    <n v="550"/>
    <x v="5"/>
    <s v="East"/>
  </r>
  <r>
    <s v="YA822MOB"/>
    <x v="7"/>
    <x v="3"/>
    <s v="Y-corporation"/>
    <x v="1"/>
    <d v="2017-05-27T00:00:00"/>
    <x v="159"/>
    <n v="0"/>
    <s v="employment"/>
    <n v="1983"/>
    <n v="2871.35"/>
    <n v="9561"/>
    <s v="United States"/>
    <n v="0"/>
    <s v="GTX"/>
    <n v="5482"/>
    <x v="2"/>
    <s v="West"/>
  </r>
  <r>
    <s v="PLYYX5CD"/>
    <x v="29"/>
    <x v="3"/>
    <s v="Hottechi"/>
    <x v="0"/>
    <d v="2017-05-27T00:00:00"/>
    <x v="149"/>
    <n v="5769"/>
    <s v="technolgy"/>
    <n v="1997"/>
    <n v="8170.38"/>
    <n v="16499"/>
    <s v="Korea"/>
    <n v="0"/>
    <s v="GTX"/>
    <n v="5482"/>
    <x v="1"/>
    <s v="Central"/>
  </r>
  <r>
    <s v="EVDMSM4N"/>
    <x v="14"/>
    <x v="0"/>
    <s v="Blackzim"/>
    <x v="1"/>
    <d v="2017-05-27T00:00:00"/>
    <x v="141"/>
    <n v="0"/>
    <s v="retail"/>
    <n v="2009"/>
    <n v="497.11"/>
    <n v="1588"/>
    <s v="United States"/>
    <n v="0"/>
    <s v="GTX"/>
    <n v="1096"/>
    <x v="2"/>
    <s v="West"/>
  </r>
  <r>
    <s v="9FH4OP4U"/>
    <x v="16"/>
    <x v="3"/>
    <s v="Faxquote"/>
    <x v="0"/>
    <d v="2017-05-27T00:00:00"/>
    <x v="107"/>
    <n v="5312"/>
    <s v="telecommunications"/>
    <n v="1995"/>
    <n v="1825.82"/>
    <n v="5595"/>
    <s v="United States"/>
    <s v="Sonron"/>
    <s v="GTX"/>
    <n v="5482"/>
    <x v="2"/>
    <s v="West"/>
  </r>
  <r>
    <s v="N128I4H8"/>
    <x v="16"/>
    <x v="1"/>
    <s v="Nam-zim"/>
    <x v="0"/>
    <d v="2017-05-27T00:00:00"/>
    <x v="51"/>
    <n v="66"/>
    <s v="services"/>
    <n v="1987"/>
    <n v="405.59"/>
    <n v="1179"/>
    <s v="Brazil"/>
    <s v="Warephase"/>
    <s v="MG"/>
    <n v="55"/>
    <x v="2"/>
    <s v="West"/>
  </r>
  <r>
    <s v="8NKLCSES"/>
    <x v="20"/>
    <x v="0"/>
    <s v="Toughzap"/>
    <x v="0"/>
    <d v="2017-05-27T00:00:00"/>
    <x v="67"/>
    <n v="1115"/>
    <s v="retail"/>
    <n v="1995"/>
    <n v="332.43"/>
    <n v="799"/>
    <s v="United States"/>
    <n v="0"/>
    <s v="GTX"/>
    <n v="1096"/>
    <x v="1"/>
    <s v="Central"/>
  </r>
  <r>
    <s v="1ZMWMU21"/>
    <x v="20"/>
    <x v="4"/>
    <s v="Conecom"/>
    <x v="0"/>
    <d v="2017-05-27T00:00:00"/>
    <x v="146"/>
    <n v="3407"/>
    <s v="technolgy"/>
    <n v="2005"/>
    <n v="1520.66"/>
    <n v="1806"/>
    <s v="United States"/>
    <n v="0"/>
    <s v="MG"/>
    <n v="3393"/>
    <x v="1"/>
    <s v="Central"/>
  </r>
  <r>
    <s v="R617R51D"/>
    <x v="6"/>
    <x v="2"/>
    <s v="Cancity"/>
    <x v="0"/>
    <d v="2017-05-27T00:00:00"/>
    <x v="137"/>
    <n v="540"/>
    <s v="retail"/>
    <n v="2001"/>
    <n v="718.62"/>
    <n v="2448"/>
    <s v="United States"/>
    <n v="0"/>
    <s v="GTX"/>
    <n v="550"/>
    <x v="1"/>
    <s v="Central"/>
  </r>
  <r>
    <s v="W8E2YLNY"/>
    <x v="17"/>
    <x v="0"/>
    <s v="Acme Corporation"/>
    <x v="0"/>
    <d v="2017-05-27T00:00:00"/>
    <x v="161"/>
    <n v="1095"/>
    <s v="technolgy"/>
    <n v="1996"/>
    <n v="1100.04"/>
    <n v="2822"/>
    <s v="United States"/>
    <n v="0"/>
    <s v="GTX"/>
    <n v="1096"/>
    <x v="5"/>
    <s v="East"/>
  </r>
  <r>
    <s v="TX9VFL4J"/>
    <x v="17"/>
    <x v="0"/>
    <s v="Silis"/>
    <x v="0"/>
    <d v="2017-05-27T00:00:00"/>
    <x v="146"/>
    <n v="1019"/>
    <s v="medical"/>
    <n v="1994"/>
    <n v="2818.38"/>
    <n v="6290"/>
    <s v="United States"/>
    <n v="0"/>
    <s v="GTX"/>
    <n v="1096"/>
    <x v="5"/>
    <s v="East"/>
  </r>
  <r>
    <s v="5ELX1QYM"/>
    <x v="4"/>
    <x v="0"/>
    <s v="Green-Plus"/>
    <x v="1"/>
    <d v="2017-05-27T00:00:00"/>
    <x v="74"/>
    <n v="0"/>
    <s v="services"/>
    <n v="2003"/>
    <n v="692.19"/>
    <n v="1922"/>
    <s v="United States"/>
    <n v="0"/>
    <s v="GTX"/>
    <n v="1096"/>
    <x v="3"/>
    <s v="West"/>
  </r>
  <r>
    <s v="1O58TWRZ"/>
    <x v="3"/>
    <x v="2"/>
    <s v="Finhigh"/>
    <x v="1"/>
    <d v="2017-05-28T00:00:00"/>
    <x v="134"/>
    <n v="0"/>
    <s v="finance"/>
    <n v="2006"/>
    <n v="1102.43"/>
    <n v="1759"/>
    <s v="United States"/>
    <n v="0"/>
    <s v="GTX"/>
    <n v="550"/>
    <x v="0"/>
    <s v="Central"/>
  </r>
  <r>
    <s v="RHOZIG9P"/>
    <x v="3"/>
    <x v="0"/>
    <s v="Cancity"/>
    <x v="1"/>
    <d v="2017-05-28T00:00:00"/>
    <x v="66"/>
    <n v="0"/>
    <s v="retail"/>
    <n v="2001"/>
    <n v="718.62"/>
    <n v="2448"/>
    <s v="United States"/>
    <n v="0"/>
    <s v="GTX"/>
    <n v="1096"/>
    <x v="0"/>
    <s v="Central"/>
  </r>
  <r>
    <s v="52Q1PYGW"/>
    <x v="28"/>
    <x v="0"/>
    <s v="Zotware"/>
    <x v="0"/>
    <d v="2017-05-28T00:00:00"/>
    <x v="84"/>
    <n v="940"/>
    <s v="software"/>
    <n v="1979"/>
    <n v="4478.47"/>
    <n v="13809"/>
    <s v="United States"/>
    <n v="0"/>
    <s v="GTX"/>
    <n v="1096"/>
    <x v="5"/>
    <s v="East"/>
  </r>
  <r>
    <s v="SXV6VZVC"/>
    <x v="1"/>
    <x v="0"/>
    <s v="Bioholding"/>
    <x v="0"/>
    <d v="2017-05-28T00:00:00"/>
    <x v="148"/>
    <n v="1118"/>
    <s v="medical"/>
    <n v="2012"/>
    <n v="587.34"/>
    <n v="1356"/>
    <s v="Philipines"/>
    <n v="0"/>
    <s v="GTX"/>
    <n v="1096"/>
    <x v="1"/>
    <s v="Central"/>
  </r>
  <r>
    <s v="BGY307FC"/>
    <x v="22"/>
    <x v="3"/>
    <s v="Ganjaflex"/>
    <x v="0"/>
    <d v="2017-05-28T00:00:00"/>
    <x v="136"/>
    <n v="5695"/>
    <s v="retail"/>
    <n v="1995"/>
    <n v="5158.71"/>
    <n v="17479"/>
    <s v="Japan"/>
    <n v="0"/>
    <s v="GTX"/>
    <n v="5482"/>
    <x v="5"/>
    <s v="East"/>
  </r>
  <r>
    <s v="Z75R686C"/>
    <x v="9"/>
    <x v="4"/>
    <s v="Singletechno"/>
    <x v="0"/>
    <d v="2017-05-28T00:00:00"/>
    <x v="145"/>
    <n v="3701"/>
    <s v="retail"/>
    <n v="1996"/>
    <n v="2214.94"/>
    <n v="5374"/>
    <s v="United States"/>
    <n v="0"/>
    <s v="MG"/>
    <n v="3393"/>
    <x v="3"/>
    <s v="West"/>
  </r>
  <r>
    <s v="BO1ZOZG2"/>
    <x v="16"/>
    <x v="0"/>
    <s v="Ontomedia"/>
    <x v="2"/>
    <d v="2017-05-28T00:00:00"/>
    <x v="14"/>
    <m/>
    <s v="employment"/>
    <n v="1997"/>
    <n v="882.12"/>
    <n v="2769"/>
    <s v="United States"/>
    <n v="0"/>
    <s v="GTX"/>
    <n v="1096"/>
    <x v="2"/>
    <s v="West"/>
  </r>
  <r>
    <s v="12GLKKV4"/>
    <x v="5"/>
    <x v="0"/>
    <s v="J-Texon"/>
    <x v="0"/>
    <d v="2017-05-28T00:00:00"/>
    <x v="84"/>
    <n v="941"/>
    <s v="retail"/>
    <n v="1989"/>
    <n v="1388.67"/>
    <n v="3583"/>
    <s v="United States"/>
    <n v="0"/>
    <s v="GTX"/>
    <n v="1096"/>
    <x v="3"/>
    <s v="West"/>
  </r>
  <r>
    <s v="VDD7H92Q"/>
    <x v="8"/>
    <x v="0"/>
    <s v="Hatfan"/>
    <x v="0"/>
    <d v="2017-05-28T00:00:00"/>
    <x v="48"/>
    <n v="1171"/>
    <s v="services"/>
    <n v="1982"/>
    <n v="792.46"/>
    <n v="1299"/>
    <s v="United States"/>
    <n v="0"/>
    <s v="GTX"/>
    <n v="1096"/>
    <x v="2"/>
    <s v="West"/>
  </r>
  <r>
    <s v="83JP1K4E"/>
    <x v="10"/>
    <x v="5"/>
    <s v="Rantouch"/>
    <x v="0"/>
    <d v="2017-05-28T00:00:00"/>
    <x v="145"/>
    <n v="24899"/>
    <s v="telecommunications"/>
    <n v="1994"/>
    <n v="1188.42"/>
    <n v="3015"/>
    <s v="United States"/>
    <n v="0"/>
    <s v="GTK"/>
    <n v="26768"/>
    <x v="3"/>
    <s v="West"/>
  </r>
  <r>
    <s v="ME3H0RUJ"/>
    <x v="10"/>
    <x v="4"/>
    <s v="Rantouch"/>
    <x v="0"/>
    <d v="2017-05-28T00:00:00"/>
    <x v="173"/>
    <n v="3418"/>
    <s v="telecommunications"/>
    <n v="1994"/>
    <n v="1188.42"/>
    <n v="3015"/>
    <s v="United States"/>
    <n v="0"/>
    <s v="MG"/>
    <n v="3393"/>
    <x v="3"/>
    <s v="West"/>
  </r>
  <r>
    <s v="W8E76HJG"/>
    <x v="4"/>
    <x v="2"/>
    <s v="Hottechi"/>
    <x v="0"/>
    <d v="2017-05-28T00:00:00"/>
    <x v="84"/>
    <n v="537"/>
    <s v="technolgy"/>
    <n v="1997"/>
    <n v="8170.38"/>
    <n v="16499"/>
    <s v="Korea"/>
    <n v="0"/>
    <s v="GTX"/>
    <n v="550"/>
    <x v="3"/>
    <s v="West"/>
  </r>
  <r>
    <s v="IMB2N710"/>
    <x v="2"/>
    <x v="0"/>
    <s v="Rantouch"/>
    <x v="0"/>
    <d v="2017-05-28T00:00:00"/>
    <x v="107"/>
    <n v="1053"/>
    <s v="telecommunications"/>
    <n v="1994"/>
    <n v="1188.42"/>
    <n v="3015"/>
    <s v="United States"/>
    <n v="0"/>
    <s v="GTX"/>
    <n v="1096"/>
    <x v="2"/>
    <s v="West"/>
  </r>
  <r>
    <s v="OJBBZHM4"/>
    <x v="3"/>
    <x v="2"/>
    <s v="Genco Pura Olive Oil Company"/>
    <x v="0"/>
    <d v="2017-05-29T00:00:00"/>
    <x v="79"/>
    <n v="497"/>
    <s v="retail"/>
    <n v="2007"/>
    <n v="894.33"/>
    <n v="1635"/>
    <s v="Italy"/>
    <n v="0"/>
    <s v="GTX"/>
    <n v="550"/>
    <x v="0"/>
    <s v="Central"/>
  </r>
  <r>
    <s v="2PQORQGO"/>
    <x v="28"/>
    <x v="3"/>
    <s v="Zencorporation"/>
    <x v="0"/>
    <d v="2017-05-29T00:00:00"/>
    <x v="158"/>
    <n v="5714"/>
    <s v="technolgy"/>
    <n v="2011"/>
    <n v="40.79"/>
    <n v="142"/>
    <s v="China"/>
    <n v="0"/>
    <s v="GTX"/>
    <n v="5482"/>
    <x v="5"/>
    <s v="East"/>
  </r>
  <r>
    <s v="I3RW4OMF"/>
    <x v="27"/>
    <x v="2"/>
    <s v="Bioholding"/>
    <x v="0"/>
    <d v="2017-05-29T00:00:00"/>
    <x v="171"/>
    <n v="611"/>
    <s v="medical"/>
    <n v="2012"/>
    <n v="587.34"/>
    <n v="1356"/>
    <s v="Philipines"/>
    <n v="0"/>
    <s v="GTX"/>
    <n v="550"/>
    <x v="0"/>
    <s v="Central"/>
  </r>
  <r>
    <s v="RW02HG5P"/>
    <x v="22"/>
    <x v="4"/>
    <s v="Bluth Company"/>
    <x v="0"/>
    <d v="2017-05-29T00:00:00"/>
    <x v="79"/>
    <n v="3313"/>
    <s v="technolgy"/>
    <n v="1993"/>
    <n v="1242.32"/>
    <n v="3027"/>
    <s v="United States"/>
    <s v="Acme Corporation"/>
    <s v="MG"/>
    <n v="3393"/>
    <x v="5"/>
    <s v="East"/>
  </r>
  <r>
    <s v="7W8CQJ2Z"/>
    <x v="12"/>
    <x v="4"/>
    <s v="Plexzap"/>
    <x v="0"/>
    <d v="2017-05-29T00:00:00"/>
    <x v="79"/>
    <n v="3850"/>
    <s v="retail"/>
    <n v="2001"/>
    <n v="2437.85"/>
    <n v="4874"/>
    <s v="United States"/>
    <n v="0"/>
    <s v="MG"/>
    <n v="3393"/>
    <x v="3"/>
    <s v="West"/>
  </r>
  <r>
    <s v="M03IHS3P"/>
    <x v="24"/>
    <x v="0"/>
    <s v="Scottech"/>
    <x v="0"/>
    <d v="2017-05-29T00:00:00"/>
    <x v="112"/>
    <n v="917"/>
    <s v="marketing"/>
    <n v="2012"/>
    <n v="45.39"/>
    <n v="100"/>
    <s v="United States"/>
    <s v="Inity"/>
    <s v="GTX"/>
    <n v="1096"/>
    <x v="1"/>
    <s v="Central"/>
  </r>
  <r>
    <s v="GX3SHSEA"/>
    <x v="24"/>
    <x v="1"/>
    <s v="Streethex"/>
    <x v="0"/>
    <d v="2017-05-29T00:00:00"/>
    <x v="142"/>
    <n v="56"/>
    <s v="retail"/>
    <n v="1988"/>
    <n v="1376.8"/>
    <n v="1165"/>
    <s v="Belgium"/>
    <n v="0"/>
    <s v="MG"/>
    <n v="55"/>
    <x v="1"/>
    <s v="Central"/>
  </r>
  <r>
    <s v="9KTHISLX"/>
    <x v="7"/>
    <x v="4"/>
    <s v="Lexiqvolax"/>
    <x v="1"/>
    <d v="2017-05-29T00:00:00"/>
    <x v="155"/>
    <n v="0"/>
    <s v="medical"/>
    <n v="2004"/>
    <n v="1618.89"/>
    <n v="3889"/>
    <s v="United States"/>
    <n v="0"/>
    <s v="MG"/>
    <n v="3393"/>
    <x v="2"/>
    <s v="West"/>
  </r>
  <r>
    <s v="IWQP4M72"/>
    <x v="29"/>
    <x v="0"/>
    <s v="Bioholding"/>
    <x v="1"/>
    <d v="2017-05-29T00:00:00"/>
    <x v="171"/>
    <n v="0"/>
    <s v="medical"/>
    <n v="2012"/>
    <n v="587.34"/>
    <n v="1356"/>
    <s v="Philipines"/>
    <n v="0"/>
    <s v="GTX"/>
    <n v="1096"/>
    <x v="1"/>
    <s v="Central"/>
  </r>
  <r>
    <s v="MPME6VZD"/>
    <x v="14"/>
    <x v="0"/>
    <s v="Dontechi"/>
    <x v="2"/>
    <d v="2017-05-29T00:00:00"/>
    <x v="14"/>
    <m/>
    <s v="software"/>
    <n v="1982"/>
    <n v="4618"/>
    <n v="10083"/>
    <s v="United States"/>
    <n v="0"/>
    <s v="GTX"/>
    <n v="1096"/>
    <x v="2"/>
    <s v="West"/>
  </r>
  <r>
    <s v="3GOXMQPF"/>
    <x v="16"/>
    <x v="0"/>
    <s v="Golddex"/>
    <x v="0"/>
    <d v="2017-05-29T00:00:00"/>
    <x v="149"/>
    <n v="1002"/>
    <s v="finance"/>
    <n v="2008"/>
    <n v="52.5"/>
    <n v="165"/>
    <s v="United States"/>
    <n v="0"/>
    <s v="GTX"/>
    <n v="1096"/>
    <x v="2"/>
    <s v="West"/>
  </r>
  <r>
    <s v="1WZ5N86Q"/>
    <x v="16"/>
    <x v="3"/>
    <s v="Hottechi"/>
    <x v="0"/>
    <d v="2017-05-29T00:00:00"/>
    <x v="149"/>
    <n v="6042"/>
    <s v="technolgy"/>
    <n v="1997"/>
    <n v="8170.38"/>
    <n v="16499"/>
    <s v="Korea"/>
    <n v="0"/>
    <s v="GTX"/>
    <n v="5482"/>
    <x v="2"/>
    <s v="West"/>
  </r>
  <r>
    <s v="C3QK8M7F"/>
    <x v="5"/>
    <x v="3"/>
    <s v="Sonron"/>
    <x v="0"/>
    <d v="2017-05-29T00:00:00"/>
    <x v="72"/>
    <n v="4423"/>
    <s v="telecommunications"/>
    <n v="1999"/>
    <n v="1699.85"/>
    <n v="5108"/>
    <s v="United States"/>
    <n v="0"/>
    <s v="GTX"/>
    <n v="5482"/>
    <x v="3"/>
    <s v="West"/>
  </r>
  <r>
    <s v="9BXXDYH9"/>
    <x v="5"/>
    <x v="1"/>
    <s v="Groovestreet"/>
    <x v="0"/>
    <d v="2017-05-29T00:00:00"/>
    <x v="155"/>
    <n v="45"/>
    <s v="retail"/>
    <n v="2003"/>
    <n v="223.8"/>
    <n v="299"/>
    <s v="United States"/>
    <n v="0"/>
    <s v="MG"/>
    <n v="55"/>
    <x v="3"/>
    <s v="West"/>
  </r>
  <r>
    <s v="4X3H9YD5"/>
    <x v="10"/>
    <x v="5"/>
    <s v="Kan-code"/>
    <x v="0"/>
    <d v="2017-05-29T00:00:00"/>
    <x v="171"/>
    <n v="25791"/>
    <s v="software"/>
    <n v="1982"/>
    <n v="11698.03"/>
    <n v="34288"/>
    <s v="United States"/>
    <n v="0"/>
    <s v="GTK"/>
    <n v="26768"/>
    <x v="3"/>
    <s v="West"/>
  </r>
  <r>
    <s v="K83L4L0I"/>
    <x v="15"/>
    <x v="4"/>
    <s v="Mathtouch"/>
    <x v="0"/>
    <d v="2017-05-29T00:00:00"/>
    <x v="65"/>
    <n v="2918"/>
    <s v="marketing"/>
    <n v="1984"/>
    <n v="3027.46"/>
    <n v="9516"/>
    <s v="Jordan"/>
    <n v="0"/>
    <s v="MG"/>
    <n v="3393"/>
    <x v="4"/>
    <s v="East"/>
  </r>
  <r>
    <s v="E9C7WXQL"/>
    <x v="11"/>
    <x v="0"/>
    <s v="Streethex"/>
    <x v="0"/>
    <d v="2017-05-29T00:00:00"/>
    <x v="162"/>
    <n v="959"/>
    <s v="retail"/>
    <n v="1988"/>
    <n v="1376.8"/>
    <n v="1165"/>
    <s v="Belgium"/>
    <n v="0"/>
    <s v="GTX"/>
    <n v="1096"/>
    <x v="0"/>
    <s v="Central"/>
  </r>
  <r>
    <s v="NEVHU7GV"/>
    <x v="28"/>
    <x v="0"/>
    <s v="Ontomedia"/>
    <x v="1"/>
    <d v="2017-05-30T00:00:00"/>
    <x v="109"/>
    <n v="0"/>
    <s v="employment"/>
    <n v="1997"/>
    <n v="882.12"/>
    <n v="2769"/>
    <s v="United States"/>
    <n v="0"/>
    <s v="GTX"/>
    <n v="1096"/>
    <x v="5"/>
    <s v="East"/>
  </r>
  <r>
    <s v="ZSHK2ZXD"/>
    <x v="1"/>
    <x v="2"/>
    <s v="dambase"/>
    <x v="0"/>
    <d v="2017-05-30T00:00:00"/>
    <x v="92"/>
    <n v="602"/>
    <s v="marketing"/>
    <n v="1995"/>
    <n v="2173.98"/>
    <n v="2928"/>
    <s v="United States"/>
    <s v="Inity"/>
    <s v="GTX"/>
    <n v="550"/>
    <x v="1"/>
    <s v="Central"/>
  </r>
  <r>
    <s v="PF7GFMLQ"/>
    <x v="22"/>
    <x v="2"/>
    <s v="Condax"/>
    <x v="0"/>
    <d v="2017-05-30T00:00:00"/>
    <x v="131"/>
    <n v="595"/>
    <s v="medical"/>
    <n v="2017"/>
    <n v="4.54"/>
    <n v="9"/>
    <s v="United States"/>
    <n v="0"/>
    <s v="GTX"/>
    <n v="550"/>
    <x v="5"/>
    <s v="East"/>
  </r>
  <r>
    <s v="3D6ZHLF0"/>
    <x v="14"/>
    <x v="2"/>
    <s v="Zoomit"/>
    <x v="1"/>
    <d v="2017-05-30T00:00:00"/>
    <x v="125"/>
    <n v="0"/>
    <s v="entertainment"/>
    <n v="1992"/>
    <n v="324.19"/>
    <n v="978"/>
    <s v="United States"/>
    <n v="0"/>
    <s v="GTX"/>
    <n v="550"/>
    <x v="2"/>
    <s v="West"/>
  </r>
  <r>
    <s v="3R8PJCCW"/>
    <x v="16"/>
    <x v="4"/>
    <s v="Blackzim"/>
    <x v="0"/>
    <d v="2017-05-30T00:00:00"/>
    <x v="137"/>
    <n v="2868"/>
    <s v="retail"/>
    <n v="2009"/>
    <n v="497.11"/>
    <n v="1588"/>
    <s v="United States"/>
    <n v="0"/>
    <s v="MG"/>
    <n v="3393"/>
    <x v="2"/>
    <s v="West"/>
  </r>
  <r>
    <s v="CPWTJ2WC"/>
    <x v="20"/>
    <x v="4"/>
    <s v="Finhigh"/>
    <x v="0"/>
    <d v="2017-05-30T00:00:00"/>
    <x v="68"/>
    <n v="3236"/>
    <s v="finance"/>
    <n v="2006"/>
    <n v="1102.43"/>
    <n v="1759"/>
    <s v="United States"/>
    <n v="0"/>
    <s v="MG"/>
    <n v="3393"/>
    <x v="1"/>
    <s v="Central"/>
  </r>
  <r>
    <s v="NDVZAHYA"/>
    <x v="4"/>
    <x v="2"/>
    <s v="Golddex"/>
    <x v="0"/>
    <d v="2017-05-30T00:00:00"/>
    <x v="139"/>
    <n v="524"/>
    <s v="finance"/>
    <n v="2008"/>
    <n v="52.5"/>
    <n v="165"/>
    <s v="United States"/>
    <n v="0"/>
    <s v="GTX"/>
    <n v="550"/>
    <x v="3"/>
    <s v="West"/>
  </r>
  <r>
    <s v="1R8VKE8O"/>
    <x v="4"/>
    <x v="3"/>
    <s v="Golddex"/>
    <x v="0"/>
    <d v="2017-05-30T00:00:00"/>
    <x v="139"/>
    <n v="5631"/>
    <s v="finance"/>
    <n v="2008"/>
    <n v="52.5"/>
    <n v="165"/>
    <s v="United States"/>
    <n v="0"/>
    <s v="GTX"/>
    <n v="5482"/>
    <x v="3"/>
    <s v="West"/>
  </r>
  <r>
    <s v="LNX7ULEG"/>
    <x v="2"/>
    <x v="3"/>
    <s v="Sonron"/>
    <x v="0"/>
    <d v="2017-05-30T00:00:00"/>
    <x v="159"/>
    <n v="5572"/>
    <s v="telecommunications"/>
    <n v="1999"/>
    <n v="1699.85"/>
    <n v="5108"/>
    <s v="United States"/>
    <n v="0"/>
    <s v="GTX"/>
    <n v="5482"/>
    <x v="2"/>
    <s v="West"/>
  </r>
  <r>
    <s v="N60TC14O"/>
    <x v="27"/>
    <x v="3"/>
    <s v="Zumgoity"/>
    <x v="1"/>
    <d v="2017-05-31T00:00:00"/>
    <x v="125"/>
    <n v="0"/>
    <s v="medical"/>
    <n v="1984"/>
    <n v="441.08"/>
    <n v="1210"/>
    <s v="United States"/>
    <n v="0"/>
    <s v="GTX"/>
    <n v="5482"/>
    <x v="0"/>
    <s v="Central"/>
  </r>
  <r>
    <s v="V6YYDG56"/>
    <x v="26"/>
    <x v="3"/>
    <s v="Donquadtech"/>
    <x v="1"/>
    <d v="2017-05-31T00:00:00"/>
    <x v="87"/>
    <n v="0"/>
    <s v="technolgy"/>
    <n v="1992"/>
    <n v="1712.68"/>
    <n v="3194"/>
    <s v="United States"/>
    <s v="Acme Corporation"/>
    <s v="GTX"/>
    <n v="5482"/>
    <x v="5"/>
    <s v="East"/>
  </r>
  <r>
    <s v="GFXKHCEM"/>
    <x v="12"/>
    <x v="1"/>
    <s v="Fasehatice"/>
    <x v="1"/>
    <d v="2017-05-31T00:00:00"/>
    <x v="156"/>
    <n v="0"/>
    <s v="retail"/>
    <n v="1990"/>
    <n v="4968.91"/>
    <n v="7523"/>
    <s v="United States"/>
    <n v="0"/>
    <s v="MG"/>
    <n v="55"/>
    <x v="3"/>
    <s v="West"/>
  </r>
  <r>
    <s v="YH2NHVXC"/>
    <x v="12"/>
    <x v="4"/>
    <s v="Blackzim"/>
    <x v="1"/>
    <d v="2017-05-31T00:00:00"/>
    <x v="133"/>
    <n v="0"/>
    <s v="retail"/>
    <n v="2009"/>
    <n v="497.11"/>
    <n v="1588"/>
    <s v="United States"/>
    <n v="0"/>
    <s v="MG"/>
    <n v="3393"/>
    <x v="3"/>
    <s v="West"/>
  </r>
  <r>
    <s v="JSNPH01N"/>
    <x v="12"/>
    <x v="1"/>
    <s v="Sonron"/>
    <x v="0"/>
    <d v="2017-05-31T00:00:00"/>
    <x v="73"/>
    <n v="56"/>
    <s v="telecommunications"/>
    <n v="1999"/>
    <n v="1699.85"/>
    <n v="5108"/>
    <s v="United States"/>
    <n v="0"/>
    <s v="MG"/>
    <n v="55"/>
    <x v="3"/>
    <s v="West"/>
  </r>
  <r>
    <s v="CQDULMXS"/>
    <x v="19"/>
    <x v="2"/>
    <s v="Gekko &amp; Co"/>
    <x v="0"/>
    <d v="2017-05-31T00:00:00"/>
    <x v="125"/>
    <n v="607"/>
    <s v="retail"/>
    <n v="1990"/>
    <n v="2520.83"/>
    <n v="3502"/>
    <s v="United States"/>
    <n v="0"/>
    <s v="GTX"/>
    <n v="550"/>
    <x v="4"/>
    <s v="East"/>
  </r>
  <r>
    <s v="VKM187MX"/>
    <x v="24"/>
    <x v="1"/>
    <s v="Condax"/>
    <x v="0"/>
    <d v="2017-05-31T00:00:00"/>
    <x v="70"/>
    <n v="48"/>
    <s v="medical"/>
    <n v="2017"/>
    <n v="4.54"/>
    <n v="9"/>
    <s v="United States"/>
    <n v="0"/>
    <s v="MG"/>
    <n v="55"/>
    <x v="1"/>
    <s v="Central"/>
  </r>
  <r>
    <s v="GIPPUV2F"/>
    <x v="9"/>
    <x v="0"/>
    <s v="Nam-zim"/>
    <x v="2"/>
    <d v="2017-05-31T00:00:00"/>
    <x v="14"/>
    <m/>
    <s v="services"/>
    <n v="1987"/>
    <n v="405.59"/>
    <n v="1179"/>
    <s v="Brazil"/>
    <s v="Warephase"/>
    <s v="GTX"/>
    <n v="1096"/>
    <x v="3"/>
    <s v="West"/>
  </r>
  <r>
    <s v="4IUJNFPF"/>
    <x v="7"/>
    <x v="2"/>
    <s v="Singletechno"/>
    <x v="1"/>
    <d v="2017-05-31T00:00:00"/>
    <x v="155"/>
    <n v="0"/>
    <s v="retail"/>
    <n v="1996"/>
    <n v="2214.94"/>
    <n v="5374"/>
    <s v="United States"/>
    <n v="0"/>
    <s v="GTX"/>
    <n v="550"/>
    <x v="2"/>
    <s v="West"/>
  </r>
  <r>
    <s v="ZE7PM90V"/>
    <x v="7"/>
    <x v="2"/>
    <s v="Blackzim"/>
    <x v="0"/>
    <d v="2017-05-31T00:00:00"/>
    <x v="146"/>
    <n v="570"/>
    <s v="retail"/>
    <n v="2009"/>
    <n v="497.11"/>
    <n v="1588"/>
    <s v="United States"/>
    <n v="0"/>
    <s v="GTX"/>
    <n v="550"/>
    <x v="2"/>
    <s v="West"/>
  </r>
  <r>
    <s v="CAAYFKK8"/>
    <x v="7"/>
    <x v="0"/>
    <s v="Singletechno"/>
    <x v="0"/>
    <d v="2017-05-31T00:00:00"/>
    <x v="44"/>
    <n v="1056"/>
    <s v="retail"/>
    <n v="1996"/>
    <n v="2214.94"/>
    <n v="5374"/>
    <s v="United States"/>
    <n v="0"/>
    <s v="GTX"/>
    <n v="1096"/>
    <x v="2"/>
    <s v="West"/>
  </r>
  <r>
    <s v="NQZNAEYQ"/>
    <x v="14"/>
    <x v="2"/>
    <s v="Lexiqvolax"/>
    <x v="0"/>
    <d v="2017-05-31T00:00:00"/>
    <x v="137"/>
    <n v="560"/>
    <s v="medical"/>
    <n v="2004"/>
    <n v="1618.89"/>
    <n v="3889"/>
    <s v="United States"/>
    <n v="0"/>
    <s v="GTX"/>
    <n v="550"/>
    <x v="2"/>
    <s v="West"/>
  </r>
  <r>
    <s v="J47DPNB5"/>
    <x v="16"/>
    <x v="3"/>
    <s v="Plexzap"/>
    <x v="1"/>
    <d v="2017-05-31T00:00:00"/>
    <x v="124"/>
    <n v="0"/>
    <s v="retail"/>
    <n v="2001"/>
    <n v="2437.85"/>
    <n v="4874"/>
    <s v="United States"/>
    <n v="0"/>
    <s v="GTX"/>
    <n v="5482"/>
    <x v="2"/>
    <s v="West"/>
  </r>
  <r>
    <s v="37B8ES7X"/>
    <x v="16"/>
    <x v="2"/>
    <s v="Groovestreet"/>
    <x v="0"/>
    <d v="2017-05-31T00:00:00"/>
    <x v="92"/>
    <n v="588"/>
    <s v="retail"/>
    <n v="2003"/>
    <n v="223.8"/>
    <n v="299"/>
    <s v="United States"/>
    <n v="0"/>
    <s v="GTX"/>
    <n v="550"/>
    <x v="2"/>
    <s v="West"/>
  </r>
  <r>
    <s v="3CP9VXC1"/>
    <x v="16"/>
    <x v="1"/>
    <s v="Labdrill"/>
    <x v="0"/>
    <d v="2017-05-31T00:00:00"/>
    <x v="139"/>
    <n v="69"/>
    <s v="medical"/>
    <n v="1985"/>
    <n v="2741.37"/>
    <n v="9226"/>
    <s v="United States"/>
    <n v="0"/>
    <s v="MG"/>
    <n v="55"/>
    <x v="2"/>
    <s v="West"/>
  </r>
  <r>
    <s v="9XGT3451"/>
    <x v="21"/>
    <x v="2"/>
    <s v="Rangreen"/>
    <x v="0"/>
    <d v="2017-05-31T00:00:00"/>
    <x v="110"/>
    <n v="505"/>
    <s v="technolgy"/>
    <n v="1987"/>
    <n v="2938.67"/>
    <n v="8775"/>
    <s v="Panama"/>
    <n v="0"/>
    <s v="GTX"/>
    <n v="550"/>
    <x v="0"/>
    <s v="Central"/>
  </r>
  <r>
    <s v="AG0H8IAZ"/>
    <x v="5"/>
    <x v="2"/>
    <s v="Sonron"/>
    <x v="0"/>
    <d v="2017-05-31T00:00:00"/>
    <x v="175"/>
    <n v="510"/>
    <s v="telecommunications"/>
    <n v="1999"/>
    <n v="1699.85"/>
    <n v="5108"/>
    <s v="United States"/>
    <n v="0"/>
    <s v="GTX"/>
    <n v="550"/>
    <x v="3"/>
    <s v="West"/>
  </r>
  <r>
    <s v="28FTXKAB"/>
    <x v="5"/>
    <x v="4"/>
    <s v="Zoomit"/>
    <x v="0"/>
    <d v="2017-05-31T00:00:00"/>
    <x v="175"/>
    <n v="3722"/>
    <s v="entertainment"/>
    <n v="1992"/>
    <n v="324.19"/>
    <n v="978"/>
    <s v="United States"/>
    <n v="0"/>
    <s v="MG"/>
    <n v="3393"/>
    <x v="3"/>
    <s v="West"/>
  </r>
  <r>
    <s v="ROUOR5L0"/>
    <x v="8"/>
    <x v="0"/>
    <s v="Finjob"/>
    <x v="0"/>
    <d v="2017-05-31T00:00:00"/>
    <x v="110"/>
    <n v="1145"/>
    <s v="employment"/>
    <n v="1988"/>
    <n v="2059.9"/>
    <n v="3644"/>
    <s v="United States"/>
    <n v="0"/>
    <s v="GTX"/>
    <n v="1096"/>
    <x v="2"/>
    <s v="West"/>
  </r>
  <r>
    <s v="QPMZ5RG0"/>
    <x v="0"/>
    <x v="1"/>
    <s v="Streethex"/>
    <x v="0"/>
    <d v="2017-05-31T00:00:00"/>
    <x v="150"/>
    <n v="53"/>
    <s v="retail"/>
    <n v="1988"/>
    <n v="1376.8"/>
    <n v="1165"/>
    <s v="Belgium"/>
    <n v="0"/>
    <s v="MG"/>
    <n v="55"/>
    <x v="0"/>
    <s v="Central"/>
  </r>
  <r>
    <s v="2PMIYAFN"/>
    <x v="17"/>
    <x v="0"/>
    <s v="Kan-code"/>
    <x v="0"/>
    <d v="2017-05-31T00:00:00"/>
    <x v="72"/>
    <n v="1120"/>
    <s v="software"/>
    <n v="1982"/>
    <n v="11698.03"/>
    <n v="34288"/>
    <s v="United States"/>
    <n v="0"/>
    <s v="GTX"/>
    <n v="1096"/>
    <x v="5"/>
    <s v="East"/>
  </r>
  <r>
    <s v="CRWE8FRT"/>
    <x v="17"/>
    <x v="4"/>
    <s v="Initech"/>
    <x v="0"/>
    <d v="2017-05-31T00:00:00"/>
    <x v="178"/>
    <n v="3404"/>
    <s v="telecommunications"/>
    <n v="1994"/>
    <n v="6395.05"/>
    <n v="20275"/>
    <s v="United States"/>
    <n v="0"/>
    <s v="MG"/>
    <n v="3393"/>
    <x v="5"/>
    <s v="East"/>
  </r>
  <r>
    <s v="FC1LS6PY"/>
    <x v="11"/>
    <x v="4"/>
    <s v="Zumgoity"/>
    <x v="1"/>
    <d v="2017-05-31T00:00:00"/>
    <x v="84"/>
    <n v="0"/>
    <s v="medical"/>
    <n v="1984"/>
    <n v="441.08"/>
    <n v="1210"/>
    <s v="United States"/>
    <n v="0"/>
    <s v="MG"/>
    <n v="3393"/>
    <x v="0"/>
    <s v="Central"/>
  </r>
  <r>
    <s v="6FI9HAX7"/>
    <x v="11"/>
    <x v="1"/>
    <s v="Ron-tech"/>
    <x v="0"/>
    <d v="2017-05-31T00:00:00"/>
    <x v="66"/>
    <n v="46"/>
    <s v="medical"/>
    <n v="1992"/>
    <n v="3922.42"/>
    <n v="6837"/>
    <s v="United States"/>
    <n v="0"/>
    <s v="MG"/>
    <n v="55"/>
    <x v="0"/>
    <s v="Central"/>
  </r>
  <r>
    <s v="JL86Q0B4"/>
    <x v="18"/>
    <x v="1"/>
    <s v="The New York Inquirer"/>
    <x v="0"/>
    <d v="2017-05-31T00:00:00"/>
    <x v="61"/>
    <n v="53"/>
    <s v="medical"/>
    <n v="1996"/>
    <n v="439.21"/>
    <n v="792"/>
    <s v="United States"/>
    <n v="0"/>
    <s v="MG"/>
    <n v="55"/>
    <x v="4"/>
    <s v="East"/>
  </r>
  <r>
    <s v="Y2A8EUBM"/>
    <x v="2"/>
    <x v="2"/>
    <s v="Singletechno"/>
    <x v="1"/>
    <d v="2017-05-31T00:00:00"/>
    <x v="134"/>
    <n v="0"/>
    <s v="retail"/>
    <n v="1996"/>
    <n v="2214.94"/>
    <n v="5374"/>
    <s v="United States"/>
    <n v="0"/>
    <s v="GTX"/>
    <n v="550"/>
    <x v="2"/>
    <s v="West"/>
  </r>
  <r>
    <s v="IJ4Y77D9"/>
    <x v="2"/>
    <x v="1"/>
    <s v="Rantouch"/>
    <x v="0"/>
    <d v="2017-05-31T00:00:00"/>
    <x v="116"/>
    <n v="53"/>
    <s v="telecommunications"/>
    <n v="1994"/>
    <n v="1188.42"/>
    <n v="3015"/>
    <s v="United States"/>
    <n v="0"/>
    <s v="MG"/>
    <n v="55"/>
    <x v="2"/>
    <s v="West"/>
  </r>
  <r>
    <s v="CGCPVYNI"/>
    <x v="3"/>
    <x v="2"/>
    <s v="Isdom"/>
    <x v="0"/>
    <d v="2017-06-01T00:00:00"/>
    <x v="84"/>
    <n v="523"/>
    <s v="medical"/>
    <n v="2002"/>
    <n v="3178.24"/>
    <n v="4540"/>
    <s v="United States"/>
    <n v="0"/>
    <s v="GTX"/>
    <n v="550"/>
    <x v="0"/>
    <s v="Central"/>
  </r>
  <r>
    <s v="ST8ZOXKI"/>
    <x v="3"/>
    <x v="1"/>
    <s v="Hottechi"/>
    <x v="0"/>
    <d v="2017-06-01T00:00:00"/>
    <x v="79"/>
    <n v="63"/>
    <s v="technolgy"/>
    <n v="1997"/>
    <n v="8170.38"/>
    <n v="16499"/>
    <s v="Korea"/>
    <n v="0"/>
    <s v="MG"/>
    <n v="55"/>
    <x v="0"/>
    <s v="Central"/>
  </r>
  <r>
    <s v="P07OGZ3F"/>
    <x v="3"/>
    <x v="1"/>
    <s v="Stanredtax"/>
    <x v="0"/>
    <d v="2017-06-01T00:00:00"/>
    <x v="145"/>
    <n v="54"/>
    <s v="finance"/>
    <n v="1987"/>
    <n v="1698.2"/>
    <n v="3798"/>
    <s v="United States"/>
    <n v="0"/>
    <s v="MG"/>
    <n v="55"/>
    <x v="0"/>
    <s v="Central"/>
  </r>
  <r>
    <s v="0DLEXLEV"/>
    <x v="28"/>
    <x v="3"/>
    <s v="Yearin"/>
    <x v="0"/>
    <d v="2017-06-01T00:00:00"/>
    <x v="165"/>
    <n v="6117"/>
    <s v="retail"/>
    <n v="2005"/>
    <n v="2261.05"/>
    <n v="3851"/>
    <s v="United States"/>
    <n v="0"/>
    <s v="GTX"/>
    <n v="5482"/>
    <x v="5"/>
    <s v="East"/>
  </r>
  <r>
    <s v="27UN3UX8"/>
    <x v="25"/>
    <x v="3"/>
    <s v="Ontomedia"/>
    <x v="0"/>
    <d v="2017-06-01T00:00:00"/>
    <x v="70"/>
    <n v="5112"/>
    <s v="employment"/>
    <n v="1997"/>
    <n v="882.12"/>
    <n v="2769"/>
    <s v="United States"/>
    <n v="0"/>
    <s v="GTX"/>
    <n v="5482"/>
    <x v="5"/>
    <s v="East"/>
  </r>
  <r>
    <s v="NR5D7201"/>
    <x v="23"/>
    <x v="4"/>
    <s v="Kan-code"/>
    <x v="0"/>
    <d v="2017-06-01T00:00:00"/>
    <x v="137"/>
    <n v="3527"/>
    <s v="software"/>
    <n v="1982"/>
    <n v="11698.03"/>
    <n v="34288"/>
    <s v="United States"/>
    <n v="0"/>
    <s v="MG"/>
    <n v="3393"/>
    <x v="4"/>
    <s v="East"/>
  </r>
  <r>
    <s v="LKBS2IJC"/>
    <x v="1"/>
    <x v="3"/>
    <s v="Konmatfix"/>
    <x v="1"/>
    <d v="2017-06-01T00:00:00"/>
    <x v="79"/>
    <n v="0"/>
    <s v="marketing"/>
    <n v="1985"/>
    <n v="375.43"/>
    <n v="1190"/>
    <s v="United States"/>
    <n v="0"/>
    <s v="GTX"/>
    <n v="5482"/>
    <x v="1"/>
    <s v="Central"/>
  </r>
  <r>
    <s v="MFO940S8"/>
    <x v="1"/>
    <x v="1"/>
    <s v="Finhigh"/>
    <x v="1"/>
    <d v="2017-06-01T00:00:00"/>
    <x v="163"/>
    <n v="0"/>
    <s v="finance"/>
    <n v="2006"/>
    <n v="1102.43"/>
    <n v="1759"/>
    <s v="United States"/>
    <n v="0"/>
    <s v="MG"/>
    <n v="55"/>
    <x v="1"/>
    <s v="Central"/>
  </r>
  <r>
    <s v="5O0597PP"/>
    <x v="1"/>
    <x v="4"/>
    <s v="Warephase"/>
    <x v="1"/>
    <d v="2017-06-01T00:00:00"/>
    <x v="109"/>
    <n v="0"/>
    <s v="services"/>
    <n v="1997"/>
    <n v="2041.73"/>
    <n v="5276"/>
    <s v="United States"/>
    <n v="0"/>
    <s v="MG"/>
    <n v="3393"/>
    <x v="1"/>
    <s v="Central"/>
  </r>
  <r>
    <s v="C4FEG98K"/>
    <x v="1"/>
    <x v="2"/>
    <s v="Inity"/>
    <x v="0"/>
    <d v="2017-06-01T00:00:00"/>
    <x v="61"/>
    <n v="565"/>
    <s v="marketing"/>
    <n v="1986"/>
    <n v="2403.58"/>
    <n v="8801"/>
    <s v="United States"/>
    <n v="0"/>
    <s v="GTX"/>
    <n v="550"/>
    <x v="1"/>
    <s v="Central"/>
  </r>
  <r>
    <s v="EKH5O1HH"/>
    <x v="1"/>
    <x v="4"/>
    <s v="Ron-tech"/>
    <x v="0"/>
    <d v="2017-06-01T00:00:00"/>
    <x v="70"/>
    <n v="3771"/>
    <s v="medical"/>
    <n v="1992"/>
    <n v="3922.42"/>
    <n v="6837"/>
    <s v="United States"/>
    <n v="0"/>
    <s v="MG"/>
    <n v="3393"/>
    <x v="1"/>
    <s v="Central"/>
  </r>
  <r>
    <s v="BZ9C1LQT"/>
    <x v="12"/>
    <x v="4"/>
    <s v="Fasehatice"/>
    <x v="1"/>
    <d v="2017-06-01T00:00:00"/>
    <x v="138"/>
    <n v="0"/>
    <s v="retail"/>
    <n v="1990"/>
    <n v="4968.91"/>
    <n v="7523"/>
    <s v="United States"/>
    <n v="0"/>
    <s v="MG"/>
    <n v="3393"/>
    <x v="3"/>
    <s v="West"/>
  </r>
  <r>
    <s v="ZT6D57ED"/>
    <x v="24"/>
    <x v="3"/>
    <s v="Scottech"/>
    <x v="0"/>
    <d v="2017-06-01T00:00:00"/>
    <x v="144"/>
    <n v="6274"/>
    <s v="marketing"/>
    <n v="2012"/>
    <n v="45.39"/>
    <n v="100"/>
    <s v="United States"/>
    <s v="Inity"/>
    <s v="GTX"/>
    <n v="5482"/>
    <x v="1"/>
    <s v="Central"/>
  </r>
  <r>
    <s v="NKERMTB8"/>
    <x v="9"/>
    <x v="4"/>
    <s v="Plexzap"/>
    <x v="1"/>
    <d v="2017-06-01T00:00:00"/>
    <x v="124"/>
    <n v="0"/>
    <s v="retail"/>
    <n v="2001"/>
    <n v="2437.85"/>
    <n v="4874"/>
    <s v="United States"/>
    <n v="0"/>
    <s v="MG"/>
    <n v="3393"/>
    <x v="3"/>
    <s v="West"/>
  </r>
  <r>
    <s v="Q67320CY"/>
    <x v="9"/>
    <x v="4"/>
    <s v="Sunnamplex"/>
    <x v="0"/>
    <d v="2017-06-01T00:00:00"/>
    <x v="149"/>
    <n v="3480"/>
    <s v="marketing"/>
    <n v="2008"/>
    <n v="894.37"/>
    <n v="1593"/>
    <s v="Poland"/>
    <n v="0"/>
    <s v="MG"/>
    <n v="3393"/>
    <x v="3"/>
    <s v="West"/>
  </r>
  <r>
    <s v="K5NFTQRI"/>
    <x v="7"/>
    <x v="3"/>
    <s v="Fasehatice"/>
    <x v="0"/>
    <d v="2017-06-01T00:00:00"/>
    <x v="121"/>
    <n v="5770"/>
    <s v="retail"/>
    <n v="1990"/>
    <n v="4968.91"/>
    <n v="7523"/>
    <s v="United States"/>
    <n v="0"/>
    <s v="GTX"/>
    <n v="5482"/>
    <x v="2"/>
    <s v="West"/>
  </r>
  <r>
    <s v="IJ7B896N"/>
    <x v="16"/>
    <x v="4"/>
    <s v="Hottechi"/>
    <x v="1"/>
    <d v="2017-06-01T00:00:00"/>
    <x v="179"/>
    <n v="0"/>
    <s v="technolgy"/>
    <n v="1997"/>
    <n v="8170.38"/>
    <n v="16499"/>
    <s v="Korea"/>
    <n v="0"/>
    <s v="MG"/>
    <n v="3393"/>
    <x v="2"/>
    <s v="West"/>
  </r>
  <r>
    <s v="8KBVRQHD"/>
    <x v="21"/>
    <x v="3"/>
    <s v="Statholdings"/>
    <x v="1"/>
    <d v="2017-06-01T00:00:00"/>
    <x v="171"/>
    <n v="0"/>
    <s v="employment"/>
    <n v="1997"/>
    <n v="291.27"/>
    <n v="586"/>
    <s v="United States"/>
    <n v="0"/>
    <s v="GTX"/>
    <n v="5482"/>
    <x v="0"/>
    <s v="Central"/>
  </r>
  <r>
    <s v="AGZ87JFX"/>
    <x v="0"/>
    <x v="2"/>
    <s v="Rangreen"/>
    <x v="1"/>
    <d v="2017-06-01T00:00:00"/>
    <x v="135"/>
    <n v="0"/>
    <s v="technolgy"/>
    <n v="1987"/>
    <n v="2938.67"/>
    <n v="8775"/>
    <s v="Panama"/>
    <n v="0"/>
    <s v="GTX"/>
    <n v="550"/>
    <x v="0"/>
    <s v="Central"/>
  </r>
  <r>
    <s v="OBGCQ1BK"/>
    <x v="6"/>
    <x v="2"/>
    <s v="Domzoom"/>
    <x v="1"/>
    <d v="2017-06-01T00:00:00"/>
    <x v="173"/>
    <n v="0"/>
    <s v="entertainment"/>
    <n v="1998"/>
    <n v="217.87"/>
    <n v="551"/>
    <s v="United States"/>
    <n v="0"/>
    <s v="GTX"/>
    <n v="550"/>
    <x v="1"/>
    <s v="Central"/>
  </r>
  <r>
    <s v="K05LLUU4"/>
    <x v="6"/>
    <x v="2"/>
    <s v="Ron-tech"/>
    <x v="1"/>
    <d v="2017-06-01T00:00:00"/>
    <x v="170"/>
    <n v="0"/>
    <s v="medical"/>
    <n v="1992"/>
    <n v="3922.42"/>
    <n v="6837"/>
    <s v="United States"/>
    <n v="0"/>
    <s v="GTX"/>
    <n v="550"/>
    <x v="1"/>
    <s v="Central"/>
  </r>
  <r>
    <s v="9WISPXZW"/>
    <x v="17"/>
    <x v="2"/>
    <s v="Konex"/>
    <x v="0"/>
    <d v="2017-06-01T00:00:00"/>
    <x v="83"/>
    <n v="562"/>
    <s v="technolgy"/>
    <n v="1980"/>
    <n v="7708.38"/>
    <n v="13756"/>
    <s v="United States"/>
    <n v="0"/>
    <s v="GTX"/>
    <n v="550"/>
    <x v="5"/>
    <s v="East"/>
  </r>
  <r>
    <s v="6ONKN1IM"/>
    <x v="4"/>
    <x v="4"/>
    <s v="Newex"/>
    <x v="1"/>
    <d v="2017-06-01T00:00:00"/>
    <x v="159"/>
    <n v="0"/>
    <s v="services"/>
    <n v="1991"/>
    <n v="1012.72"/>
    <n v="3492"/>
    <s v="Germany"/>
    <n v="0"/>
    <s v="MG"/>
    <n v="3393"/>
    <x v="3"/>
    <s v="West"/>
  </r>
  <r>
    <s v="JVIIWJDL"/>
    <x v="13"/>
    <x v="1"/>
    <s v="Opentech"/>
    <x v="0"/>
    <d v="2017-06-01T00:00:00"/>
    <x v="144"/>
    <n v="38"/>
    <s v="finance"/>
    <n v="1994"/>
    <n v="355.23"/>
    <n v="853"/>
    <s v="United States"/>
    <n v="0"/>
    <s v="MG"/>
    <n v="55"/>
    <x v="4"/>
    <s v="East"/>
  </r>
  <r>
    <s v="W8M8XI8Y"/>
    <x v="2"/>
    <x v="4"/>
    <s v="Finjob"/>
    <x v="0"/>
    <d v="2017-06-01T00:00:00"/>
    <x v="125"/>
    <n v="3184"/>
    <s v="employment"/>
    <n v="1988"/>
    <n v="2059.9"/>
    <n v="3644"/>
    <s v="United States"/>
    <n v="0"/>
    <s v="MG"/>
    <n v="3393"/>
    <x v="2"/>
    <s v="West"/>
  </r>
  <r>
    <s v="MELHF0ZP"/>
    <x v="3"/>
    <x v="3"/>
    <s v="Rundofase"/>
    <x v="0"/>
    <d v="2017-06-02T00:00:00"/>
    <x v="180"/>
    <n v="5373"/>
    <s v="technolgy"/>
    <n v="1983"/>
    <n v="1008.06"/>
    <n v="1238"/>
    <s v="United States"/>
    <n v="0"/>
    <s v="GTX"/>
    <n v="5482"/>
    <x v="0"/>
    <s v="Central"/>
  </r>
  <r>
    <s v="6SV2WYK4"/>
    <x v="28"/>
    <x v="0"/>
    <s v="Bluth Company"/>
    <x v="0"/>
    <d v="2017-06-02T00:00:00"/>
    <x v="156"/>
    <n v="1239"/>
    <s v="technolgy"/>
    <n v="1993"/>
    <n v="1242.32"/>
    <n v="3027"/>
    <s v="United States"/>
    <s v="Acme Corporation"/>
    <s v="GTX"/>
    <n v="1096"/>
    <x v="5"/>
    <s v="East"/>
  </r>
  <r>
    <s v="6JEAYHOE"/>
    <x v="27"/>
    <x v="4"/>
    <s v="Isdom"/>
    <x v="1"/>
    <d v="2017-06-02T00:00:00"/>
    <x v="67"/>
    <n v="0"/>
    <s v="medical"/>
    <n v="2002"/>
    <n v="3178.24"/>
    <n v="4540"/>
    <s v="United States"/>
    <n v="0"/>
    <s v="MG"/>
    <n v="3393"/>
    <x v="0"/>
    <s v="Central"/>
  </r>
  <r>
    <s v="IKQSEYPT"/>
    <x v="27"/>
    <x v="1"/>
    <s v="Streethex"/>
    <x v="0"/>
    <d v="2017-06-02T00:00:00"/>
    <x v="83"/>
    <n v="52"/>
    <s v="retail"/>
    <n v="1988"/>
    <n v="1376.8"/>
    <n v="1165"/>
    <s v="Belgium"/>
    <n v="0"/>
    <s v="MG"/>
    <n v="55"/>
    <x v="0"/>
    <s v="Central"/>
  </r>
  <r>
    <s v="ZN0FWO0L"/>
    <x v="23"/>
    <x v="2"/>
    <s v="Ganjaflex"/>
    <x v="0"/>
    <d v="2017-06-02T00:00:00"/>
    <x v="162"/>
    <n v="651"/>
    <s v="retail"/>
    <n v="1995"/>
    <n v="5158.71"/>
    <n v="17479"/>
    <s v="Japan"/>
    <n v="0"/>
    <s v="GTX"/>
    <n v="550"/>
    <x v="4"/>
    <s v="East"/>
  </r>
  <r>
    <s v="CPL37MZC"/>
    <x v="1"/>
    <x v="3"/>
    <s v="dambase"/>
    <x v="0"/>
    <d v="2017-06-02T00:00:00"/>
    <x v="110"/>
    <n v="6026"/>
    <s v="marketing"/>
    <n v="1995"/>
    <n v="2173.98"/>
    <n v="2928"/>
    <s v="United States"/>
    <s v="Inity"/>
    <s v="GTX"/>
    <n v="5482"/>
    <x v="1"/>
    <s v="Central"/>
  </r>
  <r>
    <s v="GM68OLDH"/>
    <x v="7"/>
    <x v="3"/>
    <s v="Green-Plus"/>
    <x v="0"/>
    <d v="2017-06-02T00:00:00"/>
    <x v="156"/>
    <n v="5569"/>
    <s v="services"/>
    <n v="2003"/>
    <n v="692.19"/>
    <n v="1922"/>
    <s v="United States"/>
    <n v="0"/>
    <s v="GTX"/>
    <n v="5482"/>
    <x v="2"/>
    <s v="West"/>
  </r>
  <r>
    <s v="W604BPPE"/>
    <x v="29"/>
    <x v="2"/>
    <s v="Dontechi"/>
    <x v="1"/>
    <d v="2017-06-02T00:00:00"/>
    <x v="148"/>
    <n v="0"/>
    <s v="software"/>
    <n v="1982"/>
    <n v="4618"/>
    <n v="10083"/>
    <s v="United States"/>
    <n v="0"/>
    <s v="GTX"/>
    <n v="550"/>
    <x v="1"/>
    <s v="Central"/>
  </r>
  <r>
    <s v="GIJ14130"/>
    <x v="29"/>
    <x v="2"/>
    <s v="Hottechi"/>
    <x v="0"/>
    <d v="2017-06-02T00:00:00"/>
    <x v="161"/>
    <n v="519"/>
    <s v="technolgy"/>
    <n v="1997"/>
    <n v="8170.38"/>
    <n v="16499"/>
    <s v="Korea"/>
    <n v="0"/>
    <s v="GTX"/>
    <n v="550"/>
    <x v="1"/>
    <s v="Central"/>
  </r>
  <r>
    <s v="CUA83384"/>
    <x v="14"/>
    <x v="2"/>
    <s v="Scotfind"/>
    <x v="0"/>
    <d v="2017-06-02T00:00:00"/>
    <x v="156"/>
    <n v="558"/>
    <s v="software"/>
    <n v="1996"/>
    <n v="6354.87"/>
    <n v="16780"/>
    <s v="United States"/>
    <s v="Bubba Gump"/>
    <s v="GTX"/>
    <n v="550"/>
    <x v="2"/>
    <s v="West"/>
  </r>
  <r>
    <s v="ZGQI86AQ"/>
    <x v="16"/>
    <x v="2"/>
    <s v="Sonron"/>
    <x v="0"/>
    <d v="2017-06-02T00:00:00"/>
    <x v="156"/>
    <n v="523"/>
    <s v="telecommunications"/>
    <n v="1999"/>
    <n v="1699.85"/>
    <n v="5108"/>
    <s v="United States"/>
    <n v="0"/>
    <s v="GTX"/>
    <n v="550"/>
    <x v="2"/>
    <s v="West"/>
  </r>
  <r>
    <s v="UPHLXZ3M"/>
    <x v="21"/>
    <x v="1"/>
    <s v="Funholding"/>
    <x v="1"/>
    <d v="2017-06-02T00:00:00"/>
    <x v="110"/>
    <n v="0"/>
    <s v="finance"/>
    <n v="1991"/>
    <n v="2819.5"/>
    <n v="7227"/>
    <s v="United States"/>
    <s v="Golddex"/>
    <s v="MG"/>
    <n v="55"/>
    <x v="0"/>
    <s v="Central"/>
  </r>
  <r>
    <s v="JDFQYP5L"/>
    <x v="21"/>
    <x v="2"/>
    <s v="Stanredtax"/>
    <x v="0"/>
    <d v="2017-06-02T00:00:00"/>
    <x v="138"/>
    <n v="588"/>
    <s v="finance"/>
    <n v="1987"/>
    <n v="1698.2"/>
    <n v="3798"/>
    <s v="United States"/>
    <n v="0"/>
    <s v="GTX"/>
    <n v="550"/>
    <x v="0"/>
    <s v="Central"/>
  </r>
  <r>
    <s v="06AIY3IS"/>
    <x v="20"/>
    <x v="3"/>
    <s v="Condax"/>
    <x v="0"/>
    <d v="2017-06-02T00:00:00"/>
    <x v="132"/>
    <n v="5712"/>
    <s v="medical"/>
    <n v="2017"/>
    <n v="4.54"/>
    <n v="9"/>
    <s v="United States"/>
    <n v="0"/>
    <s v="GTX"/>
    <n v="5482"/>
    <x v="1"/>
    <s v="Central"/>
  </r>
  <r>
    <s v="4LQAN2JX"/>
    <x v="8"/>
    <x v="0"/>
    <s v="Golddex"/>
    <x v="0"/>
    <d v="2017-06-02T00:00:00"/>
    <x v="171"/>
    <n v="1046"/>
    <s v="finance"/>
    <n v="2008"/>
    <n v="52.5"/>
    <n v="165"/>
    <s v="United States"/>
    <n v="0"/>
    <s v="GTX"/>
    <n v="1096"/>
    <x v="2"/>
    <s v="West"/>
  </r>
  <r>
    <s v="84QGC91P"/>
    <x v="8"/>
    <x v="1"/>
    <s v="Singletechno"/>
    <x v="0"/>
    <d v="2017-06-02T00:00:00"/>
    <x v="149"/>
    <n v="54"/>
    <s v="retail"/>
    <n v="1996"/>
    <n v="2214.94"/>
    <n v="5374"/>
    <s v="United States"/>
    <n v="0"/>
    <s v="MG"/>
    <n v="55"/>
    <x v="2"/>
    <s v="West"/>
  </r>
  <r>
    <s v="QFBBRJL5"/>
    <x v="17"/>
    <x v="1"/>
    <s v="Umbrella Corporation"/>
    <x v="0"/>
    <d v="2017-06-02T00:00:00"/>
    <x v="166"/>
    <n v="60"/>
    <s v="finance"/>
    <n v="1998"/>
    <n v="2022.14"/>
    <n v="5113"/>
    <s v="United States"/>
    <n v="0"/>
    <s v="MG"/>
    <n v="55"/>
    <x v="5"/>
    <s v="East"/>
  </r>
  <r>
    <s v="XCGW5K0N"/>
    <x v="13"/>
    <x v="2"/>
    <s v="Silis"/>
    <x v="0"/>
    <d v="2017-06-02T00:00:00"/>
    <x v="179"/>
    <n v="572"/>
    <s v="medical"/>
    <n v="1994"/>
    <n v="2818.38"/>
    <n v="6290"/>
    <s v="United States"/>
    <n v="0"/>
    <s v="GTX"/>
    <n v="550"/>
    <x v="4"/>
    <s v="East"/>
  </r>
  <r>
    <s v="UUF8Z53N"/>
    <x v="13"/>
    <x v="1"/>
    <s v="Condax"/>
    <x v="0"/>
    <d v="2017-06-02T00:00:00"/>
    <x v="154"/>
    <n v="55"/>
    <s v="medical"/>
    <n v="2017"/>
    <n v="4.54"/>
    <n v="9"/>
    <s v="United States"/>
    <n v="0"/>
    <s v="MG"/>
    <n v="55"/>
    <x v="4"/>
    <s v="East"/>
  </r>
  <r>
    <s v="J6MIKNYJ"/>
    <x v="13"/>
    <x v="1"/>
    <s v="Xx-zobam"/>
    <x v="0"/>
    <d v="2017-06-02T00:00:00"/>
    <x v="159"/>
    <n v="51"/>
    <s v="entertainment"/>
    <n v="1989"/>
    <n v="3838.39"/>
    <n v="8274"/>
    <s v="United States"/>
    <n v="0"/>
    <s v="MG"/>
    <n v="55"/>
    <x v="4"/>
    <s v="East"/>
  </r>
  <r>
    <s v="3W4AWYSK"/>
    <x v="25"/>
    <x v="3"/>
    <s v="Vehement Capital Partners"/>
    <x v="1"/>
    <d v="2017-06-03T00:00:00"/>
    <x v="163"/>
    <n v="0"/>
    <s v="finance"/>
    <n v="1993"/>
    <n v="646.1"/>
    <n v="883"/>
    <s v="United States"/>
    <s v="Golddex"/>
    <s v="GTX"/>
    <n v="5482"/>
    <x v="5"/>
    <s v="East"/>
  </r>
  <r>
    <s v="VBN5T6F8"/>
    <x v="25"/>
    <x v="1"/>
    <s v="Opentech"/>
    <x v="0"/>
    <d v="2017-06-03T00:00:00"/>
    <x v="157"/>
    <n v="59"/>
    <s v="finance"/>
    <n v="1994"/>
    <n v="355.23"/>
    <n v="853"/>
    <s v="United States"/>
    <n v="0"/>
    <s v="MG"/>
    <n v="55"/>
    <x v="5"/>
    <s v="East"/>
  </r>
  <r>
    <s v="45CMXP2K"/>
    <x v="1"/>
    <x v="2"/>
    <s v="Treequote"/>
    <x v="1"/>
    <d v="2017-06-03T00:00:00"/>
    <x v="124"/>
    <n v="0"/>
    <s v="telecommunications"/>
    <n v="1988"/>
    <n v="5266.09"/>
    <n v="8595"/>
    <s v="United States"/>
    <s v="Sonron"/>
    <s v="GTX"/>
    <n v="550"/>
    <x v="1"/>
    <s v="Central"/>
  </r>
  <r>
    <s v="K94WM7M4"/>
    <x v="22"/>
    <x v="4"/>
    <s v="Zathunicon"/>
    <x v="1"/>
    <d v="2017-06-03T00:00:00"/>
    <x v="150"/>
    <n v="0"/>
    <s v="retail"/>
    <n v="2010"/>
    <n v="71.12"/>
    <n v="144"/>
    <s v="United States"/>
    <n v="0"/>
    <s v="MG"/>
    <n v="3393"/>
    <x v="5"/>
    <s v="East"/>
  </r>
  <r>
    <s v="31KRB7R2"/>
    <x v="7"/>
    <x v="2"/>
    <s v="Plexzap"/>
    <x v="1"/>
    <d v="2017-06-03T00:00:00"/>
    <x v="116"/>
    <n v="0"/>
    <s v="retail"/>
    <n v="2001"/>
    <n v="2437.85"/>
    <n v="4874"/>
    <s v="United States"/>
    <n v="0"/>
    <s v="GTX"/>
    <n v="550"/>
    <x v="2"/>
    <s v="West"/>
  </r>
  <r>
    <s v="LDAXEBR0"/>
    <x v="29"/>
    <x v="2"/>
    <s v="Treequote"/>
    <x v="0"/>
    <d v="2017-06-03T00:00:00"/>
    <x v="80"/>
    <n v="639"/>
    <s v="telecommunications"/>
    <n v="1988"/>
    <n v="5266.09"/>
    <n v="8595"/>
    <s v="United States"/>
    <s v="Sonron"/>
    <s v="GTX"/>
    <n v="550"/>
    <x v="1"/>
    <s v="Central"/>
  </r>
  <r>
    <s v="NGTMVX1C"/>
    <x v="29"/>
    <x v="0"/>
    <s v="Globex Corporation"/>
    <x v="0"/>
    <d v="2017-06-03T00:00:00"/>
    <x v="92"/>
    <n v="1040"/>
    <s v="technolgy"/>
    <n v="2000"/>
    <n v="1223.72"/>
    <n v="2497"/>
    <s v="Norway"/>
    <n v="0"/>
    <s v="GTX"/>
    <n v="1096"/>
    <x v="1"/>
    <s v="Central"/>
  </r>
  <r>
    <s v="13PPMGNM"/>
    <x v="14"/>
    <x v="0"/>
    <s v="Plexzap"/>
    <x v="1"/>
    <d v="2017-06-03T00:00:00"/>
    <x v="109"/>
    <n v="0"/>
    <s v="retail"/>
    <n v="2001"/>
    <n v="2437.85"/>
    <n v="4874"/>
    <s v="United States"/>
    <n v="0"/>
    <s v="GTX"/>
    <n v="1096"/>
    <x v="2"/>
    <s v="West"/>
  </r>
  <r>
    <s v="6GY8Q8F0"/>
    <x v="21"/>
    <x v="1"/>
    <s v="Funholding"/>
    <x v="0"/>
    <d v="2017-06-03T00:00:00"/>
    <x v="175"/>
    <n v="54"/>
    <s v="finance"/>
    <n v="1991"/>
    <n v="2819.5"/>
    <n v="7227"/>
    <s v="United States"/>
    <s v="Golddex"/>
    <s v="MG"/>
    <n v="55"/>
    <x v="0"/>
    <s v="Central"/>
  </r>
  <r>
    <s v="5JIXFMFY"/>
    <x v="21"/>
    <x v="4"/>
    <s v="Inity"/>
    <x v="0"/>
    <d v="2017-06-03T00:00:00"/>
    <x v="160"/>
    <n v="3438"/>
    <s v="marketing"/>
    <n v="1986"/>
    <n v="2403.58"/>
    <n v="8801"/>
    <s v="United States"/>
    <n v="0"/>
    <s v="MG"/>
    <n v="3393"/>
    <x v="0"/>
    <s v="Central"/>
  </r>
  <r>
    <s v="69XL3JMB"/>
    <x v="20"/>
    <x v="0"/>
    <s v="Isdom"/>
    <x v="0"/>
    <d v="2017-06-03T00:00:00"/>
    <x v="125"/>
    <n v="1017"/>
    <s v="medical"/>
    <n v="2002"/>
    <n v="3178.24"/>
    <n v="4540"/>
    <s v="United States"/>
    <n v="0"/>
    <s v="GTX"/>
    <n v="1096"/>
    <x v="1"/>
    <s v="Central"/>
  </r>
  <r>
    <s v="YTGQKC7A"/>
    <x v="10"/>
    <x v="1"/>
    <s v="Dalttechnology"/>
    <x v="2"/>
    <d v="2017-06-03T00:00:00"/>
    <x v="14"/>
    <m/>
    <s v="software"/>
    <n v="2013"/>
    <n v="98.79"/>
    <n v="96"/>
    <s v="United States"/>
    <s v="Bubba Gump"/>
    <s v="MG"/>
    <n v="55"/>
    <x v="3"/>
    <s v="West"/>
  </r>
  <r>
    <s v="DYWMK8OF"/>
    <x v="10"/>
    <x v="4"/>
    <s v="Singletechno"/>
    <x v="0"/>
    <d v="2017-06-03T00:00:00"/>
    <x v="162"/>
    <n v="3314"/>
    <s v="retail"/>
    <n v="1996"/>
    <n v="2214.94"/>
    <n v="5374"/>
    <s v="United States"/>
    <n v="0"/>
    <s v="MG"/>
    <n v="3393"/>
    <x v="3"/>
    <s v="West"/>
  </r>
  <r>
    <s v="GG8XQD8Z"/>
    <x v="11"/>
    <x v="1"/>
    <s v="Cancity"/>
    <x v="1"/>
    <d v="2017-06-03T00:00:00"/>
    <x v="116"/>
    <n v="0"/>
    <s v="retail"/>
    <n v="2001"/>
    <n v="718.62"/>
    <n v="2448"/>
    <s v="United States"/>
    <n v="0"/>
    <s v="MG"/>
    <n v="55"/>
    <x v="0"/>
    <s v="Central"/>
  </r>
  <r>
    <s v="URT8A7OQ"/>
    <x v="11"/>
    <x v="1"/>
    <s v="Rangreen"/>
    <x v="0"/>
    <d v="2017-06-03T00:00:00"/>
    <x v="163"/>
    <n v="51"/>
    <s v="technolgy"/>
    <n v="1987"/>
    <n v="2938.67"/>
    <n v="8775"/>
    <s v="Panama"/>
    <n v="0"/>
    <s v="MG"/>
    <n v="55"/>
    <x v="0"/>
    <s v="Central"/>
  </r>
  <r>
    <s v="LGO0XF4X"/>
    <x v="4"/>
    <x v="1"/>
    <s v="Kan-code"/>
    <x v="0"/>
    <d v="2017-06-03T00:00:00"/>
    <x v="153"/>
    <n v="50"/>
    <s v="software"/>
    <n v="1982"/>
    <n v="11698.03"/>
    <n v="34288"/>
    <s v="United States"/>
    <n v="0"/>
    <s v="MG"/>
    <n v="55"/>
    <x v="3"/>
    <s v="West"/>
  </r>
  <r>
    <s v="Y46OEBEH"/>
    <x v="13"/>
    <x v="1"/>
    <s v="Zathunicon"/>
    <x v="0"/>
    <d v="2017-06-03T00:00:00"/>
    <x v="70"/>
    <n v="54"/>
    <s v="retail"/>
    <n v="2010"/>
    <n v="71.12"/>
    <n v="144"/>
    <s v="United States"/>
    <n v="0"/>
    <s v="MG"/>
    <n v="55"/>
    <x v="4"/>
    <s v="East"/>
  </r>
  <r>
    <s v="G54JJCMX"/>
    <x v="3"/>
    <x v="3"/>
    <s v="Scottech"/>
    <x v="1"/>
    <d v="2017-06-04T00:00:00"/>
    <x v="155"/>
    <n v="0"/>
    <s v="marketing"/>
    <n v="2012"/>
    <n v="45.39"/>
    <n v="100"/>
    <s v="United States"/>
    <s v="Inity"/>
    <s v="GTX"/>
    <n v="5482"/>
    <x v="0"/>
    <s v="Central"/>
  </r>
  <r>
    <s v="BPQ0358T"/>
    <x v="3"/>
    <x v="4"/>
    <s v="Rangreen"/>
    <x v="1"/>
    <d v="2017-06-04T00:00:00"/>
    <x v="167"/>
    <n v="0"/>
    <s v="technolgy"/>
    <n v="1987"/>
    <n v="2938.67"/>
    <n v="8775"/>
    <s v="Panama"/>
    <n v="0"/>
    <s v="MG"/>
    <n v="3393"/>
    <x v="0"/>
    <s v="Central"/>
  </r>
  <r>
    <s v="SMU4542Q"/>
    <x v="27"/>
    <x v="0"/>
    <s v="Hottechi"/>
    <x v="1"/>
    <d v="2017-06-04T00:00:00"/>
    <x v="121"/>
    <n v="0"/>
    <s v="technolgy"/>
    <n v="1997"/>
    <n v="8170.38"/>
    <n v="16499"/>
    <s v="Korea"/>
    <n v="0"/>
    <s v="GTX"/>
    <n v="1096"/>
    <x v="0"/>
    <s v="Central"/>
  </r>
  <r>
    <s v="4K8N65EM"/>
    <x v="22"/>
    <x v="1"/>
    <s v="Initech"/>
    <x v="1"/>
    <d v="2017-06-04T00:00:00"/>
    <x v="112"/>
    <n v="0"/>
    <s v="telecommunications"/>
    <n v="1994"/>
    <n v="6395.05"/>
    <n v="20275"/>
    <s v="United States"/>
    <n v="0"/>
    <s v="MG"/>
    <n v="55"/>
    <x v="5"/>
    <s v="East"/>
  </r>
  <r>
    <s v="Y6YZXVTF"/>
    <x v="22"/>
    <x v="4"/>
    <s v="Massive Dynamic"/>
    <x v="0"/>
    <d v="2017-06-04T00:00:00"/>
    <x v="161"/>
    <n v="2876"/>
    <s v="entertainment"/>
    <n v="1989"/>
    <n v="665.06"/>
    <n v="1095"/>
    <s v="United States"/>
    <n v="0"/>
    <s v="MG"/>
    <n v="3393"/>
    <x v="5"/>
    <s v="East"/>
  </r>
  <r>
    <s v="SHETLR3T"/>
    <x v="24"/>
    <x v="3"/>
    <s v="Warephase"/>
    <x v="0"/>
    <d v="2017-06-04T00:00:00"/>
    <x v="154"/>
    <n v="4990"/>
    <s v="services"/>
    <n v="1997"/>
    <n v="2041.73"/>
    <n v="5276"/>
    <s v="United States"/>
    <n v="0"/>
    <s v="GTX"/>
    <n v="5482"/>
    <x v="1"/>
    <s v="Central"/>
  </r>
  <r>
    <s v="EL03YRD0"/>
    <x v="9"/>
    <x v="0"/>
    <s v="Scotfind"/>
    <x v="1"/>
    <d v="2017-06-04T00:00:00"/>
    <x v="181"/>
    <n v="0"/>
    <s v="software"/>
    <n v="1996"/>
    <n v="6354.87"/>
    <n v="16780"/>
    <s v="United States"/>
    <s v="Bubba Gump"/>
    <s v="GTX"/>
    <n v="1096"/>
    <x v="3"/>
    <s v="West"/>
  </r>
  <r>
    <s v="3KZUBSRU"/>
    <x v="9"/>
    <x v="0"/>
    <s v="Sonron"/>
    <x v="0"/>
    <d v="2017-06-04T00:00:00"/>
    <x v="177"/>
    <n v="1024"/>
    <s v="telecommunications"/>
    <n v="1999"/>
    <n v="1699.85"/>
    <n v="5108"/>
    <s v="United States"/>
    <n v="0"/>
    <s v="GTX"/>
    <n v="1096"/>
    <x v="3"/>
    <s v="West"/>
  </r>
  <r>
    <s v="FA6JQ4V2"/>
    <x v="14"/>
    <x v="1"/>
    <s v="Lexiqvolax"/>
    <x v="0"/>
    <d v="2017-06-04T00:00:00"/>
    <x v="167"/>
    <n v="53"/>
    <s v="medical"/>
    <n v="2004"/>
    <n v="1618.89"/>
    <n v="3889"/>
    <s v="United States"/>
    <n v="0"/>
    <s v="MG"/>
    <n v="55"/>
    <x v="2"/>
    <s v="West"/>
  </r>
  <r>
    <s v="XTE9XJTS"/>
    <x v="16"/>
    <x v="1"/>
    <s v="Zencorporation"/>
    <x v="2"/>
    <d v="2017-06-04T00:00:00"/>
    <x v="14"/>
    <m/>
    <s v="technolgy"/>
    <n v="2011"/>
    <n v="40.79"/>
    <n v="142"/>
    <s v="China"/>
    <n v="0"/>
    <s v="MG"/>
    <n v="55"/>
    <x v="2"/>
    <s v="West"/>
  </r>
  <r>
    <s v="N7WUBQR0"/>
    <x v="16"/>
    <x v="0"/>
    <s v="Singletechno"/>
    <x v="1"/>
    <d v="2017-06-04T00:00:00"/>
    <x v="180"/>
    <n v="0"/>
    <s v="retail"/>
    <n v="1996"/>
    <n v="2214.94"/>
    <n v="5374"/>
    <s v="United States"/>
    <n v="0"/>
    <s v="GTX"/>
    <n v="1096"/>
    <x v="2"/>
    <s v="West"/>
  </r>
  <r>
    <s v="9KJ89VHI"/>
    <x v="16"/>
    <x v="2"/>
    <s v="J-Texon"/>
    <x v="0"/>
    <d v="2017-06-04T00:00:00"/>
    <x v="169"/>
    <n v="525"/>
    <s v="retail"/>
    <n v="1989"/>
    <n v="1388.67"/>
    <n v="3583"/>
    <s v="United States"/>
    <n v="0"/>
    <s v="GTX"/>
    <n v="550"/>
    <x v="2"/>
    <s v="West"/>
  </r>
  <r>
    <s v="N3CN7GCZ"/>
    <x v="16"/>
    <x v="1"/>
    <s v="Nam-zim"/>
    <x v="0"/>
    <d v="2017-06-04T00:00:00"/>
    <x v="150"/>
    <n v="60"/>
    <s v="services"/>
    <n v="1987"/>
    <n v="405.59"/>
    <n v="1179"/>
    <s v="Brazil"/>
    <s v="Warephase"/>
    <s v="MG"/>
    <n v="55"/>
    <x v="2"/>
    <s v="West"/>
  </r>
  <r>
    <s v="KAHKF9H1"/>
    <x v="5"/>
    <x v="0"/>
    <s v="Scotfind"/>
    <x v="0"/>
    <d v="2017-06-04T00:00:00"/>
    <x v="84"/>
    <n v="967"/>
    <s v="software"/>
    <n v="1996"/>
    <n v="6354.87"/>
    <n v="16780"/>
    <s v="United States"/>
    <s v="Bubba Gump"/>
    <s v="GTX"/>
    <n v="1096"/>
    <x v="3"/>
    <s v="West"/>
  </r>
  <r>
    <s v="P4UJ64QM"/>
    <x v="8"/>
    <x v="2"/>
    <s v="Rantouch"/>
    <x v="1"/>
    <d v="2017-06-04T00:00:00"/>
    <x v="141"/>
    <n v="0"/>
    <s v="telecommunications"/>
    <n v="1994"/>
    <n v="1188.42"/>
    <n v="3015"/>
    <s v="United States"/>
    <n v="0"/>
    <s v="GTX"/>
    <n v="550"/>
    <x v="2"/>
    <s v="West"/>
  </r>
  <r>
    <s v="IHF5GR01"/>
    <x v="17"/>
    <x v="2"/>
    <s v="Initech"/>
    <x v="0"/>
    <d v="2017-06-04T00:00:00"/>
    <x v="61"/>
    <n v="524"/>
    <s v="telecommunications"/>
    <n v="1994"/>
    <n v="6395.05"/>
    <n v="20275"/>
    <s v="United States"/>
    <n v="0"/>
    <s v="GTX"/>
    <n v="550"/>
    <x v="5"/>
    <s v="East"/>
  </r>
  <r>
    <s v="81DUFIPO"/>
    <x v="10"/>
    <x v="1"/>
    <s v="J-Texon"/>
    <x v="0"/>
    <d v="2017-06-04T00:00:00"/>
    <x v="153"/>
    <n v="57"/>
    <s v="retail"/>
    <n v="1989"/>
    <n v="1388.67"/>
    <n v="3583"/>
    <s v="United States"/>
    <n v="0"/>
    <s v="MG"/>
    <n v="55"/>
    <x v="3"/>
    <s v="West"/>
  </r>
  <r>
    <s v="58K44TMD"/>
    <x v="15"/>
    <x v="4"/>
    <s v="Bubba Gump"/>
    <x v="1"/>
    <d v="2017-06-04T00:00:00"/>
    <x v="69"/>
    <n v="0"/>
    <s v="software"/>
    <n v="2002"/>
    <n v="987.39"/>
    <n v="2253"/>
    <s v="United States"/>
    <n v="0"/>
    <s v="MG"/>
    <n v="3393"/>
    <x v="4"/>
    <s v="East"/>
  </r>
  <r>
    <s v="EEBOSTAA"/>
    <x v="11"/>
    <x v="3"/>
    <s v="Warephase"/>
    <x v="0"/>
    <d v="2017-06-04T00:00:00"/>
    <x v="66"/>
    <n v="5056"/>
    <s v="services"/>
    <n v="1997"/>
    <n v="2041.73"/>
    <n v="5276"/>
    <s v="United States"/>
    <n v="0"/>
    <s v="GTX"/>
    <n v="5482"/>
    <x v="0"/>
    <s v="Central"/>
  </r>
  <r>
    <s v="9DDHZUZB"/>
    <x v="4"/>
    <x v="2"/>
    <s v="Konex"/>
    <x v="0"/>
    <d v="2017-06-04T00:00:00"/>
    <x v="84"/>
    <n v="600"/>
    <s v="technolgy"/>
    <n v="1980"/>
    <n v="7708.38"/>
    <n v="13756"/>
    <s v="United States"/>
    <n v="0"/>
    <s v="GTX"/>
    <n v="550"/>
    <x v="3"/>
    <s v="West"/>
  </r>
  <r>
    <s v="IWLEND3K"/>
    <x v="25"/>
    <x v="2"/>
    <s v="Donware"/>
    <x v="0"/>
    <d v="2017-06-05T00:00:00"/>
    <x v="166"/>
    <n v="633"/>
    <s v="marketing"/>
    <n v="1999"/>
    <n v="1197.44"/>
    <n v="2570"/>
    <s v="United States"/>
    <n v="0"/>
    <s v="GTX"/>
    <n v="550"/>
    <x v="5"/>
    <s v="East"/>
  </r>
  <r>
    <s v="H35AXY3M"/>
    <x v="23"/>
    <x v="0"/>
    <s v="Kan-code"/>
    <x v="0"/>
    <d v="2017-06-05T00:00:00"/>
    <x v="73"/>
    <n v="899"/>
    <s v="software"/>
    <n v="1982"/>
    <n v="11698.03"/>
    <n v="34288"/>
    <s v="United States"/>
    <n v="0"/>
    <s v="GTX"/>
    <n v="1096"/>
    <x v="4"/>
    <s v="East"/>
  </r>
  <r>
    <s v="VF7DWQIH"/>
    <x v="1"/>
    <x v="3"/>
    <s v="dambase"/>
    <x v="0"/>
    <d v="2017-06-05T00:00:00"/>
    <x v="148"/>
    <n v="5421"/>
    <s v="marketing"/>
    <n v="1995"/>
    <n v="2173.98"/>
    <n v="2928"/>
    <s v="United States"/>
    <s v="Inity"/>
    <s v="GTX"/>
    <n v="5482"/>
    <x v="1"/>
    <s v="Central"/>
  </r>
  <r>
    <s v="OEBJXZN6"/>
    <x v="1"/>
    <x v="4"/>
    <s v="Dontechi"/>
    <x v="0"/>
    <d v="2017-06-05T00:00:00"/>
    <x v="143"/>
    <n v="3625"/>
    <s v="software"/>
    <n v="1982"/>
    <n v="4618"/>
    <n v="10083"/>
    <s v="United States"/>
    <n v="0"/>
    <s v="MG"/>
    <n v="3393"/>
    <x v="1"/>
    <s v="Central"/>
  </r>
  <r>
    <s v="QMUBRAT2"/>
    <x v="24"/>
    <x v="2"/>
    <s v="Globex Corporation"/>
    <x v="1"/>
    <d v="2017-06-05T00:00:00"/>
    <x v="145"/>
    <n v="0"/>
    <s v="technolgy"/>
    <n v="2000"/>
    <n v="1223.72"/>
    <n v="2497"/>
    <s v="Norway"/>
    <n v="0"/>
    <s v="GTX"/>
    <n v="550"/>
    <x v="1"/>
    <s v="Central"/>
  </r>
  <r>
    <s v="W5P1OLUL"/>
    <x v="29"/>
    <x v="2"/>
    <s v="Rundofase"/>
    <x v="0"/>
    <d v="2017-06-05T00:00:00"/>
    <x v="124"/>
    <n v="554"/>
    <s v="technolgy"/>
    <n v="1983"/>
    <n v="1008.06"/>
    <n v="1238"/>
    <s v="United States"/>
    <n v="0"/>
    <s v="GTX"/>
    <n v="550"/>
    <x v="1"/>
    <s v="Central"/>
  </r>
  <r>
    <s v="JP4H1WG4"/>
    <x v="14"/>
    <x v="2"/>
    <s v="Singletechno"/>
    <x v="1"/>
    <d v="2017-06-05T00:00:00"/>
    <x v="137"/>
    <n v="0"/>
    <s v="retail"/>
    <n v="1996"/>
    <n v="2214.94"/>
    <n v="5374"/>
    <s v="United States"/>
    <n v="0"/>
    <s v="GTX"/>
    <n v="550"/>
    <x v="2"/>
    <s v="West"/>
  </r>
  <r>
    <s v="580XZTEO"/>
    <x v="14"/>
    <x v="2"/>
    <s v="Sunnamplex"/>
    <x v="1"/>
    <d v="2017-06-05T00:00:00"/>
    <x v="79"/>
    <n v="0"/>
    <s v="marketing"/>
    <n v="2008"/>
    <n v="894.37"/>
    <n v="1593"/>
    <s v="Poland"/>
    <n v="0"/>
    <s v="GTX"/>
    <n v="550"/>
    <x v="2"/>
    <s v="West"/>
  </r>
  <r>
    <s v="XNC9UMYH"/>
    <x v="5"/>
    <x v="0"/>
    <s v="Faxquote"/>
    <x v="0"/>
    <d v="2017-06-05T00:00:00"/>
    <x v="154"/>
    <n v="1169"/>
    <s v="telecommunications"/>
    <n v="1995"/>
    <n v="1825.82"/>
    <n v="5595"/>
    <s v="United States"/>
    <s v="Sonron"/>
    <s v="GTX"/>
    <n v="1096"/>
    <x v="3"/>
    <s v="West"/>
  </r>
  <r>
    <s v="08Q8A6M9"/>
    <x v="20"/>
    <x v="1"/>
    <s v="Scottech"/>
    <x v="0"/>
    <d v="2017-06-05T00:00:00"/>
    <x v="80"/>
    <n v="60"/>
    <s v="marketing"/>
    <n v="2012"/>
    <n v="45.39"/>
    <n v="100"/>
    <s v="United States"/>
    <s v="Inity"/>
    <s v="MG"/>
    <n v="55"/>
    <x v="1"/>
    <s v="Central"/>
  </r>
  <r>
    <s v="6F8IL0XV"/>
    <x v="8"/>
    <x v="0"/>
    <s v="Condax"/>
    <x v="1"/>
    <d v="2017-06-05T00:00:00"/>
    <x v="150"/>
    <n v="0"/>
    <s v="medical"/>
    <n v="2017"/>
    <n v="4.54"/>
    <n v="9"/>
    <s v="United States"/>
    <n v="0"/>
    <s v="GTX"/>
    <n v="1096"/>
    <x v="2"/>
    <s v="West"/>
  </r>
  <r>
    <s v="NTHLG5DT"/>
    <x v="8"/>
    <x v="2"/>
    <s v="Golddex"/>
    <x v="0"/>
    <d v="2017-06-05T00:00:00"/>
    <x v="164"/>
    <n v="595"/>
    <s v="finance"/>
    <n v="2008"/>
    <n v="52.5"/>
    <n v="165"/>
    <s v="United States"/>
    <n v="0"/>
    <s v="GTX"/>
    <n v="550"/>
    <x v="2"/>
    <s v="West"/>
  </r>
  <r>
    <s v="Y5OZ7VOF"/>
    <x v="8"/>
    <x v="4"/>
    <s v="Plexzap"/>
    <x v="0"/>
    <d v="2017-06-05T00:00:00"/>
    <x v="92"/>
    <n v="3227"/>
    <s v="retail"/>
    <n v="2001"/>
    <n v="2437.85"/>
    <n v="4874"/>
    <s v="United States"/>
    <n v="0"/>
    <s v="MG"/>
    <n v="3393"/>
    <x v="2"/>
    <s v="West"/>
  </r>
  <r>
    <s v="9HLQVY37"/>
    <x v="0"/>
    <x v="0"/>
    <s v="Konmatfix"/>
    <x v="1"/>
    <d v="2017-06-05T00:00:00"/>
    <x v="79"/>
    <n v="0"/>
    <s v="marketing"/>
    <n v="1985"/>
    <n v="375.43"/>
    <n v="1190"/>
    <s v="United States"/>
    <n v="0"/>
    <s v="GTX"/>
    <n v="1096"/>
    <x v="0"/>
    <s v="Central"/>
  </r>
  <r>
    <s v="8C3LOLPY"/>
    <x v="0"/>
    <x v="0"/>
    <s v="Ron-tech"/>
    <x v="1"/>
    <d v="2017-06-05T00:00:00"/>
    <x v="141"/>
    <n v="0"/>
    <s v="medical"/>
    <n v="1992"/>
    <n v="3922.42"/>
    <n v="6837"/>
    <s v="United States"/>
    <n v="0"/>
    <s v="GTX"/>
    <n v="1096"/>
    <x v="0"/>
    <s v="Central"/>
  </r>
  <r>
    <s v="QMJHLT1V"/>
    <x v="0"/>
    <x v="1"/>
    <s v="Hottechi"/>
    <x v="0"/>
    <d v="2017-06-05T00:00:00"/>
    <x v="168"/>
    <n v="59"/>
    <s v="technolgy"/>
    <n v="1997"/>
    <n v="8170.38"/>
    <n v="16499"/>
    <s v="Korea"/>
    <n v="0"/>
    <s v="MG"/>
    <n v="55"/>
    <x v="0"/>
    <s v="Central"/>
  </r>
  <r>
    <s v="Q5JU0LZJ"/>
    <x v="6"/>
    <x v="2"/>
    <s v="Inity"/>
    <x v="0"/>
    <d v="2017-06-05T00:00:00"/>
    <x v="166"/>
    <n v="479"/>
    <s v="marketing"/>
    <n v="1986"/>
    <n v="2403.58"/>
    <n v="8801"/>
    <s v="United States"/>
    <n v="0"/>
    <s v="GTX"/>
    <n v="550"/>
    <x v="1"/>
    <s v="Central"/>
  </r>
  <r>
    <s v="IRODLEGG"/>
    <x v="6"/>
    <x v="4"/>
    <s v="Globex Corporation"/>
    <x v="0"/>
    <d v="2017-06-05T00:00:00"/>
    <x v="160"/>
    <n v="3449"/>
    <s v="technolgy"/>
    <n v="2000"/>
    <n v="1223.72"/>
    <n v="2497"/>
    <s v="Norway"/>
    <n v="0"/>
    <s v="MG"/>
    <n v="3393"/>
    <x v="1"/>
    <s v="Central"/>
  </r>
  <r>
    <s v="HTA6XLY3"/>
    <x v="17"/>
    <x v="1"/>
    <s v="Massive Dynamic"/>
    <x v="0"/>
    <d v="2017-06-05T00:00:00"/>
    <x v="172"/>
    <n v="54"/>
    <s v="entertainment"/>
    <n v="1989"/>
    <n v="665.06"/>
    <n v="1095"/>
    <s v="United States"/>
    <n v="0"/>
    <s v="MG"/>
    <n v="55"/>
    <x v="5"/>
    <s v="East"/>
  </r>
  <r>
    <s v="XW7J3TI2"/>
    <x v="4"/>
    <x v="4"/>
    <s v="Hatfan"/>
    <x v="1"/>
    <d v="2017-06-05T00:00:00"/>
    <x v="141"/>
    <n v="0"/>
    <s v="services"/>
    <n v="1982"/>
    <n v="792.46"/>
    <n v="1299"/>
    <s v="United States"/>
    <n v="0"/>
    <s v="MG"/>
    <n v="3393"/>
    <x v="3"/>
    <s v="West"/>
  </r>
  <r>
    <s v="1BV5JLZV"/>
    <x v="4"/>
    <x v="1"/>
    <s v="Doncon"/>
    <x v="0"/>
    <d v="2017-06-05T00:00:00"/>
    <x v="169"/>
    <n v="59"/>
    <s v="technolgy"/>
    <n v="2010"/>
    <n v="587.72"/>
    <n v="1501"/>
    <s v="United States"/>
    <n v="0"/>
    <s v="MG"/>
    <n v="55"/>
    <x v="3"/>
    <s v="West"/>
  </r>
  <r>
    <s v="84D18IA1"/>
    <x v="13"/>
    <x v="1"/>
    <s v="Acme Corporation"/>
    <x v="1"/>
    <d v="2017-06-05T00:00:00"/>
    <x v="135"/>
    <n v="0"/>
    <s v="technolgy"/>
    <n v="1996"/>
    <n v="1100.04"/>
    <n v="2822"/>
    <s v="United States"/>
    <n v="0"/>
    <s v="MG"/>
    <n v="55"/>
    <x v="4"/>
    <s v="East"/>
  </r>
  <r>
    <s v="41IM8V9E"/>
    <x v="2"/>
    <x v="2"/>
    <s v="Finjob"/>
    <x v="1"/>
    <d v="2017-06-05T00:00:00"/>
    <x v="174"/>
    <n v="0"/>
    <s v="employment"/>
    <n v="1988"/>
    <n v="2059.9"/>
    <n v="3644"/>
    <s v="United States"/>
    <n v="0"/>
    <s v="GTX"/>
    <n v="550"/>
    <x v="2"/>
    <s v="West"/>
  </r>
  <r>
    <s v="NXFAXN16"/>
    <x v="3"/>
    <x v="1"/>
    <s v="Streethex"/>
    <x v="0"/>
    <d v="2017-06-06T00:00:00"/>
    <x v="174"/>
    <n v="55"/>
    <s v="retail"/>
    <n v="1988"/>
    <n v="1376.8"/>
    <n v="1165"/>
    <s v="Belgium"/>
    <n v="0"/>
    <s v="MG"/>
    <n v="55"/>
    <x v="0"/>
    <s v="Central"/>
  </r>
  <r>
    <s v="FXXEZ5U2"/>
    <x v="25"/>
    <x v="4"/>
    <s v="Initech"/>
    <x v="0"/>
    <d v="2017-06-06T00:00:00"/>
    <x v="138"/>
    <n v="3042"/>
    <s v="telecommunications"/>
    <n v="1994"/>
    <n v="6395.05"/>
    <n v="20275"/>
    <s v="United States"/>
    <n v="0"/>
    <s v="MG"/>
    <n v="3393"/>
    <x v="5"/>
    <s v="East"/>
  </r>
  <r>
    <s v="ID4LC9V5"/>
    <x v="26"/>
    <x v="0"/>
    <s v="Initech"/>
    <x v="0"/>
    <d v="2017-06-06T00:00:00"/>
    <x v="139"/>
    <n v="979"/>
    <s v="telecommunications"/>
    <n v="1994"/>
    <n v="6395.05"/>
    <n v="20275"/>
    <s v="United States"/>
    <n v="0"/>
    <s v="GTX"/>
    <n v="1096"/>
    <x v="5"/>
    <s v="East"/>
  </r>
  <r>
    <s v="IPQFYK0E"/>
    <x v="26"/>
    <x v="0"/>
    <s v="Zotware"/>
    <x v="0"/>
    <d v="2017-06-06T00:00:00"/>
    <x v="65"/>
    <n v="1064"/>
    <s v="software"/>
    <n v="1979"/>
    <n v="4478.47"/>
    <n v="13809"/>
    <s v="United States"/>
    <n v="0"/>
    <s v="GTX"/>
    <n v="1096"/>
    <x v="5"/>
    <s v="East"/>
  </r>
  <r>
    <s v="7SBDZJF4"/>
    <x v="22"/>
    <x v="0"/>
    <s v="Bioplex"/>
    <x v="0"/>
    <d v="2017-06-06T00:00:00"/>
    <x v="146"/>
    <n v="1036"/>
    <s v="medical"/>
    <n v="1991"/>
    <n v="326.82"/>
    <n v="1016"/>
    <s v="United States"/>
    <n v="0"/>
    <s v="GTX"/>
    <n v="1096"/>
    <x v="5"/>
    <s v="East"/>
  </r>
  <r>
    <s v="BNYWSG6W"/>
    <x v="24"/>
    <x v="4"/>
    <s v="Hottechi"/>
    <x v="0"/>
    <d v="2017-06-06T00:00:00"/>
    <x v="158"/>
    <n v="3598"/>
    <s v="technolgy"/>
    <n v="1997"/>
    <n v="8170.38"/>
    <n v="16499"/>
    <s v="Korea"/>
    <n v="0"/>
    <s v="MG"/>
    <n v="3393"/>
    <x v="1"/>
    <s v="Central"/>
  </r>
  <r>
    <s v="RC1YCAEP"/>
    <x v="7"/>
    <x v="2"/>
    <s v="Goodsilron"/>
    <x v="0"/>
    <d v="2017-06-06T00:00:00"/>
    <x v="121"/>
    <n v="431"/>
    <s v="marketing"/>
    <n v="2000"/>
    <n v="2952.73"/>
    <n v="5107"/>
    <s v="United States"/>
    <n v="0"/>
    <s v="GTX"/>
    <n v="550"/>
    <x v="2"/>
    <s v="West"/>
  </r>
  <r>
    <s v="H6TY7RBJ"/>
    <x v="29"/>
    <x v="0"/>
    <s v="Funholding"/>
    <x v="1"/>
    <d v="2017-06-06T00:00:00"/>
    <x v="145"/>
    <n v="0"/>
    <s v="finance"/>
    <n v="1991"/>
    <n v="2819.5"/>
    <n v="7227"/>
    <s v="United States"/>
    <s v="Golddex"/>
    <s v="GTX"/>
    <n v="1096"/>
    <x v="1"/>
    <s v="Central"/>
  </r>
  <r>
    <s v="MU6NOSH1"/>
    <x v="29"/>
    <x v="2"/>
    <s v="Funholding"/>
    <x v="0"/>
    <d v="2017-06-06T00:00:00"/>
    <x v="65"/>
    <n v="624"/>
    <s v="finance"/>
    <n v="1991"/>
    <n v="2819.5"/>
    <n v="7227"/>
    <s v="United States"/>
    <s v="Golddex"/>
    <s v="GTX"/>
    <n v="550"/>
    <x v="1"/>
    <s v="Central"/>
  </r>
  <r>
    <s v="OFIORN0G"/>
    <x v="29"/>
    <x v="0"/>
    <s v="Finhigh"/>
    <x v="0"/>
    <d v="2017-06-06T00:00:00"/>
    <x v="79"/>
    <n v="1140"/>
    <s v="finance"/>
    <n v="2006"/>
    <n v="1102.43"/>
    <n v="1759"/>
    <s v="United States"/>
    <n v="0"/>
    <s v="GTX"/>
    <n v="1096"/>
    <x v="1"/>
    <s v="Central"/>
  </r>
  <r>
    <s v="PMHOZRJN"/>
    <x v="14"/>
    <x v="1"/>
    <s v="Condax"/>
    <x v="0"/>
    <d v="2017-06-06T00:00:00"/>
    <x v="180"/>
    <n v="62"/>
    <s v="medical"/>
    <n v="2017"/>
    <n v="4.54"/>
    <n v="9"/>
    <s v="United States"/>
    <n v="0"/>
    <s v="MG"/>
    <n v="55"/>
    <x v="2"/>
    <s v="West"/>
  </r>
  <r>
    <s v="7Z3Q8UYS"/>
    <x v="16"/>
    <x v="2"/>
    <s v="Fasehatice"/>
    <x v="1"/>
    <d v="2017-06-06T00:00:00"/>
    <x v="135"/>
    <n v="0"/>
    <s v="retail"/>
    <n v="1990"/>
    <n v="4968.91"/>
    <n v="7523"/>
    <s v="United States"/>
    <n v="0"/>
    <s v="GTX"/>
    <n v="550"/>
    <x v="2"/>
    <s v="West"/>
  </r>
  <r>
    <s v="YT9PLSVL"/>
    <x v="21"/>
    <x v="2"/>
    <s v="Streethex"/>
    <x v="0"/>
    <d v="2017-06-06T00:00:00"/>
    <x v="151"/>
    <n v="584"/>
    <s v="retail"/>
    <n v="1988"/>
    <n v="1376.8"/>
    <n v="1165"/>
    <s v="Belgium"/>
    <n v="0"/>
    <s v="GTX"/>
    <n v="550"/>
    <x v="0"/>
    <s v="Central"/>
  </r>
  <r>
    <s v="BQINW2LB"/>
    <x v="5"/>
    <x v="1"/>
    <s v="Lexiqvolax"/>
    <x v="1"/>
    <d v="2017-06-06T00:00:00"/>
    <x v="177"/>
    <n v="0"/>
    <s v="medical"/>
    <n v="2004"/>
    <n v="1618.89"/>
    <n v="3889"/>
    <s v="United States"/>
    <n v="0"/>
    <s v="MG"/>
    <n v="55"/>
    <x v="3"/>
    <s v="West"/>
  </r>
  <r>
    <s v="BLFMYCVF"/>
    <x v="5"/>
    <x v="1"/>
    <s v="Goodsilron"/>
    <x v="0"/>
    <d v="2017-06-06T00:00:00"/>
    <x v="147"/>
    <n v="57"/>
    <s v="marketing"/>
    <n v="2000"/>
    <n v="2952.73"/>
    <n v="5107"/>
    <s v="United States"/>
    <n v="0"/>
    <s v="MG"/>
    <n v="55"/>
    <x v="3"/>
    <s v="West"/>
  </r>
  <r>
    <s v="379SDV6Y"/>
    <x v="6"/>
    <x v="0"/>
    <s v="Statholdings"/>
    <x v="0"/>
    <d v="2017-06-06T00:00:00"/>
    <x v="125"/>
    <n v="1267"/>
    <s v="employment"/>
    <n v="1997"/>
    <n v="291.27"/>
    <n v="586"/>
    <s v="United States"/>
    <n v="0"/>
    <s v="GTX"/>
    <n v="1096"/>
    <x v="1"/>
    <s v="Central"/>
  </r>
  <r>
    <s v="2756CEOQ"/>
    <x v="4"/>
    <x v="1"/>
    <s v="Plusstrip"/>
    <x v="0"/>
    <d v="2017-06-06T00:00:00"/>
    <x v="167"/>
    <n v="55"/>
    <s v="entertainment"/>
    <n v="2002"/>
    <n v="349.81"/>
    <n v="315"/>
    <s v="United States"/>
    <n v="0"/>
    <s v="MG"/>
    <n v="55"/>
    <x v="3"/>
    <s v="West"/>
  </r>
  <r>
    <s v="Z4CFFZAW"/>
    <x v="13"/>
    <x v="1"/>
    <s v="Opentech"/>
    <x v="0"/>
    <d v="2017-06-06T00:00:00"/>
    <x v="153"/>
    <n v="63"/>
    <s v="finance"/>
    <n v="1994"/>
    <n v="355.23"/>
    <n v="853"/>
    <s v="United States"/>
    <n v="0"/>
    <s v="MG"/>
    <n v="55"/>
    <x v="4"/>
    <s v="East"/>
  </r>
  <r>
    <s v="IE18U4NO"/>
    <x v="18"/>
    <x v="1"/>
    <s v="Zathunicon"/>
    <x v="0"/>
    <d v="2017-06-06T00:00:00"/>
    <x v="133"/>
    <n v="45"/>
    <s v="retail"/>
    <n v="2010"/>
    <n v="71.12"/>
    <n v="144"/>
    <s v="United States"/>
    <n v="0"/>
    <s v="MG"/>
    <n v="55"/>
    <x v="4"/>
    <s v="East"/>
  </r>
  <r>
    <s v="JNIMHE7Y"/>
    <x v="3"/>
    <x v="1"/>
    <s v="Warephase"/>
    <x v="0"/>
    <d v="2017-06-07T00:00:00"/>
    <x v="134"/>
    <n v="61"/>
    <s v="services"/>
    <n v="1997"/>
    <n v="2041.73"/>
    <n v="5276"/>
    <s v="United States"/>
    <n v="0"/>
    <s v="MG"/>
    <n v="55"/>
    <x v="0"/>
    <s v="Central"/>
  </r>
  <r>
    <s v="KUKJQX9Y"/>
    <x v="25"/>
    <x v="4"/>
    <s v="Bubba Gump"/>
    <x v="1"/>
    <d v="2017-06-07T00:00:00"/>
    <x v="164"/>
    <n v="0"/>
    <s v="software"/>
    <n v="2002"/>
    <n v="987.39"/>
    <n v="2253"/>
    <s v="United States"/>
    <n v="0"/>
    <s v="MG"/>
    <n v="3393"/>
    <x v="5"/>
    <s v="East"/>
  </r>
  <r>
    <s v="QCIG6H19"/>
    <x v="1"/>
    <x v="0"/>
    <s v="Isdom"/>
    <x v="0"/>
    <d v="2017-06-07T00:00:00"/>
    <x v="157"/>
    <n v="1114"/>
    <s v="medical"/>
    <n v="2002"/>
    <n v="3178.24"/>
    <n v="4540"/>
    <s v="United States"/>
    <n v="0"/>
    <s v="GTX"/>
    <n v="1096"/>
    <x v="1"/>
    <s v="Central"/>
  </r>
  <r>
    <s v="DW29KM30"/>
    <x v="12"/>
    <x v="4"/>
    <s v="Zathunicon"/>
    <x v="2"/>
    <d v="2017-06-07T00:00:00"/>
    <x v="14"/>
    <m/>
    <s v="retail"/>
    <n v="2010"/>
    <n v="71.12"/>
    <n v="144"/>
    <s v="United States"/>
    <n v="0"/>
    <s v="MG"/>
    <n v="3393"/>
    <x v="3"/>
    <s v="West"/>
  </r>
  <r>
    <s v="R7IIOFBH"/>
    <x v="19"/>
    <x v="2"/>
    <s v="Kan-code"/>
    <x v="0"/>
    <d v="2017-06-07T00:00:00"/>
    <x v="125"/>
    <n v="566"/>
    <s v="software"/>
    <n v="1982"/>
    <n v="11698.03"/>
    <n v="34288"/>
    <s v="United States"/>
    <n v="0"/>
    <s v="GTX"/>
    <n v="550"/>
    <x v="4"/>
    <s v="East"/>
  </r>
  <r>
    <s v="Q7ST5E1W"/>
    <x v="24"/>
    <x v="4"/>
    <s v="dambase"/>
    <x v="1"/>
    <d v="2017-06-07T00:00:00"/>
    <x v="134"/>
    <n v="0"/>
    <s v="marketing"/>
    <n v="1995"/>
    <n v="2173.98"/>
    <n v="2928"/>
    <s v="United States"/>
    <s v="Inity"/>
    <s v="MG"/>
    <n v="3393"/>
    <x v="1"/>
    <s v="Central"/>
  </r>
  <r>
    <s v="6MTURF7Q"/>
    <x v="9"/>
    <x v="1"/>
    <s v="Green-Plus"/>
    <x v="0"/>
    <d v="2017-06-07T00:00:00"/>
    <x v="92"/>
    <n v="56"/>
    <s v="services"/>
    <n v="2003"/>
    <n v="692.19"/>
    <n v="1922"/>
    <s v="United States"/>
    <n v="0"/>
    <s v="MG"/>
    <n v="55"/>
    <x v="3"/>
    <s v="West"/>
  </r>
  <r>
    <s v="MWT1ZV0Y"/>
    <x v="29"/>
    <x v="2"/>
    <s v="Ron-tech"/>
    <x v="0"/>
    <d v="2017-06-07T00:00:00"/>
    <x v="67"/>
    <n v="627"/>
    <s v="medical"/>
    <n v="1992"/>
    <n v="3922.42"/>
    <n v="6837"/>
    <s v="United States"/>
    <n v="0"/>
    <s v="GTX"/>
    <n v="550"/>
    <x v="1"/>
    <s v="Central"/>
  </r>
  <r>
    <s v="B7Q6Q7S2"/>
    <x v="5"/>
    <x v="0"/>
    <s v="Dalttechnology"/>
    <x v="0"/>
    <d v="2017-06-07T00:00:00"/>
    <x v="121"/>
    <n v="1101"/>
    <s v="software"/>
    <n v="2013"/>
    <n v="98.79"/>
    <n v="96"/>
    <s v="United States"/>
    <s v="Bubba Gump"/>
    <s v="GTX"/>
    <n v="1096"/>
    <x v="3"/>
    <s v="West"/>
  </r>
  <r>
    <s v="3DYZN86H"/>
    <x v="5"/>
    <x v="4"/>
    <s v="Hottechi"/>
    <x v="0"/>
    <d v="2017-06-07T00:00:00"/>
    <x v="180"/>
    <n v="2979"/>
    <s v="technolgy"/>
    <n v="1997"/>
    <n v="8170.38"/>
    <n v="16499"/>
    <s v="Korea"/>
    <n v="0"/>
    <s v="MG"/>
    <n v="3393"/>
    <x v="3"/>
    <s v="West"/>
  </r>
  <r>
    <s v="QYKTG5QA"/>
    <x v="20"/>
    <x v="4"/>
    <s v="Isdom"/>
    <x v="1"/>
    <d v="2017-06-07T00:00:00"/>
    <x v="161"/>
    <n v="0"/>
    <s v="medical"/>
    <n v="2002"/>
    <n v="3178.24"/>
    <n v="4540"/>
    <s v="United States"/>
    <n v="0"/>
    <s v="MG"/>
    <n v="3393"/>
    <x v="1"/>
    <s v="Central"/>
  </r>
  <r>
    <s v="2O1IK8VR"/>
    <x v="11"/>
    <x v="4"/>
    <s v="Warephase"/>
    <x v="0"/>
    <d v="2017-06-07T00:00:00"/>
    <x v="65"/>
    <n v="3662"/>
    <s v="services"/>
    <n v="1997"/>
    <n v="2041.73"/>
    <n v="5276"/>
    <s v="United States"/>
    <n v="0"/>
    <s v="MG"/>
    <n v="3393"/>
    <x v="0"/>
    <s v="Central"/>
  </r>
  <r>
    <s v="R9AVNYCO"/>
    <x v="2"/>
    <x v="0"/>
    <s v="Conecom"/>
    <x v="2"/>
    <d v="2017-06-07T00:00:00"/>
    <x v="14"/>
    <m/>
    <s v="technolgy"/>
    <n v="2005"/>
    <n v="1520.66"/>
    <n v="1806"/>
    <s v="United States"/>
    <n v="0"/>
    <s v="GTX"/>
    <n v="1096"/>
    <x v="2"/>
    <s v="West"/>
  </r>
  <r>
    <s v="5QNUZYIL"/>
    <x v="28"/>
    <x v="4"/>
    <s v="Umbrella Corporation"/>
    <x v="0"/>
    <d v="2017-06-08T00:00:00"/>
    <x v="89"/>
    <n v="3681"/>
    <s v="finance"/>
    <n v="1998"/>
    <n v="2022.14"/>
    <n v="5113"/>
    <s v="United States"/>
    <n v="0"/>
    <s v="MG"/>
    <n v="3393"/>
    <x v="5"/>
    <s v="East"/>
  </r>
  <r>
    <s v="WX63AIMZ"/>
    <x v="27"/>
    <x v="1"/>
    <s v="Dontechi"/>
    <x v="0"/>
    <d v="2017-06-08T00:00:00"/>
    <x v="67"/>
    <n v="59"/>
    <s v="software"/>
    <n v="1982"/>
    <n v="4618"/>
    <n v="10083"/>
    <s v="United States"/>
    <n v="0"/>
    <s v="MG"/>
    <n v="55"/>
    <x v="0"/>
    <s v="Central"/>
  </r>
  <r>
    <s v="09P7O0LQ"/>
    <x v="27"/>
    <x v="1"/>
    <s v="Finhigh"/>
    <x v="0"/>
    <d v="2017-06-08T00:00:00"/>
    <x v="158"/>
    <n v="60"/>
    <s v="finance"/>
    <n v="2006"/>
    <n v="1102.43"/>
    <n v="1759"/>
    <s v="United States"/>
    <n v="0"/>
    <s v="MG"/>
    <n v="55"/>
    <x v="0"/>
    <s v="Central"/>
  </r>
  <r>
    <s v="GYS3APR7"/>
    <x v="23"/>
    <x v="2"/>
    <s v="Bluth Company"/>
    <x v="0"/>
    <d v="2017-06-08T00:00:00"/>
    <x v="125"/>
    <n v="602"/>
    <s v="technolgy"/>
    <n v="1993"/>
    <n v="1242.32"/>
    <n v="3027"/>
    <s v="United States"/>
    <s v="Acme Corporation"/>
    <s v="GTX"/>
    <n v="550"/>
    <x v="4"/>
    <s v="East"/>
  </r>
  <r>
    <s v="9VF00HWL"/>
    <x v="23"/>
    <x v="2"/>
    <s v="Xx-zobam"/>
    <x v="0"/>
    <d v="2017-06-08T00:00:00"/>
    <x v="116"/>
    <n v="515"/>
    <s v="entertainment"/>
    <n v="1989"/>
    <n v="3838.39"/>
    <n v="8274"/>
    <s v="United States"/>
    <n v="0"/>
    <s v="GTX"/>
    <n v="550"/>
    <x v="4"/>
    <s v="East"/>
  </r>
  <r>
    <s v="MD0SRXG4"/>
    <x v="1"/>
    <x v="3"/>
    <s v="Ron-tech"/>
    <x v="0"/>
    <d v="2017-06-08T00:00:00"/>
    <x v="92"/>
    <n v="5175"/>
    <s v="medical"/>
    <n v="1992"/>
    <n v="3922.42"/>
    <n v="6837"/>
    <s v="United States"/>
    <n v="0"/>
    <s v="GTX"/>
    <n v="5482"/>
    <x v="1"/>
    <s v="Central"/>
  </r>
  <r>
    <s v="AY3KTIXX"/>
    <x v="7"/>
    <x v="3"/>
    <s v="Cheers"/>
    <x v="2"/>
    <d v="2017-06-08T00:00:00"/>
    <x v="14"/>
    <m/>
    <s v="entertainment"/>
    <n v="1993"/>
    <n v="4269.9"/>
    <n v="6472"/>
    <s v="United States"/>
    <s v="Massive Dynamic"/>
    <s v="GTX"/>
    <n v="5482"/>
    <x v="2"/>
    <s v="West"/>
  </r>
  <r>
    <s v="X46ZXX2S"/>
    <x v="29"/>
    <x v="0"/>
    <s v="Globex Corporation"/>
    <x v="1"/>
    <d v="2017-06-08T00:00:00"/>
    <x v="136"/>
    <n v="0"/>
    <s v="technolgy"/>
    <n v="2000"/>
    <n v="1223.72"/>
    <n v="2497"/>
    <s v="Norway"/>
    <n v="0"/>
    <s v="GTX"/>
    <n v="1096"/>
    <x v="1"/>
    <s v="Central"/>
  </r>
  <r>
    <s v="4QP55BTO"/>
    <x v="29"/>
    <x v="2"/>
    <s v="Globex Corporation"/>
    <x v="0"/>
    <d v="2017-06-08T00:00:00"/>
    <x v="87"/>
    <n v="614"/>
    <s v="technolgy"/>
    <n v="2000"/>
    <n v="1223.72"/>
    <n v="2497"/>
    <s v="Norway"/>
    <n v="0"/>
    <s v="GTX"/>
    <n v="550"/>
    <x v="1"/>
    <s v="Central"/>
  </r>
  <r>
    <s v="G6X1B2K5"/>
    <x v="29"/>
    <x v="2"/>
    <s v="Rangreen"/>
    <x v="0"/>
    <d v="2017-06-08T00:00:00"/>
    <x v="158"/>
    <n v="532"/>
    <s v="technolgy"/>
    <n v="1987"/>
    <n v="2938.67"/>
    <n v="8775"/>
    <s v="Panama"/>
    <n v="0"/>
    <s v="GTX"/>
    <n v="550"/>
    <x v="1"/>
    <s v="Central"/>
  </r>
  <r>
    <s v="0YCAS0B9"/>
    <x v="29"/>
    <x v="3"/>
    <s v="Finhigh"/>
    <x v="0"/>
    <d v="2017-06-08T00:00:00"/>
    <x v="150"/>
    <n v="6096"/>
    <s v="finance"/>
    <n v="2006"/>
    <n v="1102.43"/>
    <n v="1759"/>
    <s v="United States"/>
    <n v="0"/>
    <s v="GTX"/>
    <n v="5482"/>
    <x v="1"/>
    <s v="Central"/>
  </r>
  <r>
    <s v="6UZVABQR"/>
    <x v="16"/>
    <x v="2"/>
    <s v="Hottechi"/>
    <x v="0"/>
    <d v="2017-06-08T00:00:00"/>
    <x v="149"/>
    <n v="486"/>
    <s v="technolgy"/>
    <n v="1997"/>
    <n v="8170.38"/>
    <n v="16499"/>
    <s v="Korea"/>
    <n v="0"/>
    <s v="GTX"/>
    <n v="550"/>
    <x v="2"/>
    <s v="West"/>
  </r>
  <r>
    <s v="9NTDQ8ZC"/>
    <x v="21"/>
    <x v="2"/>
    <s v="Funholding"/>
    <x v="0"/>
    <d v="2017-06-08T00:00:00"/>
    <x v="149"/>
    <n v="566"/>
    <s v="finance"/>
    <n v="1991"/>
    <n v="2819.5"/>
    <n v="7227"/>
    <s v="United States"/>
    <s v="Golddex"/>
    <s v="GTX"/>
    <n v="550"/>
    <x v="0"/>
    <s v="Central"/>
  </r>
  <r>
    <s v="FCCI80H2"/>
    <x v="5"/>
    <x v="1"/>
    <s v="Singletechno"/>
    <x v="1"/>
    <d v="2017-06-08T00:00:00"/>
    <x v="80"/>
    <n v="0"/>
    <s v="retail"/>
    <n v="1996"/>
    <n v="2214.94"/>
    <n v="5374"/>
    <s v="United States"/>
    <n v="0"/>
    <s v="MG"/>
    <n v="55"/>
    <x v="3"/>
    <s v="West"/>
  </r>
  <r>
    <s v="ALQRAPZR"/>
    <x v="5"/>
    <x v="0"/>
    <s v="Green-Plus"/>
    <x v="0"/>
    <d v="2017-06-08T00:00:00"/>
    <x v="87"/>
    <n v="923"/>
    <s v="services"/>
    <n v="2003"/>
    <n v="692.19"/>
    <n v="1922"/>
    <s v="United States"/>
    <n v="0"/>
    <s v="GTX"/>
    <n v="1096"/>
    <x v="3"/>
    <s v="West"/>
  </r>
  <r>
    <s v="JEMEGXUG"/>
    <x v="20"/>
    <x v="2"/>
    <s v="Warephase"/>
    <x v="0"/>
    <d v="2017-06-08T00:00:00"/>
    <x v="147"/>
    <n v="517"/>
    <s v="services"/>
    <n v="1997"/>
    <n v="2041.73"/>
    <n v="5276"/>
    <s v="United States"/>
    <n v="0"/>
    <s v="GTX"/>
    <n v="550"/>
    <x v="1"/>
    <s v="Central"/>
  </r>
  <r>
    <s v="GVHIFUN1"/>
    <x v="20"/>
    <x v="0"/>
    <s v="Zumgoity"/>
    <x v="0"/>
    <d v="2017-06-08T00:00:00"/>
    <x v="61"/>
    <n v="881"/>
    <s v="medical"/>
    <n v="1984"/>
    <n v="441.08"/>
    <n v="1210"/>
    <s v="United States"/>
    <n v="0"/>
    <s v="GTX"/>
    <n v="1096"/>
    <x v="1"/>
    <s v="Central"/>
  </r>
  <r>
    <s v="8I4915WD"/>
    <x v="8"/>
    <x v="0"/>
    <s v="Lexiqvolax"/>
    <x v="0"/>
    <d v="2017-06-08T00:00:00"/>
    <x v="144"/>
    <n v="805"/>
    <s v="medical"/>
    <n v="2004"/>
    <n v="1618.89"/>
    <n v="3889"/>
    <s v="United States"/>
    <n v="0"/>
    <s v="GTX"/>
    <n v="1096"/>
    <x v="2"/>
    <s v="West"/>
  </r>
  <r>
    <s v="L831D7DF"/>
    <x v="11"/>
    <x v="1"/>
    <s v="Funholding"/>
    <x v="1"/>
    <d v="2017-06-08T00:00:00"/>
    <x v="155"/>
    <n v="0"/>
    <s v="finance"/>
    <n v="1991"/>
    <n v="2819.5"/>
    <n v="7227"/>
    <s v="United States"/>
    <s v="Golddex"/>
    <s v="MG"/>
    <n v="55"/>
    <x v="0"/>
    <s v="Central"/>
  </r>
  <r>
    <s v="839DCVT2"/>
    <x v="11"/>
    <x v="1"/>
    <s v="Codehow"/>
    <x v="0"/>
    <d v="2017-06-08T00:00:00"/>
    <x v="158"/>
    <n v="55"/>
    <s v="software"/>
    <n v="1998"/>
    <n v="2714.9"/>
    <n v="2641"/>
    <s v="United States"/>
    <s v="Acme Corporation"/>
    <s v="MG"/>
    <n v="55"/>
    <x v="0"/>
    <s v="Central"/>
  </r>
  <r>
    <s v="EJ0EF8S1"/>
    <x v="4"/>
    <x v="2"/>
    <s v="Sunnamplex"/>
    <x v="0"/>
    <d v="2017-06-08T00:00:00"/>
    <x v="72"/>
    <n v="507"/>
    <s v="marketing"/>
    <n v="2008"/>
    <n v="894.37"/>
    <n v="1593"/>
    <s v="Poland"/>
    <n v="0"/>
    <s v="GTX"/>
    <n v="550"/>
    <x v="3"/>
    <s v="West"/>
  </r>
  <r>
    <s v="0ORRC53X"/>
    <x v="2"/>
    <x v="2"/>
    <s v="Finjob"/>
    <x v="0"/>
    <d v="2017-06-08T00:00:00"/>
    <x v="164"/>
    <n v="520"/>
    <s v="employment"/>
    <n v="1988"/>
    <n v="2059.9"/>
    <n v="3644"/>
    <s v="United States"/>
    <n v="0"/>
    <s v="GTX"/>
    <n v="550"/>
    <x v="2"/>
    <s v="West"/>
  </r>
  <r>
    <s v="3QTN3F5T"/>
    <x v="3"/>
    <x v="4"/>
    <s v="Isdom"/>
    <x v="0"/>
    <d v="2017-06-09T00:00:00"/>
    <x v="139"/>
    <n v="3470"/>
    <s v="medical"/>
    <n v="2002"/>
    <n v="3178.24"/>
    <n v="4540"/>
    <s v="United States"/>
    <n v="0"/>
    <s v="MG"/>
    <n v="3393"/>
    <x v="0"/>
    <s v="Central"/>
  </r>
  <r>
    <s v="JW5SYMNS"/>
    <x v="25"/>
    <x v="0"/>
    <s v="Zotware"/>
    <x v="0"/>
    <d v="2017-06-09T00:00:00"/>
    <x v="159"/>
    <n v="1176"/>
    <s v="software"/>
    <n v="1979"/>
    <n v="4478.47"/>
    <n v="13809"/>
    <s v="United States"/>
    <n v="0"/>
    <s v="GTX"/>
    <n v="1096"/>
    <x v="5"/>
    <s v="East"/>
  </r>
  <r>
    <s v="REO3FMSB"/>
    <x v="23"/>
    <x v="4"/>
    <s v="Massive Dynamic"/>
    <x v="2"/>
    <d v="2017-06-09T00:00:00"/>
    <x v="14"/>
    <m/>
    <s v="entertainment"/>
    <n v="1989"/>
    <n v="665.06"/>
    <n v="1095"/>
    <s v="United States"/>
    <n v="0"/>
    <s v="MG"/>
    <n v="3393"/>
    <x v="4"/>
    <s v="East"/>
  </r>
  <r>
    <s v="BJJQSJD8"/>
    <x v="26"/>
    <x v="0"/>
    <s v="Zotware"/>
    <x v="2"/>
    <d v="2017-06-09T00:00:00"/>
    <x v="14"/>
    <m/>
    <s v="software"/>
    <n v="1979"/>
    <n v="4478.47"/>
    <n v="13809"/>
    <s v="United States"/>
    <n v="0"/>
    <s v="GTX"/>
    <n v="1096"/>
    <x v="5"/>
    <s v="East"/>
  </r>
  <r>
    <s v="VP2CW520"/>
    <x v="1"/>
    <x v="0"/>
    <s v="Treequote"/>
    <x v="1"/>
    <d v="2017-06-09T00:00:00"/>
    <x v="133"/>
    <n v="0"/>
    <s v="telecommunications"/>
    <n v="1988"/>
    <n v="5266.09"/>
    <n v="8595"/>
    <s v="United States"/>
    <s v="Sonron"/>
    <s v="GTX"/>
    <n v="1096"/>
    <x v="1"/>
    <s v="Central"/>
  </r>
  <r>
    <s v="XUP62FUM"/>
    <x v="7"/>
    <x v="3"/>
    <s v="Rantouch"/>
    <x v="0"/>
    <d v="2017-06-09T00:00:00"/>
    <x v="121"/>
    <n v="5125"/>
    <s v="telecommunications"/>
    <n v="1994"/>
    <n v="1188.42"/>
    <n v="3015"/>
    <s v="United States"/>
    <n v="0"/>
    <s v="GTX"/>
    <n v="5482"/>
    <x v="2"/>
    <s v="West"/>
  </r>
  <r>
    <s v="T56J7ES7"/>
    <x v="14"/>
    <x v="0"/>
    <s v="Nam-zim"/>
    <x v="2"/>
    <d v="2017-06-09T00:00:00"/>
    <x v="14"/>
    <m/>
    <s v="services"/>
    <n v="1987"/>
    <n v="405.59"/>
    <n v="1179"/>
    <s v="Brazil"/>
    <s v="Warephase"/>
    <s v="GTX"/>
    <n v="1096"/>
    <x v="2"/>
    <s v="West"/>
  </r>
  <r>
    <s v="ORG6MXKF"/>
    <x v="5"/>
    <x v="0"/>
    <s v="Condax"/>
    <x v="0"/>
    <d v="2017-06-09T00:00:00"/>
    <x v="85"/>
    <n v="1135"/>
    <s v="medical"/>
    <n v="2017"/>
    <n v="4.54"/>
    <n v="9"/>
    <s v="United States"/>
    <n v="0"/>
    <s v="GTX"/>
    <n v="1096"/>
    <x v="3"/>
    <s v="West"/>
  </r>
  <r>
    <s v="VS4UFFLH"/>
    <x v="8"/>
    <x v="1"/>
    <s v="Kan-code"/>
    <x v="0"/>
    <d v="2017-06-09T00:00:00"/>
    <x v="156"/>
    <n v="52"/>
    <s v="software"/>
    <n v="1982"/>
    <n v="11698.03"/>
    <n v="34288"/>
    <s v="United States"/>
    <n v="0"/>
    <s v="MG"/>
    <n v="55"/>
    <x v="2"/>
    <s v="West"/>
  </r>
  <r>
    <s v="VUYQCXTY"/>
    <x v="0"/>
    <x v="0"/>
    <s v="Bioholding"/>
    <x v="0"/>
    <d v="2017-06-09T00:00:00"/>
    <x v="107"/>
    <n v="1017"/>
    <s v="medical"/>
    <n v="2012"/>
    <n v="587.34"/>
    <n v="1356"/>
    <s v="Philipines"/>
    <n v="0"/>
    <s v="GTX"/>
    <n v="1096"/>
    <x v="0"/>
    <s v="Central"/>
  </r>
  <r>
    <s v="YFJKP42F"/>
    <x v="0"/>
    <x v="4"/>
    <s v="Codehow"/>
    <x v="0"/>
    <d v="2017-06-09T00:00:00"/>
    <x v="86"/>
    <n v="3681"/>
    <s v="software"/>
    <n v="1998"/>
    <n v="2714.9"/>
    <n v="2641"/>
    <s v="United States"/>
    <s v="Acme Corporation"/>
    <s v="MG"/>
    <n v="3393"/>
    <x v="0"/>
    <s v="Central"/>
  </r>
  <r>
    <s v="OES8ZX7B"/>
    <x v="6"/>
    <x v="0"/>
    <s v="Rundofase"/>
    <x v="1"/>
    <d v="2017-06-09T00:00:00"/>
    <x v="107"/>
    <n v="0"/>
    <s v="technolgy"/>
    <n v="1983"/>
    <n v="1008.06"/>
    <n v="1238"/>
    <s v="United States"/>
    <n v="0"/>
    <s v="GTX"/>
    <n v="1096"/>
    <x v="1"/>
    <s v="Central"/>
  </r>
  <r>
    <s v="3C9CWV6J"/>
    <x v="25"/>
    <x v="4"/>
    <s v="Iselectrics"/>
    <x v="0"/>
    <d v="2017-06-10T00:00:00"/>
    <x v="61"/>
    <n v="3772"/>
    <s v="technolgy"/>
    <n v="2011"/>
    <n v="527.11"/>
    <n v="1428"/>
    <s v="United States"/>
    <s v="Acme Corporation"/>
    <s v="MG"/>
    <n v="3393"/>
    <x v="5"/>
    <s v="East"/>
  </r>
  <r>
    <s v="NDGQ0H91"/>
    <x v="25"/>
    <x v="4"/>
    <s v="Sumace"/>
    <x v="0"/>
    <d v="2017-06-10T00:00:00"/>
    <x v="90"/>
    <n v="2871"/>
    <s v="retail"/>
    <n v="2000"/>
    <n v="167.89"/>
    <n v="493"/>
    <s v="Romania"/>
    <n v="0"/>
    <s v="MG"/>
    <n v="3393"/>
    <x v="5"/>
    <s v="East"/>
  </r>
  <r>
    <s v="OU9O62Y7"/>
    <x v="27"/>
    <x v="3"/>
    <s v="Cancity"/>
    <x v="0"/>
    <d v="2017-06-10T00:00:00"/>
    <x v="107"/>
    <n v="4749"/>
    <s v="retail"/>
    <n v="2001"/>
    <n v="718.62"/>
    <n v="2448"/>
    <s v="United States"/>
    <n v="0"/>
    <s v="GTX"/>
    <n v="5482"/>
    <x v="0"/>
    <s v="Central"/>
  </r>
  <r>
    <s v="LFQCLMMG"/>
    <x v="23"/>
    <x v="1"/>
    <s v="Ganjaflex"/>
    <x v="1"/>
    <d v="2017-06-10T00:00:00"/>
    <x v="150"/>
    <n v="0"/>
    <s v="retail"/>
    <n v="1995"/>
    <n v="5158.71"/>
    <n v="17479"/>
    <s v="Japan"/>
    <n v="0"/>
    <s v="MG"/>
    <n v="55"/>
    <x v="4"/>
    <s v="East"/>
  </r>
  <r>
    <s v="3ZG0719M"/>
    <x v="1"/>
    <x v="0"/>
    <s v="Ron-tech"/>
    <x v="0"/>
    <d v="2017-06-10T00:00:00"/>
    <x v="133"/>
    <n v="1075"/>
    <s v="medical"/>
    <n v="1992"/>
    <n v="3922.42"/>
    <n v="6837"/>
    <s v="United States"/>
    <n v="0"/>
    <s v="GTX"/>
    <n v="1096"/>
    <x v="1"/>
    <s v="Central"/>
  </r>
  <r>
    <s v="EMIAKHPF"/>
    <x v="22"/>
    <x v="3"/>
    <s v="Kinnamplus"/>
    <x v="0"/>
    <d v="2017-06-10T00:00:00"/>
    <x v="173"/>
    <n v="5051"/>
    <s v="retail"/>
    <n v="2004"/>
    <n v="702.72"/>
    <n v="1831"/>
    <s v="United States"/>
    <n v="0"/>
    <s v="GTX"/>
    <n v="5482"/>
    <x v="5"/>
    <s v="East"/>
  </r>
  <r>
    <s v="GG85QBTM"/>
    <x v="12"/>
    <x v="5"/>
    <s v="Lexiqvolax"/>
    <x v="2"/>
    <d v="2017-06-10T00:00:00"/>
    <x v="14"/>
    <m/>
    <s v="medical"/>
    <n v="2004"/>
    <n v="1618.89"/>
    <n v="3889"/>
    <s v="United States"/>
    <n v="0"/>
    <s v="GTK"/>
    <n v="26768"/>
    <x v="3"/>
    <s v="West"/>
  </r>
  <r>
    <s v="MKEVYIDI"/>
    <x v="29"/>
    <x v="0"/>
    <s v="Isdom"/>
    <x v="0"/>
    <d v="2017-06-10T00:00:00"/>
    <x v="65"/>
    <n v="834"/>
    <s v="medical"/>
    <n v="2002"/>
    <n v="3178.24"/>
    <n v="4540"/>
    <s v="United States"/>
    <n v="0"/>
    <s v="GTX"/>
    <n v="1096"/>
    <x v="1"/>
    <s v="Central"/>
  </r>
  <r>
    <s v="IFNT8NLL"/>
    <x v="14"/>
    <x v="1"/>
    <s v="Green-Plus"/>
    <x v="1"/>
    <d v="2017-06-10T00:00:00"/>
    <x v="109"/>
    <n v="0"/>
    <s v="services"/>
    <n v="2003"/>
    <n v="692.19"/>
    <n v="1922"/>
    <s v="United States"/>
    <n v="0"/>
    <s v="MG"/>
    <n v="55"/>
    <x v="2"/>
    <s v="West"/>
  </r>
  <r>
    <s v="EWRVDN3U"/>
    <x v="20"/>
    <x v="4"/>
    <s v="Toughzap"/>
    <x v="1"/>
    <d v="2017-06-10T00:00:00"/>
    <x v="162"/>
    <n v="0"/>
    <s v="retail"/>
    <n v="1995"/>
    <n v="332.43"/>
    <n v="799"/>
    <s v="United States"/>
    <n v="0"/>
    <s v="MG"/>
    <n v="3393"/>
    <x v="1"/>
    <s v="Central"/>
  </r>
  <r>
    <s v="WEGC0W05"/>
    <x v="20"/>
    <x v="1"/>
    <s v="Rangreen"/>
    <x v="0"/>
    <d v="2017-06-10T00:00:00"/>
    <x v="82"/>
    <n v="54"/>
    <s v="technolgy"/>
    <n v="1987"/>
    <n v="2938.67"/>
    <n v="8775"/>
    <s v="Panama"/>
    <n v="0"/>
    <s v="MG"/>
    <n v="55"/>
    <x v="1"/>
    <s v="Central"/>
  </r>
  <r>
    <s v="HZ283240"/>
    <x v="6"/>
    <x v="2"/>
    <s v="Streethex"/>
    <x v="1"/>
    <d v="2017-06-10T00:00:00"/>
    <x v="165"/>
    <n v="0"/>
    <s v="retail"/>
    <n v="1988"/>
    <n v="1376.8"/>
    <n v="1165"/>
    <s v="Belgium"/>
    <n v="0"/>
    <s v="GTX"/>
    <n v="550"/>
    <x v="1"/>
    <s v="Central"/>
  </r>
  <r>
    <s v="3J1W4LM0"/>
    <x v="6"/>
    <x v="2"/>
    <s v="Domzoom"/>
    <x v="0"/>
    <d v="2017-06-10T00:00:00"/>
    <x v="92"/>
    <n v="527"/>
    <s v="entertainment"/>
    <n v="1998"/>
    <n v="217.87"/>
    <n v="551"/>
    <s v="United States"/>
    <n v="0"/>
    <s v="GTX"/>
    <n v="550"/>
    <x v="1"/>
    <s v="Central"/>
  </r>
  <r>
    <s v="1RIY3IBH"/>
    <x v="6"/>
    <x v="4"/>
    <s v="Globex Corporation"/>
    <x v="0"/>
    <d v="2017-06-10T00:00:00"/>
    <x v="83"/>
    <n v="2724"/>
    <s v="technolgy"/>
    <n v="2000"/>
    <n v="1223.72"/>
    <n v="2497"/>
    <s v="Norway"/>
    <n v="0"/>
    <s v="MG"/>
    <n v="3393"/>
    <x v="1"/>
    <s v="Central"/>
  </r>
  <r>
    <s v="6NZH6X7G"/>
    <x v="17"/>
    <x v="3"/>
    <s v="Betasoloin"/>
    <x v="1"/>
    <d v="2017-06-10T00:00:00"/>
    <x v="92"/>
    <n v="0"/>
    <s v="medical"/>
    <n v="1999"/>
    <n v="251.41"/>
    <n v="495"/>
    <s v="United States"/>
    <n v="0"/>
    <s v="GTX"/>
    <n v="5482"/>
    <x v="5"/>
    <s v="East"/>
  </r>
  <r>
    <s v="DJ2GWNGZ"/>
    <x v="17"/>
    <x v="2"/>
    <s v="Kinnamplus"/>
    <x v="0"/>
    <d v="2017-06-10T00:00:00"/>
    <x v="156"/>
    <n v="551"/>
    <s v="retail"/>
    <n v="2004"/>
    <n v="702.72"/>
    <n v="1831"/>
    <s v="United States"/>
    <n v="0"/>
    <s v="GTX"/>
    <n v="550"/>
    <x v="5"/>
    <s v="East"/>
  </r>
  <r>
    <s v="S02S3TVE"/>
    <x v="4"/>
    <x v="0"/>
    <s v="Plusstrip"/>
    <x v="0"/>
    <d v="2017-06-10T00:00:00"/>
    <x v="92"/>
    <n v="1118"/>
    <s v="entertainment"/>
    <n v="2002"/>
    <n v="349.81"/>
    <n v="315"/>
    <s v="United States"/>
    <n v="0"/>
    <s v="GTX"/>
    <n v="1096"/>
    <x v="3"/>
    <s v="West"/>
  </r>
  <r>
    <s v="34YT99YN"/>
    <x v="4"/>
    <x v="3"/>
    <s v="Dalttechnology"/>
    <x v="0"/>
    <d v="2017-06-10T00:00:00"/>
    <x v="146"/>
    <n v="6094"/>
    <s v="software"/>
    <n v="2013"/>
    <n v="98.79"/>
    <n v="96"/>
    <s v="United States"/>
    <s v="Bubba Gump"/>
    <s v="GTX"/>
    <n v="5482"/>
    <x v="3"/>
    <s v="West"/>
  </r>
  <r>
    <s v="N33B6LND"/>
    <x v="18"/>
    <x v="1"/>
    <s v="Gekko &amp; Co"/>
    <x v="1"/>
    <d v="2017-06-10T00:00:00"/>
    <x v="159"/>
    <n v="0"/>
    <s v="retail"/>
    <n v="1990"/>
    <n v="2520.83"/>
    <n v="3502"/>
    <s v="United States"/>
    <n v="0"/>
    <s v="MG"/>
    <n v="55"/>
    <x v="4"/>
    <s v="East"/>
  </r>
  <r>
    <s v="C7NBDKVV"/>
    <x v="2"/>
    <x v="2"/>
    <s v="Nam-zim"/>
    <x v="0"/>
    <d v="2017-06-10T00:00:00"/>
    <x v="112"/>
    <n v="556"/>
    <s v="services"/>
    <n v="1987"/>
    <n v="405.59"/>
    <n v="1179"/>
    <s v="Brazil"/>
    <s v="Warephase"/>
    <s v="GTX"/>
    <n v="550"/>
    <x v="2"/>
    <s v="West"/>
  </r>
  <r>
    <s v="9YVSYSE8"/>
    <x v="3"/>
    <x v="2"/>
    <s v="Globex Corporation"/>
    <x v="1"/>
    <d v="2017-06-11T00:00:00"/>
    <x v="167"/>
    <n v="0"/>
    <s v="technolgy"/>
    <n v="2000"/>
    <n v="1223.72"/>
    <n v="2497"/>
    <s v="Norway"/>
    <n v="0"/>
    <s v="GTX"/>
    <n v="550"/>
    <x v="0"/>
    <s v="Central"/>
  </r>
  <r>
    <s v="VUF34IPC"/>
    <x v="3"/>
    <x v="1"/>
    <s v="Rangreen"/>
    <x v="0"/>
    <d v="2017-06-11T00:00:00"/>
    <x v="158"/>
    <n v="49"/>
    <s v="technolgy"/>
    <n v="1987"/>
    <n v="2938.67"/>
    <n v="8775"/>
    <s v="Panama"/>
    <n v="0"/>
    <s v="MG"/>
    <n v="55"/>
    <x v="0"/>
    <s v="Central"/>
  </r>
  <r>
    <s v="ONUWPAJM"/>
    <x v="25"/>
    <x v="0"/>
    <s v="Silis"/>
    <x v="1"/>
    <d v="2017-06-11T00:00:00"/>
    <x v="176"/>
    <n v="0"/>
    <s v="medical"/>
    <n v="1994"/>
    <n v="2818.38"/>
    <n v="6290"/>
    <s v="United States"/>
    <n v="0"/>
    <s v="GTX"/>
    <n v="1096"/>
    <x v="5"/>
    <s v="East"/>
  </r>
  <r>
    <s v="A50JWKFS"/>
    <x v="27"/>
    <x v="0"/>
    <s v="Streethex"/>
    <x v="0"/>
    <d v="2017-06-11T00:00:00"/>
    <x v="170"/>
    <n v="1001"/>
    <s v="retail"/>
    <n v="1988"/>
    <n v="1376.8"/>
    <n v="1165"/>
    <s v="Belgium"/>
    <n v="0"/>
    <s v="GTX"/>
    <n v="1096"/>
    <x v="0"/>
    <s v="Central"/>
  </r>
  <r>
    <s v="JP72AC6I"/>
    <x v="23"/>
    <x v="4"/>
    <s v="The New York Inquirer"/>
    <x v="0"/>
    <d v="2017-06-11T00:00:00"/>
    <x v="167"/>
    <n v="3777"/>
    <s v="medical"/>
    <n v="1996"/>
    <n v="439.21"/>
    <n v="792"/>
    <s v="United States"/>
    <n v="0"/>
    <s v="MG"/>
    <n v="3393"/>
    <x v="4"/>
    <s v="East"/>
  </r>
  <r>
    <s v="9SZTURAF"/>
    <x v="26"/>
    <x v="0"/>
    <s v="Initech"/>
    <x v="0"/>
    <d v="2017-06-11T00:00:00"/>
    <x v="149"/>
    <n v="892"/>
    <s v="telecommunications"/>
    <n v="1994"/>
    <n v="6395.05"/>
    <n v="20275"/>
    <s v="United States"/>
    <n v="0"/>
    <s v="GTX"/>
    <n v="1096"/>
    <x v="5"/>
    <s v="East"/>
  </r>
  <r>
    <s v="LB8UE159"/>
    <x v="26"/>
    <x v="3"/>
    <s v="Iselectrics"/>
    <x v="0"/>
    <d v="2017-06-11T00:00:00"/>
    <x v="82"/>
    <n v="5353"/>
    <s v="technolgy"/>
    <n v="2011"/>
    <n v="527.11"/>
    <n v="1428"/>
    <s v="United States"/>
    <s v="Acme Corporation"/>
    <s v="GTX"/>
    <n v="5482"/>
    <x v="5"/>
    <s v="East"/>
  </r>
  <r>
    <s v="IJNOVBGU"/>
    <x v="1"/>
    <x v="4"/>
    <s v="Konmatfix"/>
    <x v="0"/>
    <d v="2017-06-11T00:00:00"/>
    <x v="137"/>
    <n v="3768"/>
    <s v="marketing"/>
    <n v="1985"/>
    <n v="375.43"/>
    <n v="1190"/>
    <s v="United States"/>
    <n v="0"/>
    <s v="MG"/>
    <n v="3393"/>
    <x v="1"/>
    <s v="Central"/>
  </r>
  <r>
    <s v="KYL4UFG5"/>
    <x v="22"/>
    <x v="2"/>
    <s v="Bluth Company"/>
    <x v="1"/>
    <d v="2017-06-11T00:00:00"/>
    <x v="171"/>
    <n v="0"/>
    <s v="technolgy"/>
    <n v="1993"/>
    <n v="1242.32"/>
    <n v="3027"/>
    <s v="United States"/>
    <s v="Acme Corporation"/>
    <s v="GTX"/>
    <n v="550"/>
    <x v="5"/>
    <s v="East"/>
  </r>
  <r>
    <s v="QFBITAKR"/>
    <x v="7"/>
    <x v="2"/>
    <s v="J-Texon"/>
    <x v="0"/>
    <d v="2017-06-11T00:00:00"/>
    <x v="131"/>
    <n v="507"/>
    <s v="retail"/>
    <n v="1989"/>
    <n v="1388.67"/>
    <n v="3583"/>
    <s v="United States"/>
    <n v="0"/>
    <s v="GTX"/>
    <n v="550"/>
    <x v="2"/>
    <s v="West"/>
  </r>
  <r>
    <s v="VSZ4UVVN"/>
    <x v="29"/>
    <x v="0"/>
    <s v="Zumgoity"/>
    <x v="0"/>
    <d v="2017-06-11T00:00:00"/>
    <x v="168"/>
    <n v="1144"/>
    <s v="medical"/>
    <n v="1984"/>
    <n v="441.08"/>
    <n v="1210"/>
    <s v="United States"/>
    <n v="0"/>
    <s v="GTX"/>
    <n v="1096"/>
    <x v="1"/>
    <s v="Central"/>
  </r>
  <r>
    <s v="31C5DVJT"/>
    <x v="16"/>
    <x v="1"/>
    <s v="Cheers"/>
    <x v="0"/>
    <d v="2017-06-11T00:00:00"/>
    <x v="178"/>
    <n v="44"/>
    <s v="entertainment"/>
    <n v="1993"/>
    <n v="4269.9"/>
    <n v="6472"/>
    <s v="United States"/>
    <s v="Massive Dynamic"/>
    <s v="MG"/>
    <n v="55"/>
    <x v="2"/>
    <s v="West"/>
  </r>
  <r>
    <s v="EG3KHGPL"/>
    <x v="21"/>
    <x v="4"/>
    <s v="Treequote"/>
    <x v="0"/>
    <d v="2017-06-11T00:00:00"/>
    <x v="86"/>
    <n v="3470"/>
    <s v="telecommunications"/>
    <n v="1988"/>
    <n v="5266.09"/>
    <n v="8595"/>
    <s v="United States"/>
    <s v="Sonron"/>
    <s v="MG"/>
    <n v="3393"/>
    <x v="0"/>
    <s v="Central"/>
  </r>
  <r>
    <s v="ZI89S9HC"/>
    <x v="5"/>
    <x v="4"/>
    <s v="Dalttechnology"/>
    <x v="2"/>
    <d v="2017-06-11T00:00:00"/>
    <x v="14"/>
    <m/>
    <s v="software"/>
    <n v="2013"/>
    <n v="98.79"/>
    <n v="96"/>
    <s v="United States"/>
    <s v="Bubba Gump"/>
    <s v="MG"/>
    <n v="3393"/>
    <x v="3"/>
    <s v="West"/>
  </r>
  <r>
    <s v="LSJ2A8ZX"/>
    <x v="5"/>
    <x v="5"/>
    <s v="Cheers"/>
    <x v="0"/>
    <d v="2017-06-11T00:00:00"/>
    <x v="166"/>
    <n v="29166"/>
    <s v="entertainment"/>
    <n v="1993"/>
    <n v="4269.9"/>
    <n v="6472"/>
    <s v="United States"/>
    <s v="Massive Dynamic"/>
    <s v="GTK"/>
    <n v="26768"/>
    <x v="3"/>
    <s v="West"/>
  </r>
  <r>
    <s v="9D06AK8T"/>
    <x v="5"/>
    <x v="0"/>
    <s v="Kan-code"/>
    <x v="0"/>
    <d v="2017-06-11T00:00:00"/>
    <x v="131"/>
    <n v="1045"/>
    <s v="software"/>
    <n v="1982"/>
    <n v="11698.03"/>
    <n v="34288"/>
    <s v="United States"/>
    <n v="0"/>
    <s v="GTX"/>
    <n v="1096"/>
    <x v="3"/>
    <s v="West"/>
  </r>
  <r>
    <s v="PPXIWYMT"/>
    <x v="8"/>
    <x v="0"/>
    <s v="Fasehatice"/>
    <x v="0"/>
    <d v="2017-06-11T00:00:00"/>
    <x v="179"/>
    <n v="951"/>
    <s v="retail"/>
    <n v="1990"/>
    <n v="4968.91"/>
    <n v="7523"/>
    <s v="United States"/>
    <n v="0"/>
    <s v="GTX"/>
    <n v="1096"/>
    <x v="2"/>
    <s v="West"/>
  </r>
  <r>
    <s v="5653N8BM"/>
    <x v="15"/>
    <x v="0"/>
    <s v="Zoomit"/>
    <x v="2"/>
    <d v="2017-06-11T00:00:00"/>
    <x v="14"/>
    <m/>
    <s v="entertainment"/>
    <n v="1992"/>
    <n v="324.19"/>
    <n v="978"/>
    <s v="United States"/>
    <n v="0"/>
    <s v="GTX"/>
    <n v="1096"/>
    <x v="4"/>
    <s v="East"/>
  </r>
  <r>
    <s v="YWKJW726"/>
    <x v="11"/>
    <x v="1"/>
    <s v="Stanredtax"/>
    <x v="0"/>
    <d v="2017-06-11T00:00:00"/>
    <x v="134"/>
    <n v="43"/>
    <s v="finance"/>
    <n v="1987"/>
    <n v="1698.2"/>
    <n v="3798"/>
    <s v="United States"/>
    <n v="0"/>
    <s v="MG"/>
    <n v="55"/>
    <x v="0"/>
    <s v="Central"/>
  </r>
  <r>
    <s v="ZVT9J7V1"/>
    <x v="11"/>
    <x v="1"/>
    <s v="Zumgoity"/>
    <x v="0"/>
    <d v="2017-06-11T00:00:00"/>
    <x v="72"/>
    <n v="55"/>
    <s v="medical"/>
    <n v="1984"/>
    <n v="441.08"/>
    <n v="1210"/>
    <s v="United States"/>
    <n v="0"/>
    <s v="MG"/>
    <n v="55"/>
    <x v="0"/>
    <s v="Central"/>
  </r>
  <r>
    <s v="UKECBJV5"/>
    <x v="27"/>
    <x v="3"/>
    <s v="Streethex"/>
    <x v="0"/>
    <d v="2017-06-12T00:00:00"/>
    <x v="171"/>
    <n v="4961"/>
    <s v="retail"/>
    <n v="1988"/>
    <n v="1376.8"/>
    <n v="1165"/>
    <s v="Belgium"/>
    <n v="0"/>
    <s v="GTX"/>
    <n v="5482"/>
    <x v="0"/>
    <s v="Central"/>
  </r>
  <r>
    <s v="UWVT8M2Y"/>
    <x v="23"/>
    <x v="2"/>
    <s v="Iselectrics"/>
    <x v="1"/>
    <d v="2017-06-12T00:00:00"/>
    <x v="155"/>
    <n v="0"/>
    <s v="technolgy"/>
    <n v="2011"/>
    <n v="527.11"/>
    <n v="1428"/>
    <s v="United States"/>
    <s v="Acme Corporation"/>
    <s v="GTX"/>
    <n v="550"/>
    <x v="4"/>
    <s v="East"/>
  </r>
  <r>
    <s v="AOZKTGZG"/>
    <x v="12"/>
    <x v="2"/>
    <s v="Singletechno"/>
    <x v="0"/>
    <d v="2017-06-12T00:00:00"/>
    <x v="159"/>
    <n v="608"/>
    <s v="retail"/>
    <n v="1996"/>
    <n v="2214.94"/>
    <n v="5374"/>
    <s v="United States"/>
    <n v="0"/>
    <s v="GTX"/>
    <n v="550"/>
    <x v="3"/>
    <s v="West"/>
  </r>
  <r>
    <s v="TKN1L8EX"/>
    <x v="19"/>
    <x v="0"/>
    <s v="Zathunicon"/>
    <x v="0"/>
    <d v="2017-06-12T00:00:00"/>
    <x v="168"/>
    <n v="851"/>
    <s v="retail"/>
    <n v="2010"/>
    <n v="71.12"/>
    <n v="144"/>
    <s v="United States"/>
    <n v="0"/>
    <s v="GTX"/>
    <n v="1096"/>
    <x v="4"/>
    <s v="East"/>
  </r>
  <r>
    <s v="9GQ6HQLK"/>
    <x v="24"/>
    <x v="0"/>
    <s v="Inity"/>
    <x v="0"/>
    <d v="2017-06-12T00:00:00"/>
    <x v="168"/>
    <n v="1143"/>
    <s v="marketing"/>
    <n v="1986"/>
    <n v="2403.58"/>
    <n v="8801"/>
    <s v="United States"/>
    <n v="0"/>
    <s v="GTX"/>
    <n v="1096"/>
    <x v="1"/>
    <s v="Central"/>
  </r>
  <r>
    <s v="0RL4RHQJ"/>
    <x v="24"/>
    <x v="3"/>
    <s v="Globex Corporation"/>
    <x v="0"/>
    <d v="2017-06-12T00:00:00"/>
    <x v="77"/>
    <n v="6365"/>
    <s v="technolgy"/>
    <n v="2000"/>
    <n v="1223.72"/>
    <n v="2497"/>
    <s v="Norway"/>
    <n v="0"/>
    <s v="GTX"/>
    <n v="5482"/>
    <x v="1"/>
    <s v="Central"/>
  </r>
  <r>
    <s v="ZE9WX1Q9"/>
    <x v="9"/>
    <x v="1"/>
    <s v="Fasehatice"/>
    <x v="0"/>
    <d v="2017-06-12T00:00:00"/>
    <x v="132"/>
    <n v="54"/>
    <s v="retail"/>
    <n v="1990"/>
    <n v="4968.91"/>
    <n v="7523"/>
    <s v="United States"/>
    <n v="0"/>
    <s v="MG"/>
    <n v="55"/>
    <x v="3"/>
    <s v="West"/>
  </r>
  <r>
    <s v="QY6MB3QJ"/>
    <x v="16"/>
    <x v="2"/>
    <s v="Sunnamplex"/>
    <x v="1"/>
    <d v="2017-06-12T00:00:00"/>
    <x v="141"/>
    <n v="0"/>
    <s v="marketing"/>
    <n v="2008"/>
    <n v="894.37"/>
    <n v="1593"/>
    <s v="Poland"/>
    <n v="0"/>
    <s v="GTX"/>
    <n v="550"/>
    <x v="2"/>
    <s v="West"/>
  </r>
  <r>
    <s v="BOVKZHAZ"/>
    <x v="5"/>
    <x v="1"/>
    <s v="Doncon"/>
    <x v="1"/>
    <d v="2017-06-12T00:00:00"/>
    <x v="171"/>
    <n v="0"/>
    <s v="technolgy"/>
    <n v="2010"/>
    <n v="587.72"/>
    <n v="1501"/>
    <s v="United States"/>
    <n v="0"/>
    <s v="MG"/>
    <n v="55"/>
    <x v="3"/>
    <s v="West"/>
  </r>
  <r>
    <s v="YT8YYRTU"/>
    <x v="8"/>
    <x v="0"/>
    <s v="Cheers"/>
    <x v="0"/>
    <d v="2017-06-12T00:00:00"/>
    <x v="171"/>
    <n v="1250"/>
    <s v="entertainment"/>
    <n v="1993"/>
    <n v="4269.9"/>
    <n v="6472"/>
    <s v="United States"/>
    <s v="Massive Dynamic"/>
    <s v="GTX"/>
    <n v="1096"/>
    <x v="2"/>
    <s v="West"/>
  </r>
  <r>
    <s v="6V7OMXY5"/>
    <x v="8"/>
    <x v="3"/>
    <s v="Faxquote"/>
    <x v="0"/>
    <d v="2017-06-12T00:00:00"/>
    <x v="169"/>
    <n v="5966"/>
    <s v="telecommunications"/>
    <n v="1995"/>
    <n v="1825.82"/>
    <n v="5595"/>
    <s v="United States"/>
    <s v="Sonron"/>
    <s v="GTX"/>
    <n v="5482"/>
    <x v="2"/>
    <s v="West"/>
  </r>
  <r>
    <s v="0TR3RU8A"/>
    <x v="6"/>
    <x v="1"/>
    <s v="Domzoom"/>
    <x v="0"/>
    <d v="2017-06-12T00:00:00"/>
    <x v="153"/>
    <n v="61"/>
    <s v="entertainment"/>
    <n v="1998"/>
    <n v="217.87"/>
    <n v="551"/>
    <s v="United States"/>
    <n v="0"/>
    <s v="MG"/>
    <n v="55"/>
    <x v="1"/>
    <s v="Central"/>
  </r>
  <r>
    <s v="GTOKTXRA"/>
    <x v="4"/>
    <x v="1"/>
    <s v="Scotfind"/>
    <x v="0"/>
    <d v="2017-06-12T00:00:00"/>
    <x v="168"/>
    <n v="48"/>
    <s v="software"/>
    <n v="1996"/>
    <n v="6354.87"/>
    <n v="16780"/>
    <s v="United States"/>
    <s v="Bubba Gump"/>
    <s v="MG"/>
    <n v="55"/>
    <x v="3"/>
    <s v="West"/>
  </r>
  <r>
    <s v="SE6OIGYN"/>
    <x v="13"/>
    <x v="0"/>
    <s v="Isdom"/>
    <x v="2"/>
    <d v="2017-06-12T00:00:00"/>
    <x v="14"/>
    <m/>
    <s v="medical"/>
    <n v="2002"/>
    <n v="3178.24"/>
    <n v="4540"/>
    <s v="United States"/>
    <n v="0"/>
    <s v="GTX"/>
    <n v="1096"/>
    <x v="4"/>
    <s v="East"/>
  </r>
  <r>
    <s v="PBJ01MRE"/>
    <x v="13"/>
    <x v="1"/>
    <s v="Zathunicon"/>
    <x v="0"/>
    <d v="2017-06-12T00:00:00"/>
    <x v="173"/>
    <n v="53"/>
    <s v="retail"/>
    <n v="2010"/>
    <n v="71.12"/>
    <n v="144"/>
    <s v="United States"/>
    <n v="0"/>
    <s v="MG"/>
    <n v="55"/>
    <x v="4"/>
    <s v="East"/>
  </r>
  <r>
    <s v="L2NXQFPN"/>
    <x v="2"/>
    <x v="1"/>
    <s v="Cheers"/>
    <x v="1"/>
    <d v="2017-06-12T00:00:00"/>
    <x v="69"/>
    <n v="0"/>
    <s v="entertainment"/>
    <n v="1993"/>
    <n v="4269.9"/>
    <n v="6472"/>
    <s v="United States"/>
    <s v="Massive Dynamic"/>
    <s v="MG"/>
    <n v="55"/>
    <x v="2"/>
    <s v="West"/>
  </r>
  <r>
    <s v="0XWCTQL2"/>
    <x v="2"/>
    <x v="1"/>
    <s v="Doncon"/>
    <x v="0"/>
    <d v="2017-06-12T00:00:00"/>
    <x v="155"/>
    <n v="51"/>
    <s v="technolgy"/>
    <n v="2010"/>
    <n v="587.72"/>
    <n v="1501"/>
    <s v="United States"/>
    <n v="0"/>
    <s v="MG"/>
    <n v="55"/>
    <x v="2"/>
    <s v="West"/>
  </r>
  <r>
    <s v="SY72RAK2"/>
    <x v="2"/>
    <x v="4"/>
    <s v="Cheers"/>
    <x v="0"/>
    <d v="2017-06-12T00:00:00"/>
    <x v="161"/>
    <n v="3314"/>
    <s v="entertainment"/>
    <n v="1993"/>
    <n v="4269.9"/>
    <n v="6472"/>
    <s v="United States"/>
    <s v="Massive Dynamic"/>
    <s v="MG"/>
    <n v="3393"/>
    <x v="2"/>
    <s v="West"/>
  </r>
  <r>
    <s v="38YQ4771"/>
    <x v="3"/>
    <x v="4"/>
    <s v="Treequote"/>
    <x v="1"/>
    <d v="2017-06-13T00:00:00"/>
    <x v="134"/>
    <n v="0"/>
    <s v="telecommunications"/>
    <n v="1988"/>
    <n v="5266.09"/>
    <n v="8595"/>
    <s v="United States"/>
    <s v="Sonron"/>
    <s v="MG"/>
    <n v="3393"/>
    <x v="0"/>
    <s v="Central"/>
  </r>
  <r>
    <s v="K7FBRQCA"/>
    <x v="3"/>
    <x v="1"/>
    <s v="Genco Pura Olive Oil Company"/>
    <x v="0"/>
    <d v="2017-06-13T00:00:00"/>
    <x v="170"/>
    <n v="64"/>
    <s v="retail"/>
    <n v="2007"/>
    <n v="894.33"/>
    <n v="1635"/>
    <s v="Italy"/>
    <n v="0"/>
    <s v="MG"/>
    <n v="55"/>
    <x v="0"/>
    <s v="Central"/>
  </r>
  <r>
    <s v="F4V2FXK0"/>
    <x v="3"/>
    <x v="1"/>
    <s v="Isdom"/>
    <x v="0"/>
    <d v="2017-06-13T00:00:00"/>
    <x v="89"/>
    <n v="58"/>
    <s v="medical"/>
    <n v="2002"/>
    <n v="3178.24"/>
    <n v="4540"/>
    <s v="United States"/>
    <n v="0"/>
    <s v="MG"/>
    <n v="55"/>
    <x v="0"/>
    <s v="Central"/>
  </r>
  <r>
    <s v="FZNEISTX"/>
    <x v="25"/>
    <x v="0"/>
    <s v="Mathtouch"/>
    <x v="1"/>
    <d v="2017-06-13T00:00:00"/>
    <x v="159"/>
    <n v="0"/>
    <s v="marketing"/>
    <n v="1984"/>
    <n v="3027.46"/>
    <n v="9516"/>
    <s v="Jordan"/>
    <n v="0"/>
    <s v="GTX"/>
    <n v="1096"/>
    <x v="5"/>
    <s v="East"/>
  </r>
  <r>
    <s v="S34T8KPW"/>
    <x v="25"/>
    <x v="3"/>
    <s v="Massive Dynamic"/>
    <x v="0"/>
    <d v="2017-06-13T00:00:00"/>
    <x v="107"/>
    <n v="4598"/>
    <s v="entertainment"/>
    <n v="1989"/>
    <n v="665.06"/>
    <n v="1095"/>
    <s v="United States"/>
    <n v="0"/>
    <s v="GTX"/>
    <n v="5482"/>
    <x v="5"/>
    <s v="East"/>
  </r>
  <r>
    <s v="5F40OSXS"/>
    <x v="25"/>
    <x v="4"/>
    <s v="Mathtouch"/>
    <x v="0"/>
    <d v="2017-06-13T00:00:00"/>
    <x v="82"/>
    <n v="3424"/>
    <s v="marketing"/>
    <n v="1984"/>
    <n v="3027.46"/>
    <n v="9516"/>
    <s v="Jordan"/>
    <n v="0"/>
    <s v="MG"/>
    <n v="3393"/>
    <x v="5"/>
    <s v="East"/>
  </r>
  <r>
    <s v="AILF7GOP"/>
    <x v="25"/>
    <x v="4"/>
    <s v="Umbrella Corporation"/>
    <x v="0"/>
    <d v="2017-06-13T00:00:00"/>
    <x v="182"/>
    <n v="3399"/>
    <s v="finance"/>
    <n v="1998"/>
    <n v="2022.14"/>
    <n v="5113"/>
    <s v="United States"/>
    <n v="0"/>
    <s v="MG"/>
    <n v="3393"/>
    <x v="5"/>
    <s v="East"/>
  </r>
  <r>
    <s v="LMJINVRQ"/>
    <x v="26"/>
    <x v="0"/>
    <s v="Betasoloin"/>
    <x v="1"/>
    <d v="2017-06-13T00:00:00"/>
    <x v="165"/>
    <n v="0"/>
    <s v="medical"/>
    <n v="1999"/>
    <n v="251.41"/>
    <n v="495"/>
    <s v="United States"/>
    <n v="0"/>
    <s v="GTX"/>
    <n v="1096"/>
    <x v="5"/>
    <s v="East"/>
  </r>
  <r>
    <s v="MHPI0ZW1"/>
    <x v="1"/>
    <x v="2"/>
    <s v="Konmatfix"/>
    <x v="1"/>
    <d v="2017-06-13T00:00:00"/>
    <x v="161"/>
    <n v="0"/>
    <s v="marketing"/>
    <n v="1985"/>
    <n v="375.43"/>
    <n v="1190"/>
    <s v="United States"/>
    <n v="0"/>
    <s v="GTX"/>
    <n v="550"/>
    <x v="1"/>
    <s v="Central"/>
  </r>
  <r>
    <s v="WJ81WITC"/>
    <x v="1"/>
    <x v="3"/>
    <s v="Betatech"/>
    <x v="1"/>
    <d v="2017-06-13T00:00:00"/>
    <x v="121"/>
    <n v="0"/>
    <s v="medical"/>
    <n v="1986"/>
    <n v="647.18"/>
    <n v="1185"/>
    <s v="Kenya"/>
    <n v="0"/>
    <s v="GTX"/>
    <n v="5482"/>
    <x v="1"/>
    <s v="Central"/>
  </r>
  <r>
    <s v="DFSRHCXU"/>
    <x v="22"/>
    <x v="2"/>
    <s v="Donquadtech"/>
    <x v="0"/>
    <d v="2017-06-13T00:00:00"/>
    <x v="145"/>
    <n v="496"/>
    <s v="technolgy"/>
    <n v="1992"/>
    <n v="1712.68"/>
    <n v="3194"/>
    <s v="United States"/>
    <s v="Acme Corporation"/>
    <s v="GTX"/>
    <n v="550"/>
    <x v="5"/>
    <s v="East"/>
  </r>
  <r>
    <s v="1VFUCUWA"/>
    <x v="19"/>
    <x v="4"/>
    <s v="Bubba Gump"/>
    <x v="0"/>
    <d v="2017-06-13T00:00:00"/>
    <x v="150"/>
    <n v="3279"/>
    <s v="software"/>
    <n v="2002"/>
    <n v="987.39"/>
    <n v="2253"/>
    <s v="United States"/>
    <n v="0"/>
    <s v="MG"/>
    <n v="3393"/>
    <x v="4"/>
    <s v="East"/>
  </r>
  <r>
    <s v="3IIDRUGI"/>
    <x v="24"/>
    <x v="1"/>
    <s v="Scottech"/>
    <x v="1"/>
    <d v="2017-06-13T00:00:00"/>
    <x v="183"/>
    <n v="0"/>
    <s v="marketing"/>
    <n v="2012"/>
    <n v="45.39"/>
    <n v="100"/>
    <s v="United States"/>
    <s v="Inity"/>
    <s v="MG"/>
    <n v="55"/>
    <x v="1"/>
    <s v="Central"/>
  </r>
  <r>
    <s v="3VLKZISJ"/>
    <x v="7"/>
    <x v="1"/>
    <s v="Scotfind"/>
    <x v="0"/>
    <d v="2017-06-13T00:00:00"/>
    <x v="86"/>
    <n v="68"/>
    <s v="software"/>
    <n v="1996"/>
    <n v="6354.87"/>
    <n v="16780"/>
    <s v="United States"/>
    <s v="Bubba Gump"/>
    <s v="MG"/>
    <n v="55"/>
    <x v="2"/>
    <s v="West"/>
  </r>
  <r>
    <s v="2GN2TRVV"/>
    <x v="29"/>
    <x v="2"/>
    <s v="Treequote"/>
    <x v="1"/>
    <d v="2017-06-13T00:00:00"/>
    <x v="146"/>
    <n v="0"/>
    <s v="telecommunications"/>
    <n v="1988"/>
    <n v="5266.09"/>
    <n v="8595"/>
    <s v="United States"/>
    <s v="Sonron"/>
    <s v="GTX"/>
    <n v="550"/>
    <x v="1"/>
    <s v="Central"/>
  </r>
  <r>
    <s v="WA4TPQ5U"/>
    <x v="8"/>
    <x v="0"/>
    <s v="Zoomit"/>
    <x v="2"/>
    <d v="2017-06-13T00:00:00"/>
    <x v="14"/>
    <m/>
    <s v="entertainment"/>
    <n v="1992"/>
    <n v="324.19"/>
    <n v="978"/>
    <s v="United States"/>
    <n v="0"/>
    <s v="GTX"/>
    <n v="1096"/>
    <x v="2"/>
    <s v="West"/>
  </r>
  <r>
    <s v="9C9GO9XO"/>
    <x v="6"/>
    <x v="0"/>
    <s v="Funholding"/>
    <x v="1"/>
    <d v="2017-06-13T00:00:00"/>
    <x v="132"/>
    <n v="0"/>
    <s v="finance"/>
    <n v="1991"/>
    <n v="2819.5"/>
    <n v="7227"/>
    <s v="United States"/>
    <s v="Golddex"/>
    <s v="GTX"/>
    <n v="1096"/>
    <x v="1"/>
    <s v="Central"/>
  </r>
  <r>
    <s v="ULES5Z21"/>
    <x v="11"/>
    <x v="1"/>
    <s v="Bioholding"/>
    <x v="0"/>
    <d v="2017-06-13T00:00:00"/>
    <x v="72"/>
    <n v="59"/>
    <s v="medical"/>
    <n v="2012"/>
    <n v="587.34"/>
    <n v="1356"/>
    <s v="Philipines"/>
    <n v="0"/>
    <s v="MG"/>
    <n v="55"/>
    <x v="0"/>
    <s v="Central"/>
  </r>
  <r>
    <s v="IITSDWWL"/>
    <x v="4"/>
    <x v="4"/>
    <s v="Fasehatice"/>
    <x v="0"/>
    <d v="2017-06-13T00:00:00"/>
    <x v="85"/>
    <n v="3205"/>
    <s v="retail"/>
    <n v="1990"/>
    <n v="4968.91"/>
    <n v="7523"/>
    <s v="United States"/>
    <n v="0"/>
    <s v="MG"/>
    <n v="3393"/>
    <x v="3"/>
    <s v="West"/>
  </r>
  <r>
    <s v="8GYH6R9J"/>
    <x v="18"/>
    <x v="2"/>
    <s v="Mathtouch"/>
    <x v="1"/>
    <d v="2017-06-13T00:00:00"/>
    <x v="86"/>
    <n v="0"/>
    <s v="marketing"/>
    <n v="1984"/>
    <n v="3027.46"/>
    <n v="9516"/>
    <s v="Jordan"/>
    <n v="0"/>
    <s v="GTX"/>
    <n v="550"/>
    <x v="4"/>
    <s v="East"/>
  </r>
  <r>
    <s v="8X890G2T"/>
    <x v="3"/>
    <x v="1"/>
    <s v="Globex Corporation"/>
    <x v="0"/>
    <d v="2017-06-14T00:00:00"/>
    <x v="76"/>
    <n v="55"/>
    <s v="technolgy"/>
    <n v="2000"/>
    <n v="1223.72"/>
    <n v="2497"/>
    <s v="Norway"/>
    <n v="0"/>
    <s v="MG"/>
    <n v="55"/>
    <x v="0"/>
    <s v="Central"/>
  </r>
  <r>
    <s v="74YVUL52"/>
    <x v="25"/>
    <x v="2"/>
    <s v="Bubba Gump"/>
    <x v="1"/>
    <d v="2017-06-14T00:00:00"/>
    <x v="180"/>
    <n v="0"/>
    <s v="software"/>
    <n v="2002"/>
    <n v="987.39"/>
    <n v="2253"/>
    <s v="United States"/>
    <n v="0"/>
    <s v="GTX"/>
    <n v="550"/>
    <x v="5"/>
    <s v="East"/>
  </r>
  <r>
    <s v="HH4I6PAY"/>
    <x v="23"/>
    <x v="2"/>
    <s v="Ganjaflex"/>
    <x v="0"/>
    <d v="2017-06-14T00:00:00"/>
    <x v="144"/>
    <n v="525"/>
    <s v="retail"/>
    <n v="1995"/>
    <n v="5158.71"/>
    <n v="17479"/>
    <s v="Japan"/>
    <n v="0"/>
    <s v="GTX"/>
    <n v="550"/>
    <x v="4"/>
    <s v="East"/>
  </r>
  <r>
    <s v="TAGD6XU9"/>
    <x v="1"/>
    <x v="4"/>
    <s v="Isdom"/>
    <x v="0"/>
    <d v="2017-06-14T00:00:00"/>
    <x v="148"/>
    <n v="3455"/>
    <s v="medical"/>
    <n v="2002"/>
    <n v="3178.24"/>
    <n v="4540"/>
    <s v="United States"/>
    <n v="0"/>
    <s v="MG"/>
    <n v="3393"/>
    <x v="1"/>
    <s v="Central"/>
  </r>
  <r>
    <s v="IIREXAQX"/>
    <x v="12"/>
    <x v="4"/>
    <s v="Faxquote"/>
    <x v="0"/>
    <d v="2017-06-14T00:00:00"/>
    <x v="77"/>
    <n v="3110"/>
    <s v="telecommunications"/>
    <n v="1995"/>
    <n v="1825.82"/>
    <n v="5595"/>
    <s v="United States"/>
    <s v="Sonron"/>
    <s v="MG"/>
    <n v="3393"/>
    <x v="3"/>
    <s v="West"/>
  </r>
  <r>
    <s v="8GISH3I9"/>
    <x v="19"/>
    <x v="1"/>
    <s v="Kinnamplus"/>
    <x v="1"/>
    <d v="2017-06-14T00:00:00"/>
    <x v="86"/>
    <n v="0"/>
    <s v="retail"/>
    <n v="2004"/>
    <n v="702.72"/>
    <n v="1831"/>
    <s v="United States"/>
    <n v="0"/>
    <s v="MG"/>
    <n v="55"/>
    <x v="4"/>
    <s v="East"/>
  </r>
  <r>
    <s v="6M89XBL0"/>
    <x v="9"/>
    <x v="3"/>
    <s v="Scotfind"/>
    <x v="0"/>
    <d v="2017-06-14T00:00:00"/>
    <x v="176"/>
    <n v="5053"/>
    <s v="software"/>
    <n v="1996"/>
    <n v="6354.87"/>
    <n v="16780"/>
    <s v="United States"/>
    <s v="Bubba Gump"/>
    <s v="GTX"/>
    <n v="5482"/>
    <x v="3"/>
    <s v="West"/>
  </r>
  <r>
    <s v="YT2QLCVS"/>
    <x v="9"/>
    <x v="4"/>
    <s v="Groovestreet"/>
    <x v="0"/>
    <d v="2017-06-14T00:00:00"/>
    <x v="90"/>
    <n v="3539"/>
    <s v="retail"/>
    <n v="2003"/>
    <n v="223.8"/>
    <n v="299"/>
    <s v="United States"/>
    <n v="0"/>
    <s v="MG"/>
    <n v="3393"/>
    <x v="3"/>
    <s v="West"/>
  </r>
  <r>
    <s v="4ICL09BD"/>
    <x v="29"/>
    <x v="2"/>
    <s v="Rundofase"/>
    <x v="0"/>
    <d v="2017-06-14T00:00:00"/>
    <x v="146"/>
    <n v="580"/>
    <s v="technolgy"/>
    <n v="1983"/>
    <n v="1008.06"/>
    <n v="1238"/>
    <s v="United States"/>
    <n v="0"/>
    <s v="GTX"/>
    <n v="550"/>
    <x v="1"/>
    <s v="Central"/>
  </r>
  <r>
    <s v="YWWVWOO4"/>
    <x v="14"/>
    <x v="4"/>
    <s v="Rantouch"/>
    <x v="1"/>
    <d v="2017-06-14T00:00:00"/>
    <x v="69"/>
    <n v="0"/>
    <s v="telecommunications"/>
    <n v="1994"/>
    <n v="1188.42"/>
    <n v="3015"/>
    <s v="United States"/>
    <n v="0"/>
    <s v="MG"/>
    <n v="3393"/>
    <x v="2"/>
    <s v="West"/>
  </r>
  <r>
    <s v="8TTFFCIK"/>
    <x v="21"/>
    <x v="4"/>
    <s v="Warephase"/>
    <x v="0"/>
    <d v="2017-06-14T00:00:00"/>
    <x v="65"/>
    <n v="3468"/>
    <s v="services"/>
    <n v="1997"/>
    <n v="2041.73"/>
    <n v="5276"/>
    <s v="United States"/>
    <n v="0"/>
    <s v="MG"/>
    <n v="3393"/>
    <x v="0"/>
    <s v="Central"/>
  </r>
  <r>
    <s v="5URQT67R"/>
    <x v="5"/>
    <x v="5"/>
    <s v="Treequote"/>
    <x v="2"/>
    <d v="2017-06-14T00:00:00"/>
    <x v="14"/>
    <m/>
    <s v="telecommunications"/>
    <n v="1988"/>
    <n v="5266.09"/>
    <n v="8595"/>
    <s v="United States"/>
    <s v="Sonron"/>
    <s v="GTK"/>
    <n v="26768"/>
    <x v="3"/>
    <s v="West"/>
  </r>
  <r>
    <s v="OG13XT4P"/>
    <x v="6"/>
    <x v="1"/>
    <s v="Ron-tech"/>
    <x v="0"/>
    <d v="2017-06-14T00:00:00"/>
    <x v="162"/>
    <n v="54"/>
    <s v="medical"/>
    <n v="1992"/>
    <n v="3922.42"/>
    <n v="6837"/>
    <s v="United States"/>
    <n v="0"/>
    <s v="MG"/>
    <n v="55"/>
    <x v="1"/>
    <s v="Central"/>
  </r>
  <r>
    <s v="ZYRRGSQK"/>
    <x v="17"/>
    <x v="4"/>
    <s v="Bluth Company"/>
    <x v="1"/>
    <d v="2017-06-14T00:00:00"/>
    <x v="86"/>
    <n v="0"/>
    <s v="technolgy"/>
    <n v="1993"/>
    <n v="1242.32"/>
    <n v="3027"/>
    <s v="United States"/>
    <s v="Acme Corporation"/>
    <s v="MG"/>
    <n v="3393"/>
    <x v="5"/>
    <s v="East"/>
  </r>
  <r>
    <s v="0LDX9VLO"/>
    <x v="11"/>
    <x v="1"/>
    <s v="Scottech"/>
    <x v="1"/>
    <d v="2017-06-14T00:00:00"/>
    <x v="136"/>
    <n v="0"/>
    <s v="marketing"/>
    <n v="2012"/>
    <n v="45.39"/>
    <n v="100"/>
    <s v="United States"/>
    <s v="Inity"/>
    <s v="MG"/>
    <n v="55"/>
    <x v="0"/>
    <s v="Central"/>
  </r>
  <r>
    <s v="XFFFWJQH"/>
    <x v="13"/>
    <x v="1"/>
    <s v="Gekko &amp; Co"/>
    <x v="1"/>
    <d v="2017-06-14T00:00:00"/>
    <x v="134"/>
    <n v="0"/>
    <s v="retail"/>
    <n v="1990"/>
    <n v="2520.83"/>
    <n v="3502"/>
    <s v="United States"/>
    <n v="0"/>
    <s v="MG"/>
    <n v="55"/>
    <x v="4"/>
    <s v="East"/>
  </r>
  <r>
    <s v="KRSNQKC6"/>
    <x v="28"/>
    <x v="3"/>
    <s v="Zotware"/>
    <x v="0"/>
    <d v="2017-06-15T00:00:00"/>
    <x v="90"/>
    <n v="6040"/>
    <s v="software"/>
    <n v="1979"/>
    <n v="4478.47"/>
    <n v="13809"/>
    <s v="United States"/>
    <n v="0"/>
    <s v="GTX"/>
    <n v="5482"/>
    <x v="5"/>
    <s v="East"/>
  </r>
  <r>
    <s v="YHVY1LHH"/>
    <x v="27"/>
    <x v="4"/>
    <s v="dambase"/>
    <x v="0"/>
    <d v="2017-06-15T00:00:00"/>
    <x v="77"/>
    <n v="3785"/>
    <s v="marketing"/>
    <n v="1995"/>
    <n v="2173.98"/>
    <n v="2928"/>
    <s v="United States"/>
    <s v="Inity"/>
    <s v="MG"/>
    <n v="3393"/>
    <x v="0"/>
    <s v="Central"/>
  </r>
  <r>
    <s v="2BG4ZR42"/>
    <x v="23"/>
    <x v="0"/>
    <s v="Zathunicon"/>
    <x v="1"/>
    <d v="2017-06-15T00:00:00"/>
    <x v="162"/>
    <n v="0"/>
    <s v="retail"/>
    <n v="2010"/>
    <n v="71.12"/>
    <n v="144"/>
    <s v="United States"/>
    <n v="0"/>
    <s v="GTX"/>
    <n v="1096"/>
    <x v="4"/>
    <s v="East"/>
  </r>
  <r>
    <s v="QQCIN1M4"/>
    <x v="26"/>
    <x v="2"/>
    <s v="Initech"/>
    <x v="0"/>
    <d v="2017-06-15T00:00:00"/>
    <x v="85"/>
    <n v="420"/>
    <s v="telecommunications"/>
    <n v="1994"/>
    <n v="6395.05"/>
    <n v="20275"/>
    <s v="United States"/>
    <n v="0"/>
    <s v="GTX"/>
    <n v="550"/>
    <x v="5"/>
    <s v="East"/>
  </r>
  <r>
    <s v="D5LEL3HF"/>
    <x v="1"/>
    <x v="4"/>
    <s v="Rangreen"/>
    <x v="0"/>
    <d v="2017-06-15T00:00:00"/>
    <x v="177"/>
    <n v="2683"/>
    <s v="technolgy"/>
    <n v="1987"/>
    <n v="2938.67"/>
    <n v="8775"/>
    <s v="Panama"/>
    <n v="0"/>
    <s v="MG"/>
    <n v="3393"/>
    <x v="1"/>
    <s v="Central"/>
  </r>
  <r>
    <s v="6X4EEUGA"/>
    <x v="12"/>
    <x v="5"/>
    <s v="Cheers"/>
    <x v="0"/>
    <d v="2017-06-15T00:00:00"/>
    <x v="88"/>
    <n v="25464"/>
    <s v="entertainment"/>
    <n v="1993"/>
    <n v="4269.9"/>
    <n v="6472"/>
    <s v="United States"/>
    <s v="Massive Dynamic"/>
    <s v="GTK"/>
    <n v="26768"/>
    <x v="3"/>
    <s v="West"/>
  </r>
  <r>
    <s v="KTSB1KYT"/>
    <x v="29"/>
    <x v="2"/>
    <s v="Hottechi"/>
    <x v="0"/>
    <d v="2017-06-15T00:00:00"/>
    <x v="177"/>
    <n v="460"/>
    <s v="technolgy"/>
    <n v="1997"/>
    <n v="8170.38"/>
    <n v="16499"/>
    <s v="Korea"/>
    <n v="0"/>
    <s v="GTX"/>
    <n v="550"/>
    <x v="1"/>
    <s v="Central"/>
  </r>
  <r>
    <s v="RB7IA4JX"/>
    <x v="29"/>
    <x v="2"/>
    <s v="Rundofase"/>
    <x v="0"/>
    <d v="2017-06-15T00:00:00"/>
    <x v="90"/>
    <n v="546"/>
    <s v="technolgy"/>
    <n v="1983"/>
    <n v="1008.06"/>
    <n v="1238"/>
    <s v="United States"/>
    <n v="0"/>
    <s v="GTX"/>
    <n v="550"/>
    <x v="1"/>
    <s v="Central"/>
  </r>
  <r>
    <s v="M4HY664H"/>
    <x v="29"/>
    <x v="0"/>
    <s v="Conecom"/>
    <x v="0"/>
    <d v="2017-06-15T00:00:00"/>
    <x v="170"/>
    <n v="918"/>
    <s v="technolgy"/>
    <n v="2005"/>
    <n v="1520.66"/>
    <n v="1806"/>
    <s v="United States"/>
    <n v="0"/>
    <s v="GTX"/>
    <n v="1096"/>
    <x v="1"/>
    <s v="Central"/>
  </r>
  <r>
    <s v="D2C191IK"/>
    <x v="21"/>
    <x v="4"/>
    <s v="Domzoom"/>
    <x v="1"/>
    <d v="2017-06-15T00:00:00"/>
    <x v="91"/>
    <n v="0"/>
    <s v="entertainment"/>
    <n v="1998"/>
    <n v="217.87"/>
    <n v="551"/>
    <s v="United States"/>
    <n v="0"/>
    <s v="MG"/>
    <n v="3393"/>
    <x v="0"/>
    <s v="Central"/>
  </r>
  <r>
    <s v="I2V3EPW7"/>
    <x v="21"/>
    <x v="4"/>
    <s v="Toughzap"/>
    <x v="0"/>
    <d v="2017-06-15T00:00:00"/>
    <x v="110"/>
    <n v="3018"/>
    <s v="retail"/>
    <n v="1995"/>
    <n v="332.43"/>
    <n v="799"/>
    <s v="United States"/>
    <n v="0"/>
    <s v="MG"/>
    <n v="3393"/>
    <x v="0"/>
    <s v="Central"/>
  </r>
  <r>
    <s v="RB8LSFVK"/>
    <x v="5"/>
    <x v="1"/>
    <s v="Sonron"/>
    <x v="0"/>
    <d v="2017-06-15T00:00:00"/>
    <x v="163"/>
    <n v="52"/>
    <s v="telecommunications"/>
    <n v="1999"/>
    <n v="1699.85"/>
    <n v="5108"/>
    <s v="United States"/>
    <n v="0"/>
    <s v="MG"/>
    <n v="55"/>
    <x v="3"/>
    <s v="West"/>
  </r>
  <r>
    <s v="7SYJDW4L"/>
    <x v="17"/>
    <x v="1"/>
    <s v="Bioplex"/>
    <x v="0"/>
    <d v="2017-06-15T00:00:00"/>
    <x v="107"/>
    <n v="50"/>
    <s v="medical"/>
    <n v="1991"/>
    <n v="326.82"/>
    <n v="1016"/>
    <s v="United States"/>
    <n v="0"/>
    <s v="MG"/>
    <n v="55"/>
    <x v="5"/>
    <s v="East"/>
  </r>
  <r>
    <s v="O7E0302B"/>
    <x v="15"/>
    <x v="2"/>
    <s v="Xx-zobam"/>
    <x v="0"/>
    <d v="2017-06-15T00:00:00"/>
    <x v="158"/>
    <n v="524"/>
    <s v="entertainment"/>
    <n v="1989"/>
    <n v="3838.39"/>
    <n v="8274"/>
    <s v="United States"/>
    <n v="0"/>
    <s v="GTX"/>
    <n v="550"/>
    <x v="4"/>
    <s v="East"/>
  </r>
  <r>
    <s v="U11XXNCF"/>
    <x v="15"/>
    <x v="4"/>
    <s v="Xx-zobam"/>
    <x v="0"/>
    <d v="2017-06-15T00:00:00"/>
    <x v="91"/>
    <n v="3306"/>
    <s v="entertainment"/>
    <n v="1989"/>
    <n v="3838.39"/>
    <n v="8274"/>
    <s v="United States"/>
    <n v="0"/>
    <s v="MG"/>
    <n v="3393"/>
    <x v="4"/>
    <s v="East"/>
  </r>
  <r>
    <s v="73FYEJQV"/>
    <x v="4"/>
    <x v="1"/>
    <s v="Hatfan"/>
    <x v="0"/>
    <d v="2017-06-15T00:00:00"/>
    <x v="80"/>
    <n v="54"/>
    <s v="services"/>
    <n v="1982"/>
    <n v="792.46"/>
    <n v="1299"/>
    <s v="United States"/>
    <n v="0"/>
    <s v="MG"/>
    <n v="55"/>
    <x v="3"/>
    <s v="West"/>
  </r>
  <r>
    <s v="C4CQ8FZL"/>
    <x v="4"/>
    <x v="1"/>
    <s v="Hottechi"/>
    <x v="0"/>
    <d v="2017-06-15T00:00:00"/>
    <x v="90"/>
    <n v="53"/>
    <s v="technolgy"/>
    <n v="1997"/>
    <n v="8170.38"/>
    <n v="16499"/>
    <s v="Korea"/>
    <n v="0"/>
    <s v="MG"/>
    <n v="55"/>
    <x v="3"/>
    <s v="West"/>
  </r>
  <r>
    <s v="OJ1WKIVY"/>
    <x v="18"/>
    <x v="2"/>
    <s v="Zencorporation"/>
    <x v="0"/>
    <d v="2017-06-15T00:00:00"/>
    <x v="171"/>
    <n v="514"/>
    <s v="technolgy"/>
    <n v="2011"/>
    <n v="40.79"/>
    <n v="142"/>
    <s v="China"/>
    <n v="0"/>
    <s v="GTX"/>
    <n v="550"/>
    <x v="4"/>
    <s v="East"/>
  </r>
  <r>
    <s v="L1YN7LDL"/>
    <x v="25"/>
    <x v="1"/>
    <s v="Bluth Company"/>
    <x v="2"/>
    <d v="2017-06-16T00:00:00"/>
    <x v="14"/>
    <m/>
    <s v="technolgy"/>
    <n v="1993"/>
    <n v="1242.32"/>
    <n v="3027"/>
    <s v="United States"/>
    <s v="Acme Corporation"/>
    <s v="MG"/>
    <n v="55"/>
    <x v="5"/>
    <s v="East"/>
  </r>
  <r>
    <s v="N9ZXCBTU"/>
    <x v="26"/>
    <x v="0"/>
    <s v="Konex"/>
    <x v="0"/>
    <d v="2017-06-16T00:00:00"/>
    <x v="77"/>
    <n v="985"/>
    <s v="technolgy"/>
    <n v="1980"/>
    <n v="7708.38"/>
    <n v="13756"/>
    <s v="United States"/>
    <n v="0"/>
    <s v="GTX"/>
    <n v="1096"/>
    <x v="5"/>
    <s v="East"/>
  </r>
  <r>
    <s v="GL8PN4LQ"/>
    <x v="1"/>
    <x v="4"/>
    <s v="Isdom"/>
    <x v="0"/>
    <d v="2017-06-16T00:00:00"/>
    <x v="89"/>
    <n v="3323"/>
    <s v="medical"/>
    <n v="2002"/>
    <n v="3178.24"/>
    <n v="4540"/>
    <s v="United States"/>
    <n v="0"/>
    <s v="MG"/>
    <n v="3393"/>
    <x v="1"/>
    <s v="Central"/>
  </r>
  <r>
    <s v="TTVQT1YD"/>
    <x v="22"/>
    <x v="4"/>
    <s v="Betasoloin"/>
    <x v="1"/>
    <d v="2017-06-16T00:00:00"/>
    <x v="157"/>
    <n v="0"/>
    <s v="medical"/>
    <n v="1999"/>
    <n v="251.41"/>
    <n v="495"/>
    <s v="United States"/>
    <n v="0"/>
    <s v="MG"/>
    <n v="3393"/>
    <x v="5"/>
    <s v="East"/>
  </r>
  <r>
    <s v="NOHEK8PU"/>
    <x v="22"/>
    <x v="2"/>
    <s v="Ontomedia"/>
    <x v="0"/>
    <d v="2017-06-16T00:00:00"/>
    <x v="180"/>
    <n v="483"/>
    <s v="employment"/>
    <n v="1997"/>
    <n v="882.12"/>
    <n v="2769"/>
    <s v="United States"/>
    <n v="0"/>
    <s v="GTX"/>
    <n v="550"/>
    <x v="5"/>
    <s v="East"/>
  </r>
  <r>
    <s v="56AN1DXW"/>
    <x v="19"/>
    <x v="2"/>
    <s v="Initech"/>
    <x v="1"/>
    <d v="2017-06-16T00:00:00"/>
    <x v="159"/>
    <n v="0"/>
    <s v="telecommunications"/>
    <n v="1994"/>
    <n v="6395.05"/>
    <n v="20275"/>
    <s v="United States"/>
    <n v="0"/>
    <s v="GTX"/>
    <n v="550"/>
    <x v="4"/>
    <s v="East"/>
  </r>
  <r>
    <s v="DJ60T39C"/>
    <x v="24"/>
    <x v="4"/>
    <s v="Finhigh"/>
    <x v="0"/>
    <d v="2017-06-16T00:00:00"/>
    <x v="161"/>
    <n v="3621"/>
    <s v="finance"/>
    <n v="2006"/>
    <n v="1102.43"/>
    <n v="1759"/>
    <s v="United States"/>
    <n v="0"/>
    <s v="MG"/>
    <n v="3393"/>
    <x v="1"/>
    <s v="Central"/>
  </r>
  <r>
    <s v="PVDGIYSB"/>
    <x v="21"/>
    <x v="0"/>
    <s v="Isdom"/>
    <x v="1"/>
    <d v="2017-06-16T00:00:00"/>
    <x v="171"/>
    <n v="0"/>
    <s v="medical"/>
    <n v="2002"/>
    <n v="3178.24"/>
    <n v="4540"/>
    <s v="United States"/>
    <n v="0"/>
    <s v="GTX"/>
    <n v="1096"/>
    <x v="0"/>
    <s v="Central"/>
  </r>
  <r>
    <s v="F57Z7KJF"/>
    <x v="21"/>
    <x v="4"/>
    <s v="Stanredtax"/>
    <x v="0"/>
    <d v="2017-06-16T00:00:00"/>
    <x v="89"/>
    <n v="3228"/>
    <s v="finance"/>
    <n v="1987"/>
    <n v="1698.2"/>
    <n v="3798"/>
    <s v="United States"/>
    <n v="0"/>
    <s v="MG"/>
    <n v="3393"/>
    <x v="0"/>
    <s v="Central"/>
  </r>
  <r>
    <s v="NEFPSWOJ"/>
    <x v="5"/>
    <x v="0"/>
    <s v="Toughzap"/>
    <x v="2"/>
    <d v="2017-06-16T00:00:00"/>
    <x v="14"/>
    <m/>
    <s v="retail"/>
    <n v="1995"/>
    <n v="332.43"/>
    <n v="799"/>
    <s v="United States"/>
    <n v="0"/>
    <s v="GTX"/>
    <n v="1096"/>
    <x v="3"/>
    <s v="West"/>
  </r>
  <r>
    <s v="ZGSQMEQ9"/>
    <x v="6"/>
    <x v="0"/>
    <s v="Bioholding"/>
    <x v="0"/>
    <d v="2017-06-16T00:00:00"/>
    <x v="180"/>
    <n v="1063"/>
    <s v="medical"/>
    <n v="2012"/>
    <n v="587.34"/>
    <n v="1356"/>
    <s v="Philipines"/>
    <n v="0"/>
    <s v="GTX"/>
    <n v="1096"/>
    <x v="1"/>
    <s v="Central"/>
  </r>
  <r>
    <s v="FM1RH52B"/>
    <x v="17"/>
    <x v="0"/>
    <s v="Yearin"/>
    <x v="1"/>
    <d v="2017-06-16T00:00:00"/>
    <x v="147"/>
    <n v="0"/>
    <s v="retail"/>
    <n v="2005"/>
    <n v="2261.05"/>
    <n v="3851"/>
    <s v="United States"/>
    <n v="0"/>
    <s v="GTX"/>
    <n v="1096"/>
    <x v="5"/>
    <s v="East"/>
  </r>
  <r>
    <s v="3NM7A8SX"/>
    <x v="2"/>
    <x v="4"/>
    <s v="Newex"/>
    <x v="0"/>
    <d v="2017-06-16T00:00:00"/>
    <x v="86"/>
    <n v="4234"/>
    <s v="services"/>
    <n v="1991"/>
    <n v="1012.72"/>
    <n v="3492"/>
    <s v="Germany"/>
    <n v="0"/>
    <s v="MG"/>
    <n v="3393"/>
    <x v="2"/>
    <s v="West"/>
  </r>
  <r>
    <s v="1XWQZ1F8"/>
    <x v="25"/>
    <x v="0"/>
    <s v="Plussunin"/>
    <x v="0"/>
    <d v="2017-06-17T00:00:00"/>
    <x v="167"/>
    <n v="1198"/>
    <s v="retail"/>
    <n v="2003"/>
    <n v="1419.98"/>
    <n v="4018"/>
    <s v="United States"/>
    <n v="0"/>
    <s v="GTX"/>
    <n v="1096"/>
    <x v="5"/>
    <s v="East"/>
  </r>
  <r>
    <s v="YQK2K6U5"/>
    <x v="1"/>
    <x v="2"/>
    <s v="Betatech"/>
    <x v="0"/>
    <d v="2017-06-17T00:00:00"/>
    <x v="159"/>
    <n v="576"/>
    <s v="medical"/>
    <n v="1986"/>
    <n v="647.18"/>
    <n v="1185"/>
    <s v="Kenya"/>
    <n v="0"/>
    <s v="GTX"/>
    <n v="550"/>
    <x v="1"/>
    <s v="Central"/>
  </r>
  <r>
    <s v="FROU0UKW"/>
    <x v="1"/>
    <x v="3"/>
    <s v="Globex Corporation"/>
    <x v="0"/>
    <d v="2017-06-17T00:00:00"/>
    <x v="148"/>
    <n v="5614"/>
    <s v="technolgy"/>
    <n v="2000"/>
    <n v="1223.72"/>
    <n v="2497"/>
    <s v="Norway"/>
    <n v="0"/>
    <s v="GTX"/>
    <n v="5482"/>
    <x v="1"/>
    <s v="Central"/>
  </r>
  <r>
    <s v="SD8JJSKT"/>
    <x v="1"/>
    <x v="4"/>
    <s v="Streethex"/>
    <x v="0"/>
    <d v="2017-06-17T00:00:00"/>
    <x v="154"/>
    <n v="3422"/>
    <s v="retail"/>
    <n v="1988"/>
    <n v="1376.8"/>
    <n v="1165"/>
    <s v="Belgium"/>
    <n v="0"/>
    <s v="MG"/>
    <n v="3393"/>
    <x v="1"/>
    <s v="Central"/>
  </r>
  <r>
    <s v="HABN7JBG"/>
    <x v="12"/>
    <x v="2"/>
    <s v="Rantouch"/>
    <x v="2"/>
    <d v="2017-06-17T00:00:00"/>
    <x v="14"/>
    <m/>
    <s v="telecommunications"/>
    <n v="1994"/>
    <n v="1188.42"/>
    <n v="3015"/>
    <s v="United States"/>
    <n v="0"/>
    <s v="GTX"/>
    <n v="550"/>
    <x v="3"/>
    <s v="West"/>
  </r>
  <r>
    <s v="LCWP23CI"/>
    <x v="7"/>
    <x v="3"/>
    <s v="Finjob"/>
    <x v="0"/>
    <d v="2017-06-17T00:00:00"/>
    <x v="89"/>
    <n v="5306"/>
    <s v="employment"/>
    <n v="1988"/>
    <n v="2059.9"/>
    <n v="3644"/>
    <s v="United States"/>
    <n v="0"/>
    <s v="GTX"/>
    <n v="5482"/>
    <x v="2"/>
    <s v="West"/>
  </r>
  <r>
    <s v="9BTSKY01"/>
    <x v="21"/>
    <x v="1"/>
    <s v="Inity"/>
    <x v="0"/>
    <d v="2017-06-17T00:00:00"/>
    <x v="162"/>
    <n v="60"/>
    <s v="marketing"/>
    <n v="1986"/>
    <n v="2403.58"/>
    <n v="8801"/>
    <s v="United States"/>
    <n v="0"/>
    <s v="MG"/>
    <n v="55"/>
    <x v="0"/>
    <s v="Central"/>
  </r>
  <r>
    <s v="CQZSFN7C"/>
    <x v="5"/>
    <x v="5"/>
    <s v="Konex"/>
    <x v="1"/>
    <d v="2017-06-17T00:00:00"/>
    <x v="139"/>
    <n v="0"/>
    <s v="technolgy"/>
    <n v="1980"/>
    <n v="7708.38"/>
    <n v="13756"/>
    <s v="United States"/>
    <n v="0"/>
    <s v="GTK"/>
    <n v="26768"/>
    <x v="3"/>
    <s v="West"/>
  </r>
  <r>
    <s v="81LMZHD1"/>
    <x v="0"/>
    <x v="3"/>
    <s v="Bioholding"/>
    <x v="0"/>
    <d v="2017-06-17T00:00:00"/>
    <x v="121"/>
    <n v="5018"/>
    <s v="medical"/>
    <n v="2012"/>
    <n v="587.34"/>
    <n v="1356"/>
    <s v="Philipines"/>
    <n v="0"/>
    <s v="GTX"/>
    <n v="5482"/>
    <x v="0"/>
    <s v="Central"/>
  </r>
  <r>
    <s v="1J5Y9X1H"/>
    <x v="4"/>
    <x v="4"/>
    <s v="Groovestreet"/>
    <x v="0"/>
    <d v="2017-06-17T00:00:00"/>
    <x v="180"/>
    <n v="3295"/>
    <s v="retail"/>
    <n v="2003"/>
    <n v="223.8"/>
    <n v="299"/>
    <s v="United States"/>
    <n v="0"/>
    <s v="MG"/>
    <n v="3393"/>
    <x v="3"/>
    <s v="West"/>
  </r>
  <r>
    <s v="6LC0XB2D"/>
    <x v="3"/>
    <x v="1"/>
    <s v="Rundofase"/>
    <x v="0"/>
    <d v="2017-06-18T00:00:00"/>
    <x v="171"/>
    <n v="61"/>
    <s v="technolgy"/>
    <n v="1983"/>
    <n v="1008.06"/>
    <n v="1238"/>
    <s v="United States"/>
    <n v="0"/>
    <s v="MG"/>
    <n v="55"/>
    <x v="0"/>
    <s v="Central"/>
  </r>
  <r>
    <s v="YKC8JUSY"/>
    <x v="28"/>
    <x v="3"/>
    <s v="Mathtouch"/>
    <x v="1"/>
    <d v="2017-06-18T00:00:00"/>
    <x v="184"/>
    <n v="0"/>
    <s v="marketing"/>
    <n v="1984"/>
    <n v="3027.46"/>
    <n v="9516"/>
    <s v="Jordan"/>
    <n v="0"/>
    <s v="GTX"/>
    <n v="5482"/>
    <x v="5"/>
    <s v="East"/>
  </r>
  <r>
    <s v="H3DYTZIQ"/>
    <x v="25"/>
    <x v="0"/>
    <s v="Scottech"/>
    <x v="2"/>
    <d v="2017-06-18T00:00:00"/>
    <x v="14"/>
    <m/>
    <s v="marketing"/>
    <n v="2012"/>
    <n v="45.39"/>
    <n v="100"/>
    <s v="United States"/>
    <s v="Inity"/>
    <s v="GTX"/>
    <n v="1096"/>
    <x v="5"/>
    <s v="East"/>
  </r>
  <r>
    <s v="PAQTBHVA"/>
    <x v="25"/>
    <x v="1"/>
    <s v="Zathunicon"/>
    <x v="0"/>
    <d v="2017-06-18T00:00:00"/>
    <x v="175"/>
    <n v="59"/>
    <s v="retail"/>
    <n v="2010"/>
    <n v="71.12"/>
    <n v="144"/>
    <s v="United States"/>
    <n v="0"/>
    <s v="MG"/>
    <n v="55"/>
    <x v="5"/>
    <s v="East"/>
  </r>
  <r>
    <s v="EFIR7HGR"/>
    <x v="26"/>
    <x v="4"/>
    <s v="Groovestreet"/>
    <x v="2"/>
    <d v="2017-06-18T00:00:00"/>
    <x v="14"/>
    <m/>
    <s v="retail"/>
    <n v="2003"/>
    <n v="223.8"/>
    <n v="299"/>
    <s v="United States"/>
    <n v="0"/>
    <s v="MG"/>
    <n v="3393"/>
    <x v="5"/>
    <s v="East"/>
  </r>
  <r>
    <s v="DXF00KY4"/>
    <x v="1"/>
    <x v="4"/>
    <s v="Isdom"/>
    <x v="1"/>
    <d v="2017-06-18T00:00:00"/>
    <x v="139"/>
    <n v="0"/>
    <s v="medical"/>
    <n v="2002"/>
    <n v="3178.24"/>
    <n v="4540"/>
    <s v="United States"/>
    <n v="0"/>
    <s v="MG"/>
    <n v="3393"/>
    <x v="1"/>
    <s v="Central"/>
  </r>
  <r>
    <s v="GKL9QV5B"/>
    <x v="12"/>
    <x v="3"/>
    <s v="Scotfind"/>
    <x v="0"/>
    <d v="2017-06-18T00:00:00"/>
    <x v="90"/>
    <n v="6666"/>
    <s v="software"/>
    <n v="1996"/>
    <n v="6354.87"/>
    <n v="16780"/>
    <s v="United States"/>
    <s v="Bubba Gump"/>
    <s v="GTX"/>
    <n v="5482"/>
    <x v="3"/>
    <s v="West"/>
  </r>
  <r>
    <s v="1V3IQVOF"/>
    <x v="24"/>
    <x v="0"/>
    <s v="Ron-tech"/>
    <x v="1"/>
    <d v="2017-06-18T00:00:00"/>
    <x v="110"/>
    <n v="0"/>
    <s v="medical"/>
    <n v="1992"/>
    <n v="3922.42"/>
    <n v="6837"/>
    <s v="United States"/>
    <n v="0"/>
    <s v="GTX"/>
    <n v="1096"/>
    <x v="1"/>
    <s v="Central"/>
  </r>
  <r>
    <s v="H176AX96"/>
    <x v="7"/>
    <x v="4"/>
    <s v="Gekko &amp; Co"/>
    <x v="2"/>
    <d v="2017-06-18T00:00:00"/>
    <x v="14"/>
    <m/>
    <s v="retail"/>
    <n v="1990"/>
    <n v="2520.83"/>
    <n v="3502"/>
    <s v="United States"/>
    <n v="0"/>
    <s v="MG"/>
    <n v="3393"/>
    <x v="2"/>
    <s v="West"/>
  </r>
  <r>
    <s v="K0HLZM4Q"/>
    <x v="29"/>
    <x v="2"/>
    <s v="Stanredtax"/>
    <x v="1"/>
    <d v="2017-06-18T00:00:00"/>
    <x v="132"/>
    <n v="0"/>
    <s v="finance"/>
    <n v="1987"/>
    <n v="1698.2"/>
    <n v="3798"/>
    <s v="United States"/>
    <n v="0"/>
    <s v="GTX"/>
    <n v="550"/>
    <x v="1"/>
    <s v="Central"/>
  </r>
  <r>
    <s v="BTNSR87A"/>
    <x v="29"/>
    <x v="0"/>
    <s v="Isdom"/>
    <x v="0"/>
    <d v="2017-06-18T00:00:00"/>
    <x v="184"/>
    <n v="1149"/>
    <s v="medical"/>
    <n v="2002"/>
    <n v="3178.24"/>
    <n v="4540"/>
    <s v="United States"/>
    <n v="0"/>
    <s v="GTX"/>
    <n v="1096"/>
    <x v="1"/>
    <s v="Central"/>
  </r>
  <r>
    <s v="SWV0JUQJ"/>
    <x v="29"/>
    <x v="1"/>
    <s v="Stanredtax"/>
    <x v="0"/>
    <d v="2017-06-18T00:00:00"/>
    <x v="80"/>
    <n v="60"/>
    <s v="finance"/>
    <n v="1987"/>
    <n v="1698.2"/>
    <n v="3798"/>
    <s v="United States"/>
    <n v="0"/>
    <s v="MG"/>
    <n v="55"/>
    <x v="1"/>
    <s v="Central"/>
  </r>
  <r>
    <s v="910IXBKP"/>
    <x v="14"/>
    <x v="2"/>
    <s v="Lexiqvolax"/>
    <x v="0"/>
    <d v="2017-06-18T00:00:00"/>
    <x v="80"/>
    <n v="551"/>
    <s v="medical"/>
    <n v="2004"/>
    <n v="1618.89"/>
    <n v="3889"/>
    <s v="United States"/>
    <n v="0"/>
    <s v="GTX"/>
    <n v="550"/>
    <x v="2"/>
    <s v="West"/>
  </r>
  <r>
    <s v="NTNYA5PE"/>
    <x v="5"/>
    <x v="2"/>
    <s v="Cheers"/>
    <x v="0"/>
    <d v="2017-06-18T00:00:00"/>
    <x v="183"/>
    <n v="505"/>
    <s v="entertainment"/>
    <n v="1993"/>
    <n v="4269.9"/>
    <n v="6472"/>
    <s v="United States"/>
    <s v="Massive Dynamic"/>
    <s v="GTX"/>
    <n v="550"/>
    <x v="3"/>
    <s v="West"/>
  </r>
  <r>
    <s v="AHRCT8IP"/>
    <x v="20"/>
    <x v="2"/>
    <s v="Warephase"/>
    <x v="1"/>
    <d v="2017-06-18T00:00:00"/>
    <x v="137"/>
    <n v="0"/>
    <s v="services"/>
    <n v="1997"/>
    <n v="2041.73"/>
    <n v="5276"/>
    <s v="United States"/>
    <n v="0"/>
    <s v="GTX"/>
    <n v="550"/>
    <x v="1"/>
    <s v="Central"/>
  </r>
  <r>
    <s v="ESH4HX52"/>
    <x v="20"/>
    <x v="3"/>
    <s v="Globex Corporation"/>
    <x v="0"/>
    <d v="2017-06-18T00:00:00"/>
    <x v="132"/>
    <n v="5472"/>
    <s v="technolgy"/>
    <n v="2000"/>
    <n v="1223.72"/>
    <n v="2497"/>
    <s v="Norway"/>
    <n v="0"/>
    <s v="GTX"/>
    <n v="5482"/>
    <x v="1"/>
    <s v="Central"/>
  </r>
  <r>
    <s v="VT1LZKEY"/>
    <x v="4"/>
    <x v="2"/>
    <s v="Fasehatice"/>
    <x v="1"/>
    <d v="2017-06-18T00:00:00"/>
    <x v="171"/>
    <n v="0"/>
    <s v="retail"/>
    <n v="1990"/>
    <n v="4968.91"/>
    <n v="7523"/>
    <s v="United States"/>
    <n v="0"/>
    <s v="GTX"/>
    <n v="550"/>
    <x v="3"/>
    <s v="West"/>
  </r>
  <r>
    <s v="0WC2J3UP"/>
    <x v="3"/>
    <x v="2"/>
    <s v="Funholding"/>
    <x v="1"/>
    <d v="2017-06-19T00:00:00"/>
    <x v="145"/>
    <n v="0"/>
    <s v="finance"/>
    <n v="1991"/>
    <n v="2819.5"/>
    <n v="7227"/>
    <s v="United States"/>
    <s v="Golddex"/>
    <s v="GTX"/>
    <n v="550"/>
    <x v="0"/>
    <s v="Central"/>
  </r>
  <r>
    <s v="VWSFZUNS"/>
    <x v="3"/>
    <x v="3"/>
    <s v="Hottechi"/>
    <x v="0"/>
    <d v="2017-06-19T00:00:00"/>
    <x v="163"/>
    <n v="5271"/>
    <s v="technolgy"/>
    <n v="1997"/>
    <n v="8170.38"/>
    <n v="16499"/>
    <s v="Korea"/>
    <n v="0"/>
    <s v="GTX"/>
    <n v="5482"/>
    <x v="0"/>
    <s v="Central"/>
  </r>
  <r>
    <s v="F3UB81V7"/>
    <x v="28"/>
    <x v="1"/>
    <s v="Bioplex"/>
    <x v="0"/>
    <d v="2017-06-19T00:00:00"/>
    <x v="146"/>
    <n v="49"/>
    <s v="medical"/>
    <n v="1991"/>
    <n v="326.82"/>
    <n v="1016"/>
    <s v="United States"/>
    <n v="0"/>
    <s v="MG"/>
    <n v="55"/>
    <x v="5"/>
    <s v="East"/>
  </r>
  <r>
    <s v="SEX08VFB"/>
    <x v="25"/>
    <x v="4"/>
    <s v="Opentech"/>
    <x v="1"/>
    <d v="2017-06-19T00:00:00"/>
    <x v="88"/>
    <n v="0"/>
    <s v="finance"/>
    <n v="1994"/>
    <n v="355.23"/>
    <n v="853"/>
    <s v="United States"/>
    <n v="0"/>
    <s v="MG"/>
    <n v="3393"/>
    <x v="5"/>
    <s v="East"/>
  </r>
  <r>
    <s v="FLANUQCV"/>
    <x v="23"/>
    <x v="0"/>
    <s v="Initech"/>
    <x v="0"/>
    <d v="2017-06-19T00:00:00"/>
    <x v="173"/>
    <n v="1236"/>
    <s v="telecommunications"/>
    <n v="1994"/>
    <n v="6395.05"/>
    <n v="20275"/>
    <s v="United States"/>
    <n v="0"/>
    <s v="GTX"/>
    <n v="1096"/>
    <x v="4"/>
    <s v="East"/>
  </r>
  <r>
    <s v="VMTPCY5G"/>
    <x v="9"/>
    <x v="1"/>
    <s v="Condax"/>
    <x v="0"/>
    <d v="2017-06-19T00:00:00"/>
    <x v="77"/>
    <n v="55"/>
    <s v="medical"/>
    <n v="2017"/>
    <n v="4.54"/>
    <n v="9"/>
    <s v="United States"/>
    <n v="0"/>
    <s v="MG"/>
    <n v="55"/>
    <x v="3"/>
    <s v="West"/>
  </r>
  <r>
    <s v="CV0BDYMP"/>
    <x v="9"/>
    <x v="1"/>
    <s v="Fasehatice"/>
    <x v="0"/>
    <d v="2017-06-19T00:00:00"/>
    <x v="181"/>
    <n v="62"/>
    <s v="retail"/>
    <n v="1990"/>
    <n v="4968.91"/>
    <n v="7523"/>
    <s v="United States"/>
    <n v="0"/>
    <s v="MG"/>
    <n v="55"/>
    <x v="3"/>
    <s v="West"/>
  </r>
  <r>
    <s v="7DI7A7G7"/>
    <x v="7"/>
    <x v="2"/>
    <s v="Sunnamplex"/>
    <x v="0"/>
    <d v="2017-06-19T00:00:00"/>
    <x v="147"/>
    <n v="459"/>
    <s v="marketing"/>
    <n v="2008"/>
    <n v="894.37"/>
    <n v="1593"/>
    <s v="Poland"/>
    <n v="0"/>
    <s v="GTX"/>
    <n v="550"/>
    <x v="2"/>
    <s v="West"/>
  </r>
  <r>
    <s v="WE7YS7HD"/>
    <x v="14"/>
    <x v="2"/>
    <s v="Y-corporation"/>
    <x v="1"/>
    <d v="2017-06-19T00:00:00"/>
    <x v="148"/>
    <n v="0"/>
    <s v="employment"/>
    <n v="1983"/>
    <n v="2871.35"/>
    <n v="9561"/>
    <s v="United States"/>
    <n v="0"/>
    <s v="GTX"/>
    <n v="550"/>
    <x v="2"/>
    <s v="West"/>
  </r>
  <r>
    <s v="4DLOXD13"/>
    <x v="14"/>
    <x v="0"/>
    <s v="Y-corporation"/>
    <x v="0"/>
    <d v="2017-06-19T00:00:00"/>
    <x v="109"/>
    <n v="1097"/>
    <s v="employment"/>
    <n v="1983"/>
    <n v="2871.35"/>
    <n v="9561"/>
    <s v="United States"/>
    <n v="0"/>
    <s v="GTX"/>
    <n v="1096"/>
    <x v="2"/>
    <s v="West"/>
  </r>
  <r>
    <s v="XN63KZRZ"/>
    <x v="14"/>
    <x v="3"/>
    <s v="Plexzap"/>
    <x v="0"/>
    <d v="2017-06-19T00:00:00"/>
    <x v="181"/>
    <n v="5033"/>
    <s v="retail"/>
    <n v="2001"/>
    <n v="2437.85"/>
    <n v="4874"/>
    <s v="United States"/>
    <n v="0"/>
    <s v="GTX"/>
    <n v="5482"/>
    <x v="2"/>
    <s v="West"/>
  </r>
  <r>
    <s v="6GL2LRUH"/>
    <x v="16"/>
    <x v="1"/>
    <s v="Finjob"/>
    <x v="0"/>
    <d v="2017-06-19T00:00:00"/>
    <x v="89"/>
    <n v="52"/>
    <s v="employment"/>
    <n v="1988"/>
    <n v="2059.9"/>
    <n v="3644"/>
    <s v="United States"/>
    <n v="0"/>
    <s v="MG"/>
    <n v="55"/>
    <x v="2"/>
    <s v="West"/>
  </r>
  <r>
    <s v="K0G1IB3Q"/>
    <x v="5"/>
    <x v="1"/>
    <s v="Doncon"/>
    <x v="0"/>
    <d v="2017-06-19T00:00:00"/>
    <x v="86"/>
    <n v="54"/>
    <s v="technolgy"/>
    <n v="2010"/>
    <n v="587.72"/>
    <n v="1501"/>
    <s v="United States"/>
    <n v="0"/>
    <s v="MG"/>
    <n v="55"/>
    <x v="3"/>
    <s v="West"/>
  </r>
  <r>
    <s v="UYJDOT4Q"/>
    <x v="8"/>
    <x v="3"/>
    <s v="Sonron"/>
    <x v="0"/>
    <d v="2017-06-19T00:00:00"/>
    <x v="179"/>
    <n v="5816"/>
    <s v="telecommunications"/>
    <n v="1999"/>
    <n v="1699.85"/>
    <n v="5108"/>
    <s v="United States"/>
    <n v="0"/>
    <s v="GTX"/>
    <n v="5482"/>
    <x v="2"/>
    <s v="West"/>
  </r>
  <r>
    <s v="VOSSIXSY"/>
    <x v="8"/>
    <x v="1"/>
    <s v="Condax"/>
    <x v="0"/>
    <d v="2017-06-19T00:00:00"/>
    <x v="137"/>
    <n v="53"/>
    <s v="medical"/>
    <n v="2017"/>
    <n v="4.54"/>
    <n v="9"/>
    <s v="United States"/>
    <n v="0"/>
    <s v="MG"/>
    <n v="55"/>
    <x v="2"/>
    <s v="West"/>
  </r>
  <r>
    <s v="ILUMUKG8"/>
    <x v="8"/>
    <x v="4"/>
    <s v="Plexzap"/>
    <x v="0"/>
    <d v="2017-06-19T00:00:00"/>
    <x v="139"/>
    <n v="3994"/>
    <s v="retail"/>
    <n v="2001"/>
    <n v="2437.85"/>
    <n v="4874"/>
    <s v="United States"/>
    <n v="0"/>
    <s v="MG"/>
    <n v="3393"/>
    <x v="2"/>
    <s v="West"/>
  </r>
  <r>
    <s v="DYUWF61W"/>
    <x v="0"/>
    <x v="3"/>
    <s v="Warephase"/>
    <x v="1"/>
    <d v="2017-06-19T00:00:00"/>
    <x v="90"/>
    <n v="0"/>
    <s v="services"/>
    <n v="1997"/>
    <n v="2041.73"/>
    <n v="5276"/>
    <s v="United States"/>
    <n v="0"/>
    <s v="GTX"/>
    <n v="5482"/>
    <x v="0"/>
    <s v="Central"/>
  </r>
  <r>
    <s v="NUNQGOUW"/>
    <x v="0"/>
    <x v="1"/>
    <s v="Statholdings"/>
    <x v="0"/>
    <d v="2017-06-19T00:00:00"/>
    <x v="161"/>
    <n v="57"/>
    <s v="employment"/>
    <n v="1997"/>
    <n v="291.27"/>
    <n v="586"/>
    <s v="United States"/>
    <n v="0"/>
    <s v="MG"/>
    <n v="55"/>
    <x v="0"/>
    <s v="Central"/>
  </r>
  <r>
    <s v="CKT1GTY2"/>
    <x v="17"/>
    <x v="1"/>
    <s v="Condax"/>
    <x v="1"/>
    <d v="2017-06-19T00:00:00"/>
    <x v="185"/>
    <n v="0"/>
    <s v="medical"/>
    <n v="2017"/>
    <n v="4.54"/>
    <n v="9"/>
    <s v="United States"/>
    <n v="0"/>
    <s v="MG"/>
    <n v="55"/>
    <x v="5"/>
    <s v="East"/>
  </r>
  <r>
    <s v="FUHP1IXR"/>
    <x v="10"/>
    <x v="4"/>
    <s v="Scotfind"/>
    <x v="0"/>
    <d v="2017-06-19T00:00:00"/>
    <x v="125"/>
    <n v="3752"/>
    <s v="software"/>
    <n v="1996"/>
    <n v="6354.87"/>
    <n v="16780"/>
    <s v="United States"/>
    <s v="Bubba Gump"/>
    <s v="MG"/>
    <n v="3393"/>
    <x v="3"/>
    <s v="West"/>
  </r>
  <r>
    <s v="ABRQIWS9"/>
    <x v="11"/>
    <x v="2"/>
    <s v="Statholdings"/>
    <x v="0"/>
    <d v="2017-06-19T00:00:00"/>
    <x v="163"/>
    <n v="555"/>
    <s v="employment"/>
    <n v="1997"/>
    <n v="291.27"/>
    <n v="586"/>
    <s v="United States"/>
    <n v="0"/>
    <s v="GTX"/>
    <n v="550"/>
    <x v="0"/>
    <s v="Central"/>
  </r>
  <r>
    <s v="B3K4Z5L0"/>
    <x v="13"/>
    <x v="2"/>
    <s v="Umbrella Corporation"/>
    <x v="1"/>
    <d v="2017-06-19T00:00:00"/>
    <x v="89"/>
    <n v="0"/>
    <s v="finance"/>
    <n v="1998"/>
    <n v="2022.14"/>
    <n v="5113"/>
    <s v="United States"/>
    <n v="0"/>
    <s v="GTX"/>
    <n v="550"/>
    <x v="4"/>
    <s v="East"/>
  </r>
  <r>
    <s v="IVCON5CU"/>
    <x v="2"/>
    <x v="0"/>
    <s v="Konex"/>
    <x v="0"/>
    <d v="2017-06-19T00:00:00"/>
    <x v="168"/>
    <n v="1213"/>
    <s v="technolgy"/>
    <n v="1980"/>
    <n v="7708.38"/>
    <n v="13756"/>
    <s v="United States"/>
    <n v="0"/>
    <s v="GTX"/>
    <n v="1096"/>
    <x v="2"/>
    <s v="West"/>
  </r>
  <r>
    <s v="LUP7FYS5"/>
    <x v="28"/>
    <x v="3"/>
    <s v="Xx-zobam"/>
    <x v="1"/>
    <d v="2017-06-20T00:00:00"/>
    <x v="185"/>
    <n v="0"/>
    <s v="entertainment"/>
    <n v="1989"/>
    <n v="3838.39"/>
    <n v="8274"/>
    <s v="United States"/>
    <n v="0"/>
    <s v="GTX"/>
    <n v="5482"/>
    <x v="5"/>
    <s v="East"/>
  </r>
  <r>
    <s v="WEKW3XIN"/>
    <x v="25"/>
    <x v="3"/>
    <s v="Condax"/>
    <x v="2"/>
    <d v="2017-06-20T00:00:00"/>
    <x v="14"/>
    <m/>
    <s v="medical"/>
    <n v="2017"/>
    <n v="4.54"/>
    <n v="9"/>
    <s v="United States"/>
    <n v="0"/>
    <s v="GTX"/>
    <n v="5482"/>
    <x v="5"/>
    <s v="East"/>
  </r>
  <r>
    <s v="YSNODM63"/>
    <x v="27"/>
    <x v="3"/>
    <s v="Streethex"/>
    <x v="1"/>
    <d v="2017-06-20T00:00:00"/>
    <x v="86"/>
    <n v="0"/>
    <s v="retail"/>
    <n v="1988"/>
    <n v="1376.8"/>
    <n v="1165"/>
    <s v="Belgium"/>
    <n v="0"/>
    <s v="GTX"/>
    <n v="5482"/>
    <x v="0"/>
    <s v="Central"/>
  </r>
  <r>
    <s v="PN3T4FUG"/>
    <x v="23"/>
    <x v="2"/>
    <s v="Xx-zobam"/>
    <x v="1"/>
    <d v="2017-06-20T00:00:00"/>
    <x v="173"/>
    <n v="0"/>
    <s v="entertainment"/>
    <n v="1989"/>
    <n v="3838.39"/>
    <n v="8274"/>
    <s v="United States"/>
    <n v="0"/>
    <s v="GTX"/>
    <n v="550"/>
    <x v="4"/>
    <s v="East"/>
  </r>
  <r>
    <s v="VE4LZ8F5"/>
    <x v="26"/>
    <x v="1"/>
    <s v="Kan-code"/>
    <x v="0"/>
    <d v="2017-06-20T00:00:00"/>
    <x v="148"/>
    <n v="62"/>
    <s v="software"/>
    <n v="1982"/>
    <n v="11698.03"/>
    <n v="34288"/>
    <s v="United States"/>
    <n v="0"/>
    <s v="MG"/>
    <n v="55"/>
    <x v="5"/>
    <s v="East"/>
  </r>
  <r>
    <s v="5AOWZ6AG"/>
    <x v="22"/>
    <x v="4"/>
    <s v="Silis"/>
    <x v="0"/>
    <d v="2017-06-20T00:00:00"/>
    <x v="138"/>
    <n v="3546"/>
    <s v="medical"/>
    <n v="1994"/>
    <n v="2818.38"/>
    <n v="6290"/>
    <s v="United States"/>
    <n v="0"/>
    <s v="MG"/>
    <n v="3393"/>
    <x v="5"/>
    <s v="East"/>
  </r>
  <r>
    <s v="E29GOFUV"/>
    <x v="12"/>
    <x v="1"/>
    <s v="Sumace"/>
    <x v="2"/>
    <d v="2017-06-20T00:00:00"/>
    <x v="14"/>
    <m/>
    <s v="retail"/>
    <n v="2000"/>
    <n v="167.89"/>
    <n v="493"/>
    <s v="Romania"/>
    <n v="0"/>
    <s v="MG"/>
    <n v="55"/>
    <x v="3"/>
    <s v="West"/>
  </r>
  <r>
    <s v="2MKG6ZDD"/>
    <x v="7"/>
    <x v="2"/>
    <s v="Domzoom"/>
    <x v="2"/>
    <d v="2017-06-20T00:00:00"/>
    <x v="14"/>
    <m/>
    <s v="entertainment"/>
    <n v="1998"/>
    <n v="217.87"/>
    <n v="551"/>
    <s v="United States"/>
    <n v="0"/>
    <s v="GTX"/>
    <n v="550"/>
    <x v="2"/>
    <s v="West"/>
  </r>
  <r>
    <s v="3AIA6RL3"/>
    <x v="29"/>
    <x v="0"/>
    <s v="Hottechi"/>
    <x v="0"/>
    <d v="2017-06-20T00:00:00"/>
    <x v="134"/>
    <n v="1132"/>
    <s v="technolgy"/>
    <n v="1997"/>
    <n v="8170.38"/>
    <n v="16499"/>
    <s v="Korea"/>
    <n v="0"/>
    <s v="GTX"/>
    <n v="1096"/>
    <x v="1"/>
    <s v="Central"/>
  </r>
  <r>
    <s v="OXPNURPT"/>
    <x v="14"/>
    <x v="2"/>
    <s v="Cheers"/>
    <x v="1"/>
    <d v="2017-06-20T00:00:00"/>
    <x v="143"/>
    <n v="0"/>
    <s v="entertainment"/>
    <n v="1993"/>
    <n v="4269.9"/>
    <n v="6472"/>
    <s v="United States"/>
    <s v="Massive Dynamic"/>
    <s v="GTX"/>
    <n v="550"/>
    <x v="2"/>
    <s v="West"/>
  </r>
  <r>
    <s v="9TRVSW35"/>
    <x v="8"/>
    <x v="1"/>
    <s v="Condax"/>
    <x v="0"/>
    <d v="2017-06-20T00:00:00"/>
    <x v="147"/>
    <n v="57"/>
    <s v="medical"/>
    <n v="2017"/>
    <n v="4.54"/>
    <n v="9"/>
    <s v="United States"/>
    <n v="0"/>
    <s v="MG"/>
    <n v="55"/>
    <x v="2"/>
    <s v="West"/>
  </r>
  <r>
    <s v="GTH3VIDW"/>
    <x v="8"/>
    <x v="1"/>
    <s v="Fasehatice"/>
    <x v="0"/>
    <d v="2017-06-20T00:00:00"/>
    <x v="76"/>
    <n v="61"/>
    <s v="retail"/>
    <n v="1990"/>
    <n v="4968.91"/>
    <n v="7523"/>
    <s v="United States"/>
    <n v="0"/>
    <s v="MG"/>
    <n v="55"/>
    <x v="2"/>
    <s v="West"/>
  </r>
  <r>
    <s v="WFNKJ2LT"/>
    <x v="8"/>
    <x v="1"/>
    <s v="Plusstrip"/>
    <x v="0"/>
    <d v="2017-06-20T00:00:00"/>
    <x v="184"/>
    <n v="57"/>
    <s v="entertainment"/>
    <n v="2002"/>
    <n v="349.81"/>
    <n v="315"/>
    <s v="United States"/>
    <n v="0"/>
    <s v="MG"/>
    <n v="55"/>
    <x v="2"/>
    <s v="West"/>
  </r>
  <r>
    <s v="P7GCDFU8"/>
    <x v="17"/>
    <x v="2"/>
    <s v="Massive Dynamic"/>
    <x v="0"/>
    <d v="2017-06-20T00:00:00"/>
    <x v="160"/>
    <n v="649"/>
    <s v="entertainment"/>
    <n v="1989"/>
    <n v="665.06"/>
    <n v="1095"/>
    <s v="United States"/>
    <n v="0"/>
    <s v="GTX"/>
    <n v="550"/>
    <x v="5"/>
    <s v="East"/>
  </r>
  <r>
    <s v="ACOJBA02"/>
    <x v="11"/>
    <x v="3"/>
    <s v="Finhigh"/>
    <x v="0"/>
    <d v="2017-06-20T00:00:00"/>
    <x v="184"/>
    <n v="4813"/>
    <s v="finance"/>
    <n v="2006"/>
    <n v="1102.43"/>
    <n v="1759"/>
    <s v="United States"/>
    <n v="0"/>
    <s v="GTX"/>
    <n v="5482"/>
    <x v="0"/>
    <s v="Central"/>
  </r>
  <r>
    <s v="2FGEGLVU"/>
    <x v="4"/>
    <x v="1"/>
    <s v="Doncon"/>
    <x v="1"/>
    <d v="2017-06-20T00:00:00"/>
    <x v="76"/>
    <n v="0"/>
    <s v="technolgy"/>
    <n v="2010"/>
    <n v="587.72"/>
    <n v="1501"/>
    <s v="United States"/>
    <n v="0"/>
    <s v="MG"/>
    <n v="55"/>
    <x v="3"/>
    <s v="West"/>
  </r>
  <r>
    <s v="FQB53DQH"/>
    <x v="4"/>
    <x v="1"/>
    <s v="Blackzim"/>
    <x v="0"/>
    <d v="2017-06-20T00:00:00"/>
    <x v="184"/>
    <n v="51"/>
    <s v="retail"/>
    <n v="2009"/>
    <n v="497.11"/>
    <n v="1588"/>
    <s v="United States"/>
    <n v="0"/>
    <s v="MG"/>
    <n v="55"/>
    <x v="3"/>
    <s v="West"/>
  </r>
  <r>
    <s v="1C2V9RAO"/>
    <x v="4"/>
    <x v="4"/>
    <s v="Goodsilron"/>
    <x v="0"/>
    <d v="2017-06-20T00:00:00"/>
    <x v="158"/>
    <n v="3241"/>
    <s v="marketing"/>
    <n v="2000"/>
    <n v="2952.73"/>
    <n v="5107"/>
    <s v="United States"/>
    <n v="0"/>
    <s v="MG"/>
    <n v="3393"/>
    <x v="3"/>
    <s v="West"/>
  </r>
  <r>
    <s v="MNTTYFR6"/>
    <x v="13"/>
    <x v="1"/>
    <s v="Initech"/>
    <x v="1"/>
    <d v="2017-06-20T00:00:00"/>
    <x v="107"/>
    <n v="0"/>
    <s v="telecommunications"/>
    <n v="1994"/>
    <n v="6395.05"/>
    <n v="20275"/>
    <s v="United States"/>
    <n v="0"/>
    <s v="MG"/>
    <n v="55"/>
    <x v="4"/>
    <s v="East"/>
  </r>
  <r>
    <s v="7FN6LV2E"/>
    <x v="13"/>
    <x v="2"/>
    <s v="Sumace"/>
    <x v="0"/>
    <d v="2017-06-20T00:00:00"/>
    <x v="179"/>
    <n v="592"/>
    <s v="retail"/>
    <n v="2000"/>
    <n v="167.89"/>
    <n v="493"/>
    <s v="Romania"/>
    <n v="0"/>
    <s v="GTX"/>
    <n v="550"/>
    <x v="4"/>
    <s v="East"/>
  </r>
  <r>
    <s v="V8I2CE9V"/>
    <x v="18"/>
    <x v="2"/>
    <s v="Zotware"/>
    <x v="0"/>
    <d v="2017-06-20T00:00:00"/>
    <x v="168"/>
    <n v="506"/>
    <s v="software"/>
    <n v="1979"/>
    <n v="4478.47"/>
    <n v="13809"/>
    <s v="United States"/>
    <n v="0"/>
    <s v="GTX"/>
    <n v="550"/>
    <x v="4"/>
    <s v="East"/>
  </r>
  <r>
    <s v="1FXXXLJY"/>
    <x v="2"/>
    <x v="2"/>
    <s v="Labdrill"/>
    <x v="1"/>
    <d v="2017-06-20T00:00:00"/>
    <x v="170"/>
    <n v="0"/>
    <s v="medical"/>
    <n v="1985"/>
    <n v="2741.37"/>
    <n v="9226"/>
    <s v="United States"/>
    <n v="0"/>
    <s v="GTX"/>
    <n v="550"/>
    <x v="2"/>
    <s v="West"/>
  </r>
  <r>
    <s v="NYI5VMXK"/>
    <x v="3"/>
    <x v="4"/>
    <s v="Codehow"/>
    <x v="0"/>
    <d v="2017-06-21T00:00:00"/>
    <x v="140"/>
    <n v="3571"/>
    <s v="software"/>
    <n v="1998"/>
    <n v="2714.9"/>
    <n v="2641"/>
    <s v="United States"/>
    <s v="Acme Corporation"/>
    <s v="MG"/>
    <n v="3393"/>
    <x v="0"/>
    <s v="Central"/>
  </r>
  <r>
    <s v="OJ1NQRDS"/>
    <x v="25"/>
    <x v="2"/>
    <s v="The New York Inquirer"/>
    <x v="1"/>
    <d v="2017-06-21T00:00:00"/>
    <x v="154"/>
    <n v="0"/>
    <s v="medical"/>
    <n v="1996"/>
    <n v="439.21"/>
    <n v="792"/>
    <s v="United States"/>
    <n v="0"/>
    <s v="GTX"/>
    <n v="550"/>
    <x v="5"/>
    <s v="East"/>
  </r>
  <r>
    <s v="Z9W748SJ"/>
    <x v="25"/>
    <x v="1"/>
    <s v="Iselectrics"/>
    <x v="0"/>
    <d v="2017-06-21T00:00:00"/>
    <x v="186"/>
    <n v="60"/>
    <s v="technolgy"/>
    <n v="2011"/>
    <n v="527.11"/>
    <n v="1428"/>
    <s v="United States"/>
    <s v="Acme Corporation"/>
    <s v="MG"/>
    <n v="55"/>
    <x v="5"/>
    <s v="East"/>
  </r>
  <r>
    <s v="LWX9V7HI"/>
    <x v="25"/>
    <x v="1"/>
    <s v="Konex"/>
    <x v="0"/>
    <d v="2017-06-21T00:00:00"/>
    <x v="151"/>
    <n v="59"/>
    <s v="technolgy"/>
    <n v="1980"/>
    <n v="7708.38"/>
    <n v="13756"/>
    <s v="United States"/>
    <n v="0"/>
    <s v="MG"/>
    <n v="55"/>
    <x v="5"/>
    <s v="East"/>
  </r>
  <r>
    <s v="PAQOPSR0"/>
    <x v="23"/>
    <x v="2"/>
    <s v="Silis"/>
    <x v="0"/>
    <d v="2017-06-21T00:00:00"/>
    <x v="77"/>
    <n v="551"/>
    <s v="medical"/>
    <n v="1994"/>
    <n v="2818.38"/>
    <n v="6290"/>
    <s v="United States"/>
    <n v="0"/>
    <s v="GTX"/>
    <n v="550"/>
    <x v="4"/>
    <s v="East"/>
  </r>
  <r>
    <s v="NTGU3NYS"/>
    <x v="12"/>
    <x v="1"/>
    <s v="Green-Plus"/>
    <x v="0"/>
    <d v="2017-06-21T00:00:00"/>
    <x v="182"/>
    <n v="58"/>
    <s v="services"/>
    <n v="2003"/>
    <n v="692.19"/>
    <n v="1922"/>
    <s v="United States"/>
    <n v="0"/>
    <s v="MG"/>
    <n v="55"/>
    <x v="3"/>
    <s v="West"/>
  </r>
  <r>
    <s v="RJH0CL3Z"/>
    <x v="24"/>
    <x v="1"/>
    <s v="Hottechi"/>
    <x v="1"/>
    <d v="2017-06-21T00:00:00"/>
    <x v="185"/>
    <n v="0"/>
    <s v="technolgy"/>
    <n v="1997"/>
    <n v="8170.38"/>
    <n v="16499"/>
    <s v="Korea"/>
    <n v="0"/>
    <s v="MG"/>
    <n v="55"/>
    <x v="1"/>
    <s v="Central"/>
  </r>
  <r>
    <s v="EK0KWGQX"/>
    <x v="24"/>
    <x v="4"/>
    <s v="Dontechi"/>
    <x v="0"/>
    <d v="2017-06-21T00:00:00"/>
    <x v="150"/>
    <n v="3177"/>
    <s v="software"/>
    <n v="1982"/>
    <n v="4618"/>
    <n v="10083"/>
    <s v="United States"/>
    <n v="0"/>
    <s v="MG"/>
    <n v="3393"/>
    <x v="1"/>
    <s v="Central"/>
  </r>
  <r>
    <s v="K33NPCAY"/>
    <x v="14"/>
    <x v="1"/>
    <s v="Fasehatice"/>
    <x v="0"/>
    <d v="2017-06-21T00:00:00"/>
    <x v="136"/>
    <n v="56"/>
    <s v="retail"/>
    <n v="1990"/>
    <n v="4968.91"/>
    <n v="7523"/>
    <s v="United States"/>
    <n v="0"/>
    <s v="MG"/>
    <n v="55"/>
    <x v="2"/>
    <s v="West"/>
  </r>
  <r>
    <s v="1LLRNE8G"/>
    <x v="8"/>
    <x v="0"/>
    <s v="Kan-code"/>
    <x v="0"/>
    <d v="2017-06-21T00:00:00"/>
    <x v="178"/>
    <n v="990"/>
    <s v="software"/>
    <n v="1982"/>
    <n v="11698.03"/>
    <n v="34288"/>
    <s v="United States"/>
    <n v="0"/>
    <s v="GTX"/>
    <n v="1096"/>
    <x v="2"/>
    <s v="West"/>
  </r>
  <r>
    <s v="EFWND7VS"/>
    <x v="6"/>
    <x v="2"/>
    <s v="Warephase"/>
    <x v="0"/>
    <d v="2017-06-21T00:00:00"/>
    <x v="182"/>
    <n v="587"/>
    <s v="services"/>
    <n v="1997"/>
    <n v="2041.73"/>
    <n v="5276"/>
    <s v="United States"/>
    <n v="0"/>
    <s v="GTX"/>
    <n v="550"/>
    <x v="1"/>
    <s v="Central"/>
  </r>
  <r>
    <s v="IR2D4ZG5"/>
    <x v="15"/>
    <x v="3"/>
    <s v="Bioplex"/>
    <x v="0"/>
    <d v="2017-06-21T00:00:00"/>
    <x v="86"/>
    <n v="6229"/>
    <s v="medical"/>
    <n v="1991"/>
    <n v="326.82"/>
    <n v="1016"/>
    <s v="United States"/>
    <n v="0"/>
    <s v="GTX"/>
    <n v="5482"/>
    <x v="4"/>
    <s v="East"/>
  </r>
  <r>
    <s v="BYBZJBC9"/>
    <x v="11"/>
    <x v="1"/>
    <s v="Warephase"/>
    <x v="1"/>
    <d v="2017-06-21T00:00:00"/>
    <x v="110"/>
    <n v="0"/>
    <s v="services"/>
    <n v="1997"/>
    <n v="2041.73"/>
    <n v="5276"/>
    <s v="United States"/>
    <n v="0"/>
    <s v="MG"/>
    <n v="55"/>
    <x v="0"/>
    <s v="Central"/>
  </r>
  <r>
    <s v="BO8DSRV7"/>
    <x v="4"/>
    <x v="0"/>
    <s v="Xx-holding"/>
    <x v="0"/>
    <d v="2017-06-21T00:00:00"/>
    <x v="175"/>
    <n v="1027"/>
    <s v="finance"/>
    <n v="1993"/>
    <n v="7537.24"/>
    <n v="20293"/>
    <s v="United States"/>
    <n v="0"/>
    <s v="GTX"/>
    <n v="1096"/>
    <x v="3"/>
    <s v="West"/>
  </r>
  <r>
    <s v="LD1HNIUL"/>
    <x v="4"/>
    <x v="4"/>
    <s v="Scotfind"/>
    <x v="0"/>
    <d v="2017-06-21T00:00:00"/>
    <x v="76"/>
    <n v="3559"/>
    <s v="software"/>
    <n v="1996"/>
    <n v="6354.87"/>
    <n v="16780"/>
    <s v="United States"/>
    <s v="Bubba Gump"/>
    <s v="MG"/>
    <n v="3393"/>
    <x v="3"/>
    <s v="West"/>
  </r>
  <r>
    <s v="RX39Z0P1"/>
    <x v="2"/>
    <x v="2"/>
    <s v="Green-Plus"/>
    <x v="0"/>
    <d v="2017-06-21T00:00:00"/>
    <x v="145"/>
    <n v="506"/>
    <s v="services"/>
    <n v="2003"/>
    <n v="692.19"/>
    <n v="1922"/>
    <s v="United States"/>
    <n v="0"/>
    <s v="GTX"/>
    <n v="550"/>
    <x v="2"/>
    <s v="West"/>
  </r>
  <r>
    <s v="PFHUAJ47"/>
    <x v="3"/>
    <x v="1"/>
    <s v="Gogozoom"/>
    <x v="1"/>
    <d v="2017-06-22T00:00:00"/>
    <x v="186"/>
    <n v="0"/>
    <s v="telecommunications"/>
    <n v="2007"/>
    <n v="86.68"/>
    <n v="187"/>
    <s v="United States"/>
    <s v="Sonron"/>
    <s v="MG"/>
    <n v="55"/>
    <x v="0"/>
    <s v="Central"/>
  </r>
  <r>
    <s v="CKJZ86N6"/>
    <x v="3"/>
    <x v="4"/>
    <s v="Genco Pura Olive Oil Company"/>
    <x v="1"/>
    <d v="2017-06-22T00:00:00"/>
    <x v="136"/>
    <n v="0"/>
    <s v="retail"/>
    <n v="2007"/>
    <n v="894.33"/>
    <n v="1635"/>
    <s v="Italy"/>
    <n v="0"/>
    <s v="MG"/>
    <n v="3393"/>
    <x v="0"/>
    <s v="Central"/>
  </r>
  <r>
    <s v="ASC1OWNE"/>
    <x v="3"/>
    <x v="3"/>
    <s v="Stanredtax"/>
    <x v="0"/>
    <d v="2017-06-22T00:00:00"/>
    <x v="179"/>
    <n v="6250"/>
    <s v="finance"/>
    <n v="1987"/>
    <n v="1698.2"/>
    <n v="3798"/>
    <s v="United States"/>
    <n v="0"/>
    <s v="GTX"/>
    <n v="5482"/>
    <x v="0"/>
    <s v="Central"/>
  </r>
  <r>
    <s v="WCEPUBH5"/>
    <x v="27"/>
    <x v="4"/>
    <s v="Hottechi"/>
    <x v="0"/>
    <d v="2017-06-22T00:00:00"/>
    <x v="179"/>
    <n v="3510"/>
    <s v="technolgy"/>
    <n v="1997"/>
    <n v="8170.38"/>
    <n v="16499"/>
    <s v="Korea"/>
    <n v="0"/>
    <s v="MG"/>
    <n v="3393"/>
    <x v="0"/>
    <s v="Central"/>
  </r>
  <r>
    <s v="VMIMPP6H"/>
    <x v="26"/>
    <x v="0"/>
    <s v="Umbrella Corporation"/>
    <x v="0"/>
    <d v="2017-06-22T00:00:00"/>
    <x v="176"/>
    <n v="1078"/>
    <s v="finance"/>
    <n v="1998"/>
    <n v="2022.14"/>
    <n v="5113"/>
    <s v="United States"/>
    <n v="0"/>
    <s v="GTX"/>
    <n v="1096"/>
    <x v="5"/>
    <s v="East"/>
  </r>
  <r>
    <s v="B0XO4WY7"/>
    <x v="22"/>
    <x v="2"/>
    <s v="Massive Dynamic"/>
    <x v="0"/>
    <d v="2017-06-22T00:00:00"/>
    <x v="185"/>
    <n v="553"/>
    <s v="entertainment"/>
    <n v="1989"/>
    <n v="665.06"/>
    <n v="1095"/>
    <s v="United States"/>
    <n v="0"/>
    <s v="GTX"/>
    <n v="550"/>
    <x v="5"/>
    <s v="East"/>
  </r>
  <r>
    <s v="VYPIKMKO"/>
    <x v="29"/>
    <x v="2"/>
    <s v="Toughzap"/>
    <x v="0"/>
    <d v="2017-06-22T00:00:00"/>
    <x v="150"/>
    <n v="612"/>
    <s v="retail"/>
    <n v="1995"/>
    <n v="332.43"/>
    <n v="799"/>
    <s v="United States"/>
    <n v="0"/>
    <s v="GTX"/>
    <n v="550"/>
    <x v="1"/>
    <s v="Central"/>
  </r>
  <r>
    <s v="VCD47XNB"/>
    <x v="29"/>
    <x v="0"/>
    <s v="Funholding"/>
    <x v="0"/>
    <d v="2017-06-22T00:00:00"/>
    <x v="85"/>
    <n v="1033"/>
    <s v="finance"/>
    <n v="1991"/>
    <n v="2819.5"/>
    <n v="7227"/>
    <s v="United States"/>
    <s v="Golddex"/>
    <s v="GTX"/>
    <n v="1096"/>
    <x v="1"/>
    <s v="Central"/>
  </r>
  <r>
    <s v="8QH99OEZ"/>
    <x v="29"/>
    <x v="0"/>
    <s v="Inity"/>
    <x v="0"/>
    <d v="2017-06-22T00:00:00"/>
    <x v="158"/>
    <n v="1051"/>
    <s v="marketing"/>
    <n v="1986"/>
    <n v="2403.58"/>
    <n v="8801"/>
    <s v="United States"/>
    <n v="0"/>
    <s v="GTX"/>
    <n v="1096"/>
    <x v="1"/>
    <s v="Central"/>
  </r>
  <r>
    <s v="1DMERFNB"/>
    <x v="16"/>
    <x v="2"/>
    <s v="Y-corporation"/>
    <x v="0"/>
    <d v="2017-06-22T00:00:00"/>
    <x v="178"/>
    <n v="628"/>
    <s v="employment"/>
    <n v="1983"/>
    <n v="2871.35"/>
    <n v="9561"/>
    <s v="United States"/>
    <n v="0"/>
    <s v="GTX"/>
    <n v="550"/>
    <x v="2"/>
    <s v="West"/>
  </r>
  <r>
    <s v="FR8FT0ZX"/>
    <x v="5"/>
    <x v="3"/>
    <s v="Green-Plus"/>
    <x v="0"/>
    <d v="2017-06-22T00:00:00"/>
    <x v="161"/>
    <n v="4916"/>
    <s v="services"/>
    <n v="2003"/>
    <n v="692.19"/>
    <n v="1922"/>
    <s v="United States"/>
    <n v="0"/>
    <s v="GTX"/>
    <n v="5482"/>
    <x v="3"/>
    <s v="West"/>
  </r>
  <r>
    <s v="DG7LABPD"/>
    <x v="20"/>
    <x v="4"/>
    <s v="Stanredtax"/>
    <x v="0"/>
    <d v="2017-06-22T00:00:00"/>
    <x v="183"/>
    <n v="3590"/>
    <s v="finance"/>
    <n v="1987"/>
    <n v="1698.2"/>
    <n v="3798"/>
    <s v="United States"/>
    <n v="0"/>
    <s v="MG"/>
    <n v="3393"/>
    <x v="1"/>
    <s v="Central"/>
  </r>
  <r>
    <s v="ZMYUFTS9"/>
    <x v="0"/>
    <x v="4"/>
    <s v="Domzoom"/>
    <x v="0"/>
    <d v="2017-06-22T00:00:00"/>
    <x v="121"/>
    <n v="3207"/>
    <s v="entertainment"/>
    <n v="1998"/>
    <n v="217.87"/>
    <n v="551"/>
    <s v="United States"/>
    <n v="0"/>
    <s v="MG"/>
    <n v="3393"/>
    <x v="0"/>
    <s v="Central"/>
  </r>
  <r>
    <s v="P60EK5NN"/>
    <x v="0"/>
    <x v="4"/>
    <s v="Zumgoity"/>
    <x v="0"/>
    <d v="2017-06-22T00:00:00"/>
    <x v="173"/>
    <n v="2739"/>
    <s v="medical"/>
    <n v="1984"/>
    <n v="441.08"/>
    <n v="1210"/>
    <s v="United States"/>
    <n v="0"/>
    <s v="MG"/>
    <n v="3393"/>
    <x v="0"/>
    <s v="Central"/>
  </r>
  <r>
    <s v="YRYMSUE3"/>
    <x v="6"/>
    <x v="2"/>
    <s v="Gogozoom"/>
    <x v="0"/>
    <d v="2017-06-22T00:00:00"/>
    <x v="186"/>
    <n v="557"/>
    <s v="telecommunications"/>
    <n v="2007"/>
    <n v="86.68"/>
    <n v="187"/>
    <s v="United States"/>
    <s v="Sonron"/>
    <s v="GTX"/>
    <n v="550"/>
    <x v="1"/>
    <s v="Central"/>
  </r>
  <r>
    <s v="5AAN00N1"/>
    <x v="11"/>
    <x v="1"/>
    <s v="Domzoom"/>
    <x v="1"/>
    <d v="2017-06-22T00:00:00"/>
    <x v="133"/>
    <n v="0"/>
    <s v="entertainment"/>
    <n v="1998"/>
    <n v="217.87"/>
    <n v="551"/>
    <s v="United States"/>
    <n v="0"/>
    <s v="MG"/>
    <n v="55"/>
    <x v="0"/>
    <s v="Central"/>
  </r>
  <r>
    <s v="JFHKBG40"/>
    <x v="11"/>
    <x v="4"/>
    <s v="Zumgoity"/>
    <x v="0"/>
    <d v="2017-06-22T00:00:00"/>
    <x v="184"/>
    <n v="3465"/>
    <s v="medical"/>
    <n v="1984"/>
    <n v="441.08"/>
    <n v="1210"/>
    <s v="United States"/>
    <n v="0"/>
    <s v="MG"/>
    <n v="3393"/>
    <x v="0"/>
    <s v="Central"/>
  </r>
  <r>
    <s v="HPBCTTV3"/>
    <x v="27"/>
    <x v="4"/>
    <s v="Rangreen"/>
    <x v="1"/>
    <d v="2017-06-23T00:00:00"/>
    <x v="187"/>
    <n v="0"/>
    <s v="technolgy"/>
    <n v="1987"/>
    <n v="2938.67"/>
    <n v="8775"/>
    <s v="Panama"/>
    <n v="0"/>
    <s v="MG"/>
    <n v="3393"/>
    <x v="0"/>
    <s v="Central"/>
  </r>
  <r>
    <s v="48FB5MD2"/>
    <x v="27"/>
    <x v="1"/>
    <s v="Treequote"/>
    <x v="0"/>
    <d v="2017-06-23T00:00:00"/>
    <x v="188"/>
    <n v="66"/>
    <s v="telecommunications"/>
    <n v="1988"/>
    <n v="5266.09"/>
    <n v="8595"/>
    <s v="United States"/>
    <s v="Sonron"/>
    <s v="MG"/>
    <n v="55"/>
    <x v="0"/>
    <s v="Central"/>
  </r>
  <r>
    <s v="EJZM1INM"/>
    <x v="23"/>
    <x v="2"/>
    <s v="Vehement Capital Partners"/>
    <x v="1"/>
    <d v="2017-06-23T00:00:00"/>
    <x v="186"/>
    <n v="0"/>
    <s v="finance"/>
    <n v="1993"/>
    <n v="646.1"/>
    <n v="883"/>
    <s v="United States"/>
    <s v="Golddex"/>
    <s v="GTX"/>
    <n v="550"/>
    <x v="4"/>
    <s v="East"/>
  </r>
  <r>
    <s v="BLY5FD3N"/>
    <x v="23"/>
    <x v="3"/>
    <s v="Iselectrics"/>
    <x v="0"/>
    <d v="2017-06-23T00:00:00"/>
    <x v="184"/>
    <n v="5640"/>
    <s v="technolgy"/>
    <n v="2011"/>
    <n v="527.11"/>
    <n v="1428"/>
    <s v="United States"/>
    <s v="Acme Corporation"/>
    <s v="GTX"/>
    <n v="5482"/>
    <x v="4"/>
    <s v="East"/>
  </r>
  <r>
    <s v="LXLU6LFC"/>
    <x v="26"/>
    <x v="4"/>
    <s v="Kinnamplus"/>
    <x v="1"/>
    <d v="2017-06-23T00:00:00"/>
    <x v="154"/>
    <n v="0"/>
    <s v="retail"/>
    <n v="2004"/>
    <n v="702.72"/>
    <n v="1831"/>
    <s v="United States"/>
    <n v="0"/>
    <s v="MG"/>
    <n v="3393"/>
    <x v="5"/>
    <s v="East"/>
  </r>
  <r>
    <s v="A60QAIT3"/>
    <x v="26"/>
    <x v="0"/>
    <s v="Kan-code"/>
    <x v="0"/>
    <d v="2017-06-23T00:00:00"/>
    <x v="183"/>
    <n v="1291"/>
    <s v="software"/>
    <n v="1982"/>
    <n v="11698.03"/>
    <n v="34288"/>
    <s v="United States"/>
    <n v="0"/>
    <s v="GTX"/>
    <n v="1096"/>
    <x v="5"/>
    <s v="East"/>
  </r>
  <r>
    <s v="0W6S0ODT"/>
    <x v="24"/>
    <x v="1"/>
    <s v="Conecom"/>
    <x v="0"/>
    <d v="2017-06-23T00:00:00"/>
    <x v="186"/>
    <n v="49"/>
    <s v="technolgy"/>
    <n v="2005"/>
    <n v="1520.66"/>
    <n v="1806"/>
    <s v="United States"/>
    <n v="0"/>
    <s v="MG"/>
    <n v="55"/>
    <x v="1"/>
    <s v="Central"/>
  </r>
  <r>
    <s v="408AHOYL"/>
    <x v="9"/>
    <x v="4"/>
    <s v="Singletechno"/>
    <x v="1"/>
    <d v="2017-06-23T00:00:00"/>
    <x v="186"/>
    <n v="0"/>
    <s v="retail"/>
    <n v="1996"/>
    <n v="2214.94"/>
    <n v="5374"/>
    <s v="United States"/>
    <n v="0"/>
    <s v="MG"/>
    <n v="3393"/>
    <x v="3"/>
    <s v="West"/>
  </r>
  <r>
    <s v="557JX4BM"/>
    <x v="9"/>
    <x v="0"/>
    <s v="Plusstrip"/>
    <x v="0"/>
    <d v="2017-06-23T00:00:00"/>
    <x v="179"/>
    <n v="1099"/>
    <s v="entertainment"/>
    <n v="2002"/>
    <n v="349.81"/>
    <n v="315"/>
    <s v="United States"/>
    <n v="0"/>
    <s v="GTX"/>
    <n v="1096"/>
    <x v="3"/>
    <s v="West"/>
  </r>
  <r>
    <s v="L5T284M7"/>
    <x v="21"/>
    <x v="4"/>
    <s v="Condax"/>
    <x v="1"/>
    <d v="2017-06-23T00:00:00"/>
    <x v="186"/>
    <n v="0"/>
    <s v="medical"/>
    <n v="2017"/>
    <n v="4.54"/>
    <n v="9"/>
    <s v="United States"/>
    <n v="0"/>
    <s v="MG"/>
    <n v="3393"/>
    <x v="0"/>
    <s v="Central"/>
  </r>
  <r>
    <s v="G17TENJ4"/>
    <x v="20"/>
    <x v="4"/>
    <s v="Konmatfix"/>
    <x v="1"/>
    <d v="2017-06-23T00:00:00"/>
    <x v="178"/>
    <n v="0"/>
    <s v="marketing"/>
    <n v="1985"/>
    <n v="375.43"/>
    <n v="1190"/>
    <s v="United States"/>
    <n v="0"/>
    <s v="MG"/>
    <n v="3393"/>
    <x v="1"/>
    <s v="Central"/>
  </r>
  <r>
    <s v="VRSTX620"/>
    <x v="6"/>
    <x v="0"/>
    <s v="Condax"/>
    <x v="0"/>
    <d v="2017-06-23T00:00:00"/>
    <x v="185"/>
    <n v="932"/>
    <s v="medical"/>
    <n v="2017"/>
    <n v="4.54"/>
    <n v="9"/>
    <s v="United States"/>
    <n v="0"/>
    <s v="GTX"/>
    <n v="1096"/>
    <x v="1"/>
    <s v="Central"/>
  </r>
  <r>
    <s v="Y9VWZ93C"/>
    <x v="17"/>
    <x v="2"/>
    <s v="Silis"/>
    <x v="1"/>
    <d v="2017-06-23T00:00:00"/>
    <x v="184"/>
    <n v="0"/>
    <s v="medical"/>
    <n v="1994"/>
    <n v="2818.38"/>
    <n v="6290"/>
    <s v="United States"/>
    <n v="0"/>
    <s v="GTX"/>
    <n v="550"/>
    <x v="5"/>
    <s v="East"/>
  </r>
  <r>
    <s v="Y6IIUECA"/>
    <x v="17"/>
    <x v="0"/>
    <s v="Donquadtech"/>
    <x v="0"/>
    <d v="2017-06-23T00:00:00"/>
    <x v="187"/>
    <n v="880"/>
    <s v="technolgy"/>
    <n v="1992"/>
    <n v="1712.68"/>
    <n v="3194"/>
    <s v="United States"/>
    <s v="Acme Corporation"/>
    <s v="GTX"/>
    <n v="1096"/>
    <x v="5"/>
    <s v="East"/>
  </r>
  <r>
    <s v="P1E4KWF7"/>
    <x v="15"/>
    <x v="1"/>
    <s v="Konex"/>
    <x v="0"/>
    <d v="2017-06-23T00:00:00"/>
    <x v="184"/>
    <n v="59"/>
    <s v="technolgy"/>
    <n v="1980"/>
    <n v="7708.38"/>
    <n v="13756"/>
    <s v="United States"/>
    <n v="0"/>
    <s v="MG"/>
    <n v="55"/>
    <x v="4"/>
    <s v="East"/>
  </r>
  <r>
    <s v="BN84DD6H"/>
    <x v="11"/>
    <x v="1"/>
    <s v="Finhigh"/>
    <x v="1"/>
    <d v="2017-06-23T00:00:00"/>
    <x v="188"/>
    <n v="0"/>
    <s v="finance"/>
    <n v="2006"/>
    <n v="1102.43"/>
    <n v="1759"/>
    <s v="United States"/>
    <n v="0"/>
    <s v="MG"/>
    <n v="55"/>
    <x v="0"/>
    <s v="Central"/>
  </r>
  <r>
    <s v="R8MZ10BW"/>
    <x v="11"/>
    <x v="1"/>
    <s v="Ron-tech"/>
    <x v="0"/>
    <d v="2017-06-23T00:00:00"/>
    <x v="181"/>
    <n v="52"/>
    <s v="medical"/>
    <n v="1992"/>
    <n v="3922.42"/>
    <n v="6837"/>
    <s v="United States"/>
    <n v="0"/>
    <s v="MG"/>
    <n v="55"/>
    <x v="0"/>
    <s v="Central"/>
  </r>
  <r>
    <s v="PI8RROK0"/>
    <x v="11"/>
    <x v="4"/>
    <s v="Stanredtax"/>
    <x v="0"/>
    <d v="2017-06-23T00:00:00"/>
    <x v="173"/>
    <n v="2949"/>
    <s v="finance"/>
    <n v="1987"/>
    <n v="1698.2"/>
    <n v="3798"/>
    <s v="United States"/>
    <n v="0"/>
    <s v="MG"/>
    <n v="3393"/>
    <x v="0"/>
    <s v="Central"/>
  </r>
  <r>
    <s v="BJOY31DL"/>
    <x v="13"/>
    <x v="1"/>
    <s v="Betasoloin"/>
    <x v="2"/>
    <d v="2017-06-23T00:00:00"/>
    <x v="14"/>
    <m/>
    <s v="medical"/>
    <n v="1999"/>
    <n v="251.41"/>
    <n v="495"/>
    <s v="United States"/>
    <n v="0"/>
    <s v="MG"/>
    <n v="55"/>
    <x v="4"/>
    <s v="East"/>
  </r>
  <r>
    <s v="KDRIBXNQ"/>
    <x v="13"/>
    <x v="1"/>
    <s v="Konex"/>
    <x v="0"/>
    <d v="2017-06-23T00:00:00"/>
    <x v="139"/>
    <n v="50"/>
    <s v="technolgy"/>
    <n v="1980"/>
    <n v="7708.38"/>
    <n v="13756"/>
    <s v="United States"/>
    <n v="0"/>
    <s v="MG"/>
    <n v="55"/>
    <x v="4"/>
    <s v="East"/>
  </r>
  <r>
    <s v="TCK6V290"/>
    <x v="13"/>
    <x v="4"/>
    <s v="Plussunin"/>
    <x v="0"/>
    <d v="2017-06-23T00:00:00"/>
    <x v="88"/>
    <n v="3863"/>
    <s v="retail"/>
    <n v="2003"/>
    <n v="1419.98"/>
    <n v="4018"/>
    <s v="United States"/>
    <n v="0"/>
    <s v="MG"/>
    <n v="3393"/>
    <x v="4"/>
    <s v="East"/>
  </r>
  <r>
    <s v="VFZ5GB3W"/>
    <x v="2"/>
    <x v="2"/>
    <s v="Golddex"/>
    <x v="1"/>
    <d v="2017-06-23T00:00:00"/>
    <x v="187"/>
    <n v="0"/>
    <s v="finance"/>
    <n v="2008"/>
    <n v="52.5"/>
    <n v="165"/>
    <s v="United States"/>
    <n v="0"/>
    <s v="GTX"/>
    <n v="550"/>
    <x v="2"/>
    <s v="West"/>
  </r>
  <r>
    <s v="UKSS5YPE"/>
    <x v="3"/>
    <x v="1"/>
    <s v="Stanredtax"/>
    <x v="0"/>
    <d v="2017-06-24T00:00:00"/>
    <x v="185"/>
    <n v="64"/>
    <s v="finance"/>
    <n v="1987"/>
    <n v="1698.2"/>
    <n v="3798"/>
    <s v="United States"/>
    <n v="0"/>
    <s v="MG"/>
    <n v="55"/>
    <x v="0"/>
    <s v="Central"/>
  </r>
  <r>
    <s v="RDDUG8VD"/>
    <x v="23"/>
    <x v="0"/>
    <s v="Umbrella Corporation"/>
    <x v="1"/>
    <d v="2017-06-24T00:00:00"/>
    <x v="186"/>
    <n v="0"/>
    <s v="finance"/>
    <n v="1998"/>
    <n v="2022.14"/>
    <n v="5113"/>
    <s v="United States"/>
    <n v="0"/>
    <s v="GTX"/>
    <n v="1096"/>
    <x v="4"/>
    <s v="East"/>
  </r>
  <r>
    <s v="Z3QJESWJ"/>
    <x v="23"/>
    <x v="3"/>
    <s v="Kinnamplus"/>
    <x v="0"/>
    <d v="2017-06-24T00:00:00"/>
    <x v="159"/>
    <n v="5038"/>
    <s v="retail"/>
    <n v="2004"/>
    <n v="702.72"/>
    <n v="1831"/>
    <s v="United States"/>
    <n v="0"/>
    <s v="GTX"/>
    <n v="5482"/>
    <x v="4"/>
    <s v="East"/>
  </r>
  <r>
    <s v="RGRUF328"/>
    <x v="24"/>
    <x v="1"/>
    <s v="Statholdings"/>
    <x v="0"/>
    <d v="2017-06-24T00:00:00"/>
    <x v="141"/>
    <n v="48"/>
    <s v="employment"/>
    <n v="1997"/>
    <n v="291.27"/>
    <n v="586"/>
    <s v="United States"/>
    <n v="0"/>
    <s v="MG"/>
    <n v="55"/>
    <x v="1"/>
    <s v="Central"/>
  </r>
  <r>
    <s v="TLSSOOVB"/>
    <x v="9"/>
    <x v="0"/>
    <s v="Dalttechnology"/>
    <x v="1"/>
    <d v="2017-06-24T00:00:00"/>
    <x v="187"/>
    <n v="0"/>
    <s v="software"/>
    <n v="2013"/>
    <n v="98.79"/>
    <n v="96"/>
    <s v="United States"/>
    <s v="Bubba Gump"/>
    <s v="GTX"/>
    <n v="1096"/>
    <x v="3"/>
    <s v="West"/>
  </r>
  <r>
    <s v="2YBEN3MV"/>
    <x v="16"/>
    <x v="0"/>
    <s v="Green-Plus"/>
    <x v="1"/>
    <d v="2017-06-24T00:00:00"/>
    <x v="164"/>
    <n v="0"/>
    <s v="services"/>
    <n v="2003"/>
    <n v="692.19"/>
    <n v="1922"/>
    <s v="United States"/>
    <n v="0"/>
    <s v="GTX"/>
    <n v="1096"/>
    <x v="2"/>
    <s v="West"/>
  </r>
  <r>
    <s v="EFA9E6WV"/>
    <x v="16"/>
    <x v="3"/>
    <s v="Lexiqvolax"/>
    <x v="0"/>
    <d v="2017-06-24T00:00:00"/>
    <x v="182"/>
    <n v="5056"/>
    <s v="medical"/>
    <n v="2004"/>
    <n v="1618.89"/>
    <n v="3889"/>
    <s v="United States"/>
    <n v="0"/>
    <s v="GTX"/>
    <n v="5482"/>
    <x v="2"/>
    <s v="West"/>
  </r>
  <r>
    <s v="YTSX7IW3"/>
    <x v="5"/>
    <x v="1"/>
    <s v="Blackzim"/>
    <x v="0"/>
    <d v="2017-06-24T00:00:00"/>
    <x v="185"/>
    <n v="59"/>
    <s v="retail"/>
    <n v="2009"/>
    <n v="497.11"/>
    <n v="1588"/>
    <s v="United States"/>
    <n v="0"/>
    <s v="MG"/>
    <n v="55"/>
    <x v="3"/>
    <s v="West"/>
  </r>
  <r>
    <s v="86DMJ7GA"/>
    <x v="8"/>
    <x v="0"/>
    <s v="Cheers"/>
    <x v="1"/>
    <d v="2017-06-24T00:00:00"/>
    <x v="134"/>
    <n v="0"/>
    <s v="entertainment"/>
    <n v="1993"/>
    <n v="4269.9"/>
    <n v="6472"/>
    <s v="United States"/>
    <s v="Massive Dynamic"/>
    <s v="GTX"/>
    <n v="1096"/>
    <x v="2"/>
    <s v="West"/>
  </r>
  <r>
    <s v="CMD0758L"/>
    <x v="8"/>
    <x v="2"/>
    <s v="Faxquote"/>
    <x v="0"/>
    <d v="2017-06-24T00:00:00"/>
    <x v="132"/>
    <n v="562"/>
    <s v="telecommunications"/>
    <n v="1995"/>
    <n v="1825.82"/>
    <n v="5595"/>
    <s v="United States"/>
    <s v="Sonron"/>
    <s v="GTX"/>
    <n v="550"/>
    <x v="2"/>
    <s v="West"/>
  </r>
  <r>
    <s v="CM5MFWCO"/>
    <x v="0"/>
    <x v="1"/>
    <s v="Codehow"/>
    <x v="0"/>
    <d v="2017-06-24T00:00:00"/>
    <x v="153"/>
    <n v="63"/>
    <s v="software"/>
    <n v="1998"/>
    <n v="2714.9"/>
    <n v="2641"/>
    <s v="United States"/>
    <s v="Acme Corporation"/>
    <s v="MG"/>
    <n v="55"/>
    <x v="0"/>
    <s v="Central"/>
  </r>
  <r>
    <s v="0MNAGD91"/>
    <x v="0"/>
    <x v="4"/>
    <s v="Betatech"/>
    <x v="0"/>
    <d v="2017-06-24T00:00:00"/>
    <x v="188"/>
    <n v="3355"/>
    <s v="medical"/>
    <n v="1986"/>
    <n v="647.18"/>
    <n v="1185"/>
    <s v="Kenya"/>
    <n v="0"/>
    <s v="MG"/>
    <n v="3393"/>
    <x v="0"/>
    <s v="Central"/>
  </r>
  <r>
    <s v="9S749GJD"/>
    <x v="13"/>
    <x v="4"/>
    <s v="Bluth Company"/>
    <x v="1"/>
    <d v="2017-06-24T00:00:00"/>
    <x v="188"/>
    <n v="0"/>
    <s v="technolgy"/>
    <n v="1993"/>
    <n v="1242.32"/>
    <n v="3027"/>
    <s v="United States"/>
    <s v="Acme Corporation"/>
    <s v="MG"/>
    <n v="3393"/>
    <x v="4"/>
    <s v="East"/>
  </r>
  <r>
    <s v="LBZY9VUG"/>
    <x v="13"/>
    <x v="1"/>
    <s v="Massive Dynamic"/>
    <x v="0"/>
    <d v="2017-06-24T00:00:00"/>
    <x v="180"/>
    <n v="55"/>
    <s v="entertainment"/>
    <n v="1989"/>
    <n v="665.06"/>
    <n v="1095"/>
    <s v="United States"/>
    <n v="0"/>
    <s v="MG"/>
    <n v="55"/>
    <x v="4"/>
    <s v="East"/>
  </r>
  <r>
    <s v="6UUTR15S"/>
    <x v="2"/>
    <x v="3"/>
    <s v="Newex"/>
    <x v="0"/>
    <d v="2017-06-24T00:00:00"/>
    <x v="175"/>
    <n v="4059"/>
    <s v="services"/>
    <n v="1991"/>
    <n v="1012.72"/>
    <n v="3492"/>
    <s v="Germany"/>
    <n v="0"/>
    <s v="GTX"/>
    <n v="5482"/>
    <x v="2"/>
    <s v="West"/>
  </r>
  <r>
    <s v="DVPYKS4A"/>
    <x v="25"/>
    <x v="4"/>
    <s v="Bubba Gump"/>
    <x v="1"/>
    <d v="2017-06-25T00:00:00"/>
    <x v="187"/>
    <n v="0"/>
    <s v="software"/>
    <n v="2002"/>
    <n v="987.39"/>
    <n v="2253"/>
    <s v="United States"/>
    <n v="0"/>
    <s v="MG"/>
    <n v="3393"/>
    <x v="5"/>
    <s v="East"/>
  </r>
  <r>
    <s v="9SRU5CI6"/>
    <x v="27"/>
    <x v="0"/>
    <s v="Codehow"/>
    <x v="0"/>
    <d v="2017-06-25T00:00:00"/>
    <x v="138"/>
    <n v="1128"/>
    <s v="software"/>
    <n v="1998"/>
    <n v="2714.9"/>
    <n v="2641"/>
    <s v="United States"/>
    <s v="Acme Corporation"/>
    <s v="GTX"/>
    <n v="1096"/>
    <x v="0"/>
    <s v="Central"/>
  </r>
  <r>
    <s v="GZ5M7MIQ"/>
    <x v="1"/>
    <x v="0"/>
    <s v="Conecom"/>
    <x v="1"/>
    <d v="2017-06-25T00:00:00"/>
    <x v="184"/>
    <n v="0"/>
    <s v="technolgy"/>
    <n v="2005"/>
    <n v="1520.66"/>
    <n v="1806"/>
    <s v="United States"/>
    <n v="0"/>
    <s v="GTX"/>
    <n v="1096"/>
    <x v="1"/>
    <s v="Central"/>
  </r>
  <r>
    <s v="CM2GVLV6"/>
    <x v="1"/>
    <x v="3"/>
    <s v="Ron-tech"/>
    <x v="0"/>
    <d v="2017-06-25T00:00:00"/>
    <x v="189"/>
    <n v="5536"/>
    <s v="medical"/>
    <n v="1992"/>
    <n v="3922.42"/>
    <n v="6837"/>
    <s v="United States"/>
    <n v="0"/>
    <s v="GTX"/>
    <n v="5482"/>
    <x v="1"/>
    <s v="Central"/>
  </r>
  <r>
    <s v="T2J83GFD"/>
    <x v="1"/>
    <x v="1"/>
    <s v="Domzoom"/>
    <x v="0"/>
    <d v="2017-06-25T00:00:00"/>
    <x v="186"/>
    <n v="54"/>
    <s v="entertainment"/>
    <n v="1998"/>
    <n v="217.87"/>
    <n v="551"/>
    <s v="United States"/>
    <n v="0"/>
    <s v="MG"/>
    <n v="55"/>
    <x v="1"/>
    <s v="Central"/>
  </r>
  <r>
    <s v="28S2Z15A"/>
    <x v="1"/>
    <x v="1"/>
    <s v="Ron-tech"/>
    <x v="0"/>
    <d v="2017-06-25T00:00:00"/>
    <x v="110"/>
    <n v="56"/>
    <s v="medical"/>
    <n v="1992"/>
    <n v="3922.42"/>
    <n v="6837"/>
    <s v="United States"/>
    <n v="0"/>
    <s v="MG"/>
    <n v="55"/>
    <x v="1"/>
    <s v="Central"/>
  </r>
  <r>
    <s v="WOJBLO4B"/>
    <x v="22"/>
    <x v="3"/>
    <s v="Vehement Capital Partners"/>
    <x v="1"/>
    <d v="2017-06-25T00:00:00"/>
    <x v="185"/>
    <n v="0"/>
    <s v="finance"/>
    <n v="1993"/>
    <n v="646.1"/>
    <n v="883"/>
    <s v="United States"/>
    <s v="Golddex"/>
    <s v="GTX"/>
    <n v="5482"/>
    <x v="5"/>
    <s v="East"/>
  </r>
  <r>
    <s v="EUOA0E47"/>
    <x v="22"/>
    <x v="4"/>
    <s v="Zotware"/>
    <x v="0"/>
    <d v="2017-06-25T00:00:00"/>
    <x v="188"/>
    <n v="3423"/>
    <s v="software"/>
    <n v="1979"/>
    <n v="4478.47"/>
    <n v="13809"/>
    <s v="United States"/>
    <n v="0"/>
    <s v="MG"/>
    <n v="3393"/>
    <x v="5"/>
    <s v="East"/>
  </r>
  <r>
    <s v="S9ZUMLSY"/>
    <x v="12"/>
    <x v="1"/>
    <s v="J-Texon"/>
    <x v="1"/>
    <d v="2017-06-25T00:00:00"/>
    <x v="158"/>
    <n v="0"/>
    <s v="retail"/>
    <n v="1989"/>
    <n v="1388.67"/>
    <n v="3583"/>
    <s v="United States"/>
    <n v="0"/>
    <s v="MG"/>
    <n v="55"/>
    <x v="3"/>
    <s v="West"/>
  </r>
  <r>
    <s v="0UCQUW6U"/>
    <x v="19"/>
    <x v="4"/>
    <s v="Umbrella Corporation"/>
    <x v="1"/>
    <d v="2017-06-25T00:00:00"/>
    <x v="190"/>
    <n v="0"/>
    <s v="finance"/>
    <n v="1998"/>
    <n v="2022.14"/>
    <n v="5113"/>
    <s v="United States"/>
    <n v="0"/>
    <s v="MG"/>
    <n v="3393"/>
    <x v="4"/>
    <s v="East"/>
  </r>
  <r>
    <s v="07FRJ44N"/>
    <x v="24"/>
    <x v="3"/>
    <s v="Cancity"/>
    <x v="1"/>
    <d v="2017-06-25T00:00:00"/>
    <x v="186"/>
    <n v="0"/>
    <s v="retail"/>
    <n v="2001"/>
    <n v="718.62"/>
    <n v="2448"/>
    <s v="United States"/>
    <n v="0"/>
    <s v="GTX"/>
    <n v="5482"/>
    <x v="1"/>
    <s v="Central"/>
  </r>
  <r>
    <s v="NMN9DVEV"/>
    <x v="24"/>
    <x v="0"/>
    <s v="Rangreen"/>
    <x v="0"/>
    <d v="2017-06-25T00:00:00"/>
    <x v="160"/>
    <n v="1102"/>
    <s v="technolgy"/>
    <n v="1987"/>
    <n v="2938.67"/>
    <n v="8775"/>
    <s v="Panama"/>
    <n v="0"/>
    <s v="GTX"/>
    <n v="1096"/>
    <x v="1"/>
    <s v="Central"/>
  </r>
  <r>
    <s v="95V8BLR2"/>
    <x v="14"/>
    <x v="2"/>
    <s v="Goodsilron"/>
    <x v="0"/>
    <d v="2017-06-25T00:00:00"/>
    <x v="178"/>
    <n v="519"/>
    <s v="marketing"/>
    <n v="2000"/>
    <n v="2952.73"/>
    <n v="5107"/>
    <s v="United States"/>
    <n v="0"/>
    <s v="GTX"/>
    <n v="550"/>
    <x v="2"/>
    <s v="West"/>
  </r>
  <r>
    <s v="BDGB4NS0"/>
    <x v="16"/>
    <x v="3"/>
    <s v="Hatfan"/>
    <x v="1"/>
    <d v="2017-06-25T00:00:00"/>
    <x v="185"/>
    <n v="0"/>
    <s v="services"/>
    <n v="1982"/>
    <n v="792.46"/>
    <n v="1299"/>
    <s v="United States"/>
    <n v="0"/>
    <s v="GTX"/>
    <n v="5482"/>
    <x v="2"/>
    <s v="West"/>
  </r>
  <r>
    <s v="SPHS260Y"/>
    <x v="16"/>
    <x v="1"/>
    <s v="Hatfan"/>
    <x v="1"/>
    <d v="2017-06-25T00:00:00"/>
    <x v="150"/>
    <n v="0"/>
    <s v="services"/>
    <n v="1982"/>
    <n v="792.46"/>
    <n v="1299"/>
    <s v="United States"/>
    <n v="0"/>
    <s v="MG"/>
    <n v="55"/>
    <x v="2"/>
    <s v="West"/>
  </r>
  <r>
    <s v="O9L7KMPU"/>
    <x v="21"/>
    <x v="0"/>
    <s v="Isdom"/>
    <x v="1"/>
    <d v="2017-06-25T00:00:00"/>
    <x v="150"/>
    <n v="0"/>
    <s v="medical"/>
    <n v="2002"/>
    <n v="3178.24"/>
    <n v="4540"/>
    <s v="United States"/>
    <n v="0"/>
    <s v="GTX"/>
    <n v="1096"/>
    <x v="0"/>
    <s v="Central"/>
  </r>
  <r>
    <s v="FGES2PQ2"/>
    <x v="21"/>
    <x v="4"/>
    <s v="Bioholding"/>
    <x v="1"/>
    <d v="2017-06-25T00:00:00"/>
    <x v="187"/>
    <n v="0"/>
    <s v="medical"/>
    <n v="2012"/>
    <n v="587.34"/>
    <n v="1356"/>
    <s v="Philipines"/>
    <n v="0"/>
    <s v="MG"/>
    <n v="3393"/>
    <x v="0"/>
    <s v="Central"/>
  </r>
  <r>
    <s v="81DXTTI5"/>
    <x v="21"/>
    <x v="3"/>
    <s v="Isdom"/>
    <x v="0"/>
    <d v="2017-06-25T00:00:00"/>
    <x v="186"/>
    <n v="5536"/>
    <s v="medical"/>
    <n v="2002"/>
    <n v="3178.24"/>
    <n v="4540"/>
    <s v="United States"/>
    <n v="0"/>
    <s v="GTX"/>
    <n v="5482"/>
    <x v="0"/>
    <s v="Central"/>
  </r>
  <r>
    <s v="JGG9CO2Y"/>
    <x v="20"/>
    <x v="3"/>
    <s v="Betatech"/>
    <x v="1"/>
    <d v="2017-06-25T00:00:00"/>
    <x v="141"/>
    <n v="0"/>
    <s v="medical"/>
    <n v="1986"/>
    <n v="647.18"/>
    <n v="1185"/>
    <s v="Kenya"/>
    <n v="0"/>
    <s v="GTX"/>
    <n v="5482"/>
    <x v="1"/>
    <s v="Central"/>
  </r>
  <r>
    <s v="95B6AKI1"/>
    <x v="20"/>
    <x v="0"/>
    <s v="Warephase"/>
    <x v="0"/>
    <d v="2017-06-25T00:00:00"/>
    <x v="185"/>
    <n v="839"/>
    <s v="services"/>
    <n v="1997"/>
    <n v="2041.73"/>
    <n v="5276"/>
    <s v="United States"/>
    <n v="0"/>
    <s v="GTX"/>
    <n v="1096"/>
    <x v="1"/>
    <s v="Central"/>
  </r>
  <r>
    <s v="N1G2CFCB"/>
    <x v="8"/>
    <x v="2"/>
    <s v="Dalttechnology"/>
    <x v="0"/>
    <d v="2017-06-25T00:00:00"/>
    <x v="140"/>
    <n v="500"/>
    <s v="software"/>
    <n v="2013"/>
    <n v="98.79"/>
    <n v="96"/>
    <s v="United States"/>
    <s v="Bubba Gump"/>
    <s v="GTX"/>
    <n v="550"/>
    <x v="2"/>
    <s v="West"/>
  </r>
  <r>
    <s v="40VSPND6"/>
    <x v="0"/>
    <x v="4"/>
    <s v="Rangreen"/>
    <x v="0"/>
    <d v="2017-06-25T00:00:00"/>
    <x v="172"/>
    <n v="3679"/>
    <s v="technolgy"/>
    <n v="1987"/>
    <n v="2938.67"/>
    <n v="8775"/>
    <s v="Panama"/>
    <n v="0"/>
    <s v="MG"/>
    <n v="3393"/>
    <x v="0"/>
    <s v="Central"/>
  </r>
  <r>
    <s v="QWYRCDA8"/>
    <x v="6"/>
    <x v="0"/>
    <s v="Treequote"/>
    <x v="1"/>
    <d v="2017-06-25T00:00:00"/>
    <x v="188"/>
    <n v="0"/>
    <s v="telecommunications"/>
    <n v="1988"/>
    <n v="5266.09"/>
    <n v="8595"/>
    <s v="United States"/>
    <s v="Sonron"/>
    <s v="GTX"/>
    <n v="1096"/>
    <x v="1"/>
    <s v="Central"/>
  </r>
  <r>
    <s v="AW4PSTWR"/>
    <x v="15"/>
    <x v="2"/>
    <s v="Ron-tech"/>
    <x v="2"/>
    <d v="2017-06-25T00:00:00"/>
    <x v="14"/>
    <m/>
    <s v="medical"/>
    <n v="1992"/>
    <n v="3922.42"/>
    <n v="6837"/>
    <s v="United States"/>
    <n v="0"/>
    <s v="GTX"/>
    <n v="550"/>
    <x v="4"/>
    <s v="East"/>
  </r>
  <r>
    <s v="CJZFFC91"/>
    <x v="11"/>
    <x v="1"/>
    <s v="Codehow"/>
    <x v="1"/>
    <d v="2017-06-25T00:00:00"/>
    <x v="109"/>
    <n v="0"/>
    <s v="software"/>
    <n v="1998"/>
    <n v="2714.9"/>
    <n v="2641"/>
    <s v="United States"/>
    <s v="Acme Corporation"/>
    <s v="MG"/>
    <n v="55"/>
    <x v="0"/>
    <s v="Central"/>
  </r>
  <r>
    <s v="3PD8YBPK"/>
    <x v="4"/>
    <x v="2"/>
    <s v="Scotfind"/>
    <x v="1"/>
    <d v="2017-06-25T00:00:00"/>
    <x v="187"/>
    <n v="0"/>
    <s v="software"/>
    <n v="1996"/>
    <n v="6354.87"/>
    <n v="16780"/>
    <s v="United States"/>
    <s v="Bubba Gump"/>
    <s v="GTX"/>
    <n v="550"/>
    <x v="3"/>
    <s v="West"/>
  </r>
  <r>
    <s v="KBG5R0WH"/>
    <x v="4"/>
    <x v="3"/>
    <s v="Blackzim"/>
    <x v="1"/>
    <d v="2017-06-25T00:00:00"/>
    <x v="185"/>
    <n v="0"/>
    <s v="retail"/>
    <n v="2009"/>
    <n v="497.11"/>
    <n v="1588"/>
    <s v="United States"/>
    <n v="0"/>
    <s v="GTX"/>
    <n v="5482"/>
    <x v="3"/>
    <s v="West"/>
  </r>
  <r>
    <s v="7RPM84Y4"/>
    <x v="4"/>
    <x v="4"/>
    <s v="Goodsilron"/>
    <x v="0"/>
    <d v="2017-06-25T00:00:00"/>
    <x v="88"/>
    <n v="3815"/>
    <s v="marketing"/>
    <n v="2000"/>
    <n v="2952.73"/>
    <n v="5107"/>
    <s v="United States"/>
    <n v="0"/>
    <s v="MG"/>
    <n v="3393"/>
    <x v="3"/>
    <s v="West"/>
  </r>
  <r>
    <s v="LFN6XPK7"/>
    <x v="4"/>
    <x v="4"/>
    <s v="Sunnamplex"/>
    <x v="0"/>
    <d v="2017-06-25T00:00:00"/>
    <x v="86"/>
    <n v="2753"/>
    <s v="marketing"/>
    <n v="2008"/>
    <n v="894.37"/>
    <n v="1593"/>
    <s v="Poland"/>
    <n v="0"/>
    <s v="MG"/>
    <n v="3393"/>
    <x v="3"/>
    <s v="West"/>
  </r>
  <r>
    <s v="18LZY55R"/>
    <x v="13"/>
    <x v="1"/>
    <s v="Xx-zobam"/>
    <x v="0"/>
    <d v="2017-06-25T00:00:00"/>
    <x v="185"/>
    <n v="60"/>
    <s v="entertainment"/>
    <n v="1989"/>
    <n v="3838.39"/>
    <n v="8274"/>
    <s v="United States"/>
    <n v="0"/>
    <s v="MG"/>
    <n v="55"/>
    <x v="4"/>
    <s v="East"/>
  </r>
  <r>
    <s v="E88W1Z0H"/>
    <x v="2"/>
    <x v="2"/>
    <s v="Kan-code"/>
    <x v="1"/>
    <d v="2017-06-25T00:00:00"/>
    <x v="185"/>
    <n v="0"/>
    <s v="software"/>
    <n v="1982"/>
    <n v="11698.03"/>
    <n v="34288"/>
    <s v="United States"/>
    <n v="0"/>
    <s v="GTX"/>
    <n v="550"/>
    <x v="2"/>
    <s v="West"/>
  </r>
  <r>
    <s v="UQALCAIV"/>
    <x v="2"/>
    <x v="0"/>
    <s v="Rantouch"/>
    <x v="0"/>
    <d v="2017-06-25T00:00:00"/>
    <x v="186"/>
    <n v="1137"/>
    <s v="telecommunications"/>
    <n v="1994"/>
    <n v="1188.42"/>
    <n v="3015"/>
    <s v="United States"/>
    <n v="0"/>
    <s v="GTX"/>
    <n v="1096"/>
    <x v="2"/>
    <s v="West"/>
  </r>
  <r>
    <s v="6E2Y3HKI"/>
    <x v="28"/>
    <x v="3"/>
    <s v="Yearin"/>
    <x v="0"/>
    <d v="2017-06-26T00:00:00"/>
    <x v="187"/>
    <n v="5201"/>
    <s v="retail"/>
    <n v="2005"/>
    <n v="2261.05"/>
    <n v="3851"/>
    <s v="United States"/>
    <n v="0"/>
    <s v="GTX"/>
    <n v="5482"/>
    <x v="5"/>
    <s v="East"/>
  </r>
  <r>
    <s v="YWKFH7VT"/>
    <x v="25"/>
    <x v="2"/>
    <s v="Mathtouch"/>
    <x v="1"/>
    <d v="2017-06-26T00:00:00"/>
    <x v="174"/>
    <n v="0"/>
    <s v="marketing"/>
    <n v="1984"/>
    <n v="3027.46"/>
    <n v="9516"/>
    <s v="Jordan"/>
    <n v="0"/>
    <s v="GTX"/>
    <n v="550"/>
    <x v="5"/>
    <s v="East"/>
  </r>
  <r>
    <s v="MF4299DQ"/>
    <x v="25"/>
    <x v="4"/>
    <s v="Bluth Company"/>
    <x v="1"/>
    <d v="2017-06-26T00:00:00"/>
    <x v="186"/>
    <n v="0"/>
    <s v="technolgy"/>
    <n v="1993"/>
    <n v="1242.32"/>
    <n v="3027"/>
    <s v="United States"/>
    <s v="Acme Corporation"/>
    <s v="MG"/>
    <n v="3393"/>
    <x v="5"/>
    <s v="East"/>
  </r>
  <r>
    <s v="ZRZI054E"/>
    <x v="27"/>
    <x v="2"/>
    <s v="Toughzap"/>
    <x v="0"/>
    <d v="2017-06-26T00:00:00"/>
    <x v="191"/>
    <n v="612"/>
    <s v="retail"/>
    <n v="1995"/>
    <n v="332.43"/>
    <n v="799"/>
    <s v="United States"/>
    <n v="0"/>
    <s v="GTX"/>
    <n v="550"/>
    <x v="0"/>
    <s v="Central"/>
  </r>
  <r>
    <s v="CN69EYQ1"/>
    <x v="23"/>
    <x v="3"/>
    <s v="Donquadtech"/>
    <x v="0"/>
    <d v="2017-06-26T00:00:00"/>
    <x v="176"/>
    <n v="4905"/>
    <s v="technolgy"/>
    <n v="1992"/>
    <n v="1712.68"/>
    <n v="3194"/>
    <s v="United States"/>
    <s v="Acme Corporation"/>
    <s v="GTX"/>
    <n v="5482"/>
    <x v="4"/>
    <s v="East"/>
  </r>
  <r>
    <s v="KX80WC22"/>
    <x v="26"/>
    <x v="1"/>
    <s v="The New York Inquirer"/>
    <x v="1"/>
    <d v="2017-06-26T00:00:00"/>
    <x v="190"/>
    <n v="0"/>
    <s v="medical"/>
    <n v="1996"/>
    <n v="439.21"/>
    <n v="792"/>
    <s v="United States"/>
    <n v="0"/>
    <s v="MG"/>
    <n v="55"/>
    <x v="5"/>
    <s v="East"/>
  </r>
  <r>
    <s v="NX4ODZY2"/>
    <x v="1"/>
    <x v="0"/>
    <s v="Streethex"/>
    <x v="0"/>
    <d v="2017-06-26T00:00:00"/>
    <x v="157"/>
    <n v="1028"/>
    <s v="retail"/>
    <n v="1988"/>
    <n v="1376.8"/>
    <n v="1165"/>
    <s v="Belgium"/>
    <n v="0"/>
    <s v="GTX"/>
    <n v="1096"/>
    <x v="1"/>
    <s v="Central"/>
  </r>
  <r>
    <s v="L2QMWU4H"/>
    <x v="1"/>
    <x v="3"/>
    <s v="Codehow"/>
    <x v="0"/>
    <d v="2017-06-26T00:00:00"/>
    <x v="179"/>
    <n v="4430"/>
    <s v="software"/>
    <n v="1998"/>
    <n v="2714.9"/>
    <n v="2641"/>
    <s v="United States"/>
    <s v="Acme Corporation"/>
    <s v="GTX"/>
    <n v="5482"/>
    <x v="1"/>
    <s v="Central"/>
  </r>
  <r>
    <s v="0MPEK4ZA"/>
    <x v="22"/>
    <x v="0"/>
    <s v="Donquadtech"/>
    <x v="1"/>
    <d v="2017-06-26T00:00:00"/>
    <x v="152"/>
    <n v="0"/>
    <s v="technolgy"/>
    <n v="1992"/>
    <n v="1712.68"/>
    <n v="3194"/>
    <s v="United States"/>
    <s v="Acme Corporation"/>
    <s v="GTX"/>
    <n v="1096"/>
    <x v="5"/>
    <s v="East"/>
  </r>
  <r>
    <s v="TP0SU68U"/>
    <x v="22"/>
    <x v="0"/>
    <s v="Opentech"/>
    <x v="1"/>
    <d v="2017-06-26T00:00:00"/>
    <x v="192"/>
    <n v="0"/>
    <s v="finance"/>
    <n v="1994"/>
    <n v="355.23"/>
    <n v="853"/>
    <s v="United States"/>
    <n v="0"/>
    <s v="GTX"/>
    <n v="1096"/>
    <x v="5"/>
    <s v="East"/>
  </r>
  <r>
    <s v="XVYL67FL"/>
    <x v="22"/>
    <x v="2"/>
    <s v="Bioplex"/>
    <x v="0"/>
    <d v="2017-06-26T00:00:00"/>
    <x v="191"/>
    <n v="541"/>
    <s v="medical"/>
    <n v="1991"/>
    <n v="326.82"/>
    <n v="1016"/>
    <s v="United States"/>
    <n v="0"/>
    <s v="GTX"/>
    <n v="550"/>
    <x v="5"/>
    <s v="East"/>
  </r>
  <r>
    <s v="HVDQ4EEA"/>
    <x v="24"/>
    <x v="4"/>
    <s v="Rangreen"/>
    <x v="0"/>
    <d v="2017-06-26T00:00:00"/>
    <x v="90"/>
    <n v="3478"/>
    <s v="technolgy"/>
    <n v="1987"/>
    <n v="2938.67"/>
    <n v="8775"/>
    <s v="Panama"/>
    <n v="0"/>
    <s v="MG"/>
    <n v="3393"/>
    <x v="1"/>
    <s v="Central"/>
  </r>
  <r>
    <s v="AUS25SFH"/>
    <x v="29"/>
    <x v="2"/>
    <s v="Cancity"/>
    <x v="0"/>
    <d v="2017-06-26T00:00:00"/>
    <x v="186"/>
    <n v="504"/>
    <s v="retail"/>
    <n v="2001"/>
    <n v="718.62"/>
    <n v="2448"/>
    <s v="United States"/>
    <n v="0"/>
    <s v="GTX"/>
    <n v="550"/>
    <x v="1"/>
    <s v="Central"/>
  </r>
  <r>
    <s v="O6DSGX6P"/>
    <x v="21"/>
    <x v="2"/>
    <s v="Bioholding"/>
    <x v="1"/>
    <d v="2017-06-26T00:00:00"/>
    <x v="131"/>
    <n v="0"/>
    <s v="medical"/>
    <n v="2012"/>
    <n v="587.34"/>
    <n v="1356"/>
    <s v="Philipines"/>
    <n v="0"/>
    <s v="GTX"/>
    <n v="550"/>
    <x v="0"/>
    <s v="Central"/>
  </r>
  <r>
    <s v="2MBFRRGW"/>
    <x v="21"/>
    <x v="2"/>
    <s v="Dontechi"/>
    <x v="1"/>
    <d v="2017-06-26T00:00:00"/>
    <x v="186"/>
    <n v="0"/>
    <s v="software"/>
    <n v="1982"/>
    <n v="4618"/>
    <n v="10083"/>
    <s v="United States"/>
    <n v="0"/>
    <s v="GTX"/>
    <n v="550"/>
    <x v="0"/>
    <s v="Central"/>
  </r>
  <r>
    <s v="Q3HYAWDW"/>
    <x v="5"/>
    <x v="4"/>
    <s v="Golddex"/>
    <x v="0"/>
    <d v="2017-06-26T00:00:00"/>
    <x v="163"/>
    <n v="3838"/>
    <s v="finance"/>
    <n v="2008"/>
    <n v="52.5"/>
    <n v="165"/>
    <s v="United States"/>
    <n v="0"/>
    <s v="MG"/>
    <n v="3393"/>
    <x v="3"/>
    <s v="West"/>
  </r>
  <r>
    <s v="94TA0AWF"/>
    <x v="20"/>
    <x v="3"/>
    <s v="Scottech"/>
    <x v="0"/>
    <d v="2017-06-26T00:00:00"/>
    <x v="133"/>
    <n v="5217"/>
    <s v="marketing"/>
    <n v="2012"/>
    <n v="45.39"/>
    <n v="100"/>
    <s v="United States"/>
    <s v="Inity"/>
    <s v="GTX"/>
    <n v="5482"/>
    <x v="1"/>
    <s v="Central"/>
  </r>
  <r>
    <s v="G1XX0IB4"/>
    <x v="20"/>
    <x v="3"/>
    <s v="Streethex"/>
    <x v="0"/>
    <d v="2017-06-26T00:00:00"/>
    <x v="188"/>
    <n v="4181"/>
    <s v="retail"/>
    <n v="1988"/>
    <n v="1376.8"/>
    <n v="1165"/>
    <s v="Belgium"/>
    <n v="0"/>
    <s v="GTX"/>
    <n v="5482"/>
    <x v="1"/>
    <s v="Central"/>
  </r>
  <r>
    <s v="VIMY08JH"/>
    <x v="8"/>
    <x v="2"/>
    <s v="Hatfan"/>
    <x v="0"/>
    <d v="2017-06-26T00:00:00"/>
    <x v="191"/>
    <n v="518"/>
    <s v="services"/>
    <n v="1982"/>
    <n v="792.46"/>
    <n v="1299"/>
    <s v="United States"/>
    <n v="0"/>
    <s v="GTX"/>
    <n v="550"/>
    <x v="2"/>
    <s v="West"/>
  </r>
  <r>
    <s v="WPTNE0QN"/>
    <x v="0"/>
    <x v="2"/>
    <s v="Streethex"/>
    <x v="0"/>
    <d v="2017-06-26T00:00:00"/>
    <x v="180"/>
    <n v="533"/>
    <s v="retail"/>
    <n v="1988"/>
    <n v="1376.8"/>
    <n v="1165"/>
    <s v="Belgium"/>
    <n v="0"/>
    <s v="GTX"/>
    <n v="550"/>
    <x v="0"/>
    <s v="Central"/>
  </r>
  <r>
    <s v="DLGW8Y7B"/>
    <x v="10"/>
    <x v="4"/>
    <s v="Singletechno"/>
    <x v="0"/>
    <d v="2017-06-26T00:00:00"/>
    <x v="124"/>
    <n v="3855"/>
    <s v="retail"/>
    <n v="1996"/>
    <n v="2214.94"/>
    <n v="5374"/>
    <s v="United States"/>
    <n v="0"/>
    <s v="MG"/>
    <n v="3393"/>
    <x v="3"/>
    <s v="West"/>
  </r>
  <r>
    <s v="YSOUU0T0"/>
    <x v="4"/>
    <x v="2"/>
    <s v="Plusstrip"/>
    <x v="1"/>
    <d v="2017-06-26T00:00:00"/>
    <x v="190"/>
    <n v="0"/>
    <s v="entertainment"/>
    <n v="2002"/>
    <n v="349.81"/>
    <n v="315"/>
    <s v="United States"/>
    <n v="0"/>
    <s v="GTX"/>
    <n v="550"/>
    <x v="3"/>
    <s v="West"/>
  </r>
  <r>
    <s v="HM4TKVET"/>
    <x v="2"/>
    <x v="2"/>
    <s v="Nam-zim"/>
    <x v="0"/>
    <d v="2017-06-26T00:00:00"/>
    <x v="187"/>
    <n v="617"/>
    <s v="services"/>
    <n v="1987"/>
    <n v="405.59"/>
    <n v="1179"/>
    <s v="Brazil"/>
    <s v="Warephase"/>
    <s v="GTX"/>
    <n v="550"/>
    <x v="2"/>
    <s v="West"/>
  </r>
  <r>
    <s v="Q81Q0PJK"/>
    <x v="3"/>
    <x v="0"/>
    <s v="Warephase"/>
    <x v="0"/>
    <d v="2017-06-27T00:00:00"/>
    <x v="191"/>
    <n v="991"/>
    <s v="services"/>
    <n v="1997"/>
    <n v="2041.73"/>
    <n v="5276"/>
    <s v="United States"/>
    <n v="0"/>
    <s v="GTX"/>
    <n v="1096"/>
    <x v="0"/>
    <s v="Central"/>
  </r>
  <r>
    <s v="Y5HR9J3G"/>
    <x v="27"/>
    <x v="2"/>
    <s v="Domzoom"/>
    <x v="0"/>
    <d v="2017-06-27T00:00:00"/>
    <x v="135"/>
    <n v="513"/>
    <s v="entertainment"/>
    <n v="1998"/>
    <n v="217.87"/>
    <n v="551"/>
    <s v="United States"/>
    <n v="0"/>
    <s v="GTX"/>
    <n v="550"/>
    <x v="0"/>
    <s v="Central"/>
  </r>
  <r>
    <s v="STYLQ47K"/>
    <x v="23"/>
    <x v="3"/>
    <s v="Ganjaflex"/>
    <x v="0"/>
    <d v="2017-06-27T00:00:00"/>
    <x v="190"/>
    <n v="5121"/>
    <s v="retail"/>
    <n v="1995"/>
    <n v="5158.71"/>
    <n v="17479"/>
    <s v="Japan"/>
    <n v="0"/>
    <s v="GTX"/>
    <n v="5482"/>
    <x v="4"/>
    <s v="East"/>
  </r>
  <r>
    <s v="W07JMUG9"/>
    <x v="26"/>
    <x v="4"/>
    <s v="Kan-code"/>
    <x v="1"/>
    <d v="2017-06-27T00:00:00"/>
    <x v="184"/>
    <n v="0"/>
    <s v="software"/>
    <n v="1982"/>
    <n v="11698.03"/>
    <n v="34288"/>
    <s v="United States"/>
    <n v="0"/>
    <s v="MG"/>
    <n v="3393"/>
    <x v="5"/>
    <s v="East"/>
  </r>
  <r>
    <s v="L8CG1IQO"/>
    <x v="1"/>
    <x v="2"/>
    <s v="Condax"/>
    <x v="1"/>
    <d v="2017-06-27T00:00:00"/>
    <x v="191"/>
    <n v="0"/>
    <s v="medical"/>
    <n v="2017"/>
    <n v="4.54"/>
    <n v="9"/>
    <s v="United States"/>
    <n v="0"/>
    <s v="GTX"/>
    <n v="550"/>
    <x v="1"/>
    <s v="Central"/>
  </r>
  <r>
    <s v="AMGC18DS"/>
    <x v="22"/>
    <x v="3"/>
    <s v="Zotware"/>
    <x v="1"/>
    <d v="2017-06-27T00:00:00"/>
    <x v="164"/>
    <n v="0"/>
    <s v="software"/>
    <n v="1979"/>
    <n v="4478.47"/>
    <n v="13809"/>
    <s v="United States"/>
    <n v="0"/>
    <s v="GTX"/>
    <n v="5482"/>
    <x v="5"/>
    <s v="East"/>
  </r>
  <r>
    <s v="RKT3WVBC"/>
    <x v="19"/>
    <x v="2"/>
    <s v="Iselectrics"/>
    <x v="0"/>
    <d v="2017-06-27T00:00:00"/>
    <x v="168"/>
    <n v="470"/>
    <s v="technolgy"/>
    <n v="2011"/>
    <n v="527.11"/>
    <n v="1428"/>
    <s v="United States"/>
    <s v="Acme Corporation"/>
    <s v="GTX"/>
    <n v="550"/>
    <x v="4"/>
    <s v="East"/>
  </r>
  <r>
    <s v="H5ZSM3IR"/>
    <x v="24"/>
    <x v="1"/>
    <s v="Isdom"/>
    <x v="1"/>
    <d v="2017-06-27T00:00:00"/>
    <x v="169"/>
    <n v="0"/>
    <s v="medical"/>
    <n v="2002"/>
    <n v="3178.24"/>
    <n v="4540"/>
    <s v="United States"/>
    <n v="0"/>
    <s v="MG"/>
    <n v="55"/>
    <x v="1"/>
    <s v="Central"/>
  </r>
  <r>
    <s v="07WKR17A"/>
    <x v="24"/>
    <x v="3"/>
    <s v="Treequote"/>
    <x v="0"/>
    <d v="2017-06-27T00:00:00"/>
    <x v="180"/>
    <n v="6193"/>
    <s v="telecommunications"/>
    <n v="1988"/>
    <n v="5266.09"/>
    <n v="8595"/>
    <s v="United States"/>
    <s v="Sonron"/>
    <s v="GTX"/>
    <n v="5482"/>
    <x v="1"/>
    <s v="Central"/>
  </r>
  <r>
    <s v="QM6GJ78P"/>
    <x v="14"/>
    <x v="1"/>
    <s v="Blackzim"/>
    <x v="0"/>
    <d v="2017-06-27T00:00:00"/>
    <x v="190"/>
    <n v="59"/>
    <s v="retail"/>
    <n v="2009"/>
    <n v="497.11"/>
    <n v="1588"/>
    <s v="United States"/>
    <n v="0"/>
    <s v="MG"/>
    <n v="55"/>
    <x v="2"/>
    <s v="West"/>
  </r>
  <r>
    <s v="EQS3UNXX"/>
    <x v="5"/>
    <x v="2"/>
    <s v="Condax"/>
    <x v="1"/>
    <d v="2017-06-27T00:00:00"/>
    <x v="191"/>
    <n v="0"/>
    <s v="medical"/>
    <n v="2017"/>
    <n v="4.54"/>
    <n v="9"/>
    <s v="United States"/>
    <n v="0"/>
    <s v="GTX"/>
    <n v="550"/>
    <x v="3"/>
    <s v="West"/>
  </r>
  <r>
    <s v="DQ0DSK7P"/>
    <x v="20"/>
    <x v="0"/>
    <s v="Globex Corporation"/>
    <x v="0"/>
    <d v="2017-06-27T00:00:00"/>
    <x v="185"/>
    <n v="1176"/>
    <s v="technolgy"/>
    <n v="2000"/>
    <n v="1223.72"/>
    <n v="2497"/>
    <s v="Norway"/>
    <n v="0"/>
    <s v="GTX"/>
    <n v="1096"/>
    <x v="1"/>
    <s v="Central"/>
  </r>
  <r>
    <s v="CGEXH2QO"/>
    <x v="0"/>
    <x v="3"/>
    <s v="Finhigh"/>
    <x v="1"/>
    <d v="2017-06-27T00:00:00"/>
    <x v="189"/>
    <n v="0"/>
    <s v="finance"/>
    <n v="2006"/>
    <n v="1102.43"/>
    <n v="1759"/>
    <s v="United States"/>
    <n v="0"/>
    <s v="GTX"/>
    <n v="5482"/>
    <x v="0"/>
    <s v="Central"/>
  </r>
  <r>
    <s v="MIX6JTSN"/>
    <x v="0"/>
    <x v="2"/>
    <s v="Statholdings"/>
    <x v="0"/>
    <d v="2017-06-27T00:00:00"/>
    <x v="188"/>
    <n v="541"/>
    <s v="employment"/>
    <n v="1997"/>
    <n v="291.27"/>
    <n v="586"/>
    <s v="United States"/>
    <n v="0"/>
    <s v="GTX"/>
    <n v="550"/>
    <x v="0"/>
    <s v="Central"/>
  </r>
  <r>
    <s v="9KYX5G9K"/>
    <x v="6"/>
    <x v="3"/>
    <s v="Domzoom"/>
    <x v="0"/>
    <d v="2017-06-27T00:00:00"/>
    <x v="184"/>
    <n v="4766"/>
    <s v="entertainment"/>
    <n v="1998"/>
    <n v="217.87"/>
    <n v="551"/>
    <s v="United States"/>
    <n v="0"/>
    <s v="GTX"/>
    <n v="5482"/>
    <x v="1"/>
    <s v="Central"/>
  </r>
  <r>
    <s v="FG29YOWT"/>
    <x v="17"/>
    <x v="4"/>
    <s v="Iselectrics"/>
    <x v="1"/>
    <d v="2017-06-27T00:00:00"/>
    <x v="140"/>
    <n v="0"/>
    <s v="technolgy"/>
    <n v="2011"/>
    <n v="527.11"/>
    <n v="1428"/>
    <s v="United States"/>
    <s v="Acme Corporation"/>
    <s v="MG"/>
    <n v="3393"/>
    <x v="5"/>
    <s v="East"/>
  </r>
  <r>
    <s v="T7TDUK3T"/>
    <x v="11"/>
    <x v="4"/>
    <s v="Rangreen"/>
    <x v="0"/>
    <d v="2017-06-27T00:00:00"/>
    <x v="179"/>
    <n v="3046"/>
    <s v="technolgy"/>
    <n v="1987"/>
    <n v="2938.67"/>
    <n v="8775"/>
    <s v="Panama"/>
    <n v="0"/>
    <s v="MG"/>
    <n v="3393"/>
    <x v="0"/>
    <s v="Central"/>
  </r>
  <r>
    <s v="42YPT5L7"/>
    <x v="11"/>
    <x v="4"/>
    <s v="Ron-tech"/>
    <x v="0"/>
    <d v="2017-06-27T00:00:00"/>
    <x v="187"/>
    <n v="3548"/>
    <s v="medical"/>
    <n v="1992"/>
    <n v="3922.42"/>
    <n v="6837"/>
    <s v="United States"/>
    <n v="0"/>
    <s v="MG"/>
    <n v="3393"/>
    <x v="0"/>
    <s v="Central"/>
  </r>
  <r>
    <s v="99I4V65G"/>
    <x v="4"/>
    <x v="4"/>
    <s v="Rantouch"/>
    <x v="1"/>
    <d v="2017-06-27T00:00:00"/>
    <x v="191"/>
    <n v="0"/>
    <s v="telecommunications"/>
    <n v="1994"/>
    <n v="1188.42"/>
    <n v="3015"/>
    <s v="United States"/>
    <n v="0"/>
    <s v="MG"/>
    <n v="3393"/>
    <x v="3"/>
    <s v="West"/>
  </r>
  <r>
    <s v="ACZQMAR4"/>
    <x v="4"/>
    <x v="4"/>
    <s v="Rantouch"/>
    <x v="0"/>
    <d v="2017-06-27T00:00:00"/>
    <x v="190"/>
    <n v="3615"/>
    <s v="telecommunications"/>
    <n v="1994"/>
    <n v="1188.42"/>
    <n v="3015"/>
    <s v="United States"/>
    <n v="0"/>
    <s v="MG"/>
    <n v="3393"/>
    <x v="3"/>
    <s v="West"/>
  </r>
  <r>
    <s v="TP9IE6PV"/>
    <x v="3"/>
    <x v="2"/>
    <s v="Genco Pura Olive Oil Company"/>
    <x v="0"/>
    <d v="2017-06-28T00:00:00"/>
    <x v="176"/>
    <n v="631"/>
    <s v="retail"/>
    <n v="2007"/>
    <n v="894.33"/>
    <n v="1635"/>
    <s v="Italy"/>
    <n v="0"/>
    <s v="GTX"/>
    <n v="550"/>
    <x v="0"/>
    <s v="Central"/>
  </r>
  <r>
    <s v="E5CD0W5M"/>
    <x v="25"/>
    <x v="2"/>
    <s v="Kan-code"/>
    <x v="1"/>
    <d v="2017-06-28T00:00:00"/>
    <x v="184"/>
    <n v="0"/>
    <s v="software"/>
    <n v="1982"/>
    <n v="11698.03"/>
    <n v="34288"/>
    <s v="United States"/>
    <n v="0"/>
    <s v="GTX"/>
    <n v="550"/>
    <x v="5"/>
    <s v="East"/>
  </r>
  <r>
    <s v="HKH717ED"/>
    <x v="27"/>
    <x v="2"/>
    <s v="Hottechi"/>
    <x v="1"/>
    <d v="2017-06-28T00:00:00"/>
    <x v="136"/>
    <n v="0"/>
    <s v="technolgy"/>
    <n v="1997"/>
    <n v="8170.38"/>
    <n v="16499"/>
    <s v="Korea"/>
    <n v="0"/>
    <s v="GTX"/>
    <n v="550"/>
    <x v="0"/>
    <s v="Central"/>
  </r>
  <r>
    <s v="DAW2JTP5"/>
    <x v="27"/>
    <x v="1"/>
    <s v="Genco Pura Olive Oil Company"/>
    <x v="1"/>
    <d v="2017-06-28T00:00:00"/>
    <x v="190"/>
    <n v="0"/>
    <s v="retail"/>
    <n v="2007"/>
    <n v="894.33"/>
    <n v="1635"/>
    <s v="Italy"/>
    <n v="0"/>
    <s v="MG"/>
    <n v="55"/>
    <x v="0"/>
    <s v="Central"/>
  </r>
  <r>
    <s v="TPNU79C1"/>
    <x v="1"/>
    <x v="1"/>
    <s v="Toughzap"/>
    <x v="0"/>
    <d v="2017-06-28T00:00:00"/>
    <x v="181"/>
    <n v="54"/>
    <s v="retail"/>
    <n v="1995"/>
    <n v="332.43"/>
    <n v="799"/>
    <s v="United States"/>
    <n v="0"/>
    <s v="MG"/>
    <n v="55"/>
    <x v="1"/>
    <s v="Central"/>
  </r>
  <r>
    <s v="9MM27P8C"/>
    <x v="12"/>
    <x v="4"/>
    <s v="Kan-code"/>
    <x v="1"/>
    <d v="2017-06-28T00:00:00"/>
    <x v="190"/>
    <n v="0"/>
    <s v="software"/>
    <n v="1982"/>
    <n v="11698.03"/>
    <n v="34288"/>
    <s v="United States"/>
    <n v="0"/>
    <s v="MG"/>
    <n v="3393"/>
    <x v="3"/>
    <s v="West"/>
  </r>
  <r>
    <s v="MMWD47ZY"/>
    <x v="24"/>
    <x v="0"/>
    <s v="Konmatfix"/>
    <x v="1"/>
    <d v="2017-06-28T00:00:00"/>
    <x v="171"/>
    <n v="0"/>
    <s v="marketing"/>
    <n v="1985"/>
    <n v="375.43"/>
    <n v="1190"/>
    <s v="United States"/>
    <n v="0"/>
    <s v="GTX"/>
    <n v="1096"/>
    <x v="1"/>
    <s v="Central"/>
  </r>
  <r>
    <s v="JFIBKWMQ"/>
    <x v="24"/>
    <x v="1"/>
    <s v="Konmatfix"/>
    <x v="1"/>
    <d v="2017-06-28T00:00:00"/>
    <x v="192"/>
    <n v="0"/>
    <s v="marketing"/>
    <n v="1985"/>
    <n v="375.43"/>
    <n v="1190"/>
    <s v="United States"/>
    <n v="0"/>
    <s v="MG"/>
    <n v="55"/>
    <x v="1"/>
    <s v="Central"/>
  </r>
  <r>
    <s v="6FUPOO3I"/>
    <x v="24"/>
    <x v="4"/>
    <s v="Conecom"/>
    <x v="0"/>
    <d v="2017-06-28T00:00:00"/>
    <x v="190"/>
    <n v="3865"/>
    <s v="technolgy"/>
    <n v="2005"/>
    <n v="1520.66"/>
    <n v="1806"/>
    <s v="United States"/>
    <n v="0"/>
    <s v="MG"/>
    <n v="3393"/>
    <x v="1"/>
    <s v="Central"/>
  </r>
  <r>
    <s v="29VR6EL4"/>
    <x v="9"/>
    <x v="4"/>
    <s v="Konex"/>
    <x v="1"/>
    <d v="2017-06-28T00:00:00"/>
    <x v="160"/>
    <n v="0"/>
    <s v="technolgy"/>
    <n v="1980"/>
    <n v="7708.38"/>
    <n v="13756"/>
    <s v="United States"/>
    <n v="0"/>
    <s v="MG"/>
    <n v="3393"/>
    <x v="3"/>
    <s v="West"/>
  </r>
  <r>
    <s v="K1OBT27J"/>
    <x v="7"/>
    <x v="2"/>
    <s v="Xx-holding"/>
    <x v="0"/>
    <d v="2017-06-28T00:00:00"/>
    <x v="131"/>
    <n v="553"/>
    <s v="finance"/>
    <n v="1993"/>
    <n v="7537.24"/>
    <n v="20293"/>
    <s v="United States"/>
    <n v="0"/>
    <s v="GTX"/>
    <n v="550"/>
    <x v="2"/>
    <s v="West"/>
  </r>
  <r>
    <s v="OZL7CDMQ"/>
    <x v="29"/>
    <x v="0"/>
    <s v="Finhigh"/>
    <x v="1"/>
    <d v="2017-06-28T00:00:00"/>
    <x v="186"/>
    <n v="0"/>
    <s v="finance"/>
    <n v="2006"/>
    <n v="1102.43"/>
    <n v="1759"/>
    <s v="United States"/>
    <n v="0"/>
    <s v="GTX"/>
    <n v="1096"/>
    <x v="1"/>
    <s v="Central"/>
  </r>
  <r>
    <s v="LZ6PSZ4T"/>
    <x v="29"/>
    <x v="4"/>
    <s v="Dontechi"/>
    <x v="1"/>
    <d v="2017-06-28T00:00:00"/>
    <x v="188"/>
    <n v="0"/>
    <s v="software"/>
    <n v="1982"/>
    <n v="4618"/>
    <n v="10083"/>
    <s v="United States"/>
    <n v="0"/>
    <s v="MG"/>
    <n v="3393"/>
    <x v="1"/>
    <s v="Central"/>
  </r>
  <r>
    <s v="5CFCTZ5K"/>
    <x v="29"/>
    <x v="2"/>
    <s v="Ron-tech"/>
    <x v="0"/>
    <d v="2017-06-28T00:00:00"/>
    <x v="144"/>
    <n v="501"/>
    <s v="medical"/>
    <n v="1992"/>
    <n v="3922.42"/>
    <n v="6837"/>
    <s v="United States"/>
    <n v="0"/>
    <s v="GTX"/>
    <n v="550"/>
    <x v="1"/>
    <s v="Central"/>
  </r>
  <r>
    <s v="EG5M02ZV"/>
    <x v="16"/>
    <x v="2"/>
    <s v="J-Texon"/>
    <x v="0"/>
    <d v="2017-06-28T00:00:00"/>
    <x v="174"/>
    <n v="539"/>
    <s v="retail"/>
    <n v="1989"/>
    <n v="1388.67"/>
    <n v="3583"/>
    <s v="United States"/>
    <n v="0"/>
    <s v="GTX"/>
    <n v="550"/>
    <x v="2"/>
    <s v="West"/>
  </r>
  <r>
    <s v="5UKQ16DK"/>
    <x v="16"/>
    <x v="0"/>
    <s v="Singletechno"/>
    <x v="0"/>
    <d v="2017-06-28T00:00:00"/>
    <x v="187"/>
    <n v="1028"/>
    <s v="retail"/>
    <n v="1996"/>
    <n v="2214.94"/>
    <n v="5374"/>
    <s v="United States"/>
    <n v="0"/>
    <s v="GTX"/>
    <n v="1096"/>
    <x v="2"/>
    <s v="West"/>
  </r>
  <r>
    <s v="ZS4PKX65"/>
    <x v="21"/>
    <x v="2"/>
    <s v="Finhigh"/>
    <x v="0"/>
    <d v="2017-06-28T00:00:00"/>
    <x v="136"/>
    <n v="560"/>
    <s v="finance"/>
    <n v="2006"/>
    <n v="1102.43"/>
    <n v="1759"/>
    <s v="United States"/>
    <n v="0"/>
    <s v="GTX"/>
    <n v="550"/>
    <x v="0"/>
    <s v="Central"/>
  </r>
  <r>
    <s v="PYLS9RJH"/>
    <x v="5"/>
    <x v="3"/>
    <s v="Goodsilron"/>
    <x v="1"/>
    <d v="2017-06-28T00:00:00"/>
    <x v="188"/>
    <n v="0"/>
    <s v="marketing"/>
    <n v="2000"/>
    <n v="2952.73"/>
    <n v="5107"/>
    <s v="United States"/>
    <n v="0"/>
    <s v="GTX"/>
    <n v="5482"/>
    <x v="3"/>
    <s v="West"/>
  </r>
  <r>
    <s v="X2ZONP2D"/>
    <x v="0"/>
    <x v="3"/>
    <s v="Betatech"/>
    <x v="1"/>
    <d v="2017-06-28T00:00:00"/>
    <x v="163"/>
    <n v="0"/>
    <s v="medical"/>
    <n v="1986"/>
    <n v="647.18"/>
    <n v="1185"/>
    <s v="Kenya"/>
    <n v="0"/>
    <s v="GTX"/>
    <n v="5482"/>
    <x v="0"/>
    <s v="Central"/>
  </r>
  <r>
    <s v="Y5CP83V4"/>
    <x v="0"/>
    <x v="2"/>
    <s v="Isdom"/>
    <x v="0"/>
    <d v="2017-06-28T00:00:00"/>
    <x v="182"/>
    <n v="530"/>
    <s v="medical"/>
    <n v="2002"/>
    <n v="3178.24"/>
    <n v="4540"/>
    <s v="United States"/>
    <n v="0"/>
    <s v="GTX"/>
    <n v="550"/>
    <x v="0"/>
    <s v="Central"/>
  </r>
  <r>
    <s v="9Y2HDGST"/>
    <x v="11"/>
    <x v="2"/>
    <s v="Dontechi"/>
    <x v="0"/>
    <d v="2017-06-28T00:00:00"/>
    <x v="185"/>
    <n v="462"/>
    <s v="software"/>
    <n v="1982"/>
    <n v="4618"/>
    <n v="10083"/>
    <s v="United States"/>
    <n v="0"/>
    <s v="GTX"/>
    <n v="550"/>
    <x v="0"/>
    <s v="Central"/>
  </r>
  <r>
    <s v="7R0G2LC1"/>
    <x v="4"/>
    <x v="0"/>
    <s v="Blackzim"/>
    <x v="0"/>
    <d v="2017-06-28T00:00:00"/>
    <x v="165"/>
    <n v="1211"/>
    <s v="retail"/>
    <n v="2009"/>
    <n v="497.11"/>
    <n v="1588"/>
    <s v="United States"/>
    <n v="0"/>
    <s v="GTX"/>
    <n v="1096"/>
    <x v="3"/>
    <s v="West"/>
  </r>
  <r>
    <s v="AU5Q1XCW"/>
    <x v="4"/>
    <x v="4"/>
    <s v="Faxquote"/>
    <x v="0"/>
    <d v="2017-06-28T00:00:00"/>
    <x v="177"/>
    <n v="3104"/>
    <s v="telecommunications"/>
    <n v="1995"/>
    <n v="1825.82"/>
    <n v="5595"/>
    <s v="United States"/>
    <s v="Sonron"/>
    <s v="MG"/>
    <n v="3393"/>
    <x v="3"/>
    <s v="West"/>
  </r>
  <r>
    <s v="SZAMHBGA"/>
    <x v="13"/>
    <x v="4"/>
    <s v="Nam-zim"/>
    <x v="2"/>
    <d v="2017-06-28T00:00:00"/>
    <x v="14"/>
    <m/>
    <s v="services"/>
    <n v="1987"/>
    <n v="405.59"/>
    <n v="1179"/>
    <s v="Brazil"/>
    <s v="Warephase"/>
    <s v="MG"/>
    <n v="3393"/>
    <x v="4"/>
    <s v="East"/>
  </r>
  <r>
    <s v="CUMYWQYP"/>
    <x v="13"/>
    <x v="1"/>
    <s v="Gekko &amp; Co"/>
    <x v="0"/>
    <d v="2017-06-28T00:00:00"/>
    <x v="182"/>
    <n v="56"/>
    <s v="retail"/>
    <n v="1990"/>
    <n v="2520.83"/>
    <n v="3502"/>
    <s v="United States"/>
    <n v="0"/>
    <s v="MG"/>
    <n v="55"/>
    <x v="4"/>
    <s v="East"/>
  </r>
  <r>
    <s v="29ZDUK49"/>
    <x v="3"/>
    <x v="0"/>
    <s v="Betatech"/>
    <x v="0"/>
    <d v="2017-06-29T00:00:00"/>
    <x v="193"/>
    <n v="1047"/>
    <s v="medical"/>
    <n v="1986"/>
    <n v="647.18"/>
    <n v="1185"/>
    <s v="Kenya"/>
    <n v="0"/>
    <s v="GTX"/>
    <n v="1096"/>
    <x v="0"/>
    <s v="Central"/>
  </r>
  <r>
    <s v="VLVP8FPJ"/>
    <x v="25"/>
    <x v="4"/>
    <s v="Iselectrics"/>
    <x v="1"/>
    <d v="2017-06-29T00:00:00"/>
    <x v="189"/>
    <n v="0"/>
    <s v="technolgy"/>
    <n v="2011"/>
    <n v="527.11"/>
    <n v="1428"/>
    <s v="United States"/>
    <s v="Acme Corporation"/>
    <s v="MG"/>
    <n v="3393"/>
    <x v="5"/>
    <s v="East"/>
  </r>
  <r>
    <s v="NNKWGFDH"/>
    <x v="1"/>
    <x v="1"/>
    <s v="Globex Corporation"/>
    <x v="0"/>
    <d v="2017-06-29T00:00:00"/>
    <x v="191"/>
    <n v="57"/>
    <s v="technolgy"/>
    <n v="2000"/>
    <n v="1223.72"/>
    <n v="2497"/>
    <s v="Norway"/>
    <n v="0"/>
    <s v="MG"/>
    <n v="55"/>
    <x v="1"/>
    <s v="Central"/>
  </r>
  <r>
    <s v="YC6QEUJN"/>
    <x v="19"/>
    <x v="0"/>
    <s v="Kan-code"/>
    <x v="0"/>
    <d v="2017-06-29T00:00:00"/>
    <x v="189"/>
    <n v="950"/>
    <s v="software"/>
    <n v="1982"/>
    <n v="11698.03"/>
    <n v="34288"/>
    <s v="United States"/>
    <n v="0"/>
    <s v="GTX"/>
    <n v="1096"/>
    <x v="4"/>
    <s v="East"/>
  </r>
  <r>
    <s v="794XWMYE"/>
    <x v="19"/>
    <x v="1"/>
    <s v="Mathtouch"/>
    <x v="0"/>
    <d v="2017-06-29T00:00:00"/>
    <x v="165"/>
    <n v="61"/>
    <s v="marketing"/>
    <n v="1984"/>
    <n v="3027.46"/>
    <n v="9516"/>
    <s v="Jordan"/>
    <n v="0"/>
    <s v="MG"/>
    <n v="55"/>
    <x v="4"/>
    <s v="East"/>
  </r>
  <r>
    <s v="FHK0BBGK"/>
    <x v="19"/>
    <x v="1"/>
    <s v="Xx-zobam"/>
    <x v="0"/>
    <d v="2017-06-29T00:00:00"/>
    <x v="189"/>
    <n v="62"/>
    <s v="entertainment"/>
    <n v="1989"/>
    <n v="3838.39"/>
    <n v="8274"/>
    <s v="United States"/>
    <n v="0"/>
    <s v="MG"/>
    <n v="55"/>
    <x v="4"/>
    <s v="East"/>
  </r>
  <r>
    <s v="461LIUS7"/>
    <x v="24"/>
    <x v="0"/>
    <s v="Isdom"/>
    <x v="0"/>
    <d v="2017-06-29T00:00:00"/>
    <x v="190"/>
    <n v="1105"/>
    <s v="medical"/>
    <n v="2002"/>
    <n v="3178.24"/>
    <n v="4540"/>
    <s v="United States"/>
    <n v="0"/>
    <s v="GTX"/>
    <n v="1096"/>
    <x v="1"/>
    <s v="Central"/>
  </r>
  <r>
    <s v="Y9SCLUH8"/>
    <x v="29"/>
    <x v="0"/>
    <s v="Ron-tech"/>
    <x v="0"/>
    <d v="2017-06-29T00:00:00"/>
    <x v="144"/>
    <n v="835"/>
    <s v="medical"/>
    <n v="1992"/>
    <n v="3922.42"/>
    <n v="6837"/>
    <s v="United States"/>
    <n v="0"/>
    <s v="GTX"/>
    <n v="1096"/>
    <x v="1"/>
    <s v="Central"/>
  </r>
  <r>
    <s v="J75Y9C75"/>
    <x v="14"/>
    <x v="0"/>
    <s v="Rantouch"/>
    <x v="0"/>
    <d v="2017-06-29T00:00:00"/>
    <x v="145"/>
    <n v="1104"/>
    <s v="telecommunications"/>
    <n v="1994"/>
    <n v="1188.42"/>
    <n v="3015"/>
    <s v="United States"/>
    <n v="0"/>
    <s v="GTX"/>
    <n v="1096"/>
    <x v="2"/>
    <s v="West"/>
  </r>
  <r>
    <s v="PUP6JDT9"/>
    <x v="14"/>
    <x v="4"/>
    <s v="Kan-code"/>
    <x v="0"/>
    <d v="2017-06-29T00:00:00"/>
    <x v="179"/>
    <n v="3464"/>
    <s v="software"/>
    <n v="1982"/>
    <n v="11698.03"/>
    <n v="34288"/>
    <s v="United States"/>
    <n v="0"/>
    <s v="MG"/>
    <n v="3393"/>
    <x v="2"/>
    <s v="West"/>
  </r>
  <r>
    <s v="88AA2RK1"/>
    <x v="16"/>
    <x v="2"/>
    <s v="Sonron"/>
    <x v="1"/>
    <d v="2017-06-29T00:00:00"/>
    <x v="191"/>
    <n v="0"/>
    <s v="telecommunications"/>
    <n v="1999"/>
    <n v="1699.85"/>
    <n v="5108"/>
    <s v="United States"/>
    <n v="0"/>
    <s v="GTX"/>
    <n v="550"/>
    <x v="2"/>
    <s v="West"/>
  </r>
  <r>
    <s v="4F222JU9"/>
    <x v="21"/>
    <x v="1"/>
    <s v="Scottech"/>
    <x v="1"/>
    <d v="2017-06-29T00:00:00"/>
    <x v="157"/>
    <n v="0"/>
    <s v="marketing"/>
    <n v="2012"/>
    <n v="45.39"/>
    <n v="100"/>
    <s v="United States"/>
    <s v="Inity"/>
    <s v="MG"/>
    <n v="55"/>
    <x v="0"/>
    <s v="Central"/>
  </r>
  <r>
    <s v="CBYRECX6"/>
    <x v="21"/>
    <x v="4"/>
    <s v="Streethex"/>
    <x v="1"/>
    <d v="2017-06-29T00:00:00"/>
    <x v="191"/>
    <n v="0"/>
    <s v="retail"/>
    <n v="1988"/>
    <n v="1376.8"/>
    <n v="1165"/>
    <s v="Belgium"/>
    <n v="0"/>
    <s v="MG"/>
    <n v="3393"/>
    <x v="0"/>
    <s v="Central"/>
  </r>
  <r>
    <s v="QXT65QTI"/>
    <x v="5"/>
    <x v="2"/>
    <s v="Hottechi"/>
    <x v="1"/>
    <d v="2017-06-29T00:00:00"/>
    <x v="193"/>
    <n v="0"/>
    <s v="technolgy"/>
    <n v="1997"/>
    <n v="8170.38"/>
    <n v="16499"/>
    <s v="Korea"/>
    <n v="0"/>
    <s v="GTX"/>
    <n v="550"/>
    <x v="3"/>
    <s v="West"/>
  </r>
  <r>
    <s v="8RTR1VMP"/>
    <x v="5"/>
    <x v="1"/>
    <s v="Condax"/>
    <x v="1"/>
    <d v="2017-06-29T00:00:00"/>
    <x v="191"/>
    <n v="0"/>
    <s v="medical"/>
    <n v="2017"/>
    <n v="4.54"/>
    <n v="9"/>
    <s v="United States"/>
    <n v="0"/>
    <s v="MG"/>
    <n v="55"/>
    <x v="3"/>
    <s v="West"/>
  </r>
  <r>
    <s v="T7RA32XV"/>
    <x v="5"/>
    <x v="1"/>
    <s v="Singletechno"/>
    <x v="1"/>
    <d v="2017-06-29T00:00:00"/>
    <x v="191"/>
    <n v="0"/>
    <s v="retail"/>
    <n v="1996"/>
    <n v="2214.94"/>
    <n v="5374"/>
    <s v="United States"/>
    <n v="0"/>
    <s v="MG"/>
    <n v="55"/>
    <x v="3"/>
    <s v="West"/>
  </r>
  <r>
    <s v="G087QT6R"/>
    <x v="0"/>
    <x v="4"/>
    <s v="Rundofase"/>
    <x v="0"/>
    <d v="2017-06-29T00:00:00"/>
    <x v="191"/>
    <n v="3676"/>
    <s v="technolgy"/>
    <n v="1983"/>
    <n v="1008.06"/>
    <n v="1238"/>
    <s v="United States"/>
    <n v="0"/>
    <s v="MG"/>
    <n v="3393"/>
    <x v="0"/>
    <s v="Central"/>
  </r>
  <r>
    <s v="PUTILZZG"/>
    <x v="6"/>
    <x v="2"/>
    <s v="Treequote"/>
    <x v="0"/>
    <d v="2017-06-29T00:00:00"/>
    <x v="138"/>
    <n v="568"/>
    <s v="telecommunications"/>
    <n v="1988"/>
    <n v="5266.09"/>
    <n v="8595"/>
    <s v="United States"/>
    <s v="Sonron"/>
    <s v="GTX"/>
    <n v="550"/>
    <x v="1"/>
    <s v="Central"/>
  </r>
  <r>
    <s v="1SKIPYI7"/>
    <x v="10"/>
    <x v="1"/>
    <s v="Groovestreet"/>
    <x v="0"/>
    <d v="2017-06-29T00:00:00"/>
    <x v="137"/>
    <n v="55"/>
    <s v="retail"/>
    <n v="2003"/>
    <n v="223.8"/>
    <n v="299"/>
    <s v="United States"/>
    <n v="0"/>
    <s v="MG"/>
    <n v="55"/>
    <x v="3"/>
    <s v="West"/>
  </r>
  <r>
    <s v="66Q03Q2P"/>
    <x v="11"/>
    <x v="2"/>
    <s v="Konmatfix"/>
    <x v="0"/>
    <d v="2017-06-29T00:00:00"/>
    <x v="193"/>
    <n v="466"/>
    <s v="marketing"/>
    <n v="1985"/>
    <n v="375.43"/>
    <n v="1190"/>
    <s v="United States"/>
    <n v="0"/>
    <s v="GTX"/>
    <n v="550"/>
    <x v="0"/>
    <s v="Central"/>
  </r>
  <r>
    <s v="Z1NWKS9A"/>
    <x v="4"/>
    <x v="1"/>
    <s v="Finjob"/>
    <x v="1"/>
    <d v="2017-06-29T00:00:00"/>
    <x v="188"/>
    <n v="0"/>
    <s v="employment"/>
    <n v="1988"/>
    <n v="2059.9"/>
    <n v="3644"/>
    <s v="United States"/>
    <n v="0"/>
    <s v="MG"/>
    <n v="55"/>
    <x v="3"/>
    <s v="West"/>
  </r>
  <r>
    <s v="F3G00C56"/>
    <x v="4"/>
    <x v="4"/>
    <s v="Plexzap"/>
    <x v="0"/>
    <d v="2017-06-29T00:00:00"/>
    <x v="189"/>
    <n v="3562"/>
    <s v="retail"/>
    <n v="2001"/>
    <n v="2437.85"/>
    <n v="4874"/>
    <s v="United States"/>
    <n v="0"/>
    <s v="MG"/>
    <n v="3393"/>
    <x v="3"/>
    <s v="West"/>
  </r>
  <r>
    <s v="B8TD9HCN"/>
    <x v="13"/>
    <x v="4"/>
    <s v="Kinnamplus"/>
    <x v="0"/>
    <d v="2017-06-29T00:00:00"/>
    <x v="194"/>
    <n v="3172"/>
    <s v="retail"/>
    <n v="2004"/>
    <n v="702.72"/>
    <n v="1831"/>
    <s v="United States"/>
    <n v="0"/>
    <s v="MG"/>
    <n v="3393"/>
    <x v="4"/>
    <s v="East"/>
  </r>
  <r>
    <s v="PEFTXK4Q"/>
    <x v="18"/>
    <x v="4"/>
    <s v="Kinnamplus"/>
    <x v="0"/>
    <d v="2017-06-29T00:00:00"/>
    <x v="153"/>
    <n v="3350"/>
    <s v="retail"/>
    <n v="2004"/>
    <n v="702.72"/>
    <n v="1831"/>
    <s v="United States"/>
    <n v="0"/>
    <s v="MG"/>
    <n v="3393"/>
    <x v="4"/>
    <s v="East"/>
  </r>
  <r>
    <s v="LUIEQRMQ"/>
    <x v="2"/>
    <x v="2"/>
    <s v="Goodsilron"/>
    <x v="0"/>
    <d v="2017-06-29T00:00:00"/>
    <x v="193"/>
    <n v="595"/>
    <s v="marketing"/>
    <n v="2000"/>
    <n v="2952.73"/>
    <n v="5107"/>
    <s v="United States"/>
    <n v="0"/>
    <s v="GTX"/>
    <n v="550"/>
    <x v="2"/>
    <s v="West"/>
  </r>
  <r>
    <s v="8QOUXQEV"/>
    <x v="3"/>
    <x v="2"/>
    <s v="Betatech"/>
    <x v="0"/>
    <d v="2017-06-30T00:00:00"/>
    <x v="174"/>
    <n v="560"/>
    <s v="medical"/>
    <n v="1986"/>
    <n v="647.18"/>
    <n v="1185"/>
    <s v="Kenya"/>
    <n v="0"/>
    <s v="GTX"/>
    <n v="550"/>
    <x v="0"/>
    <s v="Central"/>
  </r>
  <r>
    <s v="6SC26SGG"/>
    <x v="28"/>
    <x v="0"/>
    <s v="Yearin"/>
    <x v="0"/>
    <d v="2017-06-30T00:00:00"/>
    <x v="185"/>
    <n v="1167"/>
    <s v="retail"/>
    <n v="2005"/>
    <n v="2261.05"/>
    <n v="3851"/>
    <s v="United States"/>
    <n v="0"/>
    <s v="GTX"/>
    <n v="1096"/>
    <x v="5"/>
    <s v="East"/>
  </r>
  <r>
    <s v="GITEQ8VZ"/>
    <x v="25"/>
    <x v="3"/>
    <s v="Initech"/>
    <x v="1"/>
    <d v="2017-06-30T00:00:00"/>
    <x v="193"/>
    <n v="0"/>
    <s v="telecommunications"/>
    <n v="1994"/>
    <n v="6395.05"/>
    <n v="20275"/>
    <s v="United States"/>
    <n v="0"/>
    <s v="GTX"/>
    <n v="5482"/>
    <x v="5"/>
    <s v="East"/>
  </r>
  <r>
    <s v="2Y9R7T2W"/>
    <x v="25"/>
    <x v="4"/>
    <s v="Betasoloin"/>
    <x v="0"/>
    <d v="2017-06-30T00:00:00"/>
    <x v="166"/>
    <n v="3280"/>
    <s v="medical"/>
    <n v="1999"/>
    <n v="251.41"/>
    <n v="495"/>
    <s v="United States"/>
    <n v="0"/>
    <s v="MG"/>
    <n v="3393"/>
    <x v="5"/>
    <s v="East"/>
  </r>
  <r>
    <s v="8U5GBXK1"/>
    <x v="27"/>
    <x v="4"/>
    <s v="Genco Pura Olive Oil Company"/>
    <x v="0"/>
    <d v="2017-06-30T00:00:00"/>
    <x v="151"/>
    <n v="3427"/>
    <s v="retail"/>
    <n v="2007"/>
    <n v="894.33"/>
    <n v="1635"/>
    <s v="Italy"/>
    <n v="0"/>
    <s v="MG"/>
    <n v="3393"/>
    <x v="0"/>
    <s v="Central"/>
  </r>
  <r>
    <s v="THI3LNT0"/>
    <x v="23"/>
    <x v="2"/>
    <s v="Silis"/>
    <x v="1"/>
    <d v="2017-06-30T00:00:00"/>
    <x v="195"/>
    <n v="0"/>
    <s v="medical"/>
    <n v="1994"/>
    <n v="2818.38"/>
    <n v="6290"/>
    <s v="United States"/>
    <n v="0"/>
    <s v="GTX"/>
    <n v="550"/>
    <x v="4"/>
    <s v="East"/>
  </r>
  <r>
    <s v="KTLIR2ZX"/>
    <x v="26"/>
    <x v="0"/>
    <s v="Plussunin"/>
    <x v="1"/>
    <d v="2017-06-30T00:00:00"/>
    <x v="189"/>
    <n v="0"/>
    <s v="retail"/>
    <n v="2003"/>
    <n v="1419.98"/>
    <n v="4018"/>
    <s v="United States"/>
    <n v="0"/>
    <s v="GTX"/>
    <n v="1096"/>
    <x v="5"/>
    <s v="East"/>
  </r>
  <r>
    <s v="G2EECJNG"/>
    <x v="26"/>
    <x v="0"/>
    <s v="Iselectrics"/>
    <x v="0"/>
    <d v="2017-06-30T00:00:00"/>
    <x v="174"/>
    <n v="940"/>
    <s v="technolgy"/>
    <n v="2011"/>
    <n v="527.11"/>
    <n v="1428"/>
    <s v="United States"/>
    <s v="Acme Corporation"/>
    <s v="GTX"/>
    <n v="1096"/>
    <x v="5"/>
    <s v="East"/>
  </r>
  <r>
    <s v="UZN5JBF3"/>
    <x v="1"/>
    <x v="2"/>
    <s v="Warephase"/>
    <x v="0"/>
    <d v="2017-06-30T00:00:00"/>
    <x v="181"/>
    <n v="565"/>
    <s v="services"/>
    <n v="1997"/>
    <n v="2041.73"/>
    <n v="5276"/>
    <s v="United States"/>
    <n v="0"/>
    <s v="GTX"/>
    <n v="550"/>
    <x v="1"/>
    <s v="Central"/>
  </r>
  <r>
    <s v="K5D2IP27"/>
    <x v="12"/>
    <x v="1"/>
    <s v="Labdrill"/>
    <x v="0"/>
    <d v="2017-06-30T00:00:00"/>
    <x v="192"/>
    <n v="51"/>
    <s v="medical"/>
    <n v="1985"/>
    <n v="2741.37"/>
    <n v="9226"/>
    <s v="United States"/>
    <n v="0"/>
    <s v="MG"/>
    <n v="55"/>
    <x v="3"/>
    <s v="West"/>
  </r>
  <r>
    <s v="PTKOWYW6"/>
    <x v="24"/>
    <x v="1"/>
    <s v="Statholdings"/>
    <x v="1"/>
    <d v="2017-06-30T00:00:00"/>
    <x v="145"/>
    <n v="0"/>
    <s v="employment"/>
    <n v="1997"/>
    <n v="291.27"/>
    <n v="586"/>
    <s v="United States"/>
    <n v="0"/>
    <s v="MG"/>
    <n v="55"/>
    <x v="1"/>
    <s v="Central"/>
  </r>
  <r>
    <s v="4F8MNVNP"/>
    <x v="29"/>
    <x v="2"/>
    <s v="Warephase"/>
    <x v="1"/>
    <d v="2017-06-30T00:00:00"/>
    <x v="190"/>
    <n v="0"/>
    <s v="services"/>
    <n v="1997"/>
    <n v="2041.73"/>
    <n v="5276"/>
    <s v="United States"/>
    <n v="0"/>
    <s v="GTX"/>
    <n v="550"/>
    <x v="1"/>
    <s v="Central"/>
  </r>
  <r>
    <s v="7UL8T1BZ"/>
    <x v="5"/>
    <x v="1"/>
    <s v="Doncon"/>
    <x v="1"/>
    <d v="2017-06-30T00:00:00"/>
    <x v="184"/>
    <n v="0"/>
    <s v="technolgy"/>
    <n v="2010"/>
    <n v="587.72"/>
    <n v="1501"/>
    <s v="United States"/>
    <n v="0"/>
    <s v="MG"/>
    <n v="55"/>
    <x v="3"/>
    <s v="West"/>
  </r>
  <r>
    <s v="4HP16LRH"/>
    <x v="20"/>
    <x v="4"/>
    <s v="Konmatfix"/>
    <x v="0"/>
    <d v="2017-06-30T00:00:00"/>
    <x v="192"/>
    <n v="3699"/>
    <s v="marketing"/>
    <n v="1985"/>
    <n v="375.43"/>
    <n v="1190"/>
    <s v="United States"/>
    <n v="0"/>
    <s v="MG"/>
    <n v="3393"/>
    <x v="1"/>
    <s v="Central"/>
  </r>
  <r>
    <s v="MNTHSHH6"/>
    <x v="8"/>
    <x v="3"/>
    <s v="Cheers"/>
    <x v="0"/>
    <d v="2017-06-30T00:00:00"/>
    <x v="190"/>
    <n v="5909"/>
    <s v="entertainment"/>
    <n v="1993"/>
    <n v="4269.9"/>
    <n v="6472"/>
    <s v="United States"/>
    <s v="Massive Dynamic"/>
    <s v="GTX"/>
    <n v="5482"/>
    <x v="2"/>
    <s v="West"/>
  </r>
  <r>
    <s v="Q7C5MJ4W"/>
    <x v="0"/>
    <x v="2"/>
    <s v="Condax"/>
    <x v="1"/>
    <d v="2017-06-30T00:00:00"/>
    <x v="196"/>
    <n v="0"/>
    <s v="medical"/>
    <n v="2017"/>
    <n v="4.54"/>
    <n v="9"/>
    <s v="United States"/>
    <n v="0"/>
    <s v="GTX"/>
    <n v="550"/>
    <x v="0"/>
    <s v="Central"/>
  </r>
  <r>
    <s v="8M3H9UME"/>
    <x v="17"/>
    <x v="3"/>
    <s v="Condax"/>
    <x v="1"/>
    <d v="2017-06-30T00:00:00"/>
    <x v="190"/>
    <n v="0"/>
    <s v="medical"/>
    <n v="2017"/>
    <n v="4.54"/>
    <n v="9"/>
    <s v="United States"/>
    <n v="0"/>
    <s v="GTX"/>
    <n v="5482"/>
    <x v="5"/>
    <s v="East"/>
  </r>
  <r>
    <s v="5J1C46RJ"/>
    <x v="17"/>
    <x v="3"/>
    <s v="Massive Dynamic"/>
    <x v="0"/>
    <d v="2017-06-30T00:00:00"/>
    <x v="162"/>
    <n v="5927"/>
    <s v="entertainment"/>
    <n v="1989"/>
    <n v="665.06"/>
    <n v="1095"/>
    <s v="United States"/>
    <n v="0"/>
    <s v="GTX"/>
    <n v="5482"/>
    <x v="5"/>
    <s v="East"/>
  </r>
  <r>
    <s v="0BSYDRMT"/>
    <x v="17"/>
    <x v="1"/>
    <s v="Bluth Company"/>
    <x v="0"/>
    <d v="2017-06-30T00:00:00"/>
    <x v="152"/>
    <n v="60"/>
    <s v="technolgy"/>
    <n v="1993"/>
    <n v="1242.32"/>
    <n v="3027"/>
    <s v="United States"/>
    <s v="Acme Corporation"/>
    <s v="MG"/>
    <n v="55"/>
    <x v="5"/>
    <s v="East"/>
  </r>
  <r>
    <s v="NKERC6IA"/>
    <x v="17"/>
    <x v="4"/>
    <s v="Zencorporation"/>
    <x v="0"/>
    <d v="2017-06-30T00:00:00"/>
    <x v="194"/>
    <n v="3351"/>
    <s v="technolgy"/>
    <n v="2011"/>
    <n v="40.79"/>
    <n v="142"/>
    <s v="China"/>
    <n v="0"/>
    <s v="MG"/>
    <n v="3393"/>
    <x v="5"/>
    <s v="East"/>
  </r>
  <r>
    <s v="H6AN87LE"/>
    <x v="10"/>
    <x v="1"/>
    <s v="Nam-zim"/>
    <x v="0"/>
    <d v="2017-06-30T00:00:00"/>
    <x v="192"/>
    <n v="64"/>
    <s v="services"/>
    <n v="1987"/>
    <n v="405.59"/>
    <n v="1179"/>
    <s v="Brazil"/>
    <s v="Warephase"/>
    <s v="MG"/>
    <n v="55"/>
    <x v="3"/>
    <s v="West"/>
  </r>
  <r>
    <s v="1SSFC7XZ"/>
    <x v="15"/>
    <x v="4"/>
    <s v="Donquadtech"/>
    <x v="1"/>
    <d v="2017-06-30T00:00:00"/>
    <x v="185"/>
    <n v="0"/>
    <s v="technolgy"/>
    <n v="1992"/>
    <n v="1712.68"/>
    <n v="3194"/>
    <s v="United States"/>
    <s v="Acme Corporation"/>
    <s v="MG"/>
    <n v="3393"/>
    <x v="4"/>
    <s v="East"/>
  </r>
  <r>
    <s v="0XK80WX8"/>
    <x v="11"/>
    <x v="1"/>
    <s v="dambase"/>
    <x v="0"/>
    <d v="2017-06-30T00:00:00"/>
    <x v="194"/>
    <n v="47"/>
    <s v="marketing"/>
    <n v="1995"/>
    <n v="2173.98"/>
    <n v="2928"/>
    <s v="United States"/>
    <s v="Inity"/>
    <s v="MG"/>
    <n v="55"/>
    <x v="0"/>
    <s v="Central"/>
  </r>
  <r>
    <s v="X4ARE2PT"/>
    <x v="11"/>
    <x v="1"/>
    <s v="Dontechi"/>
    <x v="0"/>
    <d v="2017-06-30T00:00:00"/>
    <x v="184"/>
    <n v="53"/>
    <s v="software"/>
    <n v="1982"/>
    <n v="4618"/>
    <n v="10083"/>
    <s v="United States"/>
    <n v="0"/>
    <s v="MG"/>
    <n v="55"/>
    <x v="0"/>
    <s v="Central"/>
  </r>
  <r>
    <s v="KCIFANLK"/>
    <x v="4"/>
    <x v="2"/>
    <s v="Y-corporation"/>
    <x v="1"/>
    <d v="2017-06-30T00:00:00"/>
    <x v="195"/>
    <n v="0"/>
    <s v="employment"/>
    <n v="1983"/>
    <n v="2871.35"/>
    <n v="9561"/>
    <s v="United States"/>
    <n v="0"/>
    <s v="GTX"/>
    <n v="550"/>
    <x v="3"/>
    <s v="West"/>
  </r>
  <r>
    <s v="J7U29ZM5"/>
    <x v="13"/>
    <x v="2"/>
    <s v="Acme Corporation"/>
    <x v="1"/>
    <d v="2017-06-30T00:00:00"/>
    <x v="175"/>
    <n v="0"/>
    <s v="technolgy"/>
    <n v="1996"/>
    <n v="1100.04"/>
    <n v="2822"/>
    <s v="United States"/>
    <n v="0"/>
    <s v="GTX"/>
    <n v="550"/>
    <x v="4"/>
    <s v="East"/>
  </r>
  <r>
    <s v="JUHQ1POT"/>
    <x v="28"/>
    <x v="0"/>
    <s v="Streethex"/>
    <x v="2"/>
    <d v="2017-07-01T00:00:00"/>
    <x v="14"/>
    <m/>
    <s v="retail"/>
    <n v="1988"/>
    <n v="1376.8"/>
    <n v="1165"/>
    <s v="Belgium"/>
    <n v="0"/>
    <s v="GTX"/>
    <n v="1096"/>
    <x v="5"/>
    <s v="East"/>
  </r>
  <r>
    <s v="3KVXBQ5V"/>
    <x v="28"/>
    <x v="0"/>
    <s v="Acme Corporation"/>
    <x v="1"/>
    <d v="2017-07-01T00:00:00"/>
    <x v="139"/>
    <n v="0"/>
    <s v="technolgy"/>
    <n v="1996"/>
    <n v="1100.04"/>
    <n v="2822"/>
    <s v="United States"/>
    <n v="0"/>
    <s v="GTX"/>
    <n v="1096"/>
    <x v="5"/>
    <s v="East"/>
  </r>
  <r>
    <s v="7T9J42UX"/>
    <x v="27"/>
    <x v="3"/>
    <s v="Globex Corporation"/>
    <x v="0"/>
    <d v="2017-07-01T00:00:00"/>
    <x v="194"/>
    <n v="4391"/>
    <s v="technolgy"/>
    <n v="2000"/>
    <n v="1223.72"/>
    <n v="2497"/>
    <s v="Norway"/>
    <n v="0"/>
    <s v="GTX"/>
    <n v="5482"/>
    <x v="0"/>
    <s v="Central"/>
  </r>
  <r>
    <s v="2J649YC5"/>
    <x v="1"/>
    <x v="0"/>
    <s v="Statholdings"/>
    <x v="0"/>
    <d v="2017-07-01T00:00:00"/>
    <x v="194"/>
    <n v="1308"/>
    <s v="employment"/>
    <n v="1997"/>
    <n v="291.27"/>
    <n v="586"/>
    <s v="United States"/>
    <n v="0"/>
    <s v="GTX"/>
    <n v="1096"/>
    <x v="1"/>
    <s v="Central"/>
  </r>
  <r>
    <s v="ZWXKCHOO"/>
    <x v="22"/>
    <x v="2"/>
    <s v="Condax"/>
    <x v="0"/>
    <d v="2017-07-01T00:00:00"/>
    <x v="170"/>
    <n v="535"/>
    <s v="medical"/>
    <n v="2017"/>
    <n v="4.54"/>
    <n v="9"/>
    <s v="United States"/>
    <n v="0"/>
    <s v="GTX"/>
    <n v="550"/>
    <x v="5"/>
    <s v="East"/>
  </r>
  <r>
    <s v="I8OUZNDS"/>
    <x v="12"/>
    <x v="3"/>
    <s v="Dalttechnology"/>
    <x v="1"/>
    <d v="2017-07-01T00:00:00"/>
    <x v="197"/>
    <n v="0"/>
    <s v="software"/>
    <n v="2013"/>
    <n v="98.79"/>
    <n v="96"/>
    <s v="United States"/>
    <s v="Bubba Gump"/>
    <s v="GTX"/>
    <n v="5482"/>
    <x v="3"/>
    <s v="West"/>
  </r>
  <r>
    <s v="CJZLM3WA"/>
    <x v="19"/>
    <x v="1"/>
    <s v="Betasoloin"/>
    <x v="1"/>
    <d v="2017-07-01T00:00:00"/>
    <x v="167"/>
    <n v="0"/>
    <s v="medical"/>
    <n v="1999"/>
    <n v="251.41"/>
    <n v="495"/>
    <s v="United States"/>
    <n v="0"/>
    <s v="MG"/>
    <n v="55"/>
    <x v="4"/>
    <s v="East"/>
  </r>
  <r>
    <s v="4QTD5X53"/>
    <x v="24"/>
    <x v="4"/>
    <s v="Isdom"/>
    <x v="0"/>
    <d v="2017-07-01T00:00:00"/>
    <x v="191"/>
    <n v="3252"/>
    <s v="medical"/>
    <n v="2002"/>
    <n v="3178.24"/>
    <n v="4540"/>
    <s v="United States"/>
    <n v="0"/>
    <s v="MG"/>
    <n v="3393"/>
    <x v="1"/>
    <s v="Central"/>
  </r>
  <r>
    <s v="LQXWWZGN"/>
    <x v="29"/>
    <x v="2"/>
    <s v="Hottechi"/>
    <x v="1"/>
    <d v="2017-07-01T00:00:00"/>
    <x v="186"/>
    <n v="0"/>
    <s v="technolgy"/>
    <n v="1997"/>
    <n v="8170.38"/>
    <n v="16499"/>
    <s v="Korea"/>
    <n v="0"/>
    <s v="GTX"/>
    <n v="550"/>
    <x v="1"/>
    <s v="Central"/>
  </r>
  <r>
    <s v="NT510FGZ"/>
    <x v="29"/>
    <x v="1"/>
    <s v="Toughzap"/>
    <x v="1"/>
    <d v="2017-07-01T00:00:00"/>
    <x v="150"/>
    <n v="0"/>
    <s v="retail"/>
    <n v="1995"/>
    <n v="332.43"/>
    <n v="799"/>
    <s v="United States"/>
    <n v="0"/>
    <s v="MG"/>
    <n v="55"/>
    <x v="1"/>
    <s v="Central"/>
  </r>
  <r>
    <s v="2IQ0ZY9W"/>
    <x v="29"/>
    <x v="2"/>
    <s v="Scottech"/>
    <x v="0"/>
    <d v="2017-07-01T00:00:00"/>
    <x v="194"/>
    <n v="574"/>
    <s v="marketing"/>
    <n v="2012"/>
    <n v="45.39"/>
    <n v="100"/>
    <s v="United States"/>
    <s v="Inity"/>
    <s v="GTX"/>
    <n v="550"/>
    <x v="1"/>
    <s v="Central"/>
  </r>
  <r>
    <s v="N3TUSU37"/>
    <x v="29"/>
    <x v="0"/>
    <s v="Codehow"/>
    <x v="0"/>
    <d v="2017-07-01T00:00:00"/>
    <x v="136"/>
    <n v="1012"/>
    <s v="software"/>
    <n v="1998"/>
    <n v="2714.9"/>
    <n v="2641"/>
    <s v="United States"/>
    <s v="Acme Corporation"/>
    <s v="GTX"/>
    <n v="1096"/>
    <x v="1"/>
    <s v="Central"/>
  </r>
  <r>
    <s v="O6LVMQ5R"/>
    <x v="16"/>
    <x v="2"/>
    <s v="Dalttechnology"/>
    <x v="0"/>
    <d v="2017-07-01T00:00:00"/>
    <x v="190"/>
    <n v="576"/>
    <s v="software"/>
    <n v="2013"/>
    <n v="98.79"/>
    <n v="96"/>
    <s v="United States"/>
    <s v="Bubba Gump"/>
    <s v="GTX"/>
    <n v="550"/>
    <x v="2"/>
    <s v="West"/>
  </r>
  <r>
    <s v="072ELFQF"/>
    <x v="21"/>
    <x v="4"/>
    <s v="Isdom"/>
    <x v="1"/>
    <d v="2017-07-01T00:00:00"/>
    <x v="186"/>
    <n v="0"/>
    <s v="medical"/>
    <n v="2002"/>
    <n v="3178.24"/>
    <n v="4540"/>
    <s v="United States"/>
    <n v="0"/>
    <s v="MG"/>
    <n v="3393"/>
    <x v="0"/>
    <s v="Central"/>
  </r>
  <r>
    <s v="CDFKC6E0"/>
    <x v="5"/>
    <x v="1"/>
    <s v="Sonron"/>
    <x v="1"/>
    <d v="2017-07-01T00:00:00"/>
    <x v="186"/>
    <n v="0"/>
    <s v="telecommunications"/>
    <n v="1999"/>
    <n v="1699.85"/>
    <n v="5108"/>
    <s v="United States"/>
    <n v="0"/>
    <s v="MG"/>
    <n v="55"/>
    <x v="3"/>
    <s v="West"/>
  </r>
  <r>
    <s v="Z005FB1N"/>
    <x v="5"/>
    <x v="4"/>
    <s v="Hottechi"/>
    <x v="1"/>
    <d v="2017-07-01T00:00:00"/>
    <x v="189"/>
    <n v="0"/>
    <s v="technolgy"/>
    <n v="1997"/>
    <n v="8170.38"/>
    <n v="16499"/>
    <s v="Korea"/>
    <n v="0"/>
    <s v="MG"/>
    <n v="3393"/>
    <x v="3"/>
    <s v="West"/>
  </r>
  <r>
    <s v="LYAFXO9B"/>
    <x v="5"/>
    <x v="2"/>
    <s v="J-Texon"/>
    <x v="0"/>
    <d v="2017-07-01T00:00:00"/>
    <x v="195"/>
    <n v="592"/>
    <s v="retail"/>
    <n v="1989"/>
    <n v="1388.67"/>
    <n v="3583"/>
    <s v="United States"/>
    <n v="0"/>
    <s v="GTX"/>
    <n v="550"/>
    <x v="3"/>
    <s v="West"/>
  </r>
  <r>
    <s v="UFIAFP10"/>
    <x v="5"/>
    <x v="1"/>
    <s v="Green-Plus"/>
    <x v="0"/>
    <d v="2017-07-01T00:00:00"/>
    <x v="185"/>
    <n v="50"/>
    <s v="services"/>
    <n v="2003"/>
    <n v="692.19"/>
    <n v="1922"/>
    <s v="United States"/>
    <n v="0"/>
    <s v="MG"/>
    <n v="55"/>
    <x v="3"/>
    <s v="West"/>
  </r>
  <r>
    <s v="MG7CZFIG"/>
    <x v="5"/>
    <x v="4"/>
    <s v="Konex"/>
    <x v="0"/>
    <d v="2017-07-01T00:00:00"/>
    <x v="182"/>
    <n v="3225"/>
    <s v="technolgy"/>
    <n v="1980"/>
    <n v="7708.38"/>
    <n v="13756"/>
    <s v="United States"/>
    <n v="0"/>
    <s v="MG"/>
    <n v="3393"/>
    <x v="3"/>
    <s v="West"/>
  </r>
  <r>
    <s v="H4U50AEW"/>
    <x v="20"/>
    <x v="3"/>
    <s v="Stanredtax"/>
    <x v="0"/>
    <d v="2017-07-01T00:00:00"/>
    <x v="192"/>
    <n v="5422"/>
    <s v="finance"/>
    <n v="1987"/>
    <n v="1698.2"/>
    <n v="3798"/>
    <s v="United States"/>
    <n v="0"/>
    <s v="GTX"/>
    <n v="5482"/>
    <x v="1"/>
    <s v="Central"/>
  </r>
  <r>
    <s v="8PU9FIQS"/>
    <x v="20"/>
    <x v="4"/>
    <s v="Domzoom"/>
    <x v="0"/>
    <d v="2017-07-01T00:00:00"/>
    <x v="194"/>
    <n v="3657"/>
    <s v="entertainment"/>
    <n v="1998"/>
    <n v="217.87"/>
    <n v="551"/>
    <s v="United States"/>
    <n v="0"/>
    <s v="MG"/>
    <n v="3393"/>
    <x v="1"/>
    <s v="Central"/>
  </r>
  <r>
    <s v="FBQN3UM3"/>
    <x v="8"/>
    <x v="0"/>
    <s v="Fasehatice"/>
    <x v="1"/>
    <d v="2017-07-01T00:00:00"/>
    <x v="190"/>
    <n v="0"/>
    <s v="retail"/>
    <n v="1990"/>
    <n v="4968.91"/>
    <n v="7523"/>
    <s v="United States"/>
    <n v="0"/>
    <s v="GTX"/>
    <n v="1096"/>
    <x v="2"/>
    <s v="West"/>
  </r>
  <r>
    <s v="MJ12SZ89"/>
    <x v="8"/>
    <x v="3"/>
    <s v="Goodsilron"/>
    <x v="0"/>
    <d v="2017-07-01T00:00:00"/>
    <x v="193"/>
    <n v="4974"/>
    <s v="marketing"/>
    <n v="2000"/>
    <n v="2952.73"/>
    <n v="5107"/>
    <s v="United States"/>
    <n v="0"/>
    <s v="GTX"/>
    <n v="5482"/>
    <x v="2"/>
    <s v="West"/>
  </r>
  <r>
    <s v="RLDIPPFT"/>
    <x v="6"/>
    <x v="0"/>
    <s v="Toughzap"/>
    <x v="1"/>
    <d v="2017-07-01T00:00:00"/>
    <x v="193"/>
    <n v="0"/>
    <s v="retail"/>
    <n v="1995"/>
    <n v="332.43"/>
    <n v="799"/>
    <s v="United States"/>
    <n v="0"/>
    <s v="GTX"/>
    <n v="1096"/>
    <x v="1"/>
    <s v="Central"/>
  </r>
  <r>
    <s v="TKKSOBRC"/>
    <x v="6"/>
    <x v="1"/>
    <s v="Warephase"/>
    <x v="0"/>
    <d v="2017-07-01T00:00:00"/>
    <x v="195"/>
    <n v="50"/>
    <s v="services"/>
    <n v="1997"/>
    <n v="2041.73"/>
    <n v="5276"/>
    <s v="United States"/>
    <n v="0"/>
    <s v="MG"/>
    <n v="55"/>
    <x v="1"/>
    <s v="Central"/>
  </r>
  <r>
    <s v="1F8MPXZQ"/>
    <x v="11"/>
    <x v="4"/>
    <s v="Stanredtax"/>
    <x v="1"/>
    <d v="2017-07-01T00:00:00"/>
    <x v="198"/>
    <n v="0"/>
    <s v="finance"/>
    <n v="1987"/>
    <n v="1698.2"/>
    <n v="3798"/>
    <s v="United States"/>
    <n v="0"/>
    <s v="MG"/>
    <n v="3393"/>
    <x v="0"/>
    <s v="Central"/>
  </r>
  <r>
    <s v="YY3ACGA2"/>
    <x v="4"/>
    <x v="2"/>
    <s v="Kan-code"/>
    <x v="0"/>
    <d v="2017-07-01T00:00:00"/>
    <x v="194"/>
    <n v="571"/>
    <s v="software"/>
    <n v="1982"/>
    <n v="11698.03"/>
    <n v="34288"/>
    <s v="United States"/>
    <n v="0"/>
    <s v="GTX"/>
    <n v="550"/>
    <x v="3"/>
    <s v="West"/>
  </r>
  <r>
    <s v="6MQA3YYW"/>
    <x v="13"/>
    <x v="1"/>
    <s v="Umbrella Corporation"/>
    <x v="1"/>
    <d v="2017-07-01T00:00:00"/>
    <x v="186"/>
    <n v="0"/>
    <s v="finance"/>
    <n v="1998"/>
    <n v="2022.14"/>
    <n v="5113"/>
    <s v="United States"/>
    <n v="0"/>
    <s v="MG"/>
    <n v="55"/>
    <x v="4"/>
    <s v="East"/>
  </r>
  <r>
    <s v="IM5AGXLX"/>
    <x v="18"/>
    <x v="3"/>
    <s v="Betasoloin"/>
    <x v="1"/>
    <d v="2017-07-01T00:00:00"/>
    <x v="112"/>
    <n v="0"/>
    <s v="medical"/>
    <n v="1999"/>
    <n v="251.41"/>
    <n v="495"/>
    <s v="United States"/>
    <n v="0"/>
    <s v="GTX"/>
    <n v="5482"/>
    <x v="4"/>
    <s v="East"/>
  </r>
  <r>
    <s v="313EIVW4"/>
    <x v="3"/>
    <x v="0"/>
    <s v="Bioholding"/>
    <x v="1"/>
    <d v="2017-07-02T00:00:00"/>
    <x v="193"/>
    <n v="0"/>
    <s v="medical"/>
    <n v="2012"/>
    <n v="587.34"/>
    <n v="1356"/>
    <s v="Philipines"/>
    <n v="0"/>
    <s v="GTX"/>
    <n v="1096"/>
    <x v="0"/>
    <s v="Central"/>
  </r>
  <r>
    <s v="NNAYAA7T"/>
    <x v="3"/>
    <x v="4"/>
    <s v="Stanredtax"/>
    <x v="1"/>
    <d v="2017-07-02T00:00:00"/>
    <x v="198"/>
    <n v="0"/>
    <s v="finance"/>
    <n v="1987"/>
    <n v="1698.2"/>
    <n v="3798"/>
    <s v="United States"/>
    <n v="0"/>
    <s v="MG"/>
    <n v="3393"/>
    <x v="0"/>
    <s v="Central"/>
  </r>
  <r>
    <s v="019I751P"/>
    <x v="3"/>
    <x v="0"/>
    <s v="Statholdings"/>
    <x v="0"/>
    <d v="2017-07-02T00:00:00"/>
    <x v="192"/>
    <n v="1180"/>
    <s v="employment"/>
    <n v="1997"/>
    <n v="291.27"/>
    <n v="586"/>
    <s v="United States"/>
    <n v="0"/>
    <s v="GTX"/>
    <n v="1096"/>
    <x v="0"/>
    <s v="Central"/>
  </r>
  <r>
    <s v="5TRALM9T"/>
    <x v="28"/>
    <x v="3"/>
    <s v="Vehement Capital Partners"/>
    <x v="1"/>
    <d v="2017-07-02T00:00:00"/>
    <x v="180"/>
    <n v="0"/>
    <s v="finance"/>
    <n v="1993"/>
    <n v="646.1"/>
    <n v="883"/>
    <s v="United States"/>
    <s v="Golddex"/>
    <s v="GTX"/>
    <n v="5482"/>
    <x v="5"/>
    <s v="East"/>
  </r>
  <r>
    <s v="LWC0UJWD"/>
    <x v="25"/>
    <x v="2"/>
    <s v="Bioplex"/>
    <x v="1"/>
    <d v="2017-07-02T00:00:00"/>
    <x v="186"/>
    <n v="0"/>
    <s v="medical"/>
    <n v="1991"/>
    <n v="326.82"/>
    <n v="1016"/>
    <s v="United States"/>
    <n v="0"/>
    <s v="GTX"/>
    <n v="550"/>
    <x v="5"/>
    <s v="East"/>
  </r>
  <r>
    <s v="PI0FYKXU"/>
    <x v="25"/>
    <x v="3"/>
    <s v="Zathunicon"/>
    <x v="0"/>
    <d v="2017-07-02T00:00:00"/>
    <x v="187"/>
    <n v="5274"/>
    <s v="retail"/>
    <n v="2010"/>
    <n v="71.12"/>
    <n v="144"/>
    <s v="United States"/>
    <n v="0"/>
    <s v="GTX"/>
    <n v="5482"/>
    <x v="5"/>
    <s v="East"/>
  </r>
  <r>
    <s v="I7QSO0VZ"/>
    <x v="27"/>
    <x v="2"/>
    <s v="Rundofase"/>
    <x v="0"/>
    <d v="2017-07-02T00:00:00"/>
    <x v="187"/>
    <n v="480"/>
    <s v="technolgy"/>
    <n v="1983"/>
    <n v="1008.06"/>
    <n v="1238"/>
    <s v="United States"/>
    <n v="0"/>
    <s v="GTX"/>
    <n v="550"/>
    <x v="0"/>
    <s v="Central"/>
  </r>
  <r>
    <s v="Z9S1ZX7W"/>
    <x v="26"/>
    <x v="0"/>
    <s v="Condax"/>
    <x v="2"/>
    <d v="2017-07-02T00:00:00"/>
    <x v="14"/>
    <m/>
    <s v="medical"/>
    <n v="2017"/>
    <n v="4.54"/>
    <n v="9"/>
    <s v="United States"/>
    <n v="0"/>
    <s v="GTX"/>
    <n v="1096"/>
    <x v="5"/>
    <s v="East"/>
  </r>
  <r>
    <s v="S9N98QU9"/>
    <x v="26"/>
    <x v="3"/>
    <s v="Bluth Company"/>
    <x v="1"/>
    <d v="2017-07-02T00:00:00"/>
    <x v="186"/>
    <n v="0"/>
    <s v="technolgy"/>
    <n v="1993"/>
    <n v="1242.32"/>
    <n v="3027"/>
    <s v="United States"/>
    <s v="Acme Corporation"/>
    <s v="GTX"/>
    <n v="5482"/>
    <x v="5"/>
    <s v="East"/>
  </r>
  <r>
    <s v="A9Q7ERA4"/>
    <x v="1"/>
    <x v="3"/>
    <s v="Finhigh"/>
    <x v="0"/>
    <d v="2017-07-02T00:00:00"/>
    <x v="187"/>
    <n v="5333"/>
    <s v="finance"/>
    <n v="2006"/>
    <n v="1102.43"/>
    <n v="1759"/>
    <s v="United States"/>
    <n v="0"/>
    <s v="GTX"/>
    <n v="5482"/>
    <x v="1"/>
    <s v="Central"/>
  </r>
  <r>
    <s v="RY8Z6RH2"/>
    <x v="12"/>
    <x v="4"/>
    <s v="Condax"/>
    <x v="1"/>
    <d v="2017-07-02T00:00:00"/>
    <x v="194"/>
    <n v="0"/>
    <s v="medical"/>
    <n v="2017"/>
    <n v="4.54"/>
    <n v="9"/>
    <s v="United States"/>
    <n v="0"/>
    <s v="MG"/>
    <n v="3393"/>
    <x v="3"/>
    <s v="West"/>
  </r>
  <r>
    <s v="9J8O59QW"/>
    <x v="24"/>
    <x v="3"/>
    <s v="Stanredtax"/>
    <x v="1"/>
    <d v="2017-07-02T00:00:00"/>
    <x v="163"/>
    <n v="0"/>
    <s v="finance"/>
    <n v="1987"/>
    <n v="1698.2"/>
    <n v="3798"/>
    <s v="United States"/>
    <n v="0"/>
    <s v="GTX"/>
    <n v="5482"/>
    <x v="1"/>
    <s v="Central"/>
  </r>
  <r>
    <s v="KWVYR0LQ"/>
    <x v="24"/>
    <x v="4"/>
    <s v="Codehow"/>
    <x v="1"/>
    <d v="2017-07-02T00:00:00"/>
    <x v="186"/>
    <n v="0"/>
    <s v="software"/>
    <n v="1998"/>
    <n v="2714.9"/>
    <n v="2641"/>
    <s v="United States"/>
    <s v="Acme Corporation"/>
    <s v="MG"/>
    <n v="3393"/>
    <x v="1"/>
    <s v="Central"/>
  </r>
  <r>
    <s v="0D95JSVW"/>
    <x v="7"/>
    <x v="3"/>
    <s v="Hatfan"/>
    <x v="0"/>
    <d v="2017-07-02T00:00:00"/>
    <x v="167"/>
    <n v="6192"/>
    <s v="services"/>
    <n v="1982"/>
    <n v="792.46"/>
    <n v="1299"/>
    <s v="United States"/>
    <n v="0"/>
    <s v="GTX"/>
    <n v="5482"/>
    <x v="2"/>
    <s v="West"/>
  </r>
  <r>
    <s v="74JAOLQU"/>
    <x v="14"/>
    <x v="2"/>
    <s v="Rantouch"/>
    <x v="1"/>
    <d v="2017-07-02T00:00:00"/>
    <x v="121"/>
    <n v="0"/>
    <s v="telecommunications"/>
    <n v="1994"/>
    <n v="1188.42"/>
    <n v="3015"/>
    <s v="United States"/>
    <n v="0"/>
    <s v="GTX"/>
    <n v="550"/>
    <x v="2"/>
    <s v="West"/>
  </r>
  <r>
    <s v="CMLYDJFN"/>
    <x v="14"/>
    <x v="2"/>
    <s v="Plexzap"/>
    <x v="0"/>
    <d v="2017-07-02T00:00:00"/>
    <x v="136"/>
    <n v="490"/>
    <s v="retail"/>
    <n v="2001"/>
    <n v="2437.85"/>
    <n v="4874"/>
    <s v="United States"/>
    <n v="0"/>
    <s v="GTX"/>
    <n v="550"/>
    <x v="2"/>
    <s v="West"/>
  </r>
  <r>
    <s v="HIV4W2E0"/>
    <x v="16"/>
    <x v="0"/>
    <s v="Betasoloin"/>
    <x v="2"/>
    <d v="2017-07-02T00:00:00"/>
    <x v="14"/>
    <m/>
    <s v="medical"/>
    <n v="1999"/>
    <n v="251.41"/>
    <n v="495"/>
    <s v="United States"/>
    <n v="0"/>
    <s v="GTX"/>
    <n v="1096"/>
    <x v="2"/>
    <s v="West"/>
  </r>
  <r>
    <s v="TFQEGZ1X"/>
    <x v="21"/>
    <x v="2"/>
    <s v="Ron-tech"/>
    <x v="1"/>
    <d v="2017-07-02T00:00:00"/>
    <x v="187"/>
    <n v="0"/>
    <s v="medical"/>
    <n v="1992"/>
    <n v="3922.42"/>
    <n v="6837"/>
    <s v="United States"/>
    <n v="0"/>
    <s v="GTX"/>
    <n v="550"/>
    <x v="0"/>
    <s v="Central"/>
  </r>
  <r>
    <s v="5COSD90U"/>
    <x v="5"/>
    <x v="2"/>
    <s v="Konex"/>
    <x v="1"/>
    <d v="2017-07-02T00:00:00"/>
    <x v="192"/>
    <n v="0"/>
    <s v="technolgy"/>
    <n v="1980"/>
    <n v="7708.38"/>
    <n v="13756"/>
    <s v="United States"/>
    <n v="0"/>
    <s v="GTX"/>
    <n v="550"/>
    <x v="3"/>
    <s v="West"/>
  </r>
  <r>
    <s v="6TBAKLMX"/>
    <x v="6"/>
    <x v="0"/>
    <s v="Funholding"/>
    <x v="0"/>
    <d v="2017-07-02T00:00:00"/>
    <x v="175"/>
    <n v="1157"/>
    <s v="finance"/>
    <n v="1991"/>
    <n v="2819.5"/>
    <n v="7227"/>
    <s v="United States"/>
    <s v="Golddex"/>
    <s v="GTX"/>
    <n v="1096"/>
    <x v="1"/>
    <s v="Central"/>
  </r>
  <r>
    <s v="B50V1XGA"/>
    <x v="4"/>
    <x v="4"/>
    <s v="Fasehatice"/>
    <x v="1"/>
    <d v="2017-07-02T00:00:00"/>
    <x v="157"/>
    <n v="0"/>
    <s v="retail"/>
    <n v="1990"/>
    <n v="4968.91"/>
    <n v="7523"/>
    <s v="United States"/>
    <n v="0"/>
    <s v="MG"/>
    <n v="3393"/>
    <x v="3"/>
    <s v="West"/>
  </r>
  <r>
    <s v="SOW7H1RP"/>
    <x v="4"/>
    <x v="4"/>
    <s v="Lexiqvolax"/>
    <x v="1"/>
    <d v="2017-07-02T00:00:00"/>
    <x v="186"/>
    <n v="0"/>
    <s v="medical"/>
    <n v="2004"/>
    <n v="1618.89"/>
    <n v="3889"/>
    <s v="United States"/>
    <n v="0"/>
    <s v="MG"/>
    <n v="3393"/>
    <x v="3"/>
    <s v="West"/>
  </r>
  <r>
    <s v="OHJGW03I"/>
    <x v="13"/>
    <x v="1"/>
    <s v="Yearin"/>
    <x v="0"/>
    <d v="2017-07-02T00:00:00"/>
    <x v="198"/>
    <n v="55"/>
    <s v="retail"/>
    <n v="2005"/>
    <n v="2261.05"/>
    <n v="3851"/>
    <s v="United States"/>
    <n v="0"/>
    <s v="MG"/>
    <n v="55"/>
    <x v="4"/>
    <s v="East"/>
  </r>
  <r>
    <s v="R6KPUAH7"/>
    <x v="2"/>
    <x v="4"/>
    <s v="Sunnamplex"/>
    <x v="1"/>
    <d v="2017-07-02T00:00:00"/>
    <x v="191"/>
    <n v="0"/>
    <s v="marketing"/>
    <n v="2008"/>
    <n v="894.37"/>
    <n v="1593"/>
    <s v="Poland"/>
    <n v="0"/>
    <s v="MG"/>
    <n v="3393"/>
    <x v="2"/>
    <s v="West"/>
  </r>
  <r>
    <s v="9OLZU3WB"/>
    <x v="27"/>
    <x v="1"/>
    <s v="Condax"/>
    <x v="0"/>
    <d v="2017-07-03T00:00:00"/>
    <x v="175"/>
    <n v="47"/>
    <s v="medical"/>
    <n v="2017"/>
    <n v="4.54"/>
    <n v="9"/>
    <s v="United States"/>
    <n v="0"/>
    <s v="MG"/>
    <n v="55"/>
    <x v="0"/>
    <s v="Central"/>
  </r>
  <r>
    <s v="JDXET5H9"/>
    <x v="27"/>
    <x v="1"/>
    <s v="Warephase"/>
    <x v="0"/>
    <d v="2017-07-03T00:00:00"/>
    <x v="157"/>
    <n v="51"/>
    <s v="services"/>
    <n v="1997"/>
    <n v="2041.73"/>
    <n v="5276"/>
    <s v="United States"/>
    <n v="0"/>
    <s v="MG"/>
    <n v="55"/>
    <x v="0"/>
    <s v="Central"/>
  </r>
  <r>
    <s v="NGMC9NSG"/>
    <x v="1"/>
    <x v="4"/>
    <s v="Gogozoom"/>
    <x v="1"/>
    <d v="2017-07-03T00:00:00"/>
    <x v="195"/>
    <n v="0"/>
    <s v="telecommunications"/>
    <n v="2007"/>
    <n v="86.68"/>
    <n v="187"/>
    <s v="United States"/>
    <s v="Sonron"/>
    <s v="MG"/>
    <n v="3393"/>
    <x v="1"/>
    <s v="Central"/>
  </r>
  <r>
    <s v="G6FKELQV"/>
    <x v="22"/>
    <x v="2"/>
    <s v="Initech"/>
    <x v="1"/>
    <d v="2017-07-03T00:00:00"/>
    <x v="170"/>
    <n v="0"/>
    <s v="telecommunications"/>
    <n v="1994"/>
    <n v="6395.05"/>
    <n v="20275"/>
    <s v="United States"/>
    <n v="0"/>
    <s v="GTX"/>
    <n v="550"/>
    <x v="5"/>
    <s v="East"/>
  </r>
  <r>
    <s v="IKNMU8HM"/>
    <x v="22"/>
    <x v="3"/>
    <s v="Plussunin"/>
    <x v="1"/>
    <d v="2017-07-03T00:00:00"/>
    <x v="153"/>
    <n v="0"/>
    <s v="retail"/>
    <n v="2003"/>
    <n v="1419.98"/>
    <n v="4018"/>
    <s v="United States"/>
    <n v="0"/>
    <s v="GTX"/>
    <n v="5482"/>
    <x v="5"/>
    <s v="East"/>
  </r>
  <r>
    <s v="AHIDE6VS"/>
    <x v="22"/>
    <x v="2"/>
    <s v="Kan-code"/>
    <x v="0"/>
    <d v="2017-07-03T00:00:00"/>
    <x v="195"/>
    <n v="540"/>
    <s v="software"/>
    <n v="1982"/>
    <n v="11698.03"/>
    <n v="34288"/>
    <s v="United States"/>
    <n v="0"/>
    <s v="GTX"/>
    <n v="550"/>
    <x v="5"/>
    <s v="East"/>
  </r>
  <r>
    <s v="YZJLPVJG"/>
    <x v="22"/>
    <x v="3"/>
    <s v="Konex"/>
    <x v="0"/>
    <d v="2017-07-03T00:00:00"/>
    <x v="187"/>
    <n v="4915"/>
    <s v="technolgy"/>
    <n v="1980"/>
    <n v="7708.38"/>
    <n v="13756"/>
    <s v="United States"/>
    <n v="0"/>
    <s v="GTX"/>
    <n v="5482"/>
    <x v="5"/>
    <s v="East"/>
  </r>
  <r>
    <s v="GOSCKNUX"/>
    <x v="7"/>
    <x v="3"/>
    <s v="Rantouch"/>
    <x v="1"/>
    <d v="2017-07-03T00:00:00"/>
    <x v="187"/>
    <n v="0"/>
    <s v="telecommunications"/>
    <n v="1994"/>
    <n v="1188.42"/>
    <n v="3015"/>
    <s v="United States"/>
    <n v="0"/>
    <s v="GTX"/>
    <n v="5482"/>
    <x v="2"/>
    <s v="West"/>
  </r>
  <r>
    <s v="GC3IVG7S"/>
    <x v="7"/>
    <x v="3"/>
    <s v="Singletechno"/>
    <x v="1"/>
    <d v="2017-07-03T00:00:00"/>
    <x v="188"/>
    <n v="0"/>
    <s v="retail"/>
    <n v="1996"/>
    <n v="2214.94"/>
    <n v="5374"/>
    <s v="United States"/>
    <n v="0"/>
    <s v="GTX"/>
    <n v="5482"/>
    <x v="2"/>
    <s v="West"/>
  </r>
  <r>
    <s v="S81YI4QH"/>
    <x v="7"/>
    <x v="3"/>
    <s v="Sunnamplex"/>
    <x v="1"/>
    <d v="2017-07-03T00:00:00"/>
    <x v="193"/>
    <n v="0"/>
    <s v="marketing"/>
    <n v="2008"/>
    <n v="894.37"/>
    <n v="1593"/>
    <s v="Poland"/>
    <n v="0"/>
    <s v="GTX"/>
    <n v="5482"/>
    <x v="2"/>
    <s v="West"/>
  </r>
  <r>
    <s v="M3MJY0CK"/>
    <x v="7"/>
    <x v="3"/>
    <s v="Lexiqvolax"/>
    <x v="0"/>
    <d v="2017-07-03T00:00:00"/>
    <x v="174"/>
    <n v="6693"/>
    <s v="medical"/>
    <n v="2004"/>
    <n v="1618.89"/>
    <n v="3889"/>
    <s v="United States"/>
    <n v="0"/>
    <s v="GTX"/>
    <n v="5482"/>
    <x v="2"/>
    <s v="West"/>
  </r>
  <r>
    <s v="H2HNTSIP"/>
    <x v="29"/>
    <x v="4"/>
    <s v="Hottechi"/>
    <x v="0"/>
    <d v="2017-07-03T00:00:00"/>
    <x v="188"/>
    <n v="3101"/>
    <s v="technolgy"/>
    <n v="1997"/>
    <n v="8170.38"/>
    <n v="16499"/>
    <s v="Korea"/>
    <n v="0"/>
    <s v="MG"/>
    <n v="3393"/>
    <x v="1"/>
    <s v="Central"/>
  </r>
  <r>
    <s v="8APZZ20T"/>
    <x v="14"/>
    <x v="0"/>
    <s v="Y-corporation"/>
    <x v="1"/>
    <d v="2017-07-03T00:00:00"/>
    <x v="139"/>
    <n v="0"/>
    <s v="employment"/>
    <n v="1983"/>
    <n v="2871.35"/>
    <n v="9561"/>
    <s v="United States"/>
    <n v="0"/>
    <s v="GTX"/>
    <n v="1096"/>
    <x v="2"/>
    <s v="West"/>
  </r>
  <r>
    <s v="RABLXW5E"/>
    <x v="14"/>
    <x v="1"/>
    <s v="Hatfan"/>
    <x v="0"/>
    <d v="2017-07-03T00:00:00"/>
    <x v="144"/>
    <n v="56"/>
    <s v="services"/>
    <n v="1982"/>
    <n v="792.46"/>
    <n v="1299"/>
    <s v="United States"/>
    <n v="0"/>
    <s v="MG"/>
    <n v="55"/>
    <x v="2"/>
    <s v="West"/>
  </r>
  <r>
    <s v="TJTOVN5K"/>
    <x v="16"/>
    <x v="0"/>
    <s v="Cheers"/>
    <x v="0"/>
    <d v="2017-07-03T00:00:00"/>
    <x v="195"/>
    <n v="935"/>
    <s v="entertainment"/>
    <n v="1993"/>
    <n v="4269.9"/>
    <n v="6472"/>
    <s v="United States"/>
    <s v="Massive Dynamic"/>
    <s v="GTX"/>
    <n v="1096"/>
    <x v="2"/>
    <s v="West"/>
  </r>
  <r>
    <s v="1IG94UUQ"/>
    <x v="16"/>
    <x v="0"/>
    <s v="Singletechno"/>
    <x v="0"/>
    <d v="2017-07-03T00:00:00"/>
    <x v="198"/>
    <n v="1133"/>
    <s v="retail"/>
    <n v="1996"/>
    <n v="2214.94"/>
    <n v="5374"/>
    <s v="United States"/>
    <n v="0"/>
    <s v="GTX"/>
    <n v="1096"/>
    <x v="2"/>
    <s v="West"/>
  </r>
  <r>
    <s v="D7JDQB12"/>
    <x v="21"/>
    <x v="4"/>
    <s v="Bioholding"/>
    <x v="0"/>
    <d v="2017-07-03T00:00:00"/>
    <x v="175"/>
    <n v="2857"/>
    <s v="medical"/>
    <n v="2012"/>
    <n v="587.34"/>
    <n v="1356"/>
    <s v="Philipines"/>
    <n v="0"/>
    <s v="MG"/>
    <n v="3393"/>
    <x v="0"/>
    <s v="Central"/>
  </r>
  <r>
    <s v="GWI45VGH"/>
    <x v="21"/>
    <x v="4"/>
    <s v="Dontechi"/>
    <x v="0"/>
    <d v="2017-07-03T00:00:00"/>
    <x v="144"/>
    <n v="3118"/>
    <s v="software"/>
    <n v="1982"/>
    <n v="4618"/>
    <n v="10083"/>
    <s v="United States"/>
    <n v="0"/>
    <s v="MG"/>
    <n v="3393"/>
    <x v="0"/>
    <s v="Central"/>
  </r>
  <r>
    <s v="G3TZD0CB"/>
    <x v="20"/>
    <x v="0"/>
    <s v="Funholding"/>
    <x v="0"/>
    <d v="2017-07-03T00:00:00"/>
    <x v="194"/>
    <n v="1204"/>
    <s v="finance"/>
    <n v="1991"/>
    <n v="2819.5"/>
    <n v="7227"/>
    <s v="United States"/>
    <s v="Golddex"/>
    <s v="GTX"/>
    <n v="1096"/>
    <x v="1"/>
    <s v="Central"/>
  </r>
  <r>
    <s v="1PAPS9QO"/>
    <x v="8"/>
    <x v="4"/>
    <s v="Y-corporation"/>
    <x v="1"/>
    <d v="2017-07-03T00:00:00"/>
    <x v="192"/>
    <n v="0"/>
    <s v="employment"/>
    <n v="1983"/>
    <n v="2871.35"/>
    <n v="9561"/>
    <s v="United States"/>
    <n v="0"/>
    <s v="MG"/>
    <n v="3393"/>
    <x v="2"/>
    <s v="West"/>
  </r>
  <r>
    <s v="WXCEZ7JY"/>
    <x v="0"/>
    <x v="2"/>
    <s v="Conecom"/>
    <x v="0"/>
    <d v="2017-07-03T00:00:00"/>
    <x v="140"/>
    <n v="376"/>
    <s v="technolgy"/>
    <n v="2005"/>
    <n v="1520.66"/>
    <n v="1806"/>
    <s v="United States"/>
    <n v="0"/>
    <s v="GTX"/>
    <n v="550"/>
    <x v="0"/>
    <s v="Central"/>
  </r>
  <r>
    <s v="WR45SVGN"/>
    <x v="11"/>
    <x v="2"/>
    <s v="Toughzap"/>
    <x v="0"/>
    <d v="2017-07-03T00:00:00"/>
    <x v="199"/>
    <n v="511"/>
    <s v="retail"/>
    <n v="1995"/>
    <n v="332.43"/>
    <n v="799"/>
    <s v="United States"/>
    <n v="0"/>
    <s v="GTX"/>
    <n v="550"/>
    <x v="0"/>
    <s v="Central"/>
  </r>
  <r>
    <s v="WAFSPTW6"/>
    <x v="4"/>
    <x v="2"/>
    <s v="Lexiqvolax"/>
    <x v="0"/>
    <d v="2017-07-03T00:00:00"/>
    <x v="200"/>
    <n v="491"/>
    <s v="medical"/>
    <n v="2004"/>
    <n v="1618.89"/>
    <n v="3889"/>
    <s v="United States"/>
    <n v="0"/>
    <s v="GTX"/>
    <n v="550"/>
    <x v="3"/>
    <s v="West"/>
  </r>
  <r>
    <s v="5FYPINRL"/>
    <x v="13"/>
    <x v="1"/>
    <s v="Donware"/>
    <x v="1"/>
    <d v="2017-07-03T00:00:00"/>
    <x v="201"/>
    <n v="0"/>
    <s v="marketing"/>
    <n v="1999"/>
    <n v="1197.44"/>
    <n v="2570"/>
    <s v="United States"/>
    <n v="0"/>
    <s v="MG"/>
    <n v="55"/>
    <x v="4"/>
    <s v="East"/>
  </r>
  <r>
    <s v="VLPSQ076"/>
    <x v="18"/>
    <x v="4"/>
    <s v="Betasoloin"/>
    <x v="1"/>
    <d v="2017-07-03T00:00:00"/>
    <x v="195"/>
    <n v="0"/>
    <s v="medical"/>
    <n v="1999"/>
    <n v="251.41"/>
    <n v="495"/>
    <s v="United States"/>
    <n v="0"/>
    <s v="MG"/>
    <n v="3393"/>
    <x v="4"/>
    <s v="East"/>
  </r>
  <r>
    <s v="3AX6QBR3"/>
    <x v="18"/>
    <x v="4"/>
    <s v="Donquadtech"/>
    <x v="0"/>
    <d v="2017-07-03T00:00:00"/>
    <x v="165"/>
    <n v="3101"/>
    <s v="technolgy"/>
    <n v="1992"/>
    <n v="1712.68"/>
    <n v="3194"/>
    <s v="United States"/>
    <s v="Acme Corporation"/>
    <s v="MG"/>
    <n v="3393"/>
    <x v="4"/>
    <s v="East"/>
  </r>
  <r>
    <s v="ZY3AVAK0"/>
    <x v="2"/>
    <x v="1"/>
    <s v="Y-corporation"/>
    <x v="1"/>
    <d v="2017-07-03T00:00:00"/>
    <x v="159"/>
    <n v="0"/>
    <s v="employment"/>
    <n v="1983"/>
    <n v="2871.35"/>
    <n v="9561"/>
    <s v="United States"/>
    <n v="0"/>
    <s v="MG"/>
    <n v="55"/>
    <x v="2"/>
    <s v="West"/>
  </r>
  <r>
    <s v="FVCL72VU"/>
    <x v="3"/>
    <x v="3"/>
    <s v="Cancity"/>
    <x v="1"/>
    <d v="2017-07-04T00:00:00"/>
    <x v="200"/>
    <n v="0"/>
    <s v="retail"/>
    <n v="2001"/>
    <n v="718.62"/>
    <n v="2448"/>
    <s v="United States"/>
    <n v="0"/>
    <s v="GTX"/>
    <n v="5482"/>
    <x v="0"/>
    <s v="Central"/>
  </r>
  <r>
    <s v="24OSGLGF"/>
    <x v="3"/>
    <x v="1"/>
    <s v="Dontechi"/>
    <x v="0"/>
    <d v="2017-07-04T00:00:00"/>
    <x v="191"/>
    <n v="56"/>
    <s v="software"/>
    <n v="1982"/>
    <n v="4618"/>
    <n v="10083"/>
    <s v="United States"/>
    <n v="0"/>
    <s v="MG"/>
    <n v="55"/>
    <x v="0"/>
    <s v="Central"/>
  </r>
  <r>
    <s v="49T60OCI"/>
    <x v="25"/>
    <x v="3"/>
    <s v="Scottech"/>
    <x v="2"/>
    <d v="2017-07-04T00:00:00"/>
    <x v="14"/>
    <m/>
    <s v="marketing"/>
    <n v="2012"/>
    <n v="45.39"/>
    <n v="100"/>
    <s v="United States"/>
    <s v="Inity"/>
    <s v="GTX"/>
    <n v="5482"/>
    <x v="5"/>
    <s v="East"/>
  </r>
  <r>
    <s v="31NQQEEO"/>
    <x v="25"/>
    <x v="2"/>
    <s v="Opentech"/>
    <x v="1"/>
    <d v="2017-07-04T00:00:00"/>
    <x v="176"/>
    <n v="0"/>
    <s v="finance"/>
    <n v="1994"/>
    <n v="355.23"/>
    <n v="853"/>
    <s v="United States"/>
    <n v="0"/>
    <s v="GTX"/>
    <n v="550"/>
    <x v="5"/>
    <s v="East"/>
  </r>
  <r>
    <s v="ADRU5BLP"/>
    <x v="1"/>
    <x v="0"/>
    <s v="Inity"/>
    <x v="1"/>
    <d v="2017-07-04T00:00:00"/>
    <x v="195"/>
    <n v="0"/>
    <s v="marketing"/>
    <n v="1986"/>
    <n v="2403.58"/>
    <n v="8801"/>
    <s v="United States"/>
    <n v="0"/>
    <s v="GTX"/>
    <n v="1096"/>
    <x v="1"/>
    <s v="Central"/>
  </r>
  <r>
    <s v="AUPXRV8O"/>
    <x v="1"/>
    <x v="0"/>
    <s v="Ron-tech"/>
    <x v="0"/>
    <d v="2017-07-04T00:00:00"/>
    <x v="156"/>
    <n v="1300"/>
    <s v="medical"/>
    <n v="1992"/>
    <n v="3922.42"/>
    <n v="6837"/>
    <s v="United States"/>
    <n v="0"/>
    <s v="GTX"/>
    <n v="1096"/>
    <x v="1"/>
    <s v="Central"/>
  </r>
  <r>
    <s v="VH3C0A8F"/>
    <x v="22"/>
    <x v="2"/>
    <s v="Mathtouch"/>
    <x v="1"/>
    <d v="2017-07-04T00:00:00"/>
    <x v="188"/>
    <n v="0"/>
    <s v="marketing"/>
    <n v="1984"/>
    <n v="3027.46"/>
    <n v="9516"/>
    <s v="Jordan"/>
    <n v="0"/>
    <s v="GTX"/>
    <n v="550"/>
    <x v="5"/>
    <s v="East"/>
  </r>
  <r>
    <s v="1E5MFGR7"/>
    <x v="22"/>
    <x v="2"/>
    <s v="Plussunin"/>
    <x v="1"/>
    <d v="2017-07-04T00:00:00"/>
    <x v="166"/>
    <n v="0"/>
    <s v="retail"/>
    <n v="2003"/>
    <n v="1419.98"/>
    <n v="4018"/>
    <s v="United States"/>
    <n v="0"/>
    <s v="GTX"/>
    <n v="550"/>
    <x v="5"/>
    <s v="East"/>
  </r>
  <r>
    <s v="TS2JEK3E"/>
    <x v="22"/>
    <x v="2"/>
    <s v="Betasoloin"/>
    <x v="0"/>
    <d v="2017-07-04T00:00:00"/>
    <x v="175"/>
    <n v="531"/>
    <s v="medical"/>
    <n v="1999"/>
    <n v="251.41"/>
    <n v="495"/>
    <s v="United States"/>
    <n v="0"/>
    <s v="GTX"/>
    <n v="550"/>
    <x v="5"/>
    <s v="East"/>
  </r>
  <r>
    <s v="5OJ3QR1W"/>
    <x v="24"/>
    <x v="1"/>
    <s v="Inity"/>
    <x v="1"/>
    <d v="2017-07-04T00:00:00"/>
    <x v="197"/>
    <n v="0"/>
    <s v="marketing"/>
    <n v="1986"/>
    <n v="2403.58"/>
    <n v="8801"/>
    <s v="United States"/>
    <n v="0"/>
    <s v="MG"/>
    <n v="55"/>
    <x v="1"/>
    <s v="Central"/>
  </r>
  <r>
    <s v="X7J3O7TC"/>
    <x v="16"/>
    <x v="2"/>
    <s v="Dalttechnology"/>
    <x v="1"/>
    <d v="2017-07-04T00:00:00"/>
    <x v="194"/>
    <n v="0"/>
    <s v="software"/>
    <n v="2013"/>
    <n v="98.79"/>
    <n v="96"/>
    <s v="United States"/>
    <s v="Bubba Gump"/>
    <s v="GTX"/>
    <n v="550"/>
    <x v="2"/>
    <s v="West"/>
  </r>
  <r>
    <s v="Q7RV0YW6"/>
    <x v="16"/>
    <x v="0"/>
    <s v="Green-Plus"/>
    <x v="1"/>
    <d v="2017-07-04T00:00:00"/>
    <x v="193"/>
    <n v="0"/>
    <s v="services"/>
    <n v="2003"/>
    <n v="692.19"/>
    <n v="1922"/>
    <s v="United States"/>
    <n v="0"/>
    <s v="GTX"/>
    <n v="1096"/>
    <x v="2"/>
    <s v="West"/>
  </r>
  <r>
    <s v="S5E8MBO3"/>
    <x v="5"/>
    <x v="2"/>
    <s v="Plexzap"/>
    <x v="1"/>
    <d v="2017-07-04T00:00:00"/>
    <x v="162"/>
    <n v="0"/>
    <s v="retail"/>
    <n v="2001"/>
    <n v="2437.85"/>
    <n v="4874"/>
    <s v="United States"/>
    <n v="0"/>
    <s v="GTX"/>
    <n v="550"/>
    <x v="3"/>
    <s v="West"/>
  </r>
  <r>
    <s v="QE6A49LE"/>
    <x v="0"/>
    <x v="1"/>
    <s v="Hottechi"/>
    <x v="1"/>
    <d v="2017-07-04T00:00:00"/>
    <x v="194"/>
    <n v="0"/>
    <s v="technolgy"/>
    <n v="1997"/>
    <n v="8170.38"/>
    <n v="16499"/>
    <s v="Korea"/>
    <n v="0"/>
    <s v="MG"/>
    <n v="55"/>
    <x v="0"/>
    <s v="Central"/>
  </r>
  <r>
    <s v="XGMMHWZC"/>
    <x v="0"/>
    <x v="2"/>
    <s v="Domzoom"/>
    <x v="0"/>
    <d v="2017-07-04T00:00:00"/>
    <x v="170"/>
    <n v="475"/>
    <s v="entertainment"/>
    <n v="1998"/>
    <n v="217.87"/>
    <n v="551"/>
    <s v="United States"/>
    <n v="0"/>
    <s v="GTX"/>
    <n v="550"/>
    <x v="0"/>
    <s v="Central"/>
  </r>
  <r>
    <s v="7MK55ULJ"/>
    <x v="0"/>
    <x v="0"/>
    <s v="Ron-tech"/>
    <x v="0"/>
    <d v="2017-07-04T00:00:00"/>
    <x v="188"/>
    <n v="1102"/>
    <s v="medical"/>
    <n v="1992"/>
    <n v="3922.42"/>
    <n v="6837"/>
    <s v="United States"/>
    <n v="0"/>
    <s v="GTX"/>
    <n v="1096"/>
    <x v="0"/>
    <s v="Central"/>
  </r>
  <r>
    <s v="0VZIDVCC"/>
    <x v="0"/>
    <x v="1"/>
    <s v="Zumgoity"/>
    <x v="0"/>
    <d v="2017-07-04T00:00:00"/>
    <x v="192"/>
    <n v="55"/>
    <s v="medical"/>
    <n v="1984"/>
    <n v="441.08"/>
    <n v="1210"/>
    <s v="United States"/>
    <n v="0"/>
    <s v="MG"/>
    <n v="55"/>
    <x v="0"/>
    <s v="Central"/>
  </r>
  <r>
    <s v="D1XYQH35"/>
    <x v="6"/>
    <x v="2"/>
    <s v="Treequote"/>
    <x v="1"/>
    <d v="2017-07-04T00:00:00"/>
    <x v="202"/>
    <n v="0"/>
    <s v="telecommunications"/>
    <n v="1988"/>
    <n v="5266.09"/>
    <n v="8595"/>
    <s v="United States"/>
    <s v="Sonron"/>
    <s v="GTX"/>
    <n v="550"/>
    <x v="1"/>
    <s v="Central"/>
  </r>
  <r>
    <s v="XAR2VX09"/>
    <x v="11"/>
    <x v="1"/>
    <s v="Scottech"/>
    <x v="1"/>
    <d v="2017-07-04T00:00:00"/>
    <x v="191"/>
    <n v="0"/>
    <s v="marketing"/>
    <n v="2012"/>
    <n v="45.39"/>
    <n v="100"/>
    <s v="United States"/>
    <s v="Inity"/>
    <s v="MG"/>
    <n v="55"/>
    <x v="0"/>
    <s v="Central"/>
  </r>
  <r>
    <s v="YTQH4YM9"/>
    <x v="11"/>
    <x v="1"/>
    <s v="Cancity"/>
    <x v="0"/>
    <d v="2017-07-04T00:00:00"/>
    <x v="188"/>
    <n v="63"/>
    <s v="retail"/>
    <n v="2001"/>
    <n v="718.62"/>
    <n v="2448"/>
    <s v="United States"/>
    <n v="0"/>
    <s v="MG"/>
    <n v="55"/>
    <x v="0"/>
    <s v="Central"/>
  </r>
  <r>
    <s v="KMLW6GXY"/>
    <x v="4"/>
    <x v="4"/>
    <s v="Kan-code"/>
    <x v="1"/>
    <d v="2017-07-04T00:00:00"/>
    <x v="195"/>
    <n v="0"/>
    <s v="software"/>
    <n v="1982"/>
    <n v="11698.03"/>
    <n v="34288"/>
    <s v="United States"/>
    <n v="0"/>
    <s v="MG"/>
    <n v="3393"/>
    <x v="3"/>
    <s v="West"/>
  </r>
  <r>
    <s v="IG734VZK"/>
    <x v="4"/>
    <x v="3"/>
    <s v="Plusstrip"/>
    <x v="0"/>
    <d v="2017-07-04T00:00:00"/>
    <x v="200"/>
    <n v="5971"/>
    <s v="entertainment"/>
    <n v="2002"/>
    <n v="349.81"/>
    <n v="315"/>
    <s v="United States"/>
    <n v="0"/>
    <s v="GTX"/>
    <n v="5482"/>
    <x v="3"/>
    <s v="West"/>
  </r>
  <r>
    <s v="W3C2KLXD"/>
    <x v="18"/>
    <x v="3"/>
    <s v="Ganjaflex"/>
    <x v="0"/>
    <d v="2017-07-04T00:00:00"/>
    <x v="150"/>
    <n v="5710"/>
    <s v="retail"/>
    <n v="1995"/>
    <n v="5158.71"/>
    <n v="17479"/>
    <s v="Japan"/>
    <n v="0"/>
    <s v="GTX"/>
    <n v="5482"/>
    <x v="4"/>
    <s v="East"/>
  </r>
  <r>
    <s v="IZJR1WDM"/>
    <x v="2"/>
    <x v="1"/>
    <s v="Plexzap"/>
    <x v="0"/>
    <d v="2017-07-04T00:00:00"/>
    <x v="173"/>
    <n v="52"/>
    <s v="retail"/>
    <n v="2001"/>
    <n v="2437.85"/>
    <n v="4874"/>
    <s v="United States"/>
    <n v="0"/>
    <s v="MG"/>
    <n v="55"/>
    <x v="2"/>
    <s v="West"/>
  </r>
  <r>
    <s v="5MRPZ44K"/>
    <x v="3"/>
    <x v="2"/>
    <s v="Domzoom"/>
    <x v="0"/>
    <d v="2017-07-05T00:00:00"/>
    <x v="145"/>
    <n v="522"/>
    <s v="entertainment"/>
    <n v="1998"/>
    <n v="217.87"/>
    <n v="551"/>
    <s v="United States"/>
    <n v="0"/>
    <s v="GTX"/>
    <n v="550"/>
    <x v="0"/>
    <s v="Central"/>
  </r>
  <r>
    <s v="W0LFL18P"/>
    <x v="25"/>
    <x v="0"/>
    <s v="Iselectrics"/>
    <x v="1"/>
    <d v="2017-07-05T00:00:00"/>
    <x v="195"/>
    <n v="0"/>
    <s v="technolgy"/>
    <n v="2011"/>
    <n v="527.11"/>
    <n v="1428"/>
    <s v="United States"/>
    <s v="Acme Corporation"/>
    <s v="GTX"/>
    <n v="1096"/>
    <x v="5"/>
    <s v="East"/>
  </r>
  <r>
    <s v="5H9ELV2H"/>
    <x v="25"/>
    <x v="3"/>
    <s v="Zathunicon"/>
    <x v="1"/>
    <d v="2017-07-05T00:00:00"/>
    <x v="198"/>
    <n v="0"/>
    <s v="retail"/>
    <n v="2010"/>
    <n v="71.12"/>
    <n v="144"/>
    <s v="United States"/>
    <n v="0"/>
    <s v="GTX"/>
    <n v="5482"/>
    <x v="5"/>
    <s v="East"/>
  </r>
  <r>
    <s v="KDDN1E4O"/>
    <x v="25"/>
    <x v="0"/>
    <s v="Betasoloin"/>
    <x v="0"/>
    <d v="2017-07-05T00:00:00"/>
    <x v="200"/>
    <n v="1109"/>
    <s v="medical"/>
    <n v="1999"/>
    <n v="251.41"/>
    <n v="495"/>
    <s v="United States"/>
    <n v="0"/>
    <s v="GTX"/>
    <n v="1096"/>
    <x v="5"/>
    <s v="East"/>
  </r>
  <r>
    <s v="S8JALB62"/>
    <x v="25"/>
    <x v="4"/>
    <s v="The New York Inquirer"/>
    <x v="0"/>
    <d v="2017-07-05T00:00:00"/>
    <x v="191"/>
    <n v="3508"/>
    <s v="medical"/>
    <n v="1996"/>
    <n v="439.21"/>
    <n v="792"/>
    <s v="United States"/>
    <n v="0"/>
    <s v="MG"/>
    <n v="3393"/>
    <x v="5"/>
    <s v="East"/>
  </r>
  <r>
    <s v="2HPCHBIL"/>
    <x v="23"/>
    <x v="3"/>
    <s v="Bluth Company"/>
    <x v="1"/>
    <d v="2017-07-05T00:00:00"/>
    <x v="200"/>
    <n v="0"/>
    <s v="technolgy"/>
    <n v="1993"/>
    <n v="1242.32"/>
    <n v="3027"/>
    <s v="United States"/>
    <s v="Acme Corporation"/>
    <s v="GTX"/>
    <n v="5482"/>
    <x v="4"/>
    <s v="East"/>
  </r>
  <r>
    <s v="Q9JV7YXX"/>
    <x v="26"/>
    <x v="0"/>
    <s v="Plussunin"/>
    <x v="1"/>
    <d v="2017-07-05T00:00:00"/>
    <x v="201"/>
    <n v="0"/>
    <s v="retail"/>
    <n v="2003"/>
    <n v="1419.98"/>
    <n v="4018"/>
    <s v="United States"/>
    <n v="0"/>
    <s v="GTX"/>
    <n v="1096"/>
    <x v="5"/>
    <s v="East"/>
  </r>
  <r>
    <s v="STG85Q0N"/>
    <x v="22"/>
    <x v="2"/>
    <s v="Kinnamplus"/>
    <x v="1"/>
    <d v="2017-07-05T00:00:00"/>
    <x v="191"/>
    <n v="0"/>
    <s v="retail"/>
    <n v="2004"/>
    <n v="702.72"/>
    <n v="1831"/>
    <s v="United States"/>
    <n v="0"/>
    <s v="GTX"/>
    <n v="550"/>
    <x v="5"/>
    <s v="East"/>
  </r>
  <r>
    <s v="VXOZC2CN"/>
    <x v="19"/>
    <x v="0"/>
    <s v="Vehement Capital Partners"/>
    <x v="0"/>
    <d v="2017-07-05T00:00:00"/>
    <x v="181"/>
    <n v="1319"/>
    <s v="finance"/>
    <n v="1993"/>
    <n v="646.1"/>
    <n v="883"/>
    <s v="United States"/>
    <s v="Golddex"/>
    <s v="GTX"/>
    <n v="1096"/>
    <x v="4"/>
    <s v="East"/>
  </r>
  <r>
    <s v="WCKKFSVL"/>
    <x v="29"/>
    <x v="4"/>
    <s v="Dontechi"/>
    <x v="1"/>
    <d v="2017-07-05T00:00:00"/>
    <x v="191"/>
    <n v="0"/>
    <s v="software"/>
    <n v="1982"/>
    <n v="4618"/>
    <n v="10083"/>
    <s v="United States"/>
    <n v="0"/>
    <s v="MG"/>
    <n v="3393"/>
    <x v="1"/>
    <s v="Central"/>
  </r>
  <r>
    <s v="UEXJN3Y6"/>
    <x v="14"/>
    <x v="0"/>
    <s v="Konex"/>
    <x v="0"/>
    <d v="2017-07-05T00:00:00"/>
    <x v="195"/>
    <n v="1230"/>
    <s v="technolgy"/>
    <n v="1980"/>
    <n v="7708.38"/>
    <n v="13756"/>
    <s v="United States"/>
    <n v="0"/>
    <s v="GTX"/>
    <n v="1096"/>
    <x v="2"/>
    <s v="West"/>
  </r>
  <r>
    <s v="QP0QCP8Y"/>
    <x v="16"/>
    <x v="3"/>
    <s v="Dalttechnology"/>
    <x v="2"/>
    <d v="2017-07-05T00:00:00"/>
    <x v="14"/>
    <m/>
    <s v="software"/>
    <n v="2013"/>
    <n v="98.79"/>
    <n v="96"/>
    <s v="United States"/>
    <s v="Bubba Gump"/>
    <s v="GTX"/>
    <n v="5482"/>
    <x v="2"/>
    <s v="West"/>
  </r>
  <r>
    <s v="MCQGU5EA"/>
    <x v="16"/>
    <x v="2"/>
    <s v="Sunnamplex"/>
    <x v="0"/>
    <d v="2017-07-05T00:00:00"/>
    <x v="202"/>
    <n v="443"/>
    <s v="marketing"/>
    <n v="2008"/>
    <n v="894.37"/>
    <n v="1593"/>
    <s v="Poland"/>
    <n v="0"/>
    <s v="GTX"/>
    <n v="550"/>
    <x v="2"/>
    <s v="West"/>
  </r>
  <r>
    <s v="M0IN22XH"/>
    <x v="16"/>
    <x v="0"/>
    <s v="Zoomit"/>
    <x v="0"/>
    <d v="2017-07-05T00:00:00"/>
    <x v="166"/>
    <n v="1043"/>
    <s v="entertainment"/>
    <n v="1992"/>
    <n v="324.19"/>
    <n v="978"/>
    <s v="United States"/>
    <n v="0"/>
    <s v="GTX"/>
    <n v="1096"/>
    <x v="2"/>
    <s v="West"/>
  </r>
  <r>
    <s v="8HWWW76K"/>
    <x v="21"/>
    <x v="2"/>
    <s v="dambase"/>
    <x v="1"/>
    <d v="2017-07-05T00:00:00"/>
    <x v="190"/>
    <n v="0"/>
    <s v="marketing"/>
    <n v="1995"/>
    <n v="2173.98"/>
    <n v="2928"/>
    <s v="United States"/>
    <s v="Inity"/>
    <s v="GTX"/>
    <n v="550"/>
    <x v="0"/>
    <s v="Central"/>
  </r>
  <r>
    <s v="707CQDQK"/>
    <x v="5"/>
    <x v="1"/>
    <s v="Groovestreet"/>
    <x v="1"/>
    <d v="2017-07-05T00:00:00"/>
    <x v="146"/>
    <n v="0"/>
    <s v="retail"/>
    <n v="2003"/>
    <n v="223.8"/>
    <n v="299"/>
    <s v="United States"/>
    <n v="0"/>
    <s v="MG"/>
    <n v="55"/>
    <x v="3"/>
    <s v="West"/>
  </r>
  <r>
    <s v="4PTCB3CS"/>
    <x v="20"/>
    <x v="4"/>
    <s v="Globex Corporation"/>
    <x v="1"/>
    <d v="2017-07-05T00:00:00"/>
    <x v="198"/>
    <n v="0"/>
    <s v="technolgy"/>
    <n v="2000"/>
    <n v="1223.72"/>
    <n v="2497"/>
    <s v="Norway"/>
    <n v="0"/>
    <s v="MG"/>
    <n v="3393"/>
    <x v="1"/>
    <s v="Central"/>
  </r>
  <r>
    <s v="IEB855X8"/>
    <x v="20"/>
    <x v="4"/>
    <s v="Codehow"/>
    <x v="0"/>
    <d v="2017-07-05T00:00:00"/>
    <x v="142"/>
    <n v="3458"/>
    <s v="software"/>
    <n v="1998"/>
    <n v="2714.9"/>
    <n v="2641"/>
    <s v="United States"/>
    <s v="Acme Corporation"/>
    <s v="MG"/>
    <n v="3393"/>
    <x v="1"/>
    <s v="Central"/>
  </r>
  <r>
    <s v="IDA8D96H"/>
    <x v="8"/>
    <x v="3"/>
    <s v="Zoomit"/>
    <x v="1"/>
    <d v="2017-07-05T00:00:00"/>
    <x v="198"/>
    <n v="0"/>
    <s v="entertainment"/>
    <n v="1992"/>
    <n v="324.19"/>
    <n v="978"/>
    <s v="United States"/>
    <n v="0"/>
    <s v="GTX"/>
    <n v="5482"/>
    <x v="2"/>
    <s v="West"/>
  </r>
  <r>
    <s v="DLQNAOWB"/>
    <x v="10"/>
    <x v="1"/>
    <s v="Plusstrip"/>
    <x v="1"/>
    <d v="2017-07-05T00:00:00"/>
    <x v="190"/>
    <n v="0"/>
    <s v="entertainment"/>
    <n v="2002"/>
    <n v="349.81"/>
    <n v="315"/>
    <s v="United States"/>
    <n v="0"/>
    <s v="MG"/>
    <n v="55"/>
    <x v="3"/>
    <s v="West"/>
  </r>
  <r>
    <s v="K7056XS7"/>
    <x v="15"/>
    <x v="4"/>
    <s v="Kinnamplus"/>
    <x v="2"/>
    <d v="2017-07-05T00:00:00"/>
    <x v="14"/>
    <m/>
    <s v="retail"/>
    <n v="2004"/>
    <n v="702.72"/>
    <n v="1831"/>
    <s v="United States"/>
    <n v="0"/>
    <s v="MG"/>
    <n v="3393"/>
    <x v="4"/>
    <s v="East"/>
  </r>
  <r>
    <s v="R9V8QAPK"/>
    <x v="15"/>
    <x v="1"/>
    <s v="Kan-code"/>
    <x v="0"/>
    <d v="2017-07-05T00:00:00"/>
    <x v="200"/>
    <n v="58"/>
    <s v="software"/>
    <n v="1982"/>
    <n v="11698.03"/>
    <n v="34288"/>
    <s v="United States"/>
    <n v="0"/>
    <s v="MG"/>
    <n v="55"/>
    <x v="4"/>
    <s v="East"/>
  </r>
  <r>
    <s v="P6KXSJPD"/>
    <x v="11"/>
    <x v="1"/>
    <s v="Codehow"/>
    <x v="1"/>
    <d v="2017-07-05T00:00:00"/>
    <x v="193"/>
    <n v="0"/>
    <s v="software"/>
    <n v="1998"/>
    <n v="2714.9"/>
    <n v="2641"/>
    <s v="United States"/>
    <s v="Acme Corporation"/>
    <s v="MG"/>
    <n v="55"/>
    <x v="0"/>
    <s v="Central"/>
  </r>
  <r>
    <s v="KM0RKC4Q"/>
    <x v="4"/>
    <x v="2"/>
    <s v="Hottechi"/>
    <x v="1"/>
    <d v="2017-07-05T00:00:00"/>
    <x v="191"/>
    <n v="0"/>
    <s v="technolgy"/>
    <n v="1997"/>
    <n v="8170.38"/>
    <n v="16499"/>
    <s v="Korea"/>
    <n v="0"/>
    <s v="GTX"/>
    <n v="550"/>
    <x v="3"/>
    <s v="West"/>
  </r>
  <r>
    <s v="BXOIQHTS"/>
    <x v="2"/>
    <x v="2"/>
    <s v="Y-corporation"/>
    <x v="0"/>
    <d v="2017-07-05T00:00:00"/>
    <x v="168"/>
    <n v="658"/>
    <s v="employment"/>
    <n v="1983"/>
    <n v="2871.35"/>
    <n v="9561"/>
    <s v="United States"/>
    <n v="0"/>
    <s v="GTX"/>
    <n v="550"/>
    <x v="2"/>
    <s v="West"/>
  </r>
  <r>
    <s v="CC3B5DSU"/>
    <x v="3"/>
    <x v="3"/>
    <s v="Treequote"/>
    <x v="1"/>
    <d v="2017-07-06T00:00:00"/>
    <x v="201"/>
    <n v="0"/>
    <s v="telecommunications"/>
    <n v="1988"/>
    <n v="5266.09"/>
    <n v="8595"/>
    <s v="United States"/>
    <s v="Sonron"/>
    <s v="GTX"/>
    <n v="5482"/>
    <x v="0"/>
    <s v="Central"/>
  </r>
  <r>
    <s v="GLM4XZLI"/>
    <x v="25"/>
    <x v="3"/>
    <s v="Donware"/>
    <x v="1"/>
    <d v="2017-07-06T00:00:00"/>
    <x v="190"/>
    <n v="0"/>
    <s v="marketing"/>
    <n v="1999"/>
    <n v="1197.44"/>
    <n v="2570"/>
    <s v="United States"/>
    <n v="0"/>
    <s v="GTX"/>
    <n v="5482"/>
    <x v="5"/>
    <s v="East"/>
  </r>
  <r>
    <s v="K8VBNOW9"/>
    <x v="25"/>
    <x v="3"/>
    <s v="Plussunin"/>
    <x v="0"/>
    <d v="2017-07-06T00:00:00"/>
    <x v="169"/>
    <n v="4791"/>
    <s v="retail"/>
    <n v="2003"/>
    <n v="1419.98"/>
    <n v="4018"/>
    <s v="United States"/>
    <n v="0"/>
    <s v="GTX"/>
    <n v="5482"/>
    <x v="5"/>
    <s v="East"/>
  </r>
  <r>
    <s v="3GEDSDVN"/>
    <x v="27"/>
    <x v="2"/>
    <s v="Inity"/>
    <x v="0"/>
    <d v="2017-07-06T00:00:00"/>
    <x v="189"/>
    <n v="590"/>
    <s v="marketing"/>
    <n v="1986"/>
    <n v="2403.58"/>
    <n v="8801"/>
    <s v="United States"/>
    <n v="0"/>
    <s v="GTX"/>
    <n v="550"/>
    <x v="0"/>
    <s v="Central"/>
  </r>
  <r>
    <s v="R0ZYAJFM"/>
    <x v="27"/>
    <x v="3"/>
    <s v="Isdom"/>
    <x v="0"/>
    <d v="2017-07-06T00:00:00"/>
    <x v="200"/>
    <n v="5629"/>
    <s v="medical"/>
    <n v="2002"/>
    <n v="3178.24"/>
    <n v="4540"/>
    <s v="United States"/>
    <n v="0"/>
    <s v="GTX"/>
    <n v="5482"/>
    <x v="0"/>
    <s v="Central"/>
  </r>
  <r>
    <s v="DFG6OP8T"/>
    <x v="26"/>
    <x v="3"/>
    <s v="Massive Dynamic"/>
    <x v="1"/>
    <d v="2017-07-06T00:00:00"/>
    <x v="203"/>
    <n v="0"/>
    <s v="entertainment"/>
    <n v="1989"/>
    <n v="665.06"/>
    <n v="1095"/>
    <s v="United States"/>
    <n v="0"/>
    <s v="GTX"/>
    <n v="5482"/>
    <x v="5"/>
    <s v="East"/>
  </r>
  <r>
    <s v="JMTKEPXF"/>
    <x v="22"/>
    <x v="4"/>
    <s v="Zotware"/>
    <x v="0"/>
    <d v="2017-07-06T00:00:00"/>
    <x v="204"/>
    <n v="2996"/>
    <s v="software"/>
    <n v="1979"/>
    <n v="4478.47"/>
    <n v="13809"/>
    <s v="United States"/>
    <n v="0"/>
    <s v="MG"/>
    <n v="3393"/>
    <x v="5"/>
    <s v="East"/>
  </r>
  <r>
    <s v="EQ399D3M"/>
    <x v="9"/>
    <x v="4"/>
    <s v="Sonron"/>
    <x v="0"/>
    <d v="2017-07-06T00:00:00"/>
    <x v="200"/>
    <n v="3250"/>
    <s v="telecommunications"/>
    <n v="1999"/>
    <n v="1699.85"/>
    <n v="5108"/>
    <s v="United States"/>
    <n v="0"/>
    <s v="MG"/>
    <n v="3393"/>
    <x v="3"/>
    <s v="West"/>
  </r>
  <r>
    <s v="DOVNGYN4"/>
    <x v="14"/>
    <x v="2"/>
    <s v="Green-Plus"/>
    <x v="1"/>
    <d v="2017-07-06T00:00:00"/>
    <x v="195"/>
    <n v="0"/>
    <s v="services"/>
    <n v="2003"/>
    <n v="692.19"/>
    <n v="1922"/>
    <s v="United States"/>
    <n v="0"/>
    <s v="GTX"/>
    <n v="550"/>
    <x v="2"/>
    <s v="West"/>
  </r>
  <r>
    <s v="TIFPUXSQ"/>
    <x v="20"/>
    <x v="2"/>
    <s v="Condax"/>
    <x v="1"/>
    <d v="2017-07-06T00:00:00"/>
    <x v="190"/>
    <n v="0"/>
    <s v="medical"/>
    <n v="2017"/>
    <n v="4.54"/>
    <n v="9"/>
    <s v="United States"/>
    <n v="0"/>
    <s v="GTX"/>
    <n v="550"/>
    <x v="1"/>
    <s v="Central"/>
  </r>
  <r>
    <s v="LXDCC260"/>
    <x v="20"/>
    <x v="3"/>
    <s v="Funholding"/>
    <x v="0"/>
    <d v="2017-07-06T00:00:00"/>
    <x v="190"/>
    <n v="5966"/>
    <s v="finance"/>
    <n v="1991"/>
    <n v="2819.5"/>
    <n v="7227"/>
    <s v="United States"/>
    <s v="Golddex"/>
    <s v="GTX"/>
    <n v="5482"/>
    <x v="1"/>
    <s v="Central"/>
  </r>
  <r>
    <s v="1Z72JRDI"/>
    <x v="8"/>
    <x v="4"/>
    <s v="Labdrill"/>
    <x v="0"/>
    <d v="2017-07-06T00:00:00"/>
    <x v="201"/>
    <n v="3452"/>
    <s v="medical"/>
    <n v="1985"/>
    <n v="2741.37"/>
    <n v="9226"/>
    <s v="United States"/>
    <n v="0"/>
    <s v="MG"/>
    <n v="3393"/>
    <x v="2"/>
    <s v="West"/>
  </r>
  <r>
    <s v="XTBADYHW"/>
    <x v="0"/>
    <x v="1"/>
    <s v="Toughzap"/>
    <x v="1"/>
    <d v="2017-07-06T00:00:00"/>
    <x v="204"/>
    <n v="0"/>
    <s v="retail"/>
    <n v="1995"/>
    <n v="332.43"/>
    <n v="799"/>
    <s v="United States"/>
    <n v="0"/>
    <s v="MG"/>
    <n v="55"/>
    <x v="0"/>
    <s v="Central"/>
  </r>
  <r>
    <s v="PPDU7OWD"/>
    <x v="0"/>
    <x v="4"/>
    <s v="Stanredtax"/>
    <x v="1"/>
    <d v="2017-07-06T00:00:00"/>
    <x v="198"/>
    <n v="0"/>
    <s v="finance"/>
    <n v="1987"/>
    <n v="1698.2"/>
    <n v="3798"/>
    <s v="United States"/>
    <n v="0"/>
    <s v="MG"/>
    <n v="3393"/>
    <x v="0"/>
    <s v="Central"/>
  </r>
  <r>
    <s v="CJ05Q2G5"/>
    <x v="10"/>
    <x v="2"/>
    <s v="Labdrill"/>
    <x v="1"/>
    <d v="2017-07-06T00:00:00"/>
    <x v="194"/>
    <n v="0"/>
    <s v="medical"/>
    <n v="1985"/>
    <n v="2741.37"/>
    <n v="9226"/>
    <s v="United States"/>
    <n v="0"/>
    <s v="GTX"/>
    <n v="550"/>
    <x v="3"/>
    <s v="West"/>
  </r>
  <r>
    <s v="MON3JWUF"/>
    <x v="4"/>
    <x v="2"/>
    <s v="Faxquote"/>
    <x v="0"/>
    <d v="2017-07-06T00:00:00"/>
    <x v="198"/>
    <n v="583"/>
    <s v="telecommunications"/>
    <n v="1995"/>
    <n v="1825.82"/>
    <n v="5595"/>
    <s v="United States"/>
    <s v="Sonron"/>
    <s v="GTX"/>
    <n v="550"/>
    <x v="3"/>
    <s v="West"/>
  </r>
  <r>
    <s v="SFMKU2FV"/>
    <x v="13"/>
    <x v="1"/>
    <s v="Ontomedia"/>
    <x v="1"/>
    <d v="2017-07-06T00:00:00"/>
    <x v="201"/>
    <n v="0"/>
    <s v="employment"/>
    <n v="1997"/>
    <n v="882.12"/>
    <n v="2769"/>
    <s v="United States"/>
    <n v="0"/>
    <s v="MG"/>
    <n v="55"/>
    <x v="4"/>
    <s v="East"/>
  </r>
  <r>
    <s v="9FH2VYQQ"/>
    <x v="2"/>
    <x v="0"/>
    <s v="Goodsilron"/>
    <x v="1"/>
    <d v="2017-07-06T00:00:00"/>
    <x v="198"/>
    <n v="0"/>
    <s v="marketing"/>
    <n v="2000"/>
    <n v="2952.73"/>
    <n v="5107"/>
    <s v="United States"/>
    <n v="0"/>
    <s v="GTX"/>
    <n v="1096"/>
    <x v="2"/>
    <s v="West"/>
  </r>
  <r>
    <s v="PMVKMS6A"/>
    <x v="2"/>
    <x v="2"/>
    <s v="J-Texon"/>
    <x v="0"/>
    <d v="2017-07-06T00:00:00"/>
    <x v="174"/>
    <n v="507"/>
    <s v="retail"/>
    <n v="1989"/>
    <n v="1388.67"/>
    <n v="3583"/>
    <s v="United States"/>
    <n v="0"/>
    <s v="GTX"/>
    <n v="550"/>
    <x v="2"/>
    <s v="West"/>
  </r>
  <r>
    <s v="E62A05BH"/>
    <x v="3"/>
    <x v="2"/>
    <s v="Inity"/>
    <x v="1"/>
    <d v="2017-07-07T00:00:00"/>
    <x v="202"/>
    <n v="0"/>
    <s v="marketing"/>
    <n v="1986"/>
    <n v="2403.58"/>
    <n v="8801"/>
    <s v="United States"/>
    <n v="0"/>
    <s v="GTX"/>
    <n v="550"/>
    <x v="0"/>
    <s v="Central"/>
  </r>
  <r>
    <s v="U3GCADFV"/>
    <x v="3"/>
    <x v="1"/>
    <s v="Rangreen"/>
    <x v="1"/>
    <d v="2017-07-07T00:00:00"/>
    <x v="198"/>
    <n v="0"/>
    <s v="technolgy"/>
    <n v="1987"/>
    <n v="2938.67"/>
    <n v="8775"/>
    <s v="Panama"/>
    <n v="0"/>
    <s v="MG"/>
    <n v="55"/>
    <x v="0"/>
    <s v="Central"/>
  </r>
  <r>
    <s v="611J0LEK"/>
    <x v="28"/>
    <x v="2"/>
    <s v="Betasoloin"/>
    <x v="0"/>
    <d v="2017-07-07T00:00:00"/>
    <x v="192"/>
    <n v="574"/>
    <s v="medical"/>
    <n v="1999"/>
    <n v="251.41"/>
    <n v="495"/>
    <s v="United States"/>
    <n v="0"/>
    <s v="GTX"/>
    <n v="550"/>
    <x v="5"/>
    <s v="East"/>
  </r>
  <r>
    <s v="5M5TW9RC"/>
    <x v="25"/>
    <x v="0"/>
    <s v="Umbrella Corporation"/>
    <x v="2"/>
    <d v="2017-07-07T00:00:00"/>
    <x v="14"/>
    <m/>
    <s v="finance"/>
    <n v="1998"/>
    <n v="2022.14"/>
    <n v="5113"/>
    <s v="United States"/>
    <n v="0"/>
    <s v="GTX"/>
    <n v="1096"/>
    <x v="5"/>
    <s v="East"/>
  </r>
  <r>
    <s v="ZWA2ES4F"/>
    <x v="25"/>
    <x v="1"/>
    <s v="Opentech"/>
    <x v="0"/>
    <d v="2017-07-07T00:00:00"/>
    <x v="165"/>
    <n v="48"/>
    <s v="finance"/>
    <n v="1994"/>
    <n v="355.23"/>
    <n v="853"/>
    <s v="United States"/>
    <n v="0"/>
    <s v="MG"/>
    <n v="55"/>
    <x v="5"/>
    <s v="East"/>
  </r>
  <r>
    <s v="LNT5B9XY"/>
    <x v="27"/>
    <x v="1"/>
    <s v="Statholdings"/>
    <x v="1"/>
    <d v="2017-07-07T00:00:00"/>
    <x v="204"/>
    <n v="0"/>
    <s v="employment"/>
    <n v="1997"/>
    <n v="291.27"/>
    <n v="586"/>
    <s v="United States"/>
    <n v="0"/>
    <s v="MG"/>
    <n v="55"/>
    <x v="0"/>
    <s v="Central"/>
  </r>
  <r>
    <s v="CPQ348W9"/>
    <x v="27"/>
    <x v="2"/>
    <s v="Isdom"/>
    <x v="0"/>
    <d v="2017-07-07T00:00:00"/>
    <x v="202"/>
    <n v="458"/>
    <s v="medical"/>
    <n v="2002"/>
    <n v="3178.24"/>
    <n v="4540"/>
    <s v="United States"/>
    <n v="0"/>
    <s v="GTX"/>
    <n v="550"/>
    <x v="0"/>
    <s v="Central"/>
  </r>
  <r>
    <s v="UZ0MRAFU"/>
    <x v="27"/>
    <x v="3"/>
    <s v="Codehow"/>
    <x v="0"/>
    <d v="2017-07-07T00:00:00"/>
    <x v="152"/>
    <n v="5455"/>
    <s v="software"/>
    <n v="1998"/>
    <n v="2714.9"/>
    <n v="2641"/>
    <s v="United States"/>
    <s v="Acme Corporation"/>
    <s v="GTX"/>
    <n v="5482"/>
    <x v="0"/>
    <s v="Central"/>
  </r>
  <r>
    <s v="VFO5EK6R"/>
    <x v="23"/>
    <x v="2"/>
    <s v="Silis"/>
    <x v="1"/>
    <d v="2017-07-07T00:00:00"/>
    <x v="200"/>
    <n v="0"/>
    <s v="medical"/>
    <n v="1994"/>
    <n v="2818.38"/>
    <n v="6290"/>
    <s v="United States"/>
    <n v="0"/>
    <s v="GTX"/>
    <n v="550"/>
    <x v="4"/>
    <s v="East"/>
  </r>
  <r>
    <s v="GE5SORJX"/>
    <x v="23"/>
    <x v="3"/>
    <s v="Kan-code"/>
    <x v="0"/>
    <d v="2017-07-07T00:00:00"/>
    <x v="180"/>
    <n v="5666"/>
    <s v="software"/>
    <n v="1982"/>
    <n v="11698.03"/>
    <n v="34288"/>
    <s v="United States"/>
    <n v="0"/>
    <s v="GTX"/>
    <n v="5482"/>
    <x v="4"/>
    <s v="East"/>
  </r>
  <r>
    <s v="03O9FNTZ"/>
    <x v="26"/>
    <x v="0"/>
    <s v="Bluth Company"/>
    <x v="0"/>
    <d v="2017-07-07T00:00:00"/>
    <x v="192"/>
    <n v="1107"/>
    <s v="technolgy"/>
    <n v="1993"/>
    <n v="1242.32"/>
    <n v="3027"/>
    <s v="United States"/>
    <s v="Acme Corporation"/>
    <s v="GTX"/>
    <n v="1096"/>
    <x v="5"/>
    <s v="East"/>
  </r>
  <r>
    <s v="M6J6VNVQ"/>
    <x v="22"/>
    <x v="2"/>
    <s v="Ontomedia"/>
    <x v="0"/>
    <d v="2017-07-07T00:00:00"/>
    <x v="164"/>
    <n v="498"/>
    <s v="employment"/>
    <n v="1997"/>
    <n v="882.12"/>
    <n v="2769"/>
    <s v="United States"/>
    <n v="0"/>
    <s v="GTX"/>
    <n v="550"/>
    <x v="5"/>
    <s v="East"/>
  </r>
  <r>
    <s v="S767XDO3"/>
    <x v="12"/>
    <x v="4"/>
    <s v="Hatfan"/>
    <x v="1"/>
    <d v="2017-07-07T00:00:00"/>
    <x v="165"/>
    <n v="0"/>
    <s v="services"/>
    <n v="1982"/>
    <n v="792.46"/>
    <n v="1299"/>
    <s v="United States"/>
    <n v="0"/>
    <s v="MG"/>
    <n v="3393"/>
    <x v="3"/>
    <s v="West"/>
  </r>
  <r>
    <s v="ZPKCSV3R"/>
    <x v="29"/>
    <x v="1"/>
    <s v="Dontechi"/>
    <x v="0"/>
    <d v="2017-07-07T00:00:00"/>
    <x v="194"/>
    <n v="64"/>
    <s v="software"/>
    <n v="1982"/>
    <n v="4618"/>
    <n v="10083"/>
    <s v="United States"/>
    <n v="0"/>
    <s v="MG"/>
    <n v="55"/>
    <x v="1"/>
    <s v="Central"/>
  </r>
  <r>
    <s v="CLA3RTMS"/>
    <x v="14"/>
    <x v="4"/>
    <s v="Xx-holding"/>
    <x v="1"/>
    <d v="2017-07-07T00:00:00"/>
    <x v="192"/>
    <n v="0"/>
    <s v="finance"/>
    <n v="1993"/>
    <n v="7537.24"/>
    <n v="20293"/>
    <s v="United States"/>
    <n v="0"/>
    <s v="MG"/>
    <n v="3393"/>
    <x v="2"/>
    <s v="West"/>
  </r>
  <r>
    <s v="K1K48OTP"/>
    <x v="16"/>
    <x v="3"/>
    <s v="Conecom"/>
    <x v="2"/>
    <d v="2017-07-07T00:00:00"/>
    <x v="14"/>
    <m/>
    <s v="technolgy"/>
    <n v="2005"/>
    <n v="1520.66"/>
    <n v="1806"/>
    <s v="United States"/>
    <n v="0"/>
    <s v="GTX"/>
    <n v="5482"/>
    <x v="2"/>
    <s v="West"/>
  </r>
  <r>
    <s v="OJWV4RT2"/>
    <x v="16"/>
    <x v="2"/>
    <s v="Konex"/>
    <x v="1"/>
    <d v="2017-07-07T00:00:00"/>
    <x v="192"/>
    <n v="0"/>
    <s v="technolgy"/>
    <n v="1980"/>
    <n v="7708.38"/>
    <n v="13756"/>
    <s v="United States"/>
    <n v="0"/>
    <s v="GTX"/>
    <n v="550"/>
    <x v="2"/>
    <s v="West"/>
  </r>
  <r>
    <s v="PMQCN4PR"/>
    <x v="16"/>
    <x v="2"/>
    <s v="Finjob"/>
    <x v="0"/>
    <d v="2017-07-07T00:00:00"/>
    <x v="192"/>
    <n v="565"/>
    <s v="employment"/>
    <n v="1988"/>
    <n v="2059.9"/>
    <n v="3644"/>
    <s v="United States"/>
    <n v="0"/>
    <s v="GTX"/>
    <n v="550"/>
    <x v="2"/>
    <s v="West"/>
  </r>
  <r>
    <s v="CBIFB5BB"/>
    <x v="16"/>
    <x v="2"/>
    <s v="Kan-code"/>
    <x v="0"/>
    <d v="2017-07-07T00:00:00"/>
    <x v="204"/>
    <n v="579"/>
    <s v="software"/>
    <n v="1982"/>
    <n v="11698.03"/>
    <n v="34288"/>
    <s v="United States"/>
    <n v="0"/>
    <s v="GTX"/>
    <n v="550"/>
    <x v="2"/>
    <s v="West"/>
  </r>
  <r>
    <s v="BSVZWUXR"/>
    <x v="21"/>
    <x v="1"/>
    <s v="Hottechi"/>
    <x v="0"/>
    <d v="2017-07-07T00:00:00"/>
    <x v="176"/>
    <n v="56"/>
    <s v="technolgy"/>
    <n v="1997"/>
    <n v="8170.38"/>
    <n v="16499"/>
    <s v="Korea"/>
    <n v="0"/>
    <s v="MG"/>
    <n v="55"/>
    <x v="0"/>
    <s v="Central"/>
  </r>
  <r>
    <s v="LN9NU0A8"/>
    <x v="20"/>
    <x v="0"/>
    <s v="Inity"/>
    <x v="0"/>
    <d v="2017-07-07T00:00:00"/>
    <x v="204"/>
    <n v="1193"/>
    <s v="marketing"/>
    <n v="1986"/>
    <n v="2403.58"/>
    <n v="8801"/>
    <s v="United States"/>
    <n v="0"/>
    <s v="GTX"/>
    <n v="1096"/>
    <x v="1"/>
    <s v="Central"/>
  </r>
  <r>
    <s v="KD27RNU9"/>
    <x v="0"/>
    <x v="2"/>
    <s v="Scottech"/>
    <x v="1"/>
    <d v="2017-07-07T00:00:00"/>
    <x v="202"/>
    <n v="0"/>
    <s v="marketing"/>
    <n v="2012"/>
    <n v="45.39"/>
    <n v="100"/>
    <s v="United States"/>
    <s v="Inity"/>
    <s v="GTX"/>
    <n v="550"/>
    <x v="0"/>
    <s v="Central"/>
  </r>
  <r>
    <s v="FN50OJHN"/>
    <x v="6"/>
    <x v="0"/>
    <s v="Betatech"/>
    <x v="0"/>
    <d v="2017-07-07T00:00:00"/>
    <x v="194"/>
    <n v="1088"/>
    <s v="medical"/>
    <n v="1986"/>
    <n v="647.18"/>
    <n v="1185"/>
    <s v="Kenya"/>
    <n v="0"/>
    <s v="GTX"/>
    <n v="1096"/>
    <x v="1"/>
    <s v="Central"/>
  </r>
  <r>
    <s v="YA68AAQK"/>
    <x v="17"/>
    <x v="0"/>
    <s v="Xx-zobam"/>
    <x v="1"/>
    <d v="2017-07-07T00:00:00"/>
    <x v="180"/>
    <n v="0"/>
    <s v="entertainment"/>
    <n v="1989"/>
    <n v="3838.39"/>
    <n v="8274"/>
    <s v="United States"/>
    <n v="0"/>
    <s v="GTX"/>
    <n v="1096"/>
    <x v="5"/>
    <s v="East"/>
  </r>
  <r>
    <s v="90K2ZTKB"/>
    <x v="10"/>
    <x v="1"/>
    <s v="Xx-holding"/>
    <x v="0"/>
    <d v="2017-07-07T00:00:00"/>
    <x v="176"/>
    <n v="58"/>
    <s v="finance"/>
    <n v="1993"/>
    <n v="7537.24"/>
    <n v="20293"/>
    <s v="United States"/>
    <n v="0"/>
    <s v="MG"/>
    <n v="55"/>
    <x v="3"/>
    <s v="West"/>
  </r>
  <r>
    <s v="1M0THQSZ"/>
    <x v="4"/>
    <x v="4"/>
    <s v="Golddex"/>
    <x v="1"/>
    <d v="2017-07-07T00:00:00"/>
    <x v="192"/>
    <n v="0"/>
    <s v="finance"/>
    <n v="2008"/>
    <n v="52.5"/>
    <n v="165"/>
    <s v="United States"/>
    <n v="0"/>
    <s v="MG"/>
    <n v="3393"/>
    <x v="3"/>
    <s v="West"/>
  </r>
  <r>
    <s v="Y1GEH2EG"/>
    <x v="4"/>
    <x v="3"/>
    <s v="Green-Plus"/>
    <x v="0"/>
    <d v="2017-07-07T00:00:00"/>
    <x v="198"/>
    <n v="4466"/>
    <s v="services"/>
    <n v="2003"/>
    <n v="692.19"/>
    <n v="1922"/>
    <s v="United States"/>
    <n v="0"/>
    <s v="GTX"/>
    <n v="5482"/>
    <x v="3"/>
    <s v="West"/>
  </r>
  <r>
    <s v="593L4BNI"/>
    <x v="13"/>
    <x v="2"/>
    <s v="Kinnamplus"/>
    <x v="1"/>
    <d v="2017-07-07T00:00:00"/>
    <x v="200"/>
    <n v="0"/>
    <s v="retail"/>
    <n v="2004"/>
    <n v="702.72"/>
    <n v="1831"/>
    <s v="United States"/>
    <n v="0"/>
    <s v="GTX"/>
    <n v="550"/>
    <x v="4"/>
    <s v="East"/>
  </r>
  <r>
    <s v="83EZC8YK"/>
    <x v="13"/>
    <x v="4"/>
    <s v="Xx-zobam"/>
    <x v="1"/>
    <d v="2017-07-07T00:00:00"/>
    <x v="202"/>
    <n v="0"/>
    <s v="entertainment"/>
    <n v="1989"/>
    <n v="3838.39"/>
    <n v="8274"/>
    <s v="United States"/>
    <n v="0"/>
    <s v="MG"/>
    <n v="3393"/>
    <x v="4"/>
    <s v="East"/>
  </r>
  <r>
    <s v="4MTCQ31T"/>
    <x v="3"/>
    <x v="1"/>
    <s v="Gogozoom"/>
    <x v="0"/>
    <d v="2017-07-08T00:00:00"/>
    <x v="205"/>
    <n v="55"/>
    <s v="telecommunications"/>
    <n v="2007"/>
    <n v="86.68"/>
    <n v="187"/>
    <s v="United States"/>
    <s v="Sonron"/>
    <s v="MG"/>
    <n v="55"/>
    <x v="0"/>
    <s v="Central"/>
  </r>
  <r>
    <s v="QU220OFI"/>
    <x v="28"/>
    <x v="2"/>
    <s v="Finhigh"/>
    <x v="2"/>
    <d v="2017-07-08T00:00:00"/>
    <x v="14"/>
    <m/>
    <s v="finance"/>
    <n v="2006"/>
    <n v="1102.43"/>
    <n v="1759"/>
    <s v="United States"/>
    <n v="0"/>
    <s v="GTX"/>
    <n v="550"/>
    <x v="5"/>
    <s v="East"/>
  </r>
  <r>
    <s v="TJYNW3C7"/>
    <x v="25"/>
    <x v="0"/>
    <s v="Donware"/>
    <x v="1"/>
    <d v="2017-07-08T00:00:00"/>
    <x v="202"/>
    <n v="0"/>
    <s v="marketing"/>
    <n v="1999"/>
    <n v="1197.44"/>
    <n v="2570"/>
    <s v="United States"/>
    <n v="0"/>
    <s v="GTX"/>
    <n v="1096"/>
    <x v="5"/>
    <s v="East"/>
  </r>
  <r>
    <s v="COGZW25D"/>
    <x v="25"/>
    <x v="0"/>
    <s v="Konex"/>
    <x v="0"/>
    <d v="2017-07-08T00:00:00"/>
    <x v="201"/>
    <n v="861"/>
    <s v="technolgy"/>
    <n v="1980"/>
    <n v="7708.38"/>
    <n v="13756"/>
    <s v="United States"/>
    <n v="0"/>
    <s v="GTX"/>
    <n v="1096"/>
    <x v="5"/>
    <s v="East"/>
  </r>
  <r>
    <s v="B3A6VXVQ"/>
    <x v="23"/>
    <x v="2"/>
    <s v="Acme Corporation"/>
    <x v="2"/>
    <d v="2017-07-08T00:00:00"/>
    <x v="14"/>
    <m/>
    <s v="technolgy"/>
    <n v="1996"/>
    <n v="1100.04"/>
    <n v="2822"/>
    <s v="United States"/>
    <n v="0"/>
    <s v="GTX"/>
    <n v="550"/>
    <x v="4"/>
    <s v="East"/>
  </r>
  <r>
    <s v="O83AR1CC"/>
    <x v="23"/>
    <x v="4"/>
    <s v="Plussunin"/>
    <x v="1"/>
    <d v="2017-07-08T00:00:00"/>
    <x v="192"/>
    <n v="0"/>
    <s v="retail"/>
    <n v="2003"/>
    <n v="1419.98"/>
    <n v="4018"/>
    <s v="United States"/>
    <n v="0"/>
    <s v="MG"/>
    <n v="3393"/>
    <x v="4"/>
    <s v="East"/>
  </r>
  <r>
    <s v="J03H7OQF"/>
    <x v="1"/>
    <x v="1"/>
    <s v="Betatech"/>
    <x v="0"/>
    <d v="2017-07-08T00:00:00"/>
    <x v="201"/>
    <n v="54"/>
    <s v="medical"/>
    <n v="1986"/>
    <n v="647.18"/>
    <n v="1185"/>
    <s v="Kenya"/>
    <n v="0"/>
    <s v="MG"/>
    <n v="55"/>
    <x v="1"/>
    <s v="Central"/>
  </r>
  <r>
    <s v="DJXM9LIW"/>
    <x v="22"/>
    <x v="0"/>
    <s v="Kinnamplus"/>
    <x v="0"/>
    <d v="2017-07-08T00:00:00"/>
    <x v="200"/>
    <n v="1020"/>
    <s v="retail"/>
    <n v="2004"/>
    <n v="702.72"/>
    <n v="1831"/>
    <s v="United States"/>
    <n v="0"/>
    <s v="GTX"/>
    <n v="1096"/>
    <x v="5"/>
    <s v="East"/>
  </r>
  <r>
    <s v="6XH71PH8"/>
    <x v="22"/>
    <x v="0"/>
    <s v="Yearin"/>
    <x v="0"/>
    <d v="2017-07-08T00:00:00"/>
    <x v="183"/>
    <n v="1136"/>
    <s v="retail"/>
    <n v="2005"/>
    <n v="2261.05"/>
    <n v="3851"/>
    <s v="United States"/>
    <n v="0"/>
    <s v="GTX"/>
    <n v="1096"/>
    <x v="5"/>
    <s v="East"/>
  </r>
  <r>
    <s v="AW1U6QKR"/>
    <x v="22"/>
    <x v="1"/>
    <s v="Konex"/>
    <x v="0"/>
    <d v="2017-07-08T00:00:00"/>
    <x v="200"/>
    <n v="55"/>
    <s v="technolgy"/>
    <n v="1980"/>
    <n v="7708.38"/>
    <n v="13756"/>
    <s v="United States"/>
    <n v="0"/>
    <s v="MG"/>
    <n v="55"/>
    <x v="5"/>
    <s v="East"/>
  </r>
  <r>
    <s v="GUJNYTXN"/>
    <x v="19"/>
    <x v="2"/>
    <s v="Kinnamplus"/>
    <x v="0"/>
    <d v="2017-07-08T00:00:00"/>
    <x v="192"/>
    <n v="483"/>
    <s v="retail"/>
    <n v="2004"/>
    <n v="702.72"/>
    <n v="1831"/>
    <s v="United States"/>
    <n v="0"/>
    <s v="GTX"/>
    <n v="550"/>
    <x v="4"/>
    <s v="East"/>
  </r>
  <r>
    <s v="ELLLRB7A"/>
    <x v="7"/>
    <x v="2"/>
    <s v="Zoomit"/>
    <x v="0"/>
    <d v="2017-07-08T00:00:00"/>
    <x v="171"/>
    <n v="587"/>
    <s v="entertainment"/>
    <n v="1992"/>
    <n v="324.19"/>
    <n v="978"/>
    <s v="United States"/>
    <n v="0"/>
    <s v="GTX"/>
    <n v="550"/>
    <x v="2"/>
    <s v="West"/>
  </r>
  <r>
    <s v="F4EHCQIC"/>
    <x v="7"/>
    <x v="3"/>
    <s v="Kan-code"/>
    <x v="0"/>
    <d v="2017-07-08T00:00:00"/>
    <x v="201"/>
    <n v="5284"/>
    <s v="software"/>
    <n v="1982"/>
    <n v="11698.03"/>
    <n v="34288"/>
    <s v="United States"/>
    <n v="0"/>
    <s v="GTX"/>
    <n v="5482"/>
    <x v="2"/>
    <s v="West"/>
  </r>
  <r>
    <s v="EHC9KQDN"/>
    <x v="29"/>
    <x v="2"/>
    <s v="Scottech"/>
    <x v="1"/>
    <d v="2017-07-08T00:00:00"/>
    <x v="192"/>
    <n v="0"/>
    <s v="marketing"/>
    <n v="2012"/>
    <n v="45.39"/>
    <n v="100"/>
    <s v="United States"/>
    <s v="Inity"/>
    <s v="GTX"/>
    <n v="550"/>
    <x v="1"/>
    <s v="Central"/>
  </r>
  <r>
    <s v="MBLFZPU2"/>
    <x v="29"/>
    <x v="2"/>
    <s v="Warephase"/>
    <x v="1"/>
    <d v="2017-07-08T00:00:00"/>
    <x v="179"/>
    <n v="0"/>
    <s v="services"/>
    <n v="1997"/>
    <n v="2041.73"/>
    <n v="5276"/>
    <s v="United States"/>
    <n v="0"/>
    <s v="GTX"/>
    <n v="550"/>
    <x v="1"/>
    <s v="Central"/>
  </r>
  <r>
    <s v="L0SOZL9A"/>
    <x v="16"/>
    <x v="4"/>
    <s v="Y-corporation"/>
    <x v="1"/>
    <d v="2017-07-08T00:00:00"/>
    <x v="183"/>
    <n v="0"/>
    <s v="employment"/>
    <n v="1983"/>
    <n v="2871.35"/>
    <n v="9561"/>
    <s v="United States"/>
    <n v="0"/>
    <s v="MG"/>
    <n v="3393"/>
    <x v="2"/>
    <s v="West"/>
  </r>
  <r>
    <s v="00XBYXIB"/>
    <x v="16"/>
    <x v="0"/>
    <s v="Green-Plus"/>
    <x v="0"/>
    <d v="2017-07-08T00:00:00"/>
    <x v="192"/>
    <n v="993"/>
    <s v="services"/>
    <n v="2003"/>
    <n v="692.19"/>
    <n v="1922"/>
    <s v="United States"/>
    <n v="0"/>
    <s v="GTX"/>
    <n v="1096"/>
    <x v="2"/>
    <s v="West"/>
  </r>
  <r>
    <s v="ASN7OCWQ"/>
    <x v="5"/>
    <x v="2"/>
    <s v="Groovestreet"/>
    <x v="1"/>
    <d v="2017-07-08T00:00:00"/>
    <x v="202"/>
    <n v="0"/>
    <s v="retail"/>
    <n v="2003"/>
    <n v="223.8"/>
    <n v="299"/>
    <s v="United States"/>
    <n v="0"/>
    <s v="GTX"/>
    <n v="550"/>
    <x v="3"/>
    <s v="West"/>
  </r>
  <r>
    <s v="0YPN92QB"/>
    <x v="10"/>
    <x v="1"/>
    <s v="Y-corporation"/>
    <x v="1"/>
    <d v="2017-07-08T00:00:00"/>
    <x v="193"/>
    <n v="0"/>
    <s v="employment"/>
    <n v="1983"/>
    <n v="2871.35"/>
    <n v="9561"/>
    <s v="United States"/>
    <n v="0"/>
    <s v="MG"/>
    <n v="55"/>
    <x v="3"/>
    <s v="West"/>
  </r>
  <r>
    <s v="UIA0FO51"/>
    <x v="15"/>
    <x v="4"/>
    <s v="Xx-zobam"/>
    <x v="0"/>
    <d v="2017-07-08T00:00:00"/>
    <x v="192"/>
    <n v="3569"/>
    <s v="entertainment"/>
    <n v="1989"/>
    <n v="3838.39"/>
    <n v="8274"/>
    <s v="United States"/>
    <n v="0"/>
    <s v="MG"/>
    <n v="3393"/>
    <x v="4"/>
    <s v="East"/>
  </r>
  <r>
    <s v="48J7F1A2"/>
    <x v="4"/>
    <x v="4"/>
    <s v="Hottechi"/>
    <x v="0"/>
    <d v="2017-07-08T00:00:00"/>
    <x v="157"/>
    <n v="3276"/>
    <s v="technolgy"/>
    <n v="1997"/>
    <n v="8170.38"/>
    <n v="16499"/>
    <s v="Korea"/>
    <n v="0"/>
    <s v="MG"/>
    <n v="3393"/>
    <x v="3"/>
    <s v="West"/>
  </r>
  <r>
    <s v="D193SPY4"/>
    <x v="13"/>
    <x v="1"/>
    <s v="Plussunin"/>
    <x v="2"/>
    <d v="2017-07-08T00:00:00"/>
    <x v="14"/>
    <m/>
    <s v="retail"/>
    <n v="2003"/>
    <n v="1419.98"/>
    <n v="4018"/>
    <s v="United States"/>
    <n v="0"/>
    <s v="MG"/>
    <n v="55"/>
    <x v="4"/>
    <s v="East"/>
  </r>
  <r>
    <s v="SFIMNCPZ"/>
    <x v="13"/>
    <x v="4"/>
    <s v="Mathtouch"/>
    <x v="1"/>
    <d v="2017-07-08T00:00:00"/>
    <x v="193"/>
    <n v="0"/>
    <s v="marketing"/>
    <n v="1984"/>
    <n v="3027.46"/>
    <n v="9516"/>
    <s v="Jordan"/>
    <n v="0"/>
    <s v="MG"/>
    <n v="3393"/>
    <x v="4"/>
    <s v="East"/>
  </r>
  <r>
    <s v="57NT8T8S"/>
    <x v="2"/>
    <x v="2"/>
    <s v="Finjob"/>
    <x v="1"/>
    <d v="2017-07-08T00:00:00"/>
    <x v="201"/>
    <n v="0"/>
    <s v="employment"/>
    <n v="1988"/>
    <n v="2059.9"/>
    <n v="3644"/>
    <s v="United States"/>
    <n v="0"/>
    <s v="GTX"/>
    <n v="550"/>
    <x v="2"/>
    <s v="West"/>
  </r>
  <r>
    <s v="7GLF1GBJ"/>
    <x v="2"/>
    <x v="0"/>
    <s v="Green-Plus"/>
    <x v="1"/>
    <d v="2017-07-08T00:00:00"/>
    <x v="201"/>
    <n v="0"/>
    <s v="services"/>
    <n v="2003"/>
    <n v="692.19"/>
    <n v="1922"/>
    <s v="United States"/>
    <n v="0"/>
    <s v="GTX"/>
    <n v="1096"/>
    <x v="2"/>
    <s v="West"/>
  </r>
  <r>
    <s v="YST07PM6"/>
    <x v="2"/>
    <x v="3"/>
    <s v="Doncon"/>
    <x v="1"/>
    <d v="2017-07-08T00:00:00"/>
    <x v="204"/>
    <n v="0"/>
    <s v="technolgy"/>
    <n v="2010"/>
    <n v="587.72"/>
    <n v="1501"/>
    <s v="United States"/>
    <n v="0"/>
    <s v="GTX"/>
    <n v="5482"/>
    <x v="2"/>
    <s v="West"/>
  </r>
  <r>
    <s v="HPU7RQG6"/>
    <x v="2"/>
    <x v="3"/>
    <s v="Rantouch"/>
    <x v="1"/>
    <d v="2017-07-08T00:00:00"/>
    <x v="202"/>
    <n v="0"/>
    <s v="telecommunications"/>
    <n v="1994"/>
    <n v="1188.42"/>
    <n v="3015"/>
    <s v="United States"/>
    <n v="0"/>
    <s v="GTX"/>
    <n v="5482"/>
    <x v="2"/>
    <s v="West"/>
  </r>
  <r>
    <s v="045D5MZO"/>
    <x v="2"/>
    <x v="3"/>
    <s v="Kan-code"/>
    <x v="0"/>
    <d v="2017-07-08T00:00:00"/>
    <x v="204"/>
    <n v="5576"/>
    <s v="software"/>
    <n v="1982"/>
    <n v="11698.03"/>
    <n v="34288"/>
    <s v="United States"/>
    <n v="0"/>
    <s v="GTX"/>
    <n v="5482"/>
    <x v="2"/>
    <s v="West"/>
  </r>
  <r>
    <s v="K1UREXI5"/>
    <x v="3"/>
    <x v="2"/>
    <s v="Genco Pura Olive Oil Company"/>
    <x v="0"/>
    <d v="2017-07-09T00:00:00"/>
    <x v="167"/>
    <n v="460"/>
    <s v="retail"/>
    <n v="2007"/>
    <n v="894.33"/>
    <n v="1635"/>
    <s v="Italy"/>
    <n v="0"/>
    <s v="GTX"/>
    <n v="550"/>
    <x v="0"/>
    <s v="Central"/>
  </r>
  <r>
    <s v="M7Y1LHHA"/>
    <x v="28"/>
    <x v="2"/>
    <s v="Zathunicon"/>
    <x v="0"/>
    <d v="2017-07-09T00:00:00"/>
    <x v="201"/>
    <n v="457"/>
    <s v="retail"/>
    <n v="2010"/>
    <n v="71.12"/>
    <n v="144"/>
    <s v="United States"/>
    <n v="0"/>
    <s v="GTX"/>
    <n v="550"/>
    <x v="5"/>
    <s v="East"/>
  </r>
  <r>
    <s v="WP6SUIMC"/>
    <x v="25"/>
    <x v="4"/>
    <s v="Silis"/>
    <x v="1"/>
    <d v="2017-07-09T00:00:00"/>
    <x v="202"/>
    <n v="0"/>
    <s v="medical"/>
    <n v="1994"/>
    <n v="2818.38"/>
    <n v="6290"/>
    <s v="United States"/>
    <n v="0"/>
    <s v="MG"/>
    <n v="3393"/>
    <x v="5"/>
    <s v="East"/>
  </r>
  <r>
    <s v="SGI5I4X1"/>
    <x v="23"/>
    <x v="2"/>
    <s v="Gekko &amp; Co"/>
    <x v="0"/>
    <d v="2017-07-09T00:00:00"/>
    <x v="193"/>
    <n v="665"/>
    <s v="retail"/>
    <n v="1990"/>
    <n v="2520.83"/>
    <n v="3502"/>
    <s v="United States"/>
    <n v="0"/>
    <s v="GTX"/>
    <n v="550"/>
    <x v="4"/>
    <s v="East"/>
  </r>
  <r>
    <s v="U07VUUGP"/>
    <x v="23"/>
    <x v="0"/>
    <s v="Zathunicon"/>
    <x v="0"/>
    <d v="2017-07-09T00:00:00"/>
    <x v="202"/>
    <n v="1122"/>
    <s v="retail"/>
    <n v="2010"/>
    <n v="71.12"/>
    <n v="144"/>
    <s v="United States"/>
    <n v="0"/>
    <s v="GTX"/>
    <n v="1096"/>
    <x v="4"/>
    <s v="East"/>
  </r>
  <r>
    <s v="SEC6K7X2"/>
    <x v="23"/>
    <x v="3"/>
    <s v="Umbrella Corporation"/>
    <x v="0"/>
    <d v="2017-07-09T00:00:00"/>
    <x v="203"/>
    <n v="5578"/>
    <s v="finance"/>
    <n v="1998"/>
    <n v="2022.14"/>
    <n v="5113"/>
    <s v="United States"/>
    <n v="0"/>
    <s v="GTX"/>
    <n v="5482"/>
    <x v="4"/>
    <s v="East"/>
  </r>
  <r>
    <s v="MXVBWIE5"/>
    <x v="1"/>
    <x v="2"/>
    <s v="Rundofase"/>
    <x v="0"/>
    <d v="2017-07-09T00:00:00"/>
    <x v="164"/>
    <n v="460"/>
    <s v="technolgy"/>
    <n v="1983"/>
    <n v="1008.06"/>
    <n v="1238"/>
    <s v="United States"/>
    <n v="0"/>
    <s v="GTX"/>
    <n v="550"/>
    <x v="1"/>
    <s v="Central"/>
  </r>
  <r>
    <s v="794F5VJB"/>
    <x v="22"/>
    <x v="0"/>
    <s v="Donware"/>
    <x v="0"/>
    <d v="2017-07-09T00:00:00"/>
    <x v="157"/>
    <n v="1133"/>
    <s v="marketing"/>
    <n v="1999"/>
    <n v="1197.44"/>
    <n v="2570"/>
    <s v="United States"/>
    <n v="0"/>
    <s v="GTX"/>
    <n v="1096"/>
    <x v="5"/>
    <s v="East"/>
  </r>
  <r>
    <s v="TNEB1XNK"/>
    <x v="22"/>
    <x v="0"/>
    <s v="Gekko &amp; Co"/>
    <x v="0"/>
    <d v="2017-07-09T00:00:00"/>
    <x v="152"/>
    <n v="1194"/>
    <s v="retail"/>
    <n v="1990"/>
    <n v="2520.83"/>
    <n v="3502"/>
    <s v="United States"/>
    <n v="0"/>
    <s v="GTX"/>
    <n v="1096"/>
    <x v="5"/>
    <s v="East"/>
  </r>
  <r>
    <s v="P60PIE95"/>
    <x v="22"/>
    <x v="3"/>
    <s v="Yearin"/>
    <x v="0"/>
    <d v="2017-07-09T00:00:00"/>
    <x v="167"/>
    <n v="5861"/>
    <s v="retail"/>
    <n v="2005"/>
    <n v="2261.05"/>
    <n v="3851"/>
    <s v="United States"/>
    <n v="0"/>
    <s v="GTX"/>
    <n v="5482"/>
    <x v="5"/>
    <s v="East"/>
  </r>
  <r>
    <s v="QKOAWRXD"/>
    <x v="24"/>
    <x v="2"/>
    <s v="Dontechi"/>
    <x v="1"/>
    <d v="2017-07-09T00:00:00"/>
    <x v="204"/>
    <n v="0"/>
    <s v="software"/>
    <n v="1982"/>
    <n v="4618"/>
    <n v="10083"/>
    <s v="United States"/>
    <n v="0"/>
    <s v="GTX"/>
    <n v="550"/>
    <x v="1"/>
    <s v="Central"/>
  </r>
  <r>
    <s v="NC7V5K1T"/>
    <x v="24"/>
    <x v="0"/>
    <s v="Stanredtax"/>
    <x v="0"/>
    <d v="2017-07-09T00:00:00"/>
    <x v="145"/>
    <n v="1194"/>
    <s v="finance"/>
    <n v="1987"/>
    <n v="1698.2"/>
    <n v="3798"/>
    <s v="United States"/>
    <n v="0"/>
    <s v="GTX"/>
    <n v="1096"/>
    <x v="1"/>
    <s v="Central"/>
  </r>
  <r>
    <s v="0CTHPQGT"/>
    <x v="29"/>
    <x v="1"/>
    <s v="Cancity"/>
    <x v="0"/>
    <d v="2017-07-09T00:00:00"/>
    <x v="206"/>
    <n v="53"/>
    <s v="retail"/>
    <n v="2001"/>
    <n v="718.62"/>
    <n v="2448"/>
    <s v="United States"/>
    <n v="0"/>
    <s v="MG"/>
    <n v="55"/>
    <x v="1"/>
    <s v="Central"/>
  </r>
  <r>
    <s v="N9KFOKLS"/>
    <x v="14"/>
    <x v="2"/>
    <s v="Sonron"/>
    <x v="1"/>
    <d v="2017-07-09T00:00:00"/>
    <x v="200"/>
    <n v="0"/>
    <s v="telecommunications"/>
    <n v="1999"/>
    <n v="1699.85"/>
    <n v="5108"/>
    <s v="United States"/>
    <n v="0"/>
    <s v="GTX"/>
    <n v="550"/>
    <x v="2"/>
    <s v="West"/>
  </r>
  <r>
    <s v="02SSRMSA"/>
    <x v="21"/>
    <x v="0"/>
    <s v="Inity"/>
    <x v="0"/>
    <d v="2017-07-09T00:00:00"/>
    <x v="198"/>
    <n v="1192"/>
    <s v="marketing"/>
    <n v="1986"/>
    <n v="2403.58"/>
    <n v="8801"/>
    <s v="United States"/>
    <n v="0"/>
    <s v="GTX"/>
    <n v="1096"/>
    <x v="0"/>
    <s v="Central"/>
  </r>
  <r>
    <s v="HBJPBF3P"/>
    <x v="20"/>
    <x v="1"/>
    <s v="Conecom"/>
    <x v="0"/>
    <d v="2017-07-09T00:00:00"/>
    <x v="169"/>
    <n v="54"/>
    <s v="technolgy"/>
    <n v="2005"/>
    <n v="1520.66"/>
    <n v="1806"/>
    <s v="United States"/>
    <n v="0"/>
    <s v="MG"/>
    <n v="55"/>
    <x v="1"/>
    <s v="Central"/>
  </r>
  <r>
    <s v="E6D2DBXF"/>
    <x v="0"/>
    <x v="4"/>
    <s v="Ron-tech"/>
    <x v="1"/>
    <d v="2017-07-09T00:00:00"/>
    <x v="198"/>
    <n v="0"/>
    <s v="medical"/>
    <n v="1992"/>
    <n v="3922.42"/>
    <n v="6837"/>
    <s v="United States"/>
    <n v="0"/>
    <s v="MG"/>
    <n v="3393"/>
    <x v="0"/>
    <s v="Central"/>
  </r>
  <r>
    <s v="OUMM04QV"/>
    <x v="0"/>
    <x v="3"/>
    <s v="Warephase"/>
    <x v="0"/>
    <d v="2017-07-09T00:00:00"/>
    <x v="203"/>
    <n v="4651"/>
    <s v="services"/>
    <n v="1997"/>
    <n v="2041.73"/>
    <n v="5276"/>
    <s v="United States"/>
    <n v="0"/>
    <s v="GTX"/>
    <n v="5482"/>
    <x v="0"/>
    <s v="Central"/>
  </r>
  <r>
    <s v="TZQWGMG7"/>
    <x v="6"/>
    <x v="3"/>
    <s v="Rangreen"/>
    <x v="1"/>
    <d v="2017-07-09T00:00:00"/>
    <x v="206"/>
    <n v="0"/>
    <s v="technolgy"/>
    <n v="1987"/>
    <n v="2938.67"/>
    <n v="8775"/>
    <s v="Panama"/>
    <n v="0"/>
    <s v="GTX"/>
    <n v="5482"/>
    <x v="1"/>
    <s v="Central"/>
  </r>
  <r>
    <s v="66KFPHBT"/>
    <x v="6"/>
    <x v="3"/>
    <s v="Betatech"/>
    <x v="0"/>
    <d v="2017-07-09T00:00:00"/>
    <x v="172"/>
    <n v="5944"/>
    <s v="medical"/>
    <n v="1986"/>
    <n v="647.18"/>
    <n v="1185"/>
    <s v="Kenya"/>
    <n v="0"/>
    <s v="GTX"/>
    <n v="5482"/>
    <x v="1"/>
    <s v="Central"/>
  </r>
  <r>
    <s v="WL4TLMUC"/>
    <x v="17"/>
    <x v="4"/>
    <s v="Gekko &amp; Co"/>
    <x v="1"/>
    <d v="2017-07-09T00:00:00"/>
    <x v="204"/>
    <n v="0"/>
    <s v="retail"/>
    <n v="1990"/>
    <n v="2520.83"/>
    <n v="3502"/>
    <s v="United States"/>
    <n v="0"/>
    <s v="MG"/>
    <n v="3393"/>
    <x v="5"/>
    <s v="East"/>
  </r>
  <r>
    <s v="HXMJ5048"/>
    <x v="4"/>
    <x v="4"/>
    <s v="Green-Plus"/>
    <x v="1"/>
    <d v="2017-07-09T00:00:00"/>
    <x v="204"/>
    <n v="0"/>
    <s v="services"/>
    <n v="2003"/>
    <n v="692.19"/>
    <n v="1922"/>
    <s v="United States"/>
    <n v="0"/>
    <s v="MG"/>
    <n v="3393"/>
    <x v="3"/>
    <s v="West"/>
  </r>
  <r>
    <s v="6178B4JM"/>
    <x v="3"/>
    <x v="0"/>
    <s v="Domzoom"/>
    <x v="0"/>
    <d v="2017-07-10T00:00:00"/>
    <x v="204"/>
    <n v="962"/>
    <s v="entertainment"/>
    <n v="1998"/>
    <n v="217.87"/>
    <n v="551"/>
    <s v="United States"/>
    <n v="0"/>
    <s v="GTX"/>
    <n v="1096"/>
    <x v="0"/>
    <s v="Central"/>
  </r>
  <r>
    <s v="WC7KCJ2N"/>
    <x v="28"/>
    <x v="0"/>
    <s v="Silis"/>
    <x v="0"/>
    <d v="2017-07-10T00:00:00"/>
    <x v="207"/>
    <n v="1063"/>
    <s v="medical"/>
    <n v="1994"/>
    <n v="2818.38"/>
    <n v="6290"/>
    <s v="United States"/>
    <n v="0"/>
    <s v="GTX"/>
    <n v="1096"/>
    <x v="5"/>
    <s v="East"/>
  </r>
  <r>
    <s v="5GBVA3ZZ"/>
    <x v="25"/>
    <x v="4"/>
    <s v="Zencorporation"/>
    <x v="1"/>
    <d v="2017-07-10T00:00:00"/>
    <x v="208"/>
    <n v="0"/>
    <s v="technolgy"/>
    <n v="2011"/>
    <n v="40.79"/>
    <n v="142"/>
    <s v="China"/>
    <n v="0"/>
    <s v="MG"/>
    <n v="3393"/>
    <x v="5"/>
    <s v="East"/>
  </r>
  <r>
    <s v="B7WWPCO6"/>
    <x v="27"/>
    <x v="2"/>
    <s v="Gogozoom"/>
    <x v="1"/>
    <d v="2017-07-10T00:00:00"/>
    <x v="208"/>
    <n v="0"/>
    <s v="telecommunications"/>
    <n v="2007"/>
    <n v="86.68"/>
    <n v="187"/>
    <s v="United States"/>
    <s v="Sonron"/>
    <s v="GTX"/>
    <n v="550"/>
    <x v="0"/>
    <s v="Central"/>
  </r>
  <r>
    <s v="152DN1FE"/>
    <x v="1"/>
    <x v="0"/>
    <s v="Cancity"/>
    <x v="1"/>
    <d v="2017-07-10T00:00:00"/>
    <x v="195"/>
    <n v="0"/>
    <s v="retail"/>
    <n v="2001"/>
    <n v="718.62"/>
    <n v="2448"/>
    <s v="United States"/>
    <n v="0"/>
    <s v="GTX"/>
    <n v="1096"/>
    <x v="1"/>
    <s v="Central"/>
  </r>
  <r>
    <s v="3NJHQZT6"/>
    <x v="1"/>
    <x v="1"/>
    <s v="Streethex"/>
    <x v="1"/>
    <d v="2017-07-10T00:00:00"/>
    <x v="204"/>
    <n v="0"/>
    <s v="retail"/>
    <n v="1988"/>
    <n v="1376.8"/>
    <n v="1165"/>
    <s v="Belgium"/>
    <n v="0"/>
    <s v="MG"/>
    <n v="55"/>
    <x v="1"/>
    <s v="Central"/>
  </r>
  <r>
    <s v="9GOWJ93R"/>
    <x v="1"/>
    <x v="4"/>
    <s v="Domzoom"/>
    <x v="0"/>
    <d v="2017-07-10T00:00:00"/>
    <x v="137"/>
    <n v="2572"/>
    <s v="entertainment"/>
    <n v="1998"/>
    <n v="217.87"/>
    <n v="551"/>
    <s v="United States"/>
    <n v="0"/>
    <s v="MG"/>
    <n v="3393"/>
    <x v="1"/>
    <s v="Central"/>
  </r>
  <r>
    <s v="L9F6QP4P"/>
    <x v="24"/>
    <x v="4"/>
    <s v="Isdom"/>
    <x v="0"/>
    <d v="2017-07-10T00:00:00"/>
    <x v="206"/>
    <n v="3230"/>
    <s v="medical"/>
    <n v="2002"/>
    <n v="3178.24"/>
    <n v="4540"/>
    <s v="United States"/>
    <n v="0"/>
    <s v="MG"/>
    <n v="3393"/>
    <x v="1"/>
    <s v="Central"/>
  </r>
  <r>
    <s v="1D5AYQO6"/>
    <x v="9"/>
    <x v="1"/>
    <s v="Condax"/>
    <x v="0"/>
    <d v="2017-07-10T00:00:00"/>
    <x v="206"/>
    <n v="59"/>
    <s v="medical"/>
    <n v="2017"/>
    <n v="4.54"/>
    <n v="9"/>
    <s v="United States"/>
    <n v="0"/>
    <s v="MG"/>
    <n v="55"/>
    <x v="3"/>
    <s v="West"/>
  </r>
  <r>
    <s v="6WR7JQ3C"/>
    <x v="7"/>
    <x v="4"/>
    <s v="Labdrill"/>
    <x v="0"/>
    <d v="2017-07-10T00:00:00"/>
    <x v="197"/>
    <n v="3624"/>
    <s v="medical"/>
    <n v="1985"/>
    <n v="2741.37"/>
    <n v="9226"/>
    <s v="United States"/>
    <n v="0"/>
    <s v="MG"/>
    <n v="3393"/>
    <x v="2"/>
    <s v="West"/>
  </r>
  <r>
    <s v="Y2XXRYMX"/>
    <x v="14"/>
    <x v="0"/>
    <s v="Labdrill"/>
    <x v="1"/>
    <d v="2017-07-10T00:00:00"/>
    <x v="209"/>
    <n v="0"/>
    <s v="medical"/>
    <n v="1985"/>
    <n v="2741.37"/>
    <n v="9226"/>
    <s v="United States"/>
    <n v="0"/>
    <s v="GTX"/>
    <n v="1096"/>
    <x v="2"/>
    <s v="West"/>
  </r>
  <r>
    <s v="MN34I4DD"/>
    <x v="14"/>
    <x v="3"/>
    <s v="Hatfan"/>
    <x v="0"/>
    <d v="2017-07-10T00:00:00"/>
    <x v="178"/>
    <n v="5848"/>
    <s v="services"/>
    <n v="1982"/>
    <n v="792.46"/>
    <n v="1299"/>
    <s v="United States"/>
    <n v="0"/>
    <s v="GTX"/>
    <n v="5482"/>
    <x v="2"/>
    <s v="West"/>
  </r>
  <r>
    <s v="9CQ6TMET"/>
    <x v="14"/>
    <x v="1"/>
    <s v="Dalttechnology"/>
    <x v="0"/>
    <d v="2017-07-10T00:00:00"/>
    <x v="194"/>
    <n v="42"/>
    <s v="software"/>
    <n v="2013"/>
    <n v="98.79"/>
    <n v="96"/>
    <s v="United States"/>
    <s v="Bubba Gump"/>
    <s v="MG"/>
    <n v="55"/>
    <x v="2"/>
    <s v="West"/>
  </r>
  <r>
    <s v="N54HHLC4"/>
    <x v="16"/>
    <x v="3"/>
    <s v="Sunnamplex"/>
    <x v="1"/>
    <d v="2017-07-10T00:00:00"/>
    <x v="195"/>
    <n v="0"/>
    <s v="marketing"/>
    <n v="2008"/>
    <n v="894.37"/>
    <n v="1593"/>
    <s v="Poland"/>
    <n v="0"/>
    <s v="GTX"/>
    <n v="5482"/>
    <x v="2"/>
    <s v="West"/>
  </r>
  <r>
    <s v="9USDNUBL"/>
    <x v="5"/>
    <x v="3"/>
    <s v="Hatfan"/>
    <x v="1"/>
    <d v="2017-07-10T00:00:00"/>
    <x v="171"/>
    <n v="0"/>
    <s v="services"/>
    <n v="1982"/>
    <n v="792.46"/>
    <n v="1299"/>
    <s v="United States"/>
    <n v="0"/>
    <s v="GTX"/>
    <n v="5482"/>
    <x v="3"/>
    <s v="West"/>
  </r>
  <r>
    <s v="Q82O5QTN"/>
    <x v="20"/>
    <x v="4"/>
    <s v="Rangreen"/>
    <x v="1"/>
    <d v="2017-07-10T00:00:00"/>
    <x v="195"/>
    <n v="0"/>
    <s v="technolgy"/>
    <n v="1987"/>
    <n v="2938.67"/>
    <n v="8775"/>
    <s v="Panama"/>
    <n v="0"/>
    <s v="MG"/>
    <n v="3393"/>
    <x v="1"/>
    <s v="Central"/>
  </r>
  <r>
    <s v="2HVDAY4L"/>
    <x v="0"/>
    <x v="1"/>
    <s v="Cancity"/>
    <x v="1"/>
    <d v="2017-07-10T00:00:00"/>
    <x v="207"/>
    <n v="0"/>
    <s v="retail"/>
    <n v="2001"/>
    <n v="718.62"/>
    <n v="2448"/>
    <s v="United States"/>
    <n v="0"/>
    <s v="MG"/>
    <n v="55"/>
    <x v="0"/>
    <s v="Central"/>
  </r>
  <r>
    <s v="0FGWN6O0"/>
    <x v="0"/>
    <x v="2"/>
    <s v="Isdom"/>
    <x v="0"/>
    <d v="2017-07-10T00:00:00"/>
    <x v="206"/>
    <n v="588"/>
    <s v="medical"/>
    <n v="2002"/>
    <n v="3178.24"/>
    <n v="4540"/>
    <s v="United States"/>
    <n v="0"/>
    <s v="GTX"/>
    <n v="550"/>
    <x v="0"/>
    <s v="Central"/>
  </r>
  <r>
    <s v="FQXZBTEG"/>
    <x v="17"/>
    <x v="0"/>
    <s v="Zencorporation"/>
    <x v="1"/>
    <d v="2017-07-10T00:00:00"/>
    <x v="203"/>
    <n v="0"/>
    <s v="technolgy"/>
    <n v="2011"/>
    <n v="40.79"/>
    <n v="142"/>
    <s v="China"/>
    <n v="0"/>
    <s v="GTX"/>
    <n v="1096"/>
    <x v="5"/>
    <s v="East"/>
  </r>
  <r>
    <s v="8IGYTN3H"/>
    <x v="17"/>
    <x v="1"/>
    <s v="Yearin"/>
    <x v="0"/>
    <d v="2017-07-10T00:00:00"/>
    <x v="204"/>
    <n v="54"/>
    <s v="retail"/>
    <n v="2005"/>
    <n v="2261.05"/>
    <n v="3851"/>
    <s v="United States"/>
    <n v="0"/>
    <s v="MG"/>
    <n v="55"/>
    <x v="5"/>
    <s v="East"/>
  </r>
  <r>
    <s v="7O2ISWVB"/>
    <x v="2"/>
    <x v="3"/>
    <s v="Plexzap"/>
    <x v="1"/>
    <d v="2017-07-10T00:00:00"/>
    <x v="202"/>
    <n v="0"/>
    <s v="retail"/>
    <n v="2001"/>
    <n v="2437.85"/>
    <n v="4874"/>
    <s v="United States"/>
    <n v="0"/>
    <s v="GTX"/>
    <n v="5482"/>
    <x v="2"/>
    <s v="West"/>
  </r>
  <r>
    <s v="QUAD5082"/>
    <x v="28"/>
    <x v="4"/>
    <s v="Konex"/>
    <x v="1"/>
    <d v="2017-07-11T00:00:00"/>
    <x v="207"/>
    <n v="0"/>
    <s v="technolgy"/>
    <n v="1980"/>
    <n v="7708.38"/>
    <n v="13756"/>
    <s v="United States"/>
    <n v="0"/>
    <s v="MG"/>
    <n v="3393"/>
    <x v="5"/>
    <s v="East"/>
  </r>
  <r>
    <s v="P6H45Y25"/>
    <x v="27"/>
    <x v="2"/>
    <s v="Scottech"/>
    <x v="1"/>
    <d v="2017-07-11T00:00:00"/>
    <x v="167"/>
    <n v="0"/>
    <s v="marketing"/>
    <n v="2012"/>
    <n v="45.39"/>
    <n v="100"/>
    <s v="United States"/>
    <s v="Inity"/>
    <s v="GTX"/>
    <n v="550"/>
    <x v="0"/>
    <s v="Central"/>
  </r>
  <r>
    <s v="28EVFB8G"/>
    <x v="27"/>
    <x v="0"/>
    <s v="Treequote"/>
    <x v="1"/>
    <d v="2017-07-11T00:00:00"/>
    <x v="198"/>
    <n v="0"/>
    <s v="telecommunications"/>
    <n v="1988"/>
    <n v="5266.09"/>
    <n v="8595"/>
    <s v="United States"/>
    <s v="Sonron"/>
    <s v="GTX"/>
    <n v="1096"/>
    <x v="0"/>
    <s v="Central"/>
  </r>
  <r>
    <s v="VV5LDD24"/>
    <x v="23"/>
    <x v="4"/>
    <s v="Silis"/>
    <x v="1"/>
    <d v="2017-07-11T00:00:00"/>
    <x v="198"/>
    <n v="0"/>
    <s v="medical"/>
    <n v="1994"/>
    <n v="2818.38"/>
    <n v="6290"/>
    <s v="United States"/>
    <n v="0"/>
    <s v="MG"/>
    <n v="3393"/>
    <x v="4"/>
    <s v="East"/>
  </r>
  <r>
    <s v="DKUVKTIT"/>
    <x v="26"/>
    <x v="3"/>
    <s v="Initech"/>
    <x v="0"/>
    <d v="2017-07-11T00:00:00"/>
    <x v="206"/>
    <n v="4881"/>
    <s v="telecommunications"/>
    <n v="1994"/>
    <n v="6395.05"/>
    <n v="20275"/>
    <s v="United States"/>
    <n v="0"/>
    <s v="GTX"/>
    <n v="5482"/>
    <x v="5"/>
    <s v="East"/>
  </r>
  <r>
    <s v="OYUUU6B9"/>
    <x v="1"/>
    <x v="2"/>
    <s v="Bioholding"/>
    <x v="1"/>
    <d v="2017-07-11T00:00:00"/>
    <x v="210"/>
    <n v="0"/>
    <s v="medical"/>
    <n v="2012"/>
    <n v="587.34"/>
    <n v="1356"/>
    <s v="Philipines"/>
    <n v="0"/>
    <s v="GTX"/>
    <n v="550"/>
    <x v="1"/>
    <s v="Central"/>
  </r>
  <r>
    <s v="X2EH33CU"/>
    <x v="24"/>
    <x v="4"/>
    <s v="Genco Pura Olive Oil Company"/>
    <x v="0"/>
    <d v="2017-07-11T00:00:00"/>
    <x v="195"/>
    <n v="2878"/>
    <s v="retail"/>
    <n v="2007"/>
    <n v="894.33"/>
    <n v="1635"/>
    <s v="Italy"/>
    <n v="0"/>
    <s v="MG"/>
    <n v="3393"/>
    <x v="1"/>
    <s v="Central"/>
  </r>
  <r>
    <s v="GNT6EM5M"/>
    <x v="9"/>
    <x v="1"/>
    <s v="Xx-holding"/>
    <x v="1"/>
    <d v="2017-07-11T00:00:00"/>
    <x v="195"/>
    <n v="0"/>
    <s v="finance"/>
    <n v="1993"/>
    <n v="7537.24"/>
    <n v="20293"/>
    <s v="United States"/>
    <n v="0"/>
    <s v="MG"/>
    <n v="55"/>
    <x v="3"/>
    <s v="West"/>
  </r>
  <r>
    <s v="U3ZMURXR"/>
    <x v="9"/>
    <x v="4"/>
    <s v="Finjob"/>
    <x v="0"/>
    <d v="2017-07-11T00:00:00"/>
    <x v="164"/>
    <n v="3121"/>
    <s v="employment"/>
    <n v="1988"/>
    <n v="2059.9"/>
    <n v="3644"/>
    <s v="United States"/>
    <n v="0"/>
    <s v="MG"/>
    <n v="3393"/>
    <x v="3"/>
    <s v="West"/>
  </r>
  <r>
    <s v="4UTOXXV4"/>
    <x v="7"/>
    <x v="3"/>
    <s v="Golddex"/>
    <x v="1"/>
    <d v="2017-07-11T00:00:00"/>
    <x v="195"/>
    <n v="0"/>
    <s v="finance"/>
    <n v="2008"/>
    <n v="52.5"/>
    <n v="165"/>
    <s v="United States"/>
    <n v="0"/>
    <s v="GTX"/>
    <n v="5482"/>
    <x v="2"/>
    <s v="West"/>
  </r>
  <r>
    <s v="KHWG1W75"/>
    <x v="7"/>
    <x v="1"/>
    <s v="Goodsilron"/>
    <x v="0"/>
    <d v="2017-07-11T00:00:00"/>
    <x v="203"/>
    <n v="57"/>
    <s v="marketing"/>
    <n v="2000"/>
    <n v="2952.73"/>
    <n v="5107"/>
    <s v="United States"/>
    <n v="0"/>
    <s v="MG"/>
    <n v="55"/>
    <x v="2"/>
    <s v="West"/>
  </r>
  <r>
    <s v="MWAW08I7"/>
    <x v="29"/>
    <x v="2"/>
    <s v="Treequote"/>
    <x v="0"/>
    <d v="2017-07-11T00:00:00"/>
    <x v="195"/>
    <n v="576"/>
    <s v="telecommunications"/>
    <n v="1988"/>
    <n v="5266.09"/>
    <n v="8595"/>
    <s v="United States"/>
    <s v="Sonron"/>
    <s v="GTX"/>
    <n v="550"/>
    <x v="1"/>
    <s v="Central"/>
  </r>
  <r>
    <s v="0QV1LRME"/>
    <x v="29"/>
    <x v="0"/>
    <s v="Konmatfix"/>
    <x v="0"/>
    <d v="2017-07-11T00:00:00"/>
    <x v="203"/>
    <n v="1258"/>
    <s v="marketing"/>
    <n v="1985"/>
    <n v="375.43"/>
    <n v="1190"/>
    <s v="United States"/>
    <n v="0"/>
    <s v="GTX"/>
    <n v="1096"/>
    <x v="1"/>
    <s v="Central"/>
  </r>
  <r>
    <s v="63GAY8GB"/>
    <x v="14"/>
    <x v="0"/>
    <s v="Singletechno"/>
    <x v="1"/>
    <d v="2017-07-11T00:00:00"/>
    <x v="159"/>
    <n v="0"/>
    <s v="retail"/>
    <n v="1996"/>
    <n v="2214.94"/>
    <n v="5374"/>
    <s v="United States"/>
    <n v="0"/>
    <s v="GTX"/>
    <n v="1096"/>
    <x v="2"/>
    <s v="West"/>
  </r>
  <r>
    <s v="GXHAIS33"/>
    <x v="16"/>
    <x v="2"/>
    <s v="Doncon"/>
    <x v="1"/>
    <d v="2017-07-11T00:00:00"/>
    <x v="181"/>
    <n v="0"/>
    <s v="technolgy"/>
    <n v="2010"/>
    <n v="587.72"/>
    <n v="1501"/>
    <s v="United States"/>
    <n v="0"/>
    <s v="GTX"/>
    <n v="550"/>
    <x v="2"/>
    <s v="West"/>
  </r>
  <r>
    <s v="VBRZZAP8"/>
    <x v="16"/>
    <x v="2"/>
    <s v="Hottechi"/>
    <x v="0"/>
    <d v="2017-07-11T00:00:00"/>
    <x v="211"/>
    <n v="491"/>
    <s v="technolgy"/>
    <n v="1997"/>
    <n v="8170.38"/>
    <n v="16499"/>
    <s v="Korea"/>
    <n v="0"/>
    <s v="GTX"/>
    <n v="550"/>
    <x v="2"/>
    <s v="West"/>
  </r>
  <r>
    <s v="JR76K5YA"/>
    <x v="5"/>
    <x v="2"/>
    <s v="Sunnamplex"/>
    <x v="0"/>
    <d v="2017-07-11T00:00:00"/>
    <x v="146"/>
    <n v="494"/>
    <s v="marketing"/>
    <n v="2008"/>
    <n v="894.37"/>
    <n v="1593"/>
    <s v="Poland"/>
    <n v="0"/>
    <s v="GTX"/>
    <n v="550"/>
    <x v="3"/>
    <s v="West"/>
  </r>
  <r>
    <s v="RGUC0V54"/>
    <x v="8"/>
    <x v="0"/>
    <s v="Zoomit"/>
    <x v="0"/>
    <d v="2017-07-11T00:00:00"/>
    <x v="162"/>
    <n v="882"/>
    <s v="entertainment"/>
    <n v="1992"/>
    <n v="324.19"/>
    <n v="978"/>
    <s v="United States"/>
    <n v="0"/>
    <s v="GTX"/>
    <n v="1096"/>
    <x v="2"/>
    <s v="West"/>
  </r>
  <r>
    <s v="M93A8LTF"/>
    <x v="17"/>
    <x v="0"/>
    <s v="Konex"/>
    <x v="0"/>
    <d v="2017-07-11T00:00:00"/>
    <x v="211"/>
    <n v="1076"/>
    <s v="technolgy"/>
    <n v="1980"/>
    <n v="7708.38"/>
    <n v="13756"/>
    <s v="United States"/>
    <n v="0"/>
    <s v="GTX"/>
    <n v="1096"/>
    <x v="5"/>
    <s v="East"/>
  </r>
  <r>
    <s v="CQW6TYOX"/>
    <x v="10"/>
    <x v="5"/>
    <s v="Cheers"/>
    <x v="1"/>
    <d v="2017-07-11T00:00:00"/>
    <x v="203"/>
    <n v="0"/>
    <s v="entertainment"/>
    <n v="1993"/>
    <n v="4269.9"/>
    <n v="6472"/>
    <s v="United States"/>
    <s v="Massive Dynamic"/>
    <s v="GTK"/>
    <n v="26768"/>
    <x v="3"/>
    <s v="West"/>
  </r>
  <r>
    <s v="P7H8UY1P"/>
    <x v="10"/>
    <x v="1"/>
    <s v="Dalttechnology"/>
    <x v="1"/>
    <d v="2017-07-11T00:00:00"/>
    <x v="173"/>
    <n v="0"/>
    <s v="software"/>
    <n v="2013"/>
    <n v="98.79"/>
    <n v="96"/>
    <s v="United States"/>
    <s v="Bubba Gump"/>
    <s v="MG"/>
    <n v="55"/>
    <x v="3"/>
    <s v="West"/>
  </r>
  <r>
    <s v="6XLFG3VK"/>
    <x v="10"/>
    <x v="1"/>
    <s v="Zoomit"/>
    <x v="0"/>
    <d v="2017-07-11T00:00:00"/>
    <x v="206"/>
    <n v="57"/>
    <s v="entertainment"/>
    <n v="1992"/>
    <n v="324.19"/>
    <n v="978"/>
    <s v="United States"/>
    <n v="0"/>
    <s v="MG"/>
    <n v="55"/>
    <x v="3"/>
    <s v="West"/>
  </r>
  <r>
    <s v="9ZPY98PB"/>
    <x v="4"/>
    <x v="2"/>
    <s v="Nam-zim"/>
    <x v="1"/>
    <d v="2017-07-11T00:00:00"/>
    <x v="198"/>
    <n v="0"/>
    <s v="services"/>
    <n v="1987"/>
    <n v="405.59"/>
    <n v="1179"/>
    <s v="Brazil"/>
    <s v="Warephase"/>
    <s v="GTX"/>
    <n v="550"/>
    <x v="3"/>
    <s v="West"/>
  </r>
  <r>
    <s v="YRXDI9E8"/>
    <x v="4"/>
    <x v="4"/>
    <s v="Cheers"/>
    <x v="1"/>
    <d v="2017-07-11T00:00:00"/>
    <x v="212"/>
    <n v="0"/>
    <s v="entertainment"/>
    <n v="1993"/>
    <n v="4269.9"/>
    <n v="6472"/>
    <s v="United States"/>
    <s v="Massive Dynamic"/>
    <s v="MG"/>
    <n v="3393"/>
    <x v="3"/>
    <s v="West"/>
  </r>
  <r>
    <s v="1JB82QZ0"/>
    <x v="4"/>
    <x v="4"/>
    <s v="Sonron"/>
    <x v="1"/>
    <d v="2017-07-11T00:00:00"/>
    <x v="195"/>
    <n v="0"/>
    <s v="telecommunications"/>
    <n v="1999"/>
    <n v="1699.85"/>
    <n v="5108"/>
    <s v="United States"/>
    <n v="0"/>
    <s v="MG"/>
    <n v="3393"/>
    <x v="3"/>
    <s v="West"/>
  </r>
  <r>
    <s v="G5GPTVMU"/>
    <x v="3"/>
    <x v="0"/>
    <s v="Bioholding"/>
    <x v="1"/>
    <d v="2017-07-12T00:00:00"/>
    <x v="157"/>
    <n v="0"/>
    <s v="medical"/>
    <n v="2012"/>
    <n v="587.34"/>
    <n v="1356"/>
    <s v="Philipines"/>
    <n v="0"/>
    <s v="GTX"/>
    <n v="1096"/>
    <x v="0"/>
    <s v="Central"/>
  </r>
  <r>
    <s v="856VG3CS"/>
    <x v="28"/>
    <x v="0"/>
    <s v="Plussunin"/>
    <x v="0"/>
    <d v="2017-07-12T00:00:00"/>
    <x v="183"/>
    <n v="1100"/>
    <s v="retail"/>
    <n v="2003"/>
    <n v="1419.98"/>
    <n v="4018"/>
    <s v="United States"/>
    <n v="0"/>
    <s v="GTX"/>
    <n v="1096"/>
    <x v="5"/>
    <s v="East"/>
  </r>
  <r>
    <s v="J80ZEYYM"/>
    <x v="25"/>
    <x v="4"/>
    <s v="Donquadtech"/>
    <x v="0"/>
    <d v="2017-07-12T00:00:00"/>
    <x v="152"/>
    <n v="3630"/>
    <s v="technolgy"/>
    <n v="1992"/>
    <n v="1712.68"/>
    <n v="3194"/>
    <s v="United States"/>
    <s v="Acme Corporation"/>
    <s v="MG"/>
    <n v="3393"/>
    <x v="5"/>
    <s v="East"/>
  </r>
  <r>
    <s v="X9HFP474"/>
    <x v="26"/>
    <x v="2"/>
    <s v="Dontechi"/>
    <x v="2"/>
    <d v="2017-07-12T00:00:00"/>
    <x v="14"/>
    <m/>
    <s v="software"/>
    <n v="1982"/>
    <n v="4618"/>
    <n v="10083"/>
    <s v="United States"/>
    <n v="0"/>
    <s v="GTX"/>
    <n v="550"/>
    <x v="5"/>
    <s v="East"/>
  </r>
  <r>
    <s v="3S73ZUQH"/>
    <x v="1"/>
    <x v="4"/>
    <s v="Betatech"/>
    <x v="1"/>
    <d v="2017-07-12T00:00:00"/>
    <x v="207"/>
    <n v="0"/>
    <s v="medical"/>
    <n v="1986"/>
    <n v="647.18"/>
    <n v="1185"/>
    <s v="Kenya"/>
    <n v="0"/>
    <s v="MG"/>
    <n v="3393"/>
    <x v="1"/>
    <s v="Central"/>
  </r>
  <r>
    <s v="JUU6C7NO"/>
    <x v="22"/>
    <x v="0"/>
    <s v="Ontomedia"/>
    <x v="1"/>
    <d v="2017-07-12T00:00:00"/>
    <x v="174"/>
    <n v="0"/>
    <s v="employment"/>
    <n v="1997"/>
    <n v="882.12"/>
    <n v="2769"/>
    <s v="United States"/>
    <n v="0"/>
    <s v="GTX"/>
    <n v="1096"/>
    <x v="5"/>
    <s v="East"/>
  </r>
  <r>
    <s v="8SNDBWPP"/>
    <x v="22"/>
    <x v="3"/>
    <s v="Massive Dynamic"/>
    <x v="1"/>
    <d v="2017-07-12T00:00:00"/>
    <x v="183"/>
    <n v="0"/>
    <s v="entertainment"/>
    <n v="1989"/>
    <n v="665.06"/>
    <n v="1095"/>
    <s v="United States"/>
    <n v="0"/>
    <s v="GTX"/>
    <n v="5482"/>
    <x v="5"/>
    <s v="East"/>
  </r>
  <r>
    <s v="YNYZNOWR"/>
    <x v="9"/>
    <x v="4"/>
    <s v="Cheers"/>
    <x v="1"/>
    <d v="2017-07-12T00:00:00"/>
    <x v="213"/>
    <n v="0"/>
    <s v="entertainment"/>
    <n v="1993"/>
    <n v="4269.9"/>
    <n v="6472"/>
    <s v="United States"/>
    <s v="Massive Dynamic"/>
    <s v="MG"/>
    <n v="3393"/>
    <x v="3"/>
    <s v="West"/>
  </r>
  <r>
    <s v="HUNM56HY"/>
    <x v="9"/>
    <x v="4"/>
    <s v="Sunnamplex"/>
    <x v="0"/>
    <d v="2017-07-12T00:00:00"/>
    <x v="208"/>
    <n v="3741"/>
    <s v="marketing"/>
    <n v="2008"/>
    <n v="894.37"/>
    <n v="1593"/>
    <s v="Poland"/>
    <n v="0"/>
    <s v="MG"/>
    <n v="3393"/>
    <x v="3"/>
    <s v="West"/>
  </r>
  <r>
    <s v="SIONXEMH"/>
    <x v="9"/>
    <x v="4"/>
    <s v="Y-corporation"/>
    <x v="0"/>
    <d v="2017-07-12T00:00:00"/>
    <x v="200"/>
    <n v="2905"/>
    <s v="employment"/>
    <n v="1983"/>
    <n v="2871.35"/>
    <n v="9561"/>
    <s v="United States"/>
    <n v="0"/>
    <s v="MG"/>
    <n v="3393"/>
    <x v="3"/>
    <s v="West"/>
  </r>
  <r>
    <s v="JX08Z5L5"/>
    <x v="7"/>
    <x v="0"/>
    <s v="Singletechno"/>
    <x v="1"/>
    <d v="2017-07-12T00:00:00"/>
    <x v="213"/>
    <n v="0"/>
    <s v="retail"/>
    <n v="1996"/>
    <n v="2214.94"/>
    <n v="5374"/>
    <s v="United States"/>
    <n v="0"/>
    <s v="GTX"/>
    <n v="1096"/>
    <x v="2"/>
    <s v="West"/>
  </r>
  <r>
    <s v="BUJ1TX7Y"/>
    <x v="8"/>
    <x v="0"/>
    <s v="Finjob"/>
    <x v="0"/>
    <d v="2017-07-12T00:00:00"/>
    <x v="160"/>
    <n v="1023"/>
    <s v="employment"/>
    <n v="1988"/>
    <n v="2059.9"/>
    <n v="3644"/>
    <s v="United States"/>
    <n v="0"/>
    <s v="GTX"/>
    <n v="1096"/>
    <x v="2"/>
    <s v="West"/>
  </r>
  <r>
    <s v="6C70OX62"/>
    <x v="8"/>
    <x v="4"/>
    <s v="Y-corporation"/>
    <x v="0"/>
    <d v="2017-07-12T00:00:00"/>
    <x v="172"/>
    <n v="3257"/>
    <s v="employment"/>
    <n v="1983"/>
    <n v="2871.35"/>
    <n v="9561"/>
    <s v="United States"/>
    <n v="0"/>
    <s v="MG"/>
    <n v="3393"/>
    <x v="2"/>
    <s v="West"/>
  </r>
  <r>
    <s v="V9WVYEE9"/>
    <x v="0"/>
    <x v="3"/>
    <s v="Codehow"/>
    <x v="1"/>
    <d v="2017-07-12T00:00:00"/>
    <x v="211"/>
    <n v="0"/>
    <s v="software"/>
    <n v="1998"/>
    <n v="2714.9"/>
    <n v="2641"/>
    <s v="United States"/>
    <s v="Acme Corporation"/>
    <s v="GTX"/>
    <n v="5482"/>
    <x v="0"/>
    <s v="Central"/>
  </r>
  <r>
    <s v="3N6BHLN6"/>
    <x v="6"/>
    <x v="0"/>
    <s v="Streethex"/>
    <x v="0"/>
    <d v="2017-07-12T00:00:00"/>
    <x v="134"/>
    <n v="960"/>
    <s v="retail"/>
    <n v="1988"/>
    <n v="1376.8"/>
    <n v="1165"/>
    <s v="Belgium"/>
    <n v="0"/>
    <s v="GTX"/>
    <n v="1096"/>
    <x v="1"/>
    <s v="Central"/>
  </r>
  <r>
    <s v="32K5LEDV"/>
    <x v="17"/>
    <x v="3"/>
    <s v="Silis"/>
    <x v="0"/>
    <d v="2017-07-12T00:00:00"/>
    <x v="203"/>
    <n v="5538"/>
    <s v="medical"/>
    <n v="1994"/>
    <n v="2818.38"/>
    <n v="6290"/>
    <s v="United States"/>
    <n v="0"/>
    <s v="GTX"/>
    <n v="5482"/>
    <x v="5"/>
    <s v="East"/>
  </r>
  <r>
    <s v="XW1ONOVO"/>
    <x v="28"/>
    <x v="4"/>
    <s v="Kan-code"/>
    <x v="0"/>
    <d v="2017-07-13T00:00:00"/>
    <x v="208"/>
    <n v="3420"/>
    <s v="software"/>
    <n v="1982"/>
    <n v="11698.03"/>
    <n v="34288"/>
    <s v="United States"/>
    <n v="0"/>
    <s v="MG"/>
    <n v="3393"/>
    <x v="5"/>
    <s v="East"/>
  </r>
  <r>
    <s v="P7AX4B3N"/>
    <x v="12"/>
    <x v="1"/>
    <s v="Sonron"/>
    <x v="1"/>
    <d v="2017-07-13T00:00:00"/>
    <x v="214"/>
    <n v="0"/>
    <s v="telecommunications"/>
    <n v="1999"/>
    <n v="1699.85"/>
    <n v="5108"/>
    <s v="United States"/>
    <n v="0"/>
    <s v="MG"/>
    <n v="55"/>
    <x v="3"/>
    <s v="West"/>
  </r>
  <r>
    <s v="QF1I965E"/>
    <x v="19"/>
    <x v="4"/>
    <s v="Mathtouch"/>
    <x v="0"/>
    <d v="2017-07-13T00:00:00"/>
    <x v="182"/>
    <n v="3340"/>
    <s v="marketing"/>
    <n v="1984"/>
    <n v="3027.46"/>
    <n v="9516"/>
    <s v="Jordan"/>
    <n v="0"/>
    <s v="MG"/>
    <n v="3393"/>
    <x v="4"/>
    <s v="East"/>
  </r>
  <r>
    <s v="P93UCMW8"/>
    <x v="9"/>
    <x v="4"/>
    <s v="Hottechi"/>
    <x v="1"/>
    <d v="2017-07-13T00:00:00"/>
    <x v="202"/>
    <n v="0"/>
    <s v="technolgy"/>
    <n v="1997"/>
    <n v="8170.38"/>
    <n v="16499"/>
    <s v="Korea"/>
    <n v="0"/>
    <s v="MG"/>
    <n v="3393"/>
    <x v="3"/>
    <s v="West"/>
  </r>
  <r>
    <s v="YKBRF0NG"/>
    <x v="16"/>
    <x v="0"/>
    <s v="Nam-zim"/>
    <x v="0"/>
    <d v="2017-07-13T00:00:00"/>
    <x v="138"/>
    <n v="1014"/>
    <s v="services"/>
    <n v="1987"/>
    <n v="405.59"/>
    <n v="1179"/>
    <s v="Brazil"/>
    <s v="Warephase"/>
    <s v="GTX"/>
    <n v="1096"/>
    <x v="2"/>
    <s v="West"/>
  </r>
  <r>
    <s v="OP2DIRC2"/>
    <x v="21"/>
    <x v="2"/>
    <s v="Inity"/>
    <x v="0"/>
    <d v="2017-07-13T00:00:00"/>
    <x v="206"/>
    <n v="536"/>
    <s v="marketing"/>
    <n v="1986"/>
    <n v="2403.58"/>
    <n v="8801"/>
    <s v="United States"/>
    <n v="0"/>
    <s v="GTX"/>
    <n v="550"/>
    <x v="0"/>
    <s v="Central"/>
  </r>
  <r>
    <s v="VIHXI2JA"/>
    <x v="5"/>
    <x v="0"/>
    <s v="Konex"/>
    <x v="1"/>
    <d v="2017-07-13T00:00:00"/>
    <x v="200"/>
    <n v="0"/>
    <s v="technolgy"/>
    <n v="1980"/>
    <n v="7708.38"/>
    <n v="13756"/>
    <s v="United States"/>
    <n v="0"/>
    <s v="GTX"/>
    <n v="1096"/>
    <x v="3"/>
    <s v="West"/>
  </r>
  <r>
    <s v="IC4J0BIZ"/>
    <x v="6"/>
    <x v="2"/>
    <s v="Codehow"/>
    <x v="0"/>
    <d v="2017-07-13T00:00:00"/>
    <x v="214"/>
    <n v="550"/>
    <s v="software"/>
    <n v="1998"/>
    <n v="2714.9"/>
    <n v="2641"/>
    <s v="United States"/>
    <s v="Acme Corporation"/>
    <s v="GTX"/>
    <n v="550"/>
    <x v="1"/>
    <s v="Central"/>
  </r>
  <r>
    <s v="BNMJAOF4"/>
    <x v="6"/>
    <x v="2"/>
    <s v="Gogozoom"/>
    <x v="0"/>
    <d v="2017-07-13T00:00:00"/>
    <x v="183"/>
    <n v="469"/>
    <s v="telecommunications"/>
    <n v="2007"/>
    <n v="86.68"/>
    <n v="187"/>
    <s v="United States"/>
    <s v="Sonron"/>
    <s v="GTX"/>
    <n v="550"/>
    <x v="1"/>
    <s v="Central"/>
  </r>
  <r>
    <s v="VSWHUBD0"/>
    <x v="6"/>
    <x v="2"/>
    <s v="Ron-tech"/>
    <x v="0"/>
    <d v="2017-07-13T00:00:00"/>
    <x v="200"/>
    <n v="585"/>
    <s v="medical"/>
    <n v="1992"/>
    <n v="3922.42"/>
    <n v="6837"/>
    <s v="United States"/>
    <n v="0"/>
    <s v="GTX"/>
    <n v="550"/>
    <x v="1"/>
    <s v="Central"/>
  </r>
  <r>
    <s v="7ZWN0JO9"/>
    <x v="6"/>
    <x v="0"/>
    <s v="Scottech"/>
    <x v="0"/>
    <d v="2017-07-13T00:00:00"/>
    <x v="171"/>
    <n v="943"/>
    <s v="marketing"/>
    <n v="2012"/>
    <n v="45.39"/>
    <n v="100"/>
    <s v="United States"/>
    <s v="Inity"/>
    <s v="GTX"/>
    <n v="1096"/>
    <x v="1"/>
    <s v="Central"/>
  </r>
  <r>
    <s v="KLPVD6LR"/>
    <x v="17"/>
    <x v="2"/>
    <s v="Bioplex"/>
    <x v="1"/>
    <d v="2017-07-13T00:00:00"/>
    <x v="207"/>
    <n v="0"/>
    <s v="medical"/>
    <n v="1991"/>
    <n v="326.82"/>
    <n v="1016"/>
    <s v="United States"/>
    <n v="0"/>
    <s v="GTX"/>
    <n v="550"/>
    <x v="5"/>
    <s v="East"/>
  </r>
  <r>
    <s v="U3M8XTMY"/>
    <x v="17"/>
    <x v="0"/>
    <s v="Plussunin"/>
    <x v="0"/>
    <d v="2017-07-13T00:00:00"/>
    <x v="135"/>
    <n v="1319"/>
    <s v="retail"/>
    <n v="2003"/>
    <n v="1419.98"/>
    <n v="4018"/>
    <s v="United States"/>
    <n v="0"/>
    <s v="GTX"/>
    <n v="1096"/>
    <x v="5"/>
    <s v="East"/>
  </r>
  <r>
    <s v="SPUXDRGN"/>
    <x v="4"/>
    <x v="4"/>
    <s v="Kan-code"/>
    <x v="1"/>
    <d v="2017-07-13T00:00:00"/>
    <x v="145"/>
    <n v="0"/>
    <s v="software"/>
    <n v="1982"/>
    <n v="11698.03"/>
    <n v="34288"/>
    <s v="United States"/>
    <n v="0"/>
    <s v="MG"/>
    <n v="3393"/>
    <x v="3"/>
    <s v="West"/>
  </r>
  <r>
    <s v="PDIYRBQJ"/>
    <x v="2"/>
    <x v="0"/>
    <s v="Lexiqvolax"/>
    <x v="1"/>
    <d v="2017-07-13T00:00:00"/>
    <x v="202"/>
    <n v="0"/>
    <s v="medical"/>
    <n v="2004"/>
    <n v="1618.89"/>
    <n v="3889"/>
    <s v="United States"/>
    <n v="0"/>
    <s v="GTX"/>
    <n v="1096"/>
    <x v="2"/>
    <s v="West"/>
  </r>
  <r>
    <s v="185PGG0J"/>
    <x v="3"/>
    <x v="1"/>
    <s v="Treequote"/>
    <x v="0"/>
    <d v="2017-07-14T00:00:00"/>
    <x v="204"/>
    <n v="44"/>
    <s v="telecommunications"/>
    <n v="1988"/>
    <n v="5266.09"/>
    <n v="8595"/>
    <s v="United States"/>
    <s v="Sonron"/>
    <s v="MG"/>
    <n v="55"/>
    <x v="0"/>
    <s v="Central"/>
  </r>
  <r>
    <s v="QQ5LW9HV"/>
    <x v="28"/>
    <x v="4"/>
    <s v="Plussunin"/>
    <x v="1"/>
    <d v="2017-07-14T00:00:00"/>
    <x v="215"/>
    <n v="0"/>
    <s v="retail"/>
    <n v="2003"/>
    <n v="1419.98"/>
    <n v="4018"/>
    <s v="United States"/>
    <n v="0"/>
    <s v="MG"/>
    <n v="3393"/>
    <x v="5"/>
    <s v="East"/>
  </r>
  <r>
    <s v="GFMLCHB0"/>
    <x v="25"/>
    <x v="0"/>
    <s v="Zathunicon"/>
    <x v="1"/>
    <d v="2017-07-14T00:00:00"/>
    <x v="207"/>
    <n v="0"/>
    <s v="retail"/>
    <n v="2010"/>
    <n v="71.12"/>
    <n v="144"/>
    <s v="United States"/>
    <n v="0"/>
    <s v="GTX"/>
    <n v="1096"/>
    <x v="5"/>
    <s v="East"/>
  </r>
  <r>
    <s v="TFS537LA"/>
    <x v="25"/>
    <x v="3"/>
    <s v="Iselectrics"/>
    <x v="1"/>
    <d v="2017-07-14T00:00:00"/>
    <x v="202"/>
    <n v="0"/>
    <s v="technolgy"/>
    <n v="2011"/>
    <n v="527.11"/>
    <n v="1428"/>
    <s v="United States"/>
    <s v="Acme Corporation"/>
    <s v="GTX"/>
    <n v="5482"/>
    <x v="5"/>
    <s v="East"/>
  </r>
  <r>
    <s v="2X86737Q"/>
    <x v="27"/>
    <x v="3"/>
    <s v="Inity"/>
    <x v="0"/>
    <d v="2017-07-14T00:00:00"/>
    <x v="201"/>
    <n v="5537"/>
    <s v="marketing"/>
    <n v="1986"/>
    <n v="2403.58"/>
    <n v="8801"/>
    <s v="United States"/>
    <n v="0"/>
    <s v="GTX"/>
    <n v="5482"/>
    <x v="0"/>
    <s v="Central"/>
  </r>
  <r>
    <s v="HSZOPWWT"/>
    <x v="23"/>
    <x v="2"/>
    <s v="Donware"/>
    <x v="0"/>
    <d v="2017-07-14T00:00:00"/>
    <x v="151"/>
    <n v="530"/>
    <s v="marketing"/>
    <n v="1999"/>
    <n v="1197.44"/>
    <n v="2570"/>
    <s v="United States"/>
    <n v="0"/>
    <s v="GTX"/>
    <n v="550"/>
    <x v="4"/>
    <s v="East"/>
  </r>
  <r>
    <s v="1KVGSF08"/>
    <x v="23"/>
    <x v="3"/>
    <s v="Konex"/>
    <x v="0"/>
    <d v="2017-07-14T00:00:00"/>
    <x v="175"/>
    <n v="4989"/>
    <s v="technolgy"/>
    <n v="1980"/>
    <n v="7708.38"/>
    <n v="13756"/>
    <s v="United States"/>
    <n v="0"/>
    <s v="GTX"/>
    <n v="5482"/>
    <x v="4"/>
    <s v="East"/>
  </r>
  <r>
    <s v="UDFMSH1S"/>
    <x v="1"/>
    <x v="3"/>
    <s v="Streethex"/>
    <x v="1"/>
    <d v="2017-07-14T00:00:00"/>
    <x v="213"/>
    <n v="0"/>
    <s v="retail"/>
    <n v="1988"/>
    <n v="1376.8"/>
    <n v="1165"/>
    <s v="Belgium"/>
    <n v="0"/>
    <s v="GTX"/>
    <n v="5482"/>
    <x v="1"/>
    <s v="Central"/>
  </r>
  <r>
    <s v="516C0X9F"/>
    <x v="1"/>
    <x v="0"/>
    <s v="Statholdings"/>
    <x v="0"/>
    <d v="2017-07-14T00:00:00"/>
    <x v="215"/>
    <n v="1144"/>
    <s v="employment"/>
    <n v="1997"/>
    <n v="291.27"/>
    <n v="586"/>
    <s v="United States"/>
    <n v="0"/>
    <s v="GTX"/>
    <n v="1096"/>
    <x v="1"/>
    <s v="Central"/>
  </r>
  <r>
    <s v="DPAEMTHC"/>
    <x v="22"/>
    <x v="2"/>
    <s v="Konex"/>
    <x v="1"/>
    <d v="2017-07-14T00:00:00"/>
    <x v="202"/>
    <n v="0"/>
    <s v="technolgy"/>
    <n v="1980"/>
    <n v="7708.38"/>
    <n v="13756"/>
    <s v="United States"/>
    <n v="0"/>
    <s v="GTX"/>
    <n v="550"/>
    <x v="5"/>
    <s v="East"/>
  </r>
  <r>
    <s v="A6T69X6T"/>
    <x v="12"/>
    <x v="4"/>
    <s v="Xx-holding"/>
    <x v="1"/>
    <d v="2017-07-14T00:00:00"/>
    <x v="164"/>
    <n v="0"/>
    <s v="finance"/>
    <n v="1993"/>
    <n v="7537.24"/>
    <n v="20293"/>
    <s v="United States"/>
    <n v="0"/>
    <s v="MG"/>
    <n v="3393"/>
    <x v="3"/>
    <s v="West"/>
  </r>
  <r>
    <s v="DDD515FB"/>
    <x v="9"/>
    <x v="4"/>
    <s v="Xx-holding"/>
    <x v="0"/>
    <d v="2017-07-14T00:00:00"/>
    <x v="202"/>
    <n v="3362"/>
    <s v="finance"/>
    <n v="1993"/>
    <n v="7537.24"/>
    <n v="20293"/>
    <s v="United States"/>
    <n v="0"/>
    <s v="MG"/>
    <n v="3393"/>
    <x v="3"/>
    <s v="West"/>
  </r>
  <r>
    <s v="8M6TB2ZX"/>
    <x v="7"/>
    <x v="3"/>
    <s v="Goodsilron"/>
    <x v="0"/>
    <d v="2017-07-14T00:00:00"/>
    <x v="207"/>
    <n v="5013"/>
    <s v="marketing"/>
    <n v="2000"/>
    <n v="2952.73"/>
    <n v="5107"/>
    <s v="United States"/>
    <n v="0"/>
    <s v="GTX"/>
    <n v="5482"/>
    <x v="2"/>
    <s v="West"/>
  </r>
  <r>
    <s v="BABQISCH"/>
    <x v="14"/>
    <x v="2"/>
    <s v="Hatfan"/>
    <x v="1"/>
    <d v="2017-07-14T00:00:00"/>
    <x v="202"/>
    <n v="0"/>
    <s v="services"/>
    <n v="1982"/>
    <n v="792.46"/>
    <n v="1299"/>
    <s v="United States"/>
    <n v="0"/>
    <s v="GTX"/>
    <n v="550"/>
    <x v="2"/>
    <s v="West"/>
  </r>
  <r>
    <s v="T46KPPNB"/>
    <x v="16"/>
    <x v="0"/>
    <s v="Blackzim"/>
    <x v="1"/>
    <d v="2017-07-14T00:00:00"/>
    <x v="201"/>
    <n v="0"/>
    <s v="retail"/>
    <n v="2009"/>
    <n v="497.11"/>
    <n v="1588"/>
    <s v="United States"/>
    <n v="0"/>
    <s v="GTX"/>
    <n v="1096"/>
    <x v="2"/>
    <s v="West"/>
  </r>
  <r>
    <s v="9CE6F4NZ"/>
    <x v="16"/>
    <x v="2"/>
    <s v="Plusstrip"/>
    <x v="0"/>
    <d v="2017-07-14T00:00:00"/>
    <x v="150"/>
    <n v="431"/>
    <s v="entertainment"/>
    <n v="2002"/>
    <n v="349.81"/>
    <n v="315"/>
    <s v="United States"/>
    <n v="0"/>
    <s v="GTX"/>
    <n v="550"/>
    <x v="2"/>
    <s v="West"/>
  </r>
  <r>
    <s v="7JBR36G8"/>
    <x v="21"/>
    <x v="2"/>
    <s v="Genco Pura Olive Oil Company"/>
    <x v="0"/>
    <d v="2017-07-14T00:00:00"/>
    <x v="201"/>
    <n v="579"/>
    <s v="retail"/>
    <n v="2007"/>
    <n v="894.33"/>
    <n v="1635"/>
    <s v="Italy"/>
    <n v="0"/>
    <s v="GTX"/>
    <n v="550"/>
    <x v="0"/>
    <s v="Central"/>
  </r>
  <r>
    <s v="EYTBRK2B"/>
    <x v="21"/>
    <x v="4"/>
    <s v="Warephase"/>
    <x v="0"/>
    <d v="2017-07-14T00:00:00"/>
    <x v="214"/>
    <n v="3411"/>
    <s v="services"/>
    <n v="1997"/>
    <n v="2041.73"/>
    <n v="5276"/>
    <s v="United States"/>
    <n v="0"/>
    <s v="MG"/>
    <n v="3393"/>
    <x v="0"/>
    <s v="Central"/>
  </r>
  <r>
    <s v="KFXZNC4N"/>
    <x v="5"/>
    <x v="1"/>
    <s v="Xx-holding"/>
    <x v="1"/>
    <d v="2017-07-14T00:00:00"/>
    <x v="176"/>
    <n v="0"/>
    <s v="finance"/>
    <n v="1993"/>
    <n v="7537.24"/>
    <n v="20293"/>
    <s v="United States"/>
    <n v="0"/>
    <s v="MG"/>
    <n v="55"/>
    <x v="3"/>
    <s v="West"/>
  </r>
  <r>
    <s v="SJ62BMK5"/>
    <x v="5"/>
    <x v="4"/>
    <s v="Plusstrip"/>
    <x v="0"/>
    <d v="2017-07-14T00:00:00"/>
    <x v="202"/>
    <n v="3973"/>
    <s v="entertainment"/>
    <n v="2002"/>
    <n v="349.81"/>
    <n v="315"/>
    <s v="United States"/>
    <n v="0"/>
    <s v="MG"/>
    <n v="3393"/>
    <x v="3"/>
    <s v="West"/>
  </r>
  <r>
    <s v="YDJV1DFE"/>
    <x v="6"/>
    <x v="4"/>
    <s v="Ron-tech"/>
    <x v="1"/>
    <d v="2017-07-14T00:00:00"/>
    <x v="210"/>
    <n v="0"/>
    <s v="medical"/>
    <n v="1992"/>
    <n v="3922.42"/>
    <n v="6837"/>
    <s v="United States"/>
    <n v="0"/>
    <s v="MG"/>
    <n v="3393"/>
    <x v="1"/>
    <s v="Central"/>
  </r>
  <r>
    <s v="GHDAXC7T"/>
    <x v="17"/>
    <x v="0"/>
    <s v="Zathunicon"/>
    <x v="0"/>
    <d v="2017-07-14T00:00:00"/>
    <x v="202"/>
    <n v="1029"/>
    <s v="retail"/>
    <n v="2010"/>
    <n v="71.12"/>
    <n v="144"/>
    <s v="United States"/>
    <n v="0"/>
    <s v="GTX"/>
    <n v="1096"/>
    <x v="5"/>
    <s v="East"/>
  </r>
  <r>
    <s v="FQQ2JJZ1"/>
    <x v="15"/>
    <x v="1"/>
    <s v="Gekko &amp; Co"/>
    <x v="0"/>
    <d v="2017-07-14T00:00:00"/>
    <x v="208"/>
    <n v="59"/>
    <s v="retail"/>
    <n v="1990"/>
    <n v="2520.83"/>
    <n v="3502"/>
    <s v="United States"/>
    <n v="0"/>
    <s v="MG"/>
    <n v="55"/>
    <x v="4"/>
    <s v="East"/>
  </r>
  <r>
    <s v="NCJJBWU3"/>
    <x v="11"/>
    <x v="1"/>
    <s v="Globex Corporation"/>
    <x v="1"/>
    <d v="2017-07-14T00:00:00"/>
    <x v="216"/>
    <n v="0"/>
    <s v="technolgy"/>
    <n v="2000"/>
    <n v="1223.72"/>
    <n v="2497"/>
    <s v="Norway"/>
    <n v="0"/>
    <s v="MG"/>
    <n v="55"/>
    <x v="0"/>
    <s v="Central"/>
  </r>
  <r>
    <s v="8SGMUWET"/>
    <x v="4"/>
    <x v="2"/>
    <s v="Goodsilron"/>
    <x v="0"/>
    <d v="2017-07-14T00:00:00"/>
    <x v="181"/>
    <n v="534"/>
    <s v="marketing"/>
    <n v="2000"/>
    <n v="2952.73"/>
    <n v="5107"/>
    <s v="United States"/>
    <n v="0"/>
    <s v="GTX"/>
    <n v="550"/>
    <x v="3"/>
    <s v="West"/>
  </r>
  <r>
    <s v="3KVS08NL"/>
    <x v="13"/>
    <x v="1"/>
    <s v="Iselectrics"/>
    <x v="0"/>
    <d v="2017-07-14T00:00:00"/>
    <x v="202"/>
    <n v="48"/>
    <s v="technolgy"/>
    <n v="2011"/>
    <n v="527.11"/>
    <n v="1428"/>
    <s v="United States"/>
    <s v="Acme Corporation"/>
    <s v="MG"/>
    <n v="55"/>
    <x v="4"/>
    <s v="East"/>
  </r>
  <r>
    <s v="CLIIR1T0"/>
    <x v="2"/>
    <x v="1"/>
    <s v="Finjob"/>
    <x v="0"/>
    <d v="2017-07-14T00:00:00"/>
    <x v="213"/>
    <n v="57"/>
    <s v="employment"/>
    <n v="1988"/>
    <n v="2059.9"/>
    <n v="3644"/>
    <s v="United States"/>
    <n v="0"/>
    <s v="MG"/>
    <n v="55"/>
    <x v="2"/>
    <s v="West"/>
  </r>
  <r>
    <s v="PHXX81YF"/>
    <x v="26"/>
    <x v="3"/>
    <s v="Donware"/>
    <x v="1"/>
    <d v="2017-07-15T00:00:00"/>
    <x v="204"/>
    <n v="0"/>
    <s v="marketing"/>
    <n v="1999"/>
    <n v="1197.44"/>
    <n v="2570"/>
    <s v="United States"/>
    <n v="0"/>
    <s v="GTX"/>
    <n v="5482"/>
    <x v="5"/>
    <s v="East"/>
  </r>
  <r>
    <s v="6K7LDRKR"/>
    <x v="1"/>
    <x v="3"/>
    <s v="Stanredtax"/>
    <x v="0"/>
    <d v="2017-07-15T00:00:00"/>
    <x v="209"/>
    <n v="4009"/>
    <s v="finance"/>
    <n v="1987"/>
    <n v="1698.2"/>
    <n v="3798"/>
    <s v="United States"/>
    <n v="0"/>
    <s v="GTX"/>
    <n v="5482"/>
    <x v="1"/>
    <s v="Central"/>
  </r>
  <r>
    <s v="J6UOUH6Y"/>
    <x v="1"/>
    <x v="4"/>
    <s v="dambase"/>
    <x v="0"/>
    <d v="2017-07-15T00:00:00"/>
    <x v="137"/>
    <n v="3255"/>
    <s v="marketing"/>
    <n v="1995"/>
    <n v="2173.98"/>
    <n v="2928"/>
    <s v="United States"/>
    <s v="Inity"/>
    <s v="MG"/>
    <n v="3393"/>
    <x v="1"/>
    <s v="Central"/>
  </r>
  <r>
    <s v="2EYTB3PX"/>
    <x v="22"/>
    <x v="4"/>
    <s v="Condax"/>
    <x v="0"/>
    <d v="2017-07-15T00:00:00"/>
    <x v="213"/>
    <n v="3724"/>
    <s v="medical"/>
    <n v="2017"/>
    <n v="4.54"/>
    <n v="9"/>
    <s v="United States"/>
    <n v="0"/>
    <s v="MG"/>
    <n v="3393"/>
    <x v="5"/>
    <s v="East"/>
  </r>
  <r>
    <s v="1U945R0D"/>
    <x v="12"/>
    <x v="4"/>
    <s v="Dalttechnology"/>
    <x v="1"/>
    <d v="2017-07-15T00:00:00"/>
    <x v="201"/>
    <n v="0"/>
    <s v="software"/>
    <n v="2013"/>
    <n v="98.79"/>
    <n v="96"/>
    <s v="United States"/>
    <s v="Bubba Gump"/>
    <s v="MG"/>
    <n v="3393"/>
    <x v="3"/>
    <s v="West"/>
  </r>
  <r>
    <s v="FX4D649Y"/>
    <x v="9"/>
    <x v="0"/>
    <s v="Fasehatice"/>
    <x v="1"/>
    <d v="2017-07-15T00:00:00"/>
    <x v="214"/>
    <n v="0"/>
    <s v="retail"/>
    <n v="1990"/>
    <n v="4968.91"/>
    <n v="7523"/>
    <s v="United States"/>
    <n v="0"/>
    <s v="GTX"/>
    <n v="1096"/>
    <x v="3"/>
    <s v="West"/>
  </r>
  <r>
    <s v="4QBSY3CB"/>
    <x v="7"/>
    <x v="0"/>
    <s v="Golddex"/>
    <x v="1"/>
    <d v="2017-07-15T00:00:00"/>
    <x v="133"/>
    <n v="0"/>
    <s v="finance"/>
    <n v="2008"/>
    <n v="52.5"/>
    <n v="165"/>
    <s v="United States"/>
    <n v="0"/>
    <s v="GTX"/>
    <n v="1096"/>
    <x v="2"/>
    <s v="West"/>
  </r>
  <r>
    <s v="ZWVRS27V"/>
    <x v="29"/>
    <x v="1"/>
    <s v="Rundofase"/>
    <x v="1"/>
    <d v="2017-07-15T00:00:00"/>
    <x v="217"/>
    <n v="0"/>
    <s v="technolgy"/>
    <n v="1983"/>
    <n v="1008.06"/>
    <n v="1238"/>
    <s v="United States"/>
    <n v="0"/>
    <s v="MG"/>
    <n v="55"/>
    <x v="1"/>
    <s v="Central"/>
  </r>
  <r>
    <s v="8BBXNESQ"/>
    <x v="16"/>
    <x v="3"/>
    <s v="Labdrill"/>
    <x v="1"/>
    <d v="2017-07-15T00:00:00"/>
    <x v="216"/>
    <n v="0"/>
    <s v="medical"/>
    <n v="1985"/>
    <n v="2741.37"/>
    <n v="9226"/>
    <s v="United States"/>
    <n v="0"/>
    <s v="GTX"/>
    <n v="5482"/>
    <x v="2"/>
    <s v="West"/>
  </r>
  <r>
    <s v="3JJ7YI88"/>
    <x v="21"/>
    <x v="1"/>
    <s v="Gogozoom"/>
    <x v="1"/>
    <d v="2017-07-15T00:00:00"/>
    <x v="201"/>
    <n v="0"/>
    <s v="telecommunications"/>
    <n v="2007"/>
    <n v="86.68"/>
    <n v="187"/>
    <s v="United States"/>
    <s v="Sonron"/>
    <s v="MG"/>
    <n v="55"/>
    <x v="0"/>
    <s v="Central"/>
  </r>
  <r>
    <s v="AKMDEG3I"/>
    <x v="5"/>
    <x v="4"/>
    <s v="Faxquote"/>
    <x v="1"/>
    <d v="2017-07-15T00:00:00"/>
    <x v="204"/>
    <n v="0"/>
    <s v="telecommunications"/>
    <n v="1995"/>
    <n v="1825.82"/>
    <n v="5595"/>
    <s v="United States"/>
    <s v="Sonron"/>
    <s v="MG"/>
    <n v="3393"/>
    <x v="3"/>
    <s v="West"/>
  </r>
  <r>
    <s v="568NS3GO"/>
    <x v="5"/>
    <x v="4"/>
    <s v="Cheers"/>
    <x v="0"/>
    <d v="2017-07-15T00:00:00"/>
    <x v="150"/>
    <n v="2791"/>
    <s v="entertainment"/>
    <n v="1993"/>
    <n v="4269.9"/>
    <n v="6472"/>
    <s v="United States"/>
    <s v="Massive Dynamic"/>
    <s v="MG"/>
    <n v="3393"/>
    <x v="3"/>
    <s v="West"/>
  </r>
  <r>
    <s v="TQLO6QP6"/>
    <x v="6"/>
    <x v="4"/>
    <s v="Cancity"/>
    <x v="0"/>
    <d v="2017-07-15T00:00:00"/>
    <x v="144"/>
    <n v="3501"/>
    <s v="retail"/>
    <n v="2001"/>
    <n v="718.62"/>
    <n v="2448"/>
    <s v="United States"/>
    <n v="0"/>
    <s v="MG"/>
    <n v="3393"/>
    <x v="1"/>
    <s v="Central"/>
  </r>
  <r>
    <s v="DLVEVD9O"/>
    <x v="17"/>
    <x v="3"/>
    <s v="Yearin"/>
    <x v="1"/>
    <d v="2017-07-15T00:00:00"/>
    <x v="218"/>
    <n v="0"/>
    <s v="retail"/>
    <n v="2005"/>
    <n v="2261.05"/>
    <n v="3851"/>
    <s v="United States"/>
    <n v="0"/>
    <s v="GTX"/>
    <n v="5482"/>
    <x v="5"/>
    <s v="East"/>
  </r>
  <r>
    <s v="C75RV9DY"/>
    <x v="17"/>
    <x v="2"/>
    <s v="Ganjaflex"/>
    <x v="0"/>
    <d v="2017-07-15T00:00:00"/>
    <x v="201"/>
    <n v="555"/>
    <s v="retail"/>
    <n v="1995"/>
    <n v="5158.71"/>
    <n v="17479"/>
    <s v="Japan"/>
    <n v="0"/>
    <s v="GTX"/>
    <n v="550"/>
    <x v="5"/>
    <s v="East"/>
  </r>
  <r>
    <s v="EUQCW0ZA"/>
    <x v="10"/>
    <x v="2"/>
    <s v="Lexiqvolax"/>
    <x v="0"/>
    <d v="2017-07-15T00:00:00"/>
    <x v="208"/>
    <n v="650"/>
    <s v="medical"/>
    <n v="2004"/>
    <n v="1618.89"/>
    <n v="3889"/>
    <s v="United States"/>
    <n v="0"/>
    <s v="GTX"/>
    <n v="550"/>
    <x v="3"/>
    <s v="West"/>
  </r>
  <r>
    <s v="CEOMZE9H"/>
    <x v="4"/>
    <x v="2"/>
    <s v="Nam-zim"/>
    <x v="1"/>
    <d v="2017-07-15T00:00:00"/>
    <x v="215"/>
    <n v="0"/>
    <s v="services"/>
    <n v="1987"/>
    <n v="405.59"/>
    <n v="1179"/>
    <s v="Brazil"/>
    <s v="Warephase"/>
    <s v="GTX"/>
    <n v="550"/>
    <x v="3"/>
    <s v="West"/>
  </r>
  <r>
    <s v="TT5QRQTF"/>
    <x v="4"/>
    <x v="1"/>
    <s v="Konex"/>
    <x v="0"/>
    <d v="2017-07-15T00:00:00"/>
    <x v="207"/>
    <n v="61"/>
    <s v="technolgy"/>
    <n v="1980"/>
    <n v="7708.38"/>
    <n v="13756"/>
    <s v="United States"/>
    <n v="0"/>
    <s v="MG"/>
    <n v="55"/>
    <x v="3"/>
    <s v="West"/>
  </r>
  <r>
    <s v="5NXD4U83"/>
    <x v="4"/>
    <x v="1"/>
    <s v="Newex"/>
    <x v="0"/>
    <d v="2017-07-15T00:00:00"/>
    <x v="204"/>
    <n v="54"/>
    <s v="services"/>
    <n v="1991"/>
    <n v="1012.72"/>
    <n v="3492"/>
    <s v="Germany"/>
    <n v="0"/>
    <s v="MG"/>
    <n v="55"/>
    <x v="3"/>
    <s v="West"/>
  </r>
  <r>
    <s v="1IL51ZIW"/>
    <x v="13"/>
    <x v="1"/>
    <s v="Condax"/>
    <x v="1"/>
    <d v="2017-07-15T00:00:00"/>
    <x v="216"/>
    <n v="0"/>
    <s v="medical"/>
    <n v="2017"/>
    <n v="4.54"/>
    <n v="9"/>
    <s v="United States"/>
    <n v="0"/>
    <s v="MG"/>
    <n v="55"/>
    <x v="4"/>
    <s v="East"/>
  </r>
  <r>
    <s v="CM33NN0P"/>
    <x v="18"/>
    <x v="4"/>
    <s v="Silis"/>
    <x v="1"/>
    <d v="2017-07-15T00:00:00"/>
    <x v="208"/>
    <n v="0"/>
    <s v="medical"/>
    <n v="1994"/>
    <n v="2818.38"/>
    <n v="6290"/>
    <s v="United States"/>
    <n v="0"/>
    <s v="MG"/>
    <n v="3393"/>
    <x v="4"/>
    <s v="East"/>
  </r>
  <r>
    <s v="P3QQIMTA"/>
    <x v="3"/>
    <x v="2"/>
    <s v="Rundofase"/>
    <x v="1"/>
    <d v="2017-07-16T00:00:00"/>
    <x v="214"/>
    <n v="0"/>
    <s v="technolgy"/>
    <n v="1983"/>
    <n v="1008.06"/>
    <n v="1238"/>
    <s v="United States"/>
    <n v="0"/>
    <s v="GTX"/>
    <n v="550"/>
    <x v="0"/>
    <s v="Central"/>
  </r>
  <r>
    <s v="WB1CQNJU"/>
    <x v="3"/>
    <x v="4"/>
    <s v="Funholding"/>
    <x v="1"/>
    <d v="2017-07-16T00:00:00"/>
    <x v="204"/>
    <n v="0"/>
    <s v="finance"/>
    <n v="1991"/>
    <n v="2819.5"/>
    <n v="7227"/>
    <s v="United States"/>
    <s v="Golddex"/>
    <s v="MG"/>
    <n v="3393"/>
    <x v="0"/>
    <s v="Central"/>
  </r>
  <r>
    <s v="OQYDQCTM"/>
    <x v="3"/>
    <x v="1"/>
    <s v="Rangreen"/>
    <x v="0"/>
    <d v="2017-07-16T00:00:00"/>
    <x v="213"/>
    <n v="59"/>
    <s v="technolgy"/>
    <n v="1987"/>
    <n v="2938.67"/>
    <n v="8775"/>
    <s v="Panama"/>
    <n v="0"/>
    <s v="MG"/>
    <n v="55"/>
    <x v="0"/>
    <s v="Central"/>
  </r>
  <r>
    <s v="ISQJD695"/>
    <x v="28"/>
    <x v="2"/>
    <s v="Sunnamplex"/>
    <x v="2"/>
    <d v="2017-07-16T00:00:00"/>
    <x v="14"/>
    <m/>
    <s v="marketing"/>
    <n v="2008"/>
    <n v="894.37"/>
    <n v="1593"/>
    <s v="Poland"/>
    <n v="0"/>
    <s v="GTX"/>
    <n v="550"/>
    <x v="5"/>
    <s v="East"/>
  </r>
  <r>
    <s v="TWO2Q99P"/>
    <x v="27"/>
    <x v="3"/>
    <s v="Conecom"/>
    <x v="0"/>
    <d v="2017-07-16T00:00:00"/>
    <x v="182"/>
    <n v="5753"/>
    <s v="technolgy"/>
    <n v="2005"/>
    <n v="1520.66"/>
    <n v="1806"/>
    <s v="United States"/>
    <n v="0"/>
    <s v="GTX"/>
    <n v="5482"/>
    <x v="0"/>
    <s v="Central"/>
  </r>
  <r>
    <s v="72UVDOKU"/>
    <x v="27"/>
    <x v="1"/>
    <s v="Konmatfix"/>
    <x v="0"/>
    <d v="2017-07-16T00:00:00"/>
    <x v="214"/>
    <n v="62"/>
    <s v="marketing"/>
    <n v="1985"/>
    <n v="375.43"/>
    <n v="1190"/>
    <s v="United States"/>
    <n v="0"/>
    <s v="MG"/>
    <n v="55"/>
    <x v="0"/>
    <s v="Central"/>
  </r>
  <r>
    <s v="DMSQ0TSG"/>
    <x v="27"/>
    <x v="4"/>
    <s v="Isdom"/>
    <x v="0"/>
    <d v="2017-07-16T00:00:00"/>
    <x v="116"/>
    <n v="3146"/>
    <s v="medical"/>
    <n v="2002"/>
    <n v="3178.24"/>
    <n v="4540"/>
    <s v="United States"/>
    <n v="0"/>
    <s v="MG"/>
    <n v="3393"/>
    <x v="0"/>
    <s v="Central"/>
  </r>
  <r>
    <s v="FEWIDJGH"/>
    <x v="1"/>
    <x v="2"/>
    <s v="Rundofase"/>
    <x v="0"/>
    <d v="2017-07-16T00:00:00"/>
    <x v="203"/>
    <n v="538"/>
    <s v="technolgy"/>
    <n v="1983"/>
    <n v="1008.06"/>
    <n v="1238"/>
    <s v="United States"/>
    <n v="0"/>
    <s v="GTX"/>
    <n v="550"/>
    <x v="1"/>
    <s v="Central"/>
  </r>
  <r>
    <s v="AUZM3MLU"/>
    <x v="1"/>
    <x v="0"/>
    <s v="Betatech"/>
    <x v="0"/>
    <d v="2017-07-16T00:00:00"/>
    <x v="152"/>
    <n v="1071"/>
    <s v="medical"/>
    <n v="1986"/>
    <n v="647.18"/>
    <n v="1185"/>
    <s v="Kenya"/>
    <n v="0"/>
    <s v="GTX"/>
    <n v="1096"/>
    <x v="1"/>
    <s v="Central"/>
  </r>
  <r>
    <s v="HYP3SXPV"/>
    <x v="1"/>
    <x v="4"/>
    <s v="Isdom"/>
    <x v="0"/>
    <d v="2017-07-16T00:00:00"/>
    <x v="110"/>
    <n v="2837"/>
    <s v="medical"/>
    <n v="2002"/>
    <n v="3178.24"/>
    <n v="4540"/>
    <s v="United States"/>
    <n v="0"/>
    <s v="MG"/>
    <n v="3393"/>
    <x v="1"/>
    <s v="Central"/>
  </r>
  <r>
    <s v="9G93P7SV"/>
    <x v="22"/>
    <x v="4"/>
    <s v="Kan-code"/>
    <x v="0"/>
    <d v="2017-07-16T00:00:00"/>
    <x v="182"/>
    <n v="3593"/>
    <s v="software"/>
    <n v="1982"/>
    <n v="11698.03"/>
    <n v="34288"/>
    <s v="United States"/>
    <n v="0"/>
    <s v="MG"/>
    <n v="3393"/>
    <x v="5"/>
    <s v="East"/>
  </r>
  <r>
    <s v="7XSAHM67"/>
    <x v="12"/>
    <x v="2"/>
    <s v="Hottechi"/>
    <x v="0"/>
    <d v="2017-07-16T00:00:00"/>
    <x v="183"/>
    <n v="583"/>
    <s v="technolgy"/>
    <n v="1997"/>
    <n v="8170.38"/>
    <n v="16499"/>
    <s v="Korea"/>
    <n v="0"/>
    <s v="GTX"/>
    <n v="550"/>
    <x v="3"/>
    <s v="West"/>
  </r>
  <r>
    <s v="N7MDRJ01"/>
    <x v="29"/>
    <x v="2"/>
    <s v="Isdom"/>
    <x v="1"/>
    <d v="2017-07-16T00:00:00"/>
    <x v="213"/>
    <n v="0"/>
    <s v="medical"/>
    <n v="2002"/>
    <n v="3178.24"/>
    <n v="4540"/>
    <s v="United States"/>
    <n v="0"/>
    <s v="GTX"/>
    <n v="550"/>
    <x v="1"/>
    <s v="Central"/>
  </r>
  <r>
    <s v="4ID56TXX"/>
    <x v="29"/>
    <x v="4"/>
    <s v="Genco Pura Olive Oil Company"/>
    <x v="1"/>
    <d v="2017-07-16T00:00:00"/>
    <x v="219"/>
    <n v="0"/>
    <s v="retail"/>
    <n v="2007"/>
    <n v="894.33"/>
    <n v="1635"/>
    <s v="Italy"/>
    <n v="0"/>
    <s v="MG"/>
    <n v="3393"/>
    <x v="1"/>
    <s v="Central"/>
  </r>
  <r>
    <s v="4SFRUL8J"/>
    <x v="14"/>
    <x v="4"/>
    <s v="Labdrill"/>
    <x v="1"/>
    <d v="2017-07-16T00:00:00"/>
    <x v="216"/>
    <n v="0"/>
    <s v="medical"/>
    <n v="1985"/>
    <n v="2741.37"/>
    <n v="9226"/>
    <s v="United States"/>
    <n v="0"/>
    <s v="MG"/>
    <n v="3393"/>
    <x v="2"/>
    <s v="West"/>
  </r>
  <r>
    <s v="UB2UAI38"/>
    <x v="14"/>
    <x v="0"/>
    <s v="Singletechno"/>
    <x v="0"/>
    <d v="2017-07-16T00:00:00"/>
    <x v="207"/>
    <n v="1109"/>
    <s v="retail"/>
    <n v="1996"/>
    <n v="2214.94"/>
    <n v="5374"/>
    <s v="United States"/>
    <n v="0"/>
    <s v="GTX"/>
    <n v="1096"/>
    <x v="2"/>
    <s v="West"/>
  </r>
  <r>
    <s v="B00OD1IF"/>
    <x v="14"/>
    <x v="0"/>
    <s v="Zoomit"/>
    <x v="0"/>
    <d v="2017-07-16T00:00:00"/>
    <x v="208"/>
    <n v="1106"/>
    <s v="entertainment"/>
    <n v="1992"/>
    <n v="324.19"/>
    <n v="978"/>
    <s v="United States"/>
    <n v="0"/>
    <s v="GTX"/>
    <n v="1096"/>
    <x v="2"/>
    <s v="West"/>
  </r>
  <r>
    <s v="OGO6SNTQ"/>
    <x v="16"/>
    <x v="3"/>
    <s v="Plusstrip"/>
    <x v="1"/>
    <d v="2017-07-16T00:00:00"/>
    <x v="214"/>
    <n v="0"/>
    <s v="entertainment"/>
    <n v="2002"/>
    <n v="349.81"/>
    <n v="315"/>
    <s v="United States"/>
    <n v="0"/>
    <s v="GTX"/>
    <n v="5482"/>
    <x v="2"/>
    <s v="West"/>
  </r>
  <r>
    <s v="I6ZC5V1K"/>
    <x v="16"/>
    <x v="3"/>
    <s v="Labdrill"/>
    <x v="0"/>
    <d v="2017-07-16T00:00:00"/>
    <x v="215"/>
    <n v="5008"/>
    <s v="medical"/>
    <n v="1985"/>
    <n v="2741.37"/>
    <n v="9226"/>
    <s v="United States"/>
    <n v="0"/>
    <s v="GTX"/>
    <n v="5482"/>
    <x v="2"/>
    <s v="West"/>
  </r>
  <r>
    <s v="JHNXPUNX"/>
    <x v="21"/>
    <x v="2"/>
    <s v="Rangreen"/>
    <x v="0"/>
    <d v="2017-07-16T00:00:00"/>
    <x v="204"/>
    <n v="550"/>
    <s v="technolgy"/>
    <n v="1987"/>
    <n v="2938.67"/>
    <n v="8775"/>
    <s v="Panama"/>
    <n v="0"/>
    <s v="GTX"/>
    <n v="550"/>
    <x v="0"/>
    <s v="Central"/>
  </r>
  <r>
    <s v="NPHD3ZTC"/>
    <x v="0"/>
    <x v="2"/>
    <s v="Rangreen"/>
    <x v="0"/>
    <d v="2017-07-16T00:00:00"/>
    <x v="137"/>
    <n v="574"/>
    <s v="technolgy"/>
    <n v="1987"/>
    <n v="2938.67"/>
    <n v="8775"/>
    <s v="Panama"/>
    <n v="0"/>
    <s v="GTX"/>
    <n v="550"/>
    <x v="0"/>
    <s v="Central"/>
  </r>
  <r>
    <s v="06KTPHYC"/>
    <x v="10"/>
    <x v="4"/>
    <s v="Hottechi"/>
    <x v="1"/>
    <d v="2017-07-16T00:00:00"/>
    <x v="214"/>
    <n v="0"/>
    <s v="technolgy"/>
    <n v="1997"/>
    <n v="8170.38"/>
    <n v="16499"/>
    <s v="Korea"/>
    <n v="0"/>
    <s v="MG"/>
    <n v="3393"/>
    <x v="3"/>
    <s v="West"/>
  </r>
  <r>
    <s v="YCA44Q4U"/>
    <x v="18"/>
    <x v="1"/>
    <s v="Kinnamplus"/>
    <x v="0"/>
    <d v="2017-07-16T00:00:00"/>
    <x v="213"/>
    <n v="52"/>
    <s v="retail"/>
    <n v="2004"/>
    <n v="702.72"/>
    <n v="1831"/>
    <s v="United States"/>
    <n v="0"/>
    <s v="MG"/>
    <n v="55"/>
    <x v="4"/>
    <s v="East"/>
  </r>
  <r>
    <s v="FR4GTSEQ"/>
    <x v="2"/>
    <x v="2"/>
    <s v="Xx-holding"/>
    <x v="0"/>
    <d v="2017-07-16T00:00:00"/>
    <x v="151"/>
    <n v="477"/>
    <s v="finance"/>
    <n v="1993"/>
    <n v="7537.24"/>
    <n v="20293"/>
    <s v="United States"/>
    <n v="0"/>
    <s v="GTX"/>
    <n v="550"/>
    <x v="2"/>
    <s v="West"/>
  </r>
  <r>
    <s v="S46ZLF3G"/>
    <x v="3"/>
    <x v="2"/>
    <s v="Betatech"/>
    <x v="1"/>
    <d v="2017-07-17T00:00:00"/>
    <x v="215"/>
    <n v="0"/>
    <s v="medical"/>
    <n v="1986"/>
    <n v="647.18"/>
    <n v="1185"/>
    <s v="Kenya"/>
    <n v="0"/>
    <s v="GTX"/>
    <n v="550"/>
    <x v="0"/>
    <s v="Central"/>
  </r>
  <r>
    <s v="WHZEK68G"/>
    <x v="3"/>
    <x v="1"/>
    <s v="Streethex"/>
    <x v="1"/>
    <d v="2017-07-17T00:00:00"/>
    <x v="216"/>
    <n v="0"/>
    <s v="retail"/>
    <n v="1988"/>
    <n v="1376.8"/>
    <n v="1165"/>
    <s v="Belgium"/>
    <n v="0"/>
    <s v="MG"/>
    <n v="55"/>
    <x v="0"/>
    <s v="Central"/>
  </r>
  <r>
    <s v="3CB3WNBM"/>
    <x v="28"/>
    <x v="2"/>
    <s v="Kinnamplus"/>
    <x v="2"/>
    <d v="2017-07-17T00:00:00"/>
    <x v="14"/>
    <m/>
    <s v="retail"/>
    <n v="2004"/>
    <n v="702.72"/>
    <n v="1831"/>
    <s v="United States"/>
    <n v="0"/>
    <s v="GTX"/>
    <n v="550"/>
    <x v="5"/>
    <s v="East"/>
  </r>
  <r>
    <s v="DAJBIHBZ"/>
    <x v="25"/>
    <x v="4"/>
    <s v="Silis"/>
    <x v="1"/>
    <d v="2017-07-17T00:00:00"/>
    <x v="219"/>
    <n v="0"/>
    <s v="medical"/>
    <n v="1994"/>
    <n v="2818.38"/>
    <n v="6290"/>
    <s v="United States"/>
    <n v="0"/>
    <s v="MG"/>
    <n v="3393"/>
    <x v="5"/>
    <s v="East"/>
  </r>
  <r>
    <s v="P6BJ24ZP"/>
    <x v="25"/>
    <x v="0"/>
    <s v="Plussunin"/>
    <x v="0"/>
    <d v="2017-07-17T00:00:00"/>
    <x v="211"/>
    <n v="1202"/>
    <s v="retail"/>
    <n v="2003"/>
    <n v="1419.98"/>
    <n v="4018"/>
    <s v="United States"/>
    <n v="0"/>
    <s v="GTX"/>
    <n v="1096"/>
    <x v="5"/>
    <s v="East"/>
  </r>
  <r>
    <s v="XORHQFNJ"/>
    <x v="27"/>
    <x v="4"/>
    <s v="Funholding"/>
    <x v="1"/>
    <d v="2017-07-17T00:00:00"/>
    <x v="125"/>
    <n v="0"/>
    <s v="finance"/>
    <n v="1991"/>
    <n v="2819.5"/>
    <n v="7227"/>
    <s v="United States"/>
    <s v="Golddex"/>
    <s v="MG"/>
    <n v="3393"/>
    <x v="0"/>
    <s v="Central"/>
  </r>
  <r>
    <s v="ZFRPQV2M"/>
    <x v="27"/>
    <x v="1"/>
    <s v="Funholding"/>
    <x v="0"/>
    <d v="2017-07-17T00:00:00"/>
    <x v="197"/>
    <n v="51"/>
    <s v="finance"/>
    <n v="1991"/>
    <n v="2819.5"/>
    <n v="7227"/>
    <s v="United States"/>
    <s v="Golddex"/>
    <s v="MG"/>
    <n v="55"/>
    <x v="0"/>
    <s v="Central"/>
  </r>
  <r>
    <s v="RVRBCZAI"/>
    <x v="26"/>
    <x v="0"/>
    <s v="Kan-code"/>
    <x v="1"/>
    <d v="2017-07-17T00:00:00"/>
    <x v="203"/>
    <n v="0"/>
    <s v="software"/>
    <n v="1982"/>
    <n v="11698.03"/>
    <n v="34288"/>
    <s v="United States"/>
    <n v="0"/>
    <s v="GTX"/>
    <n v="1096"/>
    <x v="5"/>
    <s v="East"/>
  </r>
  <r>
    <s v="2897DN4S"/>
    <x v="1"/>
    <x v="0"/>
    <s v="Finhigh"/>
    <x v="1"/>
    <d v="2017-07-17T00:00:00"/>
    <x v="203"/>
    <n v="0"/>
    <s v="finance"/>
    <n v="2006"/>
    <n v="1102.43"/>
    <n v="1759"/>
    <s v="United States"/>
    <n v="0"/>
    <s v="GTX"/>
    <n v="1096"/>
    <x v="1"/>
    <s v="Central"/>
  </r>
  <r>
    <s v="BMQEY089"/>
    <x v="1"/>
    <x v="0"/>
    <s v="Scottech"/>
    <x v="0"/>
    <d v="2017-07-17T00:00:00"/>
    <x v="167"/>
    <n v="1203"/>
    <s v="marketing"/>
    <n v="2012"/>
    <n v="45.39"/>
    <n v="100"/>
    <s v="United States"/>
    <s v="Inity"/>
    <s v="GTX"/>
    <n v="1096"/>
    <x v="1"/>
    <s v="Central"/>
  </r>
  <r>
    <s v="5IOG6X00"/>
    <x v="22"/>
    <x v="3"/>
    <s v="Gekko &amp; Co"/>
    <x v="0"/>
    <d v="2017-07-17T00:00:00"/>
    <x v="164"/>
    <n v="6205"/>
    <s v="retail"/>
    <n v="1990"/>
    <n v="2520.83"/>
    <n v="3502"/>
    <s v="United States"/>
    <n v="0"/>
    <s v="GTX"/>
    <n v="5482"/>
    <x v="5"/>
    <s v="East"/>
  </r>
  <r>
    <s v="QG6BCBXM"/>
    <x v="12"/>
    <x v="3"/>
    <s v="Sonron"/>
    <x v="1"/>
    <d v="2017-07-17T00:00:00"/>
    <x v="124"/>
    <n v="0"/>
    <s v="telecommunications"/>
    <n v="1999"/>
    <n v="1699.85"/>
    <n v="5108"/>
    <s v="United States"/>
    <n v="0"/>
    <s v="GTX"/>
    <n v="5482"/>
    <x v="3"/>
    <s v="West"/>
  </r>
  <r>
    <s v="CAXTE48L"/>
    <x v="9"/>
    <x v="4"/>
    <s v="Cheers"/>
    <x v="0"/>
    <d v="2017-07-17T00:00:00"/>
    <x v="214"/>
    <n v="3363"/>
    <s v="entertainment"/>
    <n v="1993"/>
    <n v="4269.9"/>
    <n v="6472"/>
    <s v="United States"/>
    <s v="Massive Dynamic"/>
    <s v="MG"/>
    <n v="3393"/>
    <x v="3"/>
    <s v="West"/>
  </r>
  <r>
    <s v="OO3BM7A9"/>
    <x v="9"/>
    <x v="4"/>
    <s v="Konex"/>
    <x v="0"/>
    <d v="2017-07-17T00:00:00"/>
    <x v="197"/>
    <n v="3700"/>
    <s v="technolgy"/>
    <n v="1980"/>
    <n v="7708.38"/>
    <n v="13756"/>
    <s v="United States"/>
    <n v="0"/>
    <s v="MG"/>
    <n v="3393"/>
    <x v="3"/>
    <s v="West"/>
  </r>
  <r>
    <s v="VE334W2U"/>
    <x v="29"/>
    <x v="2"/>
    <s v="Codehow"/>
    <x v="0"/>
    <d v="2017-07-17T00:00:00"/>
    <x v="175"/>
    <n v="546"/>
    <s v="software"/>
    <n v="1998"/>
    <n v="2714.9"/>
    <n v="2641"/>
    <s v="United States"/>
    <s v="Acme Corporation"/>
    <s v="GTX"/>
    <n v="550"/>
    <x v="1"/>
    <s v="Central"/>
  </r>
  <r>
    <s v="AX7WS66G"/>
    <x v="29"/>
    <x v="2"/>
    <s v="Toughzap"/>
    <x v="0"/>
    <d v="2017-07-17T00:00:00"/>
    <x v="214"/>
    <n v="617"/>
    <s v="retail"/>
    <n v="1995"/>
    <n v="332.43"/>
    <n v="799"/>
    <s v="United States"/>
    <n v="0"/>
    <s v="GTX"/>
    <n v="550"/>
    <x v="1"/>
    <s v="Central"/>
  </r>
  <r>
    <s v="OB8UCQ17"/>
    <x v="29"/>
    <x v="2"/>
    <s v="Warephase"/>
    <x v="0"/>
    <d v="2017-07-17T00:00:00"/>
    <x v="215"/>
    <n v="490"/>
    <s v="services"/>
    <n v="1997"/>
    <n v="2041.73"/>
    <n v="5276"/>
    <s v="United States"/>
    <n v="0"/>
    <s v="GTX"/>
    <n v="550"/>
    <x v="1"/>
    <s v="Central"/>
  </r>
  <r>
    <s v="BV4JZ4G8"/>
    <x v="14"/>
    <x v="2"/>
    <s v="Konex"/>
    <x v="1"/>
    <d v="2017-07-17T00:00:00"/>
    <x v="206"/>
    <n v="0"/>
    <s v="technolgy"/>
    <n v="1980"/>
    <n v="7708.38"/>
    <n v="13756"/>
    <s v="United States"/>
    <n v="0"/>
    <s v="GTX"/>
    <n v="550"/>
    <x v="2"/>
    <s v="West"/>
  </r>
  <r>
    <s v="8CV5MZWW"/>
    <x v="14"/>
    <x v="2"/>
    <s v="Nam-zim"/>
    <x v="1"/>
    <d v="2017-07-17T00:00:00"/>
    <x v="207"/>
    <n v="0"/>
    <s v="services"/>
    <n v="1987"/>
    <n v="405.59"/>
    <n v="1179"/>
    <s v="Brazil"/>
    <s v="Warephase"/>
    <s v="GTX"/>
    <n v="550"/>
    <x v="2"/>
    <s v="West"/>
  </r>
  <r>
    <s v="3L965RUK"/>
    <x v="16"/>
    <x v="4"/>
    <s v="Kan-code"/>
    <x v="0"/>
    <d v="2017-07-17T00:00:00"/>
    <x v="215"/>
    <n v="3665"/>
    <s v="software"/>
    <n v="1982"/>
    <n v="11698.03"/>
    <n v="34288"/>
    <s v="United States"/>
    <n v="0"/>
    <s v="MG"/>
    <n v="3393"/>
    <x v="2"/>
    <s v="West"/>
  </r>
  <r>
    <s v="RZ8HI1Y5"/>
    <x v="21"/>
    <x v="0"/>
    <s v="Warephase"/>
    <x v="1"/>
    <d v="2017-07-17T00:00:00"/>
    <x v="214"/>
    <n v="0"/>
    <s v="services"/>
    <n v="1997"/>
    <n v="2041.73"/>
    <n v="5276"/>
    <s v="United States"/>
    <n v="0"/>
    <s v="GTX"/>
    <n v="1096"/>
    <x v="0"/>
    <s v="Central"/>
  </r>
  <r>
    <s v="IYKSBD0U"/>
    <x v="5"/>
    <x v="4"/>
    <s v="Hatfan"/>
    <x v="1"/>
    <d v="2017-07-17T00:00:00"/>
    <x v="203"/>
    <n v="0"/>
    <s v="services"/>
    <n v="1982"/>
    <n v="792.46"/>
    <n v="1299"/>
    <s v="United States"/>
    <n v="0"/>
    <s v="MG"/>
    <n v="3393"/>
    <x v="3"/>
    <s v="West"/>
  </r>
  <r>
    <s v="YVGDC8L2"/>
    <x v="20"/>
    <x v="1"/>
    <s v="Rangreen"/>
    <x v="0"/>
    <d v="2017-07-17T00:00:00"/>
    <x v="215"/>
    <n v="53"/>
    <s v="technolgy"/>
    <n v="1987"/>
    <n v="2938.67"/>
    <n v="8775"/>
    <s v="Panama"/>
    <n v="0"/>
    <s v="MG"/>
    <n v="55"/>
    <x v="1"/>
    <s v="Central"/>
  </r>
  <r>
    <s v="JZU0JH07"/>
    <x v="8"/>
    <x v="0"/>
    <s v="Finjob"/>
    <x v="1"/>
    <d v="2017-07-17T00:00:00"/>
    <x v="183"/>
    <n v="0"/>
    <s v="employment"/>
    <n v="1988"/>
    <n v="2059.9"/>
    <n v="3644"/>
    <s v="United States"/>
    <n v="0"/>
    <s v="GTX"/>
    <n v="1096"/>
    <x v="2"/>
    <s v="West"/>
  </r>
  <r>
    <s v="ZEWNPF3K"/>
    <x v="8"/>
    <x v="0"/>
    <s v="Singletechno"/>
    <x v="0"/>
    <d v="2017-07-17T00:00:00"/>
    <x v="220"/>
    <n v="1075"/>
    <s v="retail"/>
    <n v="1996"/>
    <n v="2214.94"/>
    <n v="5374"/>
    <s v="United States"/>
    <n v="0"/>
    <s v="GTX"/>
    <n v="1096"/>
    <x v="2"/>
    <s v="West"/>
  </r>
  <r>
    <s v="E7RTG575"/>
    <x v="6"/>
    <x v="0"/>
    <s v="Statholdings"/>
    <x v="0"/>
    <d v="2017-07-17T00:00:00"/>
    <x v="218"/>
    <n v="1114"/>
    <s v="employment"/>
    <n v="1997"/>
    <n v="291.27"/>
    <n v="586"/>
    <s v="United States"/>
    <n v="0"/>
    <s v="GTX"/>
    <n v="1096"/>
    <x v="1"/>
    <s v="Central"/>
  </r>
  <r>
    <s v="YFNRXR7X"/>
    <x v="15"/>
    <x v="1"/>
    <s v="Plussunin"/>
    <x v="0"/>
    <d v="2017-07-17T00:00:00"/>
    <x v="213"/>
    <n v="57"/>
    <s v="retail"/>
    <n v="2003"/>
    <n v="1419.98"/>
    <n v="4018"/>
    <s v="United States"/>
    <n v="0"/>
    <s v="MG"/>
    <n v="55"/>
    <x v="4"/>
    <s v="East"/>
  </r>
  <r>
    <s v="9MZPL59I"/>
    <x v="11"/>
    <x v="1"/>
    <s v="Streethex"/>
    <x v="1"/>
    <d v="2017-07-17T00:00:00"/>
    <x v="124"/>
    <n v="0"/>
    <s v="retail"/>
    <n v="1988"/>
    <n v="1376.8"/>
    <n v="1165"/>
    <s v="Belgium"/>
    <n v="0"/>
    <s v="MG"/>
    <n v="55"/>
    <x v="0"/>
    <s v="Central"/>
  </r>
  <r>
    <s v="7A3R2M9T"/>
    <x v="4"/>
    <x v="3"/>
    <s v="Sonron"/>
    <x v="2"/>
    <d v="2017-07-17T00:00:00"/>
    <x v="14"/>
    <m/>
    <s v="telecommunications"/>
    <n v="1999"/>
    <n v="1699.85"/>
    <n v="5108"/>
    <s v="United States"/>
    <n v="0"/>
    <s v="GTX"/>
    <n v="5482"/>
    <x v="3"/>
    <s v="West"/>
  </r>
  <r>
    <s v="GAE0E4RI"/>
    <x v="4"/>
    <x v="4"/>
    <s v="Cheers"/>
    <x v="1"/>
    <d v="2017-07-17T00:00:00"/>
    <x v="221"/>
    <n v="0"/>
    <s v="entertainment"/>
    <n v="1993"/>
    <n v="4269.9"/>
    <n v="6472"/>
    <s v="United States"/>
    <s v="Massive Dynamic"/>
    <s v="MG"/>
    <n v="3393"/>
    <x v="3"/>
    <s v="West"/>
  </r>
  <r>
    <s v="VBN56JMP"/>
    <x v="4"/>
    <x v="2"/>
    <s v="Goodsilron"/>
    <x v="0"/>
    <d v="2017-07-17T00:00:00"/>
    <x v="203"/>
    <n v="496"/>
    <s v="marketing"/>
    <n v="2000"/>
    <n v="2952.73"/>
    <n v="5107"/>
    <s v="United States"/>
    <n v="0"/>
    <s v="GTX"/>
    <n v="550"/>
    <x v="3"/>
    <s v="West"/>
  </r>
  <r>
    <s v="NDLX894H"/>
    <x v="13"/>
    <x v="1"/>
    <s v="Bluth Company"/>
    <x v="1"/>
    <d v="2017-07-17T00:00:00"/>
    <x v="203"/>
    <n v="0"/>
    <s v="technolgy"/>
    <n v="1993"/>
    <n v="1242.32"/>
    <n v="3027"/>
    <s v="United States"/>
    <s v="Acme Corporation"/>
    <s v="MG"/>
    <n v="55"/>
    <x v="4"/>
    <s v="East"/>
  </r>
  <r>
    <s v="6ALH2N0I"/>
    <x v="13"/>
    <x v="1"/>
    <s v="Gekko &amp; Co"/>
    <x v="0"/>
    <d v="2017-07-17T00:00:00"/>
    <x v="134"/>
    <n v="55"/>
    <s v="retail"/>
    <n v="1990"/>
    <n v="2520.83"/>
    <n v="3502"/>
    <s v="United States"/>
    <n v="0"/>
    <s v="MG"/>
    <n v="55"/>
    <x v="4"/>
    <s v="East"/>
  </r>
  <r>
    <s v="G8XGVIG2"/>
    <x v="2"/>
    <x v="0"/>
    <s v="Lexiqvolax"/>
    <x v="1"/>
    <d v="2017-07-17T00:00:00"/>
    <x v="215"/>
    <n v="0"/>
    <s v="medical"/>
    <n v="2004"/>
    <n v="1618.89"/>
    <n v="3889"/>
    <s v="United States"/>
    <n v="0"/>
    <s v="GTX"/>
    <n v="1096"/>
    <x v="2"/>
    <s v="West"/>
  </r>
  <r>
    <s v="QABD6SAS"/>
    <x v="2"/>
    <x v="0"/>
    <s v="Singletechno"/>
    <x v="0"/>
    <d v="2017-07-17T00:00:00"/>
    <x v="173"/>
    <n v="1064"/>
    <s v="retail"/>
    <n v="1996"/>
    <n v="2214.94"/>
    <n v="5374"/>
    <s v="United States"/>
    <n v="0"/>
    <s v="GTX"/>
    <n v="1096"/>
    <x v="2"/>
    <s v="West"/>
  </r>
  <r>
    <s v="SHKTBB71"/>
    <x v="3"/>
    <x v="1"/>
    <s v="Condax"/>
    <x v="0"/>
    <d v="2017-07-18T00:00:00"/>
    <x v="218"/>
    <n v="54"/>
    <s v="medical"/>
    <n v="2017"/>
    <n v="4.54"/>
    <n v="9"/>
    <s v="United States"/>
    <n v="0"/>
    <s v="MG"/>
    <n v="55"/>
    <x v="0"/>
    <s v="Central"/>
  </r>
  <r>
    <s v="G0L0B1QC"/>
    <x v="25"/>
    <x v="4"/>
    <s v="Opentech"/>
    <x v="0"/>
    <d v="2017-07-18T00:00:00"/>
    <x v="219"/>
    <n v="3407"/>
    <s v="finance"/>
    <n v="1994"/>
    <n v="355.23"/>
    <n v="853"/>
    <s v="United States"/>
    <n v="0"/>
    <s v="MG"/>
    <n v="3393"/>
    <x v="5"/>
    <s v="East"/>
  </r>
  <r>
    <s v="3YC624RD"/>
    <x v="26"/>
    <x v="2"/>
    <s v="Bubba Gump"/>
    <x v="1"/>
    <d v="2017-07-18T00:00:00"/>
    <x v="125"/>
    <n v="0"/>
    <s v="software"/>
    <n v="2002"/>
    <n v="987.39"/>
    <n v="2253"/>
    <s v="United States"/>
    <n v="0"/>
    <s v="GTX"/>
    <n v="550"/>
    <x v="5"/>
    <s v="East"/>
  </r>
  <r>
    <s v="1Q3JQFAU"/>
    <x v="1"/>
    <x v="1"/>
    <s v="dambase"/>
    <x v="1"/>
    <d v="2017-07-18T00:00:00"/>
    <x v="215"/>
    <n v="0"/>
    <s v="marketing"/>
    <n v="1995"/>
    <n v="2173.98"/>
    <n v="2928"/>
    <s v="United States"/>
    <s v="Inity"/>
    <s v="MG"/>
    <n v="55"/>
    <x v="1"/>
    <s v="Central"/>
  </r>
  <r>
    <s v="O3K5RKMI"/>
    <x v="1"/>
    <x v="0"/>
    <s v="Treequote"/>
    <x v="0"/>
    <d v="2017-07-18T00:00:00"/>
    <x v="206"/>
    <n v="752"/>
    <s v="telecommunications"/>
    <n v="1988"/>
    <n v="5266.09"/>
    <n v="8595"/>
    <s v="United States"/>
    <s v="Sonron"/>
    <s v="GTX"/>
    <n v="1096"/>
    <x v="1"/>
    <s v="Central"/>
  </r>
  <r>
    <s v="75P6HFA0"/>
    <x v="1"/>
    <x v="4"/>
    <s v="Statholdings"/>
    <x v="0"/>
    <d v="2017-07-18T00:00:00"/>
    <x v="137"/>
    <n v="3727"/>
    <s v="employment"/>
    <n v="1997"/>
    <n v="291.27"/>
    <n v="586"/>
    <s v="United States"/>
    <n v="0"/>
    <s v="MG"/>
    <n v="3393"/>
    <x v="1"/>
    <s v="Central"/>
  </r>
  <r>
    <s v="NE0XCH5E"/>
    <x v="12"/>
    <x v="1"/>
    <s v="Condax"/>
    <x v="1"/>
    <d v="2017-07-18T00:00:00"/>
    <x v="222"/>
    <n v="0"/>
    <s v="medical"/>
    <n v="2017"/>
    <n v="4.54"/>
    <n v="9"/>
    <s v="United States"/>
    <n v="0"/>
    <s v="MG"/>
    <n v="55"/>
    <x v="3"/>
    <s v="West"/>
  </r>
  <r>
    <s v="W01768VM"/>
    <x v="12"/>
    <x v="2"/>
    <s v="Zoomit"/>
    <x v="0"/>
    <d v="2017-07-18T00:00:00"/>
    <x v="219"/>
    <n v="532"/>
    <s v="entertainment"/>
    <n v="1992"/>
    <n v="324.19"/>
    <n v="978"/>
    <s v="United States"/>
    <n v="0"/>
    <s v="GTX"/>
    <n v="550"/>
    <x v="3"/>
    <s v="West"/>
  </r>
  <r>
    <s v="38CPLDAR"/>
    <x v="19"/>
    <x v="3"/>
    <s v="Xx-zobam"/>
    <x v="1"/>
    <d v="2017-07-18T00:00:00"/>
    <x v="223"/>
    <n v="0"/>
    <s v="entertainment"/>
    <n v="1989"/>
    <n v="3838.39"/>
    <n v="8274"/>
    <s v="United States"/>
    <n v="0"/>
    <s v="GTX"/>
    <n v="5482"/>
    <x v="4"/>
    <s v="East"/>
  </r>
  <r>
    <s v="TZRNKT72"/>
    <x v="24"/>
    <x v="3"/>
    <s v="Hottechi"/>
    <x v="1"/>
    <d v="2017-07-18T00:00:00"/>
    <x v="208"/>
    <n v="0"/>
    <s v="technolgy"/>
    <n v="1997"/>
    <n v="8170.38"/>
    <n v="16499"/>
    <s v="Korea"/>
    <n v="0"/>
    <s v="GTX"/>
    <n v="5482"/>
    <x v="1"/>
    <s v="Central"/>
  </r>
  <r>
    <s v="4LXAW8CH"/>
    <x v="24"/>
    <x v="3"/>
    <s v="Inity"/>
    <x v="1"/>
    <d v="2017-07-18T00:00:00"/>
    <x v="109"/>
    <n v="0"/>
    <s v="marketing"/>
    <n v="1986"/>
    <n v="2403.58"/>
    <n v="8801"/>
    <s v="United States"/>
    <n v="0"/>
    <s v="GTX"/>
    <n v="5482"/>
    <x v="1"/>
    <s v="Central"/>
  </r>
  <r>
    <s v="GOGIZWW6"/>
    <x v="24"/>
    <x v="4"/>
    <s v="Condax"/>
    <x v="0"/>
    <d v="2017-07-18T00:00:00"/>
    <x v="174"/>
    <n v="3139"/>
    <s v="medical"/>
    <n v="2017"/>
    <n v="4.54"/>
    <n v="9"/>
    <s v="United States"/>
    <n v="0"/>
    <s v="MG"/>
    <n v="3393"/>
    <x v="1"/>
    <s v="Central"/>
  </r>
  <r>
    <s v="DOPOI0R5"/>
    <x v="9"/>
    <x v="4"/>
    <s v="Finjob"/>
    <x v="0"/>
    <d v="2017-07-18T00:00:00"/>
    <x v="219"/>
    <n v="3403"/>
    <s v="employment"/>
    <n v="1988"/>
    <n v="2059.9"/>
    <n v="3644"/>
    <s v="United States"/>
    <n v="0"/>
    <s v="MG"/>
    <n v="3393"/>
    <x v="3"/>
    <s v="West"/>
  </r>
  <r>
    <s v="69V1WQLK"/>
    <x v="7"/>
    <x v="3"/>
    <s v="Plusstrip"/>
    <x v="0"/>
    <d v="2017-07-18T00:00:00"/>
    <x v="218"/>
    <n v="5440"/>
    <s v="entertainment"/>
    <n v="2002"/>
    <n v="349.81"/>
    <n v="315"/>
    <s v="United States"/>
    <n v="0"/>
    <s v="GTX"/>
    <n v="5482"/>
    <x v="2"/>
    <s v="West"/>
  </r>
  <r>
    <s v="FEDXQCKJ"/>
    <x v="20"/>
    <x v="3"/>
    <s v="Globex Corporation"/>
    <x v="0"/>
    <d v="2017-07-18T00:00:00"/>
    <x v="215"/>
    <n v="5698"/>
    <s v="technolgy"/>
    <n v="2000"/>
    <n v="1223.72"/>
    <n v="2497"/>
    <s v="Norway"/>
    <n v="0"/>
    <s v="GTX"/>
    <n v="5482"/>
    <x v="1"/>
    <s v="Central"/>
  </r>
  <r>
    <s v="RSP75BOI"/>
    <x v="0"/>
    <x v="3"/>
    <s v="Streethex"/>
    <x v="1"/>
    <d v="2017-07-18T00:00:00"/>
    <x v="206"/>
    <n v="0"/>
    <s v="retail"/>
    <n v="1988"/>
    <n v="1376.8"/>
    <n v="1165"/>
    <s v="Belgium"/>
    <n v="0"/>
    <s v="GTX"/>
    <n v="5482"/>
    <x v="0"/>
    <s v="Central"/>
  </r>
  <r>
    <s v="CKDPWHTZ"/>
    <x v="0"/>
    <x v="2"/>
    <s v="Genco Pura Olive Oil Company"/>
    <x v="0"/>
    <d v="2017-07-18T00:00:00"/>
    <x v="219"/>
    <n v="563"/>
    <s v="retail"/>
    <n v="2007"/>
    <n v="894.33"/>
    <n v="1635"/>
    <s v="Italy"/>
    <n v="0"/>
    <s v="GTX"/>
    <n v="550"/>
    <x v="0"/>
    <s v="Central"/>
  </r>
  <r>
    <s v="ECBFFQL0"/>
    <x v="6"/>
    <x v="2"/>
    <s v="Stanredtax"/>
    <x v="1"/>
    <d v="2017-07-18T00:00:00"/>
    <x v="219"/>
    <n v="0"/>
    <s v="finance"/>
    <n v="1987"/>
    <n v="1698.2"/>
    <n v="3798"/>
    <s v="United States"/>
    <n v="0"/>
    <s v="GTX"/>
    <n v="550"/>
    <x v="1"/>
    <s v="Central"/>
  </r>
  <r>
    <s v="Z8HW4Z9W"/>
    <x v="15"/>
    <x v="2"/>
    <s v="Kan-code"/>
    <x v="1"/>
    <d v="2017-07-18T00:00:00"/>
    <x v="215"/>
    <n v="0"/>
    <s v="software"/>
    <n v="1982"/>
    <n v="11698.03"/>
    <n v="34288"/>
    <s v="United States"/>
    <n v="0"/>
    <s v="GTX"/>
    <n v="550"/>
    <x v="4"/>
    <s v="East"/>
  </r>
  <r>
    <s v="0KVZKA5T"/>
    <x v="4"/>
    <x v="1"/>
    <s v="Konex"/>
    <x v="1"/>
    <d v="2017-07-18T00:00:00"/>
    <x v="213"/>
    <n v="0"/>
    <s v="technolgy"/>
    <n v="1980"/>
    <n v="7708.38"/>
    <n v="13756"/>
    <s v="United States"/>
    <n v="0"/>
    <s v="MG"/>
    <n v="55"/>
    <x v="3"/>
    <s v="West"/>
  </r>
  <r>
    <s v="944H7LRC"/>
    <x v="4"/>
    <x v="3"/>
    <s v="Sonron"/>
    <x v="0"/>
    <d v="2017-07-18T00:00:00"/>
    <x v="218"/>
    <n v="4673"/>
    <s v="telecommunications"/>
    <n v="1999"/>
    <n v="1699.85"/>
    <n v="5108"/>
    <s v="United States"/>
    <n v="0"/>
    <s v="GTX"/>
    <n v="5482"/>
    <x v="3"/>
    <s v="West"/>
  </r>
  <r>
    <s v="F0OWRRLN"/>
    <x v="4"/>
    <x v="4"/>
    <s v="Konex"/>
    <x v="0"/>
    <d v="2017-07-18T00:00:00"/>
    <x v="219"/>
    <n v="3405"/>
    <s v="technolgy"/>
    <n v="1980"/>
    <n v="7708.38"/>
    <n v="13756"/>
    <s v="United States"/>
    <n v="0"/>
    <s v="MG"/>
    <n v="3393"/>
    <x v="3"/>
    <s v="West"/>
  </r>
  <r>
    <s v="P4RLJHR3"/>
    <x v="13"/>
    <x v="2"/>
    <s v="Umbrella Corporation"/>
    <x v="0"/>
    <d v="2017-07-18T00:00:00"/>
    <x v="224"/>
    <n v="566"/>
    <s v="finance"/>
    <n v="1998"/>
    <n v="2022.14"/>
    <n v="5113"/>
    <s v="United States"/>
    <n v="0"/>
    <s v="GTX"/>
    <n v="550"/>
    <x v="4"/>
    <s v="East"/>
  </r>
  <r>
    <s v="M10S36W3"/>
    <x v="18"/>
    <x v="3"/>
    <s v="Konex"/>
    <x v="0"/>
    <d v="2017-07-18T00:00:00"/>
    <x v="205"/>
    <n v="5559"/>
    <s v="technolgy"/>
    <n v="1980"/>
    <n v="7708.38"/>
    <n v="13756"/>
    <s v="United States"/>
    <n v="0"/>
    <s v="GTX"/>
    <n v="5482"/>
    <x v="4"/>
    <s v="East"/>
  </r>
  <r>
    <s v="055Z2OAS"/>
    <x v="3"/>
    <x v="1"/>
    <s v="Dontechi"/>
    <x v="2"/>
    <d v="2017-07-19T00:00:00"/>
    <x v="14"/>
    <m/>
    <s v="software"/>
    <n v="1982"/>
    <n v="4618"/>
    <n v="10083"/>
    <s v="United States"/>
    <n v="0"/>
    <s v="MG"/>
    <n v="55"/>
    <x v="0"/>
    <s v="Central"/>
  </r>
  <r>
    <s v="Q9VC6GV0"/>
    <x v="3"/>
    <x v="1"/>
    <s v="Konmatfix"/>
    <x v="2"/>
    <d v="2017-07-19T00:00:00"/>
    <x v="14"/>
    <m/>
    <s v="marketing"/>
    <n v="1985"/>
    <n v="375.43"/>
    <n v="1190"/>
    <s v="United States"/>
    <n v="0"/>
    <s v="MG"/>
    <n v="55"/>
    <x v="0"/>
    <s v="Central"/>
  </r>
  <r>
    <s v="G11DEJSL"/>
    <x v="3"/>
    <x v="1"/>
    <s v="Dontechi"/>
    <x v="1"/>
    <d v="2017-07-19T00:00:00"/>
    <x v="223"/>
    <n v="0"/>
    <s v="software"/>
    <n v="1982"/>
    <n v="4618"/>
    <n v="10083"/>
    <s v="United States"/>
    <n v="0"/>
    <s v="MG"/>
    <n v="55"/>
    <x v="0"/>
    <s v="Central"/>
  </r>
  <r>
    <s v="BP45IP77"/>
    <x v="3"/>
    <x v="1"/>
    <s v="Betatech"/>
    <x v="0"/>
    <d v="2017-07-19T00:00:00"/>
    <x v="213"/>
    <n v="53"/>
    <s v="medical"/>
    <n v="1986"/>
    <n v="647.18"/>
    <n v="1185"/>
    <s v="Kenya"/>
    <n v="0"/>
    <s v="MG"/>
    <n v="55"/>
    <x v="0"/>
    <s v="Central"/>
  </r>
  <r>
    <s v="3XJI7AD8"/>
    <x v="25"/>
    <x v="4"/>
    <s v="Zotware"/>
    <x v="1"/>
    <d v="2017-07-19T00:00:00"/>
    <x v="174"/>
    <n v="0"/>
    <s v="software"/>
    <n v="1979"/>
    <n v="4478.47"/>
    <n v="13809"/>
    <s v="United States"/>
    <n v="0"/>
    <s v="MG"/>
    <n v="3393"/>
    <x v="5"/>
    <s v="East"/>
  </r>
  <r>
    <s v="XP7YG96H"/>
    <x v="23"/>
    <x v="0"/>
    <s v="Donquadtech"/>
    <x v="0"/>
    <d v="2017-07-19T00:00:00"/>
    <x v="223"/>
    <n v="955"/>
    <s v="technolgy"/>
    <n v="1992"/>
    <n v="1712.68"/>
    <n v="3194"/>
    <s v="United States"/>
    <s v="Acme Corporation"/>
    <s v="GTX"/>
    <n v="1096"/>
    <x v="4"/>
    <s v="East"/>
  </r>
  <r>
    <s v="GP4JNSJY"/>
    <x v="26"/>
    <x v="3"/>
    <s v="Yearin"/>
    <x v="1"/>
    <d v="2017-07-19T00:00:00"/>
    <x v="223"/>
    <n v="0"/>
    <s v="retail"/>
    <n v="2005"/>
    <n v="2261.05"/>
    <n v="3851"/>
    <s v="United States"/>
    <n v="0"/>
    <s v="GTX"/>
    <n v="5482"/>
    <x v="5"/>
    <s v="East"/>
  </r>
  <r>
    <s v="I3KQNE9V"/>
    <x v="1"/>
    <x v="3"/>
    <s v="Isdom"/>
    <x v="2"/>
    <d v="2017-07-19T00:00:00"/>
    <x v="14"/>
    <m/>
    <s v="medical"/>
    <n v="2002"/>
    <n v="3178.24"/>
    <n v="4540"/>
    <s v="United States"/>
    <n v="0"/>
    <s v="GTX"/>
    <n v="5482"/>
    <x v="1"/>
    <s v="Central"/>
  </r>
  <r>
    <s v="NDHQMBA0"/>
    <x v="1"/>
    <x v="0"/>
    <s v="Globex Corporation"/>
    <x v="0"/>
    <d v="2017-07-19T00:00:00"/>
    <x v="124"/>
    <n v="1060"/>
    <s v="technolgy"/>
    <n v="2000"/>
    <n v="1223.72"/>
    <n v="2497"/>
    <s v="Norway"/>
    <n v="0"/>
    <s v="GTX"/>
    <n v="1096"/>
    <x v="1"/>
    <s v="Central"/>
  </r>
  <r>
    <s v="FQ5A489H"/>
    <x v="19"/>
    <x v="3"/>
    <s v="Kan-code"/>
    <x v="0"/>
    <d v="2017-07-19T00:00:00"/>
    <x v="215"/>
    <n v="4895"/>
    <s v="software"/>
    <n v="1982"/>
    <n v="11698.03"/>
    <n v="34288"/>
    <s v="United States"/>
    <n v="0"/>
    <s v="GTX"/>
    <n v="5482"/>
    <x v="4"/>
    <s v="East"/>
  </r>
  <r>
    <s v="3PZ6Y6AJ"/>
    <x v="24"/>
    <x v="3"/>
    <s v="Treequote"/>
    <x v="0"/>
    <d v="2017-07-19T00:00:00"/>
    <x v="207"/>
    <n v="4907"/>
    <s v="telecommunications"/>
    <n v="1988"/>
    <n v="5266.09"/>
    <n v="8595"/>
    <s v="United States"/>
    <s v="Sonron"/>
    <s v="GTX"/>
    <n v="5482"/>
    <x v="1"/>
    <s v="Central"/>
  </r>
  <r>
    <s v="LDK61ORQ"/>
    <x v="9"/>
    <x v="1"/>
    <s v="Xx-zobam"/>
    <x v="2"/>
    <d v="2017-07-19T00:00:00"/>
    <x v="14"/>
    <m/>
    <s v="entertainment"/>
    <n v="1989"/>
    <n v="3838.39"/>
    <n v="8274"/>
    <s v="United States"/>
    <n v="0"/>
    <s v="MG"/>
    <n v="55"/>
    <x v="3"/>
    <s v="West"/>
  </r>
  <r>
    <s v="564Y2IOV"/>
    <x v="9"/>
    <x v="4"/>
    <s v="Y-corporation"/>
    <x v="1"/>
    <d v="2017-07-19T00:00:00"/>
    <x v="221"/>
    <n v="0"/>
    <s v="employment"/>
    <n v="1983"/>
    <n v="2871.35"/>
    <n v="9561"/>
    <s v="United States"/>
    <n v="0"/>
    <s v="MG"/>
    <n v="3393"/>
    <x v="3"/>
    <s v="West"/>
  </r>
  <r>
    <s v="W7VULS00"/>
    <x v="9"/>
    <x v="0"/>
    <s v="Sunnamplex"/>
    <x v="0"/>
    <d v="2017-07-19T00:00:00"/>
    <x v="182"/>
    <n v="1170"/>
    <s v="marketing"/>
    <n v="2008"/>
    <n v="894.37"/>
    <n v="1593"/>
    <s v="Poland"/>
    <n v="0"/>
    <s v="GTX"/>
    <n v="1096"/>
    <x v="3"/>
    <s v="West"/>
  </r>
  <r>
    <s v="PLW3NMLJ"/>
    <x v="9"/>
    <x v="4"/>
    <s v="Faxquote"/>
    <x v="0"/>
    <d v="2017-07-19T00:00:00"/>
    <x v="219"/>
    <n v="2718"/>
    <s v="telecommunications"/>
    <n v="1995"/>
    <n v="1825.82"/>
    <n v="5595"/>
    <s v="United States"/>
    <s v="Sonron"/>
    <s v="MG"/>
    <n v="3393"/>
    <x v="3"/>
    <s v="West"/>
  </r>
  <r>
    <s v="MMVGTXDB"/>
    <x v="7"/>
    <x v="1"/>
    <s v="Plusstrip"/>
    <x v="1"/>
    <d v="2017-07-19T00:00:00"/>
    <x v="154"/>
    <n v="0"/>
    <s v="entertainment"/>
    <n v="2002"/>
    <n v="349.81"/>
    <n v="315"/>
    <s v="United States"/>
    <n v="0"/>
    <s v="MG"/>
    <n v="55"/>
    <x v="2"/>
    <s v="West"/>
  </r>
  <r>
    <s v="6UCZ36IC"/>
    <x v="14"/>
    <x v="2"/>
    <s v="Kan-code"/>
    <x v="1"/>
    <d v="2017-07-19T00:00:00"/>
    <x v="217"/>
    <n v="0"/>
    <s v="software"/>
    <n v="1982"/>
    <n v="11698.03"/>
    <n v="34288"/>
    <s v="United States"/>
    <n v="0"/>
    <s v="GTX"/>
    <n v="550"/>
    <x v="2"/>
    <s v="West"/>
  </r>
  <r>
    <s v="4IC989F8"/>
    <x v="16"/>
    <x v="2"/>
    <s v="Green-Plus"/>
    <x v="1"/>
    <d v="2017-07-19T00:00:00"/>
    <x v="223"/>
    <n v="0"/>
    <s v="services"/>
    <n v="2003"/>
    <n v="692.19"/>
    <n v="1922"/>
    <s v="United States"/>
    <n v="0"/>
    <s v="GTX"/>
    <n v="550"/>
    <x v="2"/>
    <s v="West"/>
  </r>
  <r>
    <s v="Y5FM7TJT"/>
    <x v="16"/>
    <x v="1"/>
    <s v="Plexzap"/>
    <x v="1"/>
    <d v="2017-07-19T00:00:00"/>
    <x v="207"/>
    <n v="0"/>
    <s v="retail"/>
    <n v="2001"/>
    <n v="2437.85"/>
    <n v="4874"/>
    <s v="United States"/>
    <n v="0"/>
    <s v="MG"/>
    <n v="55"/>
    <x v="2"/>
    <s v="West"/>
  </r>
  <r>
    <s v="OB3K0SVW"/>
    <x v="16"/>
    <x v="2"/>
    <s v="Goodsilron"/>
    <x v="0"/>
    <d v="2017-07-19T00:00:00"/>
    <x v="142"/>
    <n v="624"/>
    <s v="marketing"/>
    <n v="2000"/>
    <n v="2952.73"/>
    <n v="5107"/>
    <s v="United States"/>
    <n v="0"/>
    <s v="GTX"/>
    <n v="550"/>
    <x v="2"/>
    <s v="West"/>
  </r>
  <r>
    <s v="LORMJLTE"/>
    <x v="21"/>
    <x v="0"/>
    <s v="Konmatfix"/>
    <x v="2"/>
    <d v="2017-07-19T00:00:00"/>
    <x v="14"/>
    <m/>
    <s v="marketing"/>
    <n v="1985"/>
    <n v="375.43"/>
    <n v="1190"/>
    <s v="United States"/>
    <n v="0"/>
    <s v="GTX"/>
    <n v="1096"/>
    <x v="0"/>
    <s v="Central"/>
  </r>
  <r>
    <s v="WWOCI25Z"/>
    <x v="21"/>
    <x v="3"/>
    <s v="Isdom"/>
    <x v="1"/>
    <d v="2017-07-19T00:00:00"/>
    <x v="223"/>
    <n v="0"/>
    <s v="medical"/>
    <n v="2002"/>
    <n v="3178.24"/>
    <n v="4540"/>
    <s v="United States"/>
    <n v="0"/>
    <s v="GTX"/>
    <n v="5482"/>
    <x v="0"/>
    <s v="Central"/>
  </r>
  <r>
    <s v="1UFFP5T3"/>
    <x v="21"/>
    <x v="4"/>
    <s v="Cancity"/>
    <x v="1"/>
    <d v="2017-07-19T00:00:00"/>
    <x v="110"/>
    <n v="0"/>
    <s v="retail"/>
    <n v="2001"/>
    <n v="718.62"/>
    <n v="2448"/>
    <s v="United States"/>
    <n v="0"/>
    <s v="MG"/>
    <n v="3393"/>
    <x v="0"/>
    <s v="Central"/>
  </r>
  <r>
    <s v="ALMZ6ZUI"/>
    <x v="21"/>
    <x v="2"/>
    <s v="Genco Pura Olive Oil Company"/>
    <x v="0"/>
    <d v="2017-07-19T00:00:00"/>
    <x v="221"/>
    <n v="537"/>
    <s v="retail"/>
    <n v="2007"/>
    <n v="894.33"/>
    <n v="1635"/>
    <s v="Italy"/>
    <n v="0"/>
    <s v="GTX"/>
    <n v="550"/>
    <x v="0"/>
    <s v="Central"/>
  </r>
  <r>
    <s v="B4UIGJRX"/>
    <x v="21"/>
    <x v="0"/>
    <s v="Dontechi"/>
    <x v="0"/>
    <d v="2017-07-19T00:00:00"/>
    <x v="223"/>
    <n v="1089"/>
    <s v="software"/>
    <n v="1982"/>
    <n v="4618"/>
    <n v="10083"/>
    <s v="United States"/>
    <n v="0"/>
    <s v="GTX"/>
    <n v="1096"/>
    <x v="0"/>
    <s v="Central"/>
  </r>
  <r>
    <s v="ZCAEQT06"/>
    <x v="21"/>
    <x v="4"/>
    <s v="Codehow"/>
    <x v="0"/>
    <d v="2017-07-19T00:00:00"/>
    <x v="218"/>
    <n v="3352"/>
    <s v="software"/>
    <n v="1998"/>
    <n v="2714.9"/>
    <n v="2641"/>
    <s v="United States"/>
    <s v="Acme Corporation"/>
    <s v="MG"/>
    <n v="3393"/>
    <x v="0"/>
    <s v="Central"/>
  </r>
  <r>
    <s v="U1SBKB0U"/>
    <x v="5"/>
    <x v="2"/>
    <s v="Singletechno"/>
    <x v="0"/>
    <d v="2017-07-19T00:00:00"/>
    <x v="208"/>
    <n v="535"/>
    <s v="retail"/>
    <n v="1996"/>
    <n v="2214.94"/>
    <n v="5374"/>
    <s v="United States"/>
    <n v="0"/>
    <s v="GTX"/>
    <n v="550"/>
    <x v="3"/>
    <s v="West"/>
  </r>
  <r>
    <s v="E3XLWCWX"/>
    <x v="20"/>
    <x v="3"/>
    <s v="Ontomedia"/>
    <x v="2"/>
    <d v="2017-07-19T00:00:00"/>
    <x v="14"/>
    <m/>
    <s v="employment"/>
    <n v="1997"/>
    <n v="882.12"/>
    <n v="2769"/>
    <s v="United States"/>
    <n v="0"/>
    <s v="GTX"/>
    <n v="5482"/>
    <x v="1"/>
    <s v="Central"/>
  </r>
  <r>
    <s v="8S7IAR2D"/>
    <x v="20"/>
    <x v="2"/>
    <s v="Rangreen"/>
    <x v="0"/>
    <d v="2017-07-19T00:00:00"/>
    <x v="170"/>
    <n v="571"/>
    <s v="technolgy"/>
    <n v="1987"/>
    <n v="2938.67"/>
    <n v="8775"/>
    <s v="Panama"/>
    <n v="0"/>
    <s v="GTX"/>
    <n v="550"/>
    <x v="1"/>
    <s v="Central"/>
  </r>
  <r>
    <s v="RWQKOD1W"/>
    <x v="8"/>
    <x v="4"/>
    <s v="Cheers"/>
    <x v="0"/>
    <d v="2017-07-19T00:00:00"/>
    <x v="181"/>
    <n v="3535"/>
    <s v="entertainment"/>
    <n v="1993"/>
    <n v="4269.9"/>
    <n v="6472"/>
    <s v="United States"/>
    <s v="Massive Dynamic"/>
    <s v="MG"/>
    <n v="3393"/>
    <x v="2"/>
    <s v="West"/>
  </r>
  <r>
    <s v="6TOOTFQV"/>
    <x v="0"/>
    <x v="4"/>
    <s v="Bioholding"/>
    <x v="0"/>
    <d v="2017-07-19T00:00:00"/>
    <x v="218"/>
    <n v="3985"/>
    <s v="medical"/>
    <n v="2012"/>
    <n v="587.34"/>
    <n v="1356"/>
    <s v="Philipines"/>
    <n v="0"/>
    <s v="MG"/>
    <n v="3393"/>
    <x v="0"/>
    <s v="Central"/>
  </r>
  <r>
    <s v="2WDSO6PG"/>
    <x v="6"/>
    <x v="2"/>
    <s v="Hatfan"/>
    <x v="2"/>
    <d v="2017-07-19T00:00:00"/>
    <x v="14"/>
    <m/>
    <s v="services"/>
    <n v="1982"/>
    <n v="792.46"/>
    <n v="1299"/>
    <s v="United States"/>
    <n v="0"/>
    <s v="GTX"/>
    <n v="550"/>
    <x v="1"/>
    <s v="Central"/>
  </r>
  <r>
    <s v="I776MNA8"/>
    <x v="15"/>
    <x v="4"/>
    <s v="Massive Dynamic"/>
    <x v="0"/>
    <d v="2017-07-19T00:00:00"/>
    <x v="207"/>
    <n v="3568"/>
    <s v="entertainment"/>
    <n v="1989"/>
    <n v="665.06"/>
    <n v="1095"/>
    <s v="United States"/>
    <n v="0"/>
    <s v="MG"/>
    <n v="3393"/>
    <x v="4"/>
    <s v="East"/>
  </r>
  <r>
    <s v="VG17J29L"/>
    <x v="11"/>
    <x v="1"/>
    <s v="Bioholding"/>
    <x v="1"/>
    <d v="2017-07-19T00:00:00"/>
    <x v="221"/>
    <n v="0"/>
    <s v="medical"/>
    <n v="2012"/>
    <n v="587.34"/>
    <n v="1356"/>
    <s v="Philipines"/>
    <n v="0"/>
    <s v="MG"/>
    <n v="55"/>
    <x v="0"/>
    <s v="Central"/>
  </r>
  <r>
    <s v="F7R8ICT8"/>
    <x v="11"/>
    <x v="1"/>
    <s v="Funholding"/>
    <x v="0"/>
    <d v="2017-07-19T00:00:00"/>
    <x v="218"/>
    <n v="65"/>
    <s v="finance"/>
    <n v="1991"/>
    <n v="2819.5"/>
    <n v="7227"/>
    <s v="United States"/>
    <s v="Golddex"/>
    <s v="MG"/>
    <n v="55"/>
    <x v="0"/>
    <s v="Central"/>
  </r>
  <r>
    <s v="KULR6FMD"/>
    <x v="11"/>
    <x v="1"/>
    <s v="Funholding"/>
    <x v="0"/>
    <d v="2017-07-19T00:00:00"/>
    <x v="213"/>
    <n v="47"/>
    <s v="finance"/>
    <n v="1991"/>
    <n v="2819.5"/>
    <n v="7227"/>
    <s v="United States"/>
    <s v="Golddex"/>
    <s v="MG"/>
    <n v="55"/>
    <x v="0"/>
    <s v="Central"/>
  </r>
  <r>
    <s v="DMG5EOFC"/>
    <x v="13"/>
    <x v="4"/>
    <s v="Lexiqvolax"/>
    <x v="2"/>
    <d v="2017-07-19T00:00:00"/>
    <x v="14"/>
    <m/>
    <s v="medical"/>
    <n v="2004"/>
    <n v="1618.89"/>
    <n v="3889"/>
    <s v="United States"/>
    <n v="0"/>
    <s v="MG"/>
    <n v="3393"/>
    <x v="4"/>
    <s v="East"/>
  </r>
  <r>
    <s v="LD4F6QTP"/>
    <x v="3"/>
    <x v="3"/>
    <s v="Groovestreet"/>
    <x v="2"/>
    <d v="2017-07-20T00:00:00"/>
    <x v="14"/>
    <m/>
    <s v="retail"/>
    <n v="2003"/>
    <n v="223.8"/>
    <n v="299"/>
    <s v="United States"/>
    <n v="0"/>
    <s v="GTX"/>
    <n v="5482"/>
    <x v="0"/>
    <s v="Central"/>
  </r>
  <r>
    <s v="1FEHFRKX"/>
    <x v="3"/>
    <x v="3"/>
    <s v="Labdrill"/>
    <x v="2"/>
    <d v="2017-07-20T00:00:00"/>
    <x v="14"/>
    <m/>
    <s v="medical"/>
    <n v="1985"/>
    <n v="2741.37"/>
    <n v="9226"/>
    <s v="United States"/>
    <n v="0"/>
    <s v="GTX"/>
    <n v="5482"/>
    <x v="0"/>
    <s v="Central"/>
  </r>
  <r>
    <s v="DNBR1VHP"/>
    <x v="3"/>
    <x v="1"/>
    <s v="Silis"/>
    <x v="2"/>
    <d v="2017-07-20T00:00:00"/>
    <x v="14"/>
    <m/>
    <s v="medical"/>
    <n v="1994"/>
    <n v="2818.38"/>
    <n v="6290"/>
    <s v="United States"/>
    <n v="0"/>
    <s v="MG"/>
    <n v="55"/>
    <x v="0"/>
    <s v="Central"/>
  </r>
  <r>
    <s v="KOG75BRP"/>
    <x v="3"/>
    <x v="0"/>
    <s v="Ron-tech"/>
    <x v="1"/>
    <d v="2017-07-20T00:00:00"/>
    <x v="209"/>
    <n v="0"/>
    <s v="medical"/>
    <n v="1992"/>
    <n v="3922.42"/>
    <n v="6837"/>
    <s v="United States"/>
    <n v="0"/>
    <s v="GTX"/>
    <n v="1096"/>
    <x v="0"/>
    <s v="Central"/>
  </r>
  <r>
    <s v="SV3T5L5N"/>
    <x v="3"/>
    <x v="0"/>
    <s v="Ron-tech"/>
    <x v="0"/>
    <d v="2017-07-20T00:00:00"/>
    <x v="207"/>
    <n v="1160"/>
    <s v="medical"/>
    <n v="1992"/>
    <n v="3922.42"/>
    <n v="6837"/>
    <s v="United States"/>
    <n v="0"/>
    <s v="GTX"/>
    <n v="1096"/>
    <x v="0"/>
    <s v="Central"/>
  </r>
  <r>
    <s v="THRXY3SV"/>
    <x v="3"/>
    <x v="3"/>
    <s v="Stanredtax"/>
    <x v="0"/>
    <d v="2017-07-20T00:00:00"/>
    <x v="146"/>
    <n v="5847"/>
    <s v="finance"/>
    <n v="1987"/>
    <n v="1698.2"/>
    <n v="3798"/>
    <s v="United States"/>
    <n v="0"/>
    <s v="GTX"/>
    <n v="5482"/>
    <x v="0"/>
    <s v="Central"/>
  </r>
  <r>
    <s v="9BFHDZOK"/>
    <x v="28"/>
    <x v="4"/>
    <s v="Kan-code"/>
    <x v="1"/>
    <d v="2017-07-20T00:00:00"/>
    <x v="223"/>
    <n v="0"/>
    <s v="software"/>
    <n v="1982"/>
    <n v="11698.03"/>
    <n v="34288"/>
    <s v="United States"/>
    <n v="0"/>
    <s v="MG"/>
    <n v="3393"/>
    <x v="5"/>
    <s v="East"/>
  </r>
  <r>
    <s v="IHOU09D6"/>
    <x v="28"/>
    <x v="0"/>
    <s v="Yearin"/>
    <x v="0"/>
    <d v="2017-07-20T00:00:00"/>
    <x v="168"/>
    <n v="1029"/>
    <s v="retail"/>
    <n v="2005"/>
    <n v="2261.05"/>
    <n v="3851"/>
    <s v="United States"/>
    <n v="0"/>
    <s v="GTX"/>
    <n v="1096"/>
    <x v="5"/>
    <s v="East"/>
  </r>
  <r>
    <s v="BJWS06GX"/>
    <x v="23"/>
    <x v="3"/>
    <s v="Ontomedia"/>
    <x v="1"/>
    <d v="2017-07-20T00:00:00"/>
    <x v="207"/>
    <n v="0"/>
    <s v="employment"/>
    <n v="1997"/>
    <n v="882.12"/>
    <n v="2769"/>
    <s v="United States"/>
    <n v="0"/>
    <s v="GTX"/>
    <n v="5482"/>
    <x v="4"/>
    <s v="East"/>
  </r>
  <r>
    <s v="ROSYV895"/>
    <x v="26"/>
    <x v="4"/>
    <s v="Konex"/>
    <x v="1"/>
    <d v="2017-07-20T00:00:00"/>
    <x v="210"/>
    <n v="0"/>
    <s v="technolgy"/>
    <n v="1980"/>
    <n v="7708.38"/>
    <n v="13756"/>
    <s v="United States"/>
    <n v="0"/>
    <s v="MG"/>
    <n v="3393"/>
    <x v="5"/>
    <s v="East"/>
  </r>
  <r>
    <s v="FCBBJJIJ"/>
    <x v="1"/>
    <x v="4"/>
    <s v="Bioholding"/>
    <x v="1"/>
    <d v="2017-07-20T00:00:00"/>
    <x v="208"/>
    <n v="0"/>
    <s v="medical"/>
    <n v="2012"/>
    <n v="587.34"/>
    <n v="1356"/>
    <s v="Philipines"/>
    <n v="0"/>
    <s v="MG"/>
    <n v="3393"/>
    <x v="1"/>
    <s v="Central"/>
  </r>
  <r>
    <s v="L2P99XIG"/>
    <x v="22"/>
    <x v="0"/>
    <s v="Gekko &amp; Co"/>
    <x v="1"/>
    <d v="2017-07-20T00:00:00"/>
    <x v="173"/>
    <n v="0"/>
    <s v="retail"/>
    <n v="1990"/>
    <n v="2520.83"/>
    <n v="3502"/>
    <s v="United States"/>
    <n v="0"/>
    <s v="GTX"/>
    <n v="1096"/>
    <x v="5"/>
    <s v="East"/>
  </r>
  <r>
    <s v="PCTOIQZA"/>
    <x v="24"/>
    <x v="4"/>
    <s v="Rangreen"/>
    <x v="0"/>
    <d v="2017-07-20T00:00:00"/>
    <x v="225"/>
    <n v="3552"/>
    <s v="technolgy"/>
    <n v="1987"/>
    <n v="2938.67"/>
    <n v="8775"/>
    <s v="Panama"/>
    <n v="0"/>
    <s v="MG"/>
    <n v="3393"/>
    <x v="1"/>
    <s v="Central"/>
  </r>
  <r>
    <s v="OI3UIKVF"/>
    <x v="9"/>
    <x v="0"/>
    <s v="Konmatfix"/>
    <x v="2"/>
    <d v="2017-07-20T00:00:00"/>
    <x v="14"/>
    <m/>
    <s v="marketing"/>
    <n v="1985"/>
    <n v="375.43"/>
    <n v="1190"/>
    <s v="United States"/>
    <n v="0"/>
    <s v="GTX"/>
    <n v="1096"/>
    <x v="3"/>
    <s v="West"/>
  </r>
  <r>
    <s v="8AK1G9IT"/>
    <x v="9"/>
    <x v="3"/>
    <s v="Kan-code"/>
    <x v="0"/>
    <d v="2017-07-20T00:00:00"/>
    <x v="226"/>
    <n v="5526"/>
    <s v="software"/>
    <n v="1982"/>
    <n v="11698.03"/>
    <n v="34288"/>
    <s v="United States"/>
    <n v="0"/>
    <s v="GTX"/>
    <n v="5482"/>
    <x v="3"/>
    <s v="West"/>
  </r>
  <r>
    <s v="GY10EROJ"/>
    <x v="29"/>
    <x v="2"/>
    <s v="Cheers"/>
    <x v="2"/>
    <d v="2017-07-20T00:00:00"/>
    <x v="14"/>
    <m/>
    <s v="entertainment"/>
    <n v="1993"/>
    <n v="4269.9"/>
    <n v="6472"/>
    <s v="United States"/>
    <s v="Massive Dynamic"/>
    <s v="GTX"/>
    <n v="550"/>
    <x v="1"/>
    <s v="Central"/>
  </r>
  <r>
    <s v="29W6WPLA"/>
    <x v="29"/>
    <x v="0"/>
    <s v="Gekko &amp; Co"/>
    <x v="2"/>
    <d v="2017-07-20T00:00:00"/>
    <x v="14"/>
    <m/>
    <s v="retail"/>
    <n v="1990"/>
    <n v="2520.83"/>
    <n v="3502"/>
    <s v="United States"/>
    <n v="0"/>
    <s v="GTX"/>
    <n v="1096"/>
    <x v="1"/>
    <s v="Central"/>
  </r>
  <r>
    <s v="TDJ3N8EJ"/>
    <x v="14"/>
    <x v="4"/>
    <s v="Kinnamplus"/>
    <x v="2"/>
    <d v="2017-07-20T00:00:00"/>
    <x v="14"/>
    <m/>
    <s v="retail"/>
    <n v="2004"/>
    <n v="702.72"/>
    <n v="1831"/>
    <s v="United States"/>
    <n v="0"/>
    <s v="MG"/>
    <n v="3393"/>
    <x v="2"/>
    <s v="West"/>
  </r>
  <r>
    <s v="6GLF0PU0"/>
    <x v="8"/>
    <x v="2"/>
    <s v="Singletechno"/>
    <x v="0"/>
    <d v="2017-07-20T00:00:00"/>
    <x v="218"/>
    <n v="523"/>
    <s v="retail"/>
    <n v="1996"/>
    <n v="2214.94"/>
    <n v="5374"/>
    <s v="United States"/>
    <n v="0"/>
    <s v="GTX"/>
    <n v="550"/>
    <x v="2"/>
    <s v="West"/>
  </r>
  <r>
    <s v="F3EOBN5A"/>
    <x v="0"/>
    <x v="3"/>
    <s v="Genco Pura Olive Oil Company"/>
    <x v="2"/>
    <d v="2017-07-20T00:00:00"/>
    <x v="14"/>
    <m/>
    <s v="retail"/>
    <n v="2007"/>
    <n v="894.33"/>
    <n v="1635"/>
    <s v="Italy"/>
    <n v="0"/>
    <s v="GTX"/>
    <n v="5482"/>
    <x v="0"/>
    <s v="Central"/>
  </r>
  <r>
    <s v="BBOWBQA6"/>
    <x v="6"/>
    <x v="3"/>
    <s v="Blackzim"/>
    <x v="2"/>
    <d v="2017-07-20T00:00:00"/>
    <x v="14"/>
    <m/>
    <s v="retail"/>
    <n v="2009"/>
    <n v="497.11"/>
    <n v="1588"/>
    <s v="United States"/>
    <n v="0"/>
    <s v="GTX"/>
    <n v="5482"/>
    <x v="1"/>
    <s v="Central"/>
  </r>
  <r>
    <s v="908W84Y6"/>
    <x v="17"/>
    <x v="0"/>
    <s v="Mathtouch"/>
    <x v="1"/>
    <d v="2017-07-20T00:00:00"/>
    <x v="216"/>
    <n v="0"/>
    <s v="marketing"/>
    <n v="1984"/>
    <n v="3027.46"/>
    <n v="9516"/>
    <s v="Jordan"/>
    <n v="0"/>
    <s v="GTX"/>
    <n v="1096"/>
    <x v="5"/>
    <s v="East"/>
  </r>
  <r>
    <s v="48CVYAIE"/>
    <x v="17"/>
    <x v="3"/>
    <s v="Plussunin"/>
    <x v="1"/>
    <d v="2017-07-20T00:00:00"/>
    <x v="223"/>
    <n v="0"/>
    <s v="retail"/>
    <n v="2003"/>
    <n v="1419.98"/>
    <n v="4018"/>
    <s v="United States"/>
    <n v="0"/>
    <s v="GTX"/>
    <n v="5482"/>
    <x v="5"/>
    <s v="East"/>
  </r>
  <r>
    <s v="IYDR200I"/>
    <x v="4"/>
    <x v="2"/>
    <s v="Finjob"/>
    <x v="1"/>
    <d v="2017-07-20T00:00:00"/>
    <x v="218"/>
    <n v="0"/>
    <s v="employment"/>
    <n v="1988"/>
    <n v="2059.9"/>
    <n v="3644"/>
    <s v="United States"/>
    <n v="0"/>
    <s v="GTX"/>
    <n v="550"/>
    <x v="3"/>
    <s v="West"/>
  </r>
  <r>
    <s v="2QHB4SYK"/>
    <x v="13"/>
    <x v="1"/>
    <s v="Zencorporation"/>
    <x v="0"/>
    <d v="2017-07-20T00:00:00"/>
    <x v="219"/>
    <n v="55"/>
    <s v="technolgy"/>
    <n v="2011"/>
    <n v="40.79"/>
    <n v="142"/>
    <s v="China"/>
    <n v="0"/>
    <s v="MG"/>
    <n v="55"/>
    <x v="4"/>
    <s v="East"/>
  </r>
  <r>
    <s v="GEQ7KT9J"/>
    <x v="18"/>
    <x v="0"/>
    <s v="Plussunin"/>
    <x v="2"/>
    <d v="2017-07-20T00:00:00"/>
    <x v="14"/>
    <m/>
    <s v="retail"/>
    <n v="2003"/>
    <n v="1419.98"/>
    <n v="4018"/>
    <s v="United States"/>
    <n v="0"/>
    <s v="GTX"/>
    <n v="1096"/>
    <x v="4"/>
    <s v="East"/>
  </r>
  <r>
    <s v="0KRVN3V5"/>
    <x v="3"/>
    <x v="4"/>
    <s v="Hatfan"/>
    <x v="2"/>
    <d v="2017-07-21T00:00:00"/>
    <x v="14"/>
    <m/>
    <s v="services"/>
    <n v="1982"/>
    <n v="792.46"/>
    <n v="1299"/>
    <s v="United States"/>
    <n v="0"/>
    <s v="MG"/>
    <n v="3393"/>
    <x v="0"/>
    <s v="Central"/>
  </r>
  <r>
    <s v="JNDSA5B4"/>
    <x v="3"/>
    <x v="2"/>
    <s v="Treequote"/>
    <x v="1"/>
    <d v="2017-07-21T00:00:00"/>
    <x v="205"/>
    <n v="0"/>
    <s v="telecommunications"/>
    <n v="1988"/>
    <n v="5266.09"/>
    <n v="8595"/>
    <s v="United States"/>
    <s v="Sonron"/>
    <s v="GTX"/>
    <n v="550"/>
    <x v="0"/>
    <s v="Central"/>
  </r>
  <r>
    <s v="OCMCRBJR"/>
    <x v="28"/>
    <x v="4"/>
    <s v="Mathtouch"/>
    <x v="0"/>
    <d v="2017-07-21T00:00:00"/>
    <x v="152"/>
    <n v="3830"/>
    <s v="marketing"/>
    <n v="1984"/>
    <n v="3027.46"/>
    <n v="9516"/>
    <s v="Jordan"/>
    <n v="0"/>
    <s v="MG"/>
    <n v="3393"/>
    <x v="5"/>
    <s v="East"/>
  </r>
  <r>
    <s v="II0SKLFO"/>
    <x v="25"/>
    <x v="2"/>
    <s v="Donware"/>
    <x v="0"/>
    <d v="2017-07-21T00:00:00"/>
    <x v="223"/>
    <n v="494"/>
    <s v="marketing"/>
    <n v="1999"/>
    <n v="1197.44"/>
    <n v="2570"/>
    <s v="United States"/>
    <n v="0"/>
    <s v="GTX"/>
    <n v="550"/>
    <x v="5"/>
    <s v="East"/>
  </r>
  <r>
    <s v="LIYJSU0E"/>
    <x v="26"/>
    <x v="3"/>
    <s v="Konex"/>
    <x v="0"/>
    <d v="2017-07-21T00:00:00"/>
    <x v="216"/>
    <n v="5118"/>
    <s v="technolgy"/>
    <n v="1980"/>
    <n v="7708.38"/>
    <n v="13756"/>
    <s v="United States"/>
    <n v="0"/>
    <s v="GTX"/>
    <n v="5482"/>
    <x v="5"/>
    <s v="East"/>
  </r>
  <r>
    <s v="T9QD8U1Y"/>
    <x v="1"/>
    <x v="1"/>
    <s v="Betasoloin"/>
    <x v="2"/>
    <d v="2017-07-21T00:00:00"/>
    <x v="14"/>
    <m/>
    <s v="medical"/>
    <n v="1999"/>
    <n v="251.41"/>
    <n v="495"/>
    <s v="United States"/>
    <n v="0"/>
    <s v="MG"/>
    <n v="55"/>
    <x v="1"/>
    <s v="Central"/>
  </r>
  <r>
    <s v="WLDFQR7Z"/>
    <x v="1"/>
    <x v="4"/>
    <s v="Bubba Gump"/>
    <x v="2"/>
    <d v="2017-07-21T00:00:00"/>
    <x v="14"/>
    <m/>
    <s v="software"/>
    <n v="2002"/>
    <n v="987.39"/>
    <n v="2253"/>
    <s v="United States"/>
    <n v="0"/>
    <s v="MG"/>
    <n v="3393"/>
    <x v="1"/>
    <s v="Central"/>
  </r>
  <r>
    <s v="PNISVWNN"/>
    <x v="1"/>
    <x v="4"/>
    <s v="Scotfind"/>
    <x v="2"/>
    <d v="2017-07-21T00:00:00"/>
    <x v="14"/>
    <m/>
    <s v="software"/>
    <n v="1996"/>
    <n v="6354.87"/>
    <n v="16780"/>
    <s v="United States"/>
    <s v="Bubba Gump"/>
    <s v="MG"/>
    <n v="3393"/>
    <x v="1"/>
    <s v="Central"/>
  </r>
  <r>
    <s v="SEDTNUD7"/>
    <x v="1"/>
    <x v="0"/>
    <s v="Toughzap"/>
    <x v="0"/>
    <d v="2017-07-21T00:00:00"/>
    <x v="219"/>
    <n v="1000"/>
    <s v="retail"/>
    <n v="1995"/>
    <n v="332.43"/>
    <n v="799"/>
    <s v="United States"/>
    <n v="0"/>
    <s v="GTX"/>
    <n v="1096"/>
    <x v="1"/>
    <s v="Central"/>
  </r>
  <r>
    <s v="GN16L9RW"/>
    <x v="22"/>
    <x v="2"/>
    <s v="Ganjaflex"/>
    <x v="1"/>
    <d v="2017-07-21T00:00:00"/>
    <x v="216"/>
    <n v="0"/>
    <s v="retail"/>
    <n v="1995"/>
    <n v="5158.71"/>
    <n v="17479"/>
    <s v="Japan"/>
    <n v="0"/>
    <s v="GTX"/>
    <n v="550"/>
    <x v="5"/>
    <s v="East"/>
  </r>
  <r>
    <s v="GVRA1VJJ"/>
    <x v="22"/>
    <x v="2"/>
    <s v="Sumace"/>
    <x v="1"/>
    <d v="2017-07-21T00:00:00"/>
    <x v="221"/>
    <n v="0"/>
    <s v="retail"/>
    <n v="2000"/>
    <n v="167.89"/>
    <n v="493"/>
    <s v="Romania"/>
    <n v="0"/>
    <s v="GTX"/>
    <n v="550"/>
    <x v="5"/>
    <s v="East"/>
  </r>
  <r>
    <s v="TBXMDI2Q"/>
    <x v="22"/>
    <x v="3"/>
    <s v="Plussunin"/>
    <x v="0"/>
    <d v="2017-07-21T00:00:00"/>
    <x v="146"/>
    <n v="5340"/>
    <s v="retail"/>
    <n v="2003"/>
    <n v="1419.98"/>
    <n v="4018"/>
    <s v="United States"/>
    <n v="0"/>
    <s v="GTX"/>
    <n v="5482"/>
    <x v="5"/>
    <s v="East"/>
  </r>
  <r>
    <s v="GVJFKHNL"/>
    <x v="24"/>
    <x v="1"/>
    <s v="Silis"/>
    <x v="2"/>
    <d v="2017-07-21T00:00:00"/>
    <x v="14"/>
    <m/>
    <s v="medical"/>
    <n v="1994"/>
    <n v="2818.38"/>
    <n v="6290"/>
    <s v="United States"/>
    <n v="0"/>
    <s v="MG"/>
    <n v="55"/>
    <x v="1"/>
    <s v="Central"/>
  </r>
  <r>
    <s v="L6CE1E4L"/>
    <x v="24"/>
    <x v="2"/>
    <s v="Streethex"/>
    <x v="1"/>
    <d v="2017-07-21T00:00:00"/>
    <x v="227"/>
    <n v="0"/>
    <s v="retail"/>
    <n v="1988"/>
    <n v="1376.8"/>
    <n v="1165"/>
    <s v="Belgium"/>
    <n v="0"/>
    <s v="GTX"/>
    <n v="550"/>
    <x v="1"/>
    <s v="Central"/>
  </r>
  <r>
    <s v="RNCYPVJO"/>
    <x v="24"/>
    <x v="4"/>
    <s v="Stanredtax"/>
    <x v="0"/>
    <d v="2017-07-21T00:00:00"/>
    <x v="222"/>
    <n v="2970"/>
    <s v="finance"/>
    <n v="1987"/>
    <n v="1698.2"/>
    <n v="3798"/>
    <s v="United States"/>
    <n v="0"/>
    <s v="MG"/>
    <n v="3393"/>
    <x v="1"/>
    <s v="Central"/>
  </r>
  <r>
    <s v="WARBRUXU"/>
    <x v="29"/>
    <x v="2"/>
    <s v="Stanredtax"/>
    <x v="2"/>
    <d v="2017-07-21T00:00:00"/>
    <x v="14"/>
    <m/>
    <s v="finance"/>
    <n v="1987"/>
    <n v="1698.2"/>
    <n v="3798"/>
    <s v="United States"/>
    <n v="0"/>
    <s v="GTX"/>
    <n v="550"/>
    <x v="1"/>
    <s v="Central"/>
  </r>
  <r>
    <s v="PAUXUGK3"/>
    <x v="16"/>
    <x v="0"/>
    <s v="Sonron"/>
    <x v="0"/>
    <d v="2017-07-21T00:00:00"/>
    <x v="223"/>
    <n v="997"/>
    <s v="telecommunications"/>
    <n v="1999"/>
    <n v="1699.85"/>
    <n v="5108"/>
    <s v="United States"/>
    <n v="0"/>
    <s v="GTX"/>
    <n v="1096"/>
    <x v="2"/>
    <s v="West"/>
  </r>
  <r>
    <s v="HWY9HTK2"/>
    <x v="21"/>
    <x v="0"/>
    <s v="Funholding"/>
    <x v="1"/>
    <d v="2017-07-21T00:00:00"/>
    <x v="221"/>
    <n v="0"/>
    <s v="finance"/>
    <n v="1991"/>
    <n v="2819.5"/>
    <n v="7227"/>
    <s v="United States"/>
    <s v="Golddex"/>
    <s v="GTX"/>
    <n v="1096"/>
    <x v="0"/>
    <s v="Central"/>
  </r>
  <r>
    <s v="983QHALZ"/>
    <x v="21"/>
    <x v="4"/>
    <s v="Stanredtax"/>
    <x v="1"/>
    <d v="2017-07-21T00:00:00"/>
    <x v="223"/>
    <n v="0"/>
    <s v="finance"/>
    <n v="1987"/>
    <n v="1698.2"/>
    <n v="3798"/>
    <s v="United States"/>
    <n v="0"/>
    <s v="MG"/>
    <n v="3393"/>
    <x v="0"/>
    <s v="Central"/>
  </r>
  <r>
    <s v="MV7I9RKH"/>
    <x v="20"/>
    <x v="0"/>
    <s v="Treequote"/>
    <x v="2"/>
    <d v="2017-07-21T00:00:00"/>
    <x v="14"/>
    <m/>
    <s v="telecommunications"/>
    <n v="1988"/>
    <n v="5266.09"/>
    <n v="8595"/>
    <s v="United States"/>
    <s v="Sonron"/>
    <s v="GTX"/>
    <n v="1096"/>
    <x v="1"/>
    <s v="Central"/>
  </r>
  <r>
    <s v="CBQRKYZP"/>
    <x v="20"/>
    <x v="3"/>
    <s v="Silis"/>
    <x v="2"/>
    <d v="2017-07-21T00:00:00"/>
    <x v="14"/>
    <m/>
    <s v="medical"/>
    <n v="1994"/>
    <n v="2818.38"/>
    <n v="6290"/>
    <s v="United States"/>
    <n v="0"/>
    <s v="GTX"/>
    <n v="5482"/>
    <x v="1"/>
    <s v="Central"/>
  </r>
  <r>
    <s v="P5B6BZWO"/>
    <x v="0"/>
    <x v="2"/>
    <s v="Finhigh"/>
    <x v="0"/>
    <d v="2017-07-21T00:00:00"/>
    <x v="223"/>
    <n v="526"/>
    <s v="finance"/>
    <n v="2006"/>
    <n v="1102.43"/>
    <n v="1759"/>
    <s v="United States"/>
    <n v="0"/>
    <s v="GTX"/>
    <n v="550"/>
    <x v="0"/>
    <s v="Central"/>
  </r>
  <r>
    <s v="F7ZPP0C4"/>
    <x v="6"/>
    <x v="3"/>
    <s v="Codehow"/>
    <x v="1"/>
    <d v="2017-07-21T00:00:00"/>
    <x v="219"/>
    <n v="0"/>
    <s v="software"/>
    <n v="1998"/>
    <n v="2714.9"/>
    <n v="2641"/>
    <s v="United States"/>
    <s v="Acme Corporation"/>
    <s v="GTX"/>
    <n v="5482"/>
    <x v="1"/>
    <s v="Central"/>
  </r>
  <r>
    <s v="N0UCNVKJ"/>
    <x v="6"/>
    <x v="2"/>
    <s v="Dontechi"/>
    <x v="0"/>
    <d v="2017-07-21T00:00:00"/>
    <x v="223"/>
    <n v="418"/>
    <s v="software"/>
    <n v="1982"/>
    <n v="4618"/>
    <n v="10083"/>
    <s v="United States"/>
    <n v="0"/>
    <s v="GTX"/>
    <n v="550"/>
    <x v="1"/>
    <s v="Central"/>
  </r>
  <r>
    <s v="5OAWTEIU"/>
    <x v="6"/>
    <x v="1"/>
    <s v="Streethex"/>
    <x v="0"/>
    <d v="2017-07-21T00:00:00"/>
    <x v="219"/>
    <n v="54"/>
    <s v="retail"/>
    <n v="1988"/>
    <n v="1376.8"/>
    <n v="1165"/>
    <s v="Belgium"/>
    <n v="0"/>
    <s v="MG"/>
    <n v="55"/>
    <x v="1"/>
    <s v="Central"/>
  </r>
  <r>
    <s v="55NG8O95"/>
    <x v="10"/>
    <x v="2"/>
    <s v="Groovestreet"/>
    <x v="0"/>
    <d v="2017-07-21T00:00:00"/>
    <x v="165"/>
    <n v="622"/>
    <s v="retail"/>
    <n v="2003"/>
    <n v="223.8"/>
    <n v="299"/>
    <s v="United States"/>
    <n v="0"/>
    <s v="GTX"/>
    <n v="550"/>
    <x v="3"/>
    <s v="West"/>
  </r>
  <r>
    <s v="DL3Q5HAD"/>
    <x v="15"/>
    <x v="3"/>
    <s v="Umbrella Corporation"/>
    <x v="0"/>
    <d v="2017-07-21T00:00:00"/>
    <x v="146"/>
    <n v="4930"/>
    <s v="finance"/>
    <n v="1998"/>
    <n v="2022.14"/>
    <n v="5113"/>
    <s v="United States"/>
    <n v="0"/>
    <s v="GTX"/>
    <n v="5482"/>
    <x v="4"/>
    <s v="East"/>
  </r>
  <r>
    <s v="EUBMHJGQ"/>
    <x v="11"/>
    <x v="1"/>
    <s v="Hottechi"/>
    <x v="2"/>
    <d v="2017-07-21T00:00:00"/>
    <x v="14"/>
    <m/>
    <s v="technolgy"/>
    <n v="1997"/>
    <n v="8170.38"/>
    <n v="16499"/>
    <s v="Korea"/>
    <n v="0"/>
    <s v="MG"/>
    <n v="55"/>
    <x v="0"/>
    <s v="Central"/>
  </r>
  <r>
    <s v="0T9EBKZL"/>
    <x v="11"/>
    <x v="1"/>
    <s v="Scottech"/>
    <x v="0"/>
    <d v="2017-07-21T00:00:00"/>
    <x v="219"/>
    <n v="51"/>
    <s v="marketing"/>
    <n v="2012"/>
    <n v="45.39"/>
    <n v="100"/>
    <s v="United States"/>
    <s v="Inity"/>
    <s v="MG"/>
    <n v="55"/>
    <x v="0"/>
    <s v="Central"/>
  </r>
  <r>
    <s v="6KOHYTT4"/>
    <x v="11"/>
    <x v="4"/>
    <s v="Betatech"/>
    <x v="0"/>
    <d v="2017-07-21T00:00:00"/>
    <x v="223"/>
    <n v="3167"/>
    <s v="medical"/>
    <n v="1986"/>
    <n v="647.18"/>
    <n v="1185"/>
    <s v="Kenya"/>
    <n v="0"/>
    <s v="MG"/>
    <n v="3393"/>
    <x v="0"/>
    <s v="Central"/>
  </r>
  <r>
    <s v="3L8ECZK8"/>
    <x v="11"/>
    <x v="4"/>
    <s v="Globex Corporation"/>
    <x v="0"/>
    <d v="2017-07-21T00:00:00"/>
    <x v="174"/>
    <n v="3038"/>
    <s v="technolgy"/>
    <n v="2000"/>
    <n v="1223.72"/>
    <n v="2497"/>
    <s v="Norway"/>
    <n v="0"/>
    <s v="MG"/>
    <n v="3393"/>
    <x v="0"/>
    <s v="Central"/>
  </r>
  <r>
    <s v="JAH8NGC2"/>
    <x v="4"/>
    <x v="4"/>
    <s v="Xx-holding"/>
    <x v="0"/>
    <d v="2017-07-21T00:00:00"/>
    <x v="172"/>
    <n v="2851"/>
    <s v="finance"/>
    <n v="1993"/>
    <n v="7537.24"/>
    <n v="20293"/>
    <s v="United States"/>
    <n v="0"/>
    <s v="MG"/>
    <n v="3393"/>
    <x v="3"/>
    <s v="West"/>
  </r>
  <r>
    <s v="I9SPENCQ"/>
    <x v="13"/>
    <x v="0"/>
    <s v="Cheers"/>
    <x v="2"/>
    <d v="2017-07-21T00:00:00"/>
    <x v="14"/>
    <m/>
    <s v="entertainment"/>
    <n v="1993"/>
    <n v="4269.9"/>
    <n v="6472"/>
    <s v="United States"/>
    <s v="Massive Dynamic"/>
    <s v="GTX"/>
    <n v="1096"/>
    <x v="4"/>
    <s v="East"/>
  </r>
  <r>
    <s v="93818DZF"/>
    <x v="2"/>
    <x v="2"/>
    <s v="Dalttechnology"/>
    <x v="1"/>
    <d v="2017-07-21T00:00:00"/>
    <x v="228"/>
    <n v="0"/>
    <s v="software"/>
    <n v="2013"/>
    <n v="98.79"/>
    <n v="96"/>
    <s v="United States"/>
    <s v="Bubba Gump"/>
    <s v="GTX"/>
    <n v="550"/>
    <x v="2"/>
    <s v="West"/>
  </r>
  <r>
    <s v="DZAFN4I1"/>
    <x v="2"/>
    <x v="1"/>
    <s v="Doncon"/>
    <x v="0"/>
    <d v="2017-07-21T00:00:00"/>
    <x v="208"/>
    <n v="49"/>
    <s v="technolgy"/>
    <n v="2010"/>
    <n v="587.72"/>
    <n v="1501"/>
    <s v="United States"/>
    <n v="0"/>
    <s v="MG"/>
    <n v="55"/>
    <x v="2"/>
    <s v="West"/>
  </r>
  <r>
    <s v="FEFNNXH1"/>
    <x v="3"/>
    <x v="1"/>
    <s v="Singletechno"/>
    <x v="2"/>
    <d v="2017-07-22T00:00:00"/>
    <x v="14"/>
    <m/>
    <s v="retail"/>
    <n v="1996"/>
    <n v="2214.94"/>
    <n v="5374"/>
    <s v="United States"/>
    <n v="0"/>
    <s v="MG"/>
    <n v="55"/>
    <x v="0"/>
    <s v="Central"/>
  </r>
  <r>
    <s v="RZYCBSQN"/>
    <x v="3"/>
    <x v="0"/>
    <s v="Condax"/>
    <x v="1"/>
    <d v="2017-07-22T00:00:00"/>
    <x v="221"/>
    <n v="0"/>
    <s v="medical"/>
    <n v="2017"/>
    <n v="4.54"/>
    <n v="9"/>
    <s v="United States"/>
    <n v="0"/>
    <s v="GTX"/>
    <n v="1096"/>
    <x v="0"/>
    <s v="Central"/>
  </r>
  <r>
    <s v="84BIAFGY"/>
    <x v="3"/>
    <x v="4"/>
    <s v="Statholdings"/>
    <x v="1"/>
    <d v="2017-07-22T00:00:00"/>
    <x v="197"/>
    <n v="0"/>
    <s v="employment"/>
    <n v="1997"/>
    <n v="291.27"/>
    <n v="586"/>
    <s v="United States"/>
    <n v="0"/>
    <s v="MG"/>
    <n v="3393"/>
    <x v="0"/>
    <s v="Central"/>
  </r>
  <r>
    <s v="YQACOZV4"/>
    <x v="25"/>
    <x v="0"/>
    <s v="Xx-zobam"/>
    <x v="1"/>
    <d v="2017-07-22T00:00:00"/>
    <x v="179"/>
    <n v="0"/>
    <s v="entertainment"/>
    <n v="1989"/>
    <n v="3838.39"/>
    <n v="8274"/>
    <s v="United States"/>
    <n v="0"/>
    <s v="GTX"/>
    <n v="1096"/>
    <x v="5"/>
    <s v="East"/>
  </r>
  <r>
    <s v="DNIX6FCG"/>
    <x v="25"/>
    <x v="1"/>
    <s v="Gekko &amp; Co"/>
    <x v="1"/>
    <d v="2017-07-22T00:00:00"/>
    <x v="218"/>
    <n v="0"/>
    <s v="retail"/>
    <n v="1990"/>
    <n v="2520.83"/>
    <n v="3502"/>
    <s v="United States"/>
    <n v="0"/>
    <s v="MG"/>
    <n v="55"/>
    <x v="5"/>
    <s v="East"/>
  </r>
  <r>
    <s v="6U7RD3TG"/>
    <x v="25"/>
    <x v="4"/>
    <s v="Initech"/>
    <x v="0"/>
    <d v="2017-07-22T00:00:00"/>
    <x v="208"/>
    <n v="3684"/>
    <s v="telecommunications"/>
    <n v="1994"/>
    <n v="6395.05"/>
    <n v="20275"/>
    <s v="United States"/>
    <n v="0"/>
    <s v="MG"/>
    <n v="3393"/>
    <x v="5"/>
    <s v="East"/>
  </r>
  <r>
    <s v="610D6711"/>
    <x v="25"/>
    <x v="4"/>
    <s v="Silis"/>
    <x v="0"/>
    <d v="2017-07-22T00:00:00"/>
    <x v="229"/>
    <n v="2986"/>
    <s v="medical"/>
    <n v="1994"/>
    <n v="2818.38"/>
    <n v="6290"/>
    <s v="United States"/>
    <n v="0"/>
    <s v="MG"/>
    <n v="3393"/>
    <x v="5"/>
    <s v="East"/>
  </r>
  <r>
    <s v="OT5G3M9A"/>
    <x v="27"/>
    <x v="4"/>
    <s v="Treequote"/>
    <x v="2"/>
    <d v="2017-07-22T00:00:00"/>
    <x v="14"/>
    <m/>
    <s v="telecommunications"/>
    <n v="1988"/>
    <n v="5266.09"/>
    <n v="8595"/>
    <s v="United States"/>
    <s v="Sonron"/>
    <s v="MG"/>
    <n v="3393"/>
    <x v="0"/>
    <s v="Central"/>
  </r>
  <r>
    <s v="3Z5NBGAT"/>
    <x v="27"/>
    <x v="1"/>
    <s v="Stanredtax"/>
    <x v="0"/>
    <d v="2017-07-22T00:00:00"/>
    <x v="208"/>
    <n v="50"/>
    <s v="finance"/>
    <n v="1987"/>
    <n v="1698.2"/>
    <n v="3798"/>
    <s v="United States"/>
    <n v="0"/>
    <s v="MG"/>
    <n v="55"/>
    <x v="0"/>
    <s v="Central"/>
  </r>
  <r>
    <s v="676KO0LG"/>
    <x v="1"/>
    <x v="0"/>
    <s v="Gogozoom"/>
    <x v="0"/>
    <d v="2017-07-22T00:00:00"/>
    <x v="221"/>
    <n v="927"/>
    <s v="telecommunications"/>
    <n v="2007"/>
    <n v="86.68"/>
    <n v="187"/>
    <s v="United States"/>
    <s v="Sonron"/>
    <s v="GTX"/>
    <n v="1096"/>
    <x v="1"/>
    <s v="Central"/>
  </r>
  <r>
    <s v="MHMD41XY"/>
    <x v="12"/>
    <x v="1"/>
    <s v="Blackzim"/>
    <x v="0"/>
    <d v="2017-07-22T00:00:00"/>
    <x v="208"/>
    <n v="51"/>
    <s v="retail"/>
    <n v="2009"/>
    <n v="497.11"/>
    <n v="1588"/>
    <s v="United States"/>
    <n v="0"/>
    <s v="MG"/>
    <n v="55"/>
    <x v="3"/>
    <s v="West"/>
  </r>
  <r>
    <s v="751V8OFM"/>
    <x v="24"/>
    <x v="0"/>
    <s v="Funholding"/>
    <x v="2"/>
    <d v="2017-07-22T00:00:00"/>
    <x v="14"/>
    <m/>
    <s v="finance"/>
    <n v="1991"/>
    <n v="2819.5"/>
    <n v="7227"/>
    <s v="United States"/>
    <s v="Golddex"/>
    <s v="GTX"/>
    <n v="1096"/>
    <x v="1"/>
    <s v="Central"/>
  </r>
  <r>
    <s v="33BMGHPN"/>
    <x v="24"/>
    <x v="1"/>
    <s v="Opentech"/>
    <x v="2"/>
    <d v="2017-07-22T00:00:00"/>
    <x v="14"/>
    <m/>
    <s v="finance"/>
    <n v="1994"/>
    <n v="355.23"/>
    <n v="853"/>
    <s v="United States"/>
    <n v="0"/>
    <s v="MG"/>
    <n v="55"/>
    <x v="1"/>
    <s v="Central"/>
  </r>
  <r>
    <s v="8TFYRWZ6"/>
    <x v="24"/>
    <x v="4"/>
    <s v="Mathtouch"/>
    <x v="2"/>
    <d v="2017-07-22T00:00:00"/>
    <x v="14"/>
    <m/>
    <s v="marketing"/>
    <n v="1984"/>
    <n v="3027.46"/>
    <n v="9516"/>
    <s v="Jordan"/>
    <n v="0"/>
    <s v="MG"/>
    <n v="3393"/>
    <x v="1"/>
    <s v="Central"/>
  </r>
  <r>
    <s v="LRLER1XS"/>
    <x v="9"/>
    <x v="1"/>
    <s v="Finjob"/>
    <x v="0"/>
    <d v="2017-07-22T00:00:00"/>
    <x v="160"/>
    <n v="64"/>
    <s v="employment"/>
    <n v="1988"/>
    <n v="2059.9"/>
    <n v="3644"/>
    <s v="United States"/>
    <n v="0"/>
    <s v="MG"/>
    <n v="55"/>
    <x v="3"/>
    <s v="West"/>
  </r>
  <r>
    <s v="4RWE00T8"/>
    <x v="29"/>
    <x v="2"/>
    <s v="Rundofase"/>
    <x v="1"/>
    <d v="2017-07-22T00:00:00"/>
    <x v="212"/>
    <n v="0"/>
    <s v="technolgy"/>
    <n v="1983"/>
    <n v="1008.06"/>
    <n v="1238"/>
    <s v="United States"/>
    <n v="0"/>
    <s v="GTX"/>
    <n v="550"/>
    <x v="1"/>
    <s v="Central"/>
  </r>
  <r>
    <s v="P3XN6SXX"/>
    <x v="29"/>
    <x v="0"/>
    <s v="Domzoom"/>
    <x v="1"/>
    <d v="2017-07-22T00:00:00"/>
    <x v="214"/>
    <n v="0"/>
    <s v="entertainment"/>
    <n v="1998"/>
    <n v="217.87"/>
    <n v="551"/>
    <s v="United States"/>
    <n v="0"/>
    <s v="GTX"/>
    <n v="1096"/>
    <x v="1"/>
    <s v="Central"/>
  </r>
  <r>
    <s v="12HRYJQH"/>
    <x v="16"/>
    <x v="2"/>
    <s v="Konex"/>
    <x v="0"/>
    <d v="2017-07-22T00:00:00"/>
    <x v="208"/>
    <n v="442"/>
    <s v="technolgy"/>
    <n v="1980"/>
    <n v="7708.38"/>
    <n v="13756"/>
    <s v="United States"/>
    <n v="0"/>
    <s v="GTX"/>
    <n v="550"/>
    <x v="2"/>
    <s v="West"/>
  </r>
  <r>
    <s v="Y7AC2LSL"/>
    <x v="5"/>
    <x v="4"/>
    <s v="Blackzim"/>
    <x v="0"/>
    <d v="2017-07-22T00:00:00"/>
    <x v="182"/>
    <n v="3015"/>
    <s v="retail"/>
    <n v="2009"/>
    <n v="497.11"/>
    <n v="1588"/>
    <s v="United States"/>
    <n v="0"/>
    <s v="MG"/>
    <n v="3393"/>
    <x v="3"/>
    <s v="West"/>
  </r>
  <r>
    <s v="ME2X1TEG"/>
    <x v="20"/>
    <x v="4"/>
    <s v="Cancity"/>
    <x v="1"/>
    <d v="2017-07-22T00:00:00"/>
    <x v="214"/>
    <n v="0"/>
    <s v="retail"/>
    <n v="2001"/>
    <n v="718.62"/>
    <n v="2448"/>
    <s v="United States"/>
    <n v="0"/>
    <s v="MG"/>
    <n v="3393"/>
    <x v="1"/>
    <s v="Central"/>
  </r>
  <r>
    <s v="30KP0JMN"/>
    <x v="8"/>
    <x v="3"/>
    <s v="Xx-holding"/>
    <x v="1"/>
    <d v="2017-07-22T00:00:00"/>
    <x v="208"/>
    <n v="0"/>
    <s v="finance"/>
    <n v="1993"/>
    <n v="7537.24"/>
    <n v="20293"/>
    <s v="United States"/>
    <n v="0"/>
    <s v="GTX"/>
    <n v="5482"/>
    <x v="2"/>
    <s v="West"/>
  </r>
  <r>
    <s v="AWCGYWTE"/>
    <x v="0"/>
    <x v="1"/>
    <s v="Kinnamplus"/>
    <x v="2"/>
    <d v="2017-07-22T00:00:00"/>
    <x v="14"/>
    <m/>
    <s v="retail"/>
    <n v="2004"/>
    <n v="702.72"/>
    <n v="1831"/>
    <s v="United States"/>
    <n v="0"/>
    <s v="MG"/>
    <n v="55"/>
    <x v="0"/>
    <s v="Central"/>
  </r>
  <r>
    <s v="BG156UAV"/>
    <x v="0"/>
    <x v="4"/>
    <s v="Condax"/>
    <x v="1"/>
    <d v="2017-07-22T00:00:00"/>
    <x v="208"/>
    <n v="0"/>
    <s v="medical"/>
    <n v="2017"/>
    <n v="4.54"/>
    <n v="9"/>
    <s v="United States"/>
    <n v="0"/>
    <s v="MG"/>
    <n v="3393"/>
    <x v="0"/>
    <s v="Central"/>
  </r>
  <r>
    <s v="S7T5AHQH"/>
    <x v="0"/>
    <x v="0"/>
    <s v="Stanredtax"/>
    <x v="0"/>
    <d v="2017-07-22T00:00:00"/>
    <x v="208"/>
    <n v="1174"/>
    <s v="finance"/>
    <n v="1987"/>
    <n v="1698.2"/>
    <n v="3798"/>
    <s v="United States"/>
    <n v="0"/>
    <s v="GTX"/>
    <n v="1096"/>
    <x v="0"/>
    <s v="Central"/>
  </r>
  <r>
    <s v="48UPZJ45"/>
    <x v="6"/>
    <x v="4"/>
    <s v="Rangreen"/>
    <x v="0"/>
    <d v="2017-07-22T00:00:00"/>
    <x v="183"/>
    <n v="3696"/>
    <s v="technolgy"/>
    <n v="1987"/>
    <n v="2938.67"/>
    <n v="8775"/>
    <s v="Panama"/>
    <n v="0"/>
    <s v="MG"/>
    <n v="3393"/>
    <x v="1"/>
    <s v="Central"/>
  </r>
  <r>
    <s v="T0SO96YG"/>
    <x v="17"/>
    <x v="2"/>
    <s v="Mathtouch"/>
    <x v="1"/>
    <d v="2017-07-22T00:00:00"/>
    <x v="223"/>
    <n v="0"/>
    <s v="marketing"/>
    <n v="1984"/>
    <n v="3027.46"/>
    <n v="9516"/>
    <s v="Jordan"/>
    <n v="0"/>
    <s v="GTX"/>
    <n v="550"/>
    <x v="5"/>
    <s v="East"/>
  </r>
  <r>
    <s v="YCQABCDI"/>
    <x v="17"/>
    <x v="4"/>
    <s v="Betasoloin"/>
    <x v="0"/>
    <d v="2017-07-22T00:00:00"/>
    <x v="197"/>
    <n v="3252"/>
    <s v="medical"/>
    <n v="1999"/>
    <n v="251.41"/>
    <n v="495"/>
    <s v="United States"/>
    <n v="0"/>
    <s v="MG"/>
    <n v="3393"/>
    <x v="5"/>
    <s v="East"/>
  </r>
  <r>
    <s v="8JZ4R9BW"/>
    <x v="11"/>
    <x v="1"/>
    <s v="Genco Pura Olive Oil Company"/>
    <x v="1"/>
    <d v="2017-07-22T00:00:00"/>
    <x v="217"/>
    <n v="0"/>
    <s v="retail"/>
    <n v="2007"/>
    <n v="894.33"/>
    <n v="1635"/>
    <s v="Italy"/>
    <n v="0"/>
    <s v="MG"/>
    <n v="55"/>
    <x v="0"/>
    <s v="Central"/>
  </r>
  <r>
    <s v="PTFOEUO4"/>
    <x v="11"/>
    <x v="1"/>
    <s v="Globex Corporation"/>
    <x v="1"/>
    <d v="2017-07-22T00:00:00"/>
    <x v="208"/>
    <n v="0"/>
    <s v="technolgy"/>
    <n v="2000"/>
    <n v="1223.72"/>
    <n v="2497"/>
    <s v="Norway"/>
    <n v="0"/>
    <s v="MG"/>
    <n v="55"/>
    <x v="0"/>
    <s v="Central"/>
  </r>
  <r>
    <s v="1TJ6WP5R"/>
    <x v="4"/>
    <x v="1"/>
    <s v="Hottechi"/>
    <x v="0"/>
    <d v="2017-07-22T00:00:00"/>
    <x v="175"/>
    <n v="65"/>
    <s v="technolgy"/>
    <n v="1997"/>
    <n v="8170.38"/>
    <n v="16499"/>
    <s v="Korea"/>
    <n v="0"/>
    <s v="MG"/>
    <n v="55"/>
    <x v="3"/>
    <s v="West"/>
  </r>
  <r>
    <s v="QELHQ898"/>
    <x v="2"/>
    <x v="0"/>
    <s v="Statholdings"/>
    <x v="2"/>
    <d v="2017-07-22T00:00:00"/>
    <x v="14"/>
    <m/>
    <s v="employment"/>
    <n v="1997"/>
    <n v="291.27"/>
    <n v="586"/>
    <s v="United States"/>
    <n v="0"/>
    <s v="GTX"/>
    <n v="1096"/>
    <x v="2"/>
    <s v="West"/>
  </r>
  <r>
    <s v="WHF75273"/>
    <x v="25"/>
    <x v="0"/>
    <s v="Yearin"/>
    <x v="0"/>
    <d v="2017-07-23T00:00:00"/>
    <x v="156"/>
    <n v="904"/>
    <s v="retail"/>
    <n v="2005"/>
    <n v="2261.05"/>
    <n v="3851"/>
    <s v="United States"/>
    <n v="0"/>
    <s v="GTX"/>
    <n v="1096"/>
    <x v="5"/>
    <s v="East"/>
  </r>
  <r>
    <s v="AH58AQ3B"/>
    <x v="27"/>
    <x v="2"/>
    <s v="Toughzap"/>
    <x v="0"/>
    <d v="2017-07-23T00:00:00"/>
    <x v="214"/>
    <n v="541"/>
    <s v="retail"/>
    <n v="1995"/>
    <n v="332.43"/>
    <n v="799"/>
    <s v="United States"/>
    <n v="0"/>
    <s v="GTX"/>
    <n v="550"/>
    <x v="0"/>
    <s v="Central"/>
  </r>
  <r>
    <s v="292W4P09"/>
    <x v="23"/>
    <x v="2"/>
    <s v="Kinnamplus"/>
    <x v="0"/>
    <d v="2017-07-23T00:00:00"/>
    <x v="213"/>
    <n v="630"/>
    <s v="retail"/>
    <n v="2004"/>
    <n v="702.72"/>
    <n v="1831"/>
    <s v="United States"/>
    <n v="0"/>
    <s v="GTX"/>
    <n v="550"/>
    <x v="4"/>
    <s v="East"/>
  </r>
  <r>
    <s v="MG0LTCCE"/>
    <x v="26"/>
    <x v="0"/>
    <s v="Xx-zobam"/>
    <x v="0"/>
    <d v="2017-07-23T00:00:00"/>
    <x v="223"/>
    <n v="1231"/>
    <s v="entertainment"/>
    <n v="1989"/>
    <n v="3838.39"/>
    <n v="8274"/>
    <s v="United States"/>
    <n v="0"/>
    <s v="GTX"/>
    <n v="1096"/>
    <x v="5"/>
    <s v="East"/>
  </r>
  <r>
    <s v="ANNUH4KM"/>
    <x v="1"/>
    <x v="2"/>
    <s v="Domzoom"/>
    <x v="0"/>
    <d v="2017-07-23T00:00:00"/>
    <x v="230"/>
    <n v="556"/>
    <s v="entertainment"/>
    <n v="1998"/>
    <n v="217.87"/>
    <n v="551"/>
    <s v="United States"/>
    <n v="0"/>
    <s v="GTX"/>
    <n v="550"/>
    <x v="1"/>
    <s v="Central"/>
  </r>
  <r>
    <s v="L3V8UK9H"/>
    <x v="1"/>
    <x v="0"/>
    <s v="Stanredtax"/>
    <x v="0"/>
    <d v="2017-07-23T00:00:00"/>
    <x v="222"/>
    <n v="1070"/>
    <s v="finance"/>
    <n v="1987"/>
    <n v="1698.2"/>
    <n v="3798"/>
    <s v="United States"/>
    <n v="0"/>
    <s v="GTX"/>
    <n v="1096"/>
    <x v="1"/>
    <s v="Central"/>
  </r>
  <r>
    <s v="2CRE26AC"/>
    <x v="12"/>
    <x v="1"/>
    <s v="Newex"/>
    <x v="0"/>
    <d v="2017-07-23T00:00:00"/>
    <x v="213"/>
    <n v="57"/>
    <s v="services"/>
    <n v="1991"/>
    <n v="1012.72"/>
    <n v="3492"/>
    <s v="Germany"/>
    <n v="0"/>
    <s v="MG"/>
    <n v="55"/>
    <x v="3"/>
    <s v="West"/>
  </r>
  <r>
    <s v="3J1LNCA4"/>
    <x v="9"/>
    <x v="0"/>
    <s v="Hatfan"/>
    <x v="1"/>
    <d v="2017-07-23T00:00:00"/>
    <x v="222"/>
    <n v="0"/>
    <s v="services"/>
    <n v="1982"/>
    <n v="792.46"/>
    <n v="1299"/>
    <s v="United States"/>
    <n v="0"/>
    <s v="GTX"/>
    <n v="1096"/>
    <x v="3"/>
    <s v="West"/>
  </r>
  <r>
    <s v="4PDYHVX1"/>
    <x v="7"/>
    <x v="3"/>
    <s v="J-Texon"/>
    <x v="0"/>
    <d v="2017-07-23T00:00:00"/>
    <x v="213"/>
    <n v="4824"/>
    <s v="retail"/>
    <n v="1989"/>
    <n v="1388.67"/>
    <n v="3583"/>
    <s v="United States"/>
    <n v="0"/>
    <s v="GTX"/>
    <n v="5482"/>
    <x v="2"/>
    <s v="West"/>
  </r>
  <r>
    <s v="BICJY3FZ"/>
    <x v="29"/>
    <x v="3"/>
    <s v="Streethex"/>
    <x v="0"/>
    <d v="2017-07-23T00:00:00"/>
    <x v="231"/>
    <n v="6049"/>
    <s v="retail"/>
    <n v="1988"/>
    <n v="1376.8"/>
    <n v="1165"/>
    <s v="Belgium"/>
    <n v="0"/>
    <s v="GTX"/>
    <n v="5482"/>
    <x v="1"/>
    <s v="Central"/>
  </r>
  <r>
    <s v="4P12PLQA"/>
    <x v="14"/>
    <x v="1"/>
    <s v="Doncon"/>
    <x v="0"/>
    <d v="2017-07-23T00:00:00"/>
    <x v="219"/>
    <n v="58"/>
    <s v="technolgy"/>
    <n v="2010"/>
    <n v="587.72"/>
    <n v="1501"/>
    <s v="United States"/>
    <n v="0"/>
    <s v="MG"/>
    <n v="55"/>
    <x v="2"/>
    <s v="West"/>
  </r>
  <r>
    <s v="4942W0E7"/>
    <x v="14"/>
    <x v="4"/>
    <s v="Konex"/>
    <x v="0"/>
    <d v="2017-07-23T00:00:00"/>
    <x v="134"/>
    <n v="3335"/>
    <s v="technolgy"/>
    <n v="1980"/>
    <n v="7708.38"/>
    <n v="13756"/>
    <s v="United States"/>
    <n v="0"/>
    <s v="MG"/>
    <n v="3393"/>
    <x v="2"/>
    <s v="West"/>
  </r>
  <r>
    <s v="TGTJ0NBT"/>
    <x v="16"/>
    <x v="0"/>
    <s v="Doncon"/>
    <x v="1"/>
    <d v="2017-07-23T00:00:00"/>
    <x v="223"/>
    <n v="0"/>
    <s v="technolgy"/>
    <n v="2010"/>
    <n v="587.72"/>
    <n v="1501"/>
    <s v="United States"/>
    <n v="0"/>
    <s v="GTX"/>
    <n v="1096"/>
    <x v="2"/>
    <s v="West"/>
  </r>
  <r>
    <s v="021Z2J9L"/>
    <x v="5"/>
    <x v="5"/>
    <s v="Rundofase"/>
    <x v="2"/>
    <d v="2017-07-23T00:00:00"/>
    <x v="14"/>
    <m/>
    <s v="technolgy"/>
    <n v="1983"/>
    <n v="1008.06"/>
    <n v="1238"/>
    <s v="United States"/>
    <n v="0"/>
    <s v="GTK"/>
    <n v="26768"/>
    <x v="3"/>
    <s v="West"/>
  </r>
  <r>
    <s v="SEF4LOIS"/>
    <x v="20"/>
    <x v="0"/>
    <s v="Dontechi"/>
    <x v="1"/>
    <d v="2017-07-23T00:00:00"/>
    <x v="213"/>
    <n v="0"/>
    <s v="software"/>
    <n v="1982"/>
    <n v="4618"/>
    <n v="10083"/>
    <s v="United States"/>
    <n v="0"/>
    <s v="GTX"/>
    <n v="1096"/>
    <x v="1"/>
    <s v="Central"/>
  </r>
  <r>
    <s v="BNIU5YZ2"/>
    <x v="20"/>
    <x v="0"/>
    <s v="Toughzap"/>
    <x v="0"/>
    <d v="2017-07-23T00:00:00"/>
    <x v="109"/>
    <n v="1006"/>
    <s v="retail"/>
    <n v="1995"/>
    <n v="332.43"/>
    <n v="799"/>
    <s v="United States"/>
    <n v="0"/>
    <s v="GTX"/>
    <n v="1096"/>
    <x v="1"/>
    <s v="Central"/>
  </r>
  <r>
    <s v="CPK36NED"/>
    <x v="20"/>
    <x v="4"/>
    <s v="Streethex"/>
    <x v="0"/>
    <d v="2017-07-23T00:00:00"/>
    <x v="110"/>
    <n v="3367"/>
    <s v="retail"/>
    <n v="1988"/>
    <n v="1376.8"/>
    <n v="1165"/>
    <s v="Belgium"/>
    <n v="0"/>
    <s v="MG"/>
    <n v="3393"/>
    <x v="1"/>
    <s v="Central"/>
  </r>
  <r>
    <s v="VYWQ3U5S"/>
    <x v="8"/>
    <x v="2"/>
    <s v="Finjob"/>
    <x v="1"/>
    <d v="2017-07-23T00:00:00"/>
    <x v="232"/>
    <n v="0"/>
    <s v="employment"/>
    <n v="1988"/>
    <n v="2059.9"/>
    <n v="3644"/>
    <s v="United States"/>
    <n v="0"/>
    <s v="GTX"/>
    <n v="550"/>
    <x v="2"/>
    <s v="West"/>
  </r>
  <r>
    <s v="HDWQM6JT"/>
    <x v="8"/>
    <x v="0"/>
    <s v="Sonron"/>
    <x v="1"/>
    <d v="2017-07-23T00:00:00"/>
    <x v="219"/>
    <n v="0"/>
    <s v="telecommunications"/>
    <n v="1999"/>
    <n v="1699.85"/>
    <n v="5108"/>
    <s v="United States"/>
    <n v="0"/>
    <s v="GTX"/>
    <n v="1096"/>
    <x v="2"/>
    <s v="West"/>
  </r>
  <r>
    <s v="T0MUE2H7"/>
    <x v="0"/>
    <x v="1"/>
    <s v="Statholdings"/>
    <x v="1"/>
    <d v="2017-07-23T00:00:00"/>
    <x v="112"/>
    <n v="0"/>
    <s v="employment"/>
    <n v="1997"/>
    <n v="291.27"/>
    <n v="586"/>
    <s v="United States"/>
    <n v="0"/>
    <s v="MG"/>
    <n v="55"/>
    <x v="0"/>
    <s v="Central"/>
  </r>
  <r>
    <s v="G1M1KVHU"/>
    <x v="6"/>
    <x v="0"/>
    <s v="Xx-zobam"/>
    <x v="2"/>
    <d v="2017-07-23T00:00:00"/>
    <x v="14"/>
    <m/>
    <s v="entertainment"/>
    <n v="1989"/>
    <n v="3838.39"/>
    <n v="8274"/>
    <s v="United States"/>
    <n v="0"/>
    <s v="GTX"/>
    <n v="1096"/>
    <x v="1"/>
    <s v="Central"/>
  </r>
  <r>
    <s v="ZDRRL61D"/>
    <x v="6"/>
    <x v="0"/>
    <s v="Cancity"/>
    <x v="1"/>
    <d v="2017-07-23T00:00:00"/>
    <x v="213"/>
    <n v="0"/>
    <s v="retail"/>
    <n v="2001"/>
    <n v="718.62"/>
    <n v="2448"/>
    <s v="United States"/>
    <n v="0"/>
    <s v="GTX"/>
    <n v="1096"/>
    <x v="1"/>
    <s v="Central"/>
  </r>
  <r>
    <s v="YT5I3AUS"/>
    <x v="17"/>
    <x v="2"/>
    <s v="Xx-zobam"/>
    <x v="0"/>
    <d v="2017-07-23T00:00:00"/>
    <x v="222"/>
    <n v="494"/>
    <s v="entertainment"/>
    <n v="1989"/>
    <n v="3838.39"/>
    <n v="8274"/>
    <s v="United States"/>
    <n v="0"/>
    <s v="GTX"/>
    <n v="550"/>
    <x v="5"/>
    <s v="East"/>
  </r>
  <r>
    <s v="S3LATQVJ"/>
    <x v="11"/>
    <x v="0"/>
    <s v="Kinnamplus"/>
    <x v="2"/>
    <d v="2017-07-23T00:00:00"/>
    <x v="14"/>
    <m/>
    <s v="retail"/>
    <n v="2004"/>
    <n v="702.72"/>
    <n v="1831"/>
    <s v="United States"/>
    <n v="0"/>
    <s v="GTX"/>
    <n v="1096"/>
    <x v="0"/>
    <s v="Central"/>
  </r>
  <r>
    <s v="LPR6G7AE"/>
    <x v="11"/>
    <x v="1"/>
    <s v="Treequote"/>
    <x v="1"/>
    <d v="2017-07-23T00:00:00"/>
    <x v="219"/>
    <n v="0"/>
    <s v="telecommunications"/>
    <n v="1988"/>
    <n v="5266.09"/>
    <n v="8595"/>
    <s v="United States"/>
    <s v="Sonron"/>
    <s v="MG"/>
    <n v="55"/>
    <x v="0"/>
    <s v="Central"/>
  </r>
  <r>
    <s v="CJAQVPDP"/>
    <x v="11"/>
    <x v="4"/>
    <s v="Zumgoity"/>
    <x v="1"/>
    <d v="2017-07-23T00:00:00"/>
    <x v="156"/>
    <n v="0"/>
    <s v="medical"/>
    <n v="1984"/>
    <n v="441.08"/>
    <n v="1210"/>
    <s v="United States"/>
    <n v="0"/>
    <s v="MG"/>
    <n v="3393"/>
    <x v="0"/>
    <s v="Central"/>
  </r>
  <r>
    <s v="757V8R2Z"/>
    <x v="13"/>
    <x v="1"/>
    <s v="Initech"/>
    <x v="0"/>
    <d v="2017-07-23T00:00:00"/>
    <x v="169"/>
    <n v="54"/>
    <s v="telecommunications"/>
    <n v="1994"/>
    <n v="6395.05"/>
    <n v="20275"/>
    <s v="United States"/>
    <n v="0"/>
    <s v="MG"/>
    <n v="55"/>
    <x v="4"/>
    <s v="East"/>
  </r>
  <r>
    <s v="7KUYF1U3"/>
    <x v="13"/>
    <x v="1"/>
    <s v="Kan-code"/>
    <x v="0"/>
    <d v="2017-07-23T00:00:00"/>
    <x v="112"/>
    <n v="48"/>
    <s v="software"/>
    <n v="1982"/>
    <n v="11698.03"/>
    <n v="34288"/>
    <s v="United States"/>
    <n v="0"/>
    <s v="MG"/>
    <n v="55"/>
    <x v="4"/>
    <s v="East"/>
  </r>
  <r>
    <s v="7QE84GCH"/>
    <x v="13"/>
    <x v="4"/>
    <s v="Donware"/>
    <x v="0"/>
    <d v="2017-07-23T00:00:00"/>
    <x v="179"/>
    <n v="2855"/>
    <s v="marketing"/>
    <n v="1999"/>
    <n v="1197.44"/>
    <n v="2570"/>
    <s v="United States"/>
    <n v="0"/>
    <s v="MG"/>
    <n v="3393"/>
    <x v="4"/>
    <s v="East"/>
  </r>
  <r>
    <s v="1WA46LC9"/>
    <x v="18"/>
    <x v="2"/>
    <s v="Kinnamplus"/>
    <x v="0"/>
    <d v="2017-07-23T00:00:00"/>
    <x v="223"/>
    <n v="538"/>
    <s v="retail"/>
    <n v="2004"/>
    <n v="702.72"/>
    <n v="1831"/>
    <s v="United States"/>
    <n v="0"/>
    <s v="GTX"/>
    <n v="550"/>
    <x v="4"/>
    <s v="East"/>
  </r>
  <r>
    <s v="L9CJZZ59"/>
    <x v="2"/>
    <x v="3"/>
    <s v="J-Texon"/>
    <x v="1"/>
    <d v="2017-07-23T00:00:00"/>
    <x v="181"/>
    <n v="0"/>
    <s v="retail"/>
    <n v="1989"/>
    <n v="1388.67"/>
    <n v="3583"/>
    <s v="United States"/>
    <n v="0"/>
    <s v="GTX"/>
    <n v="5482"/>
    <x v="2"/>
    <s v="West"/>
  </r>
  <r>
    <s v="7FZ9CBZ3"/>
    <x v="3"/>
    <x v="3"/>
    <s v="Scotfind"/>
    <x v="2"/>
    <d v="2017-07-24T00:00:00"/>
    <x v="14"/>
    <m/>
    <s v="software"/>
    <n v="1996"/>
    <n v="6354.87"/>
    <n v="16780"/>
    <s v="United States"/>
    <s v="Bubba Gump"/>
    <s v="GTX"/>
    <n v="5482"/>
    <x v="0"/>
    <s v="Central"/>
  </r>
  <r>
    <s v="JWUWBI4D"/>
    <x v="3"/>
    <x v="3"/>
    <s v="Funholding"/>
    <x v="1"/>
    <d v="2017-07-24T00:00:00"/>
    <x v="137"/>
    <n v="0"/>
    <s v="finance"/>
    <n v="1991"/>
    <n v="2819.5"/>
    <n v="7227"/>
    <s v="United States"/>
    <s v="Golddex"/>
    <s v="GTX"/>
    <n v="5482"/>
    <x v="0"/>
    <s v="Central"/>
  </r>
  <r>
    <s v="GHB3UIDV"/>
    <x v="23"/>
    <x v="2"/>
    <s v="Zotware"/>
    <x v="0"/>
    <d v="2017-07-24T00:00:00"/>
    <x v="215"/>
    <n v="458"/>
    <s v="software"/>
    <n v="1979"/>
    <n v="4478.47"/>
    <n v="13809"/>
    <s v="United States"/>
    <n v="0"/>
    <s v="GTX"/>
    <n v="550"/>
    <x v="4"/>
    <s v="East"/>
  </r>
  <r>
    <s v="23R03LTJ"/>
    <x v="1"/>
    <x v="0"/>
    <s v="Warephase"/>
    <x v="0"/>
    <d v="2017-07-24T00:00:00"/>
    <x v="109"/>
    <n v="996"/>
    <s v="services"/>
    <n v="1997"/>
    <n v="2041.73"/>
    <n v="5276"/>
    <s v="United States"/>
    <n v="0"/>
    <s v="GTX"/>
    <n v="1096"/>
    <x v="1"/>
    <s v="Central"/>
  </r>
  <r>
    <s v="J5DVK5F3"/>
    <x v="22"/>
    <x v="4"/>
    <s v="Gekko &amp; Co"/>
    <x v="0"/>
    <d v="2017-07-24T00:00:00"/>
    <x v="199"/>
    <n v="3260"/>
    <s v="retail"/>
    <n v="1990"/>
    <n v="2520.83"/>
    <n v="3502"/>
    <s v="United States"/>
    <n v="0"/>
    <s v="MG"/>
    <n v="3393"/>
    <x v="5"/>
    <s v="East"/>
  </r>
  <r>
    <s v="M3PCMYJ0"/>
    <x v="12"/>
    <x v="2"/>
    <s v="Doncon"/>
    <x v="0"/>
    <d v="2017-07-24T00:00:00"/>
    <x v="112"/>
    <n v="584"/>
    <s v="technolgy"/>
    <n v="2010"/>
    <n v="587.72"/>
    <n v="1501"/>
    <s v="United States"/>
    <n v="0"/>
    <s v="GTX"/>
    <n v="550"/>
    <x v="3"/>
    <s v="West"/>
  </r>
  <r>
    <s v="H5RRJOD9"/>
    <x v="12"/>
    <x v="4"/>
    <s v="Kan-code"/>
    <x v="0"/>
    <d v="2017-07-24T00:00:00"/>
    <x v="223"/>
    <n v="3371"/>
    <s v="software"/>
    <n v="1982"/>
    <n v="11698.03"/>
    <n v="34288"/>
    <s v="United States"/>
    <n v="0"/>
    <s v="MG"/>
    <n v="3393"/>
    <x v="3"/>
    <s v="West"/>
  </r>
  <r>
    <s v="RTWAUR7C"/>
    <x v="24"/>
    <x v="3"/>
    <s v="Y-corporation"/>
    <x v="2"/>
    <d v="2017-07-24T00:00:00"/>
    <x v="14"/>
    <m/>
    <s v="employment"/>
    <n v="1983"/>
    <n v="2871.35"/>
    <n v="9561"/>
    <s v="United States"/>
    <n v="0"/>
    <s v="GTX"/>
    <n v="5482"/>
    <x v="1"/>
    <s v="Central"/>
  </r>
  <r>
    <s v="QDNA6HW3"/>
    <x v="24"/>
    <x v="4"/>
    <s v="Rangreen"/>
    <x v="0"/>
    <d v="2017-07-24T00:00:00"/>
    <x v="109"/>
    <n v="3271"/>
    <s v="technolgy"/>
    <n v="1987"/>
    <n v="2938.67"/>
    <n v="8775"/>
    <s v="Panama"/>
    <n v="0"/>
    <s v="MG"/>
    <n v="3393"/>
    <x v="1"/>
    <s v="Central"/>
  </r>
  <r>
    <s v="7R0TEEHW"/>
    <x v="21"/>
    <x v="1"/>
    <s v="Condax"/>
    <x v="1"/>
    <d v="2017-07-24T00:00:00"/>
    <x v="145"/>
    <n v="0"/>
    <s v="medical"/>
    <n v="2017"/>
    <n v="4.54"/>
    <n v="9"/>
    <s v="United States"/>
    <n v="0"/>
    <s v="MG"/>
    <n v="55"/>
    <x v="0"/>
    <s v="Central"/>
  </r>
  <r>
    <s v="CA3BRUJO"/>
    <x v="20"/>
    <x v="0"/>
    <s v="Konmatfix"/>
    <x v="0"/>
    <d v="2017-07-24T00:00:00"/>
    <x v="213"/>
    <n v="1171"/>
    <s v="marketing"/>
    <n v="1985"/>
    <n v="375.43"/>
    <n v="1190"/>
    <s v="United States"/>
    <n v="0"/>
    <s v="GTX"/>
    <n v="1096"/>
    <x v="1"/>
    <s v="Central"/>
  </r>
  <r>
    <s v="7MP6KLZO"/>
    <x v="0"/>
    <x v="2"/>
    <s v="Goodsilron"/>
    <x v="2"/>
    <d v="2017-07-24T00:00:00"/>
    <x v="14"/>
    <m/>
    <s v="marketing"/>
    <n v="2000"/>
    <n v="2952.73"/>
    <n v="5107"/>
    <s v="United States"/>
    <n v="0"/>
    <s v="GTX"/>
    <n v="550"/>
    <x v="0"/>
    <s v="Central"/>
  </r>
  <r>
    <s v="2TYZRE2R"/>
    <x v="0"/>
    <x v="1"/>
    <s v="Massive Dynamic"/>
    <x v="2"/>
    <d v="2017-07-24T00:00:00"/>
    <x v="14"/>
    <m/>
    <s v="entertainment"/>
    <n v="1989"/>
    <n v="665.06"/>
    <n v="1095"/>
    <s v="United States"/>
    <n v="0"/>
    <s v="MG"/>
    <n v="55"/>
    <x v="0"/>
    <s v="Central"/>
  </r>
  <r>
    <s v="U5K1Y35J"/>
    <x v="0"/>
    <x v="1"/>
    <s v="Inity"/>
    <x v="0"/>
    <d v="2017-07-24T00:00:00"/>
    <x v="213"/>
    <n v="58"/>
    <s v="marketing"/>
    <n v="1986"/>
    <n v="2403.58"/>
    <n v="8801"/>
    <s v="United States"/>
    <n v="0"/>
    <s v="MG"/>
    <n v="55"/>
    <x v="0"/>
    <s v="Central"/>
  </r>
  <r>
    <s v="Y7TVU9AY"/>
    <x v="6"/>
    <x v="2"/>
    <s v="Streethex"/>
    <x v="1"/>
    <d v="2017-07-24T00:00:00"/>
    <x v="205"/>
    <n v="0"/>
    <s v="retail"/>
    <n v="1988"/>
    <n v="1376.8"/>
    <n v="1165"/>
    <s v="Belgium"/>
    <n v="0"/>
    <s v="GTX"/>
    <n v="550"/>
    <x v="1"/>
    <s v="Central"/>
  </r>
  <r>
    <s v="IT2UBEW4"/>
    <x v="15"/>
    <x v="1"/>
    <s v="Zotware"/>
    <x v="0"/>
    <d v="2017-07-24T00:00:00"/>
    <x v="213"/>
    <n v="59"/>
    <s v="software"/>
    <n v="1979"/>
    <n v="4478.47"/>
    <n v="13809"/>
    <s v="United States"/>
    <n v="0"/>
    <s v="MG"/>
    <n v="55"/>
    <x v="4"/>
    <s v="East"/>
  </r>
  <r>
    <s v="806KPNNN"/>
    <x v="11"/>
    <x v="2"/>
    <s v="Zathunicon"/>
    <x v="2"/>
    <d v="2017-07-24T00:00:00"/>
    <x v="14"/>
    <m/>
    <s v="retail"/>
    <n v="2010"/>
    <n v="71.12"/>
    <n v="144"/>
    <s v="United States"/>
    <n v="0"/>
    <s v="GTX"/>
    <n v="550"/>
    <x v="0"/>
    <s v="Central"/>
  </r>
  <r>
    <s v="SZS2IPM3"/>
    <x v="11"/>
    <x v="4"/>
    <s v="Doncon"/>
    <x v="2"/>
    <d v="2017-07-24T00:00:00"/>
    <x v="14"/>
    <m/>
    <s v="technolgy"/>
    <n v="2010"/>
    <n v="587.72"/>
    <n v="1501"/>
    <s v="United States"/>
    <n v="0"/>
    <s v="MG"/>
    <n v="3393"/>
    <x v="0"/>
    <s v="Central"/>
  </r>
  <r>
    <s v="YY2DWBG5"/>
    <x v="11"/>
    <x v="4"/>
    <s v="Ron-tech"/>
    <x v="2"/>
    <d v="2017-07-24T00:00:00"/>
    <x v="14"/>
    <m/>
    <s v="medical"/>
    <n v="1992"/>
    <n v="3922.42"/>
    <n v="6837"/>
    <s v="United States"/>
    <n v="0"/>
    <s v="MG"/>
    <n v="3393"/>
    <x v="0"/>
    <s v="Central"/>
  </r>
  <r>
    <s v="X19CKKZ1"/>
    <x v="11"/>
    <x v="1"/>
    <s v="Hottechi"/>
    <x v="0"/>
    <d v="2017-07-24T00:00:00"/>
    <x v="222"/>
    <n v="50"/>
    <s v="technolgy"/>
    <n v="1997"/>
    <n v="8170.38"/>
    <n v="16499"/>
    <s v="Korea"/>
    <n v="0"/>
    <s v="MG"/>
    <n v="55"/>
    <x v="0"/>
    <s v="Central"/>
  </r>
  <r>
    <s v="DZOLKFK6"/>
    <x v="4"/>
    <x v="3"/>
    <s v="Hatfan"/>
    <x v="1"/>
    <d v="2017-07-24T00:00:00"/>
    <x v="233"/>
    <n v="0"/>
    <s v="services"/>
    <n v="1982"/>
    <n v="792.46"/>
    <n v="1299"/>
    <s v="United States"/>
    <n v="0"/>
    <s v="GTX"/>
    <n v="5482"/>
    <x v="3"/>
    <s v="West"/>
  </r>
  <r>
    <s v="H5E0GSHQ"/>
    <x v="13"/>
    <x v="1"/>
    <s v="Kinnamplus"/>
    <x v="1"/>
    <d v="2017-07-24T00:00:00"/>
    <x v="223"/>
    <n v="0"/>
    <s v="retail"/>
    <n v="2004"/>
    <n v="702.72"/>
    <n v="1831"/>
    <s v="United States"/>
    <n v="0"/>
    <s v="MG"/>
    <n v="55"/>
    <x v="4"/>
    <s v="East"/>
  </r>
  <r>
    <s v="P91SQBST"/>
    <x v="3"/>
    <x v="1"/>
    <s v="Dalttechnology"/>
    <x v="2"/>
    <d v="2017-07-25T00:00:00"/>
    <x v="14"/>
    <m/>
    <s v="software"/>
    <n v="2013"/>
    <n v="98.79"/>
    <n v="96"/>
    <s v="United States"/>
    <s v="Bubba Gump"/>
    <s v="MG"/>
    <n v="55"/>
    <x v="0"/>
    <s v="Central"/>
  </r>
  <r>
    <s v="4DLY9ZDH"/>
    <x v="3"/>
    <x v="4"/>
    <s v="Dalttechnology"/>
    <x v="2"/>
    <d v="2017-07-25T00:00:00"/>
    <x v="14"/>
    <m/>
    <s v="software"/>
    <n v="2013"/>
    <n v="98.79"/>
    <n v="96"/>
    <s v="United States"/>
    <s v="Bubba Gump"/>
    <s v="MG"/>
    <n v="3393"/>
    <x v="0"/>
    <s v="Central"/>
  </r>
  <r>
    <s v="ZNEQXZZK"/>
    <x v="3"/>
    <x v="4"/>
    <s v="Donquadtech"/>
    <x v="2"/>
    <d v="2017-07-25T00:00:00"/>
    <x v="14"/>
    <m/>
    <s v="technolgy"/>
    <n v="1992"/>
    <n v="1712.68"/>
    <n v="3194"/>
    <s v="United States"/>
    <s v="Acme Corporation"/>
    <s v="MG"/>
    <n v="3393"/>
    <x v="0"/>
    <s v="Central"/>
  </r>
  <r>
    <s v="CBPVAIQ7"/>
    <x v="28"/>
    <x v="2"/>
    <s v="Opentech"/>
    <x v="1"/>
    <d v="2017-07-25T00:00:00"/>
    <x v="124"/>
    <n v="0"/>
    <s v="finance"/>
    <n v="1994"/>
    <n v="355.23"/>
    <n v="853"/>
    <s v="United States"/>
    <n v="0"/>
    <s v="GTX"/>
    <n v="550"/>
    <x v="5"/>
    <s v="East"/>
  </r>
  <r>
    <s v="JND57DH5"/>
    <x v="28"/>
    <x v="1"/>
    <s v="Iselectrics"/>
    <x v="0"/>
    <d v="2017-07-25T00:00:00"/>
    <x v="135"/>
    <n v="48"/>
    <s v="technolgy"/>
    <n v="2011"/>
    <n v="527.11"/>
    <n v="1428"/>
    <s v="United States"/>
    <s v="Acme Corporation"/>
    <s v="MG"/>
    <n v="55"/>
    <x v="5"/>
    <s v="East"/>
  </r>
  <r>
    <s v="8PUH80YZ"/>
    <x v="25"/>
    <x v="2"/>
    <s v="Bubba Gump"/>
    <x v="0"/>
    <d v="2017-07-25T00:00:00"/>
    <x v="132"/>
    <n v="511"/>
    <s v="software"/>
    <n v="2002"/>
    <n v="987.39"/>
    <n v="2253"/>
    <s v="United States"/>
    <n v="0"/>
    <s v="GTX"/>
    <n v="550"/>
    <x v="5"/>
    <s v="East"/>
  </r>
  <r>
    <s v="22WVAXR2"/>
    <x v="25"/>
    <x v="0"/>
    <s v="Massive Dynamic"/>
    <x v="0"/>
    <d v="2017-07-25T00:00:00"/>
    <x v="221"/>
    <n v="1311"/>
    <s v="entertainment"/>
    <n v="1989"/>
    <n v="665.06"/>
    <n v="1095"/>
    <s v="United States"/>
    <n v="0"/>
    <s v="GTX"/>
    <n v="1096"/>
    <x v="5"/>
    <s v="East"/>
  </r>
  <r>
    <s v="SXFE42KG"/>
    <x v="27"/>
    <x v="4"/>
    <s v="Gogozoom"/>
    <x v="2"/>
    <d v="2017-07-25T00:00:00"/>
    <x v="14"/>
    <m/>
    <s v="telecommunications"/>
    <n v="2007"/>
    <n v="86.68"/>
    <n v="187"/>
    <s v="United States"/>
    <s v="Sonron"/>
    <s v="MG"/>
    <n v="3393"/>
    <x v="0"/>
    <s v="Central"/>
  </r>
  <r>
    <s v="MA9SBSLE"/>
    <x v="27"/>
    <x v="1"/>
    <s v="Dontechi"/>
    <x v="1"/>
    <d v="2017-07-25T00:00:00"/>
    <x v="218"/>
    <n v="0"/>
    <s v="software"/>
    <n v="1982"/>
    <n v="4618"/>
    <n v="10083"/>
    <s v="United States"/>
    <n v="0"/>
    <s v="MG"/>
    <n v="55"/>
    <x v="0"/>
    <s v="Central"/>
  </r>
  <r>
    <s v="PKRDEUWE"/>
    <x v="23"/>
    <x v="2"/>
    <s v="Kan-code"/>
    <x v="1"/>
    <d v="2017-07-25T00:00:00"/>
    <x v="110"/>
    <n v="0"/>
    <s v="software"/>
    <n v="1982"/>
    <n v="11698.03"/>
    <n v="34288"/>
    <s v="United States"/>
    <n v="0"/>
    <s v="GTX"/>
    <n v="550"/>
    <x v="4"/>
    <s v="East"/>
  </r>
  <r>
    <s v="LJ5FQGLZ"/>
    <x v="26"/>
    <x v="3"/>
    <s v="Plussunin"/>
    <x v="0"/>
    <d v="2017-07-25T00:00:00"/>
    <x v="218"/>
    <n v="6100"/>
    <s v="retail"/>
    <n v="2003"/>
    <n v="1419.98"/>
    <n v="4018"/>
    <s v="United States"/>
    <n v="0"/>
    <s v="GTX"/>
    <n v="5482"/>
    <x v="5"/>
    <s v="East"/>
  </r>
  <r>
    <s v="KMJMLQ4P"/>
    <x v="26"/>
    <x v="1"/>
    <s v="Silis"/>
    <x v="0"/>
    <d v="2017-07-25T00:00:00"/>
    <x v="135"/>
    <n v="61"/>
    <s v="medical"/>
    <n v="1994"/>
    <n v="2818.38"/>
    <n v="6290"/>
    <s v="United States"/>
    <n v="0"/>
    <s v="MG"/>
    <n v="55"/>
    <x v="5"/>
    <s v="East"/>
  </r>
  <r>
    <s v="94E71JAP"/>
    <x v="1"/>
    <x v="0"/>
    <s v="Isdom"/>
    <x v="1"/>
    <d v="2017-07-25T00:00:00"/>
    <x v="220"/>
    <n v="0"/>
    <s v="medical"/>
    <n v="2002"/>
    <n v="3178.24"/>
    <n v="4540"/>
    <s v="United States"/>
    <n v="0"/>
    <s v="GTX"/>
    <n v="1096"/>
    <x v="1"/>
    <s v="Central"/>
  </r>
  <r>
    <s v="6UUZ4IJ5"/>
    <x v="1"/>
    <x v="2"/>
    <s v="Ron-tech"/>
    <x v="0"/>
    <d v="2017-07-25T00:00:00"/>
    <x v="124"/>
    <n v="528"/>
    <s v="medical"/>
    <n v="1992"/>
    <n v="3922.42"/>
    <n v="6837"/>
    <s v="United States"/>
    <n v="0"/>
    <s v="GTX"/>
    <n v="550"/>
    <x v="1"/>
    <s v="Central"/>
  </r>
  <r>
    <s v="6EXXL6M4"/>
    <x v="1"/>
    <x v="2"/>
    <s v="Stanredtax"/>
    <x v="0"/>
    <d v="2017-07-25T00:00:00"/>
    <x v="222"/>
    <n v="581"/>
    <s v="finance"/>
    <n v="1987"/>
    <n v="1698.2"/>
    <n v="3798"/>
    <s v="United States"/>
    <n v="0"/>
    <s v="GTX"/>
    <n v="550"/>
    <x v="1"/>
    <s v="Central"/>
  </r>
  <r>
    <s v="L9BTE2RA"/>
    <x v="1"/>
    <x v="3"/>
    <s v="Toughzap"/>
    <x v="0"/>
    <d v="2017-07-25T00:00:00"/>
    <x v="181"/>
    <n v="5947"/>
    <s v="retail"/>
    <n v="1995"/>
    <n v="332.43"/>
    <n v="799"/>
    <s v="United States"/>
    <n v="0"/>
    <s v="GTX"/>
    <n v="5482"/>
    <x v="1"/>
    <s v="Central"/>
  </r>
  <r>
    <s v="EVU2E5ZZ"/>
    <x v="22"/>
    <x v="4"/>
    <s v="Gekko &amp; Co"/>
    <x v="1"/>
    <d v="2017-07-25T00:00:00"/>
    <x v="110"/>
    <n v="0"/>
    <s v="retail"/>
    <n v="1990"/>
    <n v="2520.83"/>
    <n v="3502"/>
    <s v="United States"/>
    <n v="0"/>
    <s v="MG"/>
    <n v="3393"/>
    <x v="5"/>
    <s v="East"/>
  </r>
  <r>
    <s v="D28ANNYX"/>
    <x v="14"/>
    <x v="2"/>
    <s v="Green-Plus"/>
    <x v="0"/>
    <d v="2017-07-25T00:00:00"/>
    <x v="234"/>
    <n v="508"/>
    <s v="services"/>
    <n v="2003"/>
    <n v="692.19"/>
    <n v="1922"/>
    <s v="United States"/>
    <n v="0"/>
    <s v="GTX"/>
    <n v="550"/>
    <x v="2"/>
    <s v="West"/>
  </r>
  <r>
    <s v="GZ6SFRAT"/>
    <x v="21"/>
    <x v="1"/>
    <s v="Hottechi"/>
    <x v="2"/>
    <d v="2017-07-25T00:00:00"/>
    <x v="14"/>
    <m/>
    <s v="technolgy"/>
    <n v="1997"/>
    <n v="8170.38"/>
    <n v="16499"/>
    <s v="Korea"/>
    <n v="0"/>
    <s v="MG"/>
    <n v="55"/>
    <x v="0"/>
    <s v="Central"/>
  </r>
  <r>
    <s v="JH643YRI"/>
    <x v="21"/>
    <x v="4"/>
    <s v="Umbrella Corporation"/>
    <x v="2"/>
    <d v="2017-07-25T00:00:00"/>
    <x v="14"/>
    <m/>
    <s v="finance"/>
    <n v="1998"/>
    <n v="2022.14"/>
    <n v="5113"/>
    <s v="United States"/>
    <n v="0"/>
    <s v="MG"/>
    <n v="3393"/>
    <x v="0"/>
    <s v="Central"/>
  </r>
  <r>
    <s v="30OFYJUN"/>
    <x v="21"/>
    <x v="2"/>
    <s v="Dontechi"/>
    <x v="1"/>
    <d v="2017-07-25T00:00:00"/>
    <x v="222"/>
    <n v="0"/>
    <s v="software"/>
    <n v="1982"/>
    <n v="4618"/>
    <n v="10083"/>
    <s v="United States"/>
    <n v="0"/>
    <s v="GTX"/>
    <n v="550"/>
    <x v="0"/>
    <s v="Central"/>
  </r>
  <r>
    <s v="10ICDVM2"/>
    <x v="21"/>
    <x v="2"/>
    <s v="Konmatfix"/>
    <x v="0"/>
    <d v="2017-07-25T00:00:00"/>
    <x v="223"/>
    <n v="537"/>
    <s v="marketing"/>
    <n v="1985"/>
    <n v="375.43"/>
    <n v="1190"/>
    <s v="United States"/>
    <n v="0"/>
    <s v="GTX"/>
    <n v="550"/>
    <x v="0"/>
    <s v="Central"/>
  </r>
  <r>
    <s v="KUAZF4E7"/>
    <x v="5"/>
    <x v="0"/>
    <s v="Blackzim"/>
    <x v="1"/>
    <d v="2017-07-25T00:00:00"/>
    <x v="235"/>
    <n v="0"/>
    <s v="retail"/>
    <n v="2009"/>
    <n v="497.11"/>
    <n v="1588"/>
    <s v="United States"/>
    <n v="0"/>
    <s v="GTX"/>
    <n v="1096"/>
    <x v="3"/>
    <s v="West"/>
  </r>
  <r>
    <s v="Y3TOQUQI"/>
    <x v="20"/>
    <x v="2"/>
    <s v="Zotware"/>
    <x v="2"/>
    <d v="2017-07-25T00:00:00"/>
    <x v="14"/>
    <m/>
    <s v="software"/>
    <n v="1979"/>
    <n v="4478.47"/>
    <n v="13809"/>
    <s v="United States"/>
    <n v="0"/>
    <s v="GTX"/>
    <n v="550"/>
    <x v="1"/>
    <s v="Central"/>
  </r>
  <r>
    <s v="HJRM13DI"/>
    <x v="20"/>
    <x v="1"/>
    <s v="Treequote"/>
    <x v="2"/>
    <d v="2017-07-25T00:00:00"/>
    <x v="14"/>
    <m/>
    <s v="telecommunications"/>
    <n v="1988"/>
    <n v="5266.09"/>
    <n v="8595"/>
    <s v="United States"/>
    <s v="Sonron"/>
    <s v="MG"/>
    <n v="55"/>
    <x v="1"/>
    <s v="Central"/>
  </r>
  <r>
    <s v="IVANA47K"/>
    <x v="20"/>
    <x v="0"/>
    <s v="Cancity"/>
    <x v="0"/>
    <d v="2017-07-25T00:00:00"/>
    <x v="218"/>
    <n v="1031"/>
    <s v="retail"/>
    <n v="2001"/>
    <n v="718.62"/>
    <n v="2448"/>
    <s v="United States"/>
    <n v="0"/>
    <s v="GTX"/>
    <n v="1096"/>
    <x v="1"/>
    <s v="Central"/>
  </r>
  <r>
    <s v="MLD3WEJC"/>
    <x v="0"/>
    <x v="4"/>
    <s v="Xx-holding"/>
    <x v="2"/>
    <d v="2017-07-25T00:00:00"/>
    <x v="14"/>
    <m/>
    <s v="finance"/>
    <n v="1993"/>
    <n v="7537.24"/>
    <n v="20293"/>
    <s v="United States"/>
    <n v="0"/>
    <s v="MG"/>
    <n v="3393"/>
    <x v="0"/>
    <s v="Central"/>
  </r>
  <r>
    <s v="DZP0MNRM"/>
    <x v="6"/>
    <x v="0"/>
    <s v="Konex"/>
    <x v="2"/>
    <d v="2017-07-25T00:00:00"/>
    <x v="14"/>
    <m/>
    <s v="technolgy"/>
    <n v="1980"/>
    <n v="7708.38"/>
    <n v="13756"/>
    <s v="United States"/>
    <n v="0"/>
    <s v="GTX"/>
    <n v="1096"/>
    <x v="1"/>
    <s v="Central"/>
  </r>
  <r>
    <s v="CMW6IQJI"/>
    <x v="6"/>
    <x v="4"/>
    <s v="Faxquote"/>
    <x v="2"/>
    <d v="2017-07-25T00:00:00"/>
    <x v="14"/>
    <m/>
    <s v="telecommunications"/>
    <n v="1995"/>
    <n v="1825.82"/>
    <n v="5595"/>
    <s v="United States"/>
    <s v="Sonron"/>
    <s v="MG"/>
    <n v="3393"/>
    <x v="1"/>
    <s v="Central"/>
  </r>
  <r>
    <s v="4KP2GEFF"/>
    <x v="6"/>
    <x v="0"/>
    <s v="dambase"/>
    <x v="0"/>
    <d v="2017-07-25T00:00:00"/>
    <x v="197"/>
    <n v="1077"/>
    <s v="marketing"/>
    <n v="1995"/>
    <n v="2173.98"/>
    <n v="2928"/>
    <s v="United States"/>
    <s v="Inity"/>
    <s v="GTX"/>
    <n v="1096"/>
    <x v="1"/>
    <s v="Central"/>
  </r>
  <r>
    <s v="FHPRER2D"/>
    <x v="11"/>
    <x v="1"/>
    <s v="Sonron"/>
    <x v="2"/>
    <d v="2017-07-25T00:00:00"/>
    <x v="14"/>
    <m/>
    <s v="telecommunications"/>
    <n v="1999"/>
    <n v="1699.85"/>
    <n v="5108"/>
    <s v="United States"/>
    <n v="0"/>
    <s v="MG"/>
    <n v="55"/>
    <x v="0"/>
    <s v="Central"/>
  </r>
  <r>
    <s v="WOB1ULFR"/>
    <x v="11"/>
    <x v="4"/>
    <s v="Dontechi"/>
    <x v="0"/>
    <d v="2017-07-25T00:00:00"/>
    <x v="217"/>
    <n v="3306"/>
    <s v="software"/>
    <n v="1982"/>
    <n v="4618"/>
    <n v="10083"/>
    <s v="United States"/>
    <n v="0"/>
    <s v="MG"/>
    <n v="3393"/>
    <x v="0"/>
    <s v="Central"/>
  </r>
  <r>
    <s v="7IKDD9UG"/>
    <x v="13"/>
    <x v="2"/>
    <s v="Bioplex"/>
    <x v="0"/>
    <d v="2017-07-25T00:00:00"/>
    <x v="215"/>
    <n v="491"/>
    <s v="medical"/>
    <n v="1991"/>
    <n v="326.82"/>
    <n v="1016"/>
    <s v="United States"/>
    <n v="0"/>
    <s v="GTX"/>
    <n v="550"/>
    <x v="4"/>
    <s v="East"/>
  </r>
  <r>
    <s v="UVCHXUIG"/>
    <x v="3"/>
    <x v="1"/>
    <s v="Konmatfix"/>
    <x v="2"/>
    <d v="2017-07-26T00:00:00"/>
    <x v="14"/>
    <m/>
    <s v="marketing"/>
    <n v="1985"/>
    <n v="375.43"/>
    <n v="1190"/>
    <s v="United States"/>
    <n v="0"/>
    <s v="MG"/>
    <n v="55"/>
    <x v="0"/>
    <s v="Central"/>
  </r>
  <r>
    <s v="59SUBXGP"/>
    <x v="3"/>
    <x v="1"/>
    <s v="Streethex"/>
    <x v="0"/>
    <d v="2017-07-26T00:00:00"/>
    <x v="234"/>
    <n v="53"/>
    <s v="retail"/>
    <n v="1988"/>
    <n v="1376.8"/>
    <n v="1165"/>
    <s v="Belgium"/>
    <n v="0"/>
    <s v="MG"/>
    <n v="55"/>
    <x v="0"/>
    <s v="Central"/>
  </r>
  <r>
    <s v="37UCYEDY"/>
    <x v="25"/>
    <x v="0"/>
    <s v="Bluth Company"/>
    <x v="2"/>
    <d v="2017-07-26T00:00:00"/>
    <x v="14"/>
    <m/>
    <s v="technolgy"/>
    <n v="1993"/>
    <n v="1242.32"/>
    <n v="3027"/>
    <s v="United States"/>
    <s v="Acme Corporation"/>
    <s v="GTX"/>
    <n v="1096"/>
    <x v="5"/>
    <s v="East"/>
  </r>
  <r>
    <s v="TFL3C3JS"/>
    <x v="25"/>
    <x v="3"/>
    <s v="Initech"/>
    <x v="0"/>
    <d v="2017-07-26T00:00:00"/>
    <x v="174"/>
    <n v="5228"/>
    <s v="telecommunications"/>
    <n v="1994"/>
    <n v="6395.05"/>
    <n v="20275"/>
    <s v="United States"/>
    <n v="0"/>
    <s v="GTX"/>
    <n v="5482"/>
    <x v="5"/>
    <s v="East"/>
  </r>
  <r>
    <s v="EM3NYEYC"/>
    <x v="27"/>
    <x v="3"/>
    <s v="Domzoom"/>
    <x v="1"/>
    <d v="2017-07-26T00:00:00"/>
    <x v="222"/>
    <n v="0"/>
    <s v="entertainment"/>
    <n v="1998"/>
    <n v="217.87"/>
    <n v="551"/>
    <s v="United States"/>
    <n v="0"/>
    <s v="GTX"/>
    <n v="5482"/>
    <x v="0"/>
    <s v="Central"/>
  </r>
  <r>
    <s v="1976N63N"/>
    <x v="1"/>
    <x v="0"/>
    <s v="Kinnamplus"/>
    <x v="2"/>
    <d v="2017-07-26T00:00:00"/>
    <x v="14"/>
    <m/>
    <s v="retail"/>
    <n v="2004"/>
    <n v="702.72"/>
    <n v="1831"/>
    <s v="United States"/>
    <n v="0"/>
    <s v="GTX"/>
    <n v="1096"/>
    <x v="1"/>
    <s v="Central"/>
  </r>
  <r>
    <s v="7TFHGN6O"/>
    <x v="1"/>
    <x v="3"/>
    <s v="Inity"/>
    <x v="2"/>
    <d v="2017-07-26T00:00:00"/>
    <x v="14"/>
    <m/>
    <s v="marketing"/>
    <n v="1986"/>
    <n v="2403.58"/>
    <n v="8801"/>
    <s v="United States"/>
    <n v="0"/>
    <s v="GTX"/>
    <n v="5482"/>
    <x v="1"/>
    <s v="Central"/>
  </r>
  <r>
    <s v="DEVXF86R"/>
    <x v="22"/>
    <x v="0"/>
    <s v="Acme Corporation"/>
    <x v="1"/>
    <d v="2017-07-26T00:00:00"/>
    <x v="181"/>
    <n v="0"/>
    <s v="technolgy"/>
    <n v="1996"/>
    <n v="1100.04"/>
    <n v="2822"/>
    <s v="United States"/>
    <n v="0"/>
    <s v="GTX"/>
    <n v="1096"/>
    <x v="5"/>
    <s v="East"/>
  </r>
  <r>
    <s v="0MKW8IPC"/>
    <x v="22"/>
    <x v="2"/>
    <s v="Xx-zobam"/>
    <x v="0"/>
    <d v="2017-07-26T00:00:00"/>
    <x v="219"/>
    <n v="554"/>
    <s v="entertainment"/>
    <n v="1989"/>
    <n v="3838.39"/>
    <n v="8274"/>
    <s v="United States"/>
    <n v="0"/>
    <s v="GTX"/>
    <n v="550"/>
    <x v="5"/>
    <s v="East"/>
  </r>
  <r>
    <s v="EFKPYBI9"/>
    <x v="24"/>
    <x v="4"/>
    <s v="Xx-holding"/>
    <x v="2"/>
    <d v="2017-07-26T00:00:00"/>
    <x v="14"/>
    <m/>
    <s v="finance"/>
    <n v="1993"/>
    <n v="7537.24"/>
    <n v="20293"/>
    <s v="United States"/>
    <n v="0"/>
    <s v="MG"/>
    <n v="3393"/>
    <x v="1"/>
    <s v="Central"/>
  </r>
  <r>
    <s v="P8P9MKJL"/>
    <x v="24"/>
    <x v="3"/>
    <s v="dambase"/>
    <x v="0"/>
    <d v="2017-07-26T00:00:00"/>
    <x v="175"/>
    <n v="5548"/>
    <s v="marketing"/>
    <n v="1995"/>
    <n v="2173.98"/>
    <n v="2928"/>
    <s v="United States"/>
    <s v="Inity"/>
    <s v="GTX"/>
    <n v="5482"/>
    <x v="1"/>
    <s v="Central"/>
  </r>
  <r>
    <s v="S7PY8R2V"/>
    <x v="24"/>
    <x v="4"/>
    <s v="Funholding"/>
    <x v="0"/>
    <d v="2017-07-26T00:00:00"/>
    <x v="219"/>
    <n v="3809"/>
    <s v="finance"/>
    <n v="1991"/>
    <n v="2819.5"/>
    <n v="7227"/>
    <s v="United States"/>
    <s v="Golddex"/>
    <s v="MG"/>
    <n v="3393"/>
    <x v="1"/>
    <s v="Central"/>
  </r>
  <r>
    <s v="75WYC9TY"/>
    <x v="29"/>
    <x v="2"/>
    <s v="Globex Corporation"/>
    <x v="1"/>
    <d v="2017-07-26T00:00:00"/>
    <x v="223"/>
    <n v="0"/>
    <s v="technolgy"/>
    <n v="2000"/>
    <n v="1223.72"/>
    <n v="2497"/>
    <s v="Norway"/>
    <n v="0"/>
    <s v="GTX"/>
    <n v="550"/>
    <x v="1"/>
    <s v="Central"/>
  </r>
  <r>
    <s v="CEWDZ3ZD"/>
    <x v="16"/>
    <x v="1"/>
    <s v="Scotfind"/>
    <x v="0"/>
    <d v="2017-07-26T00:00:00"/>
    <x v="131"/>
    <n v="53"/>
    <s v="software"/>
    <n v="1996"/>
    <n v="6354.87"/>
    <n v="16780"/>
    <s v="United States"/>
    <s v="Bubba Gump"/>
    <s v="MG"/>
    <n v="55"/>
    <x v="2"/>
    <s v="West"/>
  </r>
  <r>
    <s v="KPH05GU8"/>
    <x v="21"/>
    <x v="4"/>
    <s v="The New York Inquirer"/>
    <x v="2"/>
    <d v="2017-07-26T00:00:00"/>
    <x v="14"/>
    <m/>
    <s v="medical"/>
    <n v="1996"/>
    <n v="439.21"/>
    <n v="792"/>
    <s v="United States"/>
    <n v="0"/>
    <s v="MG"/>
    <n v="3393"/>
    <x v="0"/>
    <s v="Central"/>
  </r>
  <r>
    <s v="F56MSU4B"/>
    <x v="21"/>
    <x v="4"/>
    <s v="Betatech"/>
    <x v="1"/>
    <d v="2017-07-26T00:00:00"/>
    <x v="223"/>
    <n v="0"/>
    <s v="medical"/>
    <n v="1986"/>
    <n v="647.18"/>
    <n v="1185"/>
    <s v="Kenya"/>
    <n v="0"/>
    <s v="MG"/>
    <n v="3393"/>
    <x v="0"/>
    <s v="Central"/>
  </r>
  <r>
    <s v="BR18O9U1"/>
    <x v="20"/>
    <x v="0"/>
    <s v="Ron-tech"/>
    <x v="0"/>
    <d v="2017-07-26T00:00:00"/>
    <x v="219"/>
    <n v="1044"/>
    <s v="medical"/>
    <n v="1992"/>
    <n v="3922.42"/>
    <n v="6837"/>
    <s v="United States"/>
    <n v="0"/>
    <s v="GTX"/>
    <n v="1096"/>
    <x v="1"/>
    <s v="Central"/>
  </r>
  <r>
    <s v="WQ5U8PPM"/>
    <x v="6"/>
    <x v="0"/>
    <s v="Umbrella Corporation"/>
    <x v="2"/>
    <d v="2017-07-26T00:00:00"/>
    <x v="14"/>
    <m/>
    <s v="finance"/>
    <n v="1998"/>
    <n v="2022.14"/>
    <n v="5113"/>
    <s v="United States"/>
    <n v="0"/>
    <s v="GTX"/>
    <n v="1096"/>
    <x v="1"/>
    <s v="Central"/>
  </r>
  <r>
    <s v="KO7UWLAU"/>
    <x v="18"/>
    <x v="4"/>
    <s v="Xx-zobam"/>
    <x v="0"/>
    <d v="2017-07-26T00:00:00"/>
    <x v="219"/>
    <n v="3596"/>
    <s v="entertainment"/>
    <n v="1989"/>
    <n v="3838.39"/>
    <n v="8274"/>
    <s v="United States"/>
    <n v="0"/>
    <s v="MG"/>
    <n v="3393"/>
    <x v="4"/>
    <s v="East"/>
  </r>
  <r>
    <s v="4SJGBWQL"/>
    <x v="2"/>
    <x v="0"/>
    <s v="Hottechi"/>
    <x v="1"/>
    <d v="2017-07-26T00:00:00"/>
    <x v="218"/>
    <n v="0"/>
    <s v="technolgy"/>
    <n v="1997"/>
    <n v="8170.38"/>
    <n v="16499"/>
    <s v="Korea"/>
    <n v="0"/>
    <s v="GTX"/>
    <n v="1096"/>
    <x v="2"/>
    <s v="West"/>
  </r>
  <r>
    <s v="AWFSNZ2U"/>
    <x v="2"/>
    <x v="0"/>
    <s v="Singletechno"/>
    <x v="0"/>
    <d v="2017-07-26T00:00:00"/>
    <x v="236"/>
    <n v="1091"/>
    <s v="retail"/>
    <n v="1996"/>
    <n v="2214.94"/>
    <n v="5374"/>
    <s v="United States"/>
    <n v="0"/>
    <s v="GTX"/>
    <n v="1096"/>
    <x v="2"/>
    <s v="West"/>
  </r>
  <r>
    <s v="1XJFMYCW"/>
    <x v="3"/>
    <x v="1"/>
    <s v="Golddex"/>
    <x v="2"/>
    <d v="2017-07-27T00:00:00"/>
    <x v="14"/>
    <m/>
    <s v="finance"/>
    <n v="2008"/>
    <n v="52.5"/>
    <n v="165"/>
    <s v="United States"/>
    <n v="0"/>
    <s v="MG"/>
    <n v="55"/>
    <x v="0"/>
    <s v="Central"/>
  </r>
  <r>
    <s v="SCR1IKLQ"/>
    <x v="3"/>
    <x v="3"/>
    <s v="Bioholding"/>
    <x v="0"/>
    <d v="2017-07-27T00:00:00"/>
    <x v="221"/>
    <n v="5068"/>
    <s v="medical"/>
    <n v="2012"/>
    <n v="587.34"/>
    <n v="1356"/>
    <s v="Philipines"/>
    <n v="0"/>
    <s v="GTX"/>
    <n v="5482"/>
    <x v="0"/>
    <s v="Central"/>
  </r>
  <r>
    <s v="IF8PILJR"/>
    <x v="3"/>
    <x v="1"/>
    <s v="Globex Corporation"/>
    <x v="0"/>
    <d v="2017-07-27T00:00:00"/>
    <x v="221"/>
    <n v="46"/>
    <s v="technolgy"/>
    <n v="2000"/>
    <n v="1223.72"/>
    <n v="2497"/>
    <s v="Norway"/>
    <n v="0"/>
    <s v="MG"/>
    <n v="55"/>
    <x v="0"/>
    <s v="Central"/>
  </r>
  <r>
    <s v="2K52EH11"/>
    <x v="25"/>
    <x v="4"/>
    <s v="Vehement Capital Partners"/>
    <x v="1"/>
    <d v="2017-07-27T00:00:00"/>
    <x v="237"/>
    <n v="0"/>
    <s v="finance"/>
    <n v="1993"/>
    <n v="646.1"/>
    <n v="883"/>
    <s v="United States"/>
    <s v="Golddex"/>
    <s v="MG"/>
    <n v="3393"/>
    <x v="5"/>
    <s v="East"/>
  </r>
  <r>
    <s v="HTY5G7DI"/>
    <x v="27"/>
    <x v="4"/>
    <s v="Scottech"/>
    <x v="0"/>
    <d v="2017-07-27T00:00:00"/>
    <x v="110"/>
    <n v="3025"/>
    <s v="marketing"/>
    <n v="2012"/>
    <n v="45.39"/>
    <n v="100"/>
    <s v="United States"/>
    <s v="Inity"/>
    <s v="MG"/>
    <n v="3393"/>
    <x v="0"/>
    <s v="Central"/>
  </r>
  <r>
    <s v="TX88GTDE"/>
    <x v="23"/>
    <x v="0"/>
    <s v="Donware"/>
    <x v="1"/>
    <d v="2017-07-27T00:00:00"/>
    <x v="221"/>
    <n v="0"/>
    <s v="marketing"/>
    <n v="1999"/>
    <n v="1197.44"/>
    <n v="2570"/>
    <s v="United States"/>
    <n v="0"/>
    <s v="GTX"/>
    <n v="1096"/>
    <x v="4"/>
    <s v="East"/>
  </r>
  <r>
    <s v="E41SDK40"/>
    <x v="24"/>
    <x v="2"/>
    <s v="Cancity"/>
    <x v="1"/>
    <d v="2017-07-27T00:00:00"/>
    <x v="151"/>
    <n v="0"/>
    <s v="retail"/>
    <n v="2001"/>
    <n v="718.62"/>
    <n v="2448"/>
    <s v="United States"/>
    <n v="0"/>
    <s v="GTX"/>
    <n v="550"/>
    <x v="1"/>
    <s v="Central"/>
  </r>
  <r>
    <s v="RDFUGEA2"/>
    <x v="7"/>
    <x v="2"/>
    <s v="Hottechi"/>
    <x v="0"/>
    <d v="2017-07-27T00:00:00"/>
    <x v="151"/>
    <n v="586"/>
    <s v="technolgy"/>
    <n v="1997"/>
    <n v="8170.38"/>
    <n v="16499"/>
    <s v="Korea"/>
    <n v="0"/>
    <s v="GTX"/>
    <n v="550"/>
    <x v="2"/>
    <s v="West"/>
  </r>
  <r>
    <s v="PU62ZGX4"/>
    <x v="29"/>
    <x v="0"/>
    <s v="Singletechno"/>
    <x v="2"/>
    <d v="2017-07-27T00:00:00"/>
    <x v="14"/>
    <m/>
    <s v="retail"/>
    <n v="1996"/>
    <n v="2214.94"/>
    <n v="5374"/>
    <s v="United States"/>
    <n v="0"/>
    <s v="GTX"/>
    <n v="1096"/>
    <x v="1"/>
    <s v="Central"/>
  </r>
  <r>
    <s v="I8TEUO2C"/>
    <x v="14"/>
    <x v="2"/>
    <s v="Scotfind"/>
    <x v="0"/>
    <d v="2017-07-27T00:00:00"/>
    <x v="131"/>
    <n v="514"/>
    <s v="software"/>
    <n v="1996"/>
    <n v="6354.87"/>
    <n v="16780"/>
    <s v="United States"/>
    <s v="Bubba Gump"/>
    <s v="GTX"/>
    <n v="550"/>
    <x v="2"/>
    <s v="West"/>
  </r>
  <r>
    <s v="S2Y2Q1D2"/>
    <x v="20"/>
    <x v="0"/>
    <s v="Singletechno"/>
    <x v="2"/>
    <d v="2017-07-27T00:00:00"/>
    <x v="14"/>
    <m/>
    <s v="retail"/>
    <n v="1996"/>
    <n v="2214.94"/>
    <n v="5374"/>
    <s v="United States"/>
    <n v="0"/>
    <s v="GTX"/>
    <n v="1096"/>
    <x v="1"/>
    <s v="Central"/>
  </r>
  <r>
    <s v="PYRLUYIQ"/>
    <x v="20"/>
    <x v="0"/>
    <s v="Y-corporation"/>
    <x v="2"/>
    <d v="2017-07-27T00:00:00"/>
    <x v="14"/>
    <m/>
    <s v="employment"/>
    <n v="1983"/>
    <n v="2871.35"/>
    <n v="9561"/>
    <s v="United States"/>
    <n v="0"/>
    <s v="GTX"/>
    <n v="1096"/>
    <x v="1"/>
    <s v="Central"/>
  </r>
  <r>
    <s v="2AMVTZLM"/>
    <x v="20"/>
    <x v="1"/>
    <s v="Genco Pura Olive Oil Company"/>
    <x v="1"/>
    <d v="2017-07-27T00:00:00"/>
    <x v="135"/>
    <n v="0"/>
    <s v="retail"/>
    <n v="2007"/>
    <n v="894.33"/>
    <n v="1635"/>
    <s v="Italy"/>
    <n v="0"/>
    <s v="MG"/>
    <n v="55"/>
    <x v="1"/>
    <s v="Central"/>
  </r>
  <r>
    <s v="8IOAX81S"/>
    <x v="20"/>
    <x v="0"/>
    <s v="Domzoom"/>
    <x v="0"/>
    <d v="2017-07-27T00:00:00"/>
    <x v="109"/>
    <n v="965"/>
    <s v="entertainment"/>
    <n v="1998"/>
    <n v="217.87"/>
    <n v="551"/>
    <s v="United States"/>
    <n v="0"/>
    <s v="GTX"/>
    <n v="1096"/>
    <x v="1"/>
    <s v="Central"/>
  </r>
  <r>
    <s v="EYWL3H5G"/>
    <x v="10"/>
    <x v="3"/>
    <s v="Newex"/>
    <x v="1"/>
    <d v="2017-07-27T00:00:00"/>
    <x v="219"/>
    <n v="0"/>
    <s v="services"/>
    <n v="1991"/>
    <n v="1012.72"/>
    <n v="3492"/>
    <s v="Germany"/>
    <n v="0"/>
    <s v="GTX"/>
    <n v="5482"/>
    <x v="3"/>
    <s v="West"/>
  </r>
  <r>
    <s v="18YA4UUP"/>
    <x v="11"/>
    <x v="3"/>
    <s v="Xx-zobam"/>
    <x v="2"/>
    <d v="2017-07-27T00:00:00"/>
    <x v="14"/>
    <m/>
    <s v="entertainment"/>
    <n v="1989"/>
    <n v="3838.39"/>
    <n v="8274"/>
    <s v="United States"/>
    <n v="0"/>
    <s v="GTX"/>
    <n v="5482"/>
    <x v="0"/>
    <s v="Central"/>
  </r>
  <r>
    <s v="YUGFGRUT"/>
    <x v="4"/>
    <x v="2"/>
    <s v="Groovestreet"/>
    <x v="0"/>
    <d v="2017-07-27T00:00:00"/>
    <x v="112"/>
    <n v="651"/>
    <s v="retail"/>
    <n v="2003"/>
    <n v="223.8"/>
    <n v="299"/>
    <s v="United States"/>
    <n v="0"/>
    <s v="GTX"/>
    <n v="550"/>
    <x v="3"/>
    <s v="West"/>
  </r>
  <r>
    <s v="P7MSQO38"/>
    <x v="3"/>
    <x v="2"/>
    <s v="Yearin"/>
    <x v="2"/>
    <d v="2017-07-28T00:00:00"/>
    <x v="14"/>
    <m/>
    <s v="retail"/>
    <n v="2005"/>
    <n v="2261.05"/>
    <n v="3851"/>
    <s v="United States"/>
    <n v="0"/>
    <s v="GTX"/>
    <n v="550"/>
    <x v="0"/>
    <s v="Central"/>
  </r>
  <r>
    <s v="O6B0YK1X"/>
    <x v="3"/>
    <x v="4"/>
    <s v="Conecom"/>
    <x v="1"/>
    <d v="2017-07-28T00:00:00"/>
    <x v="124"/>
    <n v="0"/>
    <s v="technolgy"/>
    <n v="2005"/>
    <n v="1520.66"/>
    <n v="1806"/>
    <s v="United States"/>
    <n v="0"/>
    <s v="MG"/>
    <n v="3393"/>
    <x v="0"/>
    <s v="Central"/>
  </r>
  <r>
    <s v="NLWICKPS"/>
    <x v="25"/>
    <x v="0"/>
    <s v="Umbrella Corporation"/>
    <x v="1"/>
    <d v="2017-07-28T00:00:00"/>
    <x v="238"/>
    <n v="0"/>
    <s v="finance"/>
    <n v="1998"/>
    <n v="2022.14"/>
    <n v="5113"/>
    <s v="United States"/>
    <n v="0"/>
    <s v="GTX"/>
    <n v="1096"/>
    <x v="5"/>
    <s v="East"/>
  </r>
  <r>
    <s v="Z6FPHRV7"/>
    <x v="23"/>
    <x v="2"/>
    <s v="Ganjaflex"/>
    <x v="0"/>
    <d v="2017-07-28T00:00:00"/>
    <x v="209"/>
    <n v="550"/>
    <s v="retail"/>
    <n v="1995"/>
    <n v="5158.71"/>
    <n v="17479"/>
    <s v="Japan"/>
    <n v="0"/>
    <s v="GTX"/>
    <n v="550"/>
    <x v="4"/>
    <s v="East"/>
  </r>
  <r>
    <s v="9Z2WTTNY"/>
    <x v="1"/>
    <x v="0"/>
    <s v="Statholdings"/>
    <x v="2"/>
    <d v="2017-07-28T00:00:00"/>
    <x v="14"/>
    <m/>
    <s v="employment"/>
    <n v="1997"/>
    <n v="291.27"/>
    <n v="586"/>
    <s v="United States"/>
    <n v="0"/>
    <s v="GTX"/>
    <n v="1096"/>
    <x v="1"/>
    <s v="Central"/>
  </r>
  <r>
    <s v="80S3ED8B"/>
    <x v="1"/>
    <x v="2"/>
    <s v="Conecom"/>
    <x v="0"/>
    <d v="2017-07-28T00:00:00"/>
    <x v="146"/>
    <n v="589"/>
    <s v="technolgy"/>
    <n v="2005"/>
    <n v="1520.66"/>
    <n v="1806"/>
    <s v="United States"/>
    <n v="0"/>
    <s v="GTX"/>
    <n v="550"/>
    <x v="1"/>
    <s v="Central"/>
  </r>
  <r>
    <s v="9T954T67"/>
    <x v="12"/>
    <x v="2"/>
    <s v="Green-Plus"/>
    <x v="0"/>
    <d v="2017-07-28T00:00:00"/>
    <x v="221"/>
    <n v="514"/>
    <s v="services"/>
    <n v="2003"/>
    <n v="692.19"/>
    <n v="1922"/>
    <s v="United States"/>
    <n v="0"/>
    <s v="GTX"/>
    <n v="550"/>
    <x v="3"/>
    <s v="West"/>
  </r>
  <r>
    <s v="CEOEM2MY"/>
    <x v="9"/>
    <x v="0"/>
    <s v="Nam-zim"/>
    <x v="1"/>
    <d v="2017-07-28T00:00:00"/>
    <x v="221"/>
    <n v="0"/>
    <s v="services"/>
    <n v="1987"/>
    <n v="405.59"/>
    <n v="1179"/>
    <s v="Brazil"/>
    <s v="Warephase"/>
    <s v="GTX"/>
    <n v="1096"/>
    <x v="3"/>
    <s v="West"/>
  </r>
  <r>
    <s v="WTG4IAG0"/>
    <x v="14"/>
    <x v="1"/>
    <s v="Labdrill"/>
    <x v="1"/>
    <d v="2017-07-28T00:00:00"/>
    <x v="221"/>
    <n v="0"/>
    <s v="medical"/>
    <n v="1985"/>
    <n v="2741.37"/>
    <n v="9226"/>
    <s v="United States"/>
    <n v="0"/>
    <s v="MG"/>
    <n v="55"/>
    <x v="2"/>
    <s v="West"/>
  </r>
  <r>
    <s v="NFKUICVA"/>
    <x v="14"/>
    <x v="2"/>
    <s v="Singletechno"/>
    <x v="0"/>
    <d v="2017-07-28T00:00:00"/>
    <x v="224"/>
    <n v="518"/>
    <s v="retail"/>
    <n v="1996"/>
    <n v="2214.94"/>
    <n v="5374"/>
    <s v="United States"/>
    <n v="0"/>
    <s v="GTX"/>
    <n v="550"/>
    <x v="2"/>
    <s v="West"/>
  </r>
  <r>
    <s v="V3G1HBTZ"/>
    <x v="21"/>
    <x v="2"/>
    <s v="Nam-zim"/>
    <x v="2"/>
    <d v="2017-07-28T00:00:00"/>
    <x v="14"/>
    <m/>
    <s v="services"/>
    <n v="1987"/>
    <n v="405.59"/>
    <n v="1179"/>
    <s v="Brazil"/>
    <s v="Warephase"/>
    <s v="GTX"/>
    <n v="550"/>
    <x v="0"/>
    <s v="Central"/>
  </r>
  <r>
    <s v="7W9S4DCZ"/>
    <x v="21"/>
    <x v="1"/>
    <s v="Dalttechnology"/>
    <x v="2"/>
    <d v="2017-07-28T00:00:00"/>
    <x v="14"/>
    <m/>
    <s v="software"/>
    <n v="2013"/>
    <n v="98.79"/>
    <n v="96"/>
    <s v="United States"/>
    <s v="Bubba Gump"/>
    <s v="MG"/>
    <n v="55"/>
    <x v="0"/>
    <s v="Central"/>
  </r>
  <r>
    <s v="Q8Q4R3SW"/>
    <x v="0"/>
    <x v="3"/>
    <s v="dambase"/>
    <x v="1"/>
    <d v="2017-07-28T00:00:00"/>
    <x v="131"/>
    <n v="0"/>
    <s v="marketing"/>
    <n v="1995"/>
    <n v="2173.98"/>
    <n v="2928"/>
    <s v="United States"/>
    <s v="Inity"/>
    <s v="GTX"/>
    <n v="5482"/>
    <x v="0"/>
    <s v="Central"/>
  </r>
  <r>
    <s v="SJ3QA8KP"/>
    <x v="6"/>
    <x v="4"/>
    <s v="Treequote"/>
    <x v="2"/>
    <d v="2017-07-28T00:00:00"/>
    <x v="14"/>
    <m/>
    <s v="telecommunications"/>
    <n v="1988"/>
    <n v="5266.09"/>
    <n v="8595"/>
    <s v="United States"/>
    <s v="Sonron"/>
    <s v="MG"/>
    <n v="3393"/>
    <x v="1"/>
    <s v="Central"/>
  </r>
  <r>
    <s v="BZNGP0DN"/>
    <x v="17"/>
    <x v="1"/>
    <s v="Massive Dynamic"/>
    <x v="0"/>
    <d v="2017-07-28T00:00:00"/>
    <x v="131"/>
    <n v="53"/>
    <s v="entertainment"/>
    <n v="1989"/>
    <n v="665.06"/>
    <n v="1095"/>
    <s v="United States"/>
    <n v="0"/>
    <s v="MG"/>
    <n v="55"/>
    <x v="5"/>
    <s v="East"/>
  </r>
  <r>
    <s v="Z31RDLIF"/>
    <x v="15"/>
    <x v="4"/>
    <s v="Gekko &amp; Co"/>
    <x v="1"/>
    <d v="2017-07-28T00:00:00"/>
    <x v="235"/>
    <n v="0"/>
    <s v="retail"/>
    <n v="1990"/>
    <n v="2520.83"/>
    <n v="3502"/>
    <s v="United States"/>
    <n v="0"/>
    <s v="MG"/>
    <n v="3393"/>
    <x v="4"/>
    <s v="East"/>
  </r>
  <r>
    <s v="NX2EICNQ"/>
    <x v="11"/>
    <x v="2"/>
    <s v="Kan-code"/>
    <x v="2"/>
    <d v="2017-07-28T00:00:00"/>
    <x v="14"/>
    <m/>
    <s v="software"/>
    <n v="1982"/>
    <n v="11698.03"/>
    <n v="34288"/>
    <s v="United States"/>
    <n v="0"/>
    <s v="GTX"/>
    <n v="550"/>
    <x v="0"/>
    <s v="Central"/>
  </r>
  <r>
    <s v="E4KNZB95"/>
    <x v="11"/>
    <x v="1"/>
    <s v="Bioholding"/>
    <x v="0"/>
    <d v="2017-07-28T00:00:00"/>
    <x v="147"/>
    <n v="53"/>
    <s v="medical"/>
    <n v="2012"/>
    <n v="587.34"/>
    <n v="1356"/>
    <s v="Philipines"/>
    <n v="0"/>
    <s v="MG"/>
    <n v="55"/>
    <x v="0"/>
    <s v="Central"/>
  </r>
  <r>
    <s v="PJDA3RWU"/>
    <x v="11"/>
    <x v="1"/>
    <s v="Condax"/>
    <x v="0"/>
    <d v="2017-07-28T00:00:00"/>
    <x v="124"/>
    <n v="60"/>
    <s v="medical"/>
    <n v="2017"/>
    <n v="4.54"/>
    <n v="9"/>
    <s v="United States"/>
    <n v="0"/>
    <s v="MG"/>
    <n v="55"/>
    <x v="0"/>
    <s v="Central"/>
  </r>
  <r>
    <s v="YUORNX7C"/>
    <x v="11"/>
    <x v="1"/>
    <s v="Inity"/>
    <x v="0"/>
    <d v="2017-07-28T00:00:00"/>
    <x v="196"/>
    <n v="53"/>
    <s v="marketing"/>
    <n v="1986"/>
    <n v="2403.58"/>
    <n v="8801"/>
    <s v="United States"/>
    <n v="0"/>
    <s v="MG"/>
    <n v="55"/>
    <x v="0"/>
    <s v="Central"/>
  </r>
  <r>
    <s v="7XP06LUZ"/>
    <x v="18"/>
    <x v="1"/>
    <s v="Zathunicon"/>
    <x v="1"/>
    <d v="2017-07-28T00:00:00"/>
    <x v="234"/>
    <n v="0"/>
    <s v="retail"/>
    <n v="2010"/>
    <n v="71.12"/>
    <n v="144"/>
    <s v="United States"/>
    <n v="0"/>
    <s v="MG"/>
    <n v="55"/>
    <x v="4"/>
    <s v="East"/>
  </r>
  <r>
    <s v="5BT0Y4MB"/>
    <x v="2"/>
    <x v="2"/>
    <s v="Green-Plus"/>
    <x v="1"/>
    <d v="2017-07-28T00:00:00"/>
    <x v="223"/>
    <n v="0"/>
    <s v="services"/>
    <n v="2003"/>
    <n v="692.19"/>
    <n v="1922"/>
    <s v="United States"/>
    <n v="0"/>
    <s v="GTX"/>
    <n v="550"/>
    <x v="2"/>
    <s v="West"/>
  </r>
  <r>
    <s v="WCCEBK6E"/>
    <x v="3"/>
    <x v="3"/>
    <s v="Isdom"/>
    <x v="0"/>
    <d v="2017-07-29T00:00:00"/>
    <x v="125"/>
    <n v="4603"/>
    <s v="medical"/>
    <n v="2002"/>
    <n v="3178.24"/>
    <n v="4540"/>
    <s v="United States"/>
    <n v="0"/>
    <s v="GTX"/>
    <n v="5482"/>
    <x v="0"/>
    <s v="Central"/>
  </r>
  <r>
    <s v="5SCMRQ9N"/>
    <x v="27"/>
    <x v="2"/>
    <s v="Finhigh"/>
    <x v="0"/>
    <d v="2017-07-29T00:00:00"/>
    <x v="156"/>
    <n v="610"/>
    <s v="finance"/>
    <n v="2006"/>
    <n v="1102.43"/>
    <n v="1759"/>
    <s v="United States"/>
    <n v="0"/>
    <s v="GTX"/>
    <n v="550"/>
    <x v="0"/>
    <s v="Central"/>
  </r>
  <r>
    <s v="A3I4JHP0"/>
    <x v="26"/>
    <x v="0"/>
    <s v="Konex"/>
    <x v="0"/>
    <d v="2017-07-29T00:00:00"/>
    <x v="112"/>
    <n v="1189"/>
    <s v="technolgy"/>
    <n v="1980"/>
    <n v="7708.38"/>
    <n v="13756"/>
    <s v="United States"/>
    <n v="0"/>
    <s v="GTX"/>
    <n v="1096"/>
    <x v="5"/>
    <s v="East"/>
  </r>
  <r>
    <s v="NJNY07JZ"/>
    <x v="1"/>
    <x v="2"/>
    <s v="Codehow"/>
    <x v="2"/>
    <d v="2017-07-29T00:00:00"/>
    <x v="14"/>
    <m/>
    <s v="software"/>
    <n v="1998"/>
    <n v="2714.9"/>
    <n v="2641"/>
    <s v="United States"/>
    <s v="Acme Corporation"/>
    <s v="GTX"/>
    <n v="550"/>
    <x v="1"/>
    <s v="Central"/>
  </r>
  <r>
    <s v="T1SITEI0"/>
    <x v="1"/>
    <x v="1"/>
    <s v="Singletechno"/>
    <x v="2"/>
    <d v="2017-07-29T00:00:00"/>
    <x v="14"/>
    <m/>
    <s v="retail"/>
    <n v="1996"/>
    <n v="2214.94"/>
    <n v="5374"/>
    <s v="United States"/>
    <n v="0"/>
    <s v="MG"/>
    <n v="55"/>
    <x v="1"/>
    <s v="Central"/>
  </r>
  <r>
    <s v="BC53PQMQ"/>
    <x v="22"/>
    <x v="3"/>
    <s v="Sumace"/>
    <x v="0"/>
    <d v="2017-07-29T00:00:00"/>
    <x v="222"/>
    <n v="5480"/>
    <s v="retail"/>
    <n v="2000"/>
    <n v="167.89"/>
    <n v="493"/>
    <s v="Romania"/>
    <n v="0"/>
    <s v="GTX"/>
    <n v="5482"/>
    <x v="5"/>
    <s v="East"/>
  </r>
  <r>
    <s v="AU1OZUN8"/>
    <x v="12"/>
    <x v="1"/>
    <s v="Sonron"/>
    <x v="0"/>
    <d v="2017-07-29T00:00:00"/>
    <x v="199"/>
    <n v="56"/>
    <s v="telecommunications"/>
    <n v="1999"/>
    <n v="1699.85"/>
    <n v="5108"/>
    <s v="United States"/>
    <n v="0"/>
    <s v="MG"/>
    <n v="55"/>
    <x v="3"/>
    <s v="West"/>
  </r>
  <r>
    <s v="09GK47AY"/>
    <x v="19"/>
    <x v="0"/>
    <s v="Ontomedia"/>
    <x v="1"/>
    <d v="2017-07-29T00:00:00"/>
    <x v="110"/>
    <n v="0"/>
    <s v="employment"/>
    <n v="1997"/>
    <n v="882.12"/>
    <n v="2769"/>
    <s v="United States"/>
    <n v="0"/>
    <s v="GTX"/>
    <n v="1096"/>
    <x v="4"/>
    <s v="East"/>
  </r>
  <r>
    <s v="D6CRJSEP"/>
    <x v="19"/>
    <x v="0"/>
    <s v="Zotware"/>
    <x v="0"/>
    <d v="2017-07-29T00:00:00"/>
    <x v="167"/>
    <n v="983"/>
    <s v="software"/>
    <n v="1979"/>
    <n v="4478.47"/>
    <n v="13809"/>
    <s v="United States"/>
    <n v="0"/>
    <s v="GTX"/>
    <n v="1096"/>
    <x v="4"/>
    <s v="East"/>
  </r>
  <r>
    <s v="GJQFUUWI"/>
    <x v="7"/>
    <x v="4"/>
    <s v="Sunnamplex"/>
    <x v="0"/>
    <d v="2017-07-29T00:00:00"/>
    <x v="110"/>
    <n v="3260"/>
    <s v="marketing"/>
    <n v="2008"/>
    <n v="894.37"/>
    <n v="1593"/>
    <s v="Poland"/>
    <n v="0"/>
    <s v="MG"/>
    <n v="3393"/>
    <x v="2"/>
    <s v="West"/>
  </r>
  <r>
    <s v="9M72KPA3"/>
    <x v="14"/>
    <x v="0"/>
    <s v="Bluth Company"/>
    <x v="2"/>
    <d v="2017-07-29T00:00:00"/>
    <x v="14"/>
    <m/>
    <s v="technolgy"/>
    <n v="1993"/>
    <n v="1242.32"/>
    <n v="3027"/>
    <s v="United States"/>
    <s v="Acme Corporation"/>
    <s v="GTX"/>
    <n v="1096"/>
    <x v="2"/>
    <s v="West"/>
  </r>
  <r>
    <s v="7SO4NKFP"/>
    <x v="14"/>
    <x v="0"/>
    <s v="Hottechi"/>
    <x v="1"/>
    <d v="2017-07-29T00:00:00"/>
    <x v="124"/>
    <n v="0"/>
    <s v="technolgy"/>
    <n v="1997"/>
    <n v="8170.38"/>
    <n v="16499"/>
    <s v="Korea"/>
    <n v="0"/>
    <s v="GTX"/>
    <n v="1096"/>
    <x v="2"/>
    <s v="West"/>
  </r>
  <r>
    <s v="VZ1ETER5"/>
    <x v="14"/>
    <x v="3"/>
    <s v="Goodsilron"/>
    <x v="0"/>
    <d v="2017-07-29T00:00:00"/>
    <x v="222"/>
    <n v="4842"/>
    <s v="marketing"/>
    <n v="2000"/>
    <n v="2952.73"/>
    <n v="5107"/>
    <s v="United States"/>
    <n v="0"/>
    <s v="GTX"/>
    <n v="5482"/>
    <x v="2"/>
    <s v="West"/>
  </r>
  <r>
    <s v="YOFRJU68"/>
    <x v="14"/>
    <x v="4"/>
    <s v="Blackzim"/>
    <x v="0"/>
    <d v="2017-07-29T00:00:00"/>
    <x v="181"/>
    <n v="3463"/>
    <s v="retail"/>
    <n v="2009"/>
    <n v="497.11"/>
    <n v="1588"/>
    <s v="United States"/>
    <n v="0"/>
    <s v="MG"/>
    <n v="3393"/>
    <x v="2"/>
    <s v="West"/>
  </r>
  <r>
    <s v="ERTQ4SN3"/>
    <x v="21"/>
    <x v="1"/>
    <s v="Zumgoity"/>
    <x v="2"/>
    <d v="2017-07-29T00:00:00"/>
    <x v="14"/>
    <m/>
    <s v="medical"/>
    <n v="1984"/>
    <n v="441.08"/>
    <n v="1210"/>
    <s v="United States"/>
    <n v="0"/>
    <s v="MG"/>
    <n v="55"/>
    <x v="0"/>
    <s v="Central"/>
  </r>
  <r>
    <s v="F9V6EWDG"/>
    <x v="21"/>
    <x v="2"/>
    <s v="Konmatfix"/>
    <x v="1"/>
    <d v="2017-07-29T00:00:00"/>
    <x v="135"/>
    <n v="0"/>
    <s v="marketing"/>
    <n v="1985"/>
    <n v="375.43"/>
    <n v="1190"/>
    <s v="United States"/>
    <n v="0"/>
    <s v="GTX"/>
    <n v="550"/>
    <x v="0"/>
    <s v="Central"/>
  </r>
  <r>
    <s v="5EFR0VAZ"/>
    <x v="8"/>
    <x v="2"/>
    <s v="Newex"/>
    <x v="1"/>
    <d v="2017-07-29T00:00:00"/>
    <x v="223"/>
    <n v="0"/>
    <s v="services"/>
    <n v="1991"/>
    <n v="1012.72"/>
    <n v="3492"/>
    <s v="Germany"/>
    <n v="0"/>
    <s v="GTX"/>
    <n v="550"/>
    <x v="2"/>
    <s v="West"/>
  </r>
  <r>
    <s v="G40058T1"/>
    <x v="11"/>
    <x v="1"/>
    <s v="Yearin"/>
    <x v="2"/>
    <d v="2017-07-29T00:00:00"/>
    <x v="14"/>
    <m/>
    <s v="retail"/>
    <n v="2005"/>
    <n v="2261.05"/>
    <n v="3851"/>
    <s v="United States"/>
    <n v="0"/>
    <s v="MG"/>
    <n v="55"/>
    <x v="0"/>
    <s v="Central"/>
  </r>
  <r>
    <s v="4U2Z53VS"/>
    <x v="11"/>
    <x v="1"/>
    <s v="Inity"/>
    <x v="1"/>
    <d v="2017-07-29T00:00:00"/>
    <x v="131"/>
    <n v="0"/>
    <s v="marketing"/>
    <n v="1986"/>
    <n v="2403.58"/>
    <n v="8801"/>
    <s v="United States"/>
    <n v="0"/>
    <s v="MG"/>
    <n v="55"/>
    <x v="0"/>
    <s v="Central"/>
  </r>
  <r>
    <s v="6YMJLH2F"/>
    <x v="3"/>
    <x v="3"/>
    <s v="Finhigh"/>
    <x v="1"/>
    <d v="2017-07-30T00:00:00"/>
    <x v="109"/>
    <n v="0"/>
    <s v="finance"/>
    <n v="2006"/>
    <n v="1102.43"/>
    <n v="1759"/>
    <s v="United States"/>
    <n v="0"/>
    <s v="GTX"/>
    <n v="5482"/>
    <x v="0"/>
    <s v="Central"/>
  </r>
  <r>
    <s v="SP9W5IND"/>
    <x v="28"/>
    <x v="1"/>
    <s v="Acme Corporation"/>
    <x v="2"/>
    <d v="2017-07-30T00:00:00"/>
    <x v="14"/>
    <m/>
    <s v="technolgy"/>
    <n v="1996"/>
    <n v="1100.04"/>
    <n v="2822"/>
    <s v="United States"/>
    <n v="0"/>
    <s v="MG"/>
    <n v="55"/>
    <x v="5"/>
    <s v="East"/>
  </r>
  <r>
    <s v="D6U1NYBU"/>
    <x v="23"/>
    <x v="4"/>
    <s v="Umbrella Corporation"/>
    <x v="0"/>
    <d v="2017-07-30T00:00:00"/>
    <x v="228"/>
    <n v="3113"/>
    <s v="finance"/>
    <n v="1998"/>
    <n v="2022.14"/>
    <n v="5113"/>
    <s v="United States"/>
    <n v="0"/>
    <s v="MG"/>
    <n v="3393"/>
    <x v="4"/>
    <s v="East"/>
  </r>
  <r>
    <s v="9Q2SYGPP"/>
    <x v="26"/>
    <x v="0"/>
    <s v="Bluth Company"/>
    <x v="0"/>
    <d v="2017-07-30T00:00:00"/>
    <x v="131"/>
    <n v="1097"/>
    <s v="technolgy"/>
    <n v="1993"/>
    <n v="1242.32"/>
    <n v="3027"/>
    <s v="United States"/>
    <s v="Acme Corporation"/>
    <s v="GTX"/>
    <n v="1096"/>
    <x v="5"/>
    <s v="East"/>
  </r>
  <r>
    <s v="R55U5QI4"/>
    <x v="1"/>
    <x v="3"/>
    <s v="Scottech"/>
    <x v="2"/>
    <d v="2017-07-30T00:00:00"/>
    <x v="14"/>
    <m/>
    <s v="marketing"/>
    <n v="2012"/>
    <n v="45.39"/>
    <n v="100"/>
    <s v="United States"/>
    <s v="Inity"/>
    <s v="GTX"/>
    <n v="5482"/>
    <x v="1"/>
    <s v="Central"/>
  </r>
  <r>
    <s v="EY73E4ZB"/>
    <x v="1"/>
    <x v="4"/>
    <s v="Hottechi"/>
    <x v="1"/>
    <d v="2017-07-30T00:00:00"/>
    <x v="125"/>
    <n v="0"/>
    <s v="technolgy"/>
    <n v="1997"/>
    <n v="8170.38"/>
    <n v="16499"/>
    <s v="Korea"/>
    <n v="0"/>
    <s v="MG"/>
    <n v="3393"/>
    <x v="1"/>
    <s v="Central"/>
  </r>
  <r>
    <s v="KQLS98VW"/>
    <x v="1"/>
    <x v="0"/>
    <s v="Condax"/>
    <x v="0"/>
    <d v="2017-07-30T00:00:00"/>
    <x v="239"/>
    <n v="1245"/>
    <s v="medical"/>
    <n v="2017"/>
    <n v="4.54"/>
    <n v="9"/>
    <s v="United States"/>
    <n v="0"/>
    <s v="GTX"/>
    <n v="1096"/>
    <x v="1"/>
    <s v="Central"/>
  </r>
  <r>
    <s v="LKQL4GRO"/>
    <x v="1"/>
    <x v="0"/>
    <s v="Scottech"/>
    <x v="0"/>
    <d v="2017-07-30T00:00:00"/>
    <x v="107"/>
    <n v="1160"/>
    <s v="marketing"/>
    <n v="2012"/>
    <n v="45.39"/>
    <n v="100"/>
    <s v="United States"/>
    <s v="Inity"/>
    <s v="GTX"/>
    <n v="1096"/>
    <x v="1"/>
    <s v="Central"/>
  </r>
  <r>
    <s v="4DKUZ8JE"/>
    <x v="1"/>
    <x v="1"/>
    <s v="Bioholding"/>
    <x v="0"/>
    <d v="2017-07-30T00:00:00"/>
    <x v="222"/>
    <n v="53"/>
    <s v="medical"/>
    <n v="2012"/>
    <n v="587.34"/>
    <n v="1356"/>
    <s v="Philipines"/>
    <n v="0"/>
    <s v="MG"/>
    <n v="55"/>
    <x v="1"/>
    <s v="Central"/>
  </r>
  <r>
    <s v="LZWH2OGW"/>
    <x v="24"/>
    <x v="4"/>
    <s v="Funholding"/>
    <x v="1"/>
    <d v="2017-07-30T00:00:00"/>
    <x v="112"/>
    <n v="0"/>
    <s v="finance"/>
    <n v="1991"/>
    <n v="2819.5"/>
    <n v="7227"/>
    <s v="United States"/>
    <s v="Golddex"/>
    <s v="MG"/>
    <n v="3393"/>
    <x v="1"/>
    <s v="Central"/>
  </r>
  <r>
    <s v="R7JSQI5U"/>
    <x v="9"/>
    <x v="4"/>
    <s v="Newex"/>
    <x v="1"/>
    <d v="2017-07-30T00:00:00"/>
    <x v="222"/>
    <n v="0"/>
    <s v="services"/>
    <n v="1991"/>
    <n v="1012.72"/>
    <n v="3492"/>
    <s v="Germany"/>
    <n v="0"/>
    <s v="MG"/>
    <n v="3393"/>
    <x v="3"/>
    <s v="West"/>
  </r>
  <r>
    <s v="5SED9K1C"/>
    <x v="14"/>
    <x v="0"/>
    <s v="Plusstrip"/>
    <x v="0"/>
    <d v="2017-07-30T00:00:00"/>
    <x v="138"/>
    <n v="1038"/>
    <s v="entertainment"/>
    <n v="2002"/>
    <n v="349.81"/>
    <n v="315"/>
    <s v="United States"/>
    <n v="0"/>
    <s v="GTX"/>
    <n v="1096"/>
    <x v="2"/>
    <s v="West"/>
  </r>
  <r>
    <s v="810GB47D"/>
    <x v="16"/>
    <x v="2"/>
    <s v="Condax"/>
    <x v="1"/>
    <d v="2017-07-30T00:00:00"/>
    <x v="125"/>
    <n v="0"/>
    <s v="medical"/>
    <n v="2017"/>
    <n v="4.54"/>
    <n v="9"/>
    <s v="United States"/>
    <n v="0"/>
    <s v="GTX"/>
    <n v="550"/>
    <x v="2"/>
    <s v="West"/>
  </r>
  <r>
    <s v="GZCWRMIR"/>
    <x v="16"/>
    <x v="2"/>
    <s v="J-Texon"/>
    <x v="1"/>
    <d v="2017-07-30T00:00:00"/>
    <x v="230"/>
    <n v="0"/>
    <s v="retail"/>
    <n v="1989"/>
    <n v="1388.67"/>
    <n v="3583"/>
    <s v="United States"/>
    <n v="0"/>
    <s v="GTX"/>
    <n v="550"/>
    <x v="2"/>
    <s v="West"/>
  </r>
  <r>
    <s v="5W29OCB8"/>
    <x v="21"/>
    <x v="1"/>
    <s v="Bioholding"/>
    <x v="2"/>
    <d v="2017-07-30T00:00:00"/>
    <x v="14"/>
    <m/>
    <s v="medical"/>
    <n v="2012"/>
    <n v="587.34"/>
    <n v="1356"/>
    <s v="Philipines"/>
    <n v="0"/>
    <s v="MG"/>
    <n v="55"/>
    <x v="0"/>
    <s v="Central"/>
  </r>
  <r>
    <s v="PST4NDK4"/>
    <x v="21"/>
    <x v="2"/>
    <s v="Funholding"/>
    <x v="0"/>
    <d v="2017-07-30T00:00:00"/>
    <x v="138"/>
    <n v="502"/>
    <s v="finance"/>
    <n v="1991"/>
    <n v="2819.5"/>
    <n v="7227"/>
    <s v="United States"/>
    <s v="Golddex"/>
    <s v="GTX"/>
    <n v="550"/>
    <x v="0"/>
    <s v="Central"/>
  </r>
  <r>
    <s v="DJFMG9QI"/>
    <x v="0"/>
    <x v="1"/>
    <s v="Plusstrip"/>
    <x v="2"/>
    <d v="2017-07-30T00:00:00"/>
    <x v="14"/>
    <m/>
    <s v="entertainment"/>
    <n v="2002"/>
    <n v="349.81"/>
    <n v="315"/>
    <s v="United States"/>
    <n v="0"/>
    <s v="MG"/>
    <n v="55"/>
    <x v="0"/>
    <s v="Central"/>
  </r>
  <r>
    <s v="DDWSCXZA"/>
    <x v="0"/>
    <x v="4"/>
    <s v="Rundofase"/>
    <x v="0"/>
    <d v="2017-07-30T00:00:00"/>
    <x v="162"/>
    <n v="3457"/>
    <s v="technolgy"/>
    <n v="1983"/>
    <n v="1008.06"/>
    <n v="1238"/>
    <s v="United States"/>
    <n v="0"/>
    <s v="MG"/>
    <n v="3393"/>
    <x v="0"/>
    <s v="Central"/>
  </r>
  <r>
    <s v="GWQX8BSZ"/>
    <x v="6"/>
    <x v="2"/>
    <s v="Donquadtech"/>
    <x v="2"/>
    <d v="2017-07-30T00:00:00"/>
    <x v="14"/>
    <m/>
    <s v="technolgy"/>
    <n v="1992"/>
    <n v="1712.68"/>
    <n v="3194"/>
    <s v="United States"/>
    <s v="Acme Corporation"/>
    <s v="GTX"/>
    <n v="550"/>
    <x v="1"/>
    <s v="Central"/>
  </r>
  <r>
    <s v="TX5SADEI"/>
    <x v="6"/>
    <x v="0"/>
    <s v="Dontechi"/>
    <x v="2"/>
    <d v="2017-07-30T00:00:00"/>
    <x v="14"/>
    <m/>
    <s v="software"/>
    <n v="1982"/>
    <n v="4618"/>
    <n v="10083"/>
    <s v="United States"/>
    <n v="0"/>
    <s v="GTX"/>
    <n v="1096"/>
    <x v="1"/>
    <s v="Central"/>
  </r>
  <r>
    <s v="T2UA7F7Z"/>
    <x v="17"/>
    <x v="3"/>
    <s v="Opentech"/>
    <x v="0"/>
    <d v="2017-07-30T00:00:00"/>
    <x v="142"/>
    <n v="5204"/>
    <s v="finance"/>
    <n v="1994"/>
    <n v="355.23"/>
    <n v="853"/>
    <s v="United States"/>
    <n v="0"/>
    <s v="GTX"/>
    <n v="5482"/>
    <x v="5"/>
    <s v="East"/>
  </r>
  <r>
    <s v="FOGOYZ75"/>
    <x v="15"/>
    <x v="4"/>
    <s v="Plussunin"/>
    <x v="0"/>
    <d v="2017-07-30T00:00:00"/>
    <x v="109"/>
    <n v="3019"/>
    <s v="retail"/>
    <n v="2003"/>
    <n v="1419.98"/>
    <n v="4018"/>
    <s v="United States"/>
    <n v="0"/>
    <s v="MG"/>
    <n v="3393"/>
    <x v="4"/>
    <s v="East"/>
  </r>
  <r>
    <s v="I9IJS5BM"/>
    <x v="15"/>
    <x v="4"/>
    <s v="Sumace"/>
    <x v="0"/>
    <d v="2017-07-30T00:00:00"/>
    <x v="155"/>
    <n v="3453"/>
    <s v="retail"/>
    <n v="2000"/>
    <n v="167.89"/>
    <n v="493"/>
    <s v="Romania"/>
    <n v="0"/>
    <s v="MG"/>
    <n v="3393"/>
    <x v="4"/>
    <s v="East"/>
  </r>
  <r>
    <s v="2HU8CPJ3"/>
    <x v="4"/>
    <x v="4"/>
    <s v="Labdrill"/>
    <x v="0"/>
    <d v="2017-07-30T00:00:00"/>
    <x v="220"/>
    <n v="3464"/>
    <s v="medical"/>
    <n v="1985"/>
    <n v="2741.37"/>
    <n v="9226"/>
    <s v="United States"/>
    <n v="0"/>
    <s v="MG"/>
    <n v="3393"/>
    <x v="3"/>
    <s v="West"/>
  </r>
  <r>
    <s v="M2UI5MKB"/>
    <x v="13"/>
    <x v="4"/>
    <s v="Zathunicon"/>
    <x v="0"/>
    <d v="2017-07-30T00:00:00"/>
    <x v="147"/>
    <n v="2937"/>
    <s v="retail"/>
    <n v="2010"/>
    <n v="71.12"/>
    <n v="144"/>
    <s v="United States"/>
    <n v="0"/>
    <s v="MG"/>
    <n v="3393"/>
    <x v="4"/>
    <s v="East"/>
  </r>
  <r>
    <s v="HWVR6IJ7"/>
    <x v="18"/>
    <x v="2"/>
    <s v="Kan-code"/>
    <x v="0"/>
    <d v="2017-07-30T00:00:00"/>
    <x v="139"/>
    <n v="463"/>
    <s v="software"/>
    <n v="1982"/>
    <n v="11698.03"/>
    <n v="34288"/>
    <s v="United States"/>
    <n v="0"/>
    <s v="GTX"/>
    <n v="550"/>
    <x v="4"/>
    <s v="East"/>
  </r>
  <r>
    <s v="QD4ONE04"/>
    <x v="3"/>
    <x v="1"/>
    <s v="Rangreen"/>
    <x v="2"/>
    <d v="2017-07-31T00:00:00"/>
    <x v="14"/>
    <m/>
    <s v="technolgy"/>
    <n v="1987"/>
    <n v="2938.67"/>
    <n v="8775"/>
    <s v="Panama"/>
    <n v="0"/>
    <s v="MG"/>
    <n v="55"/>
    <x v="0"/>
    <s v="Central"/>
  </r>
  <r>
    <s v="ICG3THQK"/>
    <x v="24"/>
    <x v="2"/>
    <s v="Sumace"/>
    <x v="2"/>
    <d v="2017-07-31T00:00:00"/>
    <x v="14"/>
    <m/>
    <s v="retail"/>
    <n v="2000"/>
    <n v="167.89"/>
    <n v="493"/>
    <s v="Romania"/>
    <n v="0"/>
    <s v="GTX"/>
    <n v="550"/>
    <x v="1"/>
    <s v="Central"/>
  </r>
  <r>
    <s v="WOO9JXOQ"/>
    <x v="24"/>
    <x v="4"/>
    <s v="Sumace"/>
    <x v="2"/>
    <d v="2017-07-31T00:00:00"/>
    <x v="14"/>
    <m/>
    <s v="retail"/>
    <n v="2000"/>
    <n v="167.89"/>
    <n v="493"/>
    <s v="Romania"/>
    <n v="0"/>
    <s v="MG"/>
    <n v="3393"/>
    <x v="1"/>
    <s v="Central"/>
  </r>
  <r>
    <s v="EMH2I8XE"/>
    <x v="21"/>
    <x v="4"/>
    <s v="Acme Corporation"/>
    <x v="2"/>
    <d v="2017-07-31T00:00:00"/>
    <x v="14"/>
    <m/>
    <s v="technolgy"/>
    <n v="1996"/>
    <n v="1100.04"/>
    <n v="2822"/>
    <s v="United States"/>
    <n v="0"/>
    <s v="MG"/>
    <n v="3393"/>
    <x v="0"/>
    <s v="Central"/>
  </r>
  <r>
    <s v="BBGCBEUY"/>
    <x v="5"/>
    <x v="0"/>
    <s v="Plexzap"/>
    <x v="1"/>
    <d v="2017-07-31T00:00:00"/>
    <x v="107"/>
    <n v="0"/>
    <s v="retail"/>
    <n v="2001"/>
    <n v="2437.85"/>
    <n v="4874"/>
    <s v="United States"/>
    <n v="0"/>
    <s v="GTX"/>
    <n v="1096"/>
    <x v="3"/>
    <s v="West"/>
  </r>
  <r>
    <s v="XN43RX9C"/>
    <x v="5"/>
    <x v="4"/>
    <s v="Sunnamplex"/>
    <x v="0"/>
    <d v="2017-07-31T00:00:00"/>
    <x v="131"/>
    <n v="3187"/>
    <s v="marketing"/>
    <n v="2008"/>
    <n v="894.37"/>
    <n v="1593"/>
    <s v="Poland"/>
    <n v="0"/>
    <s v="MG"/>
    <n v="3393"/>
    <x v="3"/>
    <s v="West"/>
  </r>
  <r>
    <s v="DOU4T9EI"/>
    <x v="0"/>
    <x v="1"/>
    <s v="Cancity"/>
    <x v="1"/>
    <d v="2017-07-31T00:00:00"/>
    <x v="199"/>
    <n v="0"/>
    <s v="retail"/>
    <n v="2001"/>
    <n v="718.62"/>
    <n v="2448"/>
    <s v="United States"/>
    <n v="0"/>
    <s v="MG"/>
    <n v="55"/>
    <x v="0"/>
    <s v="Central"/>
  </r>
  <r>
    <s v="XUU1PPTJ"/>
    <x v="0"/>
    <x v="3"/>
    <s v="Rangreen"/>
    <x v="0"/>
    <d v="2017-07-31T00:00:00"/>
    <x v="232"/>
    <n v="5234"/>
    <s v="technolgy"/>
    <n v="1987"/>
    <n v="2938.67"/>
    <n v="8775"/>
    <s v="Panama"/>
    <n v="0"/>
    <s v="GTX"/>
    <n v="5482"/>
    <x v="0"/>
    <s v="Central"/>
  </r>
  <r>
    <s v="Q65B52C5"/>
    <x v="6"/>
    <x v="2"/>
    <s v="Kan-code"/>
    <x v="2"/>
    <d v="2017-07-31T00:00:00"/>
    <x v="14"/>
    <m/>
    <s v="software"/>
    <n v="1982"/>
    <n v="11698.03"/>
    <n v="34288"/>
    <s v="United States"/>
    <n v="0"/>
    <s v="GTX"/>
    <n v="550"/>
    <x v="1"/>
    <s v="Central"/>
  </r>
  <r>
    <s v="KZMZH8L6"/>
    <x v="17"/>
    <x v="3"/>
    <s v="Zotware"/>
    <x v="0"/>
    <d v="2017-07-31T00:00:00"/>
    <x v="183"/>
    <n v="6180"/>
    <s v="software"/>
    <n v="1979"/>
    <n v="4478.47"/>
    <n v="13809"/>
    <s v="United States"/>
    <n v="0"/>
    <s v="GTX"/>
    <n v="5482"/>
    <x v="5"/>
    <s v="East"/>
  </r>
  <r>
    <s v="7WU2BQ2P"/>
    <x v="11"/>
    <x v="1"/>
    <s v="Inity"/>
    <x v="0"/>
    <d v="2017-07-31T00:00:00"/>
    <x v="131"/>
    <n v="53"/>
    <s v="marketing"/>
    <n v="1986"/>
    <n v="2403.58"/>
    <n v="8801"/>
    <s v="United States"/>
    <n v="0"/>
    <s v="MG"/>
    <n v="55"/>
    <x v="0"/>
    <s v="Central"/>
  </r>
  <r>
    <s v="5B4H3E7V"/>
    <x v="4"/>
    <x v="1"/>
    <s v="Konex"/>
    <x v="1"/>
    <d v="2017-07-31T00:00:00"/>
    <x v="125"/>
    <n v="0"/>
    <s v="technolgy"/>
    <n v="1980"/>
    <n v="7708.38"/>
    <n v="13756"/>
    <s v="United States"/>
    <n v="0"/>
    <s v="MG"/>
    <n v="55"/>
    <x v="3"/>
    <s v="West"/>
  </r>
  <r>
    <s v="6YCDG16T"/>
    <x v="4"/>
    <x v="4"/>
    <s v="Cheers"/>
    <x v="0"/>
    <d v="2017-07-31T00:00:00"/>
    <x v="116"/>
    <n v="3687"/>
    <s v="entertainment"/>
    <n v="1993"/>
    <n v="4269.9"/>
    <n v="6472"/>
    <s v="United States"/>
    <s v="Massive Dynamic"/>
    <s v="MG"/>
    <n v="3393"/>
    <x v="3"/>
    <s v="West"/>
  </r>
  <r>
    <s v="4ZB2W6O7"/>
    <x v="3"/>
    <x v="1"/>
    <s v="Plusstrip"/>
    <x v="2"/>
    <d v="2017-08-01T00:00:00"/>
    <x v="14"/>
    <m/>
    <s v="entertainment"/>
    <n v="2002"/>
    <n v="349.81"/>
    <n v="315"/>
    <s v="United States"/>
    <n v="0"/>
    <s v="MG"/>
    <n v="55"/>
    <x v="0"/>
    <s v="Central"/>
  </r>
  <r>
    <s v="D9VTKEEH"/>
    <x v="3"/>
    <x v="0"/>
    <s v="Genco Pura Olive Oil Company"/>
    <x v="1"/>
    <d v="2017-08-01T00:00:00"/>
    <x v="136"/>
    <n v="0"/>
    <s v="retail"/>
    <n v="2007"/>
    <n v="894.33"/>
    <n v="1635"/>
    <s v="Italy"/>
    <n v="0"/>
    <s v="GTX"/>
    <n v="1096"/>
    <x v="0"/>
    <s v="Central"/>
  </r>
  <r>
    <s v="7CYRCTXI"/>
    <x v="3"/>
    <x v="4"/>
    <s v="Konmatfix"/>
    <x v="0"/>
    <d v="2017-08-01T00:00:00"/>
    <x v="121"/>
    <n v="3452"/>
    <s v="marketing"/>
    <n v="1985"/>
    <n v="375.43"/>
    <n v="1190"/>
    <s v="United States"/>
    <n v="0"/>
    <s v="MG"/>
    <n v="3393"/>
    <x v="0"/>
    <s v="Central"/>
  </r>
  <r>
    <s v="IH4M0XTK"/>
    <x v="25"/>
    <x v="4"/>
    <s v="Kinnamplus"/>
    <x v="0"/>
    <d v="2017-08-01T00:00:00"/>
    <x v="138"/>
    <n v="3156"/>
    <s v="retail"/>
    <n v="2004"/>
    <n v="702.72"/>
    <n v="1831"/>
    <s v="United States"/>
    <n v="0"/>
    <s v="MG"/>
    <n v="3393"/>
    <x v="5"/>
    <s v="East"/>
  </r>
  <r>
    <s v="L9AZZGNK"/>
    <x v="26"/>
    <x v="2"/>
    <s v="Gekko &amp; Co"/>
    <x v="1"/>
    <d v="2017-08-01T00:00:00"/>
    <x v="141"/>
    <n v="0"/>
    <s v="retail"/>
    <n v="1990"/>
    <n v="2520.83"/>
    <n v="3502"/>
    <s v="United States"/>
    <n v="0"/>
    <s v="GTX"/>
    <n v="550"/>
    <x v="5"/>
    <s v="East"/>
  </r>
  <r>
    <s v="1FLN8BTI"/>
    <x v="1"/>
    <x v="1"/>
    <s v="Rundofase"/>
    <x v="2"/>
    <d v="2017-08-01T00:00:00"/>
    <x v="14"/>
    <m/>
    <s v="technolgy"/>
    <n v="1983"/>
    <n v="1008.06"/>
    <n v="1238"/>
    <s v="United States"/>
    <n v="0"/>
    <s v="MG"/>
    <n v="55"/>
    <x v="1"/>
    <s v="Central"/>
  </r>
  <r>
    <s v="MLPVWTC2"/>
    <x v="1"/>
    <x v="4"/>
    <s v="Statholdings"/>
    <x v="1"/>
    <d v="2017-08-01T00:00:00"/>
    <x v="229"/>
    <n v="0"/>
    <s v="employment"/>
    <n v="1997"/>
    <n v="291.27"/>
    <n v="586"/>
    <s v="United States"/>
    <n v="0"/>
    <s v="MG"/>
    <n v="3393"/>
    <x v="1"/>
    <s v="Central"/>
  </r>
  <r>
    <s v="6BBYA0L3"/>
    <x v="9"/>
    <x v="0"/>
    <s v="Rantouch"/>
    <x v="0"/>
    <d v="2017-08-01T00:00:00"/>
    <x v="112"/>
    <n v="1157"/>
    <s v="telecommunications"/>
    <n v="1994"/>
    <n v="1188.42"/>
    <n v="3015"/>
    <s v="United States"/>
    <n v="0"/>
    <s v="GTX"/>
    <n v="1096"/>
    <x v="3"/>
    <s v="West"/>
  </r>
  <r>
    <s v="S3J60BK0"/>
    <x v="7"/>
    <x v="0"/>
    <s v="Plexzap"/>
    <x v="0"/>
    <d v="2017-08-01T00:00:00"/>
    <x v="240"/>
    <n v="1040"/>
    <s v="retail"/>
    <n v="2001"/>
    <n v="2437.85"/>
    <n v="4874"/>
    <s v="United States"/>
    <n v="0"/>
    <s v="GTX"/>
    <n v="1096"/>
    <x v="2"/>
    <s v="West"/>
  </r>
  <r>
    <s v="IKIJHQPN"/>
    <x v="29"/>
    <x v="1"/>
    <s v="Streethex"/>
    <x v="0"/>
    <d v="2017-08-01T00:00:00"/>
    <x v="241"/>
    <n v="49"/>
    <s v="retail"/>
    <n v="1988"/>
    <n v="1376.8"/>
    <n v="1165"/>
    <s v="Belgium"/>
    <n v="0"/>
    <s v="MG"/>
    <n v="55"/>
    <x v="1"/>
    <s v="Central"/>
  </r>
  <r>
    <s v="OJ9KBQML"/>
    <x v="21"/>
    <x v="2"/>
    <s v="Inity"/>
    <x v="0"/>
    <d v="2017-08-01T00:00:00"/>
    <x v="162"/>
    <n v="454"/>
    <s v="marketing"/>
    <n v="1986"/>
    <n v="2403.58"/>
    <n v="8801"/>
    <s v="United States"/>
    <n v="0"/>
    <s v="GTX"/>
    <n v="550"/>
    <x v="0"/>
    <s v="Central"/>
  </r>
  <r>
    <s v="W66UPKL4"/>
    <x v="5"/>
    <x v="0"/>
    <s v="Zoomit"/>
    <x v="0"/>
    <d v="2017-08-01T00:00:00"/>
    <x v="228"/>
    <n v="1106"/>
    <s v="entertainment"/>
    <n v="1992"/>
    <n v="324.19"/>
    <n v="978"/>
    <s v="United States"/>
    <n v="0"/>
    <s v="GTX"/>
    <n v="1096"/>
    <x v="3"/>
    <s v="West"/>
  </r>
  <r>
    <s v="2S7CMLRJ"/>
    <x v="8"/>
    <x v="0"/>
    <s v="Goodsilron"/>
    <x v="0"/>
    <d v="2017-08-01T00:00:00"/>
    <x v="142"/>
    <n v="1143"/>
    <s v="marketing"/>
    <n v="2000"/>
    <n v="2952.73"/>
    <n v="5107"/>
    <s v="United States"/>
    <n v="0"/>
    <s v="GTX"/>
    <n v="1096"/>
    <x v="2"/>
    <s v="West"/>
  </r>
  <r>
    <s v="18KMXL8N"/>
    <x v="8"/>
    <x v="3"/>
    <s v="J-Texon"/>
    <x v="0"/>
    <d v="2017-08-01T00:00:00"/>
    <x v="205"/>
    <n v="4434"/>
    <s v="retail"/>
    <n v="1989"/>
    <n v="1388.67"/>
    <n v="3583"/>
    <s v="United States"/>
    <n v="0"/>
    <s v="GTX"/>
    <n v="5482"/>
    <x v="2"/>
    <s v="West"/>
  </r>
  <r>
    <s v="Y7244XW7"/>
    <x v="0"/>
    <x v="1"/>
    <s v="Plussunin"/>
    <x v="2"/>
    <d v="2017-08-01T00:00:00"/>
    <x v="14"/>
    <m/>
    <s v="retail"/>
    <n v="2003"/>
    <n v="1419.98"/>
    <n v="4018"/>
    <s v="United States"/>
    <n v="0"/>
    <s v="MG"/>
    <n v="55"/>
    <x v="0"/>
    <s v="Central"/>
  </r>
  <r>
    <s v="22HV3N2W"/>
    <x v="6"/>
    <x v="0"/>
    <s v="Rangreen"/>
    <x v="2"/>
    <d v="2017-08-01T00:00:00"/>
    <x v="14"/>
    <m/>
    <s v="technolgy"/>
    <n v="1987"/>
    <n v="2938.67"/>
    <n v="8775"/>
    <s v="Panama"/>
    <n v="0"/>
    <s v="GTX"/>
    <n v="1096"/>
    <x v="1"/>
    <s v="Central"/>
  </r>
  <r>
    <s v="WRKPDK7O"/>
    <x v="11"/>
    <x v="3"/>
    <s v="Hatfan"/>
    <x v="2"/>
    <d v="2017-08-01T00:00:00"/>
    <x v="14"/>
    <m/>
    <s v="services"/>
    <n v="1982"/>
    <n v="792.46"/>
    <n v="1299"/>
    <s v="United States"/>
    <n v="0"/>
    <s v="GTX"/>
    <n v="5482"/>
    <x v="0"/>
    <s v="Central"/>
  </r>
  <r>
    <s v="3FWZBSW1"/>
    <x v="11"/>
    <x v="1"/>
    <s v="Cancity"/>
    <x v="2"/>
    <d v="2017-08-01T00:00:00"/>
    <x v="14"/>
    <m/>
    <s v="retail"/>
    <n v="2001"/>
    <n v="718.62"/>
    <n v="2448"/>
    <s v="United States"/>
    <n v="0"/>
    <s v="MG"/>
    <n v="55"/>
    <x v="0"/>
    <s v="Central"/>
  </r>
  <r>
    <s v="VIY7P8J6"/>
    <x v="11"/>
    <x v="1"/>
    <s v="Hatfan"/>
    <x v="2"/>
    <d v="2017-08-01T00:00:00"/>
    <x v="14"/>
    <m/>
    <s v="services"/>
    <n v="1982"/>
    <n v="792.46"/>
    <n v="1299"/>
    <s v="United States"/>
    <n v="0"/>
    <s v="MG"/>
    <n v="55"/>
    <x v="0"/>
    <s v="Central"/>
  </r>
  <r>
    <s v="PR1H7NHK"/>
    <x v="11"/>
    <x v="1"/>
    <s v="Mathtouch"/>
    <x v="2"/>
    <d v="2017-08-01T00:00:00"/>
    <x v="14"/>
    <m/>
    <s v="marketing"/>
    <n v="1984"/>
    <n v="3027.46"/>
    <n v="9516"/>
    <s v="Jordan"/>
    <n v="0"/>
    <s v="MG"/>
    <n v="55"/>
    <x v="0"/>
    <s v="Central"/>
  </r>
  <r>
    <s v="K44PIQTN"/>
    <x v="4"/>
    <x v="0"/>
    <s v="Rantouch"/>
    <x v="0"/>
    <d v="2017-08-01T00:00:00"/>
    <x v="166"/>
    <n v="1193"/>
    <s v="telecommunications"/>
    <n v="1994"/>
    <n v="1188.42"/>
    <n v="3015"/>
    <s v="United States"/>
    <n v="0"/>
    <s v="GTX"/>
    <n v="1096"/>
    <x v="3"/>
    <s v="West"/>
  </r>
  <r>
    <s v="4Q1A27SA"/>
    <x v="4"/>
    <x v="4"/>
    <s v="Singletechno"/>
    <x v="0"/>
    <d v="2017-08-01T00:00:00"/>
    <x v="230"/>
    <n v="3597"/>
    <s v="retail"/>
    <n v="1996"/>
    <n v="2214.94"/>
    <n v="5374"/>
    <s v="United States"/>
    <n v="0"/>
    <s v="MG"/>
    <n v="3393"/>
    <x v="3"/>
    <s v="West"/>
  </r>
  <r>
    <s v="FOQK8G8Y"/>
    <x v="2"/>
    <x v="2"/>
    <s v="Sonron"/>
    <x v="0"/>
    <d v="2017-08-01T00:00:00"/>
    <x v="112"/>
    <n v="606"/>
    <s v="telecommunications"/>
    <n v="1999"/>
    <n v="1699.85"/>
    <n v="5108"/>
    <s v="United States"/>
    <n v="0"/>
    <s v="GTX"/>
    <n v="550"/>
    <x v="2"/>
    <s v="West"/>
  </r>
  <r>
    <s v="OEUK1UW5"/>
    <x v="23"/>
    <x v="0"/>
    <s v="Condax"/>
    <x v="0"/>
    <d v="2017-08-02T00:00:00"/>
    <x v="210"/>
    <n v="1123"/>
    <s v="medical"/>
    <n v="2017"/>
    <n v="4.54"/>
    <n v="9"/>
    <s v="United States"/>
    <n v="0"/>
    <s v="GTX"/>
    <n v="1096"/>
    <x v="4"/>
    <s v="East"/>
  </r>
  <r>
    <s v="RYYTO9Z5"/>
    <x v="26"/>
    <x v="2"/>
    <s v="Yearin"/>
    <x v="0"/>
    <d v="2017-08-02T00:00:00"/>
    <x v="196"/>
    <n v="592"/>
    <s v="retail"/>
    <n v="2005"/>
    <n v="2261.05"/>
    <n v="3851"/>
    <s v="United States"/>
    <n v="0"/>
    <s v="GTX"/>
    <n v="550"/>
    <x v="5"/>
    <s v="East"/>
  </r>
  <r>
    <s v="R9VR53F3"/>
    <x v="26"/>
    <x v="3"/>
    <s v="Umbrella Corporation"/>
    <x v="0"/>
    <d v="2017-08-02T00:00:00"/>
    <x v="141"/>
    <n v="6284"/>
    <s v="finance"/>
    <n v="1998"/>
    <n v="2022.14"/>
    <n v="5113"/>
    <s v="United States"/>
    <n v="0"/>
    <s v="GTX"/>
    <n v="5482"/>
    <x v="5"/>
    <s v="East"/>
  </r>
  <r>
    <s v="D5H30X5X"/>
    <x v="24"/>
    <x v="1"/>
    <s v="Warephase"/>
    <x v="1"/>
    <d v="2017-08-02T00:00:00"/>
    <x v="238"/>
    <n v="0"/>
    <s v="services"/>
    <n v="1997"/>
    <n v="2041.73"/>
    <n v="5276"/>
    <s v="United States"/>
    <n v="0"/>
    <s v="MG"/>
    <n v="55"/>
    <x v="1"/>
    <s v="Central"/>
  </r>
  <r>
    <s v="FLXN0TBT"/>
    <x v="9"/>
    <x v="4"/>
    <s v="Labdrill"/>
    <x v="1"/>
    <d v="2017-08-02T00:00:00"/>
    <x v="131"/>
    <n v="0"/>
    <s v="medical"/>
    <n v="1985"/>
    <n v="2741.37"/>
    <n v="9226"/>
    <s v="United States"/>
    <n v="0"/>
    <s v="MG"/>
    <n v="3393"/>
    <x v="3"/>
    <s v="West"/>
  </r>
  <r>
    <s v="R1X6U9CU"/>
    <x v="7"/>
    <x v="3"/>
    <s v="Kan-code"/>
    <x v="0"/>
    <d v="2017-08-02T00:00:00"/>
    <x v="125"/>
    <n v="4231"/>
    <s v="software"/>
    <n v="1982"/>
    <n v="11698.03"/>
    <n v="34288"/>
    <s v="United States"/>
    <n v="0"/>
    <s v="GTX"/>
    <n v="5482"/>
    <x v="2"/>
    <s v="West"/>
  </r>
  <r>
    <s v="IT1XRUTD"/>
    <x v="21"/>
    <x v="3"/>
    <s v="Warephase"/>
    <x v="1"/>
    <d v="2017-08-02T00:00:00"/>
    <x v="143"/>
    <n v="0"/>
    <s v="services"/>
    <n v="1997"/>
    <n v="2041.73"/>
    <n v="5276"/>
    <s v="United States"/>
    <n v="0"/>
    <s v="GTX"/>
    <n v="5482"/>
    <x v="0"/>
    <s v="Central"/>
  </r>
  <r>
    <s v="VTSKKTQO"/>
    <x v="21"/>
    <x v="4"/>
    <s v="Zumgoity"/>
    <x v="1"/>
    <d v="2017-08-02T00:00:00"/>
    <x v="143"/>
    <n v="0"/>
    <s v="medical"/>
    <n v="1984"/>
    <n v="441.08"/>
    <n v="1210"/>
    <s v="United States"/>
    <n v="0"/>
    <s v="MG"/>
    <n v="3393"/>
    <x v="0"/>
    <s v="Central"/>
  </r>
  <r>
    <s v="KIKG1BGV"/>
    <x v="0"/>
    <x v="4"/>
    <s v="Domzoom"/>
    <x v="2"/>
    <d v="2017-08-02T00:00:00"/>
    <x v="14"/>
    <m/>
    <s v="entertainment"/>
    <n v="1998"/>
    <n v="217.87"/>
    <n v="551"/>
    <s v="United States"/>
    <n v="0"/>
    <s v="MG"/>
    <n v="3393"/>
    <x v="0"/>
    <s v="Central"/>
  </r>
  <r>
    <s v="3Z2AMU5T"/>
    <x v="17"/>
    <x v="4"/>
    <s v="Kinnamplus"/>
    <x v="1"/>
    <d v="2017-08-02T00:00:00"/>
    <x v="229"/>
    <n v="0"/>
    <s v="retail"/>
    <n v="2004"/>
    <n v="702.72"/>
    <n v="1831"/>
    <s v="United States"/>
    <n v="0"/>
    <s v="MG"/>
    <n v="3393"/>
    <x v="5"/>
    <s v="East"/>
  </r>
  <r>
    <s v="R0O1UYNW"/>
    <x v="13"/>
    <x v="1"/>
    <s v="Bluth Company"/>
    <x v="0"/>
    <d v="2017-08-02T00:00:00"/>
    <x v="131"/>
    <n v="53"/>
    <s v="technolgy"/>
    <n v="1993"/>
    <n v="1242.32"/>
    <n v="3027"/>
    <s v="United States"/>
    <s v="Acme Corporation"/>
    <s v="MG"/>
    <n v="55"/>
    <x v="4"/>
    <s v="East"/>
  </r>
  <r>
    <s v="AZN2K0V9"/>
    <x v="3"/>
    <x v="4"/>
    <s v="Ganjaflex"/>
    <x v="2"/>
    <d v="2017-08-03T00:00:00"/>
    <x v="14"/>
    <m/>
    <s v="retail"/>
    <n v="1995"/>
    <n v="5158.71"/>
    <n v="17479"/>
    <s v="Japan"/>
    <n v="0"/>
    <s v="MG"/>
    <n v="3393"/>
    <x v="0"/>
    <s v="Central"/>
  </r>
  <r>
    <s v="G44S6CLC"/>
    <x v="3"/>
    <x v="1"/>
    <s v="Cancity"/>
    <x v="0"/>
    <d v="2017-08-03T00:00:00"/>
    <x v="121"/>
    <n v="52"/>
    <s v="retail"/>
    <n v="2001"/>
    <n v="718.62"/>
    <n v="2448"/>
    <s v="United States"/>
    <n v="0"/>
    <s v="MG"/>
    <n v="55"/>
    <x v="0"/>
    <s v="Central"/>
  </r>
  <r>
    <s v="IMLB4653"/>
    <x v="28"/>
    <x v="0"/>
    <s v="Gekko &amp; Co"/>
    <x v="0"/>
    <d v="2017-08-03T00:00:00"/>
    <x v="159"/>
    <n v="938"/>
    <s v="retail"/>
    <n v="1990"/>
    <n v="2520.83"/>
    <n v="3502"/>
    <s v="United States"/>
    <n v="0"/>
    <s v="GTX"/>
    <n v="1096"/>
    <x v="5"/>
    <s v="East"/>
  </r>
  <r>
    <s v="ZE6HA778"/>
    <x v="1"/>
    <x v="4"/>
    <s v="Inity"/>
    <x v="1"/>
    <d v="2017-08-03T00:00:00"/>
    <x v="142"/>
    <n v="0"/>
    <s v="marketing"/>
    <n v="1986"/>
    <n v="2403.58"/>
    <n v="8801"/>
    <s v="United States"/>
    <n v="0"/>
    <s v="MG"/>
    <n v="3393"/>
    <x v="1"/>
    <s v="Central"/>
  </r>
  <r>
    <s v="6KPKOR79"/>
    <x v="22"/>
    <x v="0"/>
    <s v="Bioplex"/>
    <x v="0"/>
    <d v="2017-08-03T00:00:00"/>
    <x v="158"/>
    <n v="1050"/>
    <s v="medical"/>
    <n v="1991"/>
    <n v="326.82"/>
    <n v="1016"/>
    <s v="United States"/>
    <n v="0"/>
    <s v="GTX"/>
    <n v="1096"/>
    <x v="5"/>
    <s v="East"/>
  </r>
  <r>
    <s v="D42GA3LC"/>
    <x v="22"/>
    <x v="4"/>
    <s v="Vehement Capital Partners"/>
    <x v="0"/>
    <d v="2017-08-03T00:00:00"/>
    <x v="136"/>
    <n v="3440"/>
    <s v="finance"/>
    <n v="1993"/>
    <n v="646.1"/>
    <n v="883"/>
    <s v="United States"/>
    <s v="Golddex"/>
    <s v="MG"/>
    <n v="3393"/>
    <x v="5"/>
    <s v="East"/>
  </r>
  <r>
    <s v="TIPXNDS2"/>
    <x v="24"/>
    <x v="1"/>
    <s v="Betatech"/>
    <x v="2"/>
    <d v="2017-08-03T00:00:00"/>
    <x v="14"/>
    <m/>
    <s v="medical"/>
    <n v="1986"/>
    <n v="647.18"/>
    <n v="1185"/>
    <s v="Kenya"/>
    <n v="0"/>
    <s v="MG"/>
    <n v="55"/>
    <x v="1"/>
    <s v="Central"/>
  </r>
  <r>
    <s v="RD6Y5R4P"/>
    <x v="14"/>
    <x v="1"/>
    <s v="Cancity"/>
    <x v="2"/>
    <d v="2017-08-03T00:00:00"/>
    <x v="14"/>
    <m/>
    <s v="retail"/>
    <n v="2001"/>
    <n v="718.62"/>
    <n v="2448"/>
    <s v="United States"/>
    <n v="0"/>
    <s v="MG"/>
    <n v="55"/>
    <x v="2"/>
    <s v="West"/>
  </r>
  <r>
    <s v="PBVC1VI7"/>
    <x v="16"/>
    <x v="0"/>
    <s v="Konex"/>
    <x v="1"/>
    <d v="2017-08-03T00:00:00"/>
    <x v="210"/>
    <n v="0"/>
    <s v="technolgy"/>
    <n v="1980"/>
    <n v="7708.38"/>
    <n v="13756"/>
    <s v="United States"/>
    <n v="0"/>
    <s v="GTX"/>
    <n v="1096"/>
    <x v="2"/>
    <s v="West"/>
  </r>
  <r>
    <s v="LDQITW5C"/>
    <x v="21"/>
    <x v="4"/>
    <s v="Acme Corporation"/>
    <x v="2"/>
    <d v="2017-08-03T00:00:00"/>
    <x v="14"/>
    <m/>
    <s v="technolgy"/>
    <n v="1996"/>
    <n v="1100.04"/>
    <n v="2822"/>
    <s v="United States"/>
    <n v="0"/>
    <s v="MG"/>
    <n v="3393"/>
    <x v="0"/>
    <s v="Central"/>
  </r>
  <r>
    <s v="0R5KAHNB"/>
    <x v="0"/>
    <x v="4"/>
    <s v="Umbrella Corporation"/>
    <x v="2"/>
    <d v="2017-08-03T00:00:00"/>
    <x v="14"/>
    <m/>
    <s v="finance"/>
    <n v="1998"/>
    <n v="2022.14"/>
    <n v="5113"/>
    <s v="United States"/>
    <n v="0"/>
    <s v="MG"/>
    <n v="3393"/>
    <x v="0"/>
    <s v="Central"/>
  </r>
  <r>
    <s v="ATMWAQL5"/>
    <x v="6"/>
    <x v="0"/>
    <s v="Gogozoom"/>
    <x v="2"/>
    <d v="2017-08-03T00:00:00"/>
    <x v="14"/>
    <m/>
    <s v="telecommunications"/>
    <n v="2007"/>
    <n v="86.68"/>
    <n v="187"/>
    <s v="United States"/>
    <s v="Sonron"/>
    <s v="GTX"/>
    <n v="1096"/>
    <x v="1"/>
    <s v="Central"/>
  </r>
  <r>
    <s v="U4BPFJC5"/>
    <x v="6"/>
    <x v="0"/>
    <s v="Inity"/>
    <x v="0"/>
    <d v="2017-08-03T00:00:00"/>
    <x v="132"/>
    <n v="1126"/>
    <s v="marketing"/>
    <n v="1986"/>
    <n v="2403.58"/>
    <n v="8801"/>
    <s v="United States"/>
    <n v="0"/>
    <s v="GTX"/>
    <n v="1096"/>
    <x v="1"/>
    <s v="Central"/>
  </r>
  <r>
    <s v="B28O6RVD"/>
    <x v="15"/>
    <x v="4"/>
    <s v="Silis"/>
    <x v="1"/>
    <d v="2017-08-03T00:00:00"/>
    <x v="134"/>
    <n v="0"/>
    <s v="medical"/>
    <n v="1994"/>
    <n v="2818.38"/>
    <n v="6290"/>
    <s v="United States"/>
    <n v="0"/>
    <s v="MG"/>
    <n v="3393"/>
    <x v="4"/>
    <s v="East"/>
  </r>
  <r>
    <s v="O9MGYBG4"/>
    <x v="15"/>
    <x v="0"/>
    <s v="Silis"/>
    <x v="0"/>
    <d v="2017-08-03T00:00:00"/>
    <x v="234"/>
    <n v="965"/>
    <s v="medical"/>
    <n v="1994"/>
    <n v="2818.38"/>
    <n v="6290"/>
    <s v="United States"/>
    <n v="0"/>
    <s v="GTX"/>
    <n v="1096"/>
    <x v="4"/>
    <s v="East"/>
  </r>
  <r>
    <s v="FLH1KDV2"/>
    <x v="11"/>
    <x v="2"/>
    <s v="Hottechi"/>
    <x v="0"/>
    <d v="2017-08-03T00:00:00"/>
    <x v="196"/>
    <n v="534"/>
    <s v="technolgy"/>
    <n v="1997"/>
    <n v="8170.38"/>
    <n v="16499"/>
    <s v="Korea"/>
    <n v="0"/>
    <s v="GTX"/>
    <n v="550"/>
    <x v="0"/>
    <s v="Central"/>
  </r>
  <r>
    <s v="NNH4EBG8"/>
    <x v="4"/>
    <x v="1"/>
    <s v="Mathtouch"/>
    <x v="2"/>
    <d v="2017-08-03T00:00:00"/>
    <x v="14"/>
    <m/>
    <s v="marketing"/>
    <n v="1984"/>
    <n v="3027.46"/>
    <n v="9516"/>
    <s v="Jordan"/>
    <n v="0"/>
    <s v="MG"/>
    <n v="55"/>
    <x v="3"/>
    <s v="West"/>
  </r>
  <r>
    <s v="GVSAAKF4"/>
    <x v="18"/>
    <x v="1"/>
    <s v="Massive Dynamic"/>
    <x v="0"/>
    <d v="2017-08-03T00:00:00"/>
    <x v="233"/>
    <n v="50"/>
    <s v="entertainment"/>
    <n v="1989"/>
    <n v="665.06"/>
    <n v="1095"/>
    <s v="United States"/>
    <n v="0"/>
    <s v="MG"/>
    <n v="55"/>
    <x v="4"/>
    <s v="East"/>
  </r>
  <r>
    <s v="5UFU5IO4"/>
    <x v="23"/>
    <x v="1"/>
    <s v="Cancity"/>
    <x v="2"/>
    <d v="2017-08-04T00:00:00"/>
    <x v="14"/>
    <m/>
    <s v="retail"/>
    <n v="2001"/>
    <n v="718.62"/>
    <n v="2448"/>
    <s v="United States"/>
    <n v="0"/>
    <s v="MG"/>
    <n v="55"/>
    <x v="4"/>
    <s v="East"/>
  </r>
  <r>
    <s v="OB2PHGFR"/>
    <x v="12"/>
    <x v="4"/>
    <s v="J-Texon"/>
    <x v="0"/>
    <d v="2017-08-04T00:00:00"/>
    <x v="217"/>
    <n v="3308"/>
    <s v="retail"/>
    <n v="1989"/>
    <n v="1388.67"/>
    <n v="3583"/>
    <s v="United States"/>
    <n v="0"/>
    <s v="MG"/>
    <n v="3393"/>
    <x v="3"/>
    <s v="West"/>
  </r>
  <r>
    <s v="Y2X0X0WQ"/>
    <x v="24"/>
    <x v="4"/>
    <s v="Finhigh"/>
    <x v="0"/>
    <d v="2017-08-04T00:00:00"/>
    <x v="242"/>
    <n v="3367"/>
    <s v="finance"/>
    <n v="2006"/>
    <n v="1102.43"/>
    <n v="1759"/>
    <s v="United States"/>
    <n v="0"/>
    <s v="MG"/>
    <n v="3393"/>
    <x v="1"/>
    <s v="Central"/>
  </r>
  <r>
    <s v="DZ47F0UT"/>
    <x v="16"/>
    <x v="0"/>
    <s v="Labdrill"/>
    <x v="1"/>
    <d v="2017-08-04T00:00:00"/>
    <x v="142"/>
    <n v="0"/>
    <s v="medical"/>
    <n v="1985"/>
    <n v="2741.37"/>
    <n v="9226"/>
    <s v="United States"/>
    <n v="0"/>
    <s v="GTX"/>
    <n v="1096"/>
    <x v="2"/>
    <s v="West"/>
  </r>
  <r>
    <s v="7WYZ9HMC"/>
    <x v="16"/>
    <x v="2"/>
    <s v="Scotfind"/>
    <x v="0"/>
    <d v="2017-08-04T00:00:00"/>
    <x v="167"/>
    <n v="518"/>
    <s v="software"/>
    <n v="1996"/>
    <n v="6354.87"/>
    <n v="16780"/>
    <s v="United States"/>
    <s v="Bubba Gump"/>
    <s v="GTX"/>
    <n v="550"/>
    <x v="2"/>
    <s v="West"/>
  </r>
  <r>
    <s v="5VW9YVTU"/>
    <x v="0"/>
    <x v="2"/>
    <s v="Condax"/>
    <x v="2"/>
    <d v="2017-08-04T00:00:00"/>
    <x v="14"/>
    <m/>
    <s v="medical"/>
    <n v="2017"/>
    <n v="4.54"/>
    <n v="9"/>
    <s v="United States"/>
    <n v="0"/>
    <s v="GTX"/>
    <n v="550"/>
    <x v="0"/>
    <s v="Central"/>
  </r>
  <r>
    <s v="FUI9BIS3"/>
    <x v="0"/>
    <x v="4"/>
    <s v="Funholding"/>
    <x v="2"/>
    <d v="2017-08-04T00:00:00"/>
    <x v="14"/>
    <m/>
    <s v="finance"/>
    <n v="1991"/>
    <n v="2819.5"/>
    <n v="7227"/>
    <s v="United States"/>
    <s v="Golddex"/>
    <s v="MG"/>
    <n v="3393"/>
    <x v="0"/>
    <s v="Central"/>
  </r>
  <r>
    <s v="49SUORYW"/>
    <x v="6"/>
    <x v="0"/>
    <s v="Betasoloin"/>
    <x v="2"/>
    <d v="2017-08-04T00:00:00"/>
    <x v="14"/>
    <m/>
    <s v="medical"/>
    <n v="1999"/>
    <n v="251.41"/>
    <n v="495"/>
    <s v="United States"/>
    <n v="0"/>
    <s v="GTX"/>
    <n v="1096"/>
    <x v="1"/>
    <s v="Central"/>
  </r>
  <r>
    <s v="P0YQ3HNN"/>
    <x v="17"/>
    <x v="0"/>
    <s v="Kan-code"/>
    <x v="0"/>
    <d v="2017-08-04T00:00:00"/>
    <x v="176"/>
    <n v="1128"/>
    <s v="software"/>
    <n v="1982"/>
    <n v="11698.03"/>
    <n v="34288"/>
    <s v="United States"/>
    <n v="0"/>
    <s v="GTX"/>
    <n v="1096"/>
    <x v="5"/>
    <s v="East"/>
  </r>
  <r>
    <s v="TGI9B9AD"/>
    <x v="17"/>
    <x v="3"/>
    <s v="Bioplex"/>
    <x v="0"/>
    <d v="2017-08-04T00:00:00"/>
    <x v="241"/>
    <n v="6318"/>
    <s v="medical"/>
    <n v="1991"/>
    <n v="326.82"/>
    <n v="1016"/>
    <s v="United States"/>
    <n v="0"/>
    <s v="GTX"/>
    <n v="5482"/>
    <x v="5"/>
    <s v="East"/>
  </r>
  <r>
    <s v="WA58C7SV"/>
    <x v="3"/>
    <x v="4"/>
    <s v="Cancity"/>
    <x v="1"/>
    <d v="2017-08-05T00:00:00"/>
    <x v="243"/>
    <n v="0"/>
    <s v="retail"/>
    <n v="2001"/>
    <n v="718.62"/>
    <n v="2448"/>
    <s v="United States"/>
    <n v="0"/>
    <s v="MG"/>
    <n v="3393"/>
    <x v="0"/>
    <s v="Central"/>
  </r>
  <r>
    <s v="D4ZMTQLE"/>
    <x v="1"/>
    <x v="0"/>
    <s v="Scottech"/>
    <x v="0"/>
    <d v="2017-08-05T00:00:00"/>
    <x v="244"/>
    <n v="1013"/>
    <s v="marketing"/>
    <n v="2012"/>
    <n v="45.39"/>
    <n v="100"/>
    <s v="United States"/>
    <s v="Inity"/>
    <s v="GTX"/>
    <n v="1096"/>
    <x v="1"/>
    <s v="Central"/>
  </r>
  <r>
    <s v="QFXZT1TV"/>
    <x v="22"/>
    <x v="2"/>
    <s v="Yearin"/>
    <x v="0"/>
    <d v="2017-08-05T00:00:00"/>
    <x v="244"/>
    <n v="573"/>
    <s v="retail"/>
    <n v="2005"/>
    <n v="2261.05"/>
    <n v="3851"/>
    <s v="United States"/>
    <n v="0"/>
    <s v="GTX"/>
    <n v="550"/>
    <x v="5"/>
    <s v="East"/>
  </r>
  <r>
    <s v="3Q8GSOKD"/>
    <x v="22"/>
    <x v="2"/>
    <s v="Zathunicon"/>
    <x v="0"/>
    <d v="2017-08-05T00:00:00"/>
    <x v="239"/>
    <n v="535"/>
    <s v="retail"/>
    <n v="2010"/>
    <n v="71.12"/>
    <n v="144"/>
    <s v="United States"/>
    <n v="0"/>
    <s v="GTX"/>
    <n v="550"/>
    <x v="5"/>
    <s v="East"/>
  </r>
  <r>
    <s v="7DOGGIXI"/>
    <x v="12"/>
    <x v="1"/>
    <s v="Bioplex"/>
    <x v="2"/>
    <d v="2017-08-05T00:00:00"/>
    <x v="14"/>
    <m/>
    <s v="medical"/>
    <n v="1991"/>
    <n v="326.82"/>
    <n v="1016"/>
    <s v="United States"/>
    <n v="0"/>
    <s v="MG"/>
    <n v="55"/>
    <x v="3"/>
    <s v="West"/>
  </r>
  <r>
    <s v="7CC4DUSQ"/>
    <x v="12"/>
    <x v="4"/>
    <s v="Fasehatice"/>
    <x v="1"/>
    <d v="2017-08-05T00:00:00"/>
    <x v="245"/>
    <n v="0"/>
    <s v="retail"/>
    <n v="1990"/>
    <n v="4968.91"/>
    <n v="7523"/>
    <s v="United States"/>
    <n v="0"/>
    <s v="MG"/>
    <n v="3393"/>
    <x v="3"/>
    <s v="West"/>
  </r>
  <r>
    <s v="NY7Z4I06"/>
    <x v="16"/>
    <x v="3"/>
    <s v="Betasoloin"/>
    <x v="2"/>
    <d v="2017-08-05T00:00:00"/>
    <x v="14"/>
    <m/>
    <s v="medical"/>
    <n v="1999"/>
    <n v="251.41"/>
    <n v="495"/>
    <s v="United States"/>
    <n v="0"/>
    <s v="GTX"/>
    <n v="5482"/>
    <x v="2"/>
    <s v="West"/>
  </r>
  <r>
    <s v="G2KW3DWD"/>
    <x v="21"/>
    <x v="0"/>
    <s v="Condax"/>
    <x v="0"/>
    <d v="2017-08-05T00:00:00"/>
    <x v="199"/>
    <n v="1080"/>
    <s v="medical"/>
    <n v="2017"/>
    <n v="4.54"/>
    <n v="9"/>
    <s v="United States"/>
    <n v="0"/>
    <s v="GTX"/>
    <n v="1096"/>
    <x v="0"/>
    <s v="Central"/>
  </r>
  <r>
    <s v="IK72767Q"/>
    <x v="20"/>
    <x v="2"/>
    <s v="Finhigh"/>
    <x v="0"/>
    <d v="2017-08-05T00:00:00"/>
    <x v="246"/>
    <n v="609"/>
    <s v="finance"/>
    <n v="2006"/>
    <n v="1102.43"/>
    <n v="1759"/>
    <s v="United States"/>
    <n v="0"/>
    <s v="GTX"/>
    <n v="550"/>
    <x v="1"/>
    <s v="Central"/>
  </r>
  <r>
    <s v="9P180HVQ"/>
    <x v="0"/>
    <x v="2"/>
    <s v="Zencorporation"/>
    <x v="2"/>
    <d v="2017-08-05T00:00:00"/>
    <x v="14"/>
    <m/>
    <s v="technolgy"/>
    <n v="2011"/>
    <n v="40.79"/>
    <n v="142"/>
    <s v="China"/>
    <n v="0"/>
    <s v="GTX"/>
    <n v="550"/>
    <x v="0"/>
    <s v="Central"/>
  </r>
  <r>
    <s v="ACGLK2YE"/>
    <x v="0"/>
    <x v="0"/>
    <s v="Treequote"/>
    <x v="2"/>
    <d v="2017-08-05T00:00:00"/>
    <x v="14"/>
    <m/>
    <s v="telecommunications"/>
    <n v="1988"/>
    <n v="5266.09"/>
    <n v="8595"/>
    <s v="United States"/>
    <s v="Sonron"/>
    <s v="GTX"/>
    <n v="1096"/>
    <x v="0"/>
    <s v="Central"/>
  </r>
  <r>
    <s v="0F9GSZRO"/>
    <x v="0"/>
    <x v="2"/>
    <s v="Bioholding"/>
    <x v="1"/>
    <d v="2017-08-05T00:00:00"/>
    <x v="209"/>
    <n v="0"/>
    <s v="medical"/>
    <n v="2012"/>
    <n v="587.34"/>
    <n v="1356"/>
    <s v="Philipines"/>
    <n v="0"/>
    <s v="GTX"/>
    <n v="550"/>
    <x v="0"/>
    <s v="Central"/>
  </r>
  <r>
    <s v="BEELPVP0"/>
    <x v="0"/>
    <x v="1"/>
    <s v="Scottech"/>
    <x v="1"/>
    <d v="2017-08-05T00:00:00"/>
    <x v="139"/>
    <n v="0"/>
    <s v="marketing"/>
    <n v="2012"/>
    <n v="45.39"/>
    <n v="100"/>
    <s v="United States"/>
    <s v="Inity"/>
    <s v="MG"/>
    <n v="55"/>
    <x v="0"/>
    <s v="Central"/>
  </r>
  <r>
    <s v="2DOZJ7GT"/>
    <x v="11"/>
    <x v="4"/>
    <s v="Gogozoom"/>
    <x v="1"/>
    <d v="2017-08-05T00:00:00"/>
    <x v="226"/>
    <n v="0"/>
    <s v="telecommunications"/>
    <n v="2007"/>
    <n v="86.68"/>
    <n v="187"/>
    <s v="United States"/>
    <s v="Sonron"/>
    <s v="MG"/>
    <n v="3393"/>
    <x v="0"/>
    <s v="Central"/>
  </r>
  <r>
    <s v="1V1L46NV"/>
    <x v="11"/>
    <x v="2"/>
    <s v="Rundofase"/>
    <x v="0"/>
    <d v="2017-08-05T00:00:00"/>
    <x v="210"/>
    <n v="563"/>
    <s v="technolgy"/>
    <n v="1983"/>
    <n v="1008.06"/>
    <n v="1238"/>
    <s v="United States"/>
    <n v="0"/>
    <s v="GTX"/>
    <n v="550"/>
    <x v="0"/>
    <s v="Central"/>
  </r>
  <r>
    <s v="R9GI5SJ5"/>
    <x v="4"/>
    <x v="4"/>
    <s v="Domzoom"/>
    <x v="2"/>
    <d v="2017-08-05T00:00:00"/>
    <x v="14"/>
    <m/>
    <s v="entertainment"/>
    <n v="1998"/>
    <n v="217.87"/>
    <n v="551"/>
    <s v="United States"/>
    <n v="0"/>
    <s v="MG"/>
    <n v="3393"/>
    <x v="3"/>
    <s v="West"/>
  </r>
  <r>
    <s v="XNOQAL9G"/>
    <x v="3"/>
    <x v="1"/>
    <s v="Betatech"/>
    <x v="1"/>
    <d v="2017-08-06T00:00:00"/>
    <x v="245"/>
    <n v="0"/>
    <s v="medical"/>
    <n v="1986"/>
    <n v="647.18"/>
    <n v="1185"/>
    <s v="Kenya"/>
    <n v="0"/>
    <s v="MG"/>
    <n v="55"/>
    <x v="0"/>
    <s v="Central"/>
  </r>
  <r>
    <s v="ZGK1AWBD"/>
    <x v="28"/>
    <x v="1"/>
    <s v="Vehement Capital Partners"/>
    <x v="2"/>
    <d v="2017-08-06T00:00:00"/>
    <x v="14"/>
    <m/>
    <s v="finance"/>
    <n v="1993"/>
    <n v="646.1"/>
    <n v="883"/>
    <s v="United States"/>
    <s v="Golddex"/>
    <s v="MG"/>
    <n v="55"/>
    <x v="5"/>
    <s v="East"/>
  </r>
  <r>
    <s v="AV72Y65Y"/>
    <x v="27"/>
    <x v="1"/>
    <s v="Streethex"/>
    <x v="2"/>
    <d v="2017-08-06T00:00:00"/>
    <x v="14"/>
    <m/>
    <s v="retail"/>
    <n v="1988"/>
    <n v="1376.8"/>
    <n v="1165"/>
    <s v="Belgium"/>
    <n v="0"/>
    <s v="MG"/>
    <n v="55"/>
    <x v="0"/>
    <s v="Central"/>
  </r>
  <r>
    <s v="2PP30ME4"/>
    <x v="23"/>
    <x v="0"/>
    <s v="Konex"/>
    <x v="1"/>
    <d v="2017-08-06T00:00:00"/>
    <x v="217"/>
    <n v="0"/>
    <s v="technolgy"/>
    <n v="1980"/>
    <n v="7708.38"/>
    <n v="13756"/>
    <s v="United States"/>
    <n v="0"/>
    <s v="GTX"/>
    <n v="1096"/>
    <x v="4"/>
    <s v="East"/>
  </r>
  <r>
    <s v="UADVV91I"/>
    <x v="23"/>
    <x v="1"/>
    <s v="Bluth Company"/>
    <x v="0"/>
    <d v="2017-08-06T00:00:00"/>
    <x v="236"/>
    <n v="59"/>
    <s v="technolgy"/>
    <n v="1993"/>
    <n v="1242.32"/>
    <n v="3027"/>
    <s v="United States"/>
    <s v="Acme Corporation"/>
    <s v="MG"/>
    <n v="55"/>
    <x v="4"/>
    <s v="East"/>
  </r>
  <r>
    <s v="E9PMCMA3"/>
    <x v="23"/>
    <x v="1"/>
    <s v="Donquadtech"/>
    <x v="0"/>
    <d v="2017-08-06T00:00:00"/>
    <x v="225"/>
    <n v="54"/>
    <s v="technolgy"/>
    <n v="1992"/>
    <n v="1712.68"/>
    <n v="3194"/>
    <s v="United States"/>
    <s v="Acme Corporation"/>
    <s v="MG"/>
    <n v="55"/>
    <x v="4"/>
    <s v="East"/>
  </r>
  <r>
    <s v="EGW6AN01"/>
    <x v="26"/>
    <x v="4"/>
    <s v="Donquadtech"/>
    <x v="1"/>
    <d v="2017-08-06T00:00:00"/>
    <x v="226"/>
    <n v="0"/>
    <s v="technolgy"/>
    <n v="1992"/>
    <n v="1712.68"/>
    <n v="3194"/>
    <s v="United States"/>
    <s v="Acme Corporation"/>
    <s v="MG"/>
    <n v="3393"/>
    <x v="5"/>
    <s v="East"/>
  </r>
  <r>
    <s v="NI5XQR33"/>
    <x v="1"/>
    <x v="0"/>
    <s v="Cancity"/>
    <x v="1"/>
    <d v="2017-08-06T00:00:00"/>
    <x v="141"/>
    <n v="0"/>
    <s v="retail"/>
    <n v="2001"/>
    <n v="718.62"/>
    <n v="2448"/>
    <s v="United States"/>
    <n v="0"/>
    <s v="GTX"/>
    <n v="1096"/>
    <x v="1"/>
    <s v="Central"/>
  </r>
  <r>
    <s v="QYUZ3KVU"/>
    <x v="22"/>
    <x v="4"/>
    <s v="Mathtouch"/>
    <x v="0"/>
    <d v="2017-08-06T00:00:00"/>
    <x v="136"/>
    <n v="3114"/>
    <s v="marketing"/>
    <n v="1984"/>
    <n v="3027.46"/>
    <n v="9516"/>
    <s v="Jordan"/>
    <n v="0"/>
    <s v="MG"/>
    <n v="3393"/>
    <x v="5"/>
    <s v="East"/>
  </r>
  <r>
    <s v="5TOZM59X"/>
    <x v="12"/>
    <x v="1"/>
    <s v="Rantouch"/>
    <x v="0"/>
    <d v="2017-08-06T00:00:00"/>
    <x v="149"/>
    <n v="60"/>
    <s v="telecommunications"/>
    <n v="1994"/>
    <n v="1188.42"/>
    <n v="3015"/>
    <s v="United States"/>
    <n v="0"/>
    <s v="MG"/>
    <n v="55"/>
    <x v="3"/>
    <s v="West"/>
  </r>
  <r>
    <s v="XWOG5DC0"/>
    <x v="19"/>
    <x v="2"/>
    <s v="Donware"/>
    <x v="1"/>
    <d v="2017-08-06T00:00:00"/>
    <x v="226"/>
    <n v="0"/>
    <s v="marketing"/>
    <n v="1999"/>
    <n v="1197.44"/>
    <n v="2570"/>
    <s v="United States"/>
    <n v="0"/>
    <s v="GTX"/>
    <n v="550"/>
    <x v="4"/>
    <s v="East"/>
  </r>
  <r>
    <s v="IQAFSIV4"/>
    <x v="19"/>
    <x v="2"/>
    <s v="Kan-code"/>
    <x v="0"/>
    <d v="2017-08-06T00:00:00"/>
    <x v="150"/>
    <n v="422"/>
    <s v="software"/>
    <n v="1982"/>
    <n v="11698.03"/>
    <n v="34288"/>
    <s v="United States"/>
    <n v="0"/>
    <s v="GTX"/>
    <n v="550"/>
    <x v="4"/>
    <s v="East"/>
  </r>
  <r>
    <s v="EETBBG75"/>
    <x v="19"/>
    <x v="4"/>
    <s v="Konex"/>
    <x v="0"/>
    <d v="2017-08-06T00:00:00"/>
    <x v="168"/>
    <n v="3971"/>
    <s v="technolgy"/>
    <n v="1980"/>
    <n v="7708.38"/>
    <n v="13756"/>
    <s v="United States"/>
    <n v="0"/>
    <s v="MG"/>
    <n v="3393"/>
    <x v="4"/>
    <s v="East"/>
  </r>
  <r>
    <s v="STYAF310"/>
    <x v="14"/>
    <x v="0"/>
    <s v="Faxquote"/>
    <x v="1"/>
    <d v="2017-08-06T00:00:00"/>
    <x v="217"/>
    <n v="0"/>
    <s v="telecommunications"/>
    <n v="1995"/>
    <n v="1825.82"/>
    <n v="5595"/>
    <s v="United States"/>
    <s v="Sonron"/>
    <s v="GTX"/>
    <n v="1096"/>
    <x v="2"/>
    <s v="West"/>
  </r>
  <r>
    <s v="6W7QAH1B"/>
    <x v="14"/>
    <x v="2"/>
    <s v="Konex"/>
    <x v="0"/>
    <d v="2017-08-06T00:00:00"/>
    <x v="247"/>
    <n v="510"/>
    <s v="technolgy"/>
    <n v="1980"/>
    <n v="7708.38"/>
    <n v="13756"/>
    <s v="United States"/>
    <n v="0"/>
    <s v="GTX"/>
    <n v="550"/>
    <x v="2"/>
    <s v="West"/>
  </r>
  <r>
    <s v="KXLD5YKX"/>
    <x v="14"/>
    <x v="4"/>
    <s v="Scotfind"/>
    <x v="0"/>
    <d v="2017-08-06T00:00:00"/>
    <x v="231"/>
    <n v="4032"/>
    <s v="software"/>
    <n v="1996"/>
    <n v="6354.87"/>
    <n v="16780"/>
    <s v="United States"/>
    <s v="Bubba Gump"/>
    <s v="MG"/>
    <n v="3393"/>
    <x v="2"/>
    <s v="West"/>
  </r>
  <r>
    <s v="PDMZ1I99"/>
    <x v="21"/>
    <x v="4"/>
    <s v="Globex Corporation"/>
    <x v="2"/>
    <d v="2017-08-06T00:00:00"/>
    <x v="14"/>
    <m/>
    <s v="technolgy"/>
    <n v="2000"/>
    <n v="1223.72"/>
    <n v="2497"/>
    <s v="Norway"/>
    <n v="0"/>
    <s v="MG"/>
    <n v="3393"/>
    <x v="0"/>
    <s v="Central"/>
  </r>
  <r>
    <s v="ESYGBBLP"/>
    <x v="21"/>
    <x v="2"/>
    <s v="Dontechi"/>
    <x v="1"/>
    <d v="2017-08-06T00:00:00"/>
    <x v="248"/>
    <n v="0"/>
    <s v="software"/>
    <n v="1982"/>
    <n v="4618"/>
    <n v="10083"/>
    <s v="United States"/>
    <n v="0"/>
    <s v="GTX"/>
    <n v="550"/>
    <x v="0"/>
    <s v="Central"/>
  </r>
  <r>
    <s v="ZDSAVCDQ"/>
    <x v="15"/>
    <x v="1"/>
    <s v="Plussunin"/>
    <x v="0"/>
    <d v="2017-08-06T00:00:00"/>
    <x v="116"/>
    <n v="52"/>
    <s v="retail"/>
    <n v="2003"/>
    <n v="1419.98"/>
    <n v="4018"/>
    <s v="United States"/>
    <n v="0"/>
    <s v="MG"/>
    <n v="55"/>
    <x v="4"/>
    <s v="East"/>
  </r>
  <r>
    <s v="OSG9KZGB"/>
    <x v="3"/>
    <x v="0"/>
    <s v="Kan-code"/>
    <x v="2"/>
    <d v="2017-08-07T00:00:00"/>
    <x v="14"/>
    <m/>
    <s v="software"/>
    <n v="1982"/>
    <n v="11698.03"/>
    <n v="34288"/>
    <s v="United States"/>
    <n v="0"/>
    <s v="GTX"/>
    <n v="1096"/>
    <x v="0"/>
    <s v="Central"/>
  </r>
  <r>
    <s v="693K7IAT"/>
    <x v="28"/>
    <x v="2"/>
    <s v="Funholding"/>
    <x v="2"/>
    <d v="2017-08-07T00:00:00"/>
    <x v="14"/>
    <m/>
    <s v="finance"/>
    <n v="1991"/>
    <n v="2819.5"/>
    <n v="7227"/>
    <s v="United States"/>
    <s v="Golddex"/>
    <s v="GTX"/>
    <n v="550"/>
    <x v="5"/>
    <s v="East"/>
  </r>
  <r>
    <s v="QRWC159J"/>
    <x v="28"/>
    <x v="4"/>
    <s v="Sumace"/>
    <x v="1"/>
    <d v="2017-08-07T00:00:00"/>
    <x v="249"/>
    <n v="0"/>
    <s v="retail"/>
    <n v="2000"/>
    <n v="167.89"/>
    <n v="493"/>
    <s v="Romania"/>
    <n v="0"/>
    <s v="MG"/>
    <n v="3393"/>
    <x v="5"/>
    <s v="East"/>
  </r>
  <r>
    <s v="TXPUCPT8"/>
    <x v="27"/>
    <x v="4"/>
    <s v="Globex Corporation"/>
    <x v="0"/>
    <d v="2017-08-07T00:00:00"/>
    <x v="227"/>
    <n v="3684"/>
    <s v="technolgy"/>
    <n v="2000"/>
    <n v="1223.72"/>
    <n v="2497"/>
    <s v="Norway"/>
    <n v="0"/>
    <s v="MG"/>
    <n v="3393"/>
    <x v="0"/>
    <s v="Central"/>
  </r>
  <r>
    <s v="2ZVWE5NE"/>
    <x v="23"/>
    <x v="0"/>
    <s v="Sumace"/>
    <x v="1"/>
    <d v="2017-08-07T00:00:00"/>
    <x v="250"/>
    <n v="0"/>
    <s v="retail"/>
    <n v="2000"/>
    <n v="167.89"/>
    <n v="493"/>
    <s v="Romania"/>
    <n v="0"/>
    <s v="GTX"/>
    <n v="1096"/>
    <x v="4"/>
    <s v="East"/>
  </r>
  <r>
    <s v="4335LVQT"/>
    <x v="23"/>
    <x v="3"/>
    <s v="Zotware"/>
    <x v="0"/>
    <d v="2017-08-07T00:00:00"/>
    <x v="231"/>
    <n v="4648"/>
    <s v="software"/>
    <n v="1979"/>
    <n v="4478.47"/>
    <n v="13809"/>
    <s v="United States"/>
    <n v="0"/>
    <s v="GTX"/>
    <n v="5482"/>
    <x v="4"/>
    <s v="East"/>
  </r>
  <r>
    <s v="4XLLUO6J"/>
    <x v="1"/>
    <x v="3"/>
    <s v="Inity"/>
    <x v="0"/>
    <d v="2017-08-07T00:00:00"/>
    <x v="180"/>
    <n v="6360"/>
    <s v="marketing"/>
    <n v="1986"/>
    <n v="2403.58"/>
    <n v="8801"/>
    <s v="United States"/>
    <n v="0"/>
    <s v="GTX"/>
    <n v="5482"/>
    <x v="1"/>
    <s v="Central"/>
  </r>
  <r>
    <s v="5R408EB5"/>
    <x v="12"/>
    <x v="0"/>
    <s v="Singletechno"/>
    <x v="1"/>
    <d v="2017-08-07T00:00:00"/>
    <x v="250"/>
    <n v="0"/>
    <s v="retail"/>
    <n v="1996"/>
    <n v="2214.94"/>
    <n v="5374"/>
    <s v="United States"/>
    <n v="0"/>
    <s v="GTX"/>
    <n v="1096"/>
    <x v="3"/>
    <s v="West"/>
  </r>
  <r>
    <s v="JZ2VUXZQ"/>
    <x v="9"/>
    <x v="0"/>
    <s v="Rantouch"/>
    <x v="1"/>
    <d v="2017-08-07T00:00:00"/>
    <x v="133"/>
    <n v="0"/>
    <s v="telecommunications"/>
    <n v="1994"/>
    <n v="1188.42"/>
    <n v="3015"/>
    <s v="United States"/>
    <n v="0"/>
    <s v="GTX"/>
    <n v="1096"/>
    <x v="3"/>
    <s v="West"/>
  </r>
  <r>
    <s v="RB54V758"/>
    <x v="7"/>
    <x v="4"/>
    <s v="Sunnamplex"/>
    <x v="0"/>
    <d v="2017-08-07T00:00:00"/>
    <x v="149"/>
    <n v="3039"/>
    <s v="marketing"/>
    <n v="2008"/>
    <n v="894.37"/>
    <n v="1593"/>
    <s v="Poland"/>
    <n v="0"/>
    <s v="MG"/>
    <n v="3393"/>
    <x v="2"/>
    <s v="West"/>
  </r>
  <r>
    <s v="38C7HEG6"/>
    <x v="29"/>
    <x v="0"/>
    <s v="Rundofase"/>
    <x v="0"/>
    <d v="2017-08-07T00:00:00"/>
    <x v="196"/>
    <n v="1080"/>
    <s v="technolgy"/>
    <n v="1983"/>
    <n v="1008.06"/>
    <n v="1238"/>
    <s v="United States"/>
    <n v="0"/>
    <s v="GTX"/>
    <n v="1096"/>
    <x v="1"/>
    <s v="Central"/>
  </r>
  <r>
    <s v="FNXCNUR1"/>
    <x v="14"/>
    <x v="0"/>
    <s v="Blackzim"/>
    <x v="1"/>
    <d v="2017-08-07T00:00:00"/>
    <x v="251"/>
    <n v="0"/>
    <s v="retail"/>
    <n v="2009"/>
    <n v="497.11"/>
    <n v="1588"/>
    <s v="United States"/>
    <n v="0"/>
    <s v="GTX"/>
    <n v="1096"/>
    <x v="2"/>
    <s v="West"/>
  </r>
  <r>
    <s v="DSPMSOTB"/>
    <x v="21"/>
    <x v="4"/>
    <s v="Globex Corporation"/>
    <x v="0"/>
    <d v="2017-08-07T00:00:00"/>
    <x v="252"/>
    <n v="3063"/>
    <s v="technolgy"/>
    <n v="2000"/>
    <n v="1223.72"/>
    <n v="2497"/>
    <s v="Norway"/>
    <n v="0"/>
    <s v="MG"/>
    <n v="3393"/>
    <x v="0"/>
    <s v="Central"/>
  </r>
  <r>
    <s v="AOVU3VUJ"/>
    <x v="5"/>
    <x v="2"/>
    <s v="Konex"/>
    <x v="1"/>
    <d v="2017-08-07T00:00:00"/>
    <x v="227"/>
    <n v="0"/>
    <s v="technolgy"/>
    <n v="1980"/>
    <n v="7708.38"/>
    <n v="13756"/>
    <s v="United States"/>
    <n v="0"/>
    <s v="GTX"/>
    <n v="550"/>
    <x v="3"/>
    <s v="West"/>
  </r>
  <r>
    <s v="I6M40320"/>
    <x v="6"/>
    <x v="0"/>
    <s v="Betatech"/>
    <x v="2"/>
    <d v="2017-08-07T00:00:00"/>
    <x v="14"/>
    <m/>
    <s v="medical"/>
    <n v="1986"/>
    <n v="647.18"/>
    <n v="1185"/>
    <s v="Kenya"/>
    <n v="0"/>
    <s v="GTX"/>
    <n v="1096"/>
    <x v="1"/>
    <s v="Central"/>
  </r>
  <r>
    <s v="6DUFMKIG"/>
    <x v="4"/>
    <x v="1"/>
    <s v="J-Texon"/>
    <x v="1"/>
    <d v="2017-08-07T00:00:00"/>
    <x v="143"/>
    <n v="0"/>
    <s v="retail"/>
    <n v="1989"/>
    <n v="1388.67"/>
    <n v="3583"/>
    <s v="United States"/>
    <n v="0"/>
    <s v="MG"/>
    <n v="55"/>
    <x v="3"/>
    <s v="West"/>
  </r>
  <r>
    <s v="R2DID6L7"/>
    <x v="13"/>
    <x v="1"/>
    <s v="Acme Corporation"/>
    <x v="0"/>
    <d v="2017-08-07T00:00:00"/>
    <x v="217"/>
    <n v="52"/>
    <s v="technolgy"/>
    <n v="1996"/>
    <n v="1100.04"/>
    <n v="2822"/>
    <s v="United States"/>
    <n v="0"/>
    <s v="MG"/>
    <n v="55"/>
    <x v="4"/>
    <s v="East"/>
  </r>
  <r>
    <s v="WHS3UZHR"/>
    <x v="13"/>
    <x v="1"/>
    <s v="Bluth Company"/>
    <x v="0"/>
    <d v="2017-08-07T00:00:00"/>
    <x v="210"/>
    <n v="51"/>
    <s v="technolgy"/>
    <n v="1993"/>
    <n v="1242.32"/>
    <n v="3027"/>
    <s v="United States"/>
    <s v="Acme Corporation"/>
    <s v="MG"/>
    <n v="55"/>
    <x v="4"/>
    <s v="East"/>
  </r>
  <r>
    <s v="RRQIGS7E"/>
    <x v="3"/>
    <x v="1"/>
    <s v="dambase"/>
    <x v="0"/>
    <d v="2017-08-08T00:00:00"/>
    <x v="155"/>
    <n v="53"/>
    <s v="marketing"/>
    <n v="1995"/>
    <n v="2173.98"/>
    <n v="2928"/>
    <s v="United States"/>
    <s v="Inity"/>
    <s v="MG"/>
    <n v="55"/>
    <x v="0"/>
    <s v="Central"/>
  </r>
  <r>
    <s v="1VFRN1GB"/>
    <x v="25"/>
    <x v="2"/>
    <s v="Xx-zobam"/>
    <x v="0"/>
    <d v="2017-08-08T00:00:00"/>
    <x v="150"/>
    <n v="582"/>
    <s v="entertainment"/>
    <n v="1989"/>
    <n v="3838.39"/>
    <n v="8274"/>
    <s v="United States"/>
    <n v="0"/>
    <s v="GTX"/>
    <n v="550"/>
    <x v="5"/>
    <s v="East"/>
  </r>
  <r>
    <s v="AHXFADIU"/>
    <x v="27"/>
    <x v="3"/>
    <s v="Cancity"/>
    <x v="1"/>
    <d v="2017-08-08T00:00:00"/>
    <x v="196"/>
    <n v="0"/>
    <s v="retail"/>
    <n v="2001"/>
    <n v="718.62"/>
    <n v="2448"/>
    <s v="United States"/>
    <n v="0"/>
    <s v="GTX"/>
    <n v="5482"/>
    <x v="0"/>
    <s v="Central"/>
  </r>
  <r>
    <s v="PWKFVQFA"/>
    <x v="27"/>
    <x v="4"/>
    <s v="Warephase"/>
    <x v="0"/>
    <d v="2017-08-08T00:00:00"/>
    <x v="226"/>
    <n v="3354"/>
    <s v="services"/>
    <n v="1997"/>
    <n v="2041.73"/>
    <n v="5276"/>
    <s v="United States"/>
    <n v="0"/>
    <s v="MG"/>
    <n v="3393"/>
    <x v="0"/>
    <s v="Central"/>
  </r>
  <r>
    <s v="8CAXVCDF"/>
    <x v="26"/>
    <x v="4"/>
    <s v="Donware"/>
    <x v="1"/>
    <d v="2017-08-08T00:00:00"/>
    <x v="138"/>
    <n v="0"/>
    <s v="marketing"/>
    <n v="1999"/>
    <n v="1197.44"/>
    <n v="2570"/>
    <s v="United States"/>
    <n v="0"/>
    <s v="MG"/>
    <n v="3393"/>
    <x v="5"/>
    <s v="East"/>
  </r>
  <r>
    <s v="0SIWRBDT"/>
    <x v="26"/>
    <x v="0"/>
    <s v="Konex"/>
    <x v="0"/>
    <d v="2017-08-08T00:00:00"/>
    <x v="253"/>
    <n v="1135"/>
    <s v="technolgy"/>
    <n v="1980"/>
    <n v="7708.38"/>
    <n v="13756"/>
    <s v="United States"/>
    <n v="0"/>
    <s v="GTX"/>
    <n v="1096"/>
    <x v="5"/>
    <s v="East"/>
  </r>
  <r>
    <s v="6IMKESNY"/>
    <x v="29"/>
    <x v="0"/>
    <s v="Toughzap"/>
    <x v="0"/>
    <d v="2017-08-08T00:00:00"/>
    <x v="149"/>
    <n v="1085"/>
    <s v="retail"/>
    <n v="1995"/>
    <n v="332.43"/>
    <n v="799"/>
    <s v="United States"/>
    <n v="0"/>
    <s v="GTX"/>
    <n v="1096"/>
    <x v="1"/>
    <s v="Central"/>
  </r>
  <r>
    <s v="CLRPASVW"/>
    <x v="14"/>
    <x v="2"/>
    <s v="Cancity"/>
    <x v="2"/>
    <d v="2017-08-08T00:00:00"/>
    <x v="14"/>
    <m/>
    <s v="retail"/>
    <n v="2001"/>
    <n v="718.62"/>
    <n v="2448"/>
    <s v="United States"/>
    <n v="0"/>
    <s v="GTX"/>
    <n v="550"/>
    <x v="2"/>
    <s v="West"/>
  </r>
  <r>
    <s v="18N5WD04"/>
    <x v="16"/>
    <x v="1"/>
    <s v="Singletechno"/>
    <x v="1"/>
    <d v="2017-08-08T00:00:00"/>
    <x v="172"/>
    <n v="0"/>
    <s v="retail"/>
    <n v="1996"/>
    <n v="2214.94"/>
    <n v="5374"/>
    <s v="United States"/>
    <n v="0"/>
    <s v="MG"/>
    <n v="55"/>
    <x v="2"/>
    <s v="West"/>
  </r>
  <r>
    <s v="R26IBPEJ"/>
    <x v="21"/>
    <x v="2"/>
    <s v="Finhigh"/>
    <x v="1"/>
    <d v="2017-08-08T00:00:00"/>
    <x v="220"/>
    <n v="0"/>
    <s v="finance"/>
    <n v="2006"/>
    <n v="1102.43"/>
    <n v="1759"/>
    <s v="United States"/>
    <n v="0"/>
    <s v="GTX"/>
    <n v="550"/>
    <x v="0"/>
    <s v="Central"/>
  </r>
  <r>
    <s v="TCBW39GW"/>
    <x v="20"/>
    <x v="0"/>
    <s v="Zumgoity"/>
    <x v="0"/>
    <d v="2017-08-08T00:00:00"/>
    <x v="238"/>
    <n v="1196"/>
    <s v="medical"/>
    <n v="1984"/>
    <n v="441.08"/>
    <n v="1210"/>
    <s v="United States"/>
    <n v="0"/>
    <s v="GTX"/>
    <n v="1096"/>
    <x v="1"/>
    <s v="Central"/>
  </r>
  <r>
    <s v="F9QHNS68"/>
    <x v="20"/>
    <x v="3"/>
    <s v="Warephase"/>
    <x v="0"/>
    <d v="2017-08-08T00:00:00"/>
    <x v="147"/>
    <n v="5572"/>
    <s v="services"/>
    <n v="1997"/>
    <n v="2041.73"/>
    <n v="5276"/>
    <s v="United States"/>
    <n v="0"/>
    <s v="GTX"/>
    <n v="5482"/>
    <x v="1"/>
    <s v="Central"/>
  </r>
  <r>
    <s v="7DA7E2K7"/>
    <x v="8"/>
    <x v="4"/>
    <s v="J-Texon"/>
    <x v="0"/>
    <d v="2017-08-08T00:00:00"/>
    <x v="205"/>
    <n v="3415"/>
    <s v="retail"/>
    <n v="1989"/>
    <n v="1388.67"/>
    <n v="3583"/>
    <s v="United States"/>
    <n v="0"/>
    <s v="MG"/>
    <n v="3393"/>
    <x v="2"/>
    <s v="West"/>
  </r>
  <r>
    <s v="GTH7MXLG"/>
    <x v="11"/>
    <x v="1"/>
    <s v="Scottech"/>
    <x v="1"/>
    <d v="2017-08-08T00:00:00"/>
    <x v="139"/>
    <n v="0"/>
    <s v="marketing"/>
    <n v="2012"/>
    <n v="45.39"/>
    <n v="100"/>
    <s v="United States"/>
    <s v="Inity"/>
    <s v="MG"/>
    <n v="55"/>
    <x v="0"/>
    <s v="Central"/>
  </r>
  <r>
    <s v="2QISWUQ9"/>
    <x v="25"/>
    <x v="2"/>
    <s v="Kinnamplus"/>
    <x v="1"/>
    <d v="2017-08-09T00:00:00"/>
    <x v="254"/>
    <n v="0"/>
    <s v="retail"/>
    <n v="2004"/>
    <n v="702.72"/>
    <n v="1831"/>
    <s v="United States"/>
    <n v="0"/>
    <s v="GTX"/>
    <n v="550"/>
    <x v="5"/>
    <s v="East"/>
  </r>
  <r>
    <s v="8CJ0DC9P"/>
    <x v="26"/>
    <x v="0"/>
    <s v="Vehement Capital Partners"/>
    <x v="1"/>
    <d v="2017-08-09T00:00:00"/>
    <x v="255"/>
    <n v="0"/>
    <s v="finance"/>
    <n v="1993"/>
    <n v="646.1"/>
    <n v="883"/>
    <s v="United States"/>
    <s v="Golddex"/>
    <s v="GTX"/>
    <n v="1096"/>
    <x v="5"/>
    <s v="East"/>
  </r>
  <r>
    <s v="S0WEFDP2"/>
    <x v="26"/>
    <x v="0"/>
    <s v="Plussunin"/>
    <x v="0"/>
    <d v="2017-08-09T00:00:00"/>
    <x v="172"/>
    <n v="1176"/>
    <s v="retail"/>
    <n v="2003"/>
    <n v="1419.98"/>
    <n v="4018"/>
    <s v="United States"/>
    <n v="0"/>
    <s v="GTX"/>
    <n v="1096"/>
    <x v="5"/>
    <s v="East"/>
  </r>
  <r>
    <s v="MUSSD9WD"/>
    <x v="1"/>
    <x v="0"/>
    <s v="Goodsilron"/>
    <x v="2"/>
    <d v="2017-08-09T00:00:00"/>
    <x v="14"/>
    <m/>
    <s v="marketing"/>
    <n v="2000"/>
    <n v="2952.73"/>
    <n v="5107"/>
    <s v="United States"/>
    <n v="0"/>
    <s v="GTX"/>
    <n v="1096"/>
    <x v="1"/>
    <s v="Central"/>
  </r>
  <r>
    <s v="N4JDVO8F"/>
    <x v="12"/>
    <x v="2"/>
    <s v="Singletechno"/>
    <x v="1"/>
    <d v="2017-08-09T00:00:00"/>
    <x v="116"/>
    <n v="0"/>
    <s v="retail"/>
    <n v="1996"/>
    <n v="2214.94"/>
    <n v="5374"/>
    <s v="United States"/>
    <n v="0"/>
    <s v="GTX"/>
    <n v="550"/>
    <x v="3"/>
    <s v="West"/>
  </r>
  <r>
    <s v="GXJF1O6U"/>
    <x v="12"/>
    <x v="4"/>
    <s v="Cheers"/>
    <x v="1"/>
    <d v="2017-08-09T00:00:00"/>
    <x v="228"/>
    <n v="0"/>
    <s v="entertainment"/>
    <n v="1993"/>
    <n v="4269.9"/>
    <n v="6472"/>
    <s v="United States"/>
    <s v="Massive Dynamic"/>
    <s v="MG"/>
    <n v="3393"/>
    <x v="3"/>
    <s v="West"/>
  </r>
  <r>
    <s v="XMVJ5X59"/>
    <x v="19"/>
    <x v="4"/>
    <s v="Plussunin"/>
    <x v="0"/>
    <d v="2017-08-09T00:00:00"/>
    <x v="238"/>
    <n v="2715"/>
    <s v="retail"/>
    <n v="2003"/>
    <n v="1419.98"/>
    <n v="4018"/>
    <s v="United States"/>
    <n v="0"/>
    <s v="MG"/>
    <n v="3393"/>
    <x v="4"/>
    <s v="East"/>
  </r>
  <r>
    <s v="AJ3CFCFA"/>
    <x v="9"/>
    <x v="0"/>
    <s v="Hatfan"/>
    <x v="1"/>
    <d v="2017-08-09T00:00:00"/>
    <x v="231"/>
    <n v="0"/>
    <s v="services"/>
    <n v="1982"/>
    <n v="792.46"/>
    <n v="1299"/>
    <s v="United States"/>
    <n v="0"/>
    <s v="GTX"/>
    <n v="1096"/>
    <x v="3"/>
    <s v="West"/>
  </r>
  <r>
    <s v="SX73M3HS"/>
    <x v="7"/>
    <x v="2"/>
    <s v="Hottechi"/>
    <x v="0"/>
    <d v="2017-08-09T00:00:00"/>
    <x v="250"/>
    <n v="511"/>
    <s v="technolgy"/>
    <n v="1997"/>
    <n v="8170.38"/>
    <n v="16499"/>
    <s v="Korea"/>
    <n v="0"/>
    <s v="GTX"/>
    <n v="550"/>
    <x v="2"/>
    <s v="West"/>
  </r>
  <r>
    <s v="EVXPG3V5"/>
    <x v="21"/>
    <x v="2"/>
    <s v="The New York Inquirer"/>
    <x v="2"/>
    <d v="2017-08-09T00:00:00"/>
    <x v="14"/>
    <m/>
    <s v="medical"/>
    <n v="1996"/>
    <n v="439.21"/>
    <n v="792"/>
    <s v="United States"/>
    <n v="0"/>
    <s v="GTX"/>
    <n v="550"/>
    <x v="0"/>
    <s v="Central"/>
  </r>
  <r>
    <s v="YDUL6H8V"/>
    <x v="5"/>
    <x v="0"/>
    <s v="Goodsilron"/>
    <x v="0"/>
    <d v="2017-08-09T00:00:00"/>
    <x v="249"/>
    <n v="1017"/>
    <s v="marketing"/>
    <n v="2000"/>
    <n v="2952.73"/>
    <n v="5107"/>
    <s v="United States"/>
    <n v="0"/>
    <s v="GTX"/>
    <n v="1096"/>
    <x v="3"/>
    <s v="West"/>
  </r>
  <r>
    <s v="FSNL204U"/>
    <x v="20"/>
    <x v="3"/>
    <s v="Hatfan"/>
    <x v="2"/>
    <d v="2017-08-09T00:00:00"/>
    <x v="14"/>
    <m/>
    <s v="services"/>
    <n v="1982"/>
    <n v="792.46"/>
    <n v="1299"/>
    <s v="United States"/>
    <n v="0"/>
    <s v="GTX"/>
    <n v="5482"/>
    <x v="1"/>
    <s v="Central"/>
  </r>
  <r>
    <s v="DY5RYWTV"/>
    <x v="8"/>
    <x v="0"/>
    <s v="Labdrill"/>
    <x v="1"/>
    <d v="2017-08-09T00:00:00"/>
    <x v="134"/>
    <n v="0"/>
    <s v="medical"/>
    <n v="1985"/>
    <n v="2741.37"/>
    <n v="9226"/>
    <s v="United States"/>
    <n v="0"/>
    <s v="GTX"/>
    <n v="1096"/>
    <x v="2"/>
    <s v="West"/>
  </r>
  <r>
    <s v="3F9NDPA0"/>
    <x v="8"/>
    <x v="0"/>
    <s v="Konex"/>
    <x v="0"/>
    <d v="2017-08-09T00:00:00"/>
    <x v="131"/>
    <n v="1102"/>
    <s v="technolgy"/>
    <n v="1980"/>
    <n v="7708.38"/>
    <n v="13756"/>
    <s v="United States"/>
    <n v="0"/>
    <s v="GTX"/>
    <n v="1096"/>
    <x v="2"/>
    <s v="West"/>
  </r>
  <r>
    <s v="UMKU4ZGE"/>
    <x v="8"/>
    <x v="1"/>
    <s v="Kan-code"/>
    <x v="0"/>
    <d v="2017-08-09T00:00:00"/>
    <x v="239"/>
    <n v="67"/>
    <s v="software"/>
    <n v="1982"/>
    <n v="11698.03"/>
    <n v="34288"/>
    <s v="United States"/>
    <n v="0"/>
    <s v="MG"/>
    <n v="55"/>
    <x v="2"/>
    <s v="West"/>
  </r>
  <r>
    <s v="56SRDF1B"/>
    <x v="0"/>
    <x v="1"/>
    <s v="Genco Pura Olive Oil Company"/>
    <x v="0"/>
    <d v="2017-08-09T00:00:00"/>
    <x v="177"/>
    <n v="59"/>
    <s v="retail"/>
    <n v="2007"/>
    <n v="894.33"/>
    <n v="1635"/>
    <s v="Italy"/>
    <n v="0"/>
    <s v="MG"/>
    <n v="55"/>
    <x v="0"/>
    <s v="Central"/>
  </r>
  <r>
    <s v="ID7F5VGK"/>
    <x v="6"/>
    <x v="3"/>
    <s v="Domzoom"/>
    <x v="1"/>
    <d v="2017-08-09T00:00:00"/>
    <x v="256"/>
    <n v="0"/>
    <s v="entertainment"/>
    <n v="1998"/>
    <n v="217.87"/>
    <n v="551"/>
    <s v="United States"/>
    <n v="0"/>
    <s v="GTX"/>
    <n v="5482"/>
    <x v="1"/>
    <s v="Central"/>
  </r>
  <r>
    <s v="6UQTAD4C"/>
    <x v="6"/>
    <x v="2"/>
    <s v="Hottechi"/>
    <x v="0"/>
    <d v="2017-08-09T00:00:00"/>
    <x v="257"/>
    <n v="569"/>
    <s v="technolgy"/>
    <n v="1997"/>
    <n v="8170.38"/>
    <n v="16499"/>
    <s v="Korea"/>
    <n v="0"/>
    <s v="GTX"/>
    <n v="550"/>
    <x v="1"/>
    <s v="Central"/>
  </r>
  <r>
    <s v="HT17GEXI"/>
    <x v="17"/>
    <x v="2"/>
    <s v="Xx-zobam"/>
    <x v="0"/>
    <d v="2017-08-09T00:00:00"/>
    <x v="252"/>
    <n v="517"/>
    <s v="entertainment"/>
    <n v="1989"/>
    <n v="3838.39"/>
    <n v="8274"/>
    <s v="United States"/>
    <n v="0"/>
    <s v="GTX"/>
    <n v="550"/>
    <x v="5"/>
    <s v="East"/>
  </r>
  <r>
    <s v="5Q2BP80H"/>
    <x v="18"/>
    <x v="2"/>
    <s v="Iselectrics"/>
    <x v="1"/>
    <d v="2017-08-09T00:00:00"/>
    <x v="197"/>
    <n v="0"/>
    <s v="technolgy"/>
    <n v="2011"/>
    <n v="527.11"/>
    <n v="1428"/>
    <s v="United States"/>
    <s v="Acme Corporation"/>
    <s v="GTX"/>
    <n v="550"/>
    <x v="4"/>
    <s v="East"/>
  </r>
  <r>
    <s v="JVKP9OCT"/>
    <x v="28"/>
    <x v="0"/>
    <s v="Donware"/>
    <x v="0"/>
    <d v="2017-08-10T00:00:00"/>
    <x v="159"/>
    <n v="1171"/>
    <s v="marketing"/>
    <n v="1999"/>
    <n v="1197.44"/>
    <n v="2570"/>
    <s v="United States"/>
    <n v="0"/>
    <s v="GTX"/>
    <n v="1096"/>
    <x v="5"/>
    <s v="East"/>
  </r>
  <r>
    <s v="COJKCSVG"/>
    <x v="23"/>
    <x v="2"/>
    <s v="Kinnamplus"/>
    <x v="1"/>
    <d v="2017-08-10T00:00:00"/>
    <x v="159"/>
    <n v="0"/>
    <s v="retail"/>
    <n v="2004"/>
    <n v="702.72"/>
    <n v="1831"/>
    <s v="United States"/>
    <n v="0"/>
    <s v="GTX"/>
    <n v="550"/>
    <x v="4"/>
    <s v="East"/>
  </r>
  <r>
    <s v="533RTCAL"/>
    <x v="23"/>
    <x v="0"/>
    <s v="Donquadtech"/>
    <x v="0"/>
    <d v="2017-08-10T00:00:00"/>
    <x v="134"/>
    <n v="1143"/>
    <s v="technolgy"/>
    <n v="1992"/>
    <n v="1712.68"/>
    <n v="3194"/>
    <s v="United States"/>
    <s v="Acme Corporation"/>
    <s v="GTX"/>
    <n v="1096"/>
    <x v="4"/>
    <s v="East"/>
  </r>
  <r>
    <s v="DNL2IICB"/>
    <x v="1"/>
    <x v="4"/>
    <s v="Codehow"/>
    <x v="1"/>
    <d v="2017-08-10T00:00:00"/>
    <x v="116"/>
    <n v="0"/>
    <s v="software"/>
    <n v="1998"/>
    <n v="2714.9"/>
    <n v="2641"/>
    <s v="United States"/>
    <s v="Acme Corporation"/>
    <s v="MG"/>
    <n v="3393"/>
    <x v="1"/>
    <s v="Central"/>
  </r>
  <r>
    <s v="X7V78ZY0"/>
    <x v="12"/>
    <x v="1"/>
    <s v="Scotfind"/>
    <x v="0"/>
    <d v="2017-08-10T00:00:00"/>
    <x v="121"/>
    <n v="49"/>
    <s v="software"/>
    <n v="1996"/>
    <n v="6354.87"/>
    <n v="16780"/>
    <s v="United States"/>
    <s v="Bubba Gump"/>
    <s v="MG"/>
    <n v="55"/>
    <x v="3"/>
    <s v="West"/>
  </r>
  <r>
    <s v="5GEBBVQQ"/>
    <x v="19"/>
    <x v="3"/>
    <s v="Bubba Gump"/>
    <x v="1"/>
    <d v="2017-08-10T00:00:00"/>
    <x v="205"/>
    <n v="0"/>
    <s v="software"/>
    <n v="2002"/>
    <n v="987.39"/>
    <n v="2253"/>
    <s v="United States"/>
    <n v="0"/>
    <s v="GTX"/>
    <n v="5482"/>
    <x v="4"/>
    <s v="East"/>
  </r>
  <r>
    <s v="DMN53GAI"/>
    <x v="9"/>
    <x v="4"/>
    <s v="J-Texon"/>
    <x v="0"/>
    <d v="2017-08-10T00:00:00"/>
    <x v="143"/>
    <n v="3511"/>
    <s v="retail"/>
    <n v="1989"/>
    <n v="1388.67"/>
    <n v="3583"/>
    <s v="United States"/>
    <n v="0"/>
    <s v="MG"/>
    <n v="3393"/>
    <x v="3"/>
    <s v="West"/>
  </r>
  <r>
    <s v="MBPJUJ7F"/>
    <x v="29"/>
    <x v="2"/>
    <s v="Plexzap"/>
    <x v="2"/>
    <d v="2017-08-10T00:00:00"/>
    <x v="14"/>
    <m/>
    <s v="retail"/>
    <n v="2001"/>
    <n v="2437.85"/>
    <n v="4874"/>
    <s v="United States"/>
    <n v="0"/>
    <s v="GTX"/>
    <n v="550"/>
    <x v="1"/>
    <s v="Central"/>
  </r>
  <r>
    <s v="J31SUXQJ"/>
    <x v="20"/>
    <x v="3"/>
    <s v="Sumace"/>
    <x v="2"/>
    <d v="2017-08-10T00:00:00"/>
    <x v="14"/>
    <m/>
    <s v="retail"/>
    <n v="2000"/>
    <n v="167.89"/>
    <n v="493"/>
    <s v="Romania"/>
    <n v="0"/>
    <s v="GTX"/>
    <n v="5482"/>
    <x v="1"/>
    <s v="Central"/>
  </r>
  <r>
    <s v="C23N9DE9"/>
    <x v="20"/>
    <x v="0"/>
    <s v="Codehow"/>
    <x v="0"/>
    <d v="2017-08-10T00:00:00"/>
    <x v="150"/>
    <n v="1108"/>
    <s v="software"/>
    <n v="1998"/>
    <n v="2714.9"/>
    <n v="2641"/>
    <s v="United States"/>
    <s v="Acme Corporation"/>
    <s v="GTX"/>
    <n v="1096"/>
    <x v="1"/>
    <s v="Central"/>
  </r>
  <r>
    <s v="FW7QS11M"/>
    <x v="8"/>
    <x v="1"/>
    <s v="Golddex"/>
    <x v="1"/>
    <d v="2017-08-10T00:00:00"/>
    <x v="238"/>
    <n v="0"/>
    <s v="finance"/>
    <n v="2008"/>
    <n v="52.5"/>
    <n v="165"/>
    <s v="United States"/>
    <n v="0"/>
    <s v="MG"/>
    <n v="55"/>
    <x v="2"/>
    <s v="West"/>
  </r>
  <r>
    <s v="ZRBHYBW9"/>
    <x v="8"/>
    <x v="1"/>
    <s v="Groovestreet"/>
    <x v="1"/>
    <d v="2017-08-10T00:00:00"/>
    <x v="197"/>
    <n v="0"/>
    <s v="retail"/>
    <n v="2003"/>
    <n v="223.8"/>
    <n v="299"/>
    <s v="United States"/>
    <n v="0"/>
    <s v="MG"/>
    <n v="55"/>
    <x v="2"/>
    <s v="West"/>
  </r>
  <r>
    <s v="JLK580ND"/>
    <x v="6"/>
    <x v="2"/>
    <s v="Stanredtax"/>
    <x v="1"/>
    <d v="2017-08-10T00:00:00"/>
    <x v="167"/>
    <n v="0"/>
    <s v="finance"/>
    <n v="1987"/>
    <n v="1698.2"/>
    <n v="3798"/>
    <s v="United States"/>
    <n v="0"/>
    <s v="GTX"/>
    <n v="550"/>
    <x v="1"/>
    <s v="Central"/>
  </r>
  <r>
    <s v="GN9SQ77J"/>
    <x v="6"/>
    <x v="3"/>
    <s v="Inity"/>
    <x v="0"/>
    <d v="2017-08-10T00:00:00"/>
    <x v="148"/>
    <n v="5671"/>
    <s v="marketing"/>
    <n v="1986"/>
    <n v="2403.58"/>
    <n v="8801"/>
    <s v="United States"/>
    <n v="0"/>
    <s v="GTX"/>
    <n v="5482"/>
    <x v="1"/>
    <s v="Central"/>
  </r>
  <r>
    <s v="1S09GEOL"/>
    <x v="15"/>
    <x v="2"/>
    <s v="Bubba Gump"/>
    <x v="1"/>
    <d v="2017-08-10T00:00:00"/>
    <x v="177"/>
    <n v="0"/>
    <s v="software"/>
    <n v="2002"/>
    <n v="987.39"/>
    <n v="2253"/>
    <s v="United States"/>
    <n v="0"/>
    <s v="GTX"/>
    <n v="550"/>
    <x v="4"/>
    <s v="East"/>
  </r>
  <r>
    <s v="W0TOD23Z"/>
    <x v="11"/>
    <x v="2"/>
    <s v="Bioholding"/>
    <x v="0"/>
    <d v="2017-08-10T00:00:00"/>
    <x v="172"/>
    <n v="546"/>
    <s v="medical"/>
    <n v="2012"/>
    <n v="587.34"/>
    <n v="1356"/>
    <s v="Philipines"/>
    <n v="0"/>
    <s v="GTX"/>
    <n v="550"/>
    <x v="0"/>
    <s v="Central"/>
  </r>
  <r>
    <s v="2SI35CTV"/>
    <x v="4"/>
    <x v="1"/>
    <s v="Golddex"/>
    <x v="0"/>
    <d v="2017-08-10T00:00:00"/>
    <x v="258"/>
    <n v="57"/>
    <s v="finance"/>
    <n v="2008"/>
    <n v="52.5"/>
    <n v="165"/>
    <s v="United States"/>
    <n v="0"/>
    <s v="MG"/>
    <n v="55"/>
    <x v="3"/>
    <s v="West"/>
  </r>
  <r>
    <s v="58CZCKFN"/>
    <x v="4"/>
    <x v="4"/>
    <s v="Doncon"/>
    <x v="0"/>
    <d v="2017-08-10T00:00:00"/>
    <x v="183"/>
    <n v="3195"/>
    <s v="technolgy"/>
    <n v="2010"/>
    <n v="587.72"/>
    <n v="1501"/>
    <s v="United States"/>
    <n v="0"/>
    <s v="MG"/>
    <n v="3393"/>
    <x v="3"/>
    <s v="West"/>
  </r>
  <r>
    <s v="3E6J4YRT"/>
    <x v="13"/>
    <x v="2"/>
    <s v="Zotware"/>
    <x v="1"/>
    <d v="2017-08-10T00:00:00"/>
    <x v="205"/>
    <n v="0"/>
    <s v="software"/>
    <n v="1979"/>
    <n v="4478.47"/>
    <n v="13809"/>
    <s v="United States"/>
    <n v="0"/>
    <s v="GTX"/>
    <n v="550"/>
    <x v="4"/>
    <s v="East"/>
  </r>
  <r>
    <s v="L4QYOBFW"/>
    <x v="3"/>
    <x v="1"/>
    <s v="Globex Corporation"/>
    <x v="1"/>
    <d v="2017-08-11T00:00:00"/>
    <x v="205"/>
    <n v="0"/>
    <s v="technolgy"/>
    <n v="2000"/>
    <n v="1223.72"/>
    <n v="2497"/>
    <s v="Norway"/>
    <n v="0"/>
    <s v="MG"/>
    <n v="55"/>
    <x v="0"/>
    <s v="Central"/>
  </r>
  <r>
    <s v="DSC7UB3W"/>
    <x v="3"/>
    <x v="1"/>
    <s v="Globex Corporation"/>
    <x v="1"/>
    <d v="2017-08-11T00:00:00"/>
    <x v="146"/>
    <n v="0"/>
    <s v="technolgy"/>
    <n v="2000"/>
    <n v="1223.72"/>
    <n v="2497"/>
    <s v="Norway"/>
    <n v="0"/>
    <s v="MG"/>
    <n v="55"/>
    <x v="0"/>
    <s v="Central"/>
  </r>
  <r>
    <s v="ZHXBOIJ6"/>
    <x v="3"/>
    <x v="1"/>
    <s v="Dontechi"/>
    <x v="0"/>
    <d v="2017-08-11T00:00:00"/>
    <x v="155"/>
    <n v="46"/>
    <s v="software"/>
    <n v="1982"/>
    <n v="4618"/>
    <n v="10083"/>
    <s v="United States"/>
    <n v="0"/>
    <s v="MG"/>
    <n v="55"/>
    <x v="0"/>
    <s v="Central"/>
  </r>
  <r>
    <s v="FBVCN3BA"/>
    <x v="3"/>
    <x v="1"/>
    <s v="Streethex"/>
    <x v="0"/>
    <d v="2017-08-11T00:00:00"/>
    <x v="238"/>
    <n v="65"/>
    <s v="retail"/>
    <n v="1988"/>
    <n v="1376.8"/>
    <n v="1165"/>
    <s v="Belgium"/>
    <n v="0"/>
    <s v="MG"/>
    <n v="55"/>
    <x v="0"/>
    <s v="Central"/>
  </r>
  <r>
    <s v="5MAXF8FK"/>
    <x v="24"/>
    <x v="3"/>
    <s v="The New York Inquirer"/>
    <x v="2"/>
    <d v="2017-08-11T00:00:00"/>
    <x v="14"/>
    <m/>
    <s v="medical"/>
    <n v="1996"/>
    <n v="439.21"/>
    <n v="792"/>
    <s v="United States"/>
    <n v="0"/>
    <s v="GTX"/>
    <n v="5482"/>
    <x v="1"/>
    <s v="Central"/>
  </r>
  <r>
    <s v="KJGZN9D4"/>
    <x v="29"/>
    <x v="2"/>
    <s v="Rangreen"/>
    <x v="0"/>
    <d v="2017-08-11T00:00:00"/>
    <x v="209"/>
    <n v="526"/>
    <s v="technolgy"/>
    <n v="1987"/>
    <n v="2938.67"/>
    <n v="8775"/>
    <s v="Panama"/>
    <n v="0"/>
    <s v="GTX"/>
    <n v="550"/>
    <x v="1"/>
    <s v="Central"/>
  </r>
  <r>
    <s v="ORJRH2SQ"/>
    <x v="5"/>
    <x v="0"/>
    <s v="Green-Plus"/>
    <x v="0"/>
    <d v="2017-08-11T00:00:00"/>
    <x v="141"/>
    <n v="1105"/>
    <s v="services"/>
    <n v="2003"/>
    <n v="692.19"/>
    <n v="1922"/>
    <s v="United States"/>
    <n v="0"/>
    <s v="GTX"/>
    <n v="1096"/>
    <x v="3"/>
    <s v="West"/>
  </r>
  <r>
    <s v="8CBTC1PX"/>
    <x v="20"/>
    <x v="4"/>
    <s v="Streethex"/>
    <x v="2"/>
    <d v="2017-08-11T00:00:00"/>
    <x v="14"/>
    <m/>
    <s v="retail"/>
    <n v="1988"/>
    <n v="1376.8"/>
    <n v="1165"/>
    <s v="Belgium"/>
    <n v="0"/>
    <s v="MG"/>
    <n v="3393"/>
    <x v="1"/>
    <s v="Central"/>
  </r>
  <r>
    <s v="GFU8P2SC"/>
    <x v="11"/>
    <x v="1"/>
    <s v="Bioholding"/>
    <x v="1"/>
    <d v="2017-08-11T00:00:00"/>
    <x v="149"/>
    <n v="0"/>
    <s v="medical"/>
    <n v="2012"/>
    <n v="587.34"/>
    <n v="1356"/>
    <s v="Philipines"/>
    <n v="0"/>
    <s v="MG"/>
    <n v="55"/>
    <x v="0"/>
    <s v="Central"/>
  </r>
  <r>
    <s v="SBCNMFUN"/>
    <x v="4"/>
    <x v="1"/>
    <s v="Sunnamplex"/>
    <x v="0"/>
    <d v="2017-08-11T00:00:00"/>
    <x v="121"/>
    <n v="56"/>
    <s v="marketing"/>
    <n v="2008"/>
    <n v="894.37"/>
    <n v="1593"/>
    <s v="Poland"/>
    <n v="0"/>
    <s v="MG"/>
    <n v="55"/>
    <x v="3"/>
    <s v="West"/>
  </r>
  <r>
    <s v="JCIKEHD8"/>
    <x v="13"/>
    <x v="0"/>
    <s v="Iselectrics"/>
    <x v="1"/>
    <d v="2017-08-11T00:00:00"/>
    <x v="210"/>
    <n v="0"/>
    <s v="technolgy"/>
    <n v="2011"/>
    <n v="527.11"/>
    <n v="1428"/>
    <s v="United States"/>
    <s v="Acme Corporation"/>
    <s v="GTX"/>
    <n v="1096"/>
    <x v="4"/>
    <s v="East"/>
  </r>
  <r>
    <s v="0PUDG8KY"/>
    <x v="25"/>
    <x v="2"/>
    <s v="Zathunicon"/>
    <x v="1"/>
    <d v="2017-08-12T00:00:00"/>
    <x v="163"/>
    <n v="0"/>
    <s v="retail"/>
    <n v="2010"/>
    <n v="71.12"/>
    <n v="144"/>
    <s v="United States"/>
    <n v="0"/>
    <s v="GTX"/>
    <n v="550"/>
    <x v="5"/>
    <s v="East"/>
  </r>
  <r>
    <s v="0UB5IQXA"/>
    <x v="27"/>
    <x v="1"/>
    <s v="Codehow"/>
    <x v="0"/>
    <d v="2017-08-12T00:00:00"/>
    <x v="229"/>
    <n v="65"/>
    <s v="software"/>
    <n v="1998"/>
    <n v="2714.9"/>
    <n v="2641"/>
    <s v="United States"/>
    <s v="Acme Corporation"/>
    <s v="MG"/>
    <n v="55"/>
    <x v="0"/>
    <s v="Central"/>
  </r>
  <r>
    <s v="ASVOOKMY"/>
    <x v="23"/>
    <x v="2"/>
    <s v="Zathunicon"/>
    <x v="0"/>
    <d v="2017-08-12T00:00:00"/>
    <x v="137"/>
    <n v="524"/>
    <s v="retail"/>
    <n v="2010"/>
    <n v="71.12"/>
    <n v="144"/>
    <s v="United States"/>
    <n v="0"/>
    <s v="GTX"/>
    <n v="550"/>
    <x v="4"/>
    <s v="East"/>
  </r>
  <r>
    <s v="HMWIP0F2"/>
    <x v="1"/>
    <x v="1"/>
    <s v="Finjob"/>
    <x v="2"/>
    <d v="2017-08-12T00:00:00"/>
    <x v="14"/>
    <m/>
    <s v="employment"/>
    <n v="1988"/>
    <n v="2059.9"/>
    <n v="3644"/>
    <s v="United States"/>
    <n v="0"/>
    <s v="MG"/>
    <n v="55"/>
    <x v="1"/>
    <s v="Central"/>
  </r>
  <r>
    <s v="J6TNURHV"/>
    <x v="1"/>
    <x v="2"/>
    <s v="Inity"/>
    <x v="0"/>
    <d v="2017-08-12T00:00:00"/>
    <x v="230"/>
    <n v="481"/>
    <s v="marketing"/>
    <n v="1986"/>
    <n v="2403.58"/>
    <n v="8801"/>
    <s v="United States"/>
    <n v="0"/>
    <s v="GTX"/>
    <n v="550"/>
    <x v="1"/>
    <s v="Central"/>
  </r>
  <r>
    <s v="9PG07FPP"/>
    <x v="1"/>
    <x v="2"/>
    <s v="Treequote"/>
    <x v="0"/>
    <d v="2017-08-12T00:00:00"/>
    <x v="209"/>
    <n v="520"/>
    <s v="telecommunications"/>
    <n v="1988"/>
    <n v="5266.09"/>
    <n v="8595"/>
    <s v="United States"/>
    <s v="Sonron"/>
    <s v="GTX"/>
    <n v="550"/>
    <x v="1"/>
    <s v="Central"/>
  </r>
  <r>
    <s v="A7YPY8KI"/>
    <x v="12"/>
    <x v="1"/>
    <s v="Fasehatice"/>
    <x v="0"/>
    <d v="2017-08-12T00:00:00"/>
    <x v="132"/>
    <n v="53"/>
    <s v="retail"/>
    <n v="1990"/>
    <n v="4968.91"/>
    <n v="7523"/>
    <s v="United States"/>
    <n v="0"/>
    <s v="MG"/>
    <n v="55"/>
    <x v="3"/>
    <s v="West"/>
  </r>
  <r>
    <s v="IFTZ75Z9"/>
    <x v="16"/>
    <x v="0"/>
    <s v="Labdrill"/>
    <x v="1"/>
    <d v="2017-08-12T00:00:00"/>
    <x v="259"/>
    <n v="0"/>
    <s v="medical"/>
    <n v="1985"/>
    <n v="2741.37"/>
    <n v="9226"/>
    <s v="United States"/>
    <n v="0"/>
    <s v="GTX"/>
    <n v="1096"/>
    <x v="2"/>
    <s v="West"/>
  </r>
  <r>
    <s v="E8QYYAGE"/>
    <x v="21"/>
    <x v="2"/>
    <s v="Stanredtax"/>
    <x v="1"/>
    <d v="2017-08-12T00:00:00"/>
    <x v="179"/>
    <n v="0"/>
    <s v="finance"/>
    <n v="1987"/>
    <n v="1698.2"/>
    <n v="3798"/>
    <s v="United States"/>
    <n v="0"/>
    <s v="GTX"/>
    <n v="550"/>
    <x v="0"/>
    <s v="Central"/>
  </r>
  <r>
    <s v="O0L6JUYE"/>
    <x v="20"/>
    <x v="2"/>
    <s v="Bluth Company"/>
    <x v="2"/>
    <d v="2017-08-12T00:00:00"/>
    <x v="14"/>
    <m/>
    <s v="technolgy"/>
    <n v="1993"/>
    <n v="1242.32"/>
    <n v="3027"/>
    <s v="United States"/>
    <s v="Acme Corporation"/>
    <s v="GTX"/>
    <n v="550"/>
    <x v="1"/>
    <s v="Central"/>
  </r>
  <r>
    <s v="XE0H6MOP"/>
    <x v="8"/>
    <x v="2"/>
    <s v="Hottechi"/>
    <x v="0"/>
    <d v="2017-08-12T00:00:00"/>
    <x v="178"/>
    <n v="559"/>
    <s v="technolgy"/>
    <n v="1997"/>
    <n v="8170.38"/>
    <n v="16499"/>
    <s v="Korea"/>
    <n v="0"/>
    <s v="GTX"/>
    <n v="550"/>
    <x v="2"/>
    <s v="West"/>
  </r>
  <r>
    <s v="44Q1W18Y"/>
    <x v="0"/>
    <x v="1"/>
    <s v="Zoomit"/>
    <x v="2"/>
    <d v="2017-08-12T00:00:00"/>
    <x v="14"/>
    <m/>
    <s v="entertainment"/>
    <n v="1992"/>
    <n v="324.19"/>
    <n v="978"/>
    <s v="United States"/>
    <n v="0"/>
    <s v="MG"/>
    <n v="55"/>
    <x v="0"/>
    <s v="Central"/>
  </r>
  <r>
    <s v="R0YCRJVQ"/>
    <x v="0"/>
    <x v="4"/>
    <s v="Isdom"/>
    <x v="1"/>
    <d v="2017-08-12T00:00:00"/>
    <x v="149"/>
    <n v="0"/>
    <s v="medical"/>
    <n v="2002"/>
    <n v="3178.24"/>
    <n v="4540"/>
    <s v="United States"/>
    <n v="0"/>
    <s v="MG"/>
    <n v="3393"/>
    <x v="0"/>
    <s v="Central"/>
  </r>
  <r>
    <s v="7ZN8YCH8"/>
    <x v="11"/>
    <x v="1"/>
    <s v="Gekko &amp; Co"/>
    <x v="2"/>
    <d v="2017-08-12T00:00:00"/>
    <x v="14"/>
    <m/>
    <s v="retail"/>
    <n v="1990"/>
    <n v="2520.83"/>
    <n v="3502"/>
    <s v="United States"/>
    <n v="0"/>
    <s v="MG"/>
    <n v="55"/>
    <x v="0"/>
    <s v="Central"/>
  </r>
  <r>
    <s v="3OA6FZUD"/>
    <x v="11"/>
    <x v="4"/>
    <s v="Treequote"/>
    <x v="0"/>
    <d v="2017-08-12T00:00:00"/>
    <x v="245"/>
    <n v="3165"/>
    <s v="telecommunications"/>
    <n v="1988"/>
    <n v="5266.09"/>
    <n v="8595"/>
    <s v="United States"/>
    <s v="Sonron"/>
    <s v="MG"/>
    <n v="3393"/>
    <x v="0"/>
    <s v="Central"/>
  </r>
  <r>
    <s v="SUOT8GB6"/>
    <x v="4"/>
    <x v="4"/>
    <s v="Blackzim"/>
    <x v="0"/>
    <d v="2017-08-12T00:00:00"/>
    <x v="225"/>
    <n v="3779"/>
    <s v="retail"/>
    <n v="2009"/>
    <n v="497.11"/>
    <n v="1588"/>
    <s v="United States"/>
    <n v="0"/>
    <s v="MG"/>
    <n v="3393"/>
    <x v="3"/>
    <s v="West"/>
  </r>
  <r>
    <s v="Q3TDGMAR"/>
    <x v="13"/>
    <x v="1"/>
    <s v="Donquadtech"/>
    <x v="0"/>
    <d v="2017-08-12T00:00:00"/>
    <x v="255"/>
    <n v="48"/>
    <s v="technolgy"/>
    <n v="1992"/>
    <n v="1712.68"/>
    <n v="3194"/>
    <s v="United States"/>
    <s v="Acme Corporation"/>
    <s v="MG"/>
    <n v="55"/>
    <x v="4"/>
    <s v="East"/>
  </r>
  <r>
    <s v="HQ2QSZUP"/>
    <x v="3"/>
    <x v="1"/>
    <s v="Streethex"/>
    <x v="0"/>
    <d v="2017-08-13T00:00:00"/>
    <x v="199"/>
    <n v="50"/>
    <s v="retail"/>
    <n v="1988"/>
    <n v="1376.8"/>
    <n v="1165"/>
    <s v="Belgium"/>
    <n v="0"/>
    <s v="MG"/>
    <n v="55"/>
    <x v="0"/>
    <s v="Central"/>
  </r>
  <r>
    <s v="V01XCOAS"/>
    <x v="28"/>
    <x v="1"/>
    <s v="Umbrella Corporation"/>
    <x v="1"/>
    <d v="2017-08-13T00:00:00"/>
    <x v="240"/>
    <n v="0"/>
    <s v="finance"/>
    <n v="1998"/>
    <n v="2022.14"/>
    <n v="5113"/>
    <s v="United States"/>
    <n v="0"/>
    <s v="MG"/>
    <n v="55"/>
    <x v="5"/>
    <s v="East"/>
  </r>
  <r>
    <s v="O35V5CTW"/>
    <x v="25"/>
    <x v="4"/>
    <s v="Xx-zobam"/>
    <x v="1"/>
    <d v="2017-08-13T00:00:00"/>
    <x v="251"/>
    <n v="0"/>
    <s v="entertainment"/>
    <n v="1989"/>
    <n v="3838.39"/>
    <n v="8274"/>
    <s v="United States"/>
    <n v="0"/>
    <s v="MG"/>
    <n v="3393"/>
    <x v="5"/>
    <s v="East"/>
  </r>
  <r>
    <s v="C205FMDE"/>
    <x v="23"/>
    <x v="1"/>
    <s v="Zencorporation"/>
    <x v="0"/>
    <d v="2017-08-13T00:00:00"/>
    <x v="169"/>
    <n v="59"/>
    <s v="technolgy"/>
    <n v="2011"/>
    <n v="40.79"/>
    <n v="142"/>
    <s v="China"/>
    <n v="0"/>
    <s v="MG"/>
    <n v="55"/>
    <x v="4"/>
    <s v="East"/>
  </r>
  <r>
    <s v="8H0UQYXW"/>
    <x v="7"/>
    <x v="4"/>
    <s v="Kan-code"/>
    <x v="0"/>
    <d v="2017-08-13T00:00:00"/>
    <x v="238"/>
    <n v="3972"/>
    <s v="software"/>
    <n v="1982"/>
    <n v="11698.03"/>
    <n v="34288"/>
    <s v="United States"/>
    <n v="0"/>
    <s v="MG"/>
    <n v="3393"/>
    <x v="2"/>
    <s v="West"/>
  </r>
  <r>
    <s v="5CAP1055"/>
    <x v="16"/>
    <x v="3"/>
    <s v="Kan-code"/>
    <x v="2"/>
    <d v="2017-08-13T00:00:00"/>
    <x v="14"/>
    <m/>
    <s v="software"/>
    <n v="1982"/>
    <n v="11698.03"/>
    <n v="34288"/>
    <s v="United States"/>
    <n v="0"/>
    <s v="GTX"/>
    <n v="5482"/>
    <x v="2"/>
    <s v="West"/>
  </r>
  <r>
    <s v="ZW2GDFKC"/>
    <x v="16"/>
    <x v="1"/>
    <s v="J-Texon"/>
    <x v="1"/>
    <d v="2017-08-13T00:00:00"/>
    <x v="163"/>
    <n v="0"/>
    <s v="retail"/>
    <n v="1989"/>
    <n v="1388.67"/>
    <n v="3583"/>
    <s v="United States"/>
    <n v="0"/>
    <s v="MG"/>
    <n v="55"/>
    <x v="2"/>
    <s v="West"/>
  </r>
  <r>
    <s v="96MOALT0"/>
    <x v="16"/>
    <x v="2"/>
    <s v="Konex"/>
    <x v="0"/>
    <d v="2017-08-13T00:00:00"/>
    <x v="155"/>
    <n v="573"/>
    <s v="technolgy"/>
    <n v="1980"/>
    <n v="7708.38"/>
    <n v="13756"/>
    <s v="United States"/>
    <n v="0"/>
    <s v="GTX"/>
    <n v="550"/>
    <x v="2"/>
    <s v="West"/>
  </r>
  <r>
    <s v="PXNDLIL2"/>
    <x v="21"/>
    <x v="1"/>
    <s v="Initech"/>
    <x v="2"/>
    <d v="2017-08-13T00:00:00"/>
    <x v="14"/>
    <m/>
    <s v="telecommunications"/>
    <n v="1994"/>
    <n v="6395.05"/>
    <n v="20275"/>
    <s v="United States"/>
    <n v="0"/>
    <s v="MG"/>
    <n v="55"/>
    <x v="0"/>
    <s v="Central"/>
  </r>
  <r>
    <s v="714B6OB2"/>
    <x v="5"/>
    <x v="3"/>
    <s v="Fasehatice"/>
    <x v="1"/>
    <d v="2017-08-13T00:00:00"/>
    <x v="228"/>
    <n v="0"/>
    <s v="retail"/>
    <n v="1990"/>
    <n v="4968.91"/>
    <n v="7523"/>
    <s v="United States"/>
    <n v="0"/>
    <s v="GTX"/>
    <n v="5482"/>
    <x v="3"/>
    <s v="West"/>
  </r>
  <r>
    <s v="CYBWWANG"/>
    <x v="20"/>
    <x v="1"/>
    <s v="Konmatfix"/>
    <x v="1"/>
    <d v="2017-08-13T00:00:00"/>
    <x v="256"/>
    <n v="0"/>
    <s v="marketing"/>
    <n v="1985"/>
    <n v="375.43"/>
    <n v="1190"/>
    <s v="United States"/>
    <n v="0"/>
    <s v="MG"/>
    <n v="55"/>
    <x v="1"/>
    <s v="Central"/>
  </r>
  <r>
    <s v="4BUQW2T0"/>
    <x v="8"/>
    <x v="0"/>
    <s v="Cheers"/>
    <x v="0"/>
    <d v="2017-08-13T00:00:00"/>
    <x v="163"/>
    <n v="1130"/>
    <s v="entertainment"/>
    <n v="1993"/>
    <n v="4269.9"/>
    <n v="6472"/>
    <s v="United States"/>
    <s v="Massive Dynamic"/>
    <s v="GTX"/>
    <n v="1096"/>
    <x v="2"/>
    <s v="West"/>
  </r>
  <r>
    <s v="TP4SDOPW"/>
    <x v="17"/>
    <x v="4"/>
    <s v="Plussunin"/>
    <x v="0"/>
    <d v="2017-08-13T00:00:00"/>
    <x v="171"/>
    <n v="3732"/>
    <s v="retail"/>
    <n v="2003"/>
    <n v="1419.98"/>
    <n v="4018"/>
    <s v="United States"/>
    <n v="0"/>
    <s v="MG"/>
    <n v="3393"/>
    <x v="5"/>
    <s v="East"/>
  </r>
  <r>
    <s v="BUZMB3Q4"/>
    <x v="4"/>
    <x v="1"/>
    <s v="Finjob"/>
    <x v="0"/>
    <d v="2017-08-13T00:00:00"/>
    <x v="243"/>
    <n v="59"/>
    <s v="employment"/>
    <n v="1988"/>
    <n v="2059.9"/>
    <n v="3644"/>
    <s v="United States"/>
    <n v="0"/>
    <s v="MG"/>
    <n v="55"/>
    <x v="3"/>
    <s v="West"/>
  </r>
  <r>
    <s v="JTXYATXL"/>
    <x v="2"/>
    <x v="2"/>
    <s v="Konex"/>
    <x v="0"/>
    <d v="2017-08-13T00:00:00"/>
    <x v="224"/>
    <n v="510"/>
    <s v="technolgy"/>
    <n v="1980"/>
    <n v="7708.38"/>
    <n v="13756"/>
    <s v="United States"/>
    <n v="0"/>
    <s v="GTX"/>
    <n v="550"/>
    <x v="2"/>
    <s v="West"/>
  </r>
  <r>
    <s v="NSX4NR40"/>
    <x v="3"/>
    <x v="3"/>
    <s v="Bioholding"/>
    <x v="2"/>
    <d v="2017-08-14T00:00:00"/>
    <x v="14"/>
    <m/>
    <s v="medical"/>
    <n v="2012"/>
    <n v="587.34"/>
    <n v="1356"/>
    <s v="Philipines"/>
    <n v="0"/>
    <s v="GTX"/>
    <n v="5482"/>
    <x v="0"/>
    <s v="Central"/>
  </r>
  <r>
    <s v="DCOMI70R"/>
    <x v="3"/>
    <x v="3"/>
    <s v="Inity"/>
    <x v="1"/>
    <d v="2017-08-14T00:00:00"/>
    <x v="134"/>
    <n v="0"/>
    <s v="marketing"/>
    <n v="1986"/>
    <n v="2403.58"/>
    <n v="8801"/>
    <s v="United States"/>
    <n v="0"/>
    <s v="GTX"/>
    <n v="5482"/>
    <x v="0"/>
    <s v="Central"/>
  </r>
  <r>
    <s v="5OOZTQK7"/>
    <x v="25"/>
    <x v="4"/>
    <s v="Ganjaflex"/>
    <x v="1"/>
    <d v="2017-08-14T00:00:00"/>
    <x v="159"/>
    <n v="0"/>
    <s v="retail"/>
    <n v="1995"/>
    <n v="5158.71"/>
    <n v="17479"/>
    <s v="Japan"/>
    <n v="0"/>
    <s v="MG"/>
    <n v="3393"/>
    <x v="5"/>
    <s v="East"/>
  </r>
  <r>
    <s v="P2PVED7R"/>
    <x v="25"/>
    <x v="0"/>
    <s v="Kan-code"/>
    <x v="0"/>
    <d v="2017-08-14T00:00:00"/>
    <x v="154"/>
    <n v="907"/>
    <s v="software"/>
    <n v="1982"/>
    <n v="11698.03"/>
    <n v="34288"/>
    <s v="United States"/>
    <n v="0"/>
    <s v="GTX"/>
    <n v="1096"/>
    <x v="5"/>
    <s v="East"/>
  </r>
  <r>
    <s v="LFMMI05H"/>
    <x v="25"/>
    <x v="3"/>
    <s v="Acme Corporation"/>
    <x v="0"/>
    <d v="2017-08-14T00:00:00"/>
    <x v="260"/>
    <n v="5881"/>
    <s v="technolgy"/>
    <n v="1996"/>
    <n v="1100.04"/>
    <n v="2822"/>
    <s v="United States"/>
    <n v="0"/>
    <s v="GTX"/>
    <n v="5482"/>
    <x v="5"/>
    <s v="East"/>
  </r>
  <r>
    <s v="99NDUEKO"/>
    <x v="27"/>
    <x v="3"/>
    <s v="Betatech"/>
    <x v="1"/>
    <d v="2017-08-14T00:00:00"/>
    <x v="210"/>
    <n v="0"/>
    <s v="medical"/>
    <n v="1986"/>
    <n v="647.18"/>
    <n v="1185"/>
    <s v="Kenya"/>
    <n v="0"/>
    <s v="GTX"/>
    <n v="5482"/>
    <x v="0"/>
    <s v="Central"/>
  </r>
  <r>
    <s v="YKMHSGNU"/>
    <x v="9"/>
    <x v="4"/>
    <s v="Y-corporation"/>
    <x v="1"/>
    <d v="2017-08-14T00:00:00"/>
    <x v="245"/>
    <n v="0"/>
    <s v="employment"/>
    <n v="1983"/>
    <n v="2871.35"/>
    <n v="9561"/>
    <s v="United States"/>
    <n v="0"/>
    <s v="MG"/>
    <n v="3393"/>
    <x v="3"/>
    <s v="West"/>
  </r>
  <r>
    <s v="N0XWYRBU"/>
    <x v="14"/>
    <x v="3"/>
    <s v="Goodsilron"/>
    <x v="0"/>
    <d v="2017-08-14T00:00:00"/>
    <x v="232"/>
    <n v="6186"/>
    <s v="marketing"/>
    <n v="2000"/>
    <n v="2952.73"/>
    <n v="5107"/>
    <s v="United States"/>
    <n v="0"/>
    <s v="GTX"/>
    <n v="5482"/>
    <x v="2"/>
    <s v="West"/>
  </r>
  <r>
    <s v="HY9VGF58"/>
    <x v="16"/>
    <x v="0"/>
    <s v="Plexzap"/>
    <x v="0"/>
    <d v="2017-08-14T00:00:00"/>
    <x v="163"/>
    <n v="1094"/>
    <s v="retail"/>
    <n v="2001"/>
    <n v="2437.85"/>
    <n v="4874"/>
    <s v="United States"/>
    <n v="0"/>
    <s v="GTX"/>
    <n v="1096"/>
    <x v="2"/>
    <s v="West"/>
  </r>
  <r>
    <s v="EZDMNAK8"/>
    <x v="21"/>
    <x v="4"/>
    <s v="Plussunin"/>
    <x v="2"/>
    <d v="2017-08-14T00:00:00"/>
    <x v="14"/>
    <m/>
    <s v="retail"/>
    <n v="2003"/>
    <n v="1419.98"/>
    <n v="4018"/>
    <s v="United States"/>
    <n v="0"/>
    <s v="MG"/>
    <n v="3393"/>
    <x v="0"/>
    <s v="Central"/>
  </r>
  <r>
    <s v="I6PXHXST"/>
    <x v="20"/>
    <x v="4"/>
    <s v="Singletechno"/>
    <x v="2"/>
    <d v="2017-08-14T00:00:00"/>
    <x v="14"/>
    <m/>
    <s v="retail"/>
    <n v="1996"/>
    <n v="2214.94"/>
    <n v="5374"/>
    <s v="United States"/>
    <n v="0"/>
    <s v="MG"/>
    <n v="3393"/>
    <x v="1"/>
    <s v="Central"/>
  </r>
  <r>
    <s v="EPC4NBJ5"/>
    <x v="8"/>
    <x v="0"/>
    <s v="Golddex"/>
    <x v="1"/>
    <d v="2017-08-14T00:00:00"/>
    <x v="145"/>
    <n v="0"/>
    <s v="finance"/>
    <n v="2008"/>
    <n v="52.5"/>
    <n v="165"/>
    <s v="United States"/>
    <n v="0"/>
    <s v="GTX"/>
    <n v="1096"/>
    <x v="2"/>
    <s v="West"/>
  </r>
  <r>
    <s v="MVU1OZVS"/>
    <x v="11"/>
    <x v="1"/>
    <s v="Rangreen"/>
    <x v="0"/>
    <d v="2017-08-14T00:00:00"/>
    <x v="261"/>
    <n v="53"/>
    <s v="technolgy"/>
    <n v="1987"/>
    <n v="2938.67"/>
    <n v="8775"/>
    <s v="Panama"/>
    <n v="0"/>
    <s v="MG"/>
    <n v="55"/>
    <x v="0"/>
    <s v="Central"/>
  </r>
  <r>
    <s v="E617EXPD"/>
    <x v="4"/>
    <x v="4"/>
    <s v="Iselectrics"/>
    <x v="2"/>
    <d v="2017-08-14T00:00:00"/>
    <x v="14"/>
    <m/>
    <s v="technolgy"/>
    <n v="2011"/>
    <n v="527.11"/>
    <n v="1428"/>
    <s v="United States"/>
    <s v="Acme Corporation"/>
    <s v="MG"/>
    <n v="3393"/>
    <x v="3"/>
    <s v="West"/>
  </r>
  <r>
    <s v="1BAF1ZYL"/>
    <x v="4"/>
    <x v="2"/>
    <s v="Plexzap"/>
    <x v="0"/>
    <d v="2017-08-14T00:00:00"/>
    <x v="147"/>
    <n v="551"/>
    <s v="retail"/>
    <n v="2001"/>
    <n v="2437.85"/>
    <n v="4874"/>
    <s v="United States"/>
    <n v="0"/>
    <s v="GTX"/>
    <n v="550"/>
    <x v="3"/>
    <s v="West"/>
  </r>
  <r>
    <s v="UV45XZWJ"/>
    <x v="2"/>
    <x v="1"/>
    <s v="Blackzim"/>
    <x v="1"/>
    <d v="2017-08-14T00:00:00"/>
    <x v="155"/>
    <n v="0"/>
    <s v="retail"/>
    <n v="2009"/>
    <n v="497.11"/>
    <n v="1588"/>
    <s v="United States"/>
    <n v="0"/>
    <s v="MG"/>
    <n v="55"/>
    <x v="2"/>
    <s v="West"/>
  </r>
  <r>
    <s v="3HTSMIGI"/>
    <x v="3"/>
    <x v="0"/>
    <s v="Betatech"/>
    <x v="1"/>
    <d v="2017-08-15T00:00:00"/>
    <x v="174"/>
    <n v="0"/>
    <s v="medical"/>
    <n v="1986"/>
    <n v="647.18"/>
    <n v="1185"/>
    <s v="Kenya"/>
    <n v="0"/>
    <s v="GTX"/>
    <n v="1096"/>
    <x v="0"/>
    <s v="Central"/>
  </r>
  <r>
    <s v="B5GG52AB"/>
    <x v="3"/>
    <x v="3"/>
    <s v="Inity"/>
    <x v="1"/>
    <d v="2017-08-15T00:00:00"/>
    <x v="224"/>
    <n v="0"/>
    <s v="marketing"/>
    <n v="1986"/>
    <n v="2403.58"/>
    <n v="8801"/>
    <s v="United States"/>
    <n v="0"/>
    <s v="GTX"/>
    <n v="5482"/>
    <x v="0"/>
    <s v="Central"/>
  </r>
  <r>
    <s v="MTBQF6FE"/>
    <x v="3"/>
    <x v="1"/>
    <s v="Globex Corporation"/>
    <x v="0"/>
    <d v="2017-08-15T00:00:00"/>
    <x v="212"/>
    <n v="57"/>
    <s v="technolgy"/>
    <n v="2000"/>
    <n v="1223.72"/>
    <n v="2497"/>
    <s v="Norway"/>
    <n v="0"/>
    <s v="MG"/>
    <n v="55"/>
    <x v="0"/>
    <s v="Central"/>
  </r>
  <r>
    <s v="3S3O03ZV"/>
    <x v="25"/>
    <x v="2"/>
    <s v="Gekko &amp; Co"/>
    <x v="0"/>
    <d v="2017-08-15T00:00:00"/>
    <x v="148"/>
    <n v="552"/>
    <s v="retail"/>
    <n v="1990"/>
    <n v="2520.83"/>
    <n v="3502"/>
    <s v="United States"/>
    <n v="0"/>
    <s v="GTX"/>
    <n v="550"/>
    <x v="5"/>
    <s v="East"/>
  </r>
  <r>
    <s v="62TFLOG6"/>
    <x v="23"/>
    <x v="4"/>
    <s v="Condax"/>
    <x v="1"/>
    <d v="2017-08-15T00:00:00"/>
    <x v="145"/>
    <n v="0"/>
    <s v="medical"/>
    <n v="2017"/>
    <n v="4.54"/>
    <n v="9"/>
    <s v="United States"/>
    <n v="0"/>
    <s v="MG"/>
    <n v="3393"/>
    <x v="4"/>
    <s v="East"/>
  </r>
  <r>
    <s v="94JT388Y"/>
    <x v="23"/>
    <x v="3"/>
    <s v="The New York Inquirer"/>
    <x v="0"/>
    <d v="2017-08-15T00:00:00"/>
    <x v="169"/>
    <n v="4520"/>
    <s v="medical"/>
    <n v="1996"/>
    <n v="439.21"/>
    <n v="792"/>
    <s v="United States"/>
    <n v="0"/>
    <s v="GTX"/>
    <n v="5482"/>
    <x v="4"/>
    <s v="East"/>
  </r>
  <r>
    <s v="0R1F3OIN"/>
    <x v="26"/>
    <x v="4"/>
    <s v="Bioplex"/>
    <x v="0"/>
    <d v="2017-08-15T00:00:00"/>
    <x v="159"/>
    <n v="2682"/>
    <s v="medical"/>
    <n v="1991"/>
    <n v="326.82"/>
    <n v="1016"/>
    <s v="United States"/>
    <n v="0"/>
    <s v="MG"/>
    <n v="3393"/>
    <x v="5"/>
    <s v="East"/>
  </r>
  <r>
    <s v="WDUOD19F"/>
    <x v="1"/>
    <x v="0"/>
    <s v="Dontechi"/>
    <x v="1"/>
    <d v="2017-08-15T00:00:00"/>
    <x v="259"/>
    <n v="0"/>
    <s v="software"/>
    <n v="1982"/>
    <n v="4618"/>
    <n v="10083"/>
    <s v="United States"/>
    <n v="0"/>
    <s v="GTX"/>
    <n v="1096"/>
    <x v="1"/>
    <s v="Central"/>
  </r>
  <r>
    <s v="ANZJNT1Q"/>
    <x v="1"/>
    <x v="0"/>
    <s v="Rundofase"/>
    <x v="0"/>
    <d v="2017-08-15T00:00:00"/>
    <x v="148"/>
    <n v="1104"/>
    <s v="technolgy"/>
    <n v="1983"/>
    <n v="1008.06"/>
    <n v="1238"/>
    <s v="United States"/>
    <n v="0"/>
    <s v="GTX"/>
    <n v="1096"/>
    <x v="1"/>
    <s v="Central"/>
  </r>
  <r>
    <s v="WMJDLTEF"/>
    <x v="22"/>
    <x v="2"/>
    <s v="Ontomedia"/>
    <x v="0"/>
    <d v="2017-08-15T00:00:00"/>
    <x v="256"/>
    <n v="533"/>
    <s v="employment"/>
    <n v="1997"/>
    <n v="882.12"/>
    <n v="2769"/>
    <s v="United States"/>
    <n v="0"/>
    <s v="GTX"/>
    <n v="550"/>
    <x v="5"/>
    <s v="East"/>
  </r>
  <r>
    <s v="3XUKEIQF"/>
    <x v="22"/>
    <x v="3"/>
    <s v="Plussunin"/>
    <x v="0"/>
    <d v="2017-08-15T00:00:00"/>
    <x v="262"/>
    <n v="5454"/>
    <s v="retail"/>
    <n v="2003"/>
    <n v="1419.98"/>
    <n v="4018"/>
    <s v="United States"/>
    <n v="0"/>
    <s v="GTX"/>
    <n v="5482"/>
    <x v="5"/>
    <s v="East"/>
  </r>
  <r>
    <s v="GBQ8OLNP"/>
    <x v="24"/>
    <x v="3"/>
    <s v="Warephase"/>
    <x v="1"/>
    <d v="2017-08-15T00:00:00"/>
    <x v="156"/>
    <n v="0"/>
    <s v="services"/>
    <n v="1997"/>
    <n v="2041.73"/>
    <n v="5276"/>
    <s v="United States"/>
    <n v="0"/>
    <s v="GTX"/>
    <n v="5482"/>
    <x v="1"/>
    <s v="Central"/>
  </r>
  <r>
    <s v="3UOIHNKR"/>
    <x v="7"/>
    <x v="3"/>
    <s v="Plusstrip"/>
    <x v="0"/>
    <d v="2017-08-15T00:00:00"/>
    <x v="137"/>
    <n v="5533"/>
    <s v="entertainment"/>
    <n v="2002"/>
    <n v="349.81"/>
    <n v="315"/>
    <s v="United States"/>
    <n v="0"/>
    <s v="GTX"/>
    <n v="5482"/>
    <x v="2"/>
    <s v="West"/>
  </r>
  <r>
    <s v="5WVY52IX"/>
    <x v="29"/>
    <x v="1"/>
    <s v="Statholdings"/>
    <x v="0"/>
    <d v="2017-08-15T00:00:00"/>
    <x v="255"/>
    <n v="57"/>
    <s v="employment"/>
    <n v="1997"/>
    <n v="291.27"/>
    <n v="586"/>
    <s v="United States"/>
    <n v="0"/>
    <s v="MG"/>
    <n v="55"/>
    <x v="1"/>
    <s v="Central"/>
  </r>
  <r>
    <s v="3K3LQ0H5"/>
    <x v="14"/>
    <x v="2"/>
    <s v="Scotfind"/>
    <x v="0"/>
    <d v="2017-08-15T00:00:00"/>
    <x v="146"/>
    <n v="557"/>
    <s v="software"/>
    <n v="1996"/>
    <n v="6354.87"/>
    <n v="16780"/>
    <s v="United States"/>
    <s v="Bubba Gump"/>
    <s v="GTX"/>
    <n v="550"/>
    <x v="2"/>
    <s v="West"/>
  </r>
  <r>
    <s v="3THRXZLP"/>
    <x v="5"/>
    <x v="0"/>
    <s v="Scotfind"/>
    <x v="1"/>
    <d v="2017-08-15T00:00:00"/>
    <x v="255"/>
    <n v="0"/>
    <s v="software"/>
    <n v="1996"/>
    <n v="6354.87"/>
    <n v="16780"/>
    <s v="United States"/>
    <s v="Bubba Gump"/>
    <s v="GTX"/>
    <n v="1096"/>
    <x v="3"/>
    <s v="West"/>
  </r>
  <r>
    <s v="H45TYGRR"/>
    <x v="5"/>
    <x v="4"/>
    <s v="Fasehatice"/>
    <x v="0"/>
    <d v="2017-08-15T00:00:00"/>
    <x v="133"/>
    <n v="3271"/>
    <s v="retail"/>
    <n v="1990"/>
    <n v="4968.91"/>
    <n v="7523"/>
    <s v="United States"/>
    <n v="0"/>
    <s v="MG"/>
    <n v="3393"/>
    <x v="3"/>
    <s v="West"/>
  </r>
  <r>
    <s v="E4A92U26"/>
    <x v="20"/>
    <x v="3"/>
    <s v="Isdom"/>
    <x v="1"/>
    <d v="2017-08-15T00:00:00"/>
    <x v="150"/>
    <n v="0"/>
    <s v="medical"/>
    <n v="2002"/>
    <n v="3178.24"/>
    <n v="4540"/>
    <s v="United States"/>
    <n v="0"/>
    <s v="GTX"/>
    <n v="5482"/>
    <x v="1"/>
    <s v="Central"/>
  </r>
  <r>
    <s v="JNYA5ZHI"/>
    <x v="0"/>
    <x v="1"/>
    <s v="Codehow"/>
    <x v="1"/>
    <d v="2017-08-15T00:00:00"/>
    <x v="232"/>
    <n v="0"/>
    <s v="software"/>
    <n v="1998"/>
    <n v="2714.9"/>
    <n v="2641"/>
    <s v="United States"/>
    <s v="Acme Corporation"/>
    <s v="MG"/>
    <n v="55"/>
    <x v="0"/>
    <s v="Central"/>
  </r>
  <r>
    <s v="DCNA3CA1"/>
    <x v="0"/>
    <x v="2"/>
    <s v="Scottech"/>
    <x v="0"/>
    <d v="2017-08-15T00:00:00"/>
    <x v="247"/>
    <n v="716"/>
    <s v="marketing"/>
    <n v="2012"/>
    <n v="45.39"/>
    <n v="100"/>
    <s v="United States"/>
    <s v="Inity"/>
    <s v="GTX"/>
    <n v="550"/>
    <x v="0"/>
    <s v="Central"/>
  </r>
  <r>
    <s v="484WREJQ"/>
    <x v="17"/>
    <x v="0"/>
    <s v="Zencorporation"/>
    <x v="0"/>
    <d v="2017-08-15T00:00:00"/>
    <x v="137"/>
    <n v="1024"/>
    <s v="technolgy"/>
    <n v="2011"/>
    <n v="40.79"/>
    <n v="142"/>
    <s v="China"/>
    <n v="0"/>
    <s v="GTX"/>
    <n v="1096"/>
    <x v="5"/>
    <s v="East"/>
  </r>
  <r>
    <s v="2TI1UFAA"/>
    <x v="15"/>
    <x v="1"/>
    <s v="Acme Corporation"/>
    <x v="1"/>
    <d v="2017-08-15T00:00:00"/>
    <x v="227"/>
    <n v="0"/>
    <s v="technolgy"/>
    <n v="1996"/>
    <n v="1100.04"/>
    <n v="2822"/>
    <s v="United States"/>
    <n v="0"/>
    <s v="MG"/>
    <n v="55"/>
    <x v="4"/>
    <s v="East"/>
  </r>
  <r>
    <s v="W1XRTUT2"/>
    <x v="11"/>
    <x v="1"/>
    <s v="Finhigh"/>
    <x v="2"/>
    <d v="2017-08-15T00:00:00"/>
    <x v="14"/>
    <m/>
    <s v="finance"/>
    <n v="2006"/>
    <n v="1102.43"/>
    <n v="1759"/>
    <s v="United States"/>
    <n v="0"/>
    <s v="MG"/>
    <n v="55"/>
    <x v="0"/>
    <s v="Central"/>
  </r>
  <r>
    <s v="IDYA1X6O"/>
    <x v="13"/>
    <x v="1"/>
    <s v="Donquadtech"/>
    <x v="0"/>
    <d v="2017-08-15T00:00:00"/>
    <x v="229"/>
    <n v="55"/>
    <s v="technolgy"/>
    <n v="1992"/>
    <n v="1712.68"/>
    <n v="3194"/>
    <s v="United States"/>
    <s v="Acme Corporation"/>
    <s v="MG"/>
    <n v="55"/>
    <x v="4"/>
    <s v="East"/>
  </r>
  <r>
    <s v="U83R2K8I"/>
    <x v="3"/>
    <x v="1"/>
    <s v="Treequote"/>
    <x v="0"/>
    <d v="2017-08-16T00:00:00"/>
    <x v="171"/>
    <n v="53"/>
    <s v="telecommunications"/>
    <n v="1988"/>
    <n v="5266.09"/>
    <n v="8595"/>
    <s v="United States"/>
    <s v="Sonron"/>
    <s v="MG"/>
    <n v="55"/>
    <x v="0"/>
    <s v="Central"/>
  </r>
  <r>
    <s v="SU1NDYXR"/>
    <x v="28"/>
    <x v="0"/>
    <s v="Stanredtax"/>
    <x v="2"/>
    <d v="2017-08-16T00:00:00"/>
    <x v="14"/>
    <m/>
    <s v="finance"/>
    <n v="1987"/>
    <n v="1698.2"/>
    <n v="3798"/>
    <s v="United States"/>
    <n v="0"/>
    <s v="GTX"/>
    <n v="1096"/>
    <x v="5"/>
    <s v="East"/>
  </r>
  <r>
    <s v="8BP0QGNP"/>
    <x v="25"/>
    <x v="2"/>
    <s v="Zencorporation"/>
    <x v="0"/>
    <d v="2017-08-16T00:00:00"/>
    <x v="263"/>
    <n v="578"/>
    <s v="technolgy"/>
    <n v="2011"/>
    <n v="40.79"/>
    <n v="142"/>
    <s v="China"/>
    <n v="0"/>
    <s v="GTX"/>
    <n v="550"/>
    <x v="5"/>
    <s v="East"/>
  </r>
  <r>
    <s v="BIH4D0JL"/>
    <x v="14"/>
    <x v="2"/>
    <s v="Blackzim"/>
    <x v="0"/>
    <d v="2017-08-16T00:00:00"/>
    <x v="146"/>
    <n v="557"/>
    <s v="retail"/>
    <n v="2009"/>
    <n v="497.11"/>
    <n v="1588"/>
    <s v="United States"/>
    <n v="0"/>
    <s v="GTX"/>
    <n v="550"/>
    <x v="2"/>
    <s v="West"/>
  </r>
  <r>
    <s v="M49ZMLGL"/>
    <x v="14"/>
    <x v="1"/>
    <s v="Finjob"/>
    <x v="0"/>
    <d v="2017-08-16T00:00:00"/>
    <x v="161"/>
    <n v="57"/>
    <s v="employment"/>
    <n v="1988"/>
    <n v="2059.9"/>
    <n v="3644"/>
    <s v="United States"/>
    <n v="0"/>
    <s v="MG"/>
    <n v="55"/>
    <x v="2"/>
    <s v="West"/>
  </r>
  <r>
    <s v="OQAXHZXD"/>
    <x v="5"/>
    <x v="2"/>
    <s v="Kan-code"/>
    <x v="1"/>
    <d v="2017-08-16T00:00:00"/>
    <x v="133"/>
    <n v="0"/>
    <s v="software"/>
    <n v="1982"/>
    <n v="11698.03"/>
    <n v="34288"/>
    <s v="United States"/>
    <n v="0"/>
    <s v="GTX"/>
    <n v="550"/>
    <x v="3"/>
    <s v="West"/>
  </r>
  <r>
    <s v="FRRJMFIJ"/>
    <x v="15"/>
    <x v="2"/>
    <s v="Kan-code"/>
    <x v="0"/>
    <d v="2017-08-16T00:00:00"/>
    <x v="172"/>
    <n v="501"/>
    <s v="software"/>
    <n v="1982"/>
    <n v="11698.03"/>
    <n v="34288"/>
    <s v="United States"/>
    <n v="0"/>
    <s v="GTX"/>
    <n v="550"/>
    <x v="4"/>
    <s v="East"/>
  </r>
  <r>
    <s v="QROXE17S"/>
    <x v="11"/>
    <x v="0"/>
    <s v="Rangreen"/>
    <x v="0"/>
    <d v="2017-08-16T00:00:00"/>
    <x v="171"/>
    <n v="1084"/>
    <s v="technolgy"/>
    <n v="1987"/>
    <n v="2938.67"/>
    <n v="8775"/>
    <s v="Panama"/>
    <n v="0"/>
    <s v="GTX"/>
    <n v="1096"/>
    <x v="0"/>
    <s v="Central"/>
  </r>
  <r>
    <s v="H3ZR0CQW"/>
    <x v="11"/>
    <x v="1"/>
    <s v="Dontechi"/>
    <x v="0"/>
    <d v="2017-08-16T00:00:00"/>
    <x v="144"/>
    <n v="56"/>
    <s v="software"/>
    <n v="1982"/>
    <n v="4618"/>
    <n v="10083"/>
    <s v="United States"/>
    <n v="0"/>
    <s v="MG"/>
    <n v="55"/>
    <x v="0"/>
    <s v="Central"/>
  </r>
  <r>
    <s v="9LY4MLGO"/>
    <x v="2"/>
    <x v="2"/>
    <s v="Singletechno"/>
    <x v="1"/>
    <d v="2017-08-16T00:00:00"/>
    <x v="220"/>
    <n v="0"/>
    <s v="retail"/>
    <n v="1996"/>
    <n v="2214.94"/>
    <n v="5374"/>
    <s v="United States"/>
    <n v="0"/>
    <s v="GTX"/>
    <n v="550"/>
    <x v="2"/>
    <s v="West"/>
  </r>
  <r>
    <s v="X2GXIKND"/>
    <x v="3"/>
    <x v="3"/>
    <s v="Hottechi"/>
    <x v="0"/>
    <d v="2017-08-17T00:00:00"/>
    <x v="240"/>
    <n v="5468"/>
    <s v="technolgy"/>
    <n v="1997"/>
    <n v="8170.38"/>
    <n v="16499"/>
    <s v="Korea"/>
    <n v="0"/>
    <s v="GTX"/>
    <n v="5482"/>
    <x v="0"/>
    <s v="Central"/>
  </r>
  <r>
    <s v="SY61BAXZ"/>
    <x v="25"/>
    <x v="0"/>
    <s v="Rantouch"/>
    <x v="2"/>
    <d v="2017-08-17T00:00:00"/>
    <x v="14"/>
    <m/>
    <s v="telecommunications"/>
    <n v="1994"/>
    <n v="1188.42"/>
    <n v="3015"/>
    <s v="United States"/>
    <n v="0"/>
    <s v="GTX"/>
    <n v="1096"/>
    <x v="5"/>
    <s v="East"/>
  </r>
  <r>
    <s v="KP1L9SXH"/>
    <x v="25"/>
    <x v="2"/>
    <s v="Zencorporation"/>
    <x v="0"/>
    <d v="2017-08-17T00:00:00"/>
    <x v="231"/>
    <n v="567"/>
    <s v="technolgy"/>
    <n v="2011"/>
    <n v="40.79"/>
    <n v="142"/>
    <s v="China"/>
    <n v="0"/>
    <s v="GTX"/>
    <n v="550"/>
    <x v="5"/>
    <s v="East"/>
  </r>
  <r>
    <s v="84OTUTQX"/>
    <x v="23"/>
    <x v="0"/>
    <s v="Gekko &amp; Co"/>
    <x v="1"/>
    <d v="2017-08-17T00:00:00"/>
    <x v="212"/>
    <n v="0"/>
    <s v="retail"/>
    <n v="1990"/>
    <n v="2520.83"/>
    <n v="3502"/>
    <s v="United States"/>
    <n v="0"/>
    <s v="GTX"/>
    <n v="1096"/>
    <x v="4"/>
    <s v="East"/>
  </r>
  <r>
    <s v="DVAOMCYK"/>
    <x v="1"/>
    <x v="0"/>
    <s v="Dontechi"/>
    <x v="0"/>
    <d v="2017-08-17T00:00:00"/>
    <x v="231"/>
    <n v="1029"/>
    <s v="software"/>
    <n v="1982"/>
    <n v="4618"/>
    <n v="10083"/>
    <s v="United States"/>
    <n v="0"/>
    <s v="GTX"/>
    <n v="1096"/>
    <x v="1"/>
    <s v="Central"/>
  </r>
  <r>
    <s v="9LJAADWH"/>
    <x v="16"/>
    <x v="2"/>
    <s v="Fasehatice"/>
    <x v="0"/>
    <d v="2017-08-17T00:00:00"/>
    <x v="226"/>
    <n v="430"/>
    <s v="retail"/>
    <n v="1990"/>
    <n v="4968.91"/>
    <n v="7523"/>
    <s v="United States"/>
    <n v="0"/>
    <s v="GTX"/>
    <n v="550"/>
    <x v="2"/>
    <s v="West"/>
  </r>
  <r>
    <s v="P8GXMSXL"/>
    <x v="0"/>
    <x v="4"/>
    <s v="Ron-tech"/>
    <x v="1"/>
    <d v="2017-08-17T00:00:00"/>
    <x v="145"/>
    <n v="0"/>
    <s v="medical"/>
    <n v="1992"/>
    <n v="3922.42"/>
    <n v="6837"/>
    <s v="United States"/>
    <n v="0"/>
    <s v="MG"/>
    <n v="3393"/>
    <x v="0"/>
    <s v="Central"/>
  </r>
  <r>
    <s v="QJ1DIUN7"/>
    <x v="10"/>
    <x v="1"/>
    <s v="Ganjaflex"/>
    <x v="2"/>
    <d v="2017-08-17T00:00:00"/>
    <x v="14"/>
    <m/>
    <s v="retail"/>
    <n v="1995"/>
    <n v="5158.71"/>
    <n v="17479"/>
    <s v="Japan"/>
    <n v="0"/>
    <s v="MG"/>
    <n v="55"/>
    <x v="3"/>
    <s v="West"/>
  </r>
  <r>
    <s v="HIOHPBO1"/>
    <x v="15"/>
    <x v="4"/>
    <s v="Kan-code"/>
    <x v="0"/>
    <d v="2017-08-17T00:00:00"/>
    <x v="161"/>
    <n v="3913"/>
    <s v="software"/>
    <n v="1982"/>
    <n v="11698.03"/>
    <n v="34288"/>
    <s v="United States"/>
    <n v="0"/>
    <s v="MG"/>
    <n v="3393"/>
    <x v="4"/>
    <s v="East"/>
  </r>
  <r>
    <s v="ESU5NGML"/>
    <x v="11"/>
    <x v="2"/>
    <s v="Zumgoity"/>
    <x v="1"/>
    <d v="2017-08-17T00:00:00"/>
    <x v="163"/>
    <n v="0"/>
    <s v="medical"/>
    <n v="1984"/>
    <n v="441.08"/>
    <n v="1210"/>
    <s v="United States"/>
    <n v="0"/>
    <s v="GTX"/>
    <n v="550"/>
    <x v="0"/>
    <s v="Central"/>
  </r>
  <r>
    <s v="7NDOEFEB"/>
    <x v="11"/>
    <x v="1"/>
    <s v="Toughzap"/>
    <x v="1"/>
    <d v="2017-08-17T00:00:00"/>
    <x v="134"/>
    <n v="0"/>
    <s v="retail"/>
    <n v="1995"/>
    <n v="332.43"/>
    <n v="799"/>
    <s v="United States"/>
    <n v="0"/>
    <s v="MG"/>
    <n v="55"/>
    <x v="0"/>
    <s v="Central"/>
  </r>
  <r>
    <s v="H5SSSZ11"/>
    <x v="4"/>
    <x v="4"/>
    <s v="Condax"/>
    <x v="1"/>
    <d v="2017-08-17T00:00:00"/>
    <x v="155"/>
    <n v="0"/>
    <s v="medical"/>
    <n v="2017"/>
    <n v="4.54"/>
    <n v="9"/>
    <s v="United States"/>
    <n v="0"/>
    <s v="MG"/>
    <n v="3393"/>
    <x v="3"/>
    <s v="West"/>
  </r>
  <r>
    <s v="IZ8DDEIO"/>
    <x v="4"/>
    <x v="4"/>
    <s v="Plexzap"/>
    <x v="1"/>
    <d v="2017-08-17T00:00:00"/>
    <x v="209"/>
    <n v="0"/>
    <s v="retail"/>
    <n v="2001"/>
    <n v="2437.85"/>
    <n v="4874"/>
    <s v="United States"/>
    <n v="0"/>
    <s v="MG"/>
    <n v="3393"/>
    <x v="3"/>
    <s v="West"/>
  </r>
  <r>
    <s v="L4R7LDY1"/>
    <x v="13"/>
    <x v="1"/>
    <s v="Hatfan"/>
    <x v="2"/>
    <d v="2017-08-17T00:00:00"/>
    <x v="14"/>
    <m/>
    <s v="services"/>
    <n v="1982"/>
    <n v="792.46"/>
    <n v="1299"/>
    <s v="United States"/>
    <n v="0"/>
    <s v="MG"/>
    <n v="55"/>
    <x v="4"/>
    <s v="East"/>
  </r>
  <r>
    <s v="5A4Q7X1W"/>
    <x v="2"/>
    <x v="2"/>
    <s v="Hottechi"/>
    <x v="0"/>
    <d v="2017-08-17T00:00:00"/>
    <x v="137"/>
    <n v="655"/>
    <s v="technolgy"/>
    <n v="1997"/>
    <n v="8170.38"/>
    <n v="16499"/>
    <s v="Korea"/>
    <n v="0"/>
    <s v="GTX"/>
    <n v="550"/>
    <x v="2"/>
    <s v="West"/>
  </r>
  <r>
    <s v="UGXAZ29V"/>
    <x v="2"/>
    <x v="1"/>
    <s v="Groovestreet"/>
    <x v="0"/>
    <d v="2017-08-17T00:00:00"/>
    <x v="157"/>
    <n v="46"/>
    <s v="retail"/>
    <n v="2003"/>
    <n v="223.8"/>
    <n v="299"/>
    <s v="United States"/>
    <n v="0"/>
    <s v="MG"/>
    <n v="55"/>
    <x v="2"/>
    <s v="West"/>
  </r>
  <r>
    <s v="RMUIMYJU"/>
    <x v="28"/>
    <x v="3"/>
    <s v="Acme Corporation"/>
    <x v="1"/>
    <d v="2017-08-18T00:00:00"/>
    <x v="133"/>
    <n v="0"/>
    <s v="technolgy"/>
    <n v="1996"/>
    <n v="1100.04"/>
    <n v="2822"/>
    <s v="United States"/>
    <n v="0"/>
    <s v="GTX"/>
    <n v="5482"/>
    <x v="5"/>
    <s v="East"/>
  </r>
  <r>
    <s v="CYIMFEWC"/>
    <x v="27"/>
    <x v="4"/>
    <s v="dambase"/>
    <x v="1"/>
    <d v="2017-08-18T00:00:00"/>
    <x v="163"/>
    <n v="0"/>
    <s v="marketing"/>
    <n v="1995"/>
    <n v="2173.98"/>
    <n v="2928"/>
    <s v="United States"/>
    <s v="Inity"/>
    <s v="MG"/>
    <n v="3393"/>
    <x v="0"/>
    <s v="Central"/>
  </r>
  <r>
    <s v="DHVOS14H"/>
    <x v="23"/>
    <x v="4"/>
    <s v="Betasoloin"/>
    <x v="1"/>
    <d v="2017-08-18T00:00:00"/>
    <x v="157"/>
    <n v="0"/>
    <s v="medical"/>
    <n v="1999"/>
    <n v="251.41"/>
    <n v="495"/>
    <s v="United States"/>
    <n v="0"/>
    <s v="MG"/>
    <n v="3393"/>
    <x v="4"/>
    <s v="East"/>
  </r>
  <r>
    <s v="58CABL04"/>
    <x v="23"/>
    <x v="3"/>
    <s v="Silis"/>
    <x v="0"/>
    <d v="2017-08-18T00:00:00"/>
    <x v="217"/>
    <n v="6372"/>
    <s v="medical"/>
    <n v="1994"/>
    <n v="2818.38"/>
    <n v="6290"/>
    <s v="United States"/>
    <n v="0"/>
    <s v="GTX"/>
    <n v="5482"/>
    <x v="4"/>
    <s v="East"/>
  </r>
  <r>
    <s v="0WERZ67T"/>
    <x v="1"/>
    <x v="0"/>
    <s v="Warephase"/>
    <x v="0"/>
    <d v="2017-08-18T00:00:00"/>
    <x v="220"/>
    <n v="986"/>
    <s v="services"/>
    <n v="1997"/>
    <n v="2041.73"/>
    <n v="5276"/>
    <s v="United States"/>
    <n v="0"/>
    <s v="GTX"/>
    <n v="1096"/>
    <x v="1"/>
    <s v="Central"/>
  </r>
  <r>
    <s v="ZA2MIHIM"/>
    <x v="9"/>
    <x v="3"/>
    <s v="Green-Plus"/>
    <x v="0"/>
    <d v="2017-08-18T00:00:00"/>
    <x v="134"/>
    <n v="6529"/>
    <s v="services"/>
    <n v="2003"/>
    <n v="692.19"/>
    <n v="1922"/>
    <s v="United States"/>
    <n v="0"/>
    <s v="GTX"/>
    <n v="5482"/>
    <x v="3"/>
    <s v="West"/>
  </r>
  <r>
    <s v="0SSUR0IY"/>
    <x v="16"/>
    <x v="2"/>
    <s v="Hottechi"/>
    <x v="1"/>
    <d v="2017-08-18T00:00:00"/>
    <x v="225"/>
    <n v="0"/>
    <s v="technolgy"/>
    <n v="1997"/>
    <n v="8170.38"/>
    <n v="16499"/>
    <s v="Korea"/>
    <n v="0"/>
    <s v="GTX"/>
    <n v="550"/>
    <x v="2"/>
    <s v="West"/>
  </r>
  <r>
    <s v="1IY7Y42E"/>
    <x v="16"/>
    <x v="3"/>
    <s v="Condax"/>
    <x v="0"/>
    <d v="2017-08-18T00:00:00"/>
    <x v="225"/>
    <n v="4454"/>
    <s v="medical"/>
    <n v="2017"/>
    <n v="4.54"/>
    <n v="9"/>
    <s v="United States"/>
    <n v="0"/>
    <s v="GTX"/>
    <n v="5482"/>
    <x v="2"/>
    <s v="West"/>
  </r>
  <r>
    <s v="M0PGP5H2"/>
    <x v="5"/>
    <x v="0"/>
    <s v="Cheers"/>
    <x v="0"/>
    <d v="2017-08-18T00:00:00"/>
    <x v="160"/>
    <n v="1002"/>
    <s v="entertainment"/>
    <n v="1993"/>
    <n v="4269.9"/>
    <n v="6472"/>
    <s v="United States"/>
    <s v="Massive Dynamic"/>
    <s v="GTX"/>
    <n v="1096"/>
    <x v="3"/>
    <s v="West"/>
  </r>
  <r>
    <s v="PJ21R88K"/>
    <x v="5"/>
    <x v="1"/>
    <s v="Green-Plus"/>
    <x v="0"/>
    <d v="2017-08-18T00:00:00"/>
    <x v="217"/>
    <n v="63"/>
    <s v="services"/>
    <n v="2003"/>
    <n v="692.19"/>
    <n v="1922"/>
    <s v="United States"/>
    <n v="0"/>
    <s v="MG"/>
    <n v="55"/>
    <x v="3"/>
    <s v="West"/>
  </r>
  <r>
    <s v="E3L02XMN"/>
    <x v="20"/>
    <x v="2"/>
    <s v="Ron-tech"/>
    <x v="0"/>
    <d v="2017-08-18T00:00:00"/>
    <x v="264"/>
    <n v="580"/>
    <s v="medical"/>
    <n v="1992"/>
    <n v="3922.42"/>
    <n v="6837"/>
    <s v="United States"/>
    <n v="0"/>
    <s v="GTX"/>
    <n v="550"/>
    <x v="1"/>
    <s v="Central"/>
  </r>
  <r>
    <s v="PODXJ4SP"/>
    <x v="8"/>
    <x v="2"/>
    <s v="Donquadtech"/>
    <x v="2"/>
    <d v="2017-08-18T00:00:00"/>
    <x v="14"/>
    <m/>
    <s v="technolgy"/>
    <n v="1992"/>
    <n v="1712.68"/>
    <n v="3194"/>
    <s v="United States"/>
    <s v="Acme Corporation"/>
    <s v="GTX"/>
    <n v="550"/>
    <x v="2"/>
    <s v="West"/>
  </r>
  <r>
    <s v="S3HMUXS1"/>
    <x v="13"/>
    <x v="1"/>
    <s v="Vehement Capital Partners"/>
    <x v="0"/>
    <d v="2017-08-18T00:00:00"/>
    <x v="242"/>
    <n v="49"/>
    <s v="finance"/>
    <n v="1993"/>
    <n v="646.1"/>
    <n v="883"/>
    <s v="United States"/>
    <s v="Golddex"/>
    <s v="MG"/>
    <n v="55"/>
    <x v="4"/>
    <s v="East"/>
  </r>
  <r>
    <s v="5HKITTHD"/>
    <x v="28"/>
    <x v="3"/>
    <s v="Mathtouch"/>
    <x v="0"/>
    <d v="2017-08-19T00:00:00"/>
    <x v="259"/>
    <n v="5703"/>
    <s v="marketing"/>
    <n v="1984"/>
    <n v="3027.46"/>
    <n v="9516"/>
    <s v="Jordan"/>
    <n v="0"/>
    <s v="GTX"/>
    <n v="5482"/>
    <x v="5"/>
    <s v="East"/>
  </r>
  <r>
    <s v="AZ8ACKLD"/>
    <x v="25"/>
    <x v="1"/>
    <s v="Opentech"/>
    <x v="1"/>
    <d v="2017-08-19T00:00:00"/>
    <x v="133"/>
    <n v="0"/>
    <s v="finance"/>
    <n v="1994"/>
    <n v="355.23"/>
    <n v="853"/>
    <s v="United States"/>
    <n v="0"/>
    <s v="MG"/>
    <n v="55"/>
    <x v="5"/>
    <s v="East"/>
  </r>
  <r>
    <s v="ZN5CVY5V"/>
    <x v="1"/>
    <x v="2"/>
    <s v="Finhigh"/>
    <x v="1"/>
    <d v="2017-08-19T00:00:00"/>
    <x v="159"/>
    <n v="0"/>
    <s v="finance"/>
    <n v="2006"/>
    <n v="1102.43"/>
    <n v="1759"/>
    <s v="United States"/>
    <n v="0"/>
    <s v="GTX"/>
    <n v="550"/>
    <x v="1"/>
    <s v="Central"/>
  </r>
  <r>
    <s v="G62CPKZO"/>
    <x v="1"/>
    <x v="4"/>
    <s v="Dontechi"/>
    <x v="1"/>
    <d v="2017-08-19T00:00:00"/>
    <x v="133"/>
    <n v="0"/>
    <s v="software"/>
    <n v="1982"/>
    <n v="4618"/>
    <n v="10083"/>
    <s v="United States"/>
    <n v="0"/>
    <s v="MG"/>
    <n v="3393"/>
    <x v="1"/>
    <s v="Central"/>
  </r>
  <r>
    <s v="8N3GXBI5"/>
    <x v="29"/>
    <x v="0"/>
    <s v="Funholding"/>
    <x v="0"/>
    <d v="2017-08-19T00:00:00"/>
    <x v="236"/>
    <n v="1148"/>
    <s v="finance"/>
    <n v="1991"/>
    <n v="2819.5"/>
    <n v="7227"/>
    <s v="United States"/>
    <s v="Golddex"/>
    <s v="GTX"/>
    <n v="1096"/>
    <x v="1"/>
    <s v="Central"/>
  </r>
  <r>
    <s v="IUKIZFB7"/>
    <x v="14"/>
    <x v="2"/>
    <s v="Singletechno"/>
    <x v="1"/>
    <d v="2017-08-19T00:00:00"/>
    <x v="148"/>
    <n v="0"/>
    <s v="retail"/>
    <n v="1996"/>
    <n v="2214.94"/>
    <n v="5374"/>
    <s v="United States"/>
    <n v="0"/>
    <s v="GTX"/>
    <n v="550"/>
    <x v="2"/>
    <s v="West"/>
  </r>
  <r>
    <s v="TLJAFLON"/>
    <x v="16"/>
    <x v="2"/>
    <s v="J-Texon"/>
    <x v="1"/>
    <d v="2017-08-19T00:00:00"/>
    <x v="145"/>
    <n v="0"/>
    <s v="retail"/>
    <n v="1989"/>
    <n v="1388.67"/>
    <n v="3583"/>
    <s v="United States"/>
    <n v="0"/>
    <s v="GTX"/>
    <n v="550"/>
    <x v="2"/>
    <s v="West"/>
  </r>
  <r>
    <s v="9J2JZGFJ"/>
    <x v="16"/>
    <x v="0"/>
    <s v="Groovestreet"/>
    <x v="1"/>
    <d v="2017-08-19T00:00:00"/>
    <x v="243"/>
    <n v="0"/>
    <s v="retail"/>
    <n v="2003"/>
    <n v="223.8"/>
    <n v="299"/>
    <s v="United States"/>
    <n v="0"/>
    <s v="GTX"/>
    <n v="1096"/>
    <x v="2"/>
    <s v="West"/>
  </r>
  <r>
    <s v="TXUDSYGY"/>
    <x v="21"/>
    <x v="4"/>
    <s v="Rangreen"/>
    <x v="0"/>
    <d v="2017-08-19T00:00:00"/>
    <x v="199"/>
    <n v="3024"/>
    <s v="technolgy"/>
    <n v="1987"/>
    <n v="2938.67"/>
    <n v="8775"/>
    <s v="Panama"/>
    <n v="0"/>
    <s v="MG"/>
    <n v="3393"/>
    <x v="0"/>
    <s v="Central"/>
  </r>
  <r>
    <s v="H7GXKD3O"/>
    <x v="8"/>
    <x v="0"/>
    <s v="Kan-code"/>
    <x v="2"/>
    <d v="2017-08-19T00:00:00"/>
    <x v="14"/>
    <m/>
    <s v="software"/>
    <n v="1982"/>
    <n v="11698.03"/>
    <n v="34288"/>
    <s v="United States"/>
    <n v="0"/>
    <s v="GTX"/>
    <n v="1096"/>
    <x v="2"/>
    <s v="West"/>
  </r>
  <r>
    <s v="H7P5O25G"/>
    <x v="0"/>
    <x v="4"/>
    <s v="Funholding"/>
    <x v="1"/>
    <d v="2017-08-19T00:00:00"/>
    <x v="230"/>
    <n v="0"/>
    <s v="finance"/>
    <n v="1991"/>
    <n v="2819.5"/>
    <n v="7227"/>
    <s v="United States"/>
    <s v="Golddex"/>
    <s v="MG"/>
    <n v="3393"/>
    <x v="0"/>
    <s v="Central"/>
  </r>
  <r>
    <s v="SKU6MLKY"/>
    <x v="15"/>
    <x v="1"/>
    <s v="Xx-zobam"/>
    <x v="1"/>
    <d v="2017-08-19T00:00:00"/>
    <x v="209"/>
    <n v="0"/>
    <s v="entertainment"/>
    <n v="1989"/>
    <n v="3838.39"/>
    <n v="8274"/>
    <s v="United States"/>
    <n v="0"/>
    <s v="MG"/>
    <n v="55"/>
    <x v="4"/>
    <s v="East"/>
  </r>
  <r>
    <s v="O8E9L7VK"/>
    <x v="2"/>
    <x v="2"/>
    <s v="Cheers"/>
    <x v="1"/>
    <d v="2017-08-19T00:00:00"/>
    <x v="256"/>
    <n v="0"/>
    <s v="entertainment"/>
    <n v="1993"/>
    <n v="4269.9"/>
    <n v="6472"/>
    <s v="United States"/>
    <s v="Massive Dynamic"/>
    <s v="GTX"/>
    <n v="550"/>
    <x v="2"/>
    <s v="West"/>
  </r>
  <r>
    <s v="2GVXOWDF"/>
    <x v="25"/>
    <x v="2"/>
    <s v="Bluth Company"/>
    <x v="0"/>
    <d v="2017-08-20T00:00:00"/>
    <x v="176"/>
    <n v="566"/>
    <s v="technolgy"/>
    <n v="1993"/>
    <n v="1242.32"/>
    <n v="3027"/>
    <s v="United States"/>
    <s v="Acme Corporation"/>
    <s v="GTX"/>
    <n v="550"/>
    <x v="5"/>
    <s v="East"/>
  </r>
  <r>
    <s v="R2DKRFDD"/>
    <x v="25"/>
    <x v="2"/>
    <s v="Donquadtech"/>
    <x v="0"/>
    <d v="2017-08-20T00:00:00"/>
    <x v="199"/>
    <n v="578"/>
    <s v="technolgy"/>
    <n v="1992"/>
    <n v="1712.68"/>
    <n v="3194"/>
    <s v="United States"/>
    <s v="Acme Corporation"/>
    <s v="GTX"/>
    <n v="550"/>
    <x v="5"/>
    <s v="East"/>
  </r>
  <r>
    <s v="F3FJ3DYK"/>
    <x v="1"/>
    <x v="2"/>
    <s v="Toughzap"/>
    <x v="0"/>
    <d v="2017-08-20T00:00:00"/>
    <x v="154"/>
    <n v="620"/>
    <s v="retail"/>
    <n v="1995"/>
    <n v="332.43"/>
    <n v="799"/>
    <s v="United States"/>
    <n v="0"/>
    <s v="GTX"/>
    <n v="550"/>
    <x v="1"/>
    <s v="Central"/>
  </r>
  <r>
    <s v="PVYIL0X4"/>
    <x v="9"/>
    <x v="4"/>
    <s v="Scotfind"/>
    <x v="0"/>
    <d v="2017-08-20T00:00:00"/>
    <x v="132"/>
    <n v="3448"/>
    <s v="software"/>
    <n v="1996"/>
    <n v="6354.87"/>
    <n v="16780"/>
    <s v="United States"/>
    <s v="Bubba Gump"/>
    <s v="MG"/>
    <n v="3393"/>
    <x v="3"/>
    <s v="West"/>
  </r>
  <r>
    <s v="KY42W3FG"/>
    <x v="7"/>
    <x v="2"/>
    <s v="Hatfan"/>
    <x v="1"/>
    <d v="2017-08-20T00:00:00"/>
    <x v="265"/>
    <n v="0"/>
    <s v="services"/>
    <n v="1982"/>
    <n v="792.46"/>
    <n v="1299"/>
    <s v="United States"/>
    <n v="0"/>
    <s v="GTX"/>
    <n v="550"/>
    <x v="2"/>
    <s v="West"/>
  </r>
  <r>
    <s v="05915PPX"/>
    <x v="14"/>
    <x v="4"/>
    <s v="Xx-holding"/>
    <x v="0"/>
    <d v="2017-08-20T00:00:00"/>
    <x v="231"/>
    <n v="3517"/>
    <s v="finance"/>
    <n v="1993"/>
    <n v="7537.24"/>
    <n v="20293"/>
    <s v="United States"/>
    <n v="0"/>
    <s v="MG"/>
    <n v="3393"/>
    <x v="2"/>
    <s v="West"/>
  </r>
  <r>
    <s v="7P069DNF"/>
    <x v="16"/>
    <x v="0"/>
    <s v="Labdrill"/>
    <x v="2"/>
    <d v="2017-08-20T00:00:00"/>
    <x v="14"/>
    <m/>
    <s v="medical"/>
    <n v="1985"/>
    <n v="2741.37"/>
    <n v="9226"/>
    <s v="United States"/>
    <n v="0"/>
    <s v="GTX"/>
    <n v="1096"/>
    <x v="2"/>
    <s v="West"/>
  </r>
  <r>
    <s v="P858PP0L"/>
    <x v="0"/>
    <x v="4"/>
    <s v="Stanredtax"/>
    <x v="0"/>
    <d v="2017-08-20T00:00:00"/>
    <x v="266"/>
    <n v="3894"/>
    <s v="finance"/>
    <n v="1987"/>
    <n v="1698.2"/>
    <n v="3798"/>
    <s v="United States"/>
    <n v="0"/>
    <s v="MG"/>
    <n v="3393"/>
    <x v="0"/>
    <s v="Central"/>
  </r>
  <r>
    <s v="9D43V124"/>
    <x v="4"/>
    <x v="1"/>
    <s v="Mathtouch"/>
    <x v="2"/>
    <d v="2017-08-20T00:00:00"/>
    <x v="14"/>
    <m/>
    <s v="marketing"/>
    <n v="1984"/>
    <n v="3027.46"/>
    <n v="9516"/>
    <s v="Jordan"/>
    <n v="0"/>
    <s v="MG"/>
    <n v="55"/>
    <x v="3"/>
    <s v="West"/>
  </r>
  <r>
    <s v="O916VMU7"/>
    <x v="4"/>
    <x v="4"/>
    <s v="Rantouch"/>
    <x v="0"/>
    <d v="2017-08-20T00:00:00"/>
    <x v="253"/>
    <n v="2833"/>
    <s v="telecommunications"/>
    <n v="1994"/>
    <n v="1188.42"/>
    <n v="3015"/>
    <s v="United States"/>
    <n v="0"/>
    <s v="MG"/>
    <n v="3393"/>
    <x v="3"/>
    <s v="West"/>
  </r>
  <r>
    <s v="0SPX7FIJ"/>
    <x v="13"/>
    <x v="4"/>
    <s v="Vehement Capital Partners"/>
    <x v="1"/>
    <d v="2017-08-20T00:00:00"/>
    <x v="140"/>
    <n v="0"/>
    <s v="finance"/>
    <n v="1993"/>
    <n v="646.1"/>
    <n v="883"/>
    <s v="United States"/>
    <s v="Golddex"/>
    <s v="MG"/>
    <n v="3393"/>
    <x v="4"/>
    <s v="East"/>
  </r>
  <r>
    <s v="KEE51TPD"/>
    <x v="3"/>
    <x v="1"/>
    <s v="Domzoom"/>
    <x v="0"/>
    <d v="2017-08-21T00:00:00"/>
    <x v="197"/>
    <n v="54"/>
    <s v="entertainment"/>
    <n v="1998"/>
    <n v="217.87"/>
    <n v="551"/>
    <s v="United States"/>
    <n v="0"/>
    <s v="MG"/>
    <n v="55"/>
    <x v="0"/>
    <s v="Central"/>
  </r>
  <r>
    <s v="1VFT3UCK"/>
    <x v="28"/>
    <x v="0"/>
    <s v="Condax"/>
    <x v="2"/>
    <d v="2017-08-21T00:00:00"/>
    <x v="14"/>
    <m/>
    <s v="medical"/>
    <n v="2017"/>
    <n v="4.54"/>
    <n v="9"/>
    <s v="United States"/>
    <n v="0"/>
    <s v="GTX"/>
    <n v="1096"/>
    <x v="5"/>
    <s v="East"/>
  </r>
  <r>
    <s v="8RR4WXXZ"/>
    <x v="1"/>
    <x v="0"/>
    <s v="Codehow"/>
    <x v="1"/>
    <d v="2017-08-21T00:00:00"/>
    <x v="235"/>
    <n v="0"/>
    <s v="software"/>
    <n v="1998"/>
    <n v="2714.9"/>
    <n v="2641"/>
    <s v="United States"/>
    <s v="Acme Corporation"/>
    <s v="GTX"/>
    <n v="1096"/>
    <x v="1"/>
    <s v="Central"/>
  </r>
  <r>
    <s v="IYU5CGUM"/>
    <x v="1"/>
    <x v="2"/>
    <s v="Funholding"/>
    <x v="0"/>
    <d v="2017-08-21T00:00:00"/>
    <x v="255"/>
    <n v="509"/>
    <s v="finance"/>
    <n v="1991"/>
    <n v="2819.5"/>
    <n v="7227"/>
    <s v="United States"/>
    <s v="Golddex"/>
    <s v="GTX"/>
    <n v="550"/>
    <x v="1"/>
    <s v="Central"/>
  </r>
  <r>
    <s v="669805IQ"/>
    <x v="24"/>
    <x v="4"/>
    <s v="Treequote"/>
    <x v="0"/>
    <d v="2017-08-21T00:00:00"/>
    <x v="258"/>
    <n v="3436"/>
    <s v="telecommunications"/>
    <n v="1988"/>
    <n v="5266.09"/>
    <n v="8595"/>
    <s v="United States"/>
    <s v="Sonron"/>
    <s v="MG"/>
    <n v="3393"/>
    <x v="1"/>
    <s v="Central"/>
  </r>
  <r>
    <s v="A3JRUDX3"/>
    <x v="9"/>
    <x v="4"/>
    <s v="Plusstrip"/>
    <x v="0"/>
    <d v="2017-08-21T00:00:00"/>
    <x v="235"/>
    <n v="3514"/>
    <s v="entertainment"/>
    <n v="2002"/>
    <n v="349.81"/>
    <n v="315"/>
    <s v="United States"/>
    <n v="0"/>
    <s v="MG"/>
    <n v="3393"/>
    <x v="3"/>
    <s v="West"/>
  </r>
  <r>
    <s v="NY197B1A"/>
    <x v="29"/>
    <x v="2"/>
    <s v="Rangreen"/>
    <x v="0"/>
    <d v="2017-08-21T00:00:00"/>
    <x v="264"/>
    <n v="611"/>
    <s v="technolgy"/>
    <n v="1987"/>
    <n v="2938.67"/>
    <n v="8775"/>
    <s v="Panama"/>
    <n v="0"/>
    <s v="GTX"/>
    <n v="550"/>
    <x v="1"/>
    <s v="Central"/>
  </r>
  <r>
    <s v="6AD8WNA2"/>
    <x v="16"/>
    <x v="1"/>
    <s v="Doncon"/>
    <x v="0"/>
    <d v="2017-08-21T00:00:00"/>
    <x v="226"/>
    <n v="58"/>
    <s v="technolgy"/>
    <n v="2010"/>
    <n v="587.72"/>
    <n v="1501"/>
    <s v="United States"/>
    <n v="0"/>
    <s v="MG"/>
    <n v="55"/>
    <x v="2"/>
    <s v="West"/>
  </r>
  <r>
    <s v="TKENIGRA"/>
    <x v="21"/>
    <x v="4"/>
    <s v="Finhigh"/>
    <x v="1"/>
    <d v="2017-08-21T00:00:00"/>
    <x v="227"/>
    <n v="0"/>
    <s v="finance"/>
    <n v="2006"/>
    <n v="1102.43"/>
    <n v="1759"/>
    <s v="United States"/>
    <n v="0"/>
    <s v="MG"/>
    <n v="3393"/>
    <x v="0"/>
    <s v="Central"/>
  </r>
  <r>
    <s v="R9ZOFUBX"/>
    <x v="21"/>
    <x v="2"/>
    <s v="Streethex"/>
    <x v="0"/>
    <d v="2017-08-21T00:00:00"/>
    <x v="252"/>
    <n v="513"/>
    <s v="retail"/>
    <n v="1988"/>
    <n v="1376.8"/>
    <n v="1165"/>
    <s v="Belgium"/>
    <n v="0"/>
    <s v="GTX"/>
    <n v="550"/>
    <x v="0"/>
    <s v="Central"/>
  </r>
  <r>
    <s v="8BZLOF0K"/>
    <x v="5"/>
    <x v="0"/>
    <s v="Newex"/>
    <x v="1"/>
    <d v="2017-08-21T00:00:00"/>
    <x v="171"/>
    <n v="0"/>
    <s v="services"/>
    <n v="1991"/>
    <n v="1012.72"/>
    <n v="3492"/>
    <s v="Germany"/>
    <n v="0"/>
    <s v="GTX"/>
    <n v="1096"/>
    <x v="3"/>
    <s v="West"/>
  </r>
  <r>
    <s v="0VFBWUG5"/>
    <x v="0"/>
    <x v="0"/>
    <s v="Codehow"/>
    <x v="1"/>
    <d v="2017-08-21T00:00:00"/>
    <x v="197"/>
    <n v="0"/>
    <s v="software"/>
    <n v="1998"/>
    <n v="2714.9"/>
    <n v="2641"/>
    <s v="United States"/>
    <s v="Acme Corporation"/>
    <s v="GTX"/>
    <n v="1096"/>
    <x v="0"/>
    <s v="Central"/>
  </r>
  <r>
    <s v="23J295J4"/>
    <x v="10"/>
    <x v="1"/>
    <s v="Xx-holding"/>
    <x v="2"/>
    <d v="2017-08-21T00:00:00"/>
    <x v="14"/>
    <m/>
    <s v="finance"/>
    <n v="1993"/>
    <n v="7537.24"/>
    <n v="20293"/>
    <s v="United States"/>
    <n v="0"/>
    <s v="MG"/>
    <n v="55"/>
    <x v="3"/>
    <s v="West"/>
  </r>
  <r>
    <s v="696VNI6G"/>
    <x v="11"/>
    <x v="1"/>
    <s v="Treequote"/>
    <x v="0"/>
    <d v="2017-08-21T00:00:00"/>
    <x v="164"/>
    <n v="54"/>
    <s v="telecommunications"/>
    <n v="1988"/>
    <n v="5266.09"/>
    <n v="8595"/>
    <s v="United States"/>
    <s v="Sonron"/>
    <s v="MG"/>
    <n v="55"/>
    <x v="0"/>
    <s v="Central"/>
  </r>
  <r>
    <s v="1I1K838F"/>
    <x v="4"/>
    <x v="2"/>
    <s v="Nam-zim"/>
    <x v="0"/>
    <d v="2017-08-21T00:00:00"/>
    <x v="267"/>
    <n v="547"/>
    <s v="services"/>
    <n v="1987"/>
    <n v="405.59"/>
    <n v="1179"/>
    <s v="Brazil"/>
    <s v="Warephase"/>
    <s v="GTX"/>
    <n v="550"/>
    <x v="3"/>
    <s v="West"/>
  </r>
  <r>
    <s v="LHIM2BGF"/>
    <x v="13"/>
    <x v="4"/>
    <s v="Yearin"/>
    <x v="1"/>
    <d v="2017-08-21T00:00:00"/>
    <x v="249"/>
    <n v="0"/>
    <s v="retail"/>
    <n v="2005"/>
    <n v="2261.05"/>
    <n v="3851"/>
    <s v="United States"/>
    <n v="0"/>
    <s v="MG"/>
    <n v="3393"/>
    <x v="4"/>
    <s v="East"/>
  </r>
  <r>
    <s v="2O7MVJ1T"/>
    <x v="13"/>
    <x v="2"/>
    <s v="Ganjaflex"/>
    <x v="0"/>
    <d v="2017-08-21T00:00:00"/>
    <x v="133"/>
    <n v="592"/>
    <s v="retail"/>
    <n v="1995"/>
    <n v="5158.71"/>
    <n v="17479"/>
    <s v="Japan"/>
    <n v="0"/>
    <s v="GTX"/>
    <n v="550"/>
    <x v="4"/>
    <s v="East"/>
  </r>
  <r>
    <s v="HDW4BXVN"/>
    <x v="18"/>
    <x v="4"/>
    <s v="The New York Inquirer"/>
    <x v="1"/>
    <d v="2017-08-21T00:00:00"/>
    <x v="262"/>
    <n v="0"/>
    <s v="medical"/>
    <n v="1996"/>
    <n v="439.21"/>
    <n v="792"/>
    <s v="United States"/>
    <n v="0"/>
    <s v="MG"/>
    <n v="3393"/>
    <x v="4"/>
    <s v="East"/>
  </r>
  <r>
    <s v="V9ORUWY8"/>
    <x v="25"/>
    <x v="4"/>
    <s v="Ganjaflex"/>
    <x v="1"/>
    <d v="2017-08-22T00:00:00"/>
    <x v="254"/>
    <n v="0"/>
    <s v="retail"/>
    <n v="1995"/>
    <n v="5158.71"/>
    <n v="17479"/>
    <s v="Japan"/>
    <n v="0"/>
    <s v="MG"/>
    <n v="3393"/>
    <x v="5"/>
    <s v="East"/>
  </r>
  <r>
    <s v="NNLNVB7E"/>
    <x v="23"/>
    <x v="3"/>
    <s v="The New York Inquirer"/>
    <x v="0"/>
    <d v="2017-08-22T00:00:00"/>
    <x v="205"/>
    <n v="5529"/>
    <s v="medical"/>
    <n v="1996"/>
    <n v="439.21"/>
    <n v="792"/>
    <s v="United States"/>
    <n v="0"/>
    <s v="GTX"/>
    <n v="5482"/>
    <x v="4"/>
    <s v="East"/>
  </r>
  <r>
    <s v="4ELXMIIO"/>
    <x v="22"/>
    <x v="2"/>
    <s v="Umbrella Corporation"/>
    <x v="1"/>
    <d v="2017-08-22T00:00:00"/>
    <x v="169"/>
    <n v="0"/>
    <s v="finance"/>
    <n v="1998"/>
    <n v="2022.14"/>
    <n v="5113"/>
    <s v="United States"/>
    <n v="0"/>
    <s v="GTX"/>
    <n v="550"/>
    <x v="5"/>
    <s v="East"/>
  </r>
  <r>
    <s v="YVJ3V0ZI"/>
    <x v="7"/>
    <x v="2"/>
    <s v="Green-Plus"/>
    <x v="0"/>
    <d v="2017-08-22T00:00:00"/>
    <x v="244"/>
    <n v="476"/>
    <s v="services"/>
    <n v="2003"/>
    <n v="692.19"/>
    <n v="1922"/>
    <s v="United States"/>
    <n v="0"/>
    <s v="GTX"/>
    <n v="550"/>
    <x v="2"/>
    <s v="West"/>
  </r>
  <r>
    <s v="Q1CFR580"/>
    <x v="5"/>
    <x v="1"/>
    <s v="Dalttechnology"/>
    <x v="0"/>
    <d v="2017-08-22T00:00:00"/>
    <x v="228"/>
    <n v="56"/>
    <s v="software"/>
    <n v="2013"/>
    <n v="98.79"/>
    <n v="96"/>
    <s v="United States"/>
    <s v="Bubba Gump"/>
    <s v="MG"/>
    <n v="55"/>
    <x v="3"/>
    <s v="West"/>
  </r>
  <r>
    <s v="4S6FW9VM"/>
    <x v="20"/>
    <x v="3"/>
    <s v="Isdom"/>
    <x v="1"/>
    <d v="2017-08-22T00:00:00"/>
    <x v="157"/>
    <n v="0"/>
    <s v="medical"/>
    <n v="2002"/>
    <n v="3178.24"/>
    <n v="4540"/>
    <s v="United States"/>
    <n v="0"/>
    <s v="GTX"/>
    <n v="5482"/>
    <x v="1"/>
    <s v="Central"/>
  </r>
  <r>
    <s v="PA3EXPCW"/>
    <x v="8"/>
    <x v="0"/>
    <s v="Konex"/>
    <x v="1"/>
    <d v="2017-08-22T00:00:00"/>
    <x v="236"/>
    <n v="0"/>
    <s v="technolgy"/>
    <n v="1980"/>
    <n v="7708.38"/>
    <n v="13756"/>
    <s v="United States"/>
    <n v="0"/>
    <s v="GTX"/>
    <n v="1096"/>
    <x v="2"/>
    <s v="West"/>
  </r>
  <r>
    <s v="MPVD0JVF"/>
    <x v="8"/>
    <x v="2"/>
    <s v="Singletechno"/>
    <x v="0"/>
    <d v="2017-08-22T00:00:00"/>
    <x v="261"/>
    <n v="601"/>
    <s v="retail"/>
    <n v="1996"/>
    <n v="2214.94"/>
    <n v="5374"/>
    <s v="United States"/>
    <n v="0"/>
    <s v="GTX"/>
    <n v="550"/>
    <x v="2"/>
    <s v="West"/>
  </r>
  <r>
    <s v="KZQGC4TA"/>
    <x v="8"/>
    <x v="0"/>
    <s v="Doncon"/>
    <x v="0"/>
    <d v="2017-08-22T00:00:00"/>
    <x v="268"/>
    <n v="1005"/>
    <s v="technolgy"/>
    <n v="2010"/>
    <n v="587.72"/>
    <n v="1501"/>
    <s v="United States"/>
    <n v="0"/>
    <s v="GTX"/>
    <n v="1096"/>
    <x v="2"/>
    <s v="West"/>
  </r>
  <r>
    <s v="FKOA9EF9"/>
    <x v="0"/>
    <x v="3"/>
    <s v="Warephase"/>
    <x v="0"/>
    <d v="2017-08-22T00:00:00"/>
    <x v="209"/>
    <n v="4731"/>
    <s v="services"/>
    <n v="1997"/>
    <n v="2041.73"/>
    <n v="5276"/>
    <s v="United States"/>
    <n v="0"/>
    <s v="GTX"/>
    <n v="5482"/>
    <x v="0"/>
    <s v="Central"/>
  </r>
  <r>
    <s v="Y7TVYRAX"/>
    <x v="17"/>
    <x v="3"/>
    <s v="Bubba Gump"/>
    <x v="1"/>
    <d v="2017-08-22T00:00:00"/>
    <x v="232"/>
    <n v="0"/>
    <s v="software"/>
    <n v="2002"/>
    <n v="987.39"/>
    <n v="2253"/>
    <s v="United States"/>
    <n v="0"/>
    <s v="GTX"/>
    <n v="5482"/>
    <x v="5"/>
    <s v="East"/>
  </r>
  <r>
    <s v="KU7COUGK"/>
    <x v="18"/>
    <x v="4"/>
    <s v="The New York Inquirer"/>
    <x v="0"/>
    <d v="2017-08-22T00:00:00"/>
    <x v="253"/>
    <n v="2994"/>
    <s v="medical"/>
    <n v="1996"/>
    <n v="439.21"/>
    <n v="792"/>
    <s v="United States"/>
    <n v="0"/>
    <s v="MG"/>
    <n v="3393"/>
    <x v="4"/>
    <s v="East"/>
  </r>
  <r>
    <s v="23K5J6JP"/>
    <x v="3"/>
    <x v="4"/>
    <s v="Funholding"/>
    <x v="1"/>
    <d v="2017-08-23T00:00:00"/>
    <x v="226"/>
    <n v="0"/>
    <s v="finance"/>
    <n v="1991"/>
    <n v="2819.5"/>
    <n v="7227"/>
    <s v="United States"/>
    <s v="Golddex"/>
    <s v="MG"/>
    <n v="3393"/>
    <x v="0"/>
    <s v="Central"/>
  </r>
  <r>
    <s v="X7DYUDEB"/>
    <x v="3"/>
    <x v="1"/>
    <s v="Condax"/>
    <x v="0"/>
    <d v="2017-08-23T00:00:00"/>
    <x v="225"/>
    <n v="58"/>
    <s v="medical"/>
    <n v="2017"/>
    <n v="4.54"/>
    <n v="9"/>
    <s v="United States"/>
    <n v="0"/>
    <s v="MG"/>
    <n v="55"/>
    <x v="0"/>
    <s v="Central"/>
  </r>
  <r>
    <s v="EMGB7S71"/>
    <x v="27"/>
    <x v="0"/>
    <s v="Betatech"/>
    <x v="0"/>
    <d v="2017-08-23T00:00:00"/>
    <x v="220"/>
    <n v="1074"/>
    <s v="medical"/>
    <n v="1986"/>
    <n v="647.18"/>
    <n v="1185"/>
    <s v="Kenya"/>
    <n v="0"/>
    <s v="GTX"/>
    <n v="1096"/>
    <x v="0"/>
    <s v="Central"/>
  </r>
  <r>
    <s v="EWAMDI1N"/>
    <x v="27"/>
    <x v="1"/>
    <s v="Isdom"/>
    <x v="0"/>
    <d v="2017-08-23T00:00:00"/>
    <x v="133"/>
    <n v="54"/>
    <s v="medical"/>
    <n v="2002"/>
    <n v="3178.24"/>
    <n v="4540"/>
    <s v="United States"/>
    <n v="0"/>
    <s v="MG"/>
    <n v="55"/>
    <x v="0"/>
    <s v="Central"/>
  </r>
  <r>
    <s v="5D8MX6L9"/>
    <x v="26"/>
    <x v="2"/>
    <s v="Ganjaflex"/>
    <x v="1"/>
    <d v="2017-08-23T00:00:00"/>
    <x v="196"/>
    <n v="0"/>
    <s v="retail"/>
    <n v="1995"/>
    <n v="5158.71"/>
    <n v="17479"/>
    <s v="Japan"/>
    <n v="0"/>
    <s v="GTX"/>
    <n v="550"/>
    <x v="5"/>
    <s v="East"/>
  </r>
  <r>
    <s v="Q9BUCL60"/>
    <x v="26"/>
    <x v="0"/>
    <s v="Ganjaflex"/>
    <x v="0"/>
    <d v="2017-08-23T00:00:00"/>
    <x v="259"/>
    <n v="1054"/>
    <s v="retail"/>
    <n v="1995"/>
    <n v="5158.71"/>
    <n v="17479"/>
    <s v="Japan"/>
    <n v="0"/>
    <s v="GTX"/>
    <n v="1096"/>
    <x v="5"/>
    <s v="East"/>
  </r>
  <r>
    <s v="1397M445"/>
    <x v="19"/>
    <x v="4"/>
    <s v="Plussunin"/>
    <x v="1"/>
    <d v="2017-08-23T00:00:00"/>
    <x v="197"/>
    <n v="0"/>
    <s v="retail"/>
    <n v="2003"/>
    <n v="1419.98"/>
    <n v="4018"/>
    <s v="United States"/>
    <n v="0"/>
    <s v="MG"/>
    <n v="3393"/>
    <x v="4"/>
    <s v="East"/>
  </r>
  <r>
    <s v="5IMH88MT"/>
    <x v="7"/>
    <x v="2"/>
    <s v="Labdrill"/>
    <x v="0"/>
    <d v="2017-08-23T00:00:00"/>
    <x v="245"/>
    <n v="508"/>
    <s v="medical"/>
    <n v="1985"/>
    <n v="2741.37"/>
    <n v="9226"/>
    <s v="United States"/>
    <n v="0"/>
    <s v="GTX"/>
    <n v="550"/>
    <x v="2"/>
    <s v="West"/>
  </r>
  <r>
    <s v="I86DM1B9"/>
    <x v="29"/>
    <x v="1"/>
    <s v="Gogozoom"/>
    <x v="0"/>
    <d v="2017-08-23T00:00:00"/>
    <x v="231"/>
    <n v="57"/>
    <s v="telecommunications"/>
    <n v="2007"/>
    <n v="86.68"/>
    <n v="187"/>
    <s v="United States"/>
    <s v="Sonron"/>
    <s v="MG"/>
    <n v="55"/>
    <x v="1"/>
    <s v="Central"/>
  </r>
  <r>
    <s v="YB4YJTK4"/>
    <x v="14"/>
    <x v="2"/>
    <s v="Lexiqvolax"/>
    <x v="2"/>
    <d v="2017-08-23T00:00:00"/>
    <x v="14"/>
    <m/>
    <s v="medical"/>
    <n v="2004"/>
    <n v="1618.89"/>
    <n v="3889"/>
    <s v="United States"/>
    <n v="0"/>
    <s v="GTX"/>
    <n v="550"/>
    <x v="2"/>
    <s v="West"/>
  </r>
  <r>
    <s v="HTZD5YGO"/>
    <x v="16"/>
    <x v="0"/>
    <s v="J-Texon"/>
    <x v="1"/>
    <d v="2017-08-23T00:00:00"/>
    <x v="158"/>
    <n v="0"/>
    <s v="retail"/>
    <n v="1989"/>
    <n v="1388.67"/>
    <n v="3583"/>
    <s v="United States"/>
    <n v="0"/>
    <s v="GTX"/>
    <n v="1096"/>
    <x v="2"/>
    <s v="West"/>
  </r>
  <r>
    <s v="NH44FYAA"/>
    <x v="16"/>
    <x v="1"/>
    <s v="Sunnamplex"/>
    <x v="0"/>
    <d v="2017-08-23T00:00:00"/>
    <x v="148"/>
    <n v="62"/>
    <s v="marketing"/>
    <n v="2008"/>
    <n v="894.37"/>
    <n v="1593"/>
    <s v="Poland"/>
    <n v="0"/>
    <s v="MG"/>
    <n v="55"/>
    <x v="2"/>
    <s v="West"/>
  </r>
  <r>
    <s v="Z6AO7S3R"/>
    <x v="21"/>
    <x v="4"/>
    <s v="Hottechi"/>
    <x v="1"/>
    <d v="2017-08-23T00:00:00"/>
    <x v="238"/>
    <n v="0"/>
    <s v="technolgy"/>
    <n v="1997"/>
    <n v="8170.38"/>
    <n v="16499"/>
    <s v="Korea"/>
    <n v="0"/>
    <s v="MG"/>
    <n v="3393"/>
    <x v="0"/>
    <s v="Central"/>
  </r>
  <r>
    <s v="8V3XDZ0D"/>
    <x v="21"/>
    <x v="2"/>
    <s v="Inity"/>
    <x v="0"/>
    <d v="2017-08-23T00:00:00"/>
    <x v="233"/>
    <n v="528"/>
    <s v="marketing"/>
    <n v="1986"/>
    <n v="2403.58"/>
    <n v="8801"/>
    <s v="United States"/>
    <n v="0"/>
    <s v="GTX"/>
    <n v="550"/>
    <x v="0"/>
    <s v="Central"/>
  </r>
  <r>
    <s v="18T73EHS"/>
    <x v="8"/>
    <x v="0"/>
    <s v="Labdrill"/>
    <x v="0"/>
    <d v="2017-08-23T00:00:00"/>
    <x v="150"/>
    <n v="993"/>
    <s v="medical"/>
    <n v="1985"/>
    <n v="2741.37"/>
    <n v="9226"/>
    <s v="United States"/>
    <n v="0"/>
    <s v="GTX"/>
    <n v="1096"/>
    <x v="2"/>
    <s v="West"/>
  </r>
  <r>
    <s v="RKTTVMMP"/>
    <x v="8"/>
    <x v="0"/>
    <s v="Y-corporation"/>
    <x v="0"/>
    <d v="2017-08-23T00:00:00"/>
    <x v="153"/>
    <n v="1121"/>
    <s v="employment"/>
    <n v="1983"/>
    <n v="2871.35"/>
    <n v="9561"/>
    <s v="United States"/>
    <n v="0"/>
    <s v="GTX"/>
    <n v="1096"/>
    <x v="2"/>
    <s v="West"/>
  </r>
  <r>
    <s v="UDXG59P0"/>
    <x v="8"/>
    <x v="3"/>
    <s v="Faxquote"/>
    <x v="0"/>
    <d v="2017-08-23T00:00:00"/>
    <x v="259"/>
    <n v="5110"/>
    <s v="telecommunications"/>
    <n v="1995"/>
    <n v="1825.82"/>
    <n v="5595"/>
    <s v="United States"/>
    <s v="Sonron"/>
    <s v="GTX"/>
    <n v="5482"/>
    <x v="2"/>
    <s v="West"/>
  </r>
  <r>
    <s v="VMOGUQA7"/>
    <x v="0"/>
    <x v="1"/>
    <s v="Conecom"/>
    <x v="0"/>
    <d v="2017-08-23T00:00:00"/>
    <x v="252"/>
    <n v="51"/>
    <s v="technolgy"/>
    <n v="2005"/>
    <n v="1520.66"/>
    <n v="1806"/>
    <s v="United States"/>
    <n v="0"/>
    <s v="MG"/>
    <n v="55"/>
    <x v="0"/>
    <s v="Central"/>
  </r>
  <r>
    <s v="0L3VYSKY"/>
    <x v="6"/>
    <x v="2"/>
    <s v="Isdom"/>
    <x v="1"/>
    <d v="2017-08-23T00:00:00"/>
    <x v="156"/>
    <n v="0"/>
    <s v="medical"/>
    <n v="2002"/>
    <n v="3178.24"/>
    <n v="4540"/>
    <s v="United States"/>
    <n v="0"/>
    <s v="GTX"/>
    <n v="550"/>
    <x v="1"/>
    <s v="Central"/>
  </r>
  <r>
    <s v="PG5S1KYF"/>
    <x v="15"/>
    <x v="3"/>
    <s v="Kan-code"/>
    <x v="1"/>
    <d v="2017-08-23T00:00:00"/>
    <x v="269"/>
    <n v="0"/>
    <s v="software"/>
    <n v="1982"/>
    <n v="11698.03"/>
    <n v="34288"/>
    <s v="United States"/>
    <n v="0"/>
    <s v="GTX"/>
    <n v="5482"/>
    <x v="4"/>
    <s v="East"/>
  </r>
  <r>
    <s v="LVF6FP4A"/>
    <x v="15"/>
    <x v="4"/>
    <s v="Silis"/>
    <x v="1"/>
    <d v="2017-08-23T00:00:00"/>
    <x v="265"/>
    <n v="0"/>
    <s v="medical"/>
    <n v="1994"/>
    <n v="2818.38"/>
    <n v="6290"/>
    <s v="United States"/>
    <n v="0"/>
    <s v="MG"/>
    <n v="3393"/>
    <x v="4"/>
    <s v="East"/>
  </r>
  <r>
    <s v="RGZHQ2MJ"/>
    <x v="11"/>
    <x v="1"/>
    <s v="Zumgoity"/>
    <x v="1"/>
    <d v="2017-08-23T00:00:00"/>
    <x v="156"/>
    <n v="0"/>
    <s v="medical"/>
    <n v="1984"/>
    <n v="441.08"/>
    <n v="1210"/>
    <s v="United States"/>
    <n v="0"/>
    <s v="MG"/>
    <n v="55"/>
    <x v="0"/>
    <s v="Central"/>
  </r>
  <r>
    <s v="0XYUJ7HF"/>
    <x v="4"/>
    <x v="1"/>
    <s v="Isdom"/>
    <x v="2"/>
    <d v="2017-08-23T00:00:00"/>
    <x v="14"/>
    <m/>
    <s v="medical"/>
    <n v="2002"/>
    <n v="3178.24"/>
    <n v="4540"/>
    <s v="United States"/>
    <n v="0"/>
    <s v="MG"/>
    <n v="55"/>
    <x v="3"/>
    <s v="West"/>
  </r>
  <r>
    <s v="3THBBYXS"/>
    <x v="13"/>
    <x v="2"/>
    <s v="Ganjaflex"/>
    <x v="0"/>
    <d v="2017-08-23T00:00:00"/>
    <x v="249"/>
    <n v="542"/>
    <s v="retail"/>
    <n v="1995"/>
    <n v="5158.71"/>
    <n v="17479"/>
    <s v="Japan"/>
    <n v="0"/>
    <s v="GTX"/>
    <n v="550"/>
    <x v="4"/>
    <s v="East"/>
  </r>
  <r>
    <s v="XHDAW1SQ"/>
    <x v="13"/>
    <x v="2"/>
    <s v="Yearin"/>
    <x v="0"/>
    <d v="2017-08-23T00:00:00"/>
    <x v="260"/>
    <n v="576"/>
    <s v="retail"/>
    <n v="2005"/>
    <n v="2261.05"/>
    <n v="3851"/>
    <s v="United States"/>
    <n v="0"/>
    <s v="GTX"/>
    <n v="550"/>
    <x v="4"/>
    <s v="East"/>
  </r>
  <r>
    <s v="GIO029D3"/>
    <x v="18"/>
    <x v="3"/>
    <s v="Donquadtech"/>
    <x v="1"/>
    <d v="2017-08-23T00:00:00"/>
    <x v="157"/>
    <n v="0"/>
    <s v="technolgy"/>
    <n v="1992"/>
    <n v="1712.68"/>
    <n v="3194"/>
    <s v="United States"/>
    <s v="Acme Corporation"/>
    <s v="GTX"/>
    <n v="5482"/>
    <x v="4"/>
    <s v="East"/>
  </r>
  <r>
    <s v="CN8X0DLA"/>
    <x v="26"/>
    <x v="0"/>
    <s v="Stanredtax"/>
    <x v="2"/>
    <d v="2017-08-24T00:00:00"/>
    <x v="14"/>
    <m/>
    <s v="finance"/>
    <n v="1987"/>
    <n v="1698.2"/>
    <n v="3798"/>
    <s v="United States"/>
    <n v="0"/>
    <s v="GTX"/>
    <n v="1096"/>
    <x v="5"/>
    <s v="East"/>
  </r>
  <r>
    <s v="M9N3HWGC"/>
    <x v="7"/>
    <x v="2"/>
    <s v="Zoomit"/>
    <x v="1"/>
    <d v="2017-08-24T00:00:00"/>
    <x v="270"/>
    <n v="0"/>
    <s v="entertainment"/>
    <n v="1992"/>
    <n v="324.19"/>
    <n v="978"/>
    <s v="United States"/>
    <n v="0"/>
    <s v="GTX"/>
    <n v="550"/>
    <x v="2"/>
    <s v="West"/>
  </r>
  <r>
    <s v="H56FMPGG"/>
    <x v="7"/>
    <x v="2"/>
    <s v="Hottechi"/>
    <x v="0"/>
    <d v="2017-08-24T00:00:00"/>
    <x v="154"/>
    <n v="551"/>
    <s v="technolgy"/>
    <n v="1997"/>
    <n v="8170.38"/>
    <n v="16499"/>
    <s v="Korea"/>
    <n v="0"/>
    <s v="GTX"/>
    <n v="550"/>
    <x v="2"/>
    <s v="West"/>
  </r>
  <r>
    <s v="IH4O3JXV"/>
    <x v="14"/>
    <x v="2"/>
    <s v="Singletechno"/>
    <x v="0"/>
    <d v="2017-08-24T00:00:00"/>
    <x v="153"/>
    <n v="597"/>
    <s v="retail"/>
    <n v="1996"/>
    <n v="2214.94"/>
    <n v="5374"/>
    <s v="United States"/>
    <n v="0"/>
    <s v="GTX"/>
    <n v="550"/>
    <x v="2"/>
    <s v="West"/>
  </r>
  <r>
    <s v="B6L071P2"/>
    <x v="16"/>
    <x v="0"/>
    <s v="Lexiqvolax"/>
    <x v="0"/>
    <d v="2017-08-24T00:00:00"/>
    <x v="220"/>
    <n v="948"/>
    <s v="medical"/>
    <n v="2004"/>
    <n v="1618.89"/>
    <n v="3889"/>
    <s v="United States"/>
    <n v="0"/>
    <s v="GTX"/>
    <n v="1096"/>
    <x v="2"/>
    <s v="West"/>
  </r>
  <r>
    <s v="3ISHFT20"/>
    <x v="16"/>
    <x v="1"/>
    <s v="Zoomit"/>
    <x v="0"/>
    <d v="2017-08-24T00:00:00"/>
    <x v="247"/>
    <n v="62"/>
    <s v="entertainment"/>
    <n v="1992"/>
    <n v="324.19"/>
    <n v="978"/>
    <s v="United States"/>
    <n v="0"/>
    <s v="MG"/>
    <n v="55"/>
    <x v="2"/>
    <s v="West"/>
  </r>
  <r>
    <s v="OBFCOV33"/>
    <x v="5"/>
    <x v="4"/>
    <s v="Scotfind"/>
    <x v="0"/>
    <d v="2017-08-24T00:00:00"/>
    <x v="249"/>
    <n v="4139"/>
    <s v="software"/>
    <n v="1996"/>
    <n v="6354.87"/>
    <n v="16780"/>
    <s v="United States"/>
    <s v="Bubba Gump"/>
    <s v="MG"/>
    <n v="3393"/>
    <x v="3"/>
    <s v="West"/>
  </r>
  <r>
    <s v="78OETKRD"/>
    <x v="20"/>
    <x v="3"/>
    <s v="dambase"/>
    <x v="0"/>
    <d v="2017-08-24T00:00:00"/>
    <x v="197"/>
    <n v="6322"/>
    <s v="marketing"/>
    <n v="1995"/>
    <n v="2173.98"/>
    <n v="2928"/>
    <s v="United States"/>
    <s v="Inity"/>
    <s v="GTX"/>
    <n v="5482"/>
    <x v="1"/>
    <s v="Central"/>
  </r>
  <r>
    <s v="6IJNBKST"/>
    <x v="8"/>
    <x v="2"/>
    <s v="Konex"/>
    <x v="1"/>
    <d v="2017-08-24T00:00:00"/>
    <x v="157"/>
    <n v="0"/>
    <s v="technolgy"/>
    <n v="1980"/>
    <n v="7708.38"/>
    <n v="13756"/>
    <s v="United States"/>
    <n v="0"/>
    <s v="GTX"/>
    <n v="550"/>
    <x v="2"/>
    <s v="West"/>
  </r>
  <r>
    <s v="RM4HCA1W"/>
    <x v="6"/>
    <x v="1"/>
    <s v="Finhigh"/>
    <x v="1"/>
    <d v="2017-08-24T00:00:00"/>
    <x v="157"/>
    <n v="0"/>
    <s v="finance"/>
    <n v="2006"/>
    <n v="1102.43"/>
    <n v="1759"/>
    <s v="United States"/>
    <n v="0"/>
    <s v="MG"/>
    <n v="55"/>
    <x v="1"/>
    <s v="Central"/>
  </r>
  <r>
    <s v="Y1FWLR93"/>
    <x v="17"/>
    <x v="3"/>
    <s v="Kan-code"/>
    <x v="0"/>
    <d v="2017-08-24T00:00:00"/>
    <x v="144"/>
    <n v="5415"/>
    <s v="software"/>
    <n v="1982"/>
    <n v="11698.03"/>
    <n v="34288"/>
    <s v="United States"/>
    <n v="0"/>
    <s v="GTX"/>
    <n v="5482"/>
    <x v="5"/>
    <s v="East"/>
  </r>
  <r>
    <s v="ORUHS3Q2"/>
    <x v="10"/>
    <x v="2"/>
    <s v="Sonron"/>
    <x v="0"/>
    <d v="2017-08-24T00:00:00"/>
    <x v="227"/>
    <n v="432"/>
    <s v="telecommunications"/>
    <n v="1999"/>
    <n v="1699.85"/>
    <n v="5108"/>
    <s v="United States"/>
    <n v="0"/>
    <s v="GTX"/>
    <n v="550"/>
    <x v="3"/>
    <s v="West"/>
  </r>
  <r>
    <s v="9RLSCMM9"/>
    <x v="10"/>
    <x v="1"/>
    <s v="Condax"/>
    <x v="0"/>
    <d v="2017-08-24T00:00:00"/>
    <x v="154"/>
    <n v="53"/>
    <s v="medical"/>
    <n v="2017"/>
    <n v="4.54"/>
    <n v="9"/>
    <s v="United States"/>
    <n v="0"/>
    <s v="MG"/>
    <n v="55"/>
    <x v="3"/>
    <s v="West"/>
  </r>
  <r>
    <s v="3QS2B6IN"/>
    <x v="11"/>
    <x v="1"/>
    <s v="Rundofase"/>
    <x v="0"/>
    <d v="2017-08-24T00:00:00"/>
    <x v="137"/>
    <n v="57"/>
    <s v="technolgy"/>
    <n v="1983"/>
    <n v="1008.06"/>
    <n v="1238"/>
    <s v="United States"/>
    <n v="0"/>
    <s v="MG"/>
    <n v="55"/>
    <x v="0"/>
    <s v="Central"/>
  </r>
  <r>
    <s v="XCB9CPID"/>
    <x v="11"/>
    <x v="1"/>
    <s v="Streethex"/>
    <x v="0"/>
    <d v="2017-08-24T00:00:00"/>
    <x v="257"/>
    <n v="56"/>
    <s v="retail"/>
    <n v="1988"/>
    <n v="1376.8"/>
    <n v="1165"/>
    <s v="Belgium"/>
    <n v="0"/>
    <s v="MG"/>
    <n v="55"/>
    <x v="0"/>
    <s v="Central"/>
  </r>
  <r>
    <s v="7EJJ9KVZ"/>
    <x v="13"/>
    <x v="1"/>
    <s v="Donware"/>
    <x v="0"/>
    <d v="2017-08-24T00:00:00"/>
    <x v="137"/>
    <n v="55"/>
    <s v="marketing"/>
    <n v="1999"/>
    <n v="1197.44"/>
    <n v="2570"/>
    <s v="United States"/>
    <n v="0"/>
    <s v="MG"/>
    <n v="55"/>
    <x v="4"/>
    <s v="East"/>
  </r>
  <r>
    <s v="M4MOGAS4"/>
    <x v="13"/>
    <x v="4"/>
    <s v="Acme Corporation"/>
    <x v="0"/>
    <d v="2017-08-24T00:00:00"/>
    <x v="148"/>
    <n v="3146"/>
    <s v="technolgy"/>
    <n v="1996"/>
    <n v="1100.04"/>
    <n v="2822"/>
    <s v="United States"/>
    <n v="0"/>
    <s v="MG"/>
    <n v="3393"/>
    <x v="4"/>
    <s v="East"/>
  </r>
  <r>
    <s v="ZNU9YDS9"/>
    <x v="3"/>
    <x v="1"/>
    <s v="Stanredtax"/>
    <x v="0"/>
    <d v="2017-08-25T00:00:00"/>
    <x v="197"/>
    <n v="67"/>
    <s v="finance"/>
    <n v="1987"/>
    <n v="1698.2"/>
    <n v="3798"/>
    <s v="United States"/>
    <n v="0"/>
    <s v="MG"/>
    <n v="55"/>
    <x v="0"/>
    <s v="Central"/>
  </r>
  <r>
    <s v="V3VJRFBV"/>
    <x v="25"/>
    <x v="2"/>
    <s v="Kan-code"/>
    <x v="1"/>
    <d v="2017-08-25T00:00:00"/>
    <x v="197"/>
    <n v="0"/>
    <s v="software"/>
    <n v="1982"/>
    <n v="11698.03"/>
    <n v="34288"/>
    <s v="United States"/>
    <n v="0"/>
    <s v="GTX"/>
    <n v="550"/>
    <x v="5"/>
    <s v="East"/>
  </r>
  <r>
    <s v="PDI7F0LR"/>
    <x v="25"/>
    <x v="4"/>
    <s v="Ganjaflex"/>
    <x v="0"/>
    <d v="2017-08-25T00:00:00"/>
    <x v="239"/>
    <n v="2613"/>
    <s v="retail"/>
    <n v="1995"/>
    <n v="5158.71"/>
    <n v="17479"/>
    <s v="Japan"/>
    <n v="0"/>
    <s v="MG"/>
    <n v="3393"/>
    <x v="5"/>
    <s v="East"/>
  </r>
  <r>
    <s v="KJ93MS4W"/>
    <x v="23"/>
    <x v="0"/>
    <s v="Yearin"/>
    <x v="0"/>
    <d v="2017-08-25T00:00:00"/>
    <x v="199"/>
    <n v="977"/>
    <s v="retail"/>
    <n v="2005"/>
    <n v="2261.05"/>
    <n v="3851"/>
    <s v="United States"/>
    <n v="0"/>
    <s v="GTX"/>
    <n v="1096"/>
    <x v="4"/>
    <s v="East"/>
  </r>
  <r>
    <s v="TWEVVI99"/>
    <x v="26"/>
    <x v="0"/>
    <s v="Scottech"/>
    <x v="2"/>
    <d v="2017-08-25T00:00:00"/>
    <x v="14"/>
    <m/>
    <s v="marketing"/>
    <n v="2012"/>
    <n v="45.39"/>
    <n v="100"/>
    <s v="United States"/>
    <s v="Inity"/>
    <s v="GTX"/>
    <n v="1096"/>
    <x v="5"/>
    <s v="East"/>
  </r>
  <r>
    <s v="5R1XNYTM"/>
    <x v="26"/>
    <x v="4"/>
    <s v="Bubba Gump"/>
    <x v="1"/>
    <d v="2017-08-25T00:00:00"/>
    <x v="256"/>
    <n v="0"/>
    <s v="software"/>
    <n v="2002"/>
    <n v="987.39"/>
    <n v="2253"/>
    <s v="United States"/>
    <n v="0"/>
    <s v="MG"/>
    <n v="3393"/>
    <x v="5"/>
    <s v="East"/>
  </r>
  <r>
    <s v="RUN3Z87A"/>
    <x v="22"/>
    <x v="0"/>
    <s v="Donquadtech"/>
    <x v="1"/>
    <d v="2017-08-25T00:00:00"/>
    <x v="228"/>
    <n v="0"/>
    <s v="technolgy"/>
    <n v="1992"/>
    <n v="1712.68"/>
    <n v="3194"/>
    <s v="United States"/>
    <s v="Acme Corporation"/>
    <s v="GTX"/>
    <n v="1096"/>
    <x v="5"/>
    <s v="East"/>
  </r>
  <r>
    <s v="9RGQ8HED"/>
    <x v="19"/>
    <x v="1"/>
    <s v="Zotware"/>
    <x v="0"/>
    <d v="2017-08-25T00:00:00"/>
    <x v="271"/>
    <n v="54"/>
    <s v="software"/>
    <n v="1979"/>
    <n v="4478.47"/>
    <n v="13809"/>
    <s v="United States"/>
    <n v="0"/>
    <s v="MG"/>
    <n v="55"/>
    <x v="4"/>
    <s v="East"/>
  </r>
  <r>
    <s v="RSSYISWE"/>
    <x v="9"/>
    <x v="4"/>
    <s v="Labdrill"/>
    <x v="0"/>
    <d v="2017-08-25T00:00:00"/>
    <x v="236"/>
    <n v="3331"/>
    <s v="medical"/>
    <n v="1985"/>
    <n v="2741.37"/>
    <n v="9226"/>
    <s v="United States"/>
    <n v="0"/>
    <s v="MG"/>
    <n v="3393"/>
    <x v="3"/>
    <s v="West"/>
  </r>
  <r>
    <s v="67ORNLJ3"/>
    <x v="29"/>
    <x v="2"/>
    <s v="Dontechi"/>
    <x v="0"/>
    <d v="2017-08-25T00:00:00"/>
    <x v="156"/>
    <n v="474"/>
    <s v="software"/>
    <n v="1982"/>
    <n v="4618"/>
    <n v="10083"/>
    <s v="United States"/>
    <n v="0"/>
    <s v="GTX"/>
    <n v="550"/>
    <x v="1"/>
    <s v="Central"/>
  </r>
  <r>
    <s v="M28Z11DC"/>
    <x v="14"/>
    <x v="0"/>
    <s v="Blackzim"/>
    <x v="1"/>
    <d v="2017-08-25T00:00:00"/>
    <x v="157"/>
    <n v="0"/>
    <s v="retail"/>
    <n v="2009"/>
    <n v="497.11"/>
    <n v="1588"/>
    <s v="United States"/>
    <n v="0"/>
    <s v="GTX"/>
    <n v="1096"/>
    <x v="2"/>
    <s v="West"/>
  </r>
  <r>
    <s v="DIVKSHY7"/>
    <x v="14"/>
    <x v="0"/>
    <s v="Condax"/>
    <x v="0"/>
    <d v="2017-08-25T00:00:00"/>
    <x v="220"/>
    <n v="994"/>
    <s v="medical"/>
    <n v="2017"/>
    <n v="4.54"/>
    <n v="9"/>
    <s v="United States"/>
    <n v="0"/>
    <s v="GTX"/>
    <n v="1096"/>
    <x v="2"/>
    <s v="West"/>
  </r>
  <r>
    <s v="RLTHGLLJ"/>
    <x v="14"/>
    <x v="3"/>
    <s v="Singletechno"/>
    <x v="0"/>
    <d v="2017-08-25T00:00:00"/>
    <x v="229"/>
    <n v="4773"/>
    <s v="retail"/>
    <n v="1996"/>
    <n v="2214.94"/>
    <n v="5374"/>
    <s v="United States"/>
    <n v="0"/>
    <s v="GTX"/>
    <n v="5482"/>
    <x v="2"/>
    <s v="West"/>
  </r>
  <r>
    <s v="EC8A1L94"/>
    <x v="21"/>
    <x v="1"/>
    <s v="dambase"/>
    <x v="1"/>
    <d v="2017-08-25T00:00:00"/>
    <x v="256"/>
    <n v="0"/>
    <s v="marketing"/>
    <n v="1995"/>
    <n v="2173.98"/>
    <n v="2928"/>
    <s v="United States"/>
    <s v="Inity"/>
    <s v="MG"/>
    <n v="55"/>
    <x v="0"/>
    <s v="Central"/>
  </r>
  <r>
    <s v="OO4Z7LB9"/>
    <x v="6"/>
    <x v="0"/>
    <s v="Stanredtax"/>
    <x v="1"/>
    <d v="2017-08-25T00:00:00"/>
    <x v="154"/>
    <n v="0"/>
    <s v="finance"/>
    <n v="1987"/>
    <n v="1698.2"/>
    <n v="3798"/>
    <s v="United States"/>
    <n v="0"/>
    <s v="GTX"/>
    <n v="1096"/>
    <x v="1"/>
    <s v="Central"/>
  </r>
  <r>
    <s v="PWOX6RY8"/>
    <x v="6"/>
    <x v="1"/>
    <s v="Rangreen"/>
    <x v="0"/>
    <d v="2017-08-25T00:00:00"/>
    <x v="240"/>
    <n v="63"/>
    <s v="technolgy"/>
    <n v="1987"/>
    <n v="2938.67"/>
    <n v="8775"/>
    <s v="Panama"/>
    <n v="0"/>
    <s v="MG"/>
    <n v="55"/>
    <x v="1"/>
    <s v="Central"/>
  </r>
  <r>
    <s v="0VG9PGMI"/>
    <x v="10"/>
    <x v="3"/>
    <s v="Hatfan"/>
    <x v="0"/>
    <d v="2017-08-25T00:00:00"/>
    <x v="158"/>
    <n v="6391"/>
    <s v="services"/>
    <n v="1982"/>
    <n v="792.46"/>
    <n v="1299"/>
    <s v="United States"/>
    <n v="0"/>
    <s v="GTX"/>
    <n v="5482"/>
    <x v="3"/>
    <s v="West"/>
  </r>
  <r>
    <s v="LKFYC5X3"/>
    <x v="15"/>
    <x v="1"/>
    <s v="Donware"/>
    <x v="0"/>
    <d v="2017-08-25T00:00:00"/>
    <x v="272"/>
    <n v="58"/>
    <s v="marketing"/>
    <n v="1999"/>
    <n v="1197.44"/>
    <n v="2570"/>
    <s v="United States"/>
    <n v="0"/>
    <s v="MG"/>
    <n v="55"/>
    <x v="4"/>
    <s v="East"/>
  </r>
  <r>
    <s v="984H5OG0"/>
    <x v="11"/>
    <x v="1"/>
    <s v="Finhigh"/>
    <x v="0"/>
    <d v="2017-08-25T00:00:00"/>
    <x v="239"/>
    <n v="54"/>
    <s v="finance"/>
    <n v="2006"/>
    <n v="1102.43"/>
    <n v="1759"/>
    <s v="United States"/>
    <n v="0"/>
    <s v="MG"/>
    <n v="55"/>
    <x v="0"/>
    <s v="Central"/>
  </r>
  <r>
    <s v="AB39AL3A"/>
    <x v="4"/>
    <x v="3"/>
    <s v="Plexzap"/>
    <x v="1"/>
    <d v="2017-08-25T00:00:00"/>
    <x v="240"/>
    <n v="0"/>
    <s v="retail"/>
    <n v="2001"/>
    <n v="2437.85"/>
    <n v="4874"/>
    <s v="United States"/>
    <n v="0"/>
    <s v="GTX"/>
    <n v="5482"/>
    <x v="3"/>
    <s v="West"/>
  </r>
  <r>
    <s v="1SKGHPHL"/>
    <x v="4"/>
    <x v="3"/>
    <s v="Rantouch"/>
    <x v="0"/>
    <d v="2017-08-25T00:00:00"/>
    <x v="233"/>
    <n v="5129"/>
    <s v="telecommunications"/>
    <n v="1994"/>
    <n v="1188.42"/>
    <n v="3015"/>
    <s v="United States"/>
    <n v="0"/>
    <s v="GTX"/>
    <n v="5482"/>
    <x v="3"/>
    <s v="West"/>
  </r>
  <r>
    <s v="VGSH1TSW"/>
    <x v="13"/>
    <x v="1"/>
    <s v="Vehement Capital Partners"/>
    <x v="2"/>
    <d v="2017-08-25T00:00:00"/>
    <x v="14"/>
    <m/>
    <s v="finance"/>
    <n v="1993"/>
    <n v="646.1"/>
    <n v="883"/>
    <s v="United States"/>
    <s v="Golddex"/>
    <s v="MG"/>
    <n v="55"/>
    <x v="4"/>
    <s v="East"/>
  </r>
  <r>
    <s v="YTMPHIQY"/>
    <x v="13"/>
    <x v="4"/>
    <s v="Ganjaflex"/>
    <x v="1"/>
    <d v="2017-08-25T00:00:00"/>
    <x v="154"/>
    <n v="0"/>
    <s v="retail"/>
    <n v="1995"/>
    <n v="5158.71"/>
    <n v="17479"/>
    <s v="Japan"/>
    <n v="0"/>
    <s v="MG"/>
    <n v="3393"/>
    <x v="4"/>
    <s v="East"/>
  </r>
  <r>
    <s v="WZ3FJA3V"/>
    <x v="2"/>
    <x v="0"/>
    <s v="Labdrill"/>
    <x v="2"/>
    <d v="2017-08-25T00:00:00"/>
    <x v="14"/>
    <m/>
    <s v="medical"/>
    <n v="1985"/>
    <n v="2741.37"/>
    <n v="9226"/>
    <s v="United States"/>
    <n v="0"/>
    <s v="GTX"/>
    <n v="1096"/>
    <x v="2"/>
    <s v="West"/>
  </r>
  <r>
    <s v="6HE07D76"/>
    <x v="2"/>
    <x v="2"/>
    <s v="Hatfan"/>
    <x v="0"/>
    <d v="2017-08-25T00:00:00"/>
    <x v="231"/>
    <n v="454"/>
    <s v="services"/>
    <n v="1982"/>
    <n v="792.46"/>
    <n v="1299"/>
    <s v="United States"/>
    <n v="0"/>
    <s v="GTX"/>
    <n v="550"/>
    <x v="2"/>
    <s v="West"/>
  </r>
  <r>
    <s v="64CTQ6C5"/>
    <x v="3"/>
    <x v="3"/>
    <s v="Bioholding"/>
    <x v="0"/>
    <d v="2017-08-26T00:00:00"/>
    <x v="199"/>
    <n v="6659"/>
    <s v="medical"/>
    <n v="2012"/>
    <n v="587.34"/>
    <n v="1356"/>
    <s v="Philipines"/>
    <n v="0"/>
    <s v="GTX"/>
    <n v="5482"/>
    <x v="0"/>
    <s v="Central"/>
  </r>
  <r>
    <s v="5J4Z0RYC"/>
    <x v="25"/>
    <x v="2"/>
    <s v="Bioplex"/>
    <x v="0"/>
    <d v="2017-08-26T00:00:00"/>
    <x v="164"/>
    <n v="572"/>
    <s v="medical"/>
    <n v="1991"/>
    <n v="326.82"/>
    <n v="1016"/>
    <s v="United States"/>
    <n v="0"/>
    <s v="GTX"/>
    <n v="550"/>
    <x v="5"/>
    <s v="East"/>
  </r>
  <r>
    <s v="ERWWQ79N"/>
    <x v="23"/>
    <x v="0"/>
    <s v="Bubba Gump"/>
    <x v="0"/>
    <d v="2017-08-26T00:00:00"/>
    <x v="231"/>
    <n v="1046"/>
    <s v="software"/>
    <n v="2002"/>
    <n v="987.39"/>
    <n v="2253"/>
    <s v="United States"/>
    <n v="0"/>
    <s v="GTX"/>
    <n v="1096"/>
    <x v="4"/>
    <s v="East"/>
  </r>
  <r>
    <s v="08O63ECM"/>
    <x v="22"/>
    <x v="4"/>
    <s v="Gekko &amp; Co"/>
    <x v="0"/>
    <d v="2017-08-26T00:00:00"/>
    <x v="236"/>
    <n v="3281"/>
    <s v="retail"/>
    <n v="1990"/>
    <n v="2520.83"/>
    <n v="3502"/>
    <s v="United States"/>
    <n v="0"/>
    <s v="MG"/>
    <n v="3393"/>
    <x v="5"/>
    <s v="East"/>
  </r>
  <r>
    <s v="AMGF31TA"/>
    <x v="24"/>
    <x v="1"/>
    <s v="Statholdings"/>
    <x v="1"/>
    <d v="2017-08-26T00:00:00"/>
    <x v="156"/>
    <n v="0"/>
    <s v="employment"/>
    <n v="1997"/>
    <n v="291.27"/>
    <n v="586"/>
    <s v="United States"/>
    <n v="0"/>
    <s v="MG"/>
    <n v="55"/>
    <x v="1"/>
    <s v="Central"/>
  </r>
  <r>
    <s v="DUJ52ZYK"/>
    <x v="9"/>
    <x v="4"/>
    <s v="Singletechno"/>
    <x v="0"/>
    <d v="2017-08-26T00:00:00"/>
    <x v="153"/>
    <n v="3462"/>
    <s v="retail"/>
    <n v="1996"/>
    <n v="2214.94"/>
    <n v="5374"/>
    <s v="United States"/>
    <n v="0"/>
    <s v="MG"/>
    <n v="3393"/>
    <x v="3"/>
    <s v="West"/>
  </r>
  <r>
    <s v="N2C3ASJ9"/>
    <x v="7"/>
    <x v="3"/>
    <s v="Scotfind"/>
    <x v="0"/>
    <d v="2017-08-26T00:00:00"/>
    <x v="140"/>
    <n v="6029"/>
    <s v="software"/>
    <n v="1996"/>
    <n v="6354.87"/>
    <n v="16780"/>
    <s v="United States"/>
    <s v="Bubba Gump"/>
    <s v="GTX"/>
    <n v="5482"/>
    <x v="2"/>
    <s v="West"/>
  </r>
  <r>
    <s v="059K86LU"/>
    <x v="14"/>
    <x v="3"/>
    <s v="Labdrill"/>
    <x v="2"/>
    <d v="2017-08-26T00:00:00"/>
    <x v="14"/>
    <m/>
    <s v="medical"/>
    <n v="1985"/>
    <n v="2741.37"/>
    <n v="9226"/>
    <s v="United States"/>
    <n v="0"/>
    <s v="GTX"/>
    <n v="5482"/>
    <x v="2"/>
    <s v="West"/>
  </r>
  <r>
    <s v="62WFO2I3"/>
    <x v="14"/>
    <x v="2"/>
    <s v="Finjob"/>
    <x v="0"/>
    <d v="2017-08-26T00:00:00"/>
    <x v="239"/>
    <n v="566"/>
    <s v="employment"/>
    <n v="1988"/>
    <n v="2059.9"/>
    <n v="3644"/>
    <s v="United States"/>
    <n v="0"/>
    <s v="GTX"/>
    <n v="550"/>
    <x v="2"/>
    <s v="West"/>
  </r>
  <r>
    <s v="ZTUJ5KQ8"/>
    <x v="0"/>
    <x v="1"/>
    <s v="Scottech"/>
    <x v="1"/>
    <d v="2017-08-26T00:00:00"/>
    <x v="255"/>
    <n v="0"/>
    <s v="marketing"/>
    <n v="2012"/>
    <n v="45.39"/>
    <n v="100"/>
    <s v="United States"/>
    <s v="Inity"/>
    <s v="MG"/>
    <n v="55"/>
    <x v="0"/>
    <s v="Central"/>
  </r>
  <r>
    <s v="ZQHJNTDK"/>
    <x v="0"/>
    <x v="0"/>
    <s v="Isdom"/>
    <x v="0"/>
    <d v="2017-08-26T00:00:00"/>
    <x v="220"/>
    <n v="1042"/>
    <s v="medical"/>
    <n v="2002"/>
    <n v="3178.24"/>
    <n v="4540"/>
    <s v="United States"/>
    <n v="0"/>
    <s v="GTX"/>
    <n v="1096"/>
    <x v="0"/>
    <s v="Central"/>
  </r>
  <r>
    <s v="K0IV66AV"/>
    <x v="17"/>
    <x v="2"/>
    <s v="Betasoloin"/>
    <x v="0"/>
    <d v="2017-08-26T00:00:00"/>
    <x v="238"/>
    <n v="539"/>
    <s v="medical"/>
    <n v="1999"/>
    <n v="251.41"/>
    <n v="495"/>
    <s v="United States"/>
    <n v="0"/>
    <s v="GTX"/>
    <n v="550"/>
    <x v="5"/>
    <s v="East"/>
  </r>
  <r>
    <s v="KJ4NAGS5"/>
    <x v="10"/>
    <x v="1"/>
    <s v="Kan-code"/>
    <x v="0"/>
    <d v="2017-08-26T00:00:00"/>
    <x v="263"/>
    <n v="56"/>
    <s v="software"/>
    <n v="1982"/>
    <n v="11698.03"/>
    <n v="34288"/>
    <s v="United States"/>
    <n v="0"/>
    <s v="MG"/>
    <n v="55"/>
    <x v="3"/>
    <s v="West"/>
  </r>
  <r>
    <s v="70A4A2GV"/>
    <x v="11"/>
    <x v="1"/>
    <s v="Gogozoom"/>
    <x v="0"/>
    <d v="2017-08-26T00:00:00"/>
    <x v="265"/>
    <n v="60"/>
    <s v="telecommunications"/>
    <n v="2007"/>
    <n v="86.68"/>
    <n v="187"/>
    <s v="United States"/>
    <s v="Sonron"/>
    <s v="MG"/>
    <n v="55"/>
    <x v="0"/>
    <s v="Central"/>
  </r>
  <r>
    <s v="6TND1V4T"/>
    <x v="4"/>
    <x v="1"/>
    <s v="Scotfind"/>
    <x v="1"/>
    <d v="2017-08-26T00:00:00"/>
    <x v="150"/>
    <n v="0"/>
    <s v="software"/>
    <n v="1996"/>
    <n v="6354.87"/>
    <n v="16780"/>
    <s v="United States"/>
    <s v="Bubba Gump"/>
    <s v="MG"/>
    <n v="55"/>
    <x v="3"/>
    <s v="West"/>
  </r>
  <r>
    <s v="43FW6W9O"/>
    <x v="4"/>
    <x v="4"/>
    <s v="Sunnamplex"/>
    <x v="0"/>
    <d v="2017-08-26T00:00:00"/>
    <x v="217"/>
    <n v="3966"/>
    <s v="marketing"/>
    <n v="2008"/>
    <n v="894.37"/>
    <n v="1593"/>
    <s v="Poland"/>
    <n v="0"/>
    <s v="MG"/>
    <n v="3393"/>
    <x v="3"/>
    <s v="West"/>
  </r>
  <r>
    <s v="QB4FISNE"/>
    <x v="13"/>
    <x v="1"/>
    <s v="Bluth Company"/>
    <x v="1"/>
    <d v="2017-08-26T00:00:00"/>
    <x v="150"/>
    <n v="0"/>
    <s v="technolgy"/>
    <n v="1993"/>
    <n v="1242.32"/>
    <n v="3027"/>
    <s v="United States"/>
    <s v="Acme Corporation"/>
    <s v="MG"/>
    <n v="55"/>
    <x v="4"/>
    <s v="East"/>
  </r>
  <r>
    <s v="41S0S9KP"/>
    <x v="18"/>
    <x v="2"/>
    <s v="Umbrella Corporation"/>
    <x v="0"/>
    <d v="2017-08-26T00:00:00"/>
    <x v="229"/>
    <n v="471"/>
    <s v="finance"/>
    <n v="1998"/>
    <n v="2022.14"/>
    <n v="5113"/>
    <s v="United States"/>
    <n v="0"/>
    <s v="GTX"/>
    <n v="550"/>
    <x v="4"/>
    <s v="East"/>
  </r>
  <r>
    <s v="JESVHYTG"/>
    <x v="3"/>
    <x v="2"/>
    <s v="Cancity"/>
    <x v="0"/>
    <d v="2017-08-27T00:00:00"/>
    <x v="156"/>
    <n v="597"/>
    <s v="retail"/>
    <n v="2001"/>
    <n v="718.62"/>
    <n v="2448"/>
    <s v="United States"/>
    <n v="0"/>
    <s v="GTX"/>
    <n v="550"/>
    <x v="0"/>
    <s v="Central"/>
  </r>
  <r>
    <s v="P3HO0L6P"/>
    <x v="3"/>
    <x v="1"/>
    <s v="Condax"/>
    <x v="0"/>
    <d v="2017-08-27T00:00:00"/>
    <x v="225"/>
    <n v="53"/>
    <s v="medical"/>
    <n v="2017"/>
    <n v="4.54"/>
    <n v="9"/>
    <s v="United States"/>
    <n v="0"/>
    <s v="MG"/>
    <n v="55"/>
    <x v="0"/>
    <s v="Central"/>
  </r>
  <r>
    <s v="6GDZDVTV"/>
    <x v="3"/>
    <x v="1"/>
    <s v="Dontechi"/>
    <x v="0"/>
    <d v="2017-08-27T00:00:00"/>
    <x v="158"/>
    <n v="59"/>
    <s v="software"/>
    <n v="1982"/>
    <n v="4618"/>
    <n v="10083"/>
    <s v="United States"/>
    <n v="0"/>
    <s v="MG"/>
    <n v="55"/>
    <x v="0"/>
    <s v="Central"/>
  </r>
  <r>
    <s v="OO9U4C0Y"/>
    <x v="25"/>
    <x v="0"/>
    <s v="Y-corporation"/>
    <x v="2"/>
    <d v="2017-08-27T00:00:00"/>
    <x v="14"/>
    <m/>
    <s v="employment"/>
    <n v="1983"/>
    <n v="2871.35"/>
    <n v="9561"/>
    <s v="United States"/>
    <n v="0"/>
    <s v="GTX"/>
    <n v="1096"/>
    <x v="5"/>
    <s v="East"/>
  </r>
  <r>
    <s v="Y5A5G2L5"/>
    <x v="25"/>
    <x v="2"/>
    <s v="Bubba Gump"/>
    <x v="0"/>
    <d v="2017-08-27T00:00:00"/>
    <x v="249"/>
    <n v="606"/>
    <s v="software"/>
    <n v="2002"/>
    <n v="987.39"/>
    <n v="2253"/>
    <s v="United States"/>
    <n v="0"/>
    <s v="GTX"/>
    <n v="550"/>
    <x v="5"/>
    <s v="East"/>
  </r>
  <r>
    <s v="WZN26QZQ"/>
    <x v="23"/>
    <x v="3"/>
    <s v="Lexiqvolax"/>
    <x v="2"/>
    <d v="2017-08-27T00:00:00"/>
    <x v="14"/>
    <m/>
    <s v="medical"/>
    <n v="2004"/>
    <n v="1618.89"/>
    <n v="3889"/>
    <s v="United States"/>
    <n v="0"/>
    <s v="GTX"/>
    <n v="5482"/>
    <x v="4"/>
    <s v="East"/>
  </r>
  <r>
    <s v="PG4UQI8B"/>
    <x v="22"/>
    <x v="0"/>
    <s v="Kan-code"/>
    <x v="1"/>
    <d v="2017-08-27T00:00:00"/>
    <x v="230"/>
    <n v="0"/>
    <s v="software"/>
    <n v="1982"/>
    <n v="11698.03"/>
    <n v="34288"/>
    <s v="United States"/>
    <n v="0"/>
    <s v="GTX"/>
    <n v="1096"/>
    <x v="5"/>
    <s v="East"/>
  </r>
  <r>
    <s v="BB46B5C7"/>
    <x v="9"/>
    <x v="0"/>
    <s v="Zoomit"/>
    <x v="1"/>
    <d v="2017-08-27T00:00:00"/>
    <x v="199"/>
    <n v="0"/>
    <s v="entertainment"/>
    <n v="1992"/>
    <n v="324.19"/>
    <n v="978"/>
    <s v="United States"/>
    <n v="0"/>
    <s v="GTX"/>
    <n v="1096"/>
    <x v="3"/>
    <s v="West"/>
  </r>
  <r>
    <s v="TPJNVDPH"/>
    <x v="14"/>
    <x v="2"/>
    <s v="Kan-code"/>
    <x v="1"/>
    <d v="2017-08-27T00:00:00"/>
    <x v="263"/>
    <n v="0"/>
    <s v="software"/>
    <n v="1982"/>
    <n v="11698.03"/>
    <n v="34288"/>
    <s v="United States"/>
    <n v="0"/>
    <s v="GTX"/>
    <n v="550"/>
    <x v="2"/>
    <s v="West"/>
  </r>
  <r>
    <s v="FMMAQM87"/>
    <x v="14"/>
    <x v="2"/>
    <s v="Green-Plus"/>
    <x v="0"/>
    <d v="2017-08-27T00:00:00"/>
    <x v="177"/>
    <n v="596"/>
    <s v="services"/>
    <n v="2003"/>
    <n v="692.19"/>
    <n v="1922"/>
    <s v="United States"/>
    <n v="0"/>
    <s v="GTX"/>
    <n v="550"/>
    <x v="2"/>
    <s v="West"/>
  </r>
  <r>
    <s v="46UITTY6"/>
    <x v="16"/>
    <x v="2"/>
    <s v="Singletechno"/>
    <x v="0"/>
    <d v="2017-08-27T00:00:00"/>
    <x v="217"/>
    <n v="545"/>
    <s v="retail"/>
    <n v="1996"/>
    <n v="2214.94"/>
    <n v="5374"/>
    <s v="United States"/>
    <n v="0"/>
    <s v="GTX"/>
    <n v="550"/>
    <x v="2"/>
    <s v="West"/>
  </r>
  <r>
    <s v="KK5YBPU6"/>
    <x v="5"/>
    <x v="2"/>
    <s v="Labdrill"/>
    <x v="0"/>
    <d v="2017-08-27T00:00:00"/>
    <x v="171"/>
    <n v="548"/>
    <s v="medical"/>
    <n v="1985"/>
    <n v="2741.37"/>
    <n v="9226"/>
    <s v="United States"/>
    <n v="0"/>
    <s v="GTX"/>
    <n v="550"/>
    <x v="3"/>
    <s v="West"/>
  </r>
  <r>
    <s v="A7FCLQ42"/>
    <x v="20"/>
    <x v="4"/>
    <s v="Finhigh"/>
    <x v="1"/>
    <d v="2017-08-27T00:00:00"/>
    <x v="272"/>
    <n v="0"/>
    <s v="finance"/>
    <n v="2006"/>
    <n v="1102.43"/>
    <n v="1759"/>
    <s v="United States"/>
    <n v="0"/>
    <s v="MG"/>
    <n v="3393"/>
    <x v="1"/>
    <s v="Central"/>
  </r>
  <r>
    <s v="G2C5RKTN"/>
    <x v="17"/>
    <x v="2"/>
    <s v="Umbrella Corporation"/>
    <x v="0"/>
    <d v="2017-08-27T00:00:00"/>
    <x v="173"/>
    <n v="415"/>
    <s v="finance"/>
    <n v="1998"/>
    <n v="2022.14"/>
    <n v="5113"/>
    <s v="United States"/>
    <n v="0"/>
    <s v="GTX"/>
    <n v="550"/>
    <x v="5"/>
    <s v="East"/>
  </r>
  <r>
    <s v="UJT04PL7"/>
    <x v="2"/>
    <x v="2"/>
    <s v="Plusstrip"/>
    <x v="0"/>
    <d v="2017-08-27T00:00:00"/>
    <x v="245"/>
    <n v="498"/>
    <s v="entertainment"/>
    <n v="2002"/>
    <n v="349.81"/>
    <n v="315"/>
    <s v="United States"/>
    <n v="0"/>
    <s v="GTX"/>
    <n v="550"/>
    <x v="2"/>
    <s v="West"/>
  </r>
  <r>
    <s v="DCIFTBM0"/>
    <x v="28"/>
    <x v="2"/>
    <s v="Condax"/>
    <x v="0"/>
    <d v="2017-08-28T00:00:00"/>
    <x v="260"/>
    <n v="489"/>
    <s v="medical"/>
    <n v="2017"/>
    <n v="4.54"/>
    <n v="9"/>
    <s v="United States"/>
    <n v="0"/>
    <s v="GTX"/>
    <n v="550"/>
    <x v="5"/>
    <s v="East"/>
  </r>
  <r>
    <s v="BTZ06Z6O"/>
    <x v="28"/>
    <x v="0"/>
    <s v="Ontomedia"/>
    <x v="0"/>
    <d v="2017-08-28T00:00:00"/>
    <x v="156"/>
    <n v="1022"/>
    <s v="employment"/>
    <n v="1997"/>
    <n v="882.12"/>
    <n v="2769"/>
    <s v="United States"/>
    <n v="0"/>
    <s v="GTX"/>
    <n v="1096"/>
    <x v="5"/>
    <s v="East"/>
  </r>
  <r>
    <s v="S9CGS0IX"/>
    <x v="23"/>
    <x v="3"/>
    <s v="Acme Corporation"/>
    <x v="1"/>
    <d v="2017-08-28T00:00:00"/>
    <x v="238"/>
    <n v="0"/>
    <s v="technolgy"/>
    <n v="1996"/>
    <n v="1100.04"/>
    <n v="2822"/>
    <s v="United States"/>
    <n v="0"/>
    <s v="GTX"/>
    <n v="5482"/>
    <x v="4"/>
    <s v="East"/>
  </r>
  <r>
    <s v="ZTYHMEQY"/>
    <x v="1"/>
    <x v="2"/>
    <s v="Cancity"/>
    <x v="0"/>
    <d v="2017-08-28T00:00:00"/>
    <x v="176"/>
    <n v="525"/>
    <s v="retail"/>
    <n v="2001"/>
    <n v="718.62"/>
    <n v="2448"/>
    <s v="United States"/>
    <n v="0"/>
    <s v="GTX"/>
    <n v="550"/>
    <x v="1"/>
    <s v="Central"/>
  </r>
  <r>
    <s v="IOTAHMQX"/>
    <x v="1"/>
    <x v="0"/>
    <s v="Codehow"/>
    <x v="0"/>
    <d v="2017-08-28T00:00:00"/>
    <x v="165"/>
    <n v="1252"/>
    <s v="software"/>
    <n v="1998"/>
    <n v="2714.9"/>
    <n v="2641"/>
    <s v="United States"/>
    <s v="Acme Corporation"/>
    <s v="GTX"/>
    <n v="1096"/>
    <x v="1"/>
    <s v="Central"/>
  </r>
  <r>
    <s v="01DZ14Y0"/>
    <x v="24"/>
    <x v="4"/>
    <s v="dambase"/>
    <x v="1"/>
    <d v="2017-08-28T00:00:00"/>
    <x v="256"/>
    <n v="0"/>
    <s v="marketing"/>
    <n v="1995"/>
    <n v="2173.98"/>
    <n v="2928"/>
    <s v="United States"/>
    <s v="Inity"/>
    <s v="MG"/>
    <n v="3393"/>
    <x v="1"/>
    <s v="Central"/>
  </r>
  <r>
    <s v="1T91NEIV"/>
    <x v="24"/>
    <x v="1"/>
    <s v="Conecom"/>
    <x v="0"/>
    <d v="2017-08-28T00:00:00"/>
    <x v="176"/>
    <n v="63"/>
    <s v="technolgy"/>
    <n v="2005"/>
    <n v="1520.66"/>
    <n v="1806"/>
    <s v="United States"/>
    <n v="0"/>
    <s v="MG"/>
    <n v="55"/>
    <x v="1"/>
    <s v="Central"/>
  </r>
  <r>
    <s v="41B62CUB"/>
    <x v="9"/>
    <x v="1"/>
    <s v="J-Texon"/>
    <x v="1"/>
    <d v="2017-08-28T00:00:00"/>
    <x v="209"/>
    <n v="0"/>
    <s v="retail"/>
    <n v="1989"/>
    <n v="1388.67"/>
    <n v="3583"/>
    <s v="United States"/>
    <n v="0"/>
    <s v="MG"/>
    <n v="55"/>
    <x v="3"/>
    <s v="West"/>
  </r>
  <r>
    <s v="G0QOVMMS"/>
    <x v="14"/>
    <x v="2"/>
    <s v="Zoomit"/>
    <x v="0"/>
    <d v="2017-08-28T00:00:00"/>
    <x v="268"/>
    <n v="474"/>
    <s v="entertainment"/>
    <n v="1992"/>
    <n v="324.19"/>
    <n v="978"/>
    <s v="United States"/>
    <n v="0"/>
    <s v="GTX"/>
    <n v="550"/>
    <x v="2"/>
    <s v="West"/>
  </r>
  <r>
    <s v="FG79OR5X"/>
    <x v="14"/>
    <x v="0"/>
    <s v="Xx-holding"/>
    <x v="0"/>
    <d v="2017-08-28T00:00:00"/>
    <x v="231"/>
    <n v="1132"/>
    <s v="finance"/>
    <n v="1993"/>
    <n v="7537.24"/>
    <n v="20293"/>
    <s v="United States"/>
    <n v="0"/>
    <s v="GTX"/>
    <n v="1096"/>
    <x v="2"/>
    <s v="West"/>
  </r>
  <r>
    <s v="QY4ZMI2F"/>
    <x v="21"/>
    <x v="0"/>
    <s v="Warephase"/>
    <x v="1"/>
    <d v="2017-08-28T00:00:00"/>
    <x v="160"/>
    <n v="0"/>
    <s v="services"/>
    <n v="1997"/>
    <n v="2041.73"/>
    <n v="5276"/>
    <s v="United States"/>
    <n v="0"/>
    <s v="GTX"/>
    <n v="1096"/>
    <x v="0"/>
    <s v="Central"/>
  </r>
  <r>
    <s v="VY0QPLGN"/>
    <x v="21"/>
    <x v="0"/>
    <s v="dambase"/>
    <x v="0"/>
    <d v="2017-08-28T00:00:00"/>
    <x v="255"/>
    <n v="1215"/>
    <s v="marketing"/>
    <n v="1995"/>
    <n v="2173.98"/>
    <n v="2928"/>
    <s v="United States"/>
    <s v="Inity"/>
    <s v="GTX"/>
    <n v="1096"/>
    <x v="0"/>
    <s v="Central"/>
  </r>
  <r>
    <s v="XP1PQSPC"/>
    <x v="5"/>
    <x v="0"/>
    <s v="Kan-code"/>
    <x v="0"/>
    <d v="2017-08-28T00:00:00"/>
    <x v="174"/>
    <n v="1081"/>
    <s v="software"/>
    <n v="1982"/>
    <n v="11698.03"/>
    <n v="34288"/>
    <s v="United States"/>
    <n v="0"/>
    <s v="GTX"/>
    <n v="1096"/>
    <x v="3"/>
    <s v="West"/>
  </r>
  <r>
    <s v="K3KT8S1F"/>
    <x v="5"/>
    <x v="1"/>
    <s v="Sonron"/>
    <x v="0"/>
    <d v="2017-08-28T00:00:00"/>
    <x v="238"/>
    <n v="49"/>
    <s v="telecommunications"/>
    <n v="1999"/>
    <n v="1699.85"/>
    <n v="5108"/>
    <s v="United States"/>
    <n v="0"/>
    <s v="MG"/>
    <n v="55"/>
    <x v="3"/>
    <s v="West"/>
  </r>
  <r>
    <s v="5CIT07UC"/>
    <x v="8"/>
    <x v="2"/>
    <s v="Hottechi"/>
    <x v="0"/>
    <d v="2017-08-28T00:00:00"/>
    <x v="160"/>
    <n v="653"/>
    <s v="technolgy"/>
    <n v="1997"/>
    <n v="8170.38"/>
    <n v="16499"/>
    <s v="Korea"/>
    <n v="0"/>
    <s v="GTX"/>
    <n v="550"/>
    <x v="2"/>
    <s v="West"/>
  </r>
  <r>
    <s v="VIZ9ZLVT"/>
    <x v="0"/>
    <x v="0"/>
    <s v="Rundofase"/>
    <x v="1"/>
    <d v="2017-08-28T00:00:00"/>
    <x v="261"/>
    <n v="0"/>
    <s v="technolgy"/>
    <n v="1983"/>
    <n v="1008.06"/>
    <n v="1238"/>
    <s v="United States"/>
    <n v="0"/>
    <s v="GTX"/>
    <n v="1096"/>
    <x v="0"/>
    <s v="Central"/>
  </r>
  <r>
    <s v="9ZY0QQ8Q"/>
    <x v="0"/>
    <x v="4"/>
    <s v="Genco Pura Olive Oil Company"/>
    <x v="1"/>
    <d v="2017-08-28T00:00:00"/>
    <x v="235"/>
    <n v="0"/>
    <s v="retail"/>
    <n v="2007"/>
    <n v="894.33"/>
    <n v="1635"/>
    <s v="Italy"/>
    <n v="0"/>
    <s v="MG"/>
    <n v="3393"/>
    <x v="0"/>
    <s v="Central"/>
  </r>
  <r>
    <s v="0WGCUB3L"/>
    <x v="6"/>
    <x v="0"/>
    <s v="Rundofase"/>
    <x v="0"/>
    <d v="2017-08-28T00:00:00"/>
    <x v="158"/>
    <n v="1105"/>
    <s v="technolgy"/>
    <n v="1983"/>
    <n v="1008.06"/>
    <n v="1238"/>
    <s v="United States"/>
    <n v="0"/>
    <s v="GTX"/>
    <n v="1096"/>
    <x v="1"/>
    <s v="Central"/>
  </r>
  <r>
    <s v="QCN2DZQQ"/>
    <x v="17"/>
    <x v="0"/>
    <s v="The New York Inquirer"/>
    <x v="0"/>
    <d v="2017-08-28T00:00:00"/>
    <x v="173"/>
    <n v="948"/>
    <s v="medical"/>
    <n v="1996"/>
    <n v="439.21"/>
    <n v="792"/>
    <s v="United States"/>
    <n v="0"/>
    <s v="GTX"/>
    <n v="1096"/>
    <x v="5"/>
    <s v="East"/>
  </r>
  <r>
    <s v="ZAY2J4I5"/>
    <x v="4"/>
    <x v="4"/>
    <s v="Zoomit"/>
    <x v="1"/>
    <d v="2017-08-28T00:00:00"/>
    <x v="153"/>
    <n v="0"/>
    <s v="entertainment"/>
    <n v="1992"/>
    <n v="324.19"/>
    <n v="978"/>
    <s v="United States"/>
    <n v="0"/>
    <s v="MG"/>
    <n v="3393"/>
    <x v="3"/>
    <s v="West"/>
  </r>
  <r>
    <s v="J25NMK6Q"/>
    <x v="13"/>
    <x v="1"/>
    <s v="Bluth Company"/>
    <x v="1"/>
    <d v="2017-08-28T00:00:00"/>
    <x v="209"/>
    <n v="0"/>
    <s v="technolgy"/>
    <n v="1993"/>
    <n v="1242.32"/>
    <n v="3027"/>
    <s v="United States"/>
    <s v="Acme Corporation"/>
    <s v="MG"/>
    <n v="55"/>
    <x v="4"/>
    <s v="East"/>
  </r>
  <r>
    <s v="DZHIAZ5H"/>
    <x v="3"/>
    <x v="0"/>
    <s v="Streethex"/>
    <x v="1"/>
    <d v="2017-08-29T00:00:00"/>
    <x v="156"/>
    <n v="0"/>
    <s v="retail"/>
    <n v="1988"/>
    <n v="1376.8"/>
    <n v="1165"/>
    <s v="Belgium"/>
    <n v="0"/>
    <s v="GTX"/>
    <n v="1096"/>
    <x v="0"/>
    <s v="Central"/>
  </r>
  <r>
    <s v="233HYDSP"/>
    <x v="3"/>
    <x v="1"/>
    <s v="Gogozoom"/>
    <x v="0"/>
    <d v="2017-08-29T00:00:00"/>
    <x v="259"/>
    <n v="44"/>
    <s v="telecommunications"/>
    <n v="2007"/>
    <n v="86.68"/>
    <n v="187"/>
    <s v="United States"/>
    <s v="Sonron"/>
    <s v="MG"/>
    <n v="55"/>
    <x v="0"/>
    <s v="Central"/>
  </r>
  <r>
    <s v="7868JVH9"/>
    <x v="25"/>
    <x v="0"/>
    <s v="Rantouch"/>
    <x v="2"/>
    <d v="2017-08-29T00:00:00"/>
    <x v="14"/>
    <m/>
    <s v="telecommunications"/>
    <n v="1994"/>
    <n v="1188.42"/>
    <n v="3015"/>
    <s v="United States"/>
    <n v="0"/>
    <s v="GTX"/>
    <n v="1096"/>
    <x v="5"/>
    <s v="East"/>
  </r>
  <r>
    <s v="U68B4UQU"/>
    <x v="27"/>
    <x v="3"/>
    <s v="Treequote"/>
    <x v="0"/>
    <d v="2017-08-29T00:00:00"/>
    <x v="158"/>
    <n v="5096"/>
    <s v="telecommunications"/>
    <n v="1988"/>
    <n v="5266.09"/>
    <n v="8595"/>
    <s v="United States"/>
    <s v="Sonron"/>
    <s v="GTX"/>
    <n v="5482"/>
    <x v="0"/>
    <s v="Central"/>
  </r>
  <r>
    <s v="73EBDWP4"/>
    <x v="27"/>
    <x v="3"/>
    <s v="Warephase"/>
    <x v="0"/>
    <d v="2017-08-29T00:00:00"/>
    <x v="182"/>
    <n v="4994"/>
    <s v="services"/>
    <n v="1997"/>
    <n v="2041.73"/>
    <n v="5276"/>
    <s v="United States"/>
    <n v="0"/>
    <s v="GTX"/>
    <n v="5482"/>
    <x v="0"/>
    <s v="Central"/>
  </r>
  <r>
    <s v="FQQ3XQNG"/>
    <x v="23"/>
    <x v="0"/>
    <s v="Donquadtech"/>
    <x v="0"/>
    <d v="2017-08-29T00:00:00"/>
    <x v="236"/>
    <n v="1251"/>
    <s v="technolgy"/>
    <n v="1992"/>
    <n v="1712.68"/>
    <n v="3194"/>
    <s v="United States"/>
    <s v="Acme Corporation"/>
    <s v="GTX"/>
    <n v="1096"/>
    <x v="4"/>
    <s v="East"/>
  </r>
  <r>
    <s v="C4KZVTYR"/>
    <x v="22"/>
    <x v="2"/>
    <s v="Gekko &amp; Co"/>
    <x v="0"/>
    <d v="2017-08-29T00:00:00"/>
    <x v="209"/>
    <n v="602"/>
    <s v="retail"/>
    <n v="1990"/>
    <n v="2520.83"/>
    <n v="3502"/>
    <s v="United States"/>
    <n v="0"/>
    <s v="GTX"/>
    <n v="550"/>
    <x v="5"/>
    <s v="East"/>
  </r>
  <r>
    <s v="HWXJWHGI"/>
    <x v="22"/>
    <x v="2"/>
    <s v="Sumace"/>
    <x v="0"/>
    <d v="2017-08-29T00:00:00"/>
    <x v="164"/>
    <n v="600"/>
    <s v="retail"/>
    <n v="2000"/>
    <n v="167.89"/>
    <n v="493"/>
    <s v="Romania"/>
    <n v="0"/>
    <s v="GTX"/>
    <n v="550"/>
    <x v="5"/>
    <s v="East"/>
  </r>
  <r>
    <s v="W36MU0PW"/>
    <x v="22"/>
    <x v="2"/>
    <s v="Yearin"/>
    <x v="0"/>
    <d v="2017-08-29T00:00:00"/>
    <x v="177"/>
    <n v="595"/>
    <s v="retail"/>
    <n v="2005"/>
    <n v="2261.05"/>
    <n v="3851"/>
    <s v="United States"/>
    <n v="0"/>
    <s v="GTX"/>
    <n v="550"/>
    <x v="5"/>
    <s v="East"/>
  </r>
  <r>
    <s v="OWEMO7RD"/>
    <x v="12"/>
    <x v="1"/>
    <s v="Sonron"/>
    <x v="1"/>
    <d v="2017-08-29T00:00:00"/>
    <x v="256"/>
    <n v="0"/>
    <s v="telecommunications"/>
    <n v="1999"/>
    <n v="1699.85"/>
    <n v="5108"/>
    <s v="United States"/>
    <n v="0"/>
    <s v="MG"/>
    <n v="55"/>
    <x v="3"/>
    <s v="West"/>
  </r>
  <r>
    <s v="DC2NI04U"/>
    <x v="9"/>
    <x v="4"/>
    <s v="Hottechi"/>
    <x v="0"/>
    <d v="2017-08-29T00:00:00"/>
    <x v="269"/>
    <n v="3064"/>
    <s v="technolgy"/>
    <n v="1997"/>
    <n v="8170.38"/>
    <n v="16499"/>
    <s v="Korea"/>
    <n v="0"/>
    <s v="MG"/>
    <n v="3393"/>
    <x v="3"/>
    <s v="West"/>
  </r>
  <r>
    <s v="RYNZ2WOK"/>
    <x v="5"/>
    <x v="4"/>
    <s v="Iselectrics"/>
    <x v="2"/>
    <d v="2017-08-29T00:00:00"/>
    <x v="14"/>
    <m/>
    <s v="technolgy"/>
    <n v="2011"/>
    <n v="527.11"/>
    <n v="1428"/>
    <s v="United States"/>
    <s v="Acme Corporation"/>
    <s v="MG"/>
    <n v="3393"/>
    <x v="3"/>
    <s v="West"/>
  </r>
  <r>
    <s v="BO2XRLBS"/>
    <x v="0"/>
    <x v="1"/>
    <s v="Ron-tech"/>
    <x v="1"/>
    <d v="2017-08-29T00:00:00"/>
    <x v="263"/>
    <n v="0"/>
    <s v="medical"/>
    <n v="1992"/>
    <n v="3922.42"/>
    <n v="6837"/>
    <s v="United States"/>
    <n v="0"/>
    <s v="MG"/>
    <n v="55"/>
    <x v="0"/>
    <s v="Central"/>
  </r>
  <r>
    <s v="V9YY2XIE"/>
    <x v="6"/>
    <x v="4"/>
    <s v="Zumgoity"/>
    <x v="1"/>
    <d v="2017-08-29T00:00:00"/>
    <x v="265"/>
    <n v="0"/>
    <s v="medical"/>
    <n v="1984"/>
    <n v="441.08"/>
    <n v="1210"/>
    <s v="United States"/>
    <n v="0"/>
    <s v="MG"/>
    <n v="3393"/>
    <x v="1"/>
    <s v="Central"/>
  </r>
  <r>
    <s v="J3K9EXW0"/>
    <x v="17"/>
    <x v="3"/>
    <s v="Acme Corporation"/>
    <x v="0"/>
    <d v="2017-08-29T00:00:00"/>
    <x v="273"/>
    <n v="5790"/>
    <s v="technolgy"/>
    <n v="1996"/>
    <n v="1100.04"/>
    <n v="2822"/>
    <s v="United States"/>
    <n v="0"/>
    <s v="GTX"/>
    <n v="5482"/>
    <x v="5"/>
    <s v="East"/>
  </r>
  <r>
    <s v="GSPDR7BH"/>
    <x v="11"/>
    <x v="2"/>
    <s v="Cancity"/>
    <x v="0"/>
    <d v="2017-08-29T00:00:00"/>
    <x v="199"/>
    <n v="672"/>
    <s v="retail"/>
    <n v="2001"/>
    <n v="718.62"/>
    <n v="2448"/>
    <s v="United States"/>
    <n v="0"/>
    <s v="GTX"/>
    <n v="550"/>
    <x v="0"/>
    <s v="Central"/>
  </r>
  <r>
    <s v="MB0XTICR"/>
    <x v="11"/>
    <x v="1"/>
    <s v="Bioholding"/>
    <x v="0"/>
    <d v="2017-08-29T00:00:00"/>
    <x v="249"/>
    <n v="62"/>
    <s v="medical"/>
    <n v="2012"/>
    <n v="587.34"/>
    <n v="1356"/>
    <s v="Philipines"/>
    <n v="0"/>
    <s v="MG"/>
    <n v="55"/>
    <x v="0"/>
    <s v="Central"/>
  </r>
  <r>
    <s v="WIHGFD8B"/>
    <x v="3"/>
    <x v="1"/>
    <s v="Funholding"/>
    <x v="1"/>
    <d v="2017-08-30T00:00:00"/>
    <x v="231"/>
    <n v="0"/>
    <s v="finance"/>
    <n v="1991"/>
    <n v="2819.5"/>
    <n v="7227"/>
    <s v="United States"/>
    <s v="Golddex"/>
    <s v="MG"/>
    <n v="55"/>
    <x v="0"/>
    <s v="Central"/>
  </r>
  <r>
    <s v="O3Q5B86F"/>
    <x v="3"/>
    <x v="0"/>
    <s v="Warephase"/>
    <x v="0"/>
    <d v="2017-08-30T00:00:00"/>
    <x v="274"/>
    <n v="1118"/>
    <s v="services"/>
    <n v="1997"/>
    <n v="2041.73"/>
    <n v="5276"/>
    <s v="United States"/>
    <n v="0"/>
    <s v="GTX"/>
    <n v="1096"/>
    <x v="0"/>
    <s v="Central"/>
  </r>
  <r>
    <s v="PE3P7M7S"/>
    <x v="3"/>
    <x v="1"/>
    <s v="Statholdings"/>
    <x v="0"/>
    <d v="2017-08-30T00:00:00"/>
    <x v="164"/>
    <n v="55"/>
    <s v="employment"/>
    <n v="1997"/>
    <n v="291.27"/>
    <n v="586"/>
    <s v="United States"/>
    <n v="0"/>
    <s v="MG"/>
    <n v="55"/>
    <x v="0"/>
    <s v="Central"/>
  </r>
  <r>
    <s v="G7NU2YCG"/>
    <x v="25"/>
    <x v="1"/>
    <s v="Iselectrics"/>
    <x v="0"/>
    <d v="2017-08-30T00:00:00"/>
    <x v="164"/>
    <n v="57"/>
    <s v="technolgy"/>
    <n v="2011"/>
    <n v="527.11"/>
    <n v="1428"/>
    <s v="United States"/>
    <s v="Acme Corporation"/>
    <s v="MG"/>
    <n v="55"/>
    <x v="5"/>
    <s v="East"/>
  </r>
  <r>
    <s v="R9RWFEEJ"/>
    <x v="23"/>
    <x v="1"/>
    <s v="Gekko &amp; Co"/>
    <x v="0"/>
    <d v="2017-08-30T00:00:00"/>
    <x v="229"/>
    <n v="59"/>
    <s v="retail"/>
    <n v="1990"/>
    <n v="2520.83"/>
    <n v="3502"/>
    <s v="United States"/>
    <n v="0"/>
    <s v="MG"/>
    <n v="55"/>
    <x v="4"/>
    <s v="East"/>
  </r>
  <r>
    <s v="WV2OG7C3"/>
    <x v="26"/>
    <x v="1"/>
    <s v="Xx-zobam"/>
    <x v="1"/>
    <d v="2017-08-30T00:00:00"/>
    <x v="228"/>
    <n v="0"/>
    <s v="entertainment"/>
    <n v="1989"/>
    <n v="3838.39"/>
    <n v="8274"/>
    <s v="United States"/>
    <n v="0"/>
    <s v="MG"/>
    <n v="55"/>
    <x v="5"/>
    <s v="East"/>
  </r>
  <r>
    <s v="YH6ST9KT"/>
    <x v="1"/>
    <x v="1"/>
    <s v="Treequote"/>
    <x v="1"/>
    <d v="2017-08-30T00:00:00"/>
    <x v="157"/>
    <n v="0"/>
    <s v="telecommunications"/>
    <n v="1988"/>
    <n v="5266.09"/>
    <n v="8595"/>
    <s v="United States"/>
    <s v="Sonron"/>
    <s v="MG"/>
    <n v="55"/>
    <x v="1"/>
    <s v="Central"/>
  </r>
  <r>
    <s v="CQELCLO0"/>
    <x v="22"/>
    <x v="0"/>
    <s v="Zathunicon"/>
    <x v="0"/>
    <d v="2017-08-30T00:00:00"/>
    <x v="271"/>
    <n v="1166"/>
    <s v="retail"/>
    <n v="2010"/>
    <n v="71.12"/>
    <n v="144"/>
    <s v="United States"/>
    <n v="0"/>
    <s v="GTX"/>
    <n v="1096"/>
    <x v="5"/>
    <s v="East"/>
  </r>
  <r>
    <s v="L351AATH"/>
    <x v="24"/>
    <x v="0"/>
    <s v="Ron-tech"/>
    <x v="1"/>
    <d v="2017-08-30T00:00:00"/>
    <x v="258"/>
    <n v="0"/>
    <s v="medical"/>
    <n v="1992"/>
    <n v="3922.42"/>
    <n v="6837"/>
    <s v="United States"/>
    <n v="0"/>
    <s v="GTX"/>
    <n v="1096"/>
    <x v="1"/>
    <s v="Central"/>
  </r>
  <r>
    <s v="VBKF5FPB"/>
    <x v="9"/>
    <x v="0"/>
    <s v="Dalttechnology"/>
    <x v="0"/>
    <d v="2017-08-30T00:00:00"/>
    <x v="140"/>
    <n v="1195"/>
    <s v="software"/>
    <n v="2013"/>
    <n v="98.79"/>
    <n v="96"/>
    <s v="United States"/>
    <s v="Bubba Gump"/>
    <s v="GTX"/>
    <n v="1096"/>
    <x v="3"/>
    <s v="West"/>
  </r>
  <r>
    <s v="68YAXBZN"/>
    <x v="7"/>
    <x v="1"/>
    <s v="Xx-holding"/>
    <x v="1"/>
    <d v="2017-08-30T00:00:00"/>
    <x v="217"/>
    <n v="0"/>
    <s v="finance"/>
    <n v="1993"/>
    <n v="7537.24"/>
    <n v="20293"/>
    <s v="United States"/>
    <n v="0"/>
    <s v="MG"/>
    <n v="55"/>
    <x v="2"/>
    <s v="West"/>
  </r>
  <r>
    <s v="EFB0NFP3"/>
    <x v="29"/>
    <x v="2"/>
    <s v="Genco Pura Olive Oil Company"/>
    <x v="0"/>
    <d v="2017-08-30T00:00:00"/>
    <x v="267"/>
    <n v="551"/>
    <s v="retail"/>
    <n v="2007"/>
    <n v="894.33"/>
    <n v="1635"/>
    <s v="Italy"/>
    <n v="0"/>
    <s v="GTX"/>
    <n v="550"/>
    <x v="1"/>
    <s v="Central"/>
  </r>
  <r>
    <s v="CB0NZYB2"/>
    <x v="29"/>
    <x v="2"/>
    <s v="Globex Corporation"/>
    <x v="0"/>
    <d v="2017-08-30T00:00:00"/>
    <x v="164"/>
    <n v="623"/>
    <s v="technolgy"/>
    <n v="2000"/>
    <n v="1223.72"/>
    <n v="2497"/>
    <s v="Norway"/>
    <n v="0"/>
    <s v="GTX"/>
    <n v="550"/>
    <x v="1"/>
    <s v="Central"/>
  </r>
  <r>
    <s v="8838GIT9"/>
    <x v="16"/>
    <x v="1"/>
    <s v="Plexzap"/>
    <x v="1"/>
    <d v="2017-08-30T00:00:00"/>
    <x v="212"/>
    <n v="0"/>
    <s v="retail"/>
    <n v="2001"/>
    <n v="2437.85"/>
    <n v="4874"/>
    <s v="United States"/>
    <n v="0"/>
    <s v="MG"/>
    <n v="55"/>
    <x v="2"/>
    <s v="West"/>
  </r>
  <r>
    <s v="5DOARVYO"/>
    <x v="21"/>
    <x v="1"/>
    <s v="Genco Pura Olive Oil Company"/>
    <x v="1"/>
    <d v="2017-08-30T00:00:00"/>
    <x v="153"/>
    <n v="0"/>
    <s v="retail"/>
    <n v="2007"/>
    <n v="894.33"/>
    <n v="1635"/>
    <s v="Italy"/>
    <n v="0"/>
    <s v="MG"/>
    <n v="55"/>
    <x v="0"/>
    <s v="Central"/>
  </r>
  <r>
    <s v="0N2VYY6Z"/>
    <x v="5"/>
    <x v="2"/>
    <s v="Labdrill"/>
    <x v="1"/>
    <d v="2017-08-30T00:00:00"/>
    <x v="162"/>
    <n v="0"/>
    <s v="medical"/>
    <n v="1985"/>
    <n v="2741.37"/>
    <n v="9226"/>
    <s v="United States"/>
    <n v="0"/>
    <s v="GTX"/>
    <n v="550"/>
    <x v="3"/>
    <s v="West"/>
  </r>
  <r>
    <s v="L40FW06K"/>
    <x v="20"/>
    <x v="2"/>
    <s v="Condax"/>
    <x v="0"/>
    <d v="2017-08-30T00:00:00"/>
    <x v="253"/>
    <n v="555"/>
    <s v="medical"/>
    <n v="2017"/>
    <n v="4.54"/>
    <n v="9"/>
    <s v="United States"/>
    <n v="0"/>
    <s v="GTX"/>
    <n v="550"/>
    <x v="1"/>
    <s v="Central"/>
  </r>
  <r>
    <s v="XXXM7BMA"/>
    <x v="20"/>
    <x v="4"/>
    <s v="Dontechi"/>
    <x v="0"/>
    <d v="2017-08-30T00:00:00"/>
    <x v="225"/>
    <n v="3703"/>
    <s v="software"/>
    <n v="1982"/>
    <n v="4618"/>
    <n v="10083"/>
    <s v="United States"/>
    <n v="0"/>
    <s v="MG"/>
    <n v="3393"/>
    <x v="1"/>
    <s v="Central"/>
  </r>
  <r>
    <s v="F7S1OPQS"/>
    <x v="8"/>
    <x v="0"/>
    <s v="Scotfind"/>
    <x v="0"/>
    <d v="2017-08-30T00:00:00"/>
    <x v="252"/>
    <n v="942"/>
    <s v="software"/>
    <n v="1996"/>
    <n v="6354.87"/>
    <n v="16780"/>
    <s v="United States"/>
    <s v="Bubba Gump"/>
    <s v="GTX"/>
    <n v="1096"/>
    <x v="2"/>
    <s v="West"/>
  </r>
  <r>
    <s v="U5JFEXOI"/>
    <x v="8"/>
    <x v="3"/>
    <s v="Groovestreet"/>
    <x v="0"/>
    <d v="2017-08-30T00:00:00"/>
    <x v="249"/>
    <n v="6489"/>
    <s v="retail"/>
    <n v="2003"/>
    <n v="223.8"/>
    <n v="299"/>
    <s v="United States"/>
    <n v="0"/>
    <s v="GTX"/>
    <n v="5482"/>
    <x v="2"/>
    <s v="West"/>
  </r>
  <r>
    <s v="9EICLJHY"/>
    <x v="10"/>
    <x v="1"/>
    <s v="Sunnamplex"/>
    <x v="0"/>
    <d v="2017-08-30T00:00:00"/>
    <x v="227"/>
    <n v="63"/>
    <s v="marketing"/>
    <n v="2008"/>
    <n v="894.37"/>
    <n v="1593"/>
    <s v="Poland"/>
    <n v="0"/>
    <s v="MG"/>
    <n v="55"/>
    <x v="3"/>
    <s v="West"/>
  </r>
  <r>
    <s v="3CS2IXT0"/>
    <x v="11"/>
    <x v="1"/>
    <s v="Conecom"/>
    <x v="0"/>
    <d v="2017-08-30T00:00:00"/>
    <x v="263"/>
    <n v="66"/>
    <s v="technolgy"/>
    <n v="2005"/>
    <n v="1520.66"/>
    <n v="1806"/>
    <s v="United States"/>
    <n v="0"/>
    <s v="MG"/>
    <n v="55"/>
    <x v="0"/>
    <s v="Central"/>
  </r>
  <r>
    <s v="O9MHRAK6"/>
    <x v="4"/>
    <x v="2"/>
    <s v="Finjob"/>
    <x v="0"/>
    <d v="2017-08-30T00:00:00"/>
    <x v="246"/>
    <n v="532"/>
    <s v="employment"/>
    <n v="1988"/>
    <n v="2059.9"/>
    <n v="3644"/>
    <s v="United States"/>
    <n v="0"/>
    <s v="GTX"/>
    <n v="550"/>
    <x v="3"/>
    <s v="West"/>
  </r>
  <r>
    <s v="KPW4J1CR"/>
    <x v="2"/>
    <x v="2"/>
    <s v="Dalttechnology"/>
    <x v="0"/>
    <d v="2017-08-30T00:00:00"/>
    <x v="260"/>
    <n v="503"/>
    <s v="software"/>
    <n v="2013"/>
    <n v="98.79"/>
    <n v="96"/>
    <s v="United States"/>
    <s v="Bubba Gump"/>
    <s v="GTX"/>
    <n v="550"/>
    <x v="2"/>
    <s v="West"/>
  </r>
  <r>
    <s v="KAPPUUYY"/>
    <x v="3"/>
    <x v="2"/>
    <s v="Zumgoity"/>
    <x v="0"/>
    <d v="2017-08-31T00:00:00"/>
    <x v="251"/>
    <n v="594"/>
    <s v="medical"/>
    <n v="1984"/>
    <n v="441.08"/>
    <n v="1210"/>
    <s v="United States"/>
    <n v="0"/>
    <s v="GTX"/>
    <n v="550"/>
    <x v="0"/>
    <s v="Central"/>
  </r>
  <r>
    <s v="GFBJXXI1"/>
    <x v="27"/>
    <x v="1"/>
    <s v="Streethex"/>
    <x v="1"/>
    <d v="2017-08-31T00:00:00"/>
    <x v="158"/>
    <n v="0"/>
    <s v="retail"/>
    <n v="1988"/>
    <n v="1376.8"/>
    <n v="1165"/>
    <s v="Belgium"/>
    <n v="0"/>
    <s v="MG"/>
    <n v="55"/>
    <x v="0"/>
    <s v="Central"/>
  </r>
  <r>
    <s v="2HYR0Q4Y"/>
    <x v="23"/>
    <x v="4"/>
    <s v="Plussunin"/>
    <x v="1"/>
    <d v="2017-08-31T00:00:00"/>
    <x v="220"/>
    <n v="0"/>
    <s v="retail"/>
    <n v="2003"/>
    <n v="1419.98"/>
    <n v="4018"/>
    <s v="United States"/>
    <n v="0"/>
    <s v="MG"/>
    <n v="3393"/>
    <x v="4"/>
    <s v="East"/>
  </r>
  <r>
    <s v="XVM3UK16"/>
    <x v="26"/>
    <x v="3"/>
    <s v="Mathtouch"/>
    <x v="1"/>
    <d v="2017-08-31T00:00:00"/>
    <x v="205"/>
    <n v="0"/>
    <s v="marketing"/>
    <n v="1984"/>
    <n v="3027.46"/>
    <n v="9516"/>
    <s v="Jordan"/>
    <n v="0"/>
    <s v="GTX"/>
    <n v="5482"/>
    <x v="5"/>
    <s v="East"/>
  </r>
  <r>
    <s v="CDAMI76Z"/>
    <x v="1"/>
    <x v="3"/>
    <s v="Finhigh"/>
    <x v="0"/>
    <d v="2017-08-31T00:00:00"/>
    <x v="153"/>
    <n v="5293"/>
    <s v="finance"/>
    <n v="2006"/>
    <n v="1102.43"/>
    <n v="1759"/>
    <s v="United States"/>
    <n v="0"/>
    <s v="GTX"/>
    <n v="5482"/>
    <x v="1"/>
    <s v="Central"/>
  </r>
  <r>
    <s v="6M77EGH7"/>
    <x v="22"/>
    <x v="4"/>
    <s v="Ganjaflex"/>
    <x v="0"/>
    <d v="2017-08-31T00:00:00"/>
    <x v="243"/>
    <n v="4456"/>
    <s v="retail"/>
    <n v="1995"/>
    <n v="5158.71"/>
    <n v="17479"/>
    <s v="Japan"/>
    <n v="0"/>
    <s v="MG"/>
    <n v="3393"/>
    <x v="5"/>
    <s v="East"/>
  </r>
  <r>
    <s v="9CLDDA0W"/>
    <x v="9"/>
    <x v="0"/>
    <s v="Newex"/>
    <x v="1"/>
    <d v="2017-08-31T00:00:00"/>
    <x v="228"/>
    <n v="0"/>
    <s v="services"/>
    <n v="1991"/>
    <n v="1012.72"/>
    <n v="3492"/>
    <s v="Germany"/>
    <n v="0"/>
    <s v="GTX"/>
    <n v="1096"/>
    <x v="3"/>
    <s v="West"/>
  </r>
  <r>
    <s v="GEFQNRF3"/>
    <x v="29"/>
    <x v="2"/>
    <s v="Globex Corporation"/>
    <x v="0"/>
    <d v="2017-08-31T00:00:00"/>
    <x v="244"/>
    <n v="525"/>
    <s v="technolgy"/>
    <n v="2000"/>
    <n v="1223.72"/>
    <n v="2497"/>
    <s v="Norway"/>
    <n v="0"/>
    <s v="GTX"/>
    <n v="550"/>
    <x v="1"/>
    <s v="Central"/>
  </r>
  <r>
    <s v="XBPJ6M4K"/>
    <x v="16"/>
    <x v="2"/>
    <s v="Finhigh"/>
    <x v="2"/>
    <d v="2017-08-31T00:00:00"/>
    <x v="14"/>
    <m/>
    <s v="finance"/>
    <n v="2006"/>
    <n v="1102.43"/>
    <n v="1759"/>
    <s v="United States"/>
    <n v="0"/>
    <s v="GTX"/>
    <n v="550"/>
    <x v="2"/>
    <s v="West"/>
  </r>
  <r>
    <s v="PCQUKUM5"/>
    <x v="20"/>
    <x v="3"/>
    <s v="Dontechi"/>
    <x v="0"/>
    <d v="2017-08-31T00:00:00"/>
    <x v="167"/>
    <n v="4809"/>
    <s v="software"/>
    <n v="1982"/>
    <n v="4618"/>
    <n v="10083"/>
    <s v="United States"/>
    <n v="0"/>
    <s v="GTX"/>
    <n v="5482"/>
    <x v="1"/>
    <s v="Central"/>
  </r>
  <r>
    <s v="MZ987882"/>
    <x v="0"/>
    <x v="0"/>
    <s v="Warephase"/>
    <x v="0"/>
    <d v="2017-08-31T00:00:00"/>
    <x v="266"/>
    <n v="1374"/>
    <s v="services"/>
    <n v="1997"/>
    <n v="2041.73"/>
    <n v="5276"/>
    <s v="United States"/>
    <n v="0"/>
    <s v="GTX"/>
    <n v="1096"/>
    <x v="0"/>
    <s v="Central"/>
  </r>
  <r>
    <s v="02EC1993"/>
    <x v="0"/>
    <x v="1"/>
    <s v="Scottech"/>
    <x v="0"/>
    <d v="2017-08-31T00:00:00"/>
    <x v="226"/>
    <n v="57"/>
    <s v="marketing"/>
    <n v="2012"/>
    <n v="45.39"/>
    <n v="100"/>
    <s v="United States"/>
    <s v="Inity"/>
    <s v="MG"/>
    <n v="55"/>
    <x v="0"/>
    <s v="Central"/>
  </r>
  <r>
    <s v="UQCPNZO1"/>
    <x v="11"/>
    <x v="2"/>
    <s v="Zumgoity"/>
    <x v="0"/>
    <d v="2017-08-31T00:00:00"/>
    <x v="151"/>
    <n v="552"/>
    <s v="medical"/>
    <n v="1984"/>
    <n v="441.08"/>
    <n v="1210"/>
    <s v="United States"/>
    <n v="0"/>
    <s v="GTX"/>
    <n v="550"/>
    <x v="0"/>
    <s v="Central"/>
  </r>
  <r>
    <s v="0NP0XPLQ"/>
    <x v="11"/>
    <x v="1"/>
    <s v="Toughzap"/>
    <x v="0"/>
    <d v="2017-08-31T00:00:00"/>
    <x v="137"/>
    <n v="59"/>
    <s v="retail"/>
    <n v="1995"/>
    <n v="332.43"/>
    <n v="799"/>
    <s v="United States"/>
    <n v="0"/>
    <s v="MG"/>
    <n v="55"/>
    <x v="0"/>
    <s v="Central"/>
  </r>
  <r>
    <s v="S2WRH3QA"/>
    <x v="11"/>
    <x v="4"/>
    <s v="Betatech"/>
    <x v="0"/>
    <d v="2017-08-31T00:00:00"/>
    <x v="182"/>
    <n v="4011"/>
    <s v="medical"/>
    <n v="1986"/>
    <n v="647.18"/>
    <n v="1185"/>
    <s v="Kenya"/>
    <n v="0"/>
    <s v="MG"/>
    <n v="3393"/>
    <x v="0"/>
    <s v="Central"/>
  </r>
  <r>
    <s v="QJV1UWL5"/>
    <x v="4"/>
    <x v="1"/>
    <s v="Rantouch"/>
    <x v="0"/>
    <d v="2017-08-31T00:00:00"/>
    <x v="244"/>
    <n v="54"/>
    <s v="telecommunications"/>
    <n v="1994"/>
    <n v="1188.42"/>
    <n v="3015"/>
    <s v="United States"/>
    <n v="0"/>
    <s v="MG"/>
    <n v="55"/>
    <x v="3"/>
    <s v="West"/>
  </r>
  <r>
    <s v="GNAX12Z6"/>
    <x v="4"/>
    <x v="4"/>
    <s v="Green-Plus"/>
    <x v="0"/>
    <d v="2017-08-31T00:00:00"/>
    <x v="165"/>
    <n v="3337"/>
    <s v="services"/>
    <n v="2003"/>
    <n v="692.19"/>
    <n v="1922"/>
    <s v="United States"/>
    <n v="0"/>
    <s v="MG"/>
    <n v="3393"/>
    <x v="3"/>
    <s v="West"/>
  </r>
  <r>
    <s v="62NZ0THZ"/>
    <x v="13"/>
    <x v="1"/>
    <s v="Yearin"/>
    <x v="0"/>
    <d v="2017-08-31T00:00:00"/>
    <x v="178"/>
    <n v="60"/>
    <s v="retail"/>
    <n v="2005"/>
    <n v="2261.05"/>
    <n v="3851"/>
    <s v="United States"/>
    <n v="0"/>
    <s v="MG"/>
    <n v="55"/>
    <x v="4"/>
    <s v="East"/>
  </r>
  <r>
    <s v="PSKWV2JJ"/>
    <x v="2"/>
    <x v="0"/>
    <s v="Blackzim"/>
    <x v="0"/>
    <d v="2017-08-31T00:00:00"/>
    <x v="231"/>
    <n v="1011"/>
    <s v="retail"/>
    <n v="2009"/>
    <n v="497.11"/>
    <n v="1588"/>
    <s v="United States"/>
    <n v="0"/>
    <s v="GTX"/>
    <n v="1096"/>
    <x v="2"/>
    <s v="West"/>
  </r>
  <r>
    <s v="05HLE3JL"/>
    <x v="3"/>
    <x v="2"/>
    <s v="Stanredtax"/>
    <x v="0"/>
    <d v="2017-09-01T00:00:00"/>
    <x v="259"/>
    <n v="514"/>
    <s v="finance"/>
    <n v="1987"/>
    <n v="1698.2"/>
    <n v="3798"/>
    <s v="United States"/>
    <n v="0"/>
    <s v="GTX"/>
    <n v="550"/>
    <x v="0"/>
    <s v="Central"/>
  </r>
  <r>
    <s v="CAF97SA2"/>
    <x v="3"/>
    <x v="0"/>
    <s v="Streethex"/>
    <x v="0"/>
    <d v="2017-09-01T00:00:00"/>
    <x v="220"/>
    <n v="1060"/>
    <s v="retail"/>
    <n v="1988"/>
    <n v="1376.8"/>
    <n v="1165"/>
    <s v="Belgium"/>
    <n v="0"/>
    <s v="GTX"/>
    <n v="1096"/>
    <x v="0"/>
    <s v="Central"/>
  </r>
  <r>
    <s v="AAFPTXEB"/>
    <x v="3"/>
    <x v="1"/>
    <s v="Treequote"/>
    <x v="0"/>
    <d v="2017-09-01T00:00:00"/>
    <x v="226"/>
    <n v="58"/>
    <s v="telecommunications"/>
    <n v="1988"/>
    <n v="5266.09"/>
    <n v="8595"/>
    <s v="United States"/>
    <s v="Sonron"/>
    <s v="MG"/>
    <n v="55"/>
    <x v="0"/>
    <s v="Central"/>
  </r>
  <r>
    <s v="D74OAJB4"/>
    <x v="27"/>
    <x v="4"/>
    <s v="Isdom"/>
    <x v="1"/>
    <d v="2017-09-01T00:00:00"/>
    <x v="236"/>
    <n v="0"/>
    <s v="medical"/>
    <n v="2002"/>
    <n v="3178.24"/>
    <n v="4540"/>
    <s v="United States"/>
    <n v="0"/>
    <s v="MG"/>
    <n v="3393"/>
    <x v="0"/>
    <s v="Central"/>
  </r>
  <r>
    <s v="A5SCVK7E"/>
    <x v="23"/>
    <x v="3"/>
    <s v="Goodsilron"/>
    <x v="2"/>
    <d v="2017-09-01T00:00:00"/>
    <x v="14"/>
    <m/>
    <s v="marketing"/>
    <n v="2000"/>
    <n v="2952.73"/>
    <n v="5107"/>
    <s v="United States"/>
    <n v="0"/>
    <s v="GTX"/>
    <n v="5482"/>
    <x v="4"/>
    <s v="East"/>
  </r>
  <r>
    <s v="BTT2TM8O"/>
    <x v="24"/>
    <x v="4"/>
    <s v="Warephase"/>
    <x v="0"/>
    <d v="2017-09-01T00:00:00"/>
    <x v="205"/>
    <n v="3447"/>
    <s v="services"/>
    <n v="1997"/>
    <n v="2041.73"/>
    <n v="5276"/>
    <s v="United States"/>
    <n v="0"/>
    <s v="MG"/>
    <n v="3393"/>
    <x v="1"/>
    <s v="Central"/>
  </r>
  <r>
    <s v="FYNL84HO"/>
    <x v="7"/>
    <x v="3"/>
    <s v="Doncon"/>
    <x v="0"/>
    <d v="2017-09-01T00:00:00"/>
    <x v="220"/>
    <n v="6101"/>
    <s v="technolgy"/>
    <n v="2010"/>
    <n v="587.72"/>
    <n v="1501"/>
    <s v="United States"/>
    <n v="0"/>
    <s v="GTX"/>
    <n v="5482"/>
    <x v="2"/>
    <s v="West"/>
  </r>
  <r>
    <s v="ZBB9CDO4"/>
    <x v="14"/>
    <x v="0"/>
    <s v="J-Texon"/>
    <x v="0"/>
    <d v="2017-09-01T00:00:00"/>
    <x v="152"/>
    <n v="1088"/>
    <s v="retail"/>
    <n v="1989"/>
    <n v="1388.67"/>
    <n v="3583"/>
    <s v="United States"/>
    <n v="0"/>
    <s v="GTX"/>
    <n v="1096"/>
    <x v="2"/>
    <s v="West"/>
  </r>
  <r>
    <s v="IV5UVG0R"/>
    <x v="14"/>
    <x v="3"/>
    <s v="Sunnamplex"/>
    <x v="0"/>
    <d v="2017-09-01T00:00:00"/>
    <x v="180"/>
    <n v="5431"/>
    <s v="marketing"/>
    <n v="2008"/>
    <n v="894.37"/>
    <n v="1593"/>
    <s v="Poland"/>
    <n v="0"/>
    <s v="GTX"/>
    <n v="5482"/>
    <x v="2"/>
    <s v="West"/>
  </r>
  <r>
    <s v="TDHFX8SC"/>
    <x v="14"/>
    <x v="1"/>
    <s v="Hottechi"/>
    <x v="0"/>
    <d v="2017-09-01T00:00:00"/>
    <x v="252"/>
    <n v="50"/>
    <s v="technolgy"/>
    <n v="1997"/>
    <n v="8170.38"/>
    <n v="16499"/>
    <s v="Korea"/>
    <n v="0"/>
    <s v="MG"/>
    <n v="55"/>
    <x v="2"/>
    <s v="West"/>
  </r>
  <r>
    <s v="7OXU784Y"/>
    <x v="14"/>
    <x v="1"/>
    <s v="Konex"/>
    <x v="0"/>
    <d v="2017-09-01T00:00:00"/>
    <x v="256"/>
    <n v="62"/>
    <s v="technolgy"/>
    <n v="1980"/>
    <n v="7708.38"/>
    <n v="13756"/>
    <s v="United States"/>
    <n v="0"/>
    <s v="MG"/>
    <n v="55"/>
    <x v="2"/>
    <s v="West"/>
  </r>
  <r>
    <s v="MA6F51AR"/>
    <x v="16"/>
    <x v="1"/>
    <s v="Zoomit"/>
    <x v="0"/>
    <d v="2017-09-01T00:00:00"/>
    <x v="245"/>
    <n v="57"/>
    <s v="entertainment"/>
    <n v="1992"/>
    <n v="324.19"/>
    <n v="978"/>
    <s v="United States"/>
    <n v="0"/>
    <s v="MG"/>
    <n v="55"/>
    <x v="2"/>
    <s v="West"/>
  </r>
  <r>
    <s v="WDT43Q6O"/>
    <x v="6"/>
    <x v="0"/>
    <s v="Zumgoity"/>
    <x v="0"/>
    <d v="2017-09-01T00:00:00"/>
    <x v="160"/>
    <n v="1098"/>
    <s v="medical"/>
    <n v="1984"/>
    <n v="441.08"/>
    <n v="1210"/>
    <s v="United States"/>
    <n v="0"/>
    <s v="GTX"/>
    <n v="1096"/>
    <x v="1"/>
    <s v="Central"/>
  </r>
  <r>
    <s v="XKYHE3OH"/>
    <x v="15"/>
    <x v="0"/>
    <s v="Umbrella Corporation"/>
    <x v="0"/>
    <d v="2017-09-01T00:00:00"/>
    <x v="263"/>
    <n v="975"/>
    <s v="finance"/>
    <n v="1998"/>
    <n v="2022.14"/>
    <n v="5113"/>
    <s v="United States"/>
    <n v="0"/>
    <s v="GTX"/>
    <n v="1096"/>
    <x v="4"/>
    <s v="East"/>
  </r>
  <r>
    <s v="R65NL57V"/>
    <x v="15"/>
    <x v="1"/>
    <s v="Plussunin"/>
    <x v="0"/>
    <d v="2017-09-01T00:00:00"/>
    <x v="212"/>
    <n v="56"/>
    <s v="retail"/>
    <n v="2003"/>
    <n v="1419.98"/>
    <n v="4018"/>
    <s v="United States"/>
    <n v="0"/>
    <s v="MG"/>
    <n v="55"/>
    <x v="4"/>
    <s v="East"/>
  </r>
  <r>
    <s v="AKBRVLRZ"/>
    <x v="11"/>
    <x v="1"/>
    <s v="Globex Corporation"/>
    <x v="0"/>
    <d v="2017-09-01T00:00:00"/>
    <x v="160"/>
    <n v="63"/>
    <s v="technolgy"/>
    <n v="2000"/>
    <n v="1223.72"/>
    <n v="2497"/>
    <s v="Norway"/>
    <n v="0"/>
    <s v="MG"/>
    <n v="55"/>
    <x v="0"/>
    <s v="Central"/>
  </r>
  <r>
    <s v="8FZ7CWPP"/>
    <x v="11"/>
    <x v="1"/>
    <s v="Isdom"/>
    <x v="0"/>
    <d v="2017-09-01T00:00:00"/>
    <x v="176"/>
    <n v="61"/>
    <s v="medical"/>
    <n v="2002"/>
    <n v="3178.24"/>
    <n v="4540"/>
    <s v="United States"/>
    <n v="0"/>
    <s v="MG"/>
    <n v="55"/>
    <x v="0"/>
    <s v="Central"/>
  </r>
  <r>
    <s v="EQPGDVWK"/>
    <x v="2"/>
    <x v="2"/>
    <s v="Labdrill"/>
    <x v="0"/>
    <d v="2017-09-01T00:00:00"/>
    <x v="259"/>
    <n v="614"/>
    <s v="medical"/>
    <n v="1985"/>
    <n v="2741.37"/>
    <n v="9226"/>
    <s v="United States"/>
    <n v="0"/>
    <s v="GTX"/>
    <n v="550"/>
    <x v="2"/>
    <s v="West"/>
  </r>
  <r>
    <s v="I819UEG6"/>
    <x v="3"/>
    <x v="1"/>
    <s v="Gogozoom"/>
    <x v="1"/>
    <d v="2017-09-02T00:00:00"/>
    <x v="217"/>
    <n v="0"/>
    <s v="telecommunications"/>
    <n v="2007"/>
    <n v="86.68"/>
    <n v="187"/>
    <s v="United States"/>
    <s v="Sonron"/>
    <s v="MG"/>
    <n v="55"/>
    <x v="0"/>
    <s v="Central"/>
  </r>
  <r>
    <s v="6OD1J7MW"/>
    <x v="12"/>
    <x v="3"/>
    <s v="Plexzap"/>
    <x v="2"/>
    <d v="2017-09-02T00:00:00"/>
    <x v="14"/>
    <m/>
    <s v="retail"/>
    <n v="2001"/>
    <n v="2437.85"/>
    <n v="4874"/>
    <s v="United States"/>
    <n v="0"/>
    <s v="GTX"/>
    <n v="5482"/>
    <x v="3"/>
    <s v="West"/>
  </r>
  <r>
    <s v="XO8TRDKK"/>
    <x v="19"/>
    <x v="1"/>
    <s v="Acme Corporation"/>
    <x v="0"/>
    <d v="2017-09-02T00:00:00"/>
    <x v="180"/>
    <n v="57"/>
    <s v="technolgy"/>
    <n v="1996"/>
    <n v="1100.04"/>
    <n v="2822"/>
    <s v="United States"/>
    <n v="0"/>
    <s v="MG"/>
    <n v="55"/>
    <x v="4"/>
    <s v="East"/>
  </r>
  <r>
    <s v="74YNCNQM"/>
    <x v="24"/>
    <x v="1"/>
    <s v="Domzoom"/>
    <x v="0"/>
    <d v="2017-09-02T00:00:00"/>
    <x v="239"/>
    <n v="58"/>
    <s v="entertainment"/>
    <n v="1998"/>
    <n v="217.87"/>
    <n v="551"/>
    <s v="United States"/>
    <n v="0"/>
    <s v="MG"/>
    <n v="55"/>
    <x v="1"/>
    <s v="Central"/>
  </r>
  <r>
    <s v="I5QVV9C5"/>
    <x v="9"/>
    <x v="0"/>
    <s v="Hatfan"/>
    <x v="1"/>
    <d v="2017-09-02T00:00:00"/>
    <x v="244"/>
    <n v="0"/>
    <s v="services"/>
    <n v="1982"/>
    <n v="792.46"/>
    <n v="1299"/>
    <s v="United States"/>
    <n v="0"/>
    <s v="GTX"/>
    <n v="1096"/>
    <x v="3"/>
    <s v="West"/>
  </r>
  <r>
    <s v="SS0ZF7SG"/>
    <x v="9"/>
    <x v="4"/>
    <s v="Goodsilron"/>
    <x v="0"/>
    <d v="2017-09-02T00:00:00"/>
    <x v="272"/>
    <n v="3482"/>
    <s v="marketing"/>
    <n v="2000"/>
    <n v="2952.73"/>
    <n v="5107"/>
    <s v="United States"/>
    <n v="0"/>
    <s v="MG"/>
    <n v="3393"/>
    <x v="3"/>
    <s v="West"/>
  </r>
  <r>
    <s v="2GRNCODO"/>
    <x v="7"/>
    <x v="3"/>
    <s v="Hatfan"/>
    <x v="1"/>
    <d v="2017-09-02T00:00:00"/>
    <x v="212"/>
    <n v="0"/>
    <s v="services"/>
    <n v="1982"/>
    <n v="792.46"/>
    <n v="1299"/>
    <s v="United States"/>
    <n v="0"/>
    <s v="GTX"/>
    <n v="5482"/>
    <x v="2"/>
    <s v="West"/>
  </r>
  <r>
    <s v="2UNAJCGN"/>
    <x v="7"/>
    <x v="3"/>
    <s v="Singletechno"/>
    <x v="1"/>
    <d v="2017-09-02T00:00:00"/>
    <x v="209"/>
    <n v="0"/>
    <s v="retail"/>
    <n v="1996"/>
    <n v="2214.94"/>
    <n v="5374"/>
    <s v="United States"/>
    <n v="0"/>
    <s v="GTX"/>
    <n v="5482"/>
    <x v="2"/>
    <s v="West"/>
  </r>
  <r>
    <s v="ZP5Q4YUJ"/>
    <x v="7"/>
    <x v="2"/>
    <s v="Plusstrip"/>
    <x v="0"/>
    <d v="2017-09-02T00:00:00"/>
    <x v="251"/>
    <n v="529"/>
    <s v="entertainment"/>
    <n v="2002"/>
    <n v="349.81"/>
    <n v="315"/>
    <s v="United States"/>
    <n v="0"/>
    <s v="GTX"/>
    <n v="550"/>
    <x v="2"/>
    <s v="West"/>
  </r>
  <r>
    <s v="7XL4JYSB"/>
    <x v="16"/>
    <x v="4"/>
    <s v="Blackzim"/>
    <x v="1"/>
    <d v="2017-09-02T00:00:00"/>
    <x v="251"/>
    <n v="0"/>
    <s v="retail"/>
    <n v="2009"/>
    <n v="497.11"/>
    <n v="1588"/>
    <s v="United States"/>
    <n v="0"/>
    <s v="MG"/>
    <n v="3393"/>
    <x v="2"/>
    <s v="West"/>
  </r>
  <r>
    <s v="HEZ8H6MK"/>
    <x v="16"/>
    <x v="2"/>
    <s v="Plusstrip"/>
    <x v="0"/>
    <d v="2017-09-02T00:00:00"/>
    <x v="226"/>
    <n v="505"/>
    <s v="entertainment"/>
    <n v="2002"/>
    <n v="349.81"/>
    <n v="315"/>
    <s v="United States"/>
    <n v="0"/>
    <s v="GTX"/>
    <n v="550"/>
    <x v="2"/>
    <s v="West"/>
  </r>
  <r>
    <s v="50AWO49B"/>
    <x v="5"/>
    <x v="2"/>
    <s v="Sonron"/>
    <x v="0"/>
    <d v="2017-09-02T00:00:00"/>
    <x v="275"/>
    <n v="456"/>
    <s v="telecommunications"/>
    <n v="1999"/>
    <n v="1699.85"/>
    <n v="5108"/>
    <s v="United States"/>
    <n v="0"/>
    <s v="GTX"/>
    <n v="550"/>
    <x v="3"/>
    <s v="West"/>
  </r>
  <r>
    <s v="CID4Y877"/>
    <x v="20"/>
    <x v="0"/>
    <s v="Bioholding"/>
    <x v="1"/>
    <d v="2017-09-02T00:00:00"/>
    <x v="252"/>
    <n v="0"/>
    <s v="medical"/>
    <n v="2012"/>
    <n v="587.34"/>
    <n v="1356"/>
    <s v="Philipines"/>
    <n v="0"/>
    <s v="GTX"/>
    <n v="1096"/>
    <x v="1"/>
    <s v="Central"/>
  </r>
  <r>
    <s v="T20CPZ52"/>
    <x v="20"/>
    <x v="0"/>
    <s v="Stanredtax"/>
    <x v="1"/>
    <d v="2017-09-02T00:00:00"/>
    <x v="245"/>
    <n v="0"/>
    <s v="finance"/>
    <n v="1987"/>
    <n v="1698.2"/>
    <n v="3798"/>
    <s v="United States"/>
    <n v="0"/>
    <s v="GTX"/>
    <n v="1096"/>
    <x v="1"/>
    <s v="Central"/>
  </r>
  <r>
    <s v="HVF0VLJ3"/>
    <x v="11"/>
    <x v="2"/>
    <s v="Globex Corporation"/>
    <x v="1"/>
    <d v="2017-09-02T00:00:00"/>
    <x v="209"/>
    <n v="0"/>
    <s v="technolgy"/>
    <n v="2000"/>
    <n v="1223.72"/>
    <n v="2497"/>
    <s v="Norway"/>
    <n v="0"/>
    <s v="GTX"/>
    <n v="550"/>
    <x v="0"/>
    <s v="Central"/>
  </r>
  <r>
    <s v="A86ZEF94"/>
    <x v="11"/>
    <x v="1"/>
    <s v="Hottechi"/>
    <x v="1"/>
    <d v="2017-09-02T00:00:00"/>
    <x v="261"/>
    <n v="0"/>
    <s v="technolgy"/>
    <n v="1997"/>
    <n v="8170.38"/>
    <n v="16499"/>
    <s v="Korea"/>
    <n v="0"/>
    <s v="MG"/>
    <n v="55"/>
    <x v="0"/>
    <s v="Central"/>
  </r>
  <r>
    <s v="8OMML4E8"/>
    <x v="4"/>
    <x v="2"/>
    <s v="Lexiqvolax"/>
    <x v="0"/>
    <d v="2017-09-02T00:00:00"/>
    <x v="167"/>
    <n v="555"/>
    <s v="medical"/>
    <n v="2004"/>
    <n v="1618.89"/>
    <n v="3889"/>
    <s v="United States"/>
    <n v="0"/>
    <s v="GTX"/>
    <n v="550"/>
    <x v="3"/>
    <s v="West"/>
  </r>
  <r>
    <s v="283Y9ULR"/>
    <x v="4"/>
    <x v="1"/>
    <s v="Konex"/>
    <x v="0"/>
    <d v="2017-09-02T00:00:00"/>
    <x v="175"/>
    <n v="47"/>
    <s v="technolgy"/>
    <n v="1980"/>
    <n v="7708.38"/>
    <n v="13756"/>
    <s v="United States"/>
    <n v="0"/>
    <s v="MG"/>
    <n v="55"/>
    <x v="3"/>
    <s v="West"/>
  </r>
  <r>
    <s v="C0LNV4PU"/>
    <x v="2"/>
    <x v="2"/>
    <s v="Finjob"/>
    <x v="0"/>
    <d v="2017-09-02T00:00:00"/>
    <x v="239"/>
    <n v="585"/>
    <s v="employment"/>
    <n v="1988"/>
    <n v="2059.9"/>
    <n v="3644"/>
    <s v="United States"/>
    <n v="0"/>
    <s v="GTX"/>
    <n v="550"/>
    <x v="2"/>
    <s v="West"/>
  </r>
  <r>
    <s v="YB6UP71G"/>
    <x v="3"/>
    <x v="1"/>
    <s v="Bioholding"/>
    <x v="0"/>
    <d v="2017-09-03T00:00:00"/>
    <x v="140"/>
    <n v="64"/>
    <s v="medical"/>
    <n v="2012"/>
    <n v="587.34"/>
    <n v="1356"/>
    <s v="Philipines"/>
    <n v="0"/>
    <s v="MG"/>
    <n v="55"/>
    <x v="0"/>
    <s v="Central"/>
  </r>
  <r>
    <s v="A30VAQHM"/>
    <x v="3"/>
    <x v="1"/>
    <s v="Inity"/>
    <x v="0"/>
    <d v="2017-09-03T00:00:00"/>
    <x v="233"/>
    <n v="58"/>
    <s v="marketing"/>
    <n v="1986"/>
    <n v="2403.58"/>
    <n v="8801"/>
    <s v="United States"/>
    <n v="0"/>
    <s v="MG"/>
    <n v="55"/>
    <x v="0"/>
    <s v="Central"/>
  </r>
  <r>
    <s v="ZH2TBHVZ"/>
    <x v="22"/>
    <x v="2"/>
    <s v="Gekko &amp; Co"/>
    <x v="0"/>
    <d v="2017-09-03T00:00:00"/>
    <x v="164"/>
    <n v="635"/>
    <s v="retail"/>
    <n v="1990"/>
    <n v="2520.83"/>
    <n v="3502"/>
    <s v="United States"/>
    <n v="0"/>
    <s v="GTX"/>
    <n v="550"/>
    <x v="5"/>
    <s v="East"/>
  </r>
  <r>
    <s v="9868N4GB"/>
    <x v="22"/>
    <x v="4"/>
    <s v="Xx-zobam"/>
    <x v="0"/>
    <d v="2017-09-03T00:00:00"/>
    <x v="246"/>
    <n v="3595"/>
    <s v="entertainment"/>
    <n v="1989"/>
    <n v="3838.39"/>
    <n v="8274"/>
    <s v="United States"/>
    <n v="0"/>
    <s v="MG"/>
    <n v="3393"/>
    <x v="5"/>
    <s v="East"/>
  </r>
  <r>
    <s v="GRYHHER0"/>
    <x v="9"/>
    <x v="1"/>
    <s v="Finhigh"/>
    <x v="2"/>
    <d v="2017-09-03T00:00:00"/>
    <x v="14"/>
    <m/>
    <s v="finance"/>
    <n v="2006"/>
    <n v="1102.43"/>
    <n v="1759"/>
    <s v="United States"/>
    <n v="0"/>
    <s v="MG"/>
    <n v="55"/>
    <x v="3"/>
    <s v="West"/>
  </r>
  <r>
    <s v="4KVZVHNN"/>
    <x v="7"/>
    <x v="2"/>
    <s v="Hatfan"/>
    <x v="0"/>
    <d v="2017-09-03T00:00:00"/>
    <x v="160"/>
    <n v="524"/>
    <s v="services"/>
    <n v="1982"/>
    <n v="792.46"/>
    <n v="1299"/>
    <s v="United States"/>
    <n v="0"/>
    <s v="GTX"/>
    <n v="550"/>
    <x v="2"/>
    <s v="West"/>
  </r>
  <r>
    <s v="ULWQ61OZ"/>
    <x v="7"/>
    <x v="1"/>
    <s v="Nam-zim"/>
    <x v="0"/>
    <d v="2017-09-03T00:00:00"/>
    <x v="258"/>
    <n v="54"/>
    <s v="services"/>
    <n v="1987"/>
    <n v="405.59"/>
    <n v="1179"/>
    <s v="Brazil"/>
    <s v="Warephase"/>
    <s v="MG"/>
    <n v="55"/>
    <x v="2"/>
    <s v="West"/>
  </r>
  <r>
    <s v="OPFBXGFV"/>
    <x v="5"/>
    <x v="1"/>
    <s v="Scotfind"/>
    <x v="0"/>
    <d v="2017-09-03T00:00:00"/>
    <x v="237"/>
    <n v="50"/>
    <s v="software"/>
    <n v="1996"/>
    <n v="6354.87"/>
    <n v="16780"/>
    <s v="United States"/>
    <s v="Bubba Gump"/>
    <s v="MG"/>
    <n v="55"/>
    <x v="3"/>
    <s v="West"/>
  </r>
  <r>
    <s v="UCV49FYZ"/>
    <x v="8"/>
    <x v="3"/>
    <s v="Nam-zim"/>
    <x v="0"/>
    <d v="2017-09-03T00:00:00"/>
    <x v="177"/>
    <n v="6656"/>
    <s v="services"/>
    <n v="1987"/>
    <n v="405.59"/>
    <n v="1179"/>
    <s v="Brazil"/>
    <s v="Warephase"/>
    <s v="GTX"/>
    <n v="5482"/>
    <x v="2"/>
    <s v="West"/>
  </r>
  <r>
    <s v="1H2PVLZ3"/>
    <x v="10"/>
    <x v="5"/>
    <s v="Xx-holding"/>
    <x v="0"/>
    <d v="2017-09-03T00:00:00"/>
    <x v="232"/>
    <n v="26186"/>
    <s v="finance"/>
    <n v="1993"/>
    <n v="7537.24"/>
    <n v="20293"/>
    <s v="United States"/>
    <n v="0"/>
    <s v="GTK"/>
    <n v="26768"/>
    <x v="3"/>
    <s v="West"/>
  </r>
  <r>
    <s v="DV6WD759"/>
    <x v="4"/>
    <x v="4"/>
    <s v="Newex"/>
    <x v="0"/>
    <d v="2017-09-03T00:00:00"/>
    <x v="160"/>
    <n v="4251"/>
    <s v="services"/>
    <n v="1991"/>
    <n v="1012.72"/>
    <n v="3492"/>
    <s v="Germany"/>
    <n v="0"/>
    <s v="MG"/>
    <n v="3393"/>
    <x v="3"/>
    <s v="West"/>
  </r>
  <r>
    <s v="SBC67V5T"/>
    <x v="13"/>
    <x v="1"/>
    <s v="Ganjaflex"/>
    <x v="0"/>
    <d v="2017-09-03T00:00:00"/>
    <x v="176"/>
    <n v="51"/>
    <s v="retail"/>
    <n v="1995"/>
    <n v="5158.71"/>
    <n v="17479"/>
    <s v="Japan"/>
    <n v="0"/>
    <s v="MG"/>
    <n v="55"/>
    <x v="4"/>
    <s v="East"/>
  </r>
  <r>
    <s v="IDGLZJRX"/>
    <x v="13"/>
    <x v="1"/>
    <s v="Gekko &amp; Co"/>
    <x v="0"/>
    <d v="2017-09-03T00:00:00"/>
    <x v="210"/>
    <n v="62"/>
    <s v="retail"/>
    <n v="1990"/>
    <n v="2520.83"/>
    <n v="3502"/>
    <s v="United States"/>
    <n v="0"/>
    <s v="MG"/>
    <n v="55"/>
    <x v="4"/>
    <s v="East"/>
  </r>
  <r>
    <s v="VYG4BHEE"/>
    <x v="2"/>
    <x v="2"/>
    <s v="Golddex"/>
    <x v="1"/>
    <d v="2017-09-03T00:00:00"/>
    <x v="196"/>
    <n v="0"/>
    <s v="finance"/>
    <n v="2008"/>
    <n v="52.5"/>
    <n v="165"/>
    <s v="United States"/>
    <n v="0"/>
    <s v="GTX"/>
    <n v="550"/>
    <x v="2"/>
    <s v="West"/>
  </r>
  <r>
    <s v="YFTW9Z69"/>
    <x v="3"/>
    <x v="4"/>
    <s v="Stanredtax"/>
    <x v="1"/>
    <d v="2017-09-04T00:00:00"/>
    <x v="255"/>
    <n v="0"/>
    <s v="finance"/>
    <n v="1987"/>
    <n v="1698.2"/>
    <n v="3798"/>
    <s v="United States"/>
    <n v="0"/>
    <s v="MG"/>
    <n v="3393"/>
    <x v="0"/>
    <s v="Central"/>
  </r>
  <r>
    <s v="92IDH7MB"/>
    <x v="3"/>
    <x v="1"/>
    <s v="Scottech"/>
    <x v="0"/>
    <d v="2017-09-04T00:00:00"/>
    <x v="233"/>
    <n v="58"/>
    <s v="marketing"/>
    <n v="2012"/>
    <n v="45.39"/>
    <n v="100"/>
    <s v="United States"/>
    <s v="Inity"/>
    <s v="MG"/>
    <n v="55"/>
    <x v="0"/>
    <s v="Central"/>
  </r>
  <r>
    <s v="NR1JSUPQ"/>
    <x v="28"/>
    <x v="0"/>
    <s v="Donware"/>
    <x v="0"/>
    <d v="2017-09-04T00:00:00"/>
    <x v="209"/>
    <n v="973"/>
    <s v="marketing"/>
    <n v="1999"/>
    <n v="1197.44"/>
    <n v="2570"/>
    <s v="United States"/>
    <n v="0"/>
    <s v="GTX"/>
    <n v="1096"/>
    <x v="5"/>
    <s v="East"/>
  </r>
  <r>
    <s v="ZNOARPNW"/>
    <x v="28"/>
    <x v="3"/>
    <s v="Kinnamplus"/>
    <x v="0"/>
    <d v="2017-09-04T00:00:00"/>
    <x v="158"/>
    <n v="4954"/>
    <s v="retail"/>
    <n v="2004"/>
    <n v="702.72"/>
    <n v="1831"/>
    <s v="United States"/>
    <n v="0"/>
    <s v="GTX"/>
    <n v="5482"/>
    <x v="5"/>
    <s v="East"/>
  </r>
  <r>
    <s v="UAVOPRPV"/>
    <x v="23"/>
    <x v="3"/>
    <s v="Xx-zobam"/>
    <x v="0"/>
    <d v="2017-09-04T00:00:00"/>
    <x v="274"/>
    <n v="4631"/>
    <s v="entertainment"/>
    <n v="1989"/>
    <n v="3838.39"/>
    <n v="8274"/>
    <s v="United States"/>
    <n v="0"/>
    <s v="GTX"/>
    <n v="5482"/>
    <x v="4"/>
    <s v="East"/>
  </r>
  <r>
    <s v="VMUTS9GK"/>
    <x v="26"/>
    <x v="3"/>
    <s v="Condax"/>
    <x v="0"/>
    <d v="2017-09-04T00:00:00"/>
    <x v="196"/>
    <n v="5807"/>
    <s v="medical"/>
    <n v="2017"/>
    <n v="4.54"/>
    <n v="9"/>
    <s v="United States"/>
    <n v="0"/>
    <s v="GTX"/>
    <n v="5482"/>
    <x v="5"/>
    <s v="East"/>
  </r>
  <r>
    <s v="SZPU1DSR"/>
    <x v="1"/>
    <x v="0"/>
    <s v="Hottechi"/>
    <x v="1"/>
    <d v="2017-09-04T00:00:00"/>
    <x v="261"/>
    <n v="0"/>
    <s v="technolgy"/>
    <n v="1997"/>
    <n v="8170.38"/>
    <n v="16499"/>
    <s v="Korea"/>
    <n v="0"/>
    <s v="GTX"/>
    <n v="1096"/>
    <x v="1"/>
    <s v="Central"/>
  </r>
  <r>
    <s v="9EGLQG3N"/>
    <x v="24"/>
    <x v="2"/>
    <s v="Zumgoity"/>
    <x v="0"/>
    <d v="2017-09-04T00:00:00"/>
    <x v="246"/>
    <n v="640"/>
    <s v="medical"/>
    <n v="1984"/>
    <n v="441.08"/>
    <n v="1210"/>
    <s v="United States"/>
    <n v="0"/>
    <s v="GTX"/>
    <n v="550"/>
    <x v="1"/>
    <s v="Central"/>
  </r>
  <r>
    <s v="BL23633Z"/>
    <x v="24"/>
    <x v="4"/>
    <s v="Konmatfix"/>
    <x v="0"/>
    <d v="2017-09-04T00:00:00"/>
    <x v="256"/>
    <n v="3830"/>
    <s v="marketing"/>
    <n v="1985"/>
    <n v="375.43"/>
    <n v="1190"/>
    <s v="United States"/>
    <n v="0"/>
    <s v="MG"/>
    <n v="3393"/>
    <x v="1"/>
    <s v="Central"/>
  </r>
  <r>
    <s v="87G25M68"/>
    <x v="7"/>
    <x v="3"/>
    <s v="Cheers"/>
    <x v="0"/>
    <d v="2017-09-04T00:00:00"/>
    <x v="268"/>
    <n v="5285"/>
    <s v="entertainment"/>
    <n v="1993"/>
    <n v="4269.9"/>
    <n v="6472"/>
    <s v="United States"/>
    <s v="Massive Dynamic"/>
    <s v="GTX"/>
    <n v="5482"/>
    <x v="2"/>
    <s v="West"/>
  </r>
  <r>
    <s v="VJ1FT11H"/>
    <x v="14"/>
    <x v="2"/>
    <s v="Xx-holding"/>
    <x v="1"/>
    <d v="2017-09-04T00:00:00"/>
    <x v="228"/>
    <n v="0"/>
    <s v="finance"/>
    <n v="1993"/>
    <n v="7537.24"/>
    <n v="20293"/>
    <s v="United States"/>
    <n v="0"/>
    <s v="GTX"/>
    <n v="550"/>
    <x v="2"/>
    <s v="West"/>
  </r>
  <r>
    <s v="TKI8MEZZ"/>
    <x v="0"/>
    <x v="0"/>
    <s v="Domzoom"/>
    <x v="0"/>
    <d v="2017-09-04T00:00:00"/>
    <x v="269"/>
    <n v="975"/>
    <s v="entertainment"/>
    <n v="1998"/>
    <n v="217.87"/>
    <n v="551"/>
    <s v="United States"/>
    <n v="0"/>
    <s v="GTX"/>
    <n v="1096"/>
    <x v="0"/>
    <s v="Central"/>
  </r>
  <r>
    <s v="QSHP9AHU"/>
    <x v="0"/>
    <x v="0"/>
    <s v="Funholding"/>
    <x v="0"/>
    <d v="2017-09-04T00:00:00"/>
    <x v="252"/>
    <n v="847"/>
    <s v="finance"/>
    <n v="1991"/>
    <n v="2819.5"/>
    <n v="7227"/>
    <s v="United States"/>
    <s v="Golddex"/>
    <s v="GTX"/>
    <n v="1096"/>
    <x v="0"/>
    <s v="Central"/>
  </r>
  <r>
    <s v="MIDW7Q49"/>
    <x v="6"/>
    <x v="4"/>
    <s v="Rangreen"/>
    <x v="0"/>
    <d v="2017-09-04T00:00:00"/>
    <x v="272"/>
    <n v="2814"/>
    <s v="technolgy"/>
    <n v="1987"/>
    <n v="2938.67"/>
    <n v="8775"/>
    <s v="Panama"/>
    <n v="0"/>
    <s v="MG"/>
    <n v="3393"/>
    <x v="1"/>
    <s v="Central"/>
  </r>
  <r>
    <s v="PW7QNSFG"/>
    <x v="10"/>
    <x v="4"/>
    <s v="Lexiqvolax"/>
    <x v="0"/>
    <d v="2017-09-04T00:00:00"/>
    <x v="205"/>
    <n v="3275"/>
    <s v="medical"/>
    <n v="2004"/>
    <n v="1618.89"/>
    <n v="3889"/>
    <s v="United States"/>
    <n v="0"/>
    <s v="MG"/>
    <n v="3393"/>
    <x v="3"/>
    <s v="West"/>
  </r>
  <r>
    <s v="WGYE40NI"/>
    <x v="11"/>
    <x v="1"/>
    <s v="Betatech"/>
    <x v="0"/>
    <d v="2017-09-04T00:00:00"/>
    <x v="274"/>
    <n v="41"/>
    <s v="medical"/>
    <n v="1986"/>
    <n v="647.18"/>
    <n v="1185"/>
    <s v="Kenya"/>
    <n v="0"/>
    <s v="MG"/>
    <n v="55"/>
    <x v="0"/>
    <s v="Central"/>
  </r>
  <r>
    <s v="HLX6W646"/>
    <x v="4"/>
    <x v="3"/>
    <s v="Dalttechnology"/>
    <x v="0"/>
    <d v="2017-09-04T00:00:00"/>
    <x v="231"/>
    <n v="5185"/>
    <s v="software"/>
    <n v="2013"/>
    <n v="98.79"/>
    <n v="96"/>
    <s v="United States"/>
    <s v="Bubba Gump"/>
    <s v="GTX"/>
    <n v="5482"/>
    <x v="3"/>
    <s v="West"/>
  </r>
  <r>
    <s v="FYS6IZO4"/>
    <x v="13"/>
    <x v="1"/>
    <s v="Mathtouch"/>
    <x v="0"/>
    <d v="2017-09-04T00:00:00"/>
    <x v="238"/>
    <n v="59"/>
    <s v="marketing"/>
    <n v="1984"/>
    <n v="3027.46"/>
    <n v="9516"/>
    <s v="Jordan"/>
    <n v="0"/>
    <s v="MG"/>
    <n v="55"/>
    <x v="4"/>
    <s v="East"/>
  </r>
  <r>
    <s v="7OSD4T24"/>
    <x v="13"/>
    <x v="1"/>
    <s v="Silis"/>
    <x v="0"/>
    <d v="2017-09-04T00:00:00"/>
    <x v="249"/>
    <n v="54"/>
    <s v="medical"/>
    <n v="1994"/>
    <n v="2818.38"/>
    <n v="6290"/>
    <s v="United States"/>
    <n v="0"/>
    <s v="MG"/>
    <n v="55"/>
    <x v="4"/>
    <s v="East"/>
  </r>
  <r>
    <s v="H29A7E6X"/>
    <x v="23"/>
    <x v="0"/>
    <s v="Iselectrics"/>
    <x v="0"/>
    <d v="2017-09-05T00:00:00"/>
    <x v="227"/>
    <n v="1076"/>
    <s v="technolgy"/>
    <n v="2011"/>
    <n v="527.11"/>
    <n v="1428"/>
    <s v="United States"/>
    <s v="Acme Corporation"/>
    <s v="GTX"/>
    <n v="1096"/>
    <x v="4"/>
    <s v="East"/>
  </r>
  <r>
    <s v="IDN254QN"/>
    <x v="26"/>
    <x v="2"/>
    <s v="Plussunin"/>
    <x v="0"/>
    <d v="2017-09-05T00:00:00"/>
    <x v="230"/>
    <n v="490"/>
    <s v="retail"/>
    <n v="2003"/>
    <n v="1419.98"/>
    <n v="4018"/>
    <s v="United States"/>
    <n v="0"/>
    <s v="GTX"/>
    <n v="550"/>
    <x v="5"/>
    <s v="East"/>
  </r>
  <r>
    <s v="W3U1N1RV"/>
    <x v="1"/>
    <x v="3"/>
    <s v="dambase"/>
    <x v="1"/>
    <d v="2017-09-05T00:00:00"/>
    <x v="251"/>
    <n v="0"/>
    <s v="marketing"/>
    <n v="1995"/>
    <n v="2173.98"/>
    <n v="2928"/>
    <s v="United States"/>
    <s v="Inity"/>
    <s v="GTX"/>
    <n v="5482"/>
    <x v="1"/>
    <s v="Central"/>
  </r>
  <r>
    <s v="073UCD9F"/>
    <x v="24"/>
    <x v="1"/>
    <s v="Betatech"/>
    <x v="1"/>
    <d v="2017-09-05T00:00:00"/>
    <x v="248"/>
    <n v="0"/>
    <s v="medical"/>
    <n v="1986"/>
    <n v="647.18"/>
    <n v="1185"/>
    <s v="Kenya"/>
    <n v="0"/>
    <s v="MG"/>
    <n v="55"/>
    <x v="1"/>
    <s v="Central"/>
  </r>
  <r>
    <s v="7GDSUY9K"/>
    <x v="9"/>
    <x v="3"/>
    <s v="Konmatfix"/>
    <x v="2"/>
    <d v="2017-09-05T00:00:00"/>
    <x v="14"/>
    <m/>
    <s v="marketing"/>
    <n v="1985"/>
    <n v="375.43"/>
    <n v="1190"/>
    <s v="United States"/>
    <n v="0"/>
    <s v="GTX"/>
    <n v="5482"/>
    <x v="3"/>
    <s v="West"/>
  </r>
  <r>
    <s v="DCZOTU5X"/>
    <x v="16"/>
    <x v="2"/>
    <s v="Konex"/>
    <x v="1"/>
    <d v="2017-09-05T00:00:00"/>
    <x v="220"/>
    <n v="0"/>
    <s v="technolgy"/>
    <n v="1980"/>
    <n v="7708.38"/>
    <n v="13756"/>
    <s v="United States"/>
    <n v="0"/>
    <s v="GTX"/>
    <n v="550"/>
    <x v="2"/>
    <s v="West"/>
  </r>
  <r>
    <s v="YGUOEIEG"/>
    <x v="5"/>
    <x v="0"/>
    <s v="Hottechi"/>
    <x v="1"/>
    <d v="2017-09-05T00:00:00"/>
    <x v="205"/>
    <n v="0"/>
    <s v="technolgy"/>
    <n v="1997"/>
    <n v="8170.38"/>
    <n v="16499"/>
    <s v="Korea"/>
    <n v="0"/>
    <s v="GTX"/>
    <n v="1096"/>
    <x v="3"/>
    <s v="West"/>
  </r>
  <r>
    <s v="1UW6ILCH"/>
    <x v="8"/>
    <x v="2"/>
    <s v="Bioplex"/>
    <x v="2"/>
    <d v="2017-09-05T00:00:00"/>
    <x v="14"/>
    <m/>
    <s v="medical"/>
    <n v="1991"/>
    <n v="326.82"/>
    <n v="1016"/>
    <s v="United States"/>
    <n v="0"/>
    <s v="GTX"/>
    <n v="550"/>
    <x v="2"/>
    <s v="West"/>
  </r>
  <r>
    <s v="CRL6IB5Z"/>
    <x v="6"/>
    <x v="0"/>
    <s v="Rundofase"/>
    <x v="1"/>
    <d v="2017-09-05T00:00:00"/>
    <x v="243"/>
    <n v="0"/>
    <s v="technolgy"/>
    <n v="1983"/>
    <n v="1008.06"/>
    <n v="1238"/>
    <s v="United States"/>
    <n v="0"/>
    <s v="GTX"/>
    <n v="1096"/>
    <x v="1"/>
    <s v="Central"/>
  </r>
  <r>
    <s v="STVHD67J"/>
    <x v="6"/>
    <x v="0"/>
    <s v="Dontechi"/>
    <x v="0"/>
    <d v="2017-09-05T00:00:00"/>
    <x v="167"/>
    <n v="1166"/>
    <s v="software"/>
    <n v="1982"/>
    <n v="4618"/>
    <n v="10083"/>
    <s v="United States"/>
    <n v="0"/>
    <s v="GTX"/>
    <n v="1096"/>
    <x v="1"/>
    <s v="Central"/>
  </r>
  <r>
    <s v="I3TDKU30"/>
    <x v="10"/>
    <x v="1"/>
    <s v="Nam-zim"/>
    <x v="1"/>
    <d v="2017-09-05T00:00:00"/>
    <x v="160"/>
    <n v="0"/>
    <s v="services"/>
    <n v="1987"/>
    <n v="405.59"/>
    <n v="1179"/>
    <s v="Brazil"/>
    <s v="Warephase"/>
    <s v="MG"/>
    <n v="55"/>
    <x v="3"/>
    <s v="West"/>
  </r>
  <r>
    <s v="YUVNXSSD"/>
    <x v="11"/>
    <x v="1"/>
    <s v="Konmatfix"/>
    <x v="1"/>
    <d v="2017-09-05T00:00:00"/>
    <x v="151"/>
    <n v="0"/>
    <s v="marketing"/>
    <n v="1985"/>
    <n v="375.43"/>
    <n v="1190"/>
    <s v="United States"/>
    <n v="0"/>
    <s v="MG"/>
    <n v="55"/>
    <x v="0"/>
    <s v="Central"/>
  </r>
  <r>
    <s v="AZJXZFMR"/>
    <x v="11"/>
    <x v="1"/>
    <s v="Rangreen"/>
    <x v="1"/>
    <d v="2017-09-05T00:00:00"/>
    <x v="243"/>
    <n v="0"/>
    <s v="technolgy"/>
    <n v="1987"/>
    <n v="2938.67"/>
    <n v="8775"/>
    <s v="Panama"/>
    <n v="0"/>
    <s v="MG"/>
    <n v="55"/>
    <x v="0"/>
    <s v="Central"/>
  </r>
  <r>
    <s v="2WPEOPIF"/>
    <x v="4"/>
    <x v="2"/>
    <s v="Lexiqvolax"/>
    <x v="0"/>
    <d v="2017-09-05T00:00:00"/>
    <x v="239"/>
    <n v="491"/>
    <s v="medical"/>
    <n v="2004"/>
    <n v="1618.89"/>
    <n v="3889"/>
    <s v="United States"/>
    <n v="0"/>
    <s v="GTX"/>
    <n v="550"/>
    <x v="3"/>
    <s v="West"/>
  </r>
  <r>
    <s v="XMCRTC2K"/>
    <x v="4"/>
    <x v="3"/>
    <s v="Green-Plus"/>
    <x v="0"/>
    <d v="2017-09-05T00:00:00"/>
    <x v="238"/>
    <n v="5532"/>
    <s v="services"/>
    <n v="2003"/>
    <n v="692.19"/>
    <n v="1922"/>
    <s v="United States"/>
    <n v="0"/>
    <s v="GTX"/>
    <n v="5482"/>
    <x v="3"/>
    <s v="West"/>
  </r>
  <r>
    <s v="ZDVZB8PX"/>
    <x v="4"/>
    <x v="4"/>
    <s v="Blackzim"/>
    <x v="0"/>
    <d v="2017-09-05T00:00:00"/>
    <x v="225"/>
    <n v="3930"/>
    <s v="retail"/>
    <n v="2009"/>
    <n v="497.11"/>
    <n v="1588"/>
    <s v="United States"/>
    <n v="0"/>
    <s v="MG"/>
    <n v="3393"/>
    <x v="3"/>
    <s v="West"/>
  </r>
  <r>
    <s v="5JS6JI3P"/>
    <x v="4"/>
    <x v="4"/>
    <s v="Labdrill"/>
    <x v="0"/>
    <d v="2017-09-05T00:00:00"/>
    <x v="233"/>
    <n v="2689"/>
    <s v="medical"/>
    <n v="1985"/>
    <n v="2741.37"/>
    <n v="9226"/>
    <s v="United States"/>
    <n v="0"/>
    <s v="MG"/>
    <n v="3393"/>
    <x v="3"/>
    <s v="West"/>
  </r>
  <r>
    <s v="FH30JK3J"/>
    <x v="25"/>
    <x v="0"/>
    <s v="Ontomedia"/>
    <x v="2"/>
    <d v="2017-09-06T00:00:00"/>
    <x v="14"/>
    <m/>
    <s v="employment"/>
    <n v="1997"/>
    <n v="882.12"/>
    <n v="2769"/>
    <s v="United States"/>
    <n v="0"/>
    <s v="GTX"/>
    <n v="1096"/>
    <x v="5"/>
    <s v="East"/>
  </r>
  <r>
    <s v="S4YQYJPM"/>
    <x v="1"/>
    <x v="1"/>
    <s v="Codehow"/>
    <x v="0"/>
    <d v="2017-09-06T00:00:00"/>
    <x v="158"/>
    <n v="48"/>
    <s v="software"/>
    <n v="1998"/>
    <n v="2714.9"/>
    <n v="2641"/>
    <s v="United States"/>
    <s v="Acme Corporation"/>
    <s v="MG"/>
    <n v="55"/>
    <x v="1"/>
    <s v="Central"/>
  </r>
  <r>
    <s v="XAS0EL71"/>
    <x v="22"/>
    <x v="4"/>
    <s v="Xx-zobam"/>
    <x v="0"/>
    <d v="2017-09-06T00:00:00"/>
    <x v="168"/>
    <n v="3206"/>
    <s v="entertainment"/>
    <n v="1989"/>
    <n v="3838.39"/>
    <n v="8274"/>
    <s v="United States"/>
    <n v="0"/>
    <s v="MG"/>
    <n v="3393"/>
    <x v="5"/>
    <s v="East"/>
  </r>
  <r>
    <s v="GQNM1QP8"/>
    <x v="12"/>
    <x v="1"/>
    <s v="Labdrill"/>
    <x v="0"/>
    <d v="2017-09-06T00:00:00"/>
    <x v="245"/>
    <n v="61"/>
    <s v="medical"/>
    <n v="1985"/>
    <n v="2741.37"/>
    <n v="9226"/>
    <s v="United States"/>
    <n v="0"/>
    <s v="MG"/>
    <n v="55"/>
    <x v="3"/>
    <s v="West"/>
  </r>
  <r>
    <s v="9CK2HTJP"/>
    <x v="19"/>
    <x v="0"/>
    <s v="Acme Corporation"/>
    <x v="1"/>
    <d v="2017-09-06T00:00:00"/>
    <x v="239"/>
    <n v="0"/>
    <s v="technolgy"/>
    <n v="1996"/>
    <n v="1100.04"/>
    <n v="2822"/>
    <s v="United States"/>
    <n v="0"/>
    <s v="GTX"/>
    <n v="1096"/>
    <x v="4"/>
    <s v="East"/>
  </r>
  <r>
    <s v="X96KGPI8"/>
    <x v="29"/>
    <x v="2"/>
    <s v="Statholdings"/>
    <x v="1"/>
    <d v="2017-09-06T00:00:00"/>
    <x v="231"/>
    <n v="0"/>
    <s v="employment"/>
    <n v="1997"/>
    <n v="291.27"/>
    <n v="586"/>
    <s v="United States"/>
    <n v="0"/>
    <s v="GTX"/>
    <n v="550"/>
    <x v="1"/>
    <s v="Central"/>
  </r>
  <r>
    <s v="JJDL1F8R"/>
    <x v="29"/>
    <x v="2"/>
    <s v="Streethex"/>
    <x v="0"/>
    <d v="2017-09-06T00:00:00"/>
    <x v="238"/>
    <n v="532"/>
    <s v="retail"/>
    <n v="1988"/>
    <n v="1376.8"/>
    <n v="1165"/>
    <s v="Belgium"/>
    <n v="0"/>
    <s v="GTX"/>
    <n v="550"/>
    <x v="1"/>
    <s v="Central"/>
  </r>
  <r>
    <s v="0J24X1Y0"/>
    <x v="14"/>
    <x v="1"/>
    <s v="Lexiqvolax"/>
    <x v="0"/>
    <d v="2017-09-06T00:00:00"/>
    <x v="151"/>
    <n v="56"/>
    <s v="medical"/>
    <n v="2004"/>
    <n v="1618.89"/>
    <n v="3889"/>
    <s v="United States"/>
    <n v="0"/>
    <s v="MG"/>
    <n v="55"/>
    <x v="2"/>
    <s v="West"/>
  </r>
  <r>
    <s v="OM8LELJW"/>
    <x v="16"/>
    <x v="2"/>
    <s v="Iselectrics"/>
    <x v="2"/>
    <d v="2017-09-06T00:00:00"/>
    <x v="14"/>
    <m/>
    <s v="technolgy"/>
    <n v="2011"/>
    <n v="527.11"/>
    <n v="1428"/>
    <s v="United States"/>
    <s v="Acme Corporation"/>
    <s v="GTX"/>
    <n v="550"/>
    <x v="2"/>
    <s v="West"/>
  </r>
  <r>
    <s v="SEYFLN8Y"/>
    <x v="5"/>
    <x v="0"/>
    <s v="Scotfind"/>
    <x v="0"/>
    <d v="2017-09-06T00:00:00"/>
    <x v="257"/>
    <n v="1182"/>
    <s v="software"/>
    <n v="1996"/>
    <n v="6354.87"/>
    <n v="16780"/>
    <s v="United States"/>
    <s v="Bubba Gump"/>
    <s v="GTX"/>
    <n v="1096"/>
    <x v="3"/>
    <s v="West"/>
  </r>
  <r>
    <s v="EID3MR9L"/>
    <x v="20"/>
    <x v="3"/>
    <s v="Funholding"/>
    <x v="0"/>
    <d v="2017-09-06T00:00:00"/>
    <x v="244"/>
    <n v="5788"/>
    <s v="finance"/>
    <n v="1991"/>
    <n v="2819.5"/>
    <n v="7227"/>
    <s v="United States"/>
    <s v="Golddex"/>
    <s v="GTX"/>
    <n v="5482"/>
    <x v="1"/>
    <s v="Central"/>
  </r>
  <r>
    <s v="ID2VJE8V"/>
    <x v="11"/>
    <x v="1"/>
    <s v="Streethex"/>
    <x v="1"/>
    <d v="2017-09-06T00:00:00"/>
    <x v="158"/>
    <n v="0"/>
    <s v="retail"/>
    <n v="1988"/>
    <n v="1376.8"/>
    <n v="1165"/>
    <s v="Belgium"/>
    <n v="0"/>
    <s v="MG"/>
    <n v="55"/>
    <x v="0"/>
    <s v="Central"/>
  </r>
  <r>
    <s v="T3W0Z8KP"/>
    <x v="11"/>
    <x v="1"/>
    <s v="Cancity"/>
    <x v="0"/>
    <d v="2017-09-06T00:00:00"/>
    <x v="179"/>
    <n v="61"/>
    <s v="retail"/>
    <n v="2001"/>
    <n v="718.62"/>
    <n v="2448"/>
    <s v="United States"/>
    <n v="0"/>
    <s v="MG"/>
    <n v="55"/>
    <x v="0"/>
    <s v="Central"/>
  </r>
  <r>
    <s v="WOS93VI5"/>
    <x v="18"/>
    <x v="0"/>
    <s v="Zathunicon"/>
    <x v="0"/>
    <d v="2017-09-06T00:00:00"/>
    <x v="258"/>
    <n v="1144"/>
    <s v="retail"/>
    <n v="2010"/>
    <n v="71.12"/>
    <n v="144"/>
    <s v="United States"/>
    <n v="0"/>
    <s v="GTX"/>
    <n v="1096"/>
    <x v="4"/>
    <s v="East"/>
  </r>
  <r>
    <s v="95YT659K"/>
    <x v="2"/>
    <x v="1"/>
    <s v="Groovestreet"/>
    <x v="2"/>
    <d v="2017-09-06T00:00:00"/>
    <x v="14"/>
    <m/>
    <s v="retail"/>
    <n v="2003"/>
    <n v="223.8"/>
    <n v="299"/>
    <s v="United States"/>
    <n v="0"/>
    <s v="MG"/>
    <n v="55"/>
    <x v="2"/>
    <s v="West"/>
  </r>
  <r>
    <s v="RKI7OEP9"/>
    <x v="3"/>
    <x v="1"/>
    <s v="Statholdings"/>
    <x v="1"/>
    <d v="2017-09-07T00:00:00"/>
    <x v="228"/>
    <n v="0"/>
    <s v="employment"/>
    <n v="1997"/>
    <n v="291.27"/>
    <n v="586"/>
    <s v="United States"/>
    <n v="0"/>
    <s v="MG"/>
    <n v="55"/>
    <x v="0"/>
    <s v="Central"/>
  </r>
  <r>
    <s v="D9CS7EIY"/>
    <x v="3"/>
    <x v="0"/>
    <s v="Ron-tech"/>
    <x v="0"/>
    <d v="2017-09-07T00:00:00"/>
    <x v="237"/>
    <n v="1249"/>
    <s v="medical"/>
    <n v="1992"/>
    <n v="3922.42"/>
    <n v="6837"/>
    <s v="United States"/>
    <n v="0"/>
    <s v="GTX"/>
    <n v="1096"/>
    <x v="0"/>
    <s v="Central"/>
  </r>
  <r>
    <s v="J1VGTXQS"/>
    <x v="28"/>
    <x v="0"/>
    <s v="Sumace"/>
    <x v="0"/>
    <d v="2017-09-07T00:00:00"/>
    <x v="259"/>
    <n v="1106"/>
    <s v="retail"/>
    <n v="2000"/>
    <n v="167.89"/>
    <n v="493"/>
    <s v="Romania"/>
    <n v="0"/>
    <s v="GTX"/>
    <n v="1096"/>
    <x v="5"/>
    <s v="East"/>
  </r>
  <r>
    <s v="T87FD71P"/>
    <x v="25"/>
    <x v="0"/>
    <s v="Bubba Gump"/>
    <x v="0"/>
    <d v="2017-09-07T00:00:00"/>
    <x v="228"/>
    <n v="1251"/>
    <s v="software"/>
    <n v="2002"/>
    <n v="987.39"/>
    <n v="2253"/>
    <s v="United States"/>
    <n v="0"/>
    <s v="GTX"/>
    <n v="1096"/>
    <x v="5"/>
    <s v="East"/>
  </r>
  <r>
    <s v="AE306TJU"/>
    <x v="23"/>
    <x v="1"/>
    <s v="Umbrella Corporation"/>
    <x v="0"/>
    <d v="2017-09-07T00:00:00"/>
    <x v="180"/>
    <n v="54"/>
    <s v="finance"/>
    <n v="1998"/>
    <n v="2022.14"/>
    <n v="5113"/>
    <s v="United States"/>
    <n v="0"/>
    <s v="MG"/>
    <n v="55"/>
    <x v="4"/>
    <s v="East"/>
  </r>
  <r>
    <s v="DPDUK8RG"/>
    <x v="1"/>
    <x v="4"/>
    <s v="Codehow"/>
    <x v="0"/>
    <d v="2017-09-07T00:00:00"/>
    <x v="179"/>
    <n v="2969"/>
    <s v="software"/>
    <n v="1998"/>
    <n v="2714.9"/>
    <n v="2641"/>
    <s v="United States"/>
    <s v="Acme Corporation"/>
    <s v="MG"/>
    <n v="3393"/>
    <x v="1"/>
    <s v="Central"/>
  </r>
  <r>
    <s v="AR35V2L2"/>
    <x v="19"/>
    <x v="2"/>
    <s v="Sumace"/>
    <x v="0"/>
    <d v="2017-09-07T00:00:00"/>
    <x v="158"/>
    <n v="558"/>
    <s v="retail"/>
    <n v="2000"/>
    <n v="167.89"/>
    <n v="493"/>
    <s v="Romania"/>
    <n v="0"/>
    <s v="GTX"/>
    <n v="550"/>
    <x v="4"/>
    <s v="East"/>
  </r>
  <r>
    <s v="9SU2A73Y"/>
    <x v="29"/>
    <x v="2"/>
    <s v="Betatech"/>
    <x v="0"/>
    <d v="2017-09-07T00:00:00"/>
    <x v="152"/>
    <n v="585"/>
    <s v="medical"/>
    <n v="1986"/>
    <n v="647.18"/>
    <n v="1185"/>
    <s v="Kenya"/>
    <n v="0"/>
    <s v="GTX"/>
    <n v="550"/>
    <x v="1"/>
    <s v="Central"/>
  </r>
  <r>
    <s v="98R4AZA8"/>
    <x v="16"/>
    <x v="2"/>
    <s v="Plexzap"/>
    <x v="0"/>
    <d v="2017-09-07T00:00:00"/>
    <x v="266"/>
    <n v="566"/>
    <s v="retail"/>
    <n v="2001"/>
    <n v="2437.85"/>
    <n v="4874"/>
    <s v="United States"/>
    <n v="0"/>
    <s v="GTX"/>
    <n v="550"/>
    <x v="2"/>
    <s v="West"/>
  </r>
  <r>
    <s v="S5NVSXEX"/>
    <x v="0"/>
    <x v="0"/>
    <s v="Condax"/>
    <x v="0"/>
    <d v="2017-09-07T00:00:00"/>
    <x v="262"/>
    <n v="1033"/>
    <s v="medical"/>
    <n v="2017"/>
    <n v="4.54"/>
    <n v="9"/>
    <s v="United States"/>
    <n v="0"/>
    <s v="GTX"/>
    <n v="1096"/>
    <x v="0"/>
    <s v="Central"/>
  </r>
  <r>
    <s v="C6F5DTFR"/>
    <x v="6"/>
    <x v="2"/>
    <s v="Dontechi"/>
    <x v="0"/>
    <d v="2017-09-07T00:00:00"/>
    <x v="250"/>
    <n v="587"/>
    <s v="software"/>
    <n v="1982"/>
    <n v="4618"/>
    <n v="10083"/>
    <s v="United States"/>
    <n v="0"/>
    <s v="GTX"/>
    <n v="550"/>
    <x v="1"/>
    <s v="Central"/>
  </r>
  <r>
    <s v="R4X2MOO1"/>
    <x v="17"/>
    <x v="3"/>
    <s v="Silis"/>
    <x v="1"/>
    <d v="2017-09-07T00:00:00"/>
    <x v="235"/>
    <n v="0"/>
    <s v="medical"/>
    <n v="1994"/>
    <n v="2818.38"/>
    <n v="6290"/>
    <s v="United States"/>
    <n v="0"/>
    <s v="GTX"/>
    <n v="5482"/>
    <x v="5"/>
    <s v="East"/>
  </r>
  <r>
    <s v="QEZ2X87C"/>
    <x v="10"/>
    <x v="1"/>
    <s v="Iselectrics"/>
    <x v="2"/>
    <d v="2017-09-07T00:00:00"/>
    <x v="14"/>
    <m/>
    <s v="technolgy"/>
    <n v="2011"/>
    <n v="527.11"/>
    <n v="1428"/>
    <s v="United States"/>
    <s v="Acme Corporation"/>
    <s v="MG"/>
    <n v="55"/>
    <x v="3"/>
    <s v="West"/>
  </r>
  <r>
    <s v="8FULX0EA"/>
    <x v="11"/>
    <x v="1"/>
    <s v="Funholding"/>
    <x v="0"/>
    <d v="2017-09-07T00:00:00"/>
    <x v="199"/>
    <n v="62"/>
    <s v="finance"/>
    <n v="1991"/>
    <n v="2819.5"/>
    <n v="7227"/>
    <s v="United States"/>
    <s v="Golddex"/>
    <s v="MG"/>
    <n v="55"/>
    <x v="0"/>
    <s v="Central"/>
  </r>
  <r>
    <s v="WA5NRVIG"/>
    <x v="11"/>
    <x v="1"/>
    <s v="Konmatfix"/>
    <x v="0"/>
    <d v="2017-09-07T00:00:00"/>
    <x v="237"/>
    <n v="54"/>
    <s v="marketing"/>
    <n v="1985"/>
    <n v="375.43"/>
    <n v="1190"/>
    <s v="United States"/>
    <n v="0"/>
    <s v="MG"/>
    <n v="55"/>
    <x v="0"/>
    <s v="Central"/>
  </r>
  <r>
    <s v="XO7D3NYR"/>
    <x v="4"/>
    <x v="2"/>
    <s v="Condax"/>
    <x v="0"/>
    <d v="2017-09-07T00:00:00"/>
    <x v="197"/>
    <n v="499"/>
    <s v="medical"/>
    <n v="2017"/>
    <n v="4.54"/>
    <n v="9"/>
    <s v="United States"/>
    <n v="0"/>
    <s v="GTX"/>
    <n v="550"/>
    <x v="3"/>
    <s v="West"/>
  </r>
  <r>
    <s v="ZN8LHN9B"/>
    <x v="18"/>
    <x v="3"/>
    <s v="Zotware"/>
    <x v="1"/>
    <d v="2017-09-07T00:00:00"/>
    <x v="227"/>
    <n v="0"/>
    <s v="software"/>
    <n v="1979"/>
    <n v="4478.47"/>
    <n v="13809"/>
    <s v="United States"/>
    <n v="0"/>
    <s v="GTX"/>
    <n v="5482"/>
    <x v="4"/>
    <s v="East"/>
  </r>
  <r>
    <s v="S8FODURJ"/>
    <x v="2"/>
    <x v="2"/>
    <s v="Nam-zim"/>
    <x v="2"/>
    <d v="2017-09-07T00:00:00"/>
    <x v="14"/>
    <m/>
    <s v="services"/>
    <n v="1987"/>
    <n v="405.59"/>
    <n v="1179"/>
    <s v="Brazil"/>
    <s v="Warephase"/>
    <s v="GTX"/>
    <n v="550"/>
    <x v="2"/>
    <s v="West"/>
  </r>
  <r>
    <s v="BFH34LVO"/>
    <x v="2"/>
    <x v="2"/>
    <s v="Faxquote"/>
    <x v="0"/>
    <d v="2017-09-07T00:00:00"/>
    <x v="243"/>
    <n v="458"/>
    <s v="telecommunications"/>
    <n v="1995"/>
    <n v="1825.82"/>
    <n v="5595"/>
    <s v="United States"/>
    <s v="Sonron"/>
    <s v="GTX"/>
    <n v="550"/>
    <x v="2"/>
    <s v="West"/>
  </r>
  <r>
    <s v="QHVGK8DM"/>
    <x v="2"/>
    <x v="1"/>
    <s v="Condax"/>
    <x v="0"/>
    <d v="2017-09-07T00:00:00"/>
    <x v="261"/>
    <n v="61"/>
    <s v="medical"/>
    <n v="2017"/>
    <n v="4.54"/>
    <n v="9"/>
    <s v="United States"/>
    <n v="0"/>
    <s v="MG"/>
    <n v="55"/>
    <x v="2"/>
    <s v="West"/>
  </r>
  <r>
    <s v="BALJ5E9J"/>
    <x v="3"/>
    <x v="1"/>
    <s v="Treequote"/>
    <x v="1"/>
    <d v="2017-09-08T00:00:00"/>
    <x v="266"/>
    <n v="0"/>
    <s v="telecommunications"/>
    <n v="1988"/>
    <n v="5266.09"/>
    <n v="8595"/>
    <s v="United States"/>
    <s v="Sonron"/>
    <s v="MG"/>
    <n v="55"/>
    <x v="0"/>
    <s v="Central"/>
  </r>
  <r>
    <s v="3Y6REURA"/>
    <x v="3"/>
    <x v="3"/>
    <s v="Funholding"/>
    <x v="0"/>
    <d v="2017-09-08T00:00:00"/>
    <x v="172"/>
    <n v="5600"/>
    <s v="finance"/>
    <n v="1991"/>
    <n v="2819.5"/>
    <n v="7227"/>
    <s v="United States"/>
    <s v="Golddex"/>
    <s v="GTX"/>
    <n v="5482"/>
    <x v="0"/>
    <s v="Central"/>
  </r>
  <r>
    <s v="3UI5JBOA"/>
    <x v="28"/>
    <x v="3"/>
    <s v="Umbrella Corporation"/>
    <x v="1"/>
    <d v="2017-09-08T00:00:00"/>
    <x v="231"/>
    <n v="0"/>
    <s v="finance"/>
    <n v="1998"/>
    <n v="2022.14"/>
    <n v="5113"/>
    <s v="United States"/>
    <n v="0"/>
    <s v="GTX"/>
    <n v="5482"/>
    <x v="5"/>
    <s v="East"/>
  </r>
  <r>
    <s v="8AKZH8QS"/>
    <x v="28"/>
    <x v="0"/>
    <s v="Zotware"/>
    <x v="0"/>
    <d v="2017-09-08T00:00:00"/>
    <x v="266"/>
    <n v="1259"/>
    <s v="software"/>
    <n v="1979"/>
    <n v="4478.47"/>
    <n v="13809"/>
    <s v="United States"/>
    <n v="0"/>
    <s v="GTX"/>
    <n v="1096"/>
    <x v="5"/>
    <s v="East"/>
  </r>
  <r>
    <s v="FAS1KT97"/>
    <x v="28"/>
    <x v="0"/>
    <s v="Zotware"/>
    <x v="0"/>
    <d v="2017-09-08T00:00:00"/>
    <x v="160"/>
    <n v="1114"/>
    <s v="software"/>
    <n v="1979"/>
    <n v="4478.47"/>
    <n v="13809"/>
    <s v="United States"/>
    <n v="0"/>
    <s v="GTX"/>
    <n v="1096"/>
    <x v="5"/>
    <s v="East"/>
  </r>
  <r>
    <s v="RAPX57I3"/>
    <x v="28"/>
    <x v="1"/>
    <s v="Kinnamplus"/>
    <x v="0"/>
    <d v="2017-09-08T00:00:00"/>
    <x v="256"/>
    <n v="57"/>
    <s v="retail"/>
    <n v="2004"/>
    <n v="702.72"/>
    <n v="1831"/>
    <s v="United States"/>
    <n v="0"/>
    <s v="MG"/>
    <n v="55"/>
    <x v="5"/>
    <s v="East"/>
  </r>
  <r>
    <s v="UZ4JMG8Z"/>
    <x v="25"/>
    <x v="0"/>
    <s v="Donquadtech"/>
    <x v="1"/>
    <d v="2017-09-08T00:00:00"/>
    <x v="256"/>
    <n v="0"/>
    <s v="technolgy"/>
    <n v="1992"/>
    <n v="1712.68"/>
    <n v="3194"/>
    <s v="United States"/>
    <s v="Acme Corporation"/>
    <s v="GTX"/>
    <n v="1096"/>
    <x v="5"/>
    <s v="East"/>
  </r>
  <r>
    <s v="PV411N8I"/>
    <x v="27"/>
    <x v="1"/>
    <s v="Scottech"/>
    <x v="1"/>
    <d v="2017-09-08T00:00:00"/>
    <x v="227"/>
    <n v="0"/>
    <s v="marketing"/>
    <n v="2012"/>
    <n v="45.39"/>
    <n v="100"/>
    <s v="United States"/>
    <s v="Inity"/>
    <s v="MG"/>
    <n v="55"/>
    <x v="0"/>
    <s v="Central"/>
  </r>
  <r>
    <s v="SSEOGPPI"/>
    <x v="1"/>
    <x v="4"/>
    <s v="Funholding"/>
    <x v="0"/>
    <d v="2017-09-08T00:00:00"/>
    <x v="153"/>
    <n v="3346"/>
    <s v="finance"/>
    <n v="1991"/>
    <n v="2819.5"/>
    <n v="7227"/>
    <s v="United States"/>
    <s v="Golddex"/>
    <s v="MG"/>
    <n v="3393"/>
    <x v="1"/>
    <s v="Central"/>
  </r>
  <r>
    <s v="5MFY1D4C"/>
    <x v="22"/>
    <x v="2"/>
    <s v="Kan-code"/>
    <x v="1"/>
    <d v="2017-09-08T00:00:00"/>
    <x v="152"/>
    <n v="0"/>
    <s v="software"/>
    <n v="1982"/>
    <n v="11698.03"/>
    <n v="34288"/>
    <s v="United States"/>
    <n v="0"/>
    <s v="GTX"/>
    <n v="550"/>
    <x v="5"/>
    <s v="East"/>
  </r>
  <r>
    <s v="PQLMEIG0"/>
    <x v="22"/>
    <x v="2"/>
    <s v="Kan-code"/>
    <x v="1"/>
    <d v="2017-09-08T00:00:00"/>
    <x v="178"/>
    <n v="0"/>
    <s v="software"/>
    <n v="1982"/>
    <n v="11698.03"/>
    <n v="34288"/>
    <s v="United States"/>
    <n v="0"/>
    <s v="GTX"/>
    <n v="550"/>
    <x v="5"/>
    <s v="East"/>
  </r>
  <r>
    <s v="6CV2KEKP"/>
    <x v="22"/>
    <x v="4"/>
    <s v="Ontomedia"/>
    <x v="1"/>
    <d v="2017-09-08T00:00:00"/>
    <x v="167"/>
    <n v="0"/>
    <s v="employment"/>
    <n v="1997"/>
    <n v="882.12"/>
    <n v="2769"/>
    <s v="United States"/>
    <n v="0"/>
    <s v="MG"/>
    <n v="3393"/>
    <x v="5"/>
    <s v="East"/>
  </r>
  <r>
    <s v="FQD0IJBC"/>
    <x v="12"/>
    <x v="2"/>
    <s v="Green-Plus"/>
    <x v="1"/>
    <d v="2017-09-08T00:00:00"/>
    <x v="256"/>
    <n v="0"/>
    <s v="services"/>
    <n v="2003"/>
    <n v="692.19"/>
    <n v="1922"/>
    <s v="United States"/>
    <n v="0"/>
    <s v="GTX"/>
    <n v="550"/>
    <x v="3"/>
    <s v="West"/>
  </r>
  <r>
    <s v="E28C318S"/>
    <x v="7"/>
    <x v="2"/>
    <s v="Newex"/>
    <x v="0"/>
    <d v="2017-09-08T00:00:00"/>
    <x v="217"/>
    <n v="546"/>
    <s v="services"/>
    <n v="1991"/>
    <n v="1012.72"/>
    <n v="3492"/>
    <s v="Germany"/>
    <n v="0"/>
    <s v="GTX"/>
    <n v="550"/>
    <x v="2"/>
    <s v="West"/>
  </r>
  <r>
    <s v="6BUW3ZVC"/>
    <x v="29"/>
    <x v="2"/>
    <s v="Bioholding"/>
    <x v="1"/>
    <d v="2017-09-08T00:00:00"/>
    <x v="217"/>
    <n v="0"/>
    <s v="medical"/>
    <n v="2012"/>
    <n v="587.34"/>
    <n v="1356"/>
    <s v="Philipines"/>
    <n v="0"/>
    <s v="GTX"/>
    <n v="550"/>
    <x v="1"/>
    <s v="Central"/>
  </r>
  <r>
    <s v="ZW5XV2QY"/>
    <x v="14"/>
    <x v="2"/>
    <s v="Cheers"/>
    <x v="1"/>
    <d v="2017-09-08T00:00:00"/>
    <x v="225"/>
    <n v="0"/>
    <s v="entertainment"/>
    <n v="1993"/>
    <n v="4269.9"/>
    <n v="6472"/>
    <s v="United States"/>
    <s v="Massive Dynamic"/>
    <s v="GTX"/>
    <n v="550"/>
    <x v="2"/>
    <s v="West"/>
  </r>
  <r>
    <s v="MOSX49BG"/>
    <x v="14"/>
    <x v="2"/>
    <s v="Finjob"/>
    <x v="0"/>
    <d v="2017-09-08T00:00:00"/>
    <x v="251"/>
    <n v="596"/>
    <s v="employment"/>
    <n v="1988"/>
    <n v="2059.9"/>
    <n v="3644"/>
    <s v="United States"/>
    <n v="0"/>
    <s v="GTX"/>
    <n v="550"/>
    <x v="2"/>
    <s v="West"/>
  </r>
  <r>
    <s v="BDEP8ZEH"/>
    <x v="16"/>
    <x v="0"/>
    <s v="Sonron"/>
    <x v="1"/>
    <d v="2017-09-08T00:00:00"/>
    <x v="260"/>
    <n v="0"/>
    <s v="telecommunications"/>
    <n v="1999"/>
    <n v="1699.85"/>
    <n v="5108"/>
    <s v="United States"/>
    <n v="0"/>
    <s v="GTX"/>
    <n v="1096"/>
    <x v="2"/>
    <s v="West"/>
  </r>
  <r>
    <s v="WSKZBAYI"/>
    <x v="16"/>
    <x v="0"/>
    <s v="Fasehatice"/>
    <x v="0"/>
    <d v="2017-09-08T00:00:00"/>
    <x v="249"/>
    <n v="1171"/>
    <s v="retail"/>
    <n v="1990"/>
    <n v="4968.91"/>
    <n v="7523"/>
    <s v="United States"/>
    <n v="0"/>
    <s v="GTX"/>
    <n v="1096"/>
    <x v="2"/>
    <s v="West"/>
  </r>
  <r>
    <s v="19H5KFIC"/>
    <x v="20"/>
    <x v="0"/>
    <s v="Globex Corporation"/>
    <x v="0"/>
    <d v="2017-09-08T00:00:00"/>
    <x v="259"/>
    <n v="1021"/>
    <s v="technolgy"/>
    <n v="2000"/>
    <n v="1223.72"/>
    <n v="2497"/>
    <s v="Norway"/>
    <n v="0"/>
    <s v="GTX"/>
    <n v="1096"/>
    <x v="1"/>
    <s v="Central"/>
  </r>
  <r>
    <s v="7PCCI1U2"/>
    <x v="17"/>
    <x v="4"/>
    <s v="Kan-code"/>
    <x v="1"/>
    <d v="2017-09-08T00:00:00"/>
    <x v="227"/>
    <n v="0"/>
    <s v="software"/>
    <n v="1982"/>
    <n v="11698.03"/>
    <n v="34288"/>
    <s v="United States"/>
    <n v="0"/>
    <s v="MG"/>
    <n v="3393"/>
    <x v="5"/>
    <s v="East"/>
  </r>
  <r>
    <s v="8XXD2LMP"/>
    <x v="15"/>
    <x v="3"/>
    <s v="Donquadtech"/>
    <x v="1"/>
    <d v="2017-09-08T00:00:00"/>
    <x v="234"/>
    <n v="0"/>
    <s v="technolgy"/>
    <n v="1992"/>
    <n v="1712.68"/>
    <n v="3194"/>
    <s v="United States"/>
    <s v="Acme Corporation"/>
    <s v="GTX"/>
    <n v="5482"/>
    <x v="4"/>
    <s v="East"/>
  </r>
  <r>
    <s v="USNQY75J"/>
    <x v="2"/>
    <x v="1"/>
    <s v="Fasehatice"/>
    <x v="1"/>
    <d v="2017-09-08T00:00:00"/>
    <x v="217"/>
    <n v="0"/>
    <s v="retail"/>
    <n v="1990"/>
    <n v="4968.91"/>
    <n v="7523"/>
    <s v="United States"/>
    <n v="0"/>
    <s v="MG"/>
    <n v="55"/>
    <x v="2"/>
    <s v="West"/>
  </r>
  <r>
    <s v="EI7DU48C"/>
    <x v="2"/>
    <x v="4"/>
    <s v="Kan-code"/>
    <x v="1"/>
    <d v="2017-09-08T00:00:00"/>
    <x v="246"/>
    <n v="0"/>
    <s v="software"/>
    <n v="1982"/>
    <n v="11698.03"/>
    <n v="34288"/>
    <s v="United States"/>
    <n v="0"/>
    <s v="MG"/>
    <n v="3393"/>
    <x v="2"/>
    <s v="West"/>
  </r>
  <r>
    <s v="UYJVA76O"/>
    <x v="25"/>
    <x v="0"/>
    <s v="Zathunicon"/>
    <x v="1"/>
    <d v="2017-09-09T00:00:00"/>
    <x v="233"/>
    <n v="0"/>
    <s v="retail"/>
    <n v="2010"/>
    <n v="71.12"/>
    <n v="144"/>
    <s v="United States"/>
    <n v="0"/>
    <s v="GTX"/>
    <n v="1096"/>
    <x v="5"/>
    <s v="East"/>
  </r>
  <r>
    <s v="DR2H05BG"/>
    <x v="27"/>
    <x v="2"/>
    <s v="Bioholding"/>
    <x v="0"/>
    <d v="2017-09-09T00:00:00"/>
    <x v="178"/>
    <n v="600"/>
    <s v="medical"/>
    <n v="2012"/>
    <n v="587.34"/>
    <n v="1356"/>
    <s v="Philipines"/>
    <n v="0"/>
    <s v="GTX"/>
    <n v="550"/>
    <x v="0"/>
    <s v="Central"/>
  </r>
  <r>
    <s v="TDVM9PDL"/>
    <x v="22"/>
    <x v="2"/>
    <s v="Ganjaflex"/>
    <x v="0"/>
    <d v="2017-09-09T00:00:00"/>
    <x v="274"/>
    <n v="547"/>
    <s v="retail"/>
    <n v="1995"/>
    <n v="5158.71"/>
    <n v="17479"/>
    <s v="Japan"/>
    <n v="0"/>
    <s v="GTX"/>
    <n v="550"/>
    <x v="5"/>
    <s v="East"/>
  </r>
  <r>
    <s v="LBYGH8WS"/>
    <x v="19"/>
    <x v="3"/>
    <s v="Plussunin"/>
    <x v="1"/>
    <d v="2017-09-09T00:00:00"/>
    <x v="174"/>
    <n v="0"/>
    <s v="retail"/>
    <n v="2003"/>
    <n v="1419.98"/>
    <n v="4018"/>
    <s v="United States"/>
    <n v="0"/>
    <s v="GTX"/>
    <n v="5482"/>
    <x v="4"/>
    <s v="East"/>
  </r>
  <r>
    <s v="NJC4XMEN"/>
    <x v="7"/>
    <x v="0"/>
    <s v="Initech"/>
    <x v="2"/>
    <d v="2017-09-09T00:00:00"/>
    <x v="14"/>
    <m/>
    <s v="telecommunications"/>
    <n v="1994"/>
    <n v="6395.05"/>
    <n v="20275"/>
    <s v="United States"/>
    <n v="0"/>
    <s v="GTX"/>
    <n v="1096"/>
    <x v="2"/>
    <s v="West"/>
  </r>
  <r>
    <s v="OBCBK0XR"/>
    <x v="14"/>
    <x v="4"/>
    <s v="Faxquote"/>
    <x v="1"/>
    <d v="2017-09-09T00:00:00"/>
    <x v="261"/>
    <n v="0"/>
    <s v="telecommunications"/>
    <n v="1995"/>
    <n v="1825.82"/>
    <n v="5595"/>
    <s v="United States"/>
    <s v="Sonron"/>
    <s v="MG"/>
    <n v="3393"/>
    <x v="2"/>
    <s v="West"/>
  </r>
  <r>
    <s v="IX8AYR6F"/>
    <x v="14"/>
    <x v="2"/>
    <s v="Faxquote"/>
    <x v="0"/>
    <d v="2017-09-09T00:00:00"/>
    <x v="246"/>
    <n v="582"/>
    <s v="telecommunications"/>
    <n v="1995"/>
    <n v="1825.82"/>
    <n v="5595"/>
    <s v="United States"/>
    <s v="Sonron"/>
    <s v="GTX"/>
    <n v="550"/>
    <x v="2"/>
    <s v="West"/>
  </r>
  <r>
    <s v="4LVXK5H1"/>
    <x v="14"/>
    <x v="0"/>
    <s v="J-Texon"/>
    <x v="0"/>
    <d v="2017-09-09T00:00:00"/>
    <x v="170"/>
    <n v="1047"/>
    <s v="retail"/>
    <n v="1989"/>
    <n v="1388.67"/>
    <n v="3583"/>
    <s v="United States"/>
    <n v="0"/>
    <s v="GTX"/>
    <n v="1096"/>
    <x v="2"/>
    <s v="West"/>
  </r>
  <r>
    <s v="O5CWW9P3"/>
    <x v="21"/>
    <x v="1"/>
    <s v="Funholding"/>
    <x v="1"/>
    <d v="2017-09-09T00:00:00"/>
    <x v="233"/>
    <n v="0"/>
    <s v="finance"/>
    <n v="1991"/>
    <n v="2819.5"/>
    <n v="7227"/>
    <s v="United States"/>
    <s v="Golddex"/>
    <s v="MG"/>
    <n v="55"/>
    <x v="0"/>
    <s v="Central"/>
  </r>
  <r>
    <s v="2LOQKW1C"/>
    <x v="6"/>
    <x v="2"/>
    <s v="Domzoom"/>
    <x v="0"/>
    <d v="2017-09-09T00:00:00"/>
    <x v="172"/>
    <n v="568"/>
    <s v="entertainment"/>
    <n v="1998"/>
    <n v="217.87"/>
    <n v="551"/>
    <s v="United States"/>
    <n v="0"/>
    <s v="GTX"/>
    <n v="550"/>
    <x v="1"/>
    <s v="Central"/>
  </r>
  <r>
    <s v="MA1LQG9S"/>
    <x v="6"/>
    <x v="3"/>
    <s v="Inity"/>
    <x v="0"/>
    <d v="2017-09-09T00:00:00"/>
    <x v="235"/>
    <n v="6255"/>
    <s v="marketing"/>
    <n v="1986"/>
    <n v="2403.58"/>
    <n v="8801"/>
    <s v="United States"/>
    <n v="0"/>
    <s v="GTX"/>
    <n v="5482"/>
    <x v="1"/>
    <s v="Central"/>
  </r>
  <r>
    <s v="JMQRT3TC"/>
    <x v="11"/>
    <x v="1"/>
    <s v="Dontechi"/>
    <x v="0"/>
    <d v="2017-09-09T00:00:00"/>
    <x v="269"/>
    <n v="57"/>
    <s v="software"/>
    <n v="1982"/>
    <n v="4618"/>
    <n v="10083"/>
    <s v="United States"/>
    <n v="0"/>
    <s v="MG"/>
    <n v="55"/>
    <x v="0"/>
    <s v="Central"/>
  </r>
  <r>
    <s v="XETHS437"/>
    <x v="11"/>
    <x v="1"/>
    <s v="Rundofase"/>
    <x v="0"/>
    <d v="2017-09-09T00:00:00"/>
    <x v="242"/>
    <n v="53"/>
    <s v="technolgy"/>
    <n v="1983"/>
    <n v="1008.06"/>
    <n v="1238"/>
    <s v="United States"/>
    <n v="0"/>
    <s v="MG"/>
    <n v="55"/>
    <x v="0"/>
    <s v="Central"/>
  </r>
  <r>
    <s v="6EYTZB6F"/>
    <x v="11"/>
    <x v="4"/>
    <s v="Konmatfix"/>
    <x v="0"/>
    <d v="2017-09-09T00:00:00"/>
    <x v="237"/>
    <n v="3811"/>
    <s v="marketing"/>
    <n v="1985"/>
    <n v="375.43"/>
    <n v="1190"/>
    <s v="United States"/>
    <n v="0"/>
    <s v="MG"/>
    <n v="3393"/>
    <x v="0"/>
    <s v="Central"/>
  </r>
  <r>
    <s v="DXY9EZ55"/>
    <x v="4"/>
    <x v="2"/>
    <s v="Hottechi"/>
    <x v="0"/>
    <d v="2017-09-09T00:00:00"/>
    <x v="237"/>
    <n v="456"/>
    <s v="technolgy"/>
    <n v="1997"/>
    <n v="8170.38"/>
    <n v="16499"/>
    <s v="Korea"/>
    <n v="0"/>
    <s v="GTX"/>
    <n v="550"/>
    <x v="3"/>
    <s v="West"/>
  </r>
  <r>
    <s v="ITDTMROU"/>
    <x v="25"/>
    <x v="4"/>
    <s v="Xx-zobam"/>
    <x v="0"/>
    <d v="2017-09-10T00:00:00"/>
    <x v="254"/>
    <n v="3371"/>
    <s v="entertainment"/>
    <n v="1989"/>
    <n v="3838.39"/>
    <n v="8274"/>
    <s v="United States"/>
    <n v="0"/>
    <s v="MG"/>
    <n v="3393"/>
    <x v="5"/>
    <s v="East"/>
  </r>
  <r>
    <s v="IFO74RWI"/>
    <x v="27"/>
    <x v="0"/>
    <s v="Treequote"/>
    <x v="0"/>
    <d v="2017-09-10T00:00:00"/>
    <x v="245"/>
    <n v="1151"/>
    <s v="telecommunications"/>
    <n v="1988"/>
    <n v="5266.09"/>
    <n v="8595"/>
    <s v="United States"/>
    <s v="Sonron"/>
    <s v="GTX"/>
    <n v="1096"/>
    <x v="0"/>
    <s v="Central"/>
  </r>
  <r>
    <s v="4O6T16XI"/>
    <x v="27"/>
    <x v="4"/>
    <s v="Scottech"/>
    <x v="0"/>
    <d v="2017-09-10T00:00:00"/>
    <x v="273"/>
    <n v="3748"/>
    <s v="marketing"/>
    <n v="2012"/>
    <n v="45.39"/>
    <n v="100"/>
    <s v="United States"/>
    <s v="Inity"/>
    <s v="MG"/>
    <n v="3393"/>
    <x v="0"/>
    <s v="Central"/>
  </r>
  <r>
    <s v="SUPA1RHK"/>
    <x v="23"/>
    <x v="3"/>
    <s v="Umbrella Corporation"/>
    <x v="0"/>
    <d v="2017-09-10T00:00:00"/>
    <x v="151"/>
    <n v="5717"/>
    <s v="finance"/>
    <n v="1998"/>
    <n v="2022.14"/>
    <n v="5113"/>
    <s v="United States"/>
    <n v="0"/>
    <s v="GTX"/>
    <n v="5482"/>
    <x v="4"/>
    <s v="East"/>
  </r>
  <r>
    <s v="PERK5YXJ"/>
    <x v="26"/>
    <x v="0"/>
    <s v="Iselectrics"/>
    <x v="0"/>
    <d v="2017-09-10T00:00:00"/>
    <x v="252"/>
    <n v="1111"/>
    <s v="technolgy"/>
    <n v="2011"/>
    <n v="527.11"/>
    <n v="1428"/>
    <s v="United States"/>
    <s v="Acme Corporation"/>
    <s v="GTX"/>
    <n v="1096"/>
    <x v="5"/>
    <s v="East"/>
  </r>
  <r>
    <s v="MUUNQNG2"/>
    <x v="1"/>
    <x v="0"/>
    <s v="Bioholding"/>
    <x v="0"/>
    <d v="2017-09-10T00:00:00"/>
    <x v="180"/>
    <n v="1159"/>
    <s v="medical"/>
    <n v="2012"/>
    <n v="587.34"/>
    <n v="1356"/>
    <s v="Philipines"/>
    <n v="0"/>
    <s v="GTX"/>
    <n v="1096"/>
    <x v="1"/>
    <s v="Central"/>
  </r>
  <r>
    <s v="J1SCD7QL"/>
    <x v="1"/>
    <x v="4"/>
    <s v="Rangreen"/>
    <x v="0"/>
    <d v="2017-09-10T00:00:00"/>
    <x v="205"/>
    <n v="3251"/>
    <s v="technolgy"/>
    <n v="1987"/>
    <n v="2938.67"/>
    <n v="8775"/>
    <s v="Panama"/>
    <n v="0"/>
    <s v="MG"/>
    <n v="3393"/>
    <x v="1"/>
    <s v="Central"/>
  </r>
  <r>
    <s v="9LILLW96"/>
    <x v="19"/>
    <x v="3"/>
    <s v="Bubba Gump"/>
    <x v="1"/>
    <d v="2017-09-10T00:00:00"/>
    <x v="196"/>
    <n v="0"/>
    <s v="software"/>
    <n v="2002"/>
    <n v="987.39"/>
    <n v="2253"/>
    <s v="United States"/>
    <n v="0"/>
    <s v="GTX"/>
    <n v="5482"/>
    <x v="4"/>
    <s v="East"/>
  </r>
  <r>
    <s v="R0DKB8FJ"/>
    <x v="24"/>
    <x v="4"/>
    <s v="Genco Pura Olive Oil Company"/>
    <x v="1"/>
    <d v="2017-09-10T00:00:00"/>
    <x v="242"/>
    <n v="0"/>
    <s v="retail"/>
    <n v="2007"/>
    <n v="894.33"/>
    <n v="1635"/>
    <s v="Italy"/>
    <n v="0"/>
    <s v="MG"/>
    <n v="3393"/>
    <x v="1"/>
    <s v="Central"/>
  </r>
  <r>
    <s v="S5R9O6TL"/>
    <x v="24"/>
    <x v="0"/>
    <s v="Codehow"/>
    <x v="0"/>
    <d v="2017-09-10T00:00:00"/>
    <x v="247"/>
    <n v="1083"/>
    <s v="software"/>
    <n v="1998"/>
    <n v="2714.9"/>
    <n v="2641"/>
    <s v="United States"/>
    <s v="Acme Corporation"/>
    <s v="GTX"/>
    <n v="1096"/>
    <x v="1"/>
    <s v="Central"/>
  </r>
  <r>
    <s v="N78A330G"/>
    <x v="24"/>
    <x v="1"/>
    <s v="Bioholding"/>
    <x v="0"/>
    <d v="2017-09-10T00:00:00"/>
    <x v="226"/>
    <n v="54"/>
    <s v="medical"/>
    <n v="2012"/>
    <n v="587.34"/>
    <n v="1356"/>
    <s v="Philipines"/>
    <n v="0"/>
    <s v="MG"/>
    <n v="55"/>
    <x v="1"/>
    <s v="Central"/>
  </r>
  <r>
    <s v="ZHI12PI4"/>
    <x v="9"/>
    <x v="4"/>
    <s v="Blackzim"/>
    <x v="0"/>
    <d v="2017-09-10T00:00:00"/>
    <x v="271"/>
    <n v="3302"/>
    <s v="retail"/>
    <n v="2009"/>
    <n v="497.11"/>
    <n v="1588"/>
    <s v="United States"/>
    <n v="0"/>
    <s v="MG"/>
    <n v="3393"/>
    <x v="3"/>
    <s v="West"/>
  </r>
  <r>
    <s v="38ZR3URJ"/>
    <x v="7"/>
    <x v="2"/>
    <s v="Golddex"/>
    <x v="0"/>
    <d v="2017-09-10T00:00:00"/>
    <x v="256"/>
    <n v="552"/>
    <s v="finance"/>
    <n v="2008"/>
    <n v="52.5"/>
    <n v="165"/>
    <s v="United States"/>
    <n v="0"/>
    <s v="GTX"/>
    <n v="550"/>
    <x v="2"/>
    <s v="West"/>
  </r>
  <r>
    <s v="6DJ817MW"/>
    <x v="7"/>
    <x v="2"/>
    <s v="Singletechno"/>
    <x v="0"/>
    <d v="2017-09-10T00:00:00"/>
    <x v="263"/>
    <n v="468"/>
    <s v="retail"/>
    <n v="1996"/>
    <n v="2214.94"/>
    <n v="5374"/>
    <s v="United States"/>
    <n v="0"/>
    <s v="GTX"/>
    <n v="550"/>
    <x v="2"/>
    <s v="West"/>
  </r>
  <r>
    <s v="9HCLI5PO"/>
    <x v="29"/>
    <x v="2"/>
    <s v="dambase"/>
    <x v="1"/>
    <d v="2017-09-10T00:00:00"/>
    <x v="227"/>
    <n v="0"/>
    <s v="marketing"/>
    <n v="1995"/>
    <n v="2173.98"/>
    <n v="2928"/>
    <s v="United States"/>
    <s v="Inity"/>
    <s v="GTX"/>
    <n v="550"/>
    <x v="1"/>
    <s v="Central"/>
  </r>
  <r>
    <s v="PRY70ISY"/>
    <x v="29"/>
    <x v="2"/>
    <s v="Hottechi"/>
    <x v="1"/>
    <d v="2017-09-10T00:00:00"/>
    <x v="239"/>
    <n v="0"/>
    <s v="technolgy"/>
    <n v="1997"/>
    <n v="8170.38"/>
    <n v="16499"/>
    <s v="Korea"/>
    <n v="0"/>
    <s v="GTX"/>
    <n v="550"/>
    <x v="1"/>
    <s v="Central"/>
  </r>
  <r>
    <s v="CS2ZS0B4"/>
    <x v="14"/>
    <x v="3"/>
    <s v="Rantouch"/>
    <x v="1"/>
    <d v="2017-09-10T00:00:00"/>
    <x v="174"/>
    <n v="0"/>
    <s v="telecommunications"/>
    <n v="1994"/>
    <n v="1188.42"/>
    <n v="3015"/>
    <s v="United States"/>
    <n v="0"/>
    <s v="GTX"/>
    <n v="5482"/>
    <x v="2"/>
    <s v="West"/>
  </r>
  <r>
    <s v="3KLVZN6M"/>
    <x v="16"/>
    <x v="2"/>
    <s v="Cheers"/>
    <x v="0"/>
    <d v="2017-09-10T00:00:00"/>
    <x v="254"/>
    <n v="538"/>
    <s v="entertainment"/>
    <n v="1993"/>
    <n v="4269.9"/>
    <n v="6472"/>
    <s v="United States"/>
    <s v="Massive Dynamic"/>
    <s v="GTX"/>
    <n v="550"/>
    <x v="2"/>
    <s v="West"/>
  </r>
  <r>
    <s v="WGSLK719"/>
    <x v="16"/>
    <x v="4"/>
    <s v="Y-corporation"/>
    <x v="0"/>
    <d v="2017-09-10T00:00:00"/>
    <x v="237"/>
    <n v="3021"/>
    <s v="employment"/>
    <n v="1983"/>
    <n v="2871.35"/>
    <n v="9561"/>
    <s v="United States"/>
    <n v="0"/>
    <s v="MG"/>
    <n v="3393"/>
    <x v="2"/>
    <s v="West"/>
  </r>
  <r>
    <s v="0MMDQ1OR"/>
    <x v="21"/>
    <x v="2"/>
    <s v="Codehow"/>
    <x v="0"/>
    <d v="2017-09-10T00:00:00"/>
    <x v="255"/>
    <n v="511"/>
    <s v="software"/>
    <n v="1998"/>
    <n v="2714.9"/>
    <n v="2641"/>
    <s v="United States"/>
    <s v="Acme Corporation"/>
    <s v="GTX"/>
    <n v="550"/>
    <x v="0"/>
    <s v="Central"/>
  </r>
  <r>
    <s v="SMQV0BRI"/>
    <x v="8"/>
    <x v="3"/>
    <s v="Blackzim"/>
    <x v="0"/>
    <d v="2017-09-10T00:00:00"/>
    <x v="173"/>
    <n v="5832"/>
    <s v="retail"/>
    <n v="2009"/>
    <n v="497.11"/>
    <n v="1588"/>
    <s v="United States"/>
    <n v="0"/>
    <s v="GTX"/>
    <n v="5482"/>
    <x v="2"/>
    <s v="West"/>
  </r>
  <r>
    <s v="XT8HCGAD"/>
    <x v="10"/>
    <x v="1"/>
    <s v="Bubba Gump"/>
    <x v="2"/>
    <d v="2017-09-10T00:00:00"/>
    <x v="14"/>
    <m/>
    <s v="software"/>
    <n v="2002"/>
    <n v="987.39"/>
    <n v="2253"/>
    <s v="United States"/>
    <n v="0"/>
    <s v="MG"/>
    <n v="55"/>
    <x v="3"/>
    <s v="West"/>
  </r>
  <r>
    <s v="X56STCJP"/>
    <x v="11"/>
    <x v="3"/>
    <s v="Inity"/>
    <x v="1"/>
    <d v="2017-09-10T00:00:00"/>
    <x v="182"/>
    <n v="0"/>
    <s v="marketing"/>
    <n v="1986"/>
    <n v="2403.58"/>
    <n v="8801"/>
    <s v="United States"/>
    <n v="0"/>
    <s v="GTX"/>
    <n v="5482"/>
    <x v="0"/>
    <s v="Central"/>
  </r>
  <r>
    <s v="K214R7RK"/>
    <x v="11"/>
    <x v="4"/>
    <s v="Conecom"/>
    <x v="1"/>
    <d v="2017-09-10T00:00:00"/>
    <x v="251"/>
    <n v="0"/>
    <s v="technolgy"/>
    <n v="2005"/>
    <n v="1520.66"/>
    <n v="1806"/>
    <s v="United States"/>
    <n v="0"/>
    <s v="MG"/>
    <n v="3393"/>
    <x v="0"/>
    <s v="Central"/>
  </r>
  <r>
    <s v="NR9UD54C"/>
    <x v="11"/>
    <x v="1"/>
    <s v="Warephase"/>
    <x v="0"/>
    <d v="2017-09-10T00:00:00"/>
    <x v="235"/>
    <n v="50"/>
    <s v="services"/>
    <n v="1997"/>
    <n v="2041.73"/>
    <n v="5276"/>
    <s v="United States"/>
    <n v="0"/>
    <s v="MG"/>
    <n v="55"/>
    <x v="0"/>
    <s v="Central"/>
  </r>
  <r>
    <s v="GTXI4PAR"/>
    <x v="4"/>
    <x v="4"/>
    <s v="Scotfind"/>
    <x v="1"/>
    <d v="2017-09-10T00:00:00"/>
    <x v="251"/>
    <n v="0"/>
    <s v="software"/>
    <n v="1996"/>
    <n v="6354.87"/>
    <n v="16780"/>
    <s v="United States"/>
    <s v="Bubba Gump"/>
    <s v="MG"/>
    <n v="3393"/>
    <x v="3"/>
    <s v="West"/>
  </r>
  <r>
    <s v="T94JAB4C"/>
    <x v="4"/>
    <x v="1"/>
    <s v="Plexzap"/>
    <x v="0"/>
    <d v="2017-09-10T00:00:00"/>
    <x v="240"/>
    <n v="58"/>
    <s v="retail"/>
    <n v="2001"/>
    <n v="2437.85"/>
    <n v="4874"/>
    <s v="United States"/>
    <n v="0"/>
    <s v="MG"/>
    <n v="55"/>
    <x v="3"/>
    <s v="West"/>
  </r>
  <r>
    <s v="8YOOE8I5"/>
    <x v="13"/>
    <x v="2"/>
    <s v="Umbrella Corporation"/>
    <x v="1"/>
    <d v="2017-09-10T00:00:00"/>
    <x v="251"/>
    <n v="0"/>
    <s v="finance"/>
    <n v="1998"/>
    <n v="2022.14"/>
    <n v="5113"/>
    <s v="United States"/>
    <n v="0"/>
    <s v="GTX"/>
    <n v="550"/>
    <x v="4"/>
    <s v="East"/>
  </r>
  <r>
    <s v="8G2OTKLL"/>
    <x v="13"/>
    <x v="1"/>
    <s v="Mathtouch"/>
    <x v="0"/>
    <d v="2017-09-10T00:00:00"/>
    <x v="174"/>
    <n v="66"/>
    <s v="marketing"/>
    <n v="1984"/>
    <n v="3027.46"/>
    <n v="9516"/>
    <s v="Jordan"/>
    <n v="0"/>
    <s v="MG"/>
    <n v="55"/>
    <x v="4"/>
    <s v="East"/>
  </r>
  <r>
    <s v="LW0Z6TMR"/>
    <x v="3"/>
    <x v="2"/>
    <s v="Finhigh"/>
    <x v="1"/>
    <d v="2017-09-11T00:00:00"/>
    <x v="158"/>
    <n v="0"/>
    <s v="finance"/>
    <n v="2006"/>
    <n v="1102.43"/>
    <n v="1759"/>
    <s v="United States"/>
    <n v="0"/>
    <s v="GTX"/>
    <n v="550"/>
    <x v="0"/>
    <s v="Central"/>
  </r>
  <r>
    <s v="R3NAMX4P"/>
    <x v="3"/>
    <x v="3"/>
    <s v="Toughzap"/>
    <x v="1"/>
    <d v="2017-09-11T00:00:00"/>
    <x v="225"/>
    <n v="0"/>
    <s v="retail"/>
    <n v="1995"/>
    <n v="332.43"/>
    <n v="799"/>
    <s v="United States"/>
    <n v="0"/>
    <s v="GTX"/>
    <n v="5482"/>
    <x v="0"/>
    <s v="Central"/>
  </r>
  <r>
    <s v="VYJ20GOM"/>
    <x v="3"/>
    <x v="1"/>
    <s v="Cancity"/>
    <x v="0"/>
    <d v="2017-09-11T00:00:00"/>
    <x v="227"/>
    <n v="44"/>
    <s v="retail"/>
    <n v="2001"/>
    <n v="718.62"/>
    <n v="2448"/>
    <s v="United States"/>
    <n v="0"/>
    <s v="MG"/>
    <n v="55"/>
    <x v="0"/>
    <s v="Central"/>
  </r>
  <r>
    <s v="GIWI7CWJ"/>
    <x v="28"/>
    <x v="0"/>
    <s v="Konex"/>
    <x v="0"/>
    <d v="2017-09-11T00:00:00"/>
    <x v="264"/>
    <n v="1140"/>
    <s v="technolgy"/>
    <n v="1980"/>
    <n v="7708.38"/>
    <n v="13756"/>
    <s v="United States"/>
    <n v="0"/>
    <s v="GTX"/>
    <n v="1096"/>
    <x v="5"/>
    <s v="East"/>
  </r>
  <r>
    <s v="VTO3SNNX"/>
    <x v="25"/>
    <x v="3"/>
    <s v="Zencorporation"/>
    <x v="0"/>
    <d v="2017-09-11T00:00:00"/>
    <x v="173"/>
    <n v="5245"/>
    <s v="technolgy"/>
    <n v="2011"/>
    <n v="40.79"/>
    <n v="142"/>
    <s v="China"/>
    <n v="0"/>
    <s v="GTX"/>
    <n v="5482"/>
    <x v="5"/>
    <s v="East"/>
  </r>
  <r>
    <s v="OVPNOM6O"/>
    <x v="27"/>
    <x v="3"/>
    <s v="Gogozoom"/>
    <x v="0"/>
    <d v="2017-09-11T00:00:00"/>
    <x v="239"/>
    <n v="5520"/>
    <s v="telecommunications"/>
    <n v="2007"/>
    <n v="86.68"/>
    <n v="187"/>
    <s v="United States"/>
    <s v="Sonron"/>
    <s v="GTX"/>
    <n v="5482"/>
    <x v="0"/>
    <s v="Central"/>
  </r>
  <r>
    <s v="6KM4E0V1"/>
    <x v="1"/>
    <x v="3"/>
    <s v="Inity"/>
    <x v="1"/>
    <d v="2017-09-11T00:00:00"/>
    <x v="231"/>
    <n v="0"/>
    <s v="marketing"/>
    <n v="1986"/>
    <n v="2403.58"/>
    <n v="8801"/>
    <s v="United States"/>
    <n v="0"/>
    <s v="GTX"/>
    <n v="5482"/>
    <x v="1"/>
    <s v="Central"/>
  </r>
  <r>
    <s v="BZPU6P5P"/>
    <x v="19"/>
    <x v="1"/>
    <s v="Yearin"/>
    <x v="1"/>
    <d v="2017-09-11T00:00:00"/>
    <x v="267"/>
    <n v="0"/>
    <s v="retail"/>
    <n v="2005"/>
    <n v="2261.05"/>
    <n v="3851"/>
    <s v="United States"/>
    <n v="0"/>
    <s v="MG"/>
    <n v="55"/>
    <x v="4"/>
    <s v="East"/>
  </r>
  <r>
    <s v="ZCFAVNF3"/>
    <x v="24"/>
    <x v="1"/>
    <s v="Streethex"/>
    <x v="0"/>
    <d v="2017-09-11T00:00:00"/>
    <x v="168"/>
    <n v="53"/>
    <s v="retail"/>
    <n v="1988"/>
    <n v="1376.8"/>
    <n v="1165"/>
    <s v="Belgium"/>
    <n v="0"/>
    <s v="MG"/>
    <n v="55"/>
    <x v="1"/>
    <s v="Central"/>
  </r>
  <r>
    <s v="RDMKSDT0"/>
    <x v="14"/>
    <x v="3"/>
    <s v="Plusstrip"/>
    <x v="0"/>
    <d v="2017-09-11T00:00:00"/>
    <x v="248"/>
    <n v="4872"/>
    <s v="entertainment"/>
    <n v="2002"/>
    <n v="349.81"/>
    <n v="315"/>
    <s v="United States"/>
    <n v="0"/>
    <s v="GTX"/>
    <n v="5482"/>
    <x v="2"/>
    <s v="West"/>
  </r>
  <r>
    <s v="QPCY8RU0"/>
    <x v="16"/>
    <x v="2"/>
    <s v="Doncon"/>
    <x v="1"/>
    <d v="2017-09-11T00:00:00"/>
    <x v="251"/>
    <n v="0"/>
    <s v="technolgy"/>
    <n v="2010"/>
    <n v="587.72"/>
    <n v="1501"/>
    <s v="United States"/>
    <n v="0"/>
    <s v="GTX"/>
    <n v="550"/>
    <x v="2"/>
    <s v="West"/>
  </r>
  <r>
    <s v="Y93GK95W"/>
    <x v="5"/>
    <x v="4"/>
    <s v="Hatfan"/>
    <x v="0"/>
    <d v="2017-09-11T00:00:00"/>
    <x v="173"/>
    <n v="3138"/>
    <s v="services"/>
    <n v="1982"/>
    <n v="792.46"/>
    <n v="1299"/>
    <s v="United States"/>
    <n v="0"/>
    <s v="MG"/>
    <n v="3393"/>
    <x v="3"/>
    <s v="West"/>
  </r>
  <r>
    <s v="ZPB5KNCD"/>
    <x v="8"/>
    <x v="2"/>
    <s v="Finjob"/>
    <x v="1"/>
    <d v="2017-09-11T00:00:00"/>
    <x v="183"/>
    <n v="0"/>
    <s v="employment"/>
    <n v="1988"/>
    <n v="2059.9"/>
    <n v="3644"/>
    <s v="United States"/>
    <n v="0"/>
    <s v="GTX"/>
    <n v="550"/>
    <x v="2"/>
    <s v="West"/>
  </r>
  <r>
    <s v="ZDAJ4PFJ"/>
    <x v="0"/>
    <x v="2"/>
    <s v="Bioholding"/>
    <x v="0"/>
    <d v="2017-09-11T00:00:00"/>
    <x v="259"/>
    <n v="513"/>
    <s v="medical"/>
    <n v="2012"/>
    <n v="587.34"/>
    <n v="1356"/>
    <s v="Philipines"/>
    <n v="0"/>
    <s v="GTX"/>
    <n v="550"/>
    <x v="0"/>
    <s v="Central"/>
  </r>
  <r>
    <s v="7VHJG9J1"/>
    <x v="17"/>
    <x v="0"/>
    <s v="Iselectrics"/>
    <x v="1"/>
    <d v="2017-09-11T00:00:00"/>
    <x v="268"/>
    <n v="0"/>
    <s v="technolgy"/>
    <n v="2011"/>
    <n v="527.11"/>
    <n v="1428"/>
    <s v="United States"/>
    <s v="Acme Corporation"/>
    <s v="GTX"/>
    <n v="1096"/>
    <x v="5"/>
    <s v="East"/>
  </r>
  <r>
    <s v="EHPG1PNC"/>
    <x v="13"/>
    <x v="2"/>
    <s v="Kan-code"/>
    <x v="0"/>
    <d v="2017-09-11T00:00:00"/>
    <x v="247"/>
    <n v="644"/>
    <s v="software"/>
    <n v="1982"/>
    <n v="11698.03"/>
    <n v="34288"/>
    <s v="United States"/>
    <n v="0"/>
    <s v="GTX"/>
    <n v="550"/>
    <x v="4"/>
    <s v="East"/>
  </r>
  <r>
    <s v="RKOQZJZR"/>
    <x v="2"/>
    <x v="0"/>
    <s v="J-Texon"/>
    <x v="2"/>
    <d v="2017-09-11T00:00:00"/>
    <x v="14"/>
    <m/>
    <s v="retail"/>
    <n v="1989"/>
    <n v="1388.67"/>
    <n v="3583"/>
    <s v="United States"/>
    <n v="0"/>
    <s v="GTX"/>
    <n v="1096"/>
    <x v="2"/>
    <s v="West"/>
  </r>
  <r>
    <s v="1MTLDVU8"/>
    <x v="2"/>
    <x v="2"/>
    <s v="Newex"/>
    <x v="0"/>
    <d v="2017-09-11T00:00:00"/>
    <x v="162"/>
    <n v="560"/>
    <s v="services"/>
    <n v="1991"/>
    <n v="1012.72"/>
    <n v="3492"/>
    <s v="Germany"/>
    <n v="0"/>
    <s v="GTX"/>
    <n v="550"/>
    <x v="2"/>
    <s v="West"/>
  </r>
  <r>
    <s v="4Z7LYTKN"/>
    <x v="3"/>
    <x v="3"/>
    <s v="Treequote"/>
    <x v="1"/>
    <d v="2017-09-12T00:00:00"/>
    <x v="258"/>
    <n v="0"/>
    <s v="telecommunications"/>
    <n v="1988"/>
    <n v="5266.09"/>
    <n v="8595"/>
    <s v="United States"/>
    <s v="Sonron"/>
    <s v="GTX"/>
    <n v="5482"/>
    <x v="0"/>
    <s v="Central"/>
  </r>
  <r>
    <s v="MX0QEMEB"/>
    <x v="3"/>
    <x v="4"/>
    <s v="Statholdings"/>
    <x v="1"/>
    <d v="2017-09-12T00:00:00"/>
    <x v="235"/>
    <n v="0"/>
    <s v="employment"/>
    <n v="1997"/>
    <n v="291.27"/>
    <n v="586"/>
    <s v="United States"/>
    <n v="0"/>
    <s v="MG"/>
    <n v="3393"/>
    <x v="0"/>
    <s v="Central"/>
  </r>
  <r>
    <s v="Y25T06D2"/>
    <x v="3"/>
    <x v="0"/>
    <s v="dambase"/>
    <x v="0"/>
    <d v="2017-09-12T00:00:00"/>
    <x v="274"/>
    <n v="866"/>
    <s v="marketing"/>
    <n v="1995"/>
    <n v="2173.98"/>
    <n v="2928"/>
    <s v="United States"/>
    <s v="Inity"/>
    <s v="GTX"/>
    <n v="1096"/>
    <x v="0"/>
    <s v="Central"/>
  </r>
  <r>
    <s v="JY5LPMSJ"/>
    <x v="28"/>
    <x v="0"/>
    <s v="Plussunin"/>
    <x v="1"/>
    <d v="2017-09-12T00:00:00"/>
    <x v="162"/>
    <n v="0"/>
    <s v="retail"/>
    <n v="2003"/>
    <n v="1419.98"/>
    <n v="4018"/>
    <s v="United States"/>
    <n v="0"/>
    <s v="GTX"/>
    <n v="1096"/>
    <x v="5"/>
    <s v="East"/>
  </r>
  <r>
    <s v="YND6FAFG"/>
    <x v="23"/>
    <x v="1"/>
    <s v="Kan-code"/>
    <x v="1"/>
    <d v="2017-09-12T00:00:00"/>
    <x v="236"/>
    <n v="0"/>
    <s v="software"/>
    <n v="1982"/>
    <n v="11698.03"/>
    <n v="34288"/>
    <s v="United States"/>
    <n v="0"/>
    <s v="MG"/>
    <n v="55"/>
    <x v="4"/>
    <s v="East"/>
  </r>
  <r>
    <s v="WRSA8PVU"/>
    <x v="1"/>
    <x v="2"/>
    <s v="Finhigh"/>
    <x v="0"/>
    <d v="2017-09-12T00:00:00"/>
    <x v="241"/>
    <n v="626"/>
    <s v="finance"/>
    <n v="2006"/>
    <n v="1102.43"/>
    <n v="1759"/>
    <s v="United States"/>
    <n v="0"/>
    <s v="GTX"/>
    <n v="550"/>
    <x v="1"/>
    <s v="Central"/>
  </r>
  <r>
    <s v="ML5QMJPM"/>
    <x v="19"/>
    <x v="4"/>
    <s v="Konex"/>
    <x v="0"/>
    <d v="2017-09-12T00:00:00"/>
    <x v="254"/>
    <n v="3497"/>
    <s v="technolgy"/>
    <n v="1980"/>
    <n v="7708.38"/>
    <n v="13756"/>
    <s v="United States"/>
    <n v="0"/>
    <s v="MG"/>
    <n v="3393"/>
    <x v="4"/>
    <s v="East"/>
  </r>
  <r>
    <s v="EWEW7ZMQ"/>
    <x v="19"/>
    <x v="4"/>
    <s v="Opentech"/>
    <x v="0"/>
    <d v="2017-09-12T00:00:00"/>
    <x v="263"/>
    <n v="3072"/>
    <s v="finance"/>
    <n v="1994"/>
    <n v="355.23"/>
    <n v="853"/>
    <s v="United States"/>
    <n v="0"/>
    <s v="MG"/>
    <n v="3393"/>
    <x v="4"/>
    <s v="East"/>
  </r>
  <r>
    <s v="JY8W2PKW"/>
    <x v="24"/>
    <x v="4"/>
    <s v="Genco Pura Olive Oil Company"/>
    <x v="1"/>
    <d v="2017-09-12T00:00:00"/>
    <x v="272"/>
    <n v="0"/>
    <s v="retail"/>
    <n v="2007"/>
    <n v="894.33"/>
    <n v="1635"/>
    <s v="Italy"/>
    <n v="0"/>
    <s v="MG"/>
    <n v="3393"/>
    <x v="1"/>
    <s v="Central"/>
  </r>
  <r>
    <s v="JFBWABB1"/>
    <x v="9"/>
    <x v="4"/>
    <s v="Labdrill"/>
    <x v="0"/>
    <d v="2017-09-12T00:00:00"/>
    <x v="243"/>
    <n v="3473"/>
    <s v="medical"/>
    <n v="1985"/>
    <n v="2741.37"/>
    <n v="9226"/>
    <s v="United States"/>
    <n v="0"/>
    <s v="MG"/>
    <n v="3393"/>
    <x v="3"/>
    <s v="West"/>
  </r>
  <r>
    <s v="A0Z6FYRO"/>
    <x v="29"/>
    <x v="2"/>
    <s v="Conecom"/>
    <x v="0"/>
    <d v="2017-09-12T00:00:00"/>
    <x v="162"/>
    <n v="530"/>
    <s v="technolgy"/>
    <n v="2005"/>
    <n v="1520.66"/>
    <n v="1806"/>
    <s v="United States"/>
    <n v="0"/>
    <s v="GTX"/>
    <n v="550"/>
    <x v="1"/>
    <s v="Central"/>
  </r>
  <r>
    <s v="51AC0Q99"/>
    <x v="29"/>
    <x v="0"/>
    <s v="Gogozoom"/>
    <x v="0"/>
    <d v="2017-09-12T00:00:00"/>
    <x v="241"/>
    <n v="1066"/>
    <s v="telecommunications"/>
    <n v="2007"/>
    <n v="86.68"/>
    <n v="187"/>
    <s v="United States"/>
    <s v="Sonron"/>
    <s v="GTX"/>
    <n v="1096"/>
    <x v="1"/>
    <s v="Central"/>
  </r>
  <r>
    <s v="897MKBP9"/>
    <x v="29"/>
    <x v="1"/>
    <s v="Cancity"/>
    <x v="0"/>
    <d v="2017-09-12T00:00:00"/>
    <x v="247"/>
    <n v="64"/>
    <s v="retail"/>
    <n v="2001"/>
    <n v="718.62"/>
    <n v="2448"/>
    <s v="United States"/>
    <n v="0"/>
    <s v="MG"/>
    <n v="55"/>
    <x v="1"/>
    <s v="Central"/>
  </r>
  <r>
    <s v="Y5IRSKVA"/>
    <x v="29"/>
    <x v="1"/>
    <s v="Rangreen"/>
    <x v="0"/>
    <d v="2017-09-12T00:00:00"/>
    <x v="273"/>
    <n v="59"/>
    <s v="technolgy"/>
    <n v="1987"/>
    <n v="2938.67"/>
    <n v="8775"/>
    <s v="Panama"/>
    <n v="0"/>
    <s v="MG"/>
    <n v="55"/>
    <x v="1"/>
    <s v="Central"/>
  </r>
  <r>
    <s v="QS440NN9"/>
    <x v="16"/>
    <x v="0"/>
    <s v="Goodsilron"/>
    <x v="0"/>
    <d v="2017-09-12T00:00:00"/>
    <x v="261"/>
    <n v="1077"/>
    <s v="marketing"/>
    <n v="2000"/>
    <n v="2952.73"/>
    <n v="5107"/>
    <s v="United States"/>
    <n v="0"/>
    <s v="GTX"/>
    <n v="1096"/>
    <x v="2"/>
    <s v="West"/>
  </r>
  <r>
    <s v="1MZ8GDLF"/>
    <x v="20"/>
    <x v="1"/>
    <s v="Betatech"/>
    <x v="0"/>
    <d v="2017-09-12T00:00:00"/>
    <x v="173"/>
    <n v="72"/>
    <s v="medical"/>
    <n v="1986"/>
    <n v="647.18"/>
    <n v="1185"/>
    <s v="Kenya"/>
    <n v="0"/>
    <s v="MG"/>
    <n v="55"/>
    <x v="1"/>
    <s v="Central"/>
  </r>
  <r>
    <s v="64SDWSQH"/>
    <x v="8"/>
    <x v="3"/>
    <s v="Kan-code"/>
    <x v="0"/>
    <d v="2017-09-12T00:00:00"/>
    <x v="168"/>
    <n v="4870"/>
    <s v="software"/>
    <n v="1982"/>
    <n v="11698.03"/>
    <n v="34288"/>
    <s v="United States"/>
    <n v="0"/>
    <s v="GTX"/>
    <n v="5482"/>
    <x v="2"/>
    <s v="West"/>
  </r>
  <r>
    <s v="XS7CNY5H"/>
    <x v="17"/>
    <x v="0"/>
    <s v="Initech"/>
    <x v="1"/>
    <d v="2017-09-12T00:00:00"/>
    <x v="168"/>
    <n v="0"/>
    <s v="telecommunications"/>
    <n v="1994"/>
    <n v="6395.05"/>
    <n v="20275"/>
    <s v="United States"/>
    <n v="0"/>
    <s v="GTX"/>
    <n v="1096"/>
    <x v="5"/>
    <s v="East"/>
  </r>
  <r>
    <s v="2MH79C2B"/>
    <x v="11"/>
    <x v="1"/>
    <s v="Konmatfix"/>
    <x v="0"/>
    <d v="2017-09-12T00:00:00"/>
    <x v="166"/>
    <n v="54"/>
    <s v="marketing"/>
    <n v="1985"/>
    <n v="375.43"/>
    <n v="1190"/>
    <s v="United States"/>
    <n v="0"/>
    <s v="MG"/>
    <n v="55"/>
    <x v="0"/>
    <s v="Central"/>
  </r>
  <r>
    <s v="3YZFYEMI"/>
    <x v="11"/>
    <x v="1"/>
    <s v="Toughzap"/>
    <x v="0"/>
    <d v="2017-09-12T00:00:00"/>
    <x v="257"/>
    <n v="50"/>
    <s v="retail"/>
    <n v="1995"/>
    <n v="332.43"/>
    <n v="799"/>
    <s v="United States"/>
    <n v="0"/>
    <s v="MG"/>
    <n v="55"/>
    <x v="0"/>
    <s v="Central"/>
  </r>
  <r>
    <s v="I35REHYN"/>
    <x v="4"/>
    <x v="2"/>
    <s v="Genco Pura Olive Oil Company"/>
    <x v="2"/>
    <d v="2017-09-12T00:00:00"/>
    <x v="14"/>
    <m/>
    <s v="retail"/>
    <n v="2007"/>
    <n v="894.33"/>
    <n v="1635"/>
    <s v="Italy"/>
    <n v="0"/>
    <s v="GTX"/>
    <n v="550"/>
    <x v="3"/>
    <s v="West"/>
  </r>
  <r>
    <s v="Y3AAS62P"/>
    <x v="4"/>
    <x v="0"/>
    <s v="Zoomit"/>
    <x v="2"/>
    <d v="2017-09-12T00:00:00"/>
    <x v="14"/>
    <m/>
    <s v="entertainment"/>
    <n v="1992"/>
    <n v="324.19"/>
    <n v="978"/>
    <s v="United States"/>
    <n v="0"/>
    <s v="GTX"/>
    <n v="1096"/>
    <x v="3"/>
    <s v="West"/>
  </r>
  <r>
    <s v="BPPV8ZSB"/>
    <x v="4"/>
    <x v="1"/>
    <s v="Xx-holding"/>
    <x v="1"/>
    <d v="2017-09-12T00:00:00"/>
    <x v="196"/>
    <n v="0"/>
    <s v="finance"/>
    <n v="1993"/>
    <n v="7537.24"/>
    <n v="20293"/>
    <s v="United States"/>
    <n v="0"/>
    <s v="MG"/>
    <n v="55"/>
    <x v="3"/>
    <s v="West"/>
  </r>
  <r>
    <s v="DRJG2FVR"/>
    <x v="13"/>
    <x v="3"/>
    <s v="Initech"/>
    <x v="1"/>
    <d v="2017-09-12T00:00:00"/>
    <x v="151"/>
    <n v="0"/>
    <s v="telecommunications"/>
    <n v="1994"/>
    <n v="6395.05"/>
    <n v="20275"/>
    <s v="United States"/>
    <n v="0"/>
    <s v="GTX"/>
    <n v="5482"/>
    <x v="4"/>
    <s v="East"/>
  </r>
  <r>
    <s v="SWXO4J19"/>
    <x v="2"/>
    <x v="0"/>
    <s v="Konex"/>
    <x v="0"/>
    <d v="2017-09-12T00:00:00"/>
    <x v="230"/>
    <n v="1029"/>
    <s v="technolgy"/>
    <n v="1980"/>
    <n v="7708.38"/>
    <n v="13756"/>
    <s v="United States"/>
    <n v="0"/>
    <s v="GTX"/>
    <n v="1096"/>
    <x v="2"/>
    <s v="West"/>
  </r>
  <r>
    <s v="07DPEL0B"/>
    <x v="3"/>
    <x v="2"/>
    <s v="Cancity"/>
    <x v="0"/>
    <d v="2017-09-13T00:00:00"/>
    <x v="256"/>
    <n v="629"/>
    <s v="retail"/>
    <n v="2001"/>
    <n v="718.62"/>
    <n v="2448"/>
    <s v="United States"/>
    <n v="0"/>
    <s v="GTX"/>
    <n v="550"/>
    <x v="0"/>
    <s v="Central"/>
  </r>
  <r>
    <s v="7GDRCAJR"/>
    <x v="25"/>
    <x v="2"/>
    <s v="Iselectrics"/>
    <x v="0"/>
    <d v="2017-09-13T00:00:00"/>
    <x v="172"/>
    <n v="600"/>
    <s v="technolgy"/>
    <n v="2011"/>
    <n v="527.11"/>
    <n v="1428"/>
    <s v="United States"/>
    <s v="Acme Corporation"/>
    <s v="GTX"/>
    <n v="550"/>
    <x v="5"/>
    <s v="East"/>
  </r>
  <r>
    <s v="EJ8YBRD3"/>
    <x v="23"/>
    <x v="2"/>
    <s v="Konex"/>
    <x v="1"/>
    <d v="2017-09-13T00:00:00"/>
    <x v="197"/>
    <n v="0"/>
    <s v="technolgy"/>
    <n v="1980"/>
    <n v="7708.38"/>
    <n v="13756"/>
    <s v="United States"/>
    <n v="0"/>
    <s v="GTX"/>
    <n v="550"/>
    <x v="4"/>
    <s v="East"/>
  </r>
  <r>
    <s v="M3IFAMV2"/>
    <x v="22"/>
    <x v="4"/>
    <s v="Ontomedia"/>
    <x v="1"/>
    <d v="2017-09-13T00:00:00"/>
    <x v="245"/>
    <n v="0"/>
    <s v="employment"/>
    <n v="1997"/>
    <n v="882.12"/>
    <n v="2769"/>
    <s v="United States"/>
    <n v="0"/>
    <s v="MG"/>
    <n v="3393"/>
    <x v="5"/>
    <s v="East"/>
  </r>
  <r>
    <s v="65AT4VFM"/>
    <x v="12"/>
    <x v="1"/>
    <s v="Dalttechnology"/>
    <x v="1"/>
    <d v="2017-09-13T00:00:00"/>
    <x v="162"/>
    <n v="0"/>
    <s v="software"/>
    <n v="2013"/>
    <n v="98.79"/>
    <n v="96"/>
    <s v="United States"/>
    <s v="Bubba Gump"/>
    <s v="MG"/>
    <n v="55"/>
    <x v="3"/>
    <s v="West"/>
  </r>
  <r>
    <s v="J9V49YC3"/>
    <x v="16"/>
    <x v="3"/>
    <s v="Labdrill"/>
    <x v="0"/>
    <d v="2017-09-13T00:00:00"/>
    <x v="237"/>
    <n v="5158"/>
    <s v="medical"/>
    <n v="1985"/>
    <n v="2741.37"/>
    <n v="9226"/>
    <s v="United States"/>
    <n v="0"/>
    <s v="GTX"/>
    <n v="5482"/>
    <x v="2"/>
    <s v="West"/>
  </r>
  <r>
    <s v="H3ZS0FBT"/>
    <x v="20"/>
    <x v="2"/>
    <s v="Cancity"/>
    <x v="0"/>
    <d v="2017-09-13T00:00:00"/>
    <x v="233"/>
    <n v="477"/>
    <s v="retail"/>
    <n v="2001"/>
    <n v="718.62"/>
    <n v="2448"/>
    <s v="United States"/>
    <n v="0"/>
    <s v="GTX"/>
    <n v="550"/>
    <x v="1"/>
    <s v="Central"/>
  </r>
  <r>
    <s v="GIIHTQGY"/>
    <x v="8"/>
    <x v="3"/>
    <s v="Lexiqvolax"/>
    <x v="0"/>
    <d v="2017-09-13T00:00:00"/>
    <x v="263"/>
    <n v="4972"/>
    <s v="medical"/>
    <n v="2004"/>
    <n v="1618.89"/>
    <n v="3889"/>
    <s v="United States"/>
    <n v="0"/>
    <s v="GTX"/>
    <n v="5482"/>
    <x v="2"/>
    <s v="West"/>
  </r>
  <r>
    <s v="0LTBCZHI"/>
    <x v="6"/>
    <x v="4"/>
    <s v="Treequote"/>
    <x v="0"/>
    <d v="2017-09-13T00:00:00"/>
    <x v="261"/>
    <n v="3902"/>
    <s v="telecommunications"/>
    <n v="1988"/>
    <n v="5266.09"/>
    <n v="8595"/>
    <s v="United States"/>
    <s v="Sonron"/>
    <s v="MG"/>
    <n v="3393"/>
    <x v="1"/>
    <s v="Central"/>
  </r>
  <r>
    <s v="8U0BUWUQ"/>
    <x v="17"/>
    <x v="0"/>
    <s v="Plussunin"/>
    <x v="0"/>
    <d v="2017-09-13T00:00:00"/>
    <x v="246"/>
    <n v="1176"/>
    <s v="retail"/>
    <n v="2003"/>
    <n v="1419.98"/>
    <n v="4018"/>
    <s v="United States"/>
    <n v="0"/>
    <s v="GTX"/>
    <n v="1096"/>
    <x v="5"/>
    <s v="East"/>
  </r>
  <r>
    <s v="86GSJWQW"/>
    <x v="10"/>
    <x v="1"/>
    <s v="Golddex"/>
    <x v="0"/>
    <d v="2017-09-13T00:00:00"/>
    <x v="261"/>
    <n v="54"/>
    <s v="finance"/>
    <n v="2008"/>
    <n v="52.5"/>
    <n v="165"/>
    <s v="United States"/>
    <n v="0"/>
    <s v="MG"/>
    <n v="55"/>
    <x v="3"/>
    <s v="West"/>
  </r>
  <r>
    <s v="B7BT5DB8"/>
    <x v="4"/>
    <x v="1"/>
    <s v="Dalttechnology"/>
    <x v="0"/>
    <d v="2017-09-13T00:00:00"/>
    <x v="245"/>
    <n v="51"/>
    <s v="software"/>
    <n v="2013"/>
    <n v="98.79"/>
    <n v="96"/>
    <s v="United States"/>
    <s v="Bubba Gump"/>
    <s v="MG"/>
    <n v="55"/>
    <x v="3"/>
    <s v="West"/>
  </r>
  <r>
    <s v="NJTWATVH"/>
    <x v="2"/>
    <x v="2"/>
    <s v="Labdrill"/>
    <x v="0"/>
    <d v="2017-09-13T00:00:00"/>
    <x v="173"/>
    <n v="518"/>
    <s v="medical"/>
    <n v="1985"/>
    <n v="2741.37"/>
    <n v="9226"/>
    <s v="United States"/>
    <n v="0"/>
    <s v="GTX"/>
    <n v="550"/>
    <x v="2"/>
    <s v="West"/>
  </r>
  <r>
    <s v="ZLIQCT7V"/>
    <x v="2"/>
    <x v="2"/>
    <s v="Sonron"/>
    <x v="0"/>
    <d v="2017-09-13T00:00:00"/>
    <x v="258"/>
    <n v="505"/>
    <s v="telecommunications"/>
    <n v="1999"/>
    <n v="1699.85"/>
    <n v="5108"/>
    <s v="United States"/>
    <n v="0"/>
    <s v="GTX"/>
    <n v="550"/>
    <x v="2"/>
    <s v="West"/>
  </r>
  <r>
    <s v="0U0GUDIX"/>
    <x v="3"/>
    <x v="3"/>
    <s v="Stanredtax"/>
    <x v="0"/>
    <d v="2017-09-14T00:00:00"/>
    <x v="152"/>
    <n v="5421"/>
    <s v="finance"/>
    <n v="1987"/>
    <n v="1698.2"/>
    <n v="3798"/>
    <s v="United States"/>
    <n v="0"/>
    <s v="GTX"/>
    <n v="5482"/>
    <x v="0"/>
    <s v="Central"/>
  </r>
  <r>
    <s v="GBRQN296"/>
    <x v="22"/>
    <x v="4"/>
    <s v="Ontomedia"/>
    <x v="0"/>
    <d v="2017-09-14T00:00:00"/>
    <x v="266"/>
    <n v="3331"/>
    <s v="employment"/>
    <n v="1997"/>
    <n v="882.12"/>
    <n v="2769"/>
    <s v="United States"/>
    <n v="0"/>
    <s v="MG"/>
    <n v="3393"/>
    <x v="5"/>
    <s v="East"/>
  </r>
  <r>
    <s v="RBHXB5V5"/>
    <x v="9"/>
    <x v="1"/>
    <s v="Zoomit"/>
    <x v="1"/>
    <d v="2017-09-14T00:00:00"/>
    <x v="235"/>
    <n v="0"/>
    <s v="entertainment"/>
    <n v="1992"/>
    <n v="324.19"/>
    <n v="978"/>
    <s v="United States"/>
    <n v="0"/>
    <s v="MG"/>
    <n v="55"/>
    <x v="3"/>
    <s v="West"/>
  </r>
  <r>
    <s v="59O0CDJE"/>
    <x v="7"/>
    <x v="2"/>
    <s v="Newex"/>
    <x v="0"/>
    <d v="2017-09-14T00:00:00"/>
    <x v="244"/>
    <n v="504"/>
    <s v="services"/>
    <n v="1991"/>
    <n v="1012.72"/>
    <n v="3492"/>
    <s v="Germany"/>
    <n v="0"/>
    <s v="GTX"/>
    <n v="550"/>
    <x v="2"/>
    <s v="West"/>
  </r>
  <r>
    <s v="RU9Y6GR1"/>
    <x v="7"/>
    <x v="0"/>
    <s v="Plexzap"/>
    <x v="0"/>
    <d v="2017-09-14T00:00:00"/>
    <x v="248"/>
    <n v="1117"/>
    <s v="retail"/>
    <n v="2001"/>
    <n v="2437.85"/>
    <n v="4874"/>
    <s v="United States"/>
    <n v="0"/>
    <s v="GTX"/>
    <n v="1096"/>
    <x v="2"/>
    <s v="West"/>
  </r>
  <r>
    <s v="Y9NTV3K5"/>
    <x v="14"/>
    <x v="4"/>
    <s v="Labdrill"/>
    <x v="0"/>
    <d v="2017-09-14T00:00:00"/>
    <x v="175"/>
    <n v="3596"/>
    <s v="medical"/>
    <n v="1985"/>
    <n v="2741.37"/>
    <n v="9226"/>
    <s v="United States"/>
    <n v="0"/>
    <s v="MG"/>
    <n v="3393"/>
    <x v="2"/>
    <s v="West"/>
  </r>
  <r>
    <s v="DT8SWPLT"/>
    <x v="21"/>
    <x v="2"/>
    <s v="dambase"/>
    <x v="0"/>
    <d v="2017-09-14T00:00:00"/>
    <x v="237"/>
    <n v="545"/>
    <s v="marketing"/>
    <n v="1995"/>
    <n v="2173.98"/>
    <n v="2928"/>
    <s v="United States"/>
    <s v="Inity"/>
    <s v="GTX"/>
    <n v="550"/>
    <x v="0"/>
    <s v="Central"/>
  </r>
  <r>
    <s v="URRBXP0V"/>
    <x v="21"/>
    <x v="4"/>
    <s v="Rangreen"/>
    <x v="0"/>
    <d v="2017-09-14T00:00:00"/>
    <x v="226"/>
    <n v="3362"/>
    <s v="technolgy"/>
    <n v="1987"/>
    <n v="2938.67"/>
    <n v="8775"/>
    <s v="Panama"/>
    <n v="0"/>
    <s v="MG"/>
    <n v="3393"/>
    <x v="0"/>
    <s v="Central"/>
  </r>
  <r>
    <s v="CNAQ6R7T"/>
    <x v="20"/>
    <x v="0"/>
    <s v="Bioholding"/>
    <x v="0"/>
    <d v="2017-09-14T00:00:00"/>
    <x v="246"/>
    <n v="1086"/>
    <s v="medical"/>
    <n v="2012"/>
    <n v="587.34"/>
    <n v="1356"/>
    <s v="Philipines"/>
    <n v="0"/>
    <s v="GTX"/>
    <n v="1096"/>
    <x v="1"/>
    <s v="Central"/>
  </r>
  <r>
    <s v="FBYWCLLS"/>
    <x v="17"/>
    <x v="2"/>
    <s v="Acme Corporation"/>
    <x v="1"/>
    <d v="2017-09-14T00:00:00"/>
    <x v="183"/>
    <n v="0"/>
    <s v="technolgy"/>
    <n v="1996"/>
    <n v="1100.04"/>
    <n v="2822"/>
    <s v="United States"/>
    <n v="0"/>
    <s v="GTX"/>
    <n v="550"/>
    <x v="5"/>
    <s v="East"/>
  </r>
  <r>
    <s v="8EQRW9H5"/>
    <x v="11"/>
    <x v="1"/>
    <s v="Konmatfix"/>
    <x v="1"/>
    <d v="2017-09-14T00:00:00"/>
    <x v="245"/>
    <n v="0"/>
    <s v="marketing"/>
    <n v="1985"/>
    <n v="375.43"/>
    <n v="1190"/>
    <s v="United States"/>
    <n v="0"/>
    <s v="MG"/>
    <n v="55"/>
    <x v="0"/>
    <s v="Central"/>
  </r>
  <r>
    <s v="77JIGDNZ"/>
    <x v="26"/>
    <x v="0"/>
    <s v="Bubba Gump"/>
    <x v="1"/>
    <d v="2017-09-15T00:00:00"/>
    <x v="242"/>
    <n v="0"/>
    <s v="software"/>
    <n v="2002"/>
    <n v="987.39"/>
    <n v="2253"/>
    <s v="United States"/>
    <n v="0"/>
    <s v="GTX"/>
    <n v="1096"/>
    <x v="5"/>
    <s v="East"/>
  </r>
  <r>
    <s v="DK6L8Y0Y"/>
    <x v="26"/>
    <x v="0"/>
    <s v="Vehement Capital Partners"/>
    <x v="0"/>
    <d v="2017-09-15T00:00:00"/>
    <x v="181"/>
    <n v="1221"/>
    <s v="finance"/>
    <n v="1993"/>
    <n v="646.1"/>
    <n v="883"/>
    <s v="United States"/>
    <s v="Golddex"/>
    <s v="GTX"/>
    <n v="1096"/>
    <x v="5"/>
    <s v="East"/>
  </r>
  <r>
    <s v="KA6SVT1C"/>
    <x v="1"/>
    <x v="4"/>
    <s v="Toughzap"/>
    <x v="1"/>
    <d v="2017-09-15T00:00:00"/>
    <x v="263"/>
    <n v="0"/>
    <s v="retail"/>
    <n v="1995"/>
    <n v="332.43"/>
    <n v="799"/>
    <s v="United States"/>
    <n v="0"/>
    <s v="MG"/>
    <n v="3393"/>
    <x v="1"/>
    <s v="Central"/>
  </r>
  <r>
    <s v="8ARRIREI"/>
    <x v="1"/>
    <x v="3"/>
    <s v="Warephase"/>
    <x v="0"/>
    <d v="2017-09-15T00:00:00"/>
    <x v="257"/>
    <n v="5669"/>
    <s v="services"/>
    <n v="1997"/>
    <n v="2041.73"/>
    <n v="5276"/>
    <s v="United States"/>
    <n v="0"/>
    <s v="GTX"/>
    <n v="5482"/>
    <x v="1"/>
    <s v="Central"/>
  </r>
  <r>
    <s v="W3LRLMKP"/>
    <x v="24"/>
    <x v="3"/>
    <s v="Finhigh"/>
    <x v="0"/>
    <d v="2017-09-15T00:00:00"/>
    <x v="250"/>
    <n v="5385"/>
    <s v="finance"/>
    <n v="2006"/>
    <n v="1102.43"/>
    <n v="1759"/>
    <s v="United States"/>
    <n v="0"/>
    <s v="GTX"/>
    <n v="5482"/>
    <x v="1"/>
    <s v="Central"/>
  </r>
  <r>
    <s v="HQKUH8XA"/>
    <x v="5"/>
    <x v="2"/>
    <s v="Hottechi"/>
    <x v="1"/>
    <d v="2017-09-15T00:00:00"/>
    <x v="275"/>
    <n v="0"/>
    <s v="technolgy"/>
    <n v="1997"/>
    <n v="8170.38"/>
    <n v="16499"/>
    <s v="Korea"/>
    <n v="0"/>
    <s v="GTX"/>
    <n v="550"/>
    <x v="3"/>
    <s v="West"/>
  </r>
  <r>
    <s v="6R6T68GL"/>
    <x v="5"/>
    <x v="1"/>
    <s v="Zoomit"/>
    <x v="0"/>
    <d v="2017-09-15T00:00:00"/>
    <x v="257"/>
    <n v="48"/>
    <s v="entertainment"/>
    <n v="1992"/>
    <n v="324.19"/>
    <n v="978"/>
    <s v="United States"/>
    <n v="0"/>
    <s v="MG"/>
    <n v="55"/>
    <x v="3"/>
    <s v="West"/>
  </r>
  <r>
    <s v="PGT70Q4T"/>
    <x v="5"/>
    <x v="4"/>
    <s v="Plexzap"/>
    <x v="0"/>
    <d v="2017-09-15T00:00:00"/>
    <x v="236"/>
    <n v="3663"/>
    <s v="retail"/>
    <n v="2001"/>
    <n v="2437.85"/>
    <n v="4874"/>
    <s v="United States"/>
    <n v="0"/>
    <s v="MG"/>
    <n v="3393"/>
    <x v="3"/>
    <s v="West"/>
  </r>
  <r>
    <s v="V6RULHFZ"/>
    <x v="4"/>
    <x v="1"/>
    <s v="Fasehatice"/>
    <x v="1"/>
    <d v="2017-09-15T00:00:00"/>
    <x v="264"/>
    <n v="0"/>
    <s v="retail"/>
    <n v="1990"/>
    <n v="4968.91"/>
    <n v="7523"/>
    <s v="United States"/>
    <n v="0"/>
    <s v="MG"/>
    <n v="55"/>
    <x v="3"/>
    <s v="West"/>
  </r>
  <r>
    <s v="GRYWAPXY"/>
    <x v="2"/>
    <x v="4"/>
    <s v="Rantouch"/>
    <x v="0"/>
    <d v="2017-09-15T00:00:00"/>
    <x v="238"/>
    <n v="2712"/>
    <s v="telecommunications"/>
    <n v="1994"/>
    <n v="1188.42"/>
    <n v="3015"/>
    <s v="United States"/>
    <n v="0"/>
    <s v="MG"/>
    <n v="3393"/>
    <x v="2"/>
    <s v="West"/>
  </r>
  <r>
    <s v="ZIEI8JM3"/>
    <x v="3"/>
    <x v="1"/>
    <s v="Ron-tech"/>
    <x v="0"/>
    <d v="2017-09-16T00:00:00"/>
    <x v="242"/>
    <n v="65"/>
    <s v="medical"/>
    <n v="1992"/>
    <n v="3922.42"/>
    <n v="6837"/>
    <s v="United States"/>
    <n v="0"/>
    <s v="MG"/>
    <n v="55"/>
    <x v="0"/>
    <s v="Central"/>
  </r>
  <r>
    <s v="QDYFLOZW"/>
    <x v="3"/>
    <x v="1"/>
    <s v="Statholdings"/>
    <x v="0"/>
    <d v="2017-09-16T00:00:00"/>
    <x v="175"/>
    <n v="55"/>
    <s v="employment"/>
    <n v="1997"/>
    <n v="291.27"/>
    <n v="586"/>
    <s v="United States"/>
    <n v="0"/>
    <s v="MG"/>
    <n v="55"/>
    <x v="0"/>
    <s v="Central"/>
  </r>
  <r>
    <s v="55YURJ2E"/>
    <x v="3"/>
    <x v="1"/>
    <s v="Streethex"/>
    <x v="0"/>
    <d v="2017-09-16T00:00:00"/>
    <x v="264"/>
    <n v="58"/>
    <s v="retail"/>
    <n v="1988"/>
    <n v="1376.8"/>
    <n v="1165"/>
    <s v="Belgium"/>
    <n v="0"/>
    <s v="MG"/>
    <n v="55"/>
    <x v="0"/>
    <s v="Central"/>
  </r>
  <r>
    <s v="1PORK6E3"/>
    <x v="25"/>
    <x v="2"/>
    <s v="Ontomedia"/>
    <x v="0"/>
    <d v="2017-09-16T00:00:00"/>
    <x v="174"/>
    <n v="512"/>
    <s v="employment"/>
    <n v="1997"/>
    <n v="882.12"/>
    <n v="2769"/>
    <s v="United States"/>
    <n v="0"/>
    <s v="GTX"/>
    <n v="550"/>
    <x v="5"/>
    <s v="East"/>
  </r>
  <r>
    <s v="ENDKZ399"/>
    <x v="23"/>
    <x v="3"/>
    <s v="Kan-code"/>
    <x v="0"/>
    <d v="2017-09-16T00:00:00"/>
    <x v="172"/>
    <n v="5820"/>
    <s v="software"/>
    <n v="1982"/>
    <n v="11698.03"/>
    <n v="34288"/>
    <s v="United States"/>
    <n v="0"/>
    <s v="GTX"/>
    <n v="5482"/>
    <x v="4"/>
    <s v="East"/>
  </r>
  <r>
    <s v="VSNI41WQ"/>
    <x v="26"/>
    <x v="3"/>
    <s v="Donware"/>
    <x v="1"/>
    <d v="2017-09-16T00:00:00"/>
    <x v="261"/>
    <n v="0"/>
    <s v="marketing"/>
    <n v="1999"/>
    <n v="1197.44"/>
    <n v="2570"/>
    <s v="United States"/>
    <n v="0"/>
    <s v="GTX"/>
    <n v="5482"/>
    <x v="5"/>
    <s v="East"/>
  </r>
  <r>
    <s v="87KZX1UX"/>
    <x v="1"/>
    <x v="0"/>
    <s v="Codehow"/>
    <x v="0"/>
    <d v="2017-09-16T00:00:00"/>
    <x v="256"/>
    <n v="1179"/>
    <s v="software"/>
    <n v="1998"/>
    <n v="2714.9"/>
    <n v="2641"/>
    <s v="United States"/>
    <s v="Acme Corporation"/>
    <s v="GTX"/>
    <n v="1096"/>
    <x v="1"/>
    <s v="Central"/>
  </r>
  <r>
    <s v="PLRBC69J"/>
    <x v="1"/>
    <x v="0"/>
    <s v="Rangreen"/>
    <x v="0"/>
    <d v="2017-09-16T00:00:00"/>
    <x v="166"/>
    <n v="1153"/>
    <s v="technolgy"/>
    <n v="1987"/>
    <n v="2938.67"/>
    <n v="8775"/>
    <s v="Panama"/>
    <n v="0"/>
    <s v="GTX"/>
    <n v="1096"/>
    <x v="1"/>
    <s v="Central"/>
  </r>
  <r>
    <s v="RZB6Q4FX"/>
    <x v="22"/>
    <x v="0"/>
    <s v="Ganjaflex"/>
    <x v="0"/>
    <d v="2017-09-16T00:00:00"/>
    <x v="173"/>
    <n v="892"/>
    <s v="retail"/>
    <n v="1995"/>
    <n v="5158.71"/>
    <n v="17479"/>
    <s v="Japan"/>
    <n v="0"/>
    <s v="GTX"/>
    <n v="1096"/>
    <x v="5"/>
    <s v="East"/>
  </r>
  <r>
    <s v="ASK5U1TD"/>
    <x v="22"/>
    <x v="0"/>
    <s v="Zathunicon"/>
    <x v="0"/>
    <d v="2017-09-16T00:00:00"/>
    <x v="240"/>
    <n v="1231"/>
    <s v="retail"/>
    <n v="2010"/>
    <n v="71.12"/>
    <n v="144"/>
    <s v="United States"/>
    <n v="0"/>
    <s v="GTX"/>
    <n v="1096"/>
    <x v="5"/>
    <s v="East"/>
  </r>
  <r>
    <s v="T49Q4GWU"/>
    <x v="22"/>
    <x v="4"/>
    <s v="Plussunin"/>
    <x v="0"/>
    <d v="2017-09-16T00:00:00"/>
    <x v="273"/>
    <n v="3091"/>
    <s v="retail"/>
    <n v="2003"/>
    <n v="1419.98"/>
    <n v="4018"/>
    <s v="United States"/>
    <n v="0"/>
    <s v="MG"/>
    <n v="3393"/>
    <x v="5"/>
    <s v="East"/>
  </r>
  <r>
    <s v="JJ17IHID"/>
    <x v="19"/>
    <x v="2"/>
    <s v="Xx-zobam"/>
    <x v="0"/>
    <d v="2017-09-16T00:00:00"/>
    <x v="251"/>
    <n v="547"/>
    <s v="entertainment"/>
    <n v="1989"/>
    <n v="3838.39"/>
    <n v="8274"/>
    <s v="United States"/>
    <n v="0"/>
    <s v="GTX"/>
    <n v="550"/>
    <x v="4"/>
    <s v="East"/>
  </r>
  <r>
    <s v="311WKUHC"/>
    <x v="7"/>
    <x v="1"/>
    <s v="Labdrill"/>
    <x v="1"/>
    <d v="2017-09-16T00:00:00"/>
    <x v="220"/>
    <n v="0"/>
    <s v="medical"/>
    <n v="1985"/>
    <n v="2741.37"/>
    <n v="9226"/>
    <s v="United States"/>
    <n v="0"/>
    <s v="MG"/>
    <n v="55"/>
    <x v="2"/>
    <s v="West"/>
  </r>
  <r>
    <s v="JG1CD65M"/>
    <x v="7"/>
    <x v="3"/>
    <s v="Goodsilron"/>
    <x v="0"/>
    <d v="2017-09-16T00:00:00"/>
    <x v="152"/>
    <n v="5919"/>
    <s v="marketing"/>
    <n v="2000"/>
    <n v="2952.73"/>
    <n v="5107"/>
    <s v="United States"/>
    <n v="0"/>
    <s v="GTX"/>
    <n v="5482"/>
    <x v="2"/>
    <s v="West"/>
  </r>
  <r>
    <s v="YIK15TLW"/>
    <x v="7"/>
    <x v="3"/>
    <s v="Groovestreet"/>
    <x v="0"/>
    <d v="2017-09-16T00:00:00"/>
    <x v="232"/>
    <n v="5745"/>
    <s v="retail"/>
    <n v="2003"/>
    <n v="223.8"/>
    <n v="299"/>
    <s v="United States"/>
    <n v="0"/>
    <s v="GTX"/>
    <n v="5482"/>
    <x v="2"/>
    <s v="West"/>
  </r>
  <r>
    <s v="RYJPSM6D"/>
    <x v="29"/>
    <x v="2"/>
    <s v="Stanredtax"/>
    <x v="1"/>
    <d v="2017-09-16T00:00:00"/>
    <x v="231"/>
    <n v="0"/>
    <s v="finance"/>
    <n v="1987"/>
    <n v="1698.2"/>
    <n v="3798"/>
    <s v="United States"/>
    <n v="0"/>
    <s v="GTX"/>
    <n v="550"/>
    <x v="1"/>
    <s v="Central"/>
  </r>
  <r>
    <s v="ZQK0JTVN"/>
    <x v="29"/>
    <x v="2"/>
    <s v="Streethex"/>
    <x v="1"/>
    <d v="2017-09-16T00:00:00"/>
    <x v="243"/>
    <n v="0"/>
    <s v="retail"/>
    <n v="1988"/>
    <n v="1376.8"/>
    <n v="1165"/>
    <s v="Belgium"/>
    <n v="0"/>
    <s v="GTX"/>
    <n v="550"/>
    <x v="1"/>
    <s v="Central"/>
  </r>
  <r>
    <s v="JZD1QDWA"/>
    <x v="21"/>
    <x v="4"/>
    <s v="Cancity"/>
    <x v="1"/>
    <d v="2017-09-16T00:00:00"/>
    <x v="258"/>
    <n v="0"/>
    <s v="retail"/>
    <n v="2001"/>
    <n v="718.62"/>
    <n v="2448"/>
    <s v="United States"/>
    <n v="0"/>
    <s v="MG"/>
    <n v="3393"/>
    <x v="0"/>
    <s v="Central"/>
  </r>
  <r>
    <s v="LOSUVU4T"/>
    <x v="5"/>
    <x v="3"/>
    <s v="Konex"/>
    <x v="1"/>
    <d v="2017-09-16T00:00:00"/>
    <x v="257"/>
    <n v="0"/>
    <s v="technolgy"/>
    <n v="1980"/>
    <n v="7708.38"/>
    <n v="13756"/>
    <s v="United States"/>
    <n v="0"/>
    <s v="GTX"/>
    <n v="5482"/>
    <x v="3"/>
    <s v="West"/>
  </r>
  <r>
    <s v="85LVQ6PB"/>
    <x v="5"/>
    <x v="0"/>
    <s v="Singletechno"/>
    <x v="0"/>
    <d v="2017-09-16T00:00:00"/>
    <x v="272"/>
    <n v="1252"/>
    <s v="retail"/>
    <n v="1996"/>
    <n v="2214.94"/>
    <n v="5374"/>
    <s v="United States"/>
    <n v="0"/>
    <s v="GTX"/>
    <n v="1096"/>
    <x v="3"/>
    <s v="West"/>
  </r>
  <r>
    <s v="02ILGBRB"/>
    <x v="0"/>
    <x v="1"/>
    <s v="dambase"/>
    <x v="1"/>
    <d v="2017-09-16T00:00:00"/>
    <x v="233"/>
    <n v="0"/>
    <s v="marketing"/>
    <n v="1995"/>
    <n v="2173.98"/>
    <n v="2928"/>
    <s v="United States"/>
    <s v="Inity"/>
    <s v="MG"/>
    <n v="55"/>
    <x v="0"/>
    <s v="Central"/>
  </r>
  <r>
    <s v="ZFIT4XWO"/>
    <x v="0"/>
    <x v="4"/>
    <s v="Stanredtax"/>
    <x v="0"/>
    <d v="2017-09-16T00:00:00"/>
    <x v="254"/>
    <n v="3039"/>
    <s v="finance"/>
    <n v="1987"/>
    <n v="1698.2"/>
    <n v="3798"/>
    <s v="United States"/>
    <n v="0"/>
    <s v="MG"/>
    <n v="3393"/>
    <x v="0"/>
    <s v="Central"/>
  </r>
  <r>
    <s v="XH69FGJJ"/>
    <x v="6"/>
    <x v="2"/>
    <s v="Treequote"/>
    <x v="0"/>
    <d v="2017-09-16T00:00:00"/>
    <x v="231"/>
    <n v="637"/>
    <s v="telecommunications"/>
    <n v="1988"/>
    <n v="5266.09"/>
    <n v="8595"/>
    <s v="United States"/>
    <s v="Sonron"/>
    <s v="GTX"/>
    <n v="550"/>
    <x v="1"/>
    <s v="Central"/>
  </r>
  <r>
    <s v="JU2PPGP6"/>
    <x v="17"/>
    <x v="2"/>
    <s v="Acme Corporation"/>
    <x v="1"/>
    <d v="2017-09-16T00:00:00"/>
    <x v="166"/>
    <n v="0"/>
    <s v="technolgy"/>
    <n v="1996"/>
    <n v="1100.04"/>
    <n v="2822"/>
    <s v="United States"/>
    <n v="0"/>
    <s v="GTX"/>
    <n v="550"/>
    <x v="5"/>
    <s v="East"/>
  </r>
  <r>
    <s v="I2DLJ6C3"/>
    <x v="15"/>
    <x v="1"/>
    <s v="Gekko &amp; Co"/>
    <x v="0"/>
    <d v="2017-09-16T00:00:00"/>
    <x v="235"/>
    <n v="51"/>
    <s v="retail"/>
    <n v="1990"/>
    <n v="2520.83"/>
    <n v="3502"/>
    <s v="United States"/>
    <n v="0"/>
    <s v="MG"/>
    <n v="55"/>
    <x v="4"/>
    <s v="East"/>
  </r>
  <r>
    <s v="VEZ8OX88"/>
    <x v="4"/>
    <x v="2"/>
    <s v="Plexzap"/>
    <x v="1"/>
    <d v="2017-09-16T00:00:00"/>
    <x v="231"/>
    <n v="0"/>
    <s v="retail"/>
    <n v="2001"/>
    <n v="2437.85"/>
    <n v="4874"/>
    <s v="United States"/>
    <n v="0"/>
    <s v="GTX"/>
    <n v="550"/>
    <x v="3"/>
    <s v="West"/>
  </r>
  <r>
    <s v="M3QL68T6"/>
    <x v="4"/>
    <x v="2"/>
    <s v="Plexzap"/>
    <x v="0"/>
    <d v="2017-09-16T00:00:00"/>
    <x v="239"/>
    <n v="595"/>
    <s v="retail"/>
    <n v="2001"/>
    <n v="2437.85"/>
    <n v="4874"/>
    <s v="United States"/>
    <n v="0"/>
    <s v="GTX"/>
    <n v="550"/>
    <x v="3"/>
    <s v="West"/>
  </r>
  <r>
    <s v="Q3K6K5V9"/>
    <x v="4"/>
    <x v="1"/>
    <s v="Zoomit"/>
    <x v="0"/>
    <d v="2017-09-16T00:00:00"/>
    <x v="274"/>
    <n v="52"/>
    <s v="entertainment"/>
    <n v="1992"/>
    <n v="324.19"/>
    <n v="978"/>
    <s v="United States"/>
    <n v="0"/>
    <s v="MG"/>
    <n v="55"/>
    <x v="3"/>
    <s v="West"/>
  </r>
  <r>
    <s v="NFT2Z7MM"/>
    <x v="2"/>
    <x v="0"/>
    <s v="Dalttechnology"/>
    <x v="1"/>
    <d v="2017-09-16T00:00:00"/>
    <x v="228"/>
    <n v="0"/>
    <s v="software"/>
    <n v="2013"/>
    <n v="98.79"/>
    <n v="96"/>
    <s v="United States"/>
    <s v="Bubba Gump"/>
    <s v="GTX"/>
    <n v="1096"/>
    <x v="2"/>
    <s v="West"/>
  </r>
  <r>
    <s v="YC2GBK89"/>
    <x v="2"/>
    <x v="0"/>
    <s v="Hatfan"/>
    <x v="1"/>
    <d v="2017-09-16T00:00:00"/>
    <x v="255"/>
    <n v="0"/>
    <s v="services"/>
    <n v="1982"/>
    <n v="792.46"/>
    <n v="1299"/>
    <s v="United States"/>
    <n v="0"/>
    <s v="GTX"/>
    <n v="1096"/>
    <x v="2"/>
    <s v="West"/>
  </r>
  <r>
    <s v="U008ILBM"/>
    <x v="2"/>
    <x v="0"/>
    <s v="Plusstrip"/>
    <x v="1"/>
    <d v="2017-09-16T00:00:00"/>
    <x v="243"/>
    <n v="0"/>
    <s v="entertainment"/>
    <n v="2002"/>
    <n v="349.81"/>
    <n v="315"/>
    <s v="United States"/>
    <n v="0"/>
    <s v="GTX"/>
    <n v="1096"/>
    <x v="2"/>
    <s v="West"/>
  </r>
  <r>
    <s v="41HHBQRT"/>
    <x v="25"/>
    <x v="2"/>
    <s v="Xx-zobam"/>
    <x v="1"/>
    <d v="2017-09-17T00:00:00"/>
    <x v="252"/>
    <n v="0"/>
    <s v="entertainment"/>
    <n v="1989"/>
    <n v="3838.39"/>
    <n v="8274"/>
    <s v="United States"/>
    <n v="0"/>
    <s v="GTX"/>
    <n v="550"/>
    <x v="5"/>
    <s v="East"/>
  </r>
  <r>
    <s v="T6BHNN1O"/>
    <x v="27"/>
    <x v="1"/>
    <s v="Betatech"/>
    <x v="1"/>
    <d v="2017-09-17T00:00:00"/>
    <x v="220"/>
    <n v="0"/>
    <s v="medical"/>
    <n v="1986"/>
    <n v="647.18"/>
    <n v="1185"/>
    <s v="Kenya"/>
    <n v="0"/>
    <s v="MG"/>
    <n v="55"/>
    <x v="0"/>
    <s v="Central"/>
  </r>
  <r>
    <s v="F8F6MA24"/>
    <x v="23"/>
    <x v="2"/>
    <s v="Sumace"/>
    <x v="0"/>
    <d v="2017-09-17T00:00:00"/>
    <x v="250"/>
    <n v="538"/>
    <s v="retail"/>
    <n v="2000"/>
    <n v="167.89"/>
    <n v="493"/>
    <s v="Romania"/>
    <n v="0"/>
    <s v="GTX"/>
    <n v="550"/>
    <x v="4"/>
    <s v="East"/>
  </r>
  <r>
    <s v="L7CFCOR6"/>
    <x v="1"/>
    <x v="3"/>
    <s v="Conecom"/>
    <x v="0"/>
    <d v="2017-09-17T00:00:00"/>
    <x v="265"/>
    <n v="5668"/>
    <s v="technolgy"/>
    <n v="2005"/>
    <n v="1520.66"/>
    <n v="1806"/>
    <s v="United States"/>
    <n v="0"/>
    <s v="GTX"/>
    <n v="5482"/>
    <x v="1"/>
    <s v="Central"/>
  </r>
  <r>
    <s v="U7L0IZLB"/>
    <x v="7"/>
    <x v="3"/>
    <s v="Sunnamplex"/>
    <x v="1"/>
    <d v="2017-09-17T00:00:00"/>
    <x v="243"/>
    <n v="0"/>
    <s v="marketing"/>
    <n v="2008"/>
    <n v="894.37"/>
    <n v="1593"/>
    <s v="Poland"/>
    <n v="0"/>
    <s v="GTX"/>
    <n v="5482"/>
    <x v="2"/>
    <s v="West"/>
  </r>
  <r>
    <s v="THNEGVH2"/>
    <x v="16"/>
    <x v="0"/>
    <s v="Lexiqvolax"/>
    <x v="0"/>
    <d v="2017-09-17T00:00:00"/>
    <x v="225"/>
    <n v="948"/>
    <s v="medical"/>
    <n v="2004"/>
    <n v="1618.89"/>
    <n v="3889"/>
    <s v="United States"/>
    <n v="0"/>
    <s v="GTX"/>
    <n v="1096"/>
    <x v="2"/>
    <s v="West"/>
  </r>
  <r>
    <s v="D1ANNMSO"/>
    <x v="21"/>
    <x v="2"/>
    <s v="Rundofase"/>
    <x v="0"/>
    <d v="2017-09-17T00:00:00"/>
    <x v="231"/>
    <n v="487"/>
    <s v="technolgy"/>
    <n v="1983"/>
    <n v="1008.06"/>
    <n v="1238"/>
    <s v="United States"/>
    <n v="0"/>
    <s v="GTX"/>
    <n v="550"/>
    <x v="0"/>
    <s v="Central"/>
  </r>
  <r>
    <s v="LMVQ6B9P"/>
    <x v="21"/>
    <x v="0"/>
    <s v="Funholding"/>
    <x v="0"/>
    <d v="2017-09-17T00:00:00"/>
    <x v="228"/>
    <n v="1072"/>
    <s v="finance"/>
    <n v="1991"/>
    <n v="2819.5"/>
    <n v="7227"/>
    <s v="United States"/>
    <s v="Golddex"/>
    <s v="GTX"/>
    <n v="1096"/>
    <x v="0"/>
    <s v="Central"/>
  </r>
  <r>
    <s v="OQBVGILR"/>
    <x v="5"/>
    <x v="1"/>
    <s v="Singletechno"/>
    <x v="0"/>
    <d v="2017-09-17T00:00:00"/>
    <x v="241"/>
    <n v="56"/>
    <s v="retail"/>
    <n v="1996"/>
    <n v="2214.94"/>
    <n v="5374"/>
    <s v="United States"/>
    <n v="0"/>
    <s v="MG"/>
    <n v="55"/>
    <x v="3"/>
    <s v="West"/>
  </r>
  <r>
    <s v="8LA72RM8"/>
    <x v="8"/>
    <x v="4"/>
    <s v="Donware"/>
    <x v="2"/>
    <d v="2017-09-17T00:00:00"/>
    <x v="14"/>
    <m/>
    <s v="marketing"/>
    <n v="1999"/>
    <n v="1197.44"/>
    <n v="2570"/>
    <s v="United States"/>
    <n v="0"/>
    <s v="MG"/>
    <n v="3393"/>
    <x v="2"/>
    <s v="West"/>
  </r>
  <r>
    <s v="7AH7F190"/>
    <x v="17"/>
    <x v="2"/>
    <s v="Betasoloin"/>
    <x v="1"/>
    <d v="2017-09-17T00:00:00"/>
    <x v="235"/>
    <n v="0"/>
    <s v="medical"/>
    <n v="1999"/>
    <n v="251.41"/>
    <n v="495"/>
    <s v="United States"/>
    <n v="0"/>
    <s v="GTX"/>
    <n v="550"/>
    <x v="5"/>
    <s v="East"/>
  </r>
  <r>
    <s v="ME0LMBYL"/>
    <x v="17"/>
    <x v="0"/>
    <s v="Initech"/>
    <x v="1"/>
    <d v="2017-09-17T00:00:00"/>
    <x v="260"/>
    <n v="0"/>
    <s v="telecommunications"/>
    <n v="1994"/>
    <n v="6395.05"/>
    <n v="20275"/>
    <s v="United States"/>
    <n v="0"/>
    <s v="GTX"/>
    <n v="1096"/>
    <x v="5"/>
    <s v="East"/>
  </r>
  <r>
    <s v="KODTODAA"/>
    <x v="17"/>
    <x v="3"/>
    <s v="Betasoloin"/>
    <x v="1"/>
    <d v="2017-09-17T00:00:00"/>
    <x v="255"/>
    <n v="0"/>
    <s v="medical"/>
    <n v="1999"/>
    <n v="251.41"/>
    <n v="495"/>
    <s v="United States"/>
    <n v="0"/>
    <s v="GTX"/>
    <n v="5482"/>
    <x v="5"/>
    <s v="East"/>
  </r>
  <r>
    <s v="9F407X6U"/>
    <x v="10"/>
    <x v="1"/>
    <s v="Konex"/>
    <x v="0"/>
    <d v="2017-09-17T00:00:00"/>
    <x v="234"/>
    <n v="49"/>
    <s v="technolgy"/>
    <n v="1980"/>
    <n v="7708.38"/>
    <n v="13756"/>
    <s v="United States"/>
    <n v="0"/>
    <s v="MG"/>
    <n v="55"/>
    <x v="3"/>
    <s v="West"/>
  </r>
  <r>
    <s v="P4PKECH7"/>
    <x v="1"/>
    <x v="2"/>
    <s v="Gogozoom"/>
    <x v="1"/>
    <d v="2017-09-18T00:00:00"/>
    <x v="172"/>
    <n v="0"/>
    <s v="telecommunications"/>
    <n v="2007"/>
    <n v="86.68"/>
    <n v="187"/>
    <s v="United States"/>
    <s v="Sonron"/>
    <s v="GTX"/>
    <n v="550"/>
    <x v="1"/>
    <s v="Central"/>
  </r>
  <r>
    <s v="D40ALWGC"/>
    <x v="22"/>
    <x v="3"/>
    <s v="Mathtouch"/>
    <x v="1"/>
    <d v="2017-09-18T00:00:00"/>
    <x v="183"/>
    <n v="0"/>
    <s v="marketing"/>
    <n v="1984"/>
    <n v="3027.46"/>
    <n v="9516"/>
    <s v="Jordan"/>
    <n v="0"/>
    <s v="GTX"/>
    <n v="5482"/>
    <x v="5"/>
    <s v="East"/>
  </r>
  <r>
    <s v="524QUXI2"/>
    <x v="22"/>
    <x v="3"/>
    <s v="Xx-zobam"/>
    <x v="1"/>
    <d v="2017-09-18T00:00:00"/>
    <x v="243"/>
    <n v="0"/>
    <s v="entertainment"/>
    <n v="1989"/>
    <n v="3838.39"/>
    <n v="8274"/>
    <s v="United States"/>
    <n v="0"/>
    <s v="GTX"/>
    <n v="5482"/>
    <x v="5"/>
    <s v="East"/>
  </r>
  <r>
    <s v="8W35TVOQ"/>
    <x v="9"/>
    <x v="4"/>
    <s v="Faxquote"/>
    <x v="0"/>
    <d v="2017-09-18T00:00:00"/>
    <x v="234"/>
    <n v="2918"/>
    <s v="telecommunications"/>
    <n v="1995"/>
    <n v="1825.82"/>
    <n v="5595"/>
    <s v="United States"/>
    <s v="Sonron"/>
    <s v="MG"/>
    <n v="3393"/>
    <x v="3"/>
    <s v="West"/>
  </r>
  <r>
    <s v="3D6LLPA1"/>
    <x v="29"/>
    <x v="0"/>
    <s v="Funholding"/>
    <x v="1"/>
    <d v="2017-09-18T00:00:00"/>
    <x v="254"/>
    <n v="0"/>
    <s v="finance"/>
    <n v="1991"/>
    <n v="2819.5"/>
    <n v="7227"/>
    <s v="United States"/>
    <s v="Golddex"/>
    <s v="GTX"/>
    <n v="1096"/>
    <x v="1"/>
    <s v="Central"/>
  </r>
  <r>
    <s v="OU42AWAE"/>
    <x v="14"/>
    <x v="2"/>
    <s v="Hatfan"/>
    <x v="0"/>
    <d v="2017-09-18T00:00:00"/>
    <x v="240"/>
    <n v="531"/>
    <s v="services"/>
    <n v="1982"/>
    <n v="792.46"/>
    <n v="1299"/>
    <s v="United States"/>
    <n v="0"/>
    <s v="GTX"/>
    <n v="550"/>
    <x v="2"/>
    <s v="West"/>
  </r>
  <r>
    <s v="OJOJPNL6"/>
    <x v="16"/>
    <x v="3"/>
    <s v="Singletechno"/>
    <x v="1"/>
    <d v="2017-09-18T00:00:00"/>
    <x v="233"/>
    <n v="0"/>
    <s v="retail"/>
    <n v="1996"/>
    <n v="2214.94"/>
    <n v="5374"/>
    <s v="United States"/>
    <n v="0"/>
    <s v="GTX"/>
    <n v="5482"/>
    <x v="2"/>
    <s v="West"/>
  </r>
  <r>
    <s v="MENKE9IV"/>
    <x v="16"/>
    <x v="2"/>
    <s v="Singletechno"/>
    <x v="0"/>
    <d v="2017-09-18T00:00:00"/>
    <x v="261"/>
    <n v="526"/>
    <s v="retail"/>
    <n v="1996"/>
    <n v="2214.94"/>
    <n v="5374"/>
    <s v="United States"/>
    <n v="0"/>
    <s v="GTX"/>
    <n v="550"/>
    <x v="2"/>
    <s v="West"/>
  </r>
  <r>
    <s v="PXSDIDXO"/>
    <x v="21"/>
    <x v="2"/>
    <s v="Ron-tech"/>
    <x v="1"/>
    <d v="2017-09-18T00:00:00"/>
    <x v="209"/>
    <n v="0"/>
    <s v="medical"/>
    <n v="1992"/>
    <n v="3922.42"/>
    <n v="6837"/>
    <s v="United States"/>
    <n v="0"/>
    <s v="GTX"/>
    <n v="550"/>
    <x v="0"/>
    <s v="Central"/>
  </r>
  <r>
    <s v="5PIJNVMB"/>
    <x v="21"/>
    <x v="2"/>
    <s v="Konmatfix"/>
    <x v="0"/>
    <d v="2017-09-18T00:00:00"/>
    <x v="227"/>
    <n v="485"/>
    <s v="marketing"/>
    <n v="1985"/>
    <n v="375.43"/>
    <n v="1190"/>
    <s v="United States"/>
    <n v="0"/>
    <s v="GTX"/>
    <n v="550"/>
    <x v="0"/>
    <s v="Central"/>
  </r>
  <r>
    <s v="ZLFKHXXI"/>
    <x v="0"/>
    <x v="2"/>
    <s v="Rundofase"/>
    <x v="0"/>
    <d v="2017-09-18T00:00:00"/>
    <x v="273"/>
    <n v="520"/>
    <s v="technolgy"/>
    <n v="1983"/>
    <n v="1008.06"/>
    <n v="1238"/>
    <s v="United States"/>
    <n v="0"/>
    <s v="GTX"/>
    <n v="550"/>
    <x v="0"/>
    <s v="Central"/>
  </r>
  <r>
    <s v="WIDRX5N6"/>
    <x v="6"/>
    <x v="0"/>
    <s v="Dontechi"/>
    <x v="0"/>
    <d v="2017-09-18T00:00:00"/>
    <x v="267"/>
    <n v="1020"/>
    <s v="software"/>
    <n v="1982"/>
    <n v="4618"/>
    <n v="10083"/>
    <s v="United States"/>
    <n v="0"/>
    <s v="GTX"/>
    <n v="1096"/>
    <x v="1"/>
    <s v="Central"/>
  </r>
  <r>
    <s v="HJLKGIH4"/>
    <x v="17"/>
    <x v="0"/>
    <s v="Mathtouch"/>
    <x v="1"/>
    <d v="2017-09-18T00:00:00"/>
    <x v="239"/>
    <n v="0"/>
    <s v="marketing"/>
    <n v="1984"/>
    <n v="3027.46"/>
    <n v="9516"/>
    <s v="Jordan"/>
    <n v="0"/>
    <s v="GTX"/>
    <n v="1096"/>
    <x v="5"/>
    <s v="East"/>
  </r>
  <r>
    <s v="DF6A63B7"/>
    <x v="17"/>
    <x v="4"/>
    <s v="Yearin"/>
    <x v="1"/>
    <d v="2017-09-18T00:00:00"/>
    <x v="244"/>
    <n v="0"/>
    <s v="retail"/>
    <n v="2005"/>
    <n v="2261.05"/>
    <n v="3851"/>
    <s v="United States"/>
    <n v="0"/>
    <s v="MG"/>
    <n v="3393"/>
    <x v="5"/>
    <s v="East"/>
  </r>
  <r>
    <s v="KDQL1O1A"/>
    <x v="4"/>
    <x v="2"/>
    <s v="Dalttechnology"/>
    <x v="1"/>
    <d v="2017-09-18T00:00:00"/>
    <x v="212"/>
    <n v="0"/>
    <s v="software"/>
    <n v="2013"/>
    <n v="98.79"/>
    <n v="96"/>
    <s v="United States"/>
    <s v="Bubba Gump"/>
    <s v="GTX"/>
    <n v="550"/>
    <x v="3"/>
    <s v="West"/>
  </r>
  <r>
    <s v="01XZ9CRY"/>
    <x v="2"/>
    <x v="3"/>
    <s v="Initech"/>
    <x v="2"/>
    <d v="2017-09-18T00:00:00"/>
    <x v="14"/>
    <m/>
    <s v="telecommunications"/>
    <n v="1994"/>
    <n v="6395.05"/>
    <n v="20275"/>
    <s v="United States"/>
    <n v="0"/>
    <s v="GTX"/>
    <n v="5482"/>
    <x v="2"/>
    <s v="West"/>
  </r>
  <r>
    <s v="HJY0TQ7X"/>
    <x v="2"/>
    <x v="1"/>
    <s v="Toughzap"/>
    <x v="2"/>
    <d v="2017-09-18T00:00:00"/>
    <x v="14"/>
    <m/>
    <s v="retail"/>
    <n v="1995"/>
    <n v="332.43"/>
    <n v="799"/>
    <s v="United States"/>
    <n v="0"/>
    <s v="MG"/>
    <n v="55"/>
    <x v="2"/>
    <s v="West"/>
  </r>
  <r>
    <s v="75HKH8PS"/>
    <x v="3"/>
    <x v="0"/>
    <s v="Funholding"/>
    <x v="1"/>
    <d v="2017-09-19T00:00:00"/>
    <x v="182"/>
    <n v="0"/>
    <s v="finance"/>
    <n v="1991"/>
    <n v="2819.5"/>
    <n v="7227"/>
    <s v="United States"/>
    <s v="Golddex"/>
    <s v="GTX"/>
    <n v="1096"/>
    <x v="0"/>
    <s v="Central"/>
  </r>
  <r>
    <s v="NK2CHYT1"/>
    <x v="27"/>
    <x v="0"/>
    <s v="Ron-tech"/>
    <x v="1"/>
    <d v="2017-09-19T00:00:00"/>
    <x v="226"/>
    <n v="0"/>
    <s v="medical"/>
    <n v="1992"/>
    <n v="3922.42"/>
    <n v="6837"/>
    <s v="United States"/>
    <n v="0"/>
    <s v="GTX"/>
    <n v="1096"/>
    <x v="0"/>
    <s v="Central"/>
  </r>
  <r>
    <s v="8598PVIX"/>
    <x v="12"/>
    <x v="1"/>
    <s v="Groovestreet"/>
    <x v="0"/>
    <d v="2017-09-19T00:00:00"/>
    <x v="209"/>
    <n v="53"/>
    <s v="retail"/>
    <n v="2003"/>
    <n v="223.8"/>
    <n v="299"/>
    <s v="United States"/>
    <n v="0"/>
    <s v="MG"/>
    <n v="55"/>
    <x v="3"/>
    <s v="West"/>
  </r>
  <r>
    <s v="BKMYW792"/>
    <x v="14"/>
    <x v="4"/>
    <s v="Nam-zim"/>
    <x v="1"/>
    <d v="2017-09-19T00:00:00"/>
    <x v="235"/>
    <n v="0"/>
    <s v="services"/>
    <n v="1987"/>
    <n v="405.59"/>
    <n v="1179"/>
    <s v="Brazil"/>
    <s v="Warephase"/>
    <s v="MG"/>
    <n v="3393"/>
    <x v="2"/>
    <s v="West"/>
  </r>
  <r>
    <s v="3IBBBGM4"/>
    <x v="16"/>
    <x v="2"/>
    <s v="Fasehatice"/>
    <x v="0"/>
    <d v="2017-09-19T00:00:00"/>
    <x v="228"/>
    <n v="555"/>
    <s v="retail"/>
    <n v="1990"/>
    <n v="4968.91"/>
    <n v="7523"/>
    <s v="United States"/>
    <n v="0"/>
    <s v="GTX"/>
    <n v="550"/>
    <x v="2"/>
    <s v="West"/>
  </r>
  <r>
    <s v="T32P6LSX"/>
    <x v="21"/>
    <x v="2"/>
    <s v="Rangreen"/>
    <x v="0"/>
    <d v="2017-09-19T00:00:00"/>
    <x v="241"/>
    <n v="492"/>
    <s v="technolgy"/>
    <n v="1987"/>
    <n v="2938.67"/>
    <n v="8775"/>
    <s v="Panama"/>
    <n v="0"/>
    <s v="GTX"/>
    <n v="550"/>
    <x v="0"/>
    <s v="Central"/>
  </r>
  <r>
    <s v="B944EMXZ"/>
    <x v="20"/>
    <x v="0"/>
    <s v="Codehow"/>
    <x v="1"/>
    <d v="2017-09-19T00:00:00"/>
    <x v="229"/>
    <n v="0"/>
    <s v="software"/>
    <n v="1998"/>
    <n v="2714.9"/>
    <n v="2641"/>
    <s v="United States"/>
    <s v="Acme Corporation"/>
    <s v="GTX"/>
    <n v="1096"/>
    <x v="1"/>
    <s v="Central"/>
  </r>
  <r>
    <s v="DOY7VMYB"/>
    <x v="20"/>
    <x v="0"/>
    <s v="Warephase"/>
    <x v="1"/>
    <d v="2017-09-19T00:00:00"/>
    <x v="232"/>
    <n v="0"/>
    <s v="services"/>
    <n v="1997"/>
    <n v="2041.73"/>
    <n v="5276"/>
    <s v="United States"/>
    <n v="0"/>
    <s v="GTX"/>
    <n v="1096"/>
    <x v="1"/>
    <s v="Central"/>
  </r>
  <r>
    <s v="QXWLE549"/>
    <x v="20"/>
    <x v="2"/>
    <s v="Gogozoom"/>
    <x v="0"/>
    <d v="2017-09-19T00:00:00"/>
    <x v="227"/>
    <n v="574"/>
    <s v="telecommunications"/>
    <n v="2007"/>
    <n v="86.68"/>
    <n v="187"/>
    <s v="United States"/>
    <s v="Sonron"/>
    <s v="GTX"/>
    <n v="550"/>
    <x v="1"/>
    <s v="Central"/>
  </r>
  <r>
    <s v="D3O1PCMO"/>
    <x v="6"/>
    <x v="4"/>
    <s v="Condax"/>
    <x v="0"/>
    <d v="2017-09-19T00:00:00"/>
    <x v="239"/>
    <n v="3079"/>
    <s v="medical"/>
    <n v="2017"/>
    <n v="4.54"/>
    <n v="9"/>
    <s v="United States"/>
    <n v="0"/>
    <s v="MG"/>
    <n v="3393"/>
    <x v="1"/>
    <s v="Central"/>
  </r>
  <r>
    <s v="KUH39HQ7"/>
    <x v="11"/>
    <x v="1"/>
    <s v="Rangreen"/>
    <x v="1"/>
    <d v="2017-09-19T00:00:00"/>
    <x v="178"/>
    <n v="0"/>
    <s v="technolgy"/>
    <n v="1987"/>
    <n v="2938.67"/>
    <n v="8775"/>
    <s v="Panama"/>
    <n v="0"/>
    <s v="MG"/>
    <n v="55"/>
    <x v="0"/>
    <s v="Central"/>
  </r>
  <r>
    <s v="RW6QS352"/>
    <x v="11"/>
    <x v="3"/>
    <s v="Statholdings"/>
    <x v="0"/>
    <d v="2017-09-19T00:00:00"/>
    <x v="269"/>
    <n v="6000"/>
    <s v="employment"/>
    <n v="1997"/>
    <n v="291.27"/>
    <n v="586"/>
    <s v="United States"/>
    <n v="0"/>
    <s v="GTX"/>
    <n v="5482"/>
    <x v="0"/>
    <s v="Central"/>
  </r>
  <r>
    <s v="1374WYJG"/>
    <x v="13"/>
    <x v="4"/>
    <s v="Kan-code"/>
    <x v="0"/>
    <d v="2017-09-19T00:00:00"/>
    <x v="269"/>
    <n v="3248"/>
    <s v="software"/>
    <n v="1982"/>
    <n v="11698.03"/>
    <n v="34288"/>
    <s v="United States"/>
    <n v="0"/>
    <s v="MG"/>
    <n v="3393"/>
    <x v="4"/>
    <s v="East"/>
  </r>
  <r>
    <s v="1T8R8X79"/>
    <x v="2"/>
    <x v="4"/>
    <s v="Nam-zim"/>
    <x v="0"/>
    <d v="2017-09-19T00:00:00"/>
    <x v="231"/>
    <n v="4249"/>
    <s v="services"/>
    <n v="1987"/>
    <n v="405.59"/>
    <n v="1179"/>
    <s v="Brazil"/>
    <s v="Warephase"/>
    <s v="MG"/>
    <n v="3393"/>
    <x v="2"/>
    <s v="West"/>
  </r>
  <r>
    <s v="PSMWYTMB"/>
    <x v="28"/>
    <x v="4"/>
    <s v="Toughzap"/>
    <x v="2"/>
    <d v="2017-09-20T00:00:00"/>
    <x v="14"/>
    <m/>
    <s v="retail"/>
    <n v="1995"/>
    <n v="332.43"/>
    <n v="799"/>
    <s v="United States"/>
    <n v="0"/>
    <s v="MG"/>
    <n v="3393"/>
    <x v="5"/>
    <s v="East"/>
  </r>
  <r>
    <s v="0ZXS3AIR"/>
    <x v="28"/>
    <x v="2"/>
    <s v="Betasoloin"/>
    <x v="0"/>
    <d v="2017-09-20T00:00:00"/>
    <x v="274"/>
    <n v="563"/>
    <s v="medical"/>
    <n v="1999"/>
    <n v="251.41"/>
    <n v="495"/>
    <s v="United States"/>
    <n v="0"/>
    <s v="GTX"/>
    <n v="550"/>
    <x v="5"/>
    <s v="East"/>
  </r>
  <r>
    <s v="6C2CJX31"/>
    <x v="22"/>
    <x v="0"/>
    <s v="Kan-code"/>
    <x v="1"/>
    <d v="2017-09-20T00:00:00"/>
    <x v="267"/>
    <n v="0"/>
    <s v="software"/>
    <n v="1982"/>
    <n v="11698.03"/>
    <n v="34288"/>
    <s v="United States"/>
    <n v="0"/>
    <s v="GTX"/>
    <n v="1096"/>
    <x v="5"/>
    <s v="East"/>
  </r>
  <r>
    <s v="VQQR3OUI"/>
    <x v="12"/>
    <x v="1"/>
    <s v="Doncon"/>
    <x v="0"/>
    <d v="2017-09-20T00:00:00"/>
    <x v="269"/>
    <n v="41"/>
    <s v="technolgy"/>
    <n v="2010"/>
    <n v="587.72"/>
    <n v="1501"/>
    <s v="United States"/>
    <n v="0"/>
    <s v="MG"/>
    <n v="55"/>
    <x v="3"/>
    <s v="West"/>
  </r>
  <r>
    <s v="UWYFOEMO"/>
    <x v="9"/>
    <x v="1"/>
    <s v="Dalttechnology"/>
    <x v="0"/>
    <d v="2017-09-20T00:00:00"/>
    <x v="166"/>
    <n v="59"/>
    <s v="software"/>
    <n v="2013"/>
    <n v="98.79"/>
    <n v="96"/>
    <s v="United States"/>
    <s v="Bubba Gump"/>
    <s v="MG"/>
    <n v="55"/>
    <x v="3"/>
    <s v="West"/>
  </r>
  <r>
    <s v="ZXNHUYCM"/>
    <x v="7"/>
    <x v="3"/>
    <s v="Goodsilron"/>
    <x v="1"/>
    <d v="2017-09-20T00:00:00"/>
    <x v="276"/>
    <n v="0"/>
    <s v="marketing"/>
    <n v="2000"/>
    <n v="2952.73"/>
    <n v="5107"/>
    <s v="United States"/>
    <n v="0"/>
    <s v="GTX"/>
    <n v="5482"/>
    <x v="2"/>
    <s v="West"/>
  </r>
  <r>
    <s v="KHG4UMKP"/>
    <x v="7"/>
    <x v="1"/>
    <s v="Blackzim"/>
    <x v="0"/>
    <d v="2017-09-20T00:00:00"/>
    <x v="251"/>
    <n v="58"/>
    <s v="retail"/>
    <n v="2009"/>
    <n v="497.11"/>
    <n v="1588"/>
    <s v="United States"/>
    <n v="0"/>
    <s v="MG"/>
    <n v="55"/>
    <x v="2"/>
    <s v="West"/>
  </r>
  <r>
    <s v="TEM0I59X"/>
    <x v="14"/>
    <x v="3"/>
    <s v="Lexiqvolax"/>
    <x v="0"/>
    <d v="2017-09-20T00:00:00"/>
    <x v="257"/>
    <n v="4906"/>
    <s v="medical"/>
    <n v="2004"/>
    <n v="1618.89"/>
    <n v="3889"/>
    <s v="United States"/>
    <n v="0"/>
    <s v="GTX"/>
    <n v="5482"/>
    <x v="2"/>
    <s v="West"/>
  </r>
  <r>
    <s v="1WPZ1MCO"/>
    <x v="5"/>
    <x v="2"/>
    <s v="Goodsilron"/>
    <x v="0"/>
    <d v="2017-09-20T00:00:00"/>
    <x v="181"/>
    <n v="587"/>
    <s v="marketing"/>
    <n v="2000"/>
    <n v="2952.73"/>
    <n v="5107"/>
    <s v="United States"/>
    <n v="0"/>
    <s v="GTX"/>
    <n v="550"/>
    <x v="3"/>
    <s v="West"/>
  </r>
  <r>
    <s v="VTVYSUZG"/>
    <x v="0"/>
    <x v="4"/>
    <s v="Cancity"/>
    <x v="0"/>
    <d v="2017-09-20T00:00:00"/>
    <x v="268"/>
    <n v="3627"/>
    <s v="retail"/>
    <n v="2001"/>
    <n v="718.62"/>
    <n v="2448"/>
    <s v="United States"/>
    <n v="0"/>
    <s v="MG"/>
    <n v="3393"/>
    <x v="0"/>
    <s v="Central"/>
  </r>
  <r>
    <s v="61IKUAZI"/>
    <x v="10"/>
    <x v="0"/>
    <s v="Dalttechnology"/>
    <x v="2"/>
    <d v="2017-09-20T00:00:00"/>
    <x v="14"/>
    <m/>
    <s v="software"/>
    <n v="2013"/>
    <n v="98.79"/>
    <n v="96"/>
    <s v="United States"/>
    <s v="Bubba Gump"/>
    <s v="GTX"/>
    <n v="1096"/>
    <x v="3"/>
    <s v="West"/>
  </r>
  <r>
    <s v="6ZSAKAHX"/>
    <x v="10"/>
    <x v="0"/>
    <s v="Plexzap"/>
    <x v="0"/>
    <d v="2017-09-20T00:00:00"/>
    <x v="253"/>
    <n v="920"/>
    <s v="retail"/>
    <n v="2001"/>
    <n v="2437.85"/>
    <n v="4874"/>
    <s v="United States"/>
    <n v="0"/>
    <s v="GTX"/>
    <n v="1096"/>
    <x v="3"/>
    <s v="West"/>
  </r>
  <r>
    <s v="D9MZMDOL"/>
    <x v="4"/>
    <x v="1"/>
    <s v="Zumgoity"/>
    <x v="2"/>
    <d v="2017-09-20T00:00:00"/>
    <x v="14"/>
    <m/>
    <s v="medical"/>
    <n v="1984"/>
    <n v="441.08"/>
    <n v="1210"/>
    <s v="United States"/>
    <n v="0"/>
    <s v="MG"/>
    <n v="55"/>
    <x v="3"/>
    <s v="West"/>
  </r>
  <r>
    <s v="7TIWLFZD"/>
    <x v="4"/>
    <x v="2"/>
    <s v="Golddex"/>
    <x v="0"/>
    <d v="2017-09-20T00:00:00"/>
    <x v="276"/>
    <n v="552"/>
    <s v="finance"/>
    <n v="2008"/>
    <n v="52.5"/>
    <n v="165"/>
    <s v="United States"/>
    <n v="0"/>
    <s v="GTX"/>
    <n v="550"/>
    <x v="3"/>
    <s v="West"/>
  </r>
  <r>
    <s v="HXRF96S3"/>
    <x v="4"/>
    <x v="1"/>
    <s v="Labdrill"/>
    <x v="0"/>
    <d v="2017-09-20T00:00:00"/>
    <x v="272"/>
    <n v="54"/>
    <s v="medical"/>
    <n v="1985"/>
    <n v="2741.37"/>
    <n v="9226"/>
    <s v="United States"/>
    <n v="0"/>
    <s v="MG"/>
    <n v="55"/>
    <x v="3"/>
    <s v="West"/>
  </r>
  <r>
    <s v="WTEAOER0"/>
    <x v="13"/>
    <x v="2"/>
    <s v="Bubba Gump"/>
    <x v="0"/>
    <d v="2017-09-20T00:00:00"/>
    <x v="246"/>
    <n v="472"/>
    <s v="software"/>
    <n v="2002"/>
    <n v="987.39"/>
    <n v="2253"/>
    <s v="United States"/>
    <n v="0"/>
    <s v="GTX"/>
    <n v="550"/>
    <x v="4"/>
    <s v="East"/>
  </r>
  <r>
    <s v="T8LSQO2S"/>
    <x v="18"/>
    <x v="3"/>
    <s v="Xx-zobam"/>
    <x v="1"/>
    <d v="2017-09-20T00:00:00"/>
    <x v="251"/>
    <n v="0"/>
    <s v="entertainment"/>
    <n v="1989"/>
    <n v="3838.39"/>
    <n v="8274"/>
    <s v="United States"/>
    <n v="0"/>
    <s v="GTX"/>
    <n v="5482"/>
    <x v="4"/>
    <s v="East"/>
  </r>
  <r>
    <s v="ABMOVF1A"/>
    <x v="3"/>
    <x v="1"/>
    <s v="Toughzap"/>
    <x v="0"/>
    <d v="2017-09-21T00:00:00"/>
    <x v="182"/>
    <n v="66"/>
    <s v="retail"/>
    <n v="1995"/>
    <n v="332.43"/>
    <n v="799"/>
    <s v="United States"/>
    <n v="0"/>
    <s v="MG"/>
    <n v="55"/>
    <x v="0"/>
    <s v="Central"/>
  </r>
  <r>
    <s v="J0WKJLR6"/>
    <x v="25"/>
    <x v="0"/>
    <s v="Massive Dynamic"/>
    <x v="0"/>
    <d v="2017-09-21T00:00:00"/>
    <x v="233"/>
    <n v="1039"/>
    <s v="entertainment"/>
    <n v="1989"/>
    <n v="665.06"/>
    <n v="1095"/>
    <s v="United States"/>
    <n v="0"/>
    <s v="GTX"/>
    <n v="1096"/>
    <x v="5"/>
    <s v="East"/>
  </r>
  <r>
    <s v="B1D3HP8V"/>
    <x v="23"/>
    <x v="0"/>
    <s v="Plussunin"/>
    <x v="1"/>
    <d v="2017-09-21T00:00:00"/>
    <x v="240"/>
    <n v="0"/>
    <s v="retail"/>
    <n v="2003"/>
    <n v="1419.98"/>
    <n v="4018"/>
    <s v="United States"/>
    <n v="0"/>
    <s v="GTX"/>
    <n v="1096"/>
    <x v="4"/>
    <s v="East"/>
  </r>
  <r>
    <s v="OAMR9KPA"/>
    <x v="23"/>
    <x v="2"/>
    <s v="Bluth Company"/>
    <x v="0"/>
    <d v="2017-09-21T00:00:00"/>
    <x v="260"/>
    <n v="550"/>
    <s v="technolgy"/>
    <n v="1993"/>
    <n v="1242.32"/>
    <n v="3027"/>
    <s v="United States"/>
    <s v="Acme Corporation"/>
    <s v="GTX"/>
    <n v="550"/>
    <x v="4"/>
    <s v="East"/>
  </r>
  <r>
    <s v="DHJ8KOUV"/>
    <x v="24"/>
    <x v="3"/>
    <s v="Condax"/>
    <x v="0"/>
    <d v="2017-09-21T00:00:00"/>
    <x v="254"/>
    <n v="5138"/>
    <s v="medical"/>
    <n v="2017"/>
    <n v="4.54"/>
    <n v="9"/>
    <s v="United States"/>
    <n v="0"/>
    <s v="GTX"/>
    <n v="5482"/>
    <x v="1"/>
    <s v="Central"/>
  </r>
  <r>
    <s v="JYNYK957"/>
    <x v="7"/>
    <x v="4"/>
    <s v="Labdrill"/>
    <x v="0"/>
    <d v="2017-09-21T00:00:00"/>
    <x v="234"/>
    <n v="3063"/>
    <s v="medical"/>
    <n v="1985"/>
    <n v="2741.37"/>
    <n v="9226"/>
    <s v="United States"/>
    <n v="0"/>
    <s v="MG"/>
    <n v="3393"/>
    <x v="2"/>
    <s v="West"/>
  </r>
  <r>
    <s v="NOLWR5EX"/>
    <x v="14"/>
    <x v="0"/>
    <s v="Sunnamplex"/>
    <x v="1"/>
    <d v="2017-09-21T00:00:00"/>
    <x v="277"/>
    <n v="0"/>
    <s v="marketing"/>
    <n v="2008"/>
    <n v="894.37"/>
    <n v="1593"/>
    <s v="Poland"/>
    <n v="0"/>
    <s v="GTX"/>
    <n v="1096"/>
    <x v="2"/>
    <s v="West"/>
  </r>
  <r>
    <s v="BUHR2X8U"/>
    <x v="16"/>
    <x v="2"/>
    <s v="Green-Plus"/>
    <x v="0"/>
    <d v="2017-09-21T00:00:00"/>
    <x v="264"/>
    <n v="613"/>
    <s v="services"/>
    <n v="2003"/>
    <n v="692.19"/>
    <n v="1922"/>
    <s v="United States"/>
    <n v="0"/>
    <s v="GTX"/>
    <n v="550"/>
    <x v="2"/>
    <s v="West"/>
  </r>
  <r>
    <s v="MLV2QDU6"/>
    <x v="21"/>
    <x v="3"/>
    <s v="Condax"/>
    <x v="0"/>
    <d v="2017-09-21T00:00:00"/>
    <x v="243"/>
    <n v="5160"/>
    <s v="medical"/>
    <n v="2017"/>
    <n v="4.54"/>
    <n v="9"/>
    <s v="United States"/>
    <n v="0"/>
    <s v="GTX"/>
    <n v="5482"/>
    <x v="0"/>
    <s v="Central"/>
  </r>
  <r>
    <s v="V7T9ZP6C"/>
    <x v="5"/>
    <x v="2"/>
    <s v="J-Texon"/>
    <x v="0"/>
    <d v="2017-09-21T00:00:00"/>
    <x v="276"/>
    <n v="566"/>
    <s v="retail"/>
    <n v="1989"/>
    <n v="1388.67"/>
    <n v="3583"/>
    <s v="United States"/>
    <n v="0"/>
    <s v="GTX"/>
    <n v="550"/>
    <x v="3"/>
    <s v="West"/>
  </r>
  <r>
    <s v="WYS1XI44"/>
    <x v="20"/>
    <x v="1"/>
    <s v="Warephase"/>
    <x v="0"/>
    <d v="2017-09-21T00:00:00"/>
    <x v="174"/>
    <n v="68"/>
    <s v="services"/>
    <n v="1997"/>
    <n v="2041.73"/>
    <n v="5276"/>
    <s v="United States"/>
    <n v="0"/>
    <s v="MG"/>
    <n v="55"/>
    <x v="1"/>
    <s v="Central"/>
  </r>
  <r>
    <s v="C3HN12Z8"/>
    <x v="8"/>
    <x v="2"/>
    <s v="Kan-code"/>
    <x v="1"/>
    <d v="2017-09-21T00:00:00"/>
    <x v="278"/>
    <n v="0"/>
    <s v="software"/>
    <n v="1982"/>
    <n v="11698.03"/>
    <n v="34288"/>
    <s v="United States"/>
    <n v="0"/>
    <s v="GTX"/>
    <n v="550"/>
    <x v="2"/>
    <s v="West"/>
  </r>
  <r>
    <s v="4PLSG7A3"/>
    <x v="11"/>
    <x v="1"/>
    <s v="dambase"/>
    <x v="0"/>
    <d v="2017-09-21T00:00:00"/>
    <x v="237"/>
    <n v="61"/>
    <s v="marketing"/>
    <n v="1995"/>
    <n v="2173.98"/>
    <n v="2928"/>
    <s v="United States"/>
    <s v="Inity"/>
    <s v="MG"/>
    <n v="55"/>
    <x v="0"/>
    <s v="Central"/>
  </r>
  <r>
    <s v="ZD772DU8"/>
    <x v="4"/>
    <x v="1"/>
    <s v="Groovestreet"/>
    <x v="1"/>
    <d v="2017-09-21T00:00:00"/>
    <x v="259"/>
    <n v="0"/>
    <s v="retail"/>
    <n v="2003"/>
    <n v="223.8"/>
    <n v="299"/>
    <s v="United States"/>
    <n v="0"/>
    <s v="MG"/>
    <n v="55"/>
    <x v="3"/>
    <s v="West"/>
  </r>
  <r>
    <s v="2KVQ5Z4M"/>
    <x v="18"/>
    <x v="4"/>
    <s v="Xx-zobam"/>
    <x v="1"/>
    <d v="2017-09-21T00:00:00"/>
    <x v="245"/>
    <n v="0"/>
    <s v="entertainment"/>
    <n v="1989"/>
    <n v="3838.39"/>
    <n v="8274"/>
    <s v="United States"/>
    <n v="0"/>
    <s v="MG"/>
    <n v="3393"/>
    <x v="4"/>
    <s v="East"/>
  </r>
  <r>
    <s v="U6LLSWEN"/>
    <x v="25"/>
    <x v="0"/>
    <s v="Plussunin"/>
    <x v="1"/>
    <d v="2017-09-22T00:00:00"/>
    <x v="235"/>
    <n v="0"/>
    <s v="retail"/>
    <n v="2003"/>
    <n v="1419.98"/>
    <n v="4018"/>
    <s v="United States"/>
    <n v="0"/>
    <s v="GTX"/>
    <n v="1096"/>
    <x v="5"/>
    <s v="East"/>
  </r>
  <r>
    <s v="RVQTWBKE"/>
    <x v="25"/>
    <x v="3"/>
    <s v="Donware"/>
    <x v="1"/>
    <d v="2017-09-22T00:00:00"/>
    <x v="251"/>
    <n v="0"/>
    <s v="marketing"/>
    <n v="1999"/>
    <n v="1197.44"/>
    <n v="2570"/>
    <s v="United States"/>
    <n v="0"/>
    <s v="GTX"/>
    <n v="5482"/>
    <x v="5"/>
    <s v="East"/>
  </r>
  <r>
    <s v="BWPBMVQH"/>
    <x v="23"/>
    <x v="2"/>
    <s v="Zotware"/>
    <x v="1"/>
    <d v="2017-09-22T00:00:00"/>
    <x v="245"/>
    <n v="0"/>
    <s v="software"/>
    <n v="1979"/>
    <n v="4478.47"/>
    <n v="13809"/>
    <s v="United States"/>
    <n v="0"/>
    <s v="GTX"/>
    <n v="550"/>
    <x v="4"/>
    <s v="East"/>
  </r>
  <r>
    <s v="55ZNV61S"/>
    <x v="22"/>
    <x v="2"/>
    <s v="Bioplex"/>
    <x v="1"/>
    <d v="2017-09-22T00:00:00"/>
    <x v="279"/>
    <n v="0"/>
    <s v="medical"/>
    <n v="1991"/>
    <n v="326.82"/>
    <n v="1016"/>
    <s v="United States"/>
    <n v="0"/>
    <s v="GTX"/>
    <n v="550"/>
    <x v="5"/>
    <s v="East"/>
  </r>
  <r>
    <s v="1LHU0876"/>
    <x v="12"/>
    <x v="4"/>
    <s v="Labdrill"/>
    <x v="2"/>
    <d v="2017-09-22T00:00:00"/>
    <x v="14"/>
    <m/>
    <s v="medical"/>
    <n v="1985"/>
    <n v="2741.37"/>
    <n v="9226"/>
    <s v="United States"/>
    <n v="0"/>
    <s v="MG"/>
    <n v="3393"/>
    <x v="3"/>
    <s v="West"/>
  </r>
  <r>
    <s v="V929BUUS"/>
    <x v="24"/>
    <x v="0"/>
    <s v="Isdom"/>
    <x v="1"/>
    <d v="2017-09-22T00:00:00"/>
    <x v="260"/>
    <n v="0"/>
    <s v="medical"/>
    <n v="2002"/>
    <n v="3178.24"/>
    <n v="4540"/>
    <s v="United States"/>
    <n v="0"/>
    <s v="GTX"/>
    <n v="1096"/>
    <x v="1"/>
    <s v="Central"/>
  </r>
  <r>
    <s v="4MFY8UXP"/>
    <x v="24"/>
    <x v="4"/>
    <s v="Ron-tech"/>
    <x v="0"/>
    <d v="2017-09-22T00:00:00"/>
    <x v="246"/>
    <n v="3772"/>
    <s v="medical"/>
    <n v="1992"/>
    <n v="3922.42"/>
    <n v="6837"/>
    <s v="United States"/>
    <n v="0"/>
    <s v="MG"/>
    <n v="3393"/>
    <x v="1"/>
    <s v="Central"/>
  </r>
  <r>
    <s v="EBJMZ5VE"/>
    <x v="7"/>
    <x v="3"/>
    <s v="Cheers"/>
    <x v="0"/>
    <d v="2017-09-22T00:00:00"/>
    <x v="277"/>
    <n v="5784"/>
    <s v="entertainment"/>
    <n v="1993"/>
    <n v="4269.9"/>
    <n v="6472"/>
    <s v="United States"/>
    <s v="Massive Dynamic"/>
    <s v="GTX"/>
    <n v="5482"/>
    <x v="2"/>
    <s v="West"/>
  </r>
  <r>
    <s v="9XF2B7RS"/>
    <x v="14"/>
    <x v="2"/>
    <s v="Fasehatice"/>
    <x v="0"/>
    <d v="2017-09-22T00:00:00"/>
    <x v="183"/>
    <n v="675"/>
    <s v="retail"/>
    <n v="1990"/>
    <n v="4968.91"/>
    <n v="7523"/>
    <s v="United States"/>
    <n v="0"/>
    <s v="GTX"/>
    <n v="550"/>
    <x v="2"/>
    <s v="West"/>
  </r>
  <r>
    <s v="WHV85GOQ"/>
    <x v="16"/>
    <x v="2"/>
    <s v="Sonron"/>
    <x v="1"/>
    <d v="2017-09-22T00:00:00"/>
    <x v="265"/>
    <n v="0"/>
    <s v="telecommunications"/>
    <n v="1999"/>
    <n v="1699.85"/>
    <n v="5108"/>
    <s v="United States"/>
    <n v="0"/>
    <s v="GTX"/>
    <n v="550"/>
    <x v="2"/>
    <s v="West"/>
  </r>
  <r>
    <s v="MXJAH0R5"/>
    <x v="8"/>
    <x v="1"/>
    <s v="Plusstrip"/>
    <x v="1"/>
    <d v="2017-09-22T00:00:00"/>
    <x v="265"/>
    <n v="0"/>
    <s v="entertainment"/>
    <n v="2002"/>
    <n v="349.81"/>
    <n v="315"/>
    <s v="United States"/>
    <n v="0"/>
    <s v="MG"/>
    <n v="55"/>
    <x v="2"/>
    <s v="West"/>
  </r>
  <r>
    <s v="OXW7DBDT"/>
    <x v="10"/>
    <x v="0"/>
    <s v="Doncon"/>
    <x v="1"/>
    <d v="2017-09-22T00:00:00"/>
    <x v="199"/>
    <n v="0"/>
    <s v="technolgy"/>
    <n v="2010"/>
    <n v="587.72"/>
    <n v="1501"/>
    <s v="United States"/>
    <n v="0"/>
    <s v="GTX"/>
    <n v="1096"/>
    <x v="3"/>
    <s v="West"/>
  </r>
  <r>
    <s v="W5EGDYPK"/>
    <x v="10"/>
    <x v="1"/>
    <s v="Newex"/>
    <x v="0"/>
    <d v="2017-09-22T00:00:00"/>
    <x v="276"/>
    <n v="55"/>
    <s v="services"/>
    <n v="1991"/>
    <n v="1012.72"/>
    <n v="3492"/>
    <s v="Germany"/>
    <n v="0"/>
    <s v="MG"/>
    <n v="55"/>
    <x v="3"/>
    <s v="West"/>
  </r>
  <r>
    <s v="C13104YM"/>
    <x v="11"/>
    <x v="1"/>
    <s v="Toughzap"/>
    <x v="1"/>
    <d v="2017-09-22T00:00:00"/>
    <x v="241"/>
    <n v="0"/>
    <s v="retail"/>
    <n v="1995"/>
    <n v="332.43"/>
    <n v="799"/>
    <s v="United States"/>
    <n v="0"/>
    <s v="MG"/>
    <n v="55"/>
    <x v="0"/>
    <s v="Central"/>
  </r>
  <r>
    <s v="1GA3AFTX"/>
    <x v="11"/>
    <x v="4"/>
    <s v="Rangreen"/>
    <x v="1"/>
    <d v="2017-09-22T00:00:00"/>
    <x v="237"/>
    <n v="0"/>
    <s v="technolgy"/>
    <n v="1987"/>
    <n v="2938.67"/>
    <n v="8775"/>
    <s v="Panama"/>
    <n v="0"/>
    <s v="MG"/>
    <n v="3393"/>
    <x v="0"/>
    <s v="Central"/>
  </r>
  <r>
    <s v="389D515R"/>
    <x v="11"/>
    <x v="3"/>
    <s v="Inity"/>
    <x v="0"/>
    <d v="2017-09-22T00:00:00"/>
    <x v="276"/>
    <n v="5775"/>
    <s v="marketing"/>
    <n v="1986"/>
    <n v="2403.58"/>
    <n v="8801"/>
    <s v="United States"/>
    <n v="0"/>
    <s v="GTX"/>
    <n v="5482"/>
    <x v="0"/>
    <s v="Central"/>
  </r>
  <r>
    <s v="2751GWVC"/>
    <x v="4"/>
    <x v="2"/>
    <s v="Hottechi"/>
    <x v="0"/>
    <d v="2017-09-22T00:00:00"/>
    <x v="228"/>
    <n v="651"/>
    <s v="technolgy"/>
    <n v="1997"/>
    <n v="8170.38"/>
    <n v="16499"/>
    <s v="Korea"/>
    <n v="0"/>
    <s v="GTX"/>
    <n v="550"/>
    <x v="3"/>
    <s v="West"/>
  </r>
  <r>
    <s v="0UFUDIYT"/>
    <x v="4"/>
    <x v="2"/>
    <s v="Scotfind"/>
    <x v="0"/>
    <d v="2017-09-22T00:00:00"/>
    <x v="240"/>
    <n v="570"/>
    <s v="software"/>
    <n v="1996"/>
    <n v="6354.87"/>
    <n v="16780"/>
    <s v="United States"/>
    <s v="Bubba Gump"/>
    <s v="GTX"/>
    <n v="550"/>
    <x v="3"/>
    <s v="West"/>
  </r>
  <r>
    <s v="Y3QBGJLM"/>
    <x v="4"/>
    <x v="1"/>
    <s v="Blackzim"/>
    <x v="0"/>
    <d v="2017-09-22T00:00:00"/>
    <x v="264"/>
    <n v="54"/>
    <s v="retail"/>
    <n v="2009"/>
    <n v="497.11"/>
    <n v="1588"/>
    <s v="United States"/>
    <n v="0"/>
    <s v="MG"/>
    <n v="55"/>
    <x v="3"/>
    <s v="West"/>
  </r>
  <r>
    <s v="O7U4I96P"/>
    <x v="4"/>
    <x v="1"/>
    <s v="Scotfind"/>
    <x v="0"/>
    <d v="2017-09-22T00:00:00"/>
    <x v="181"/>
    <n v="47"/>
    <s v="software"/>
    <n v="1996"/>
    <n v="6354.87"/>
    <n v="16780"/>
    <s v="United States"/>
    <s v="Bubba Gump"/>
    <s v="MG"/>
    <n v="55"/>
    <x v="3"/>
    <s v="West"/>
  </r>
  <r>
    <s v="Q0R3ZBNT"/>
    <x v="18"/>
    <x v="1"/>
    <s v="Silis"/>
    <x v="0"/>
    <d v="2017-09-22T00:00:00"/>
    <x v="226"/>
    <n v="56"/>
    <s v="medical"/>
    <n v="1994"/>
    <n v="2818.38"/>
    <n v="6290"/>
    <s v="United States"/>
    <n v="0"/>
    <s v="MG"/>
    <n v="55"/>
    <x v="4"/>
    <s v="East"/>
  </r>
  <r>
    <s v="FGUWP1NF"/>
    <x v="28"/>
    <x v="0"/>
    <s v="Vehement Capital Partners"/>
    <x v="1"/>
    <d v="2017-09-23T00:00:00"/>
    <x v="280"/>
    <n v="0"/>
    <s v="finance"/>
    <n v="1993"/>
    <n v="646.1"/>
    <n v="883"/>
    <s v="United States"/>
    <s v="Golddex"/>
    <s v="GTX"/>
    <n v="1096"/>
    <x v="5"/>
    <s v="East"/>
  </r>
  <r>
    <s v="ODINSHYF"/>
    <x v="24"/>
    <x v="1"/>
    <s v="Bioholding"/>
    <x v="1"/>
    <d v="2017-09-23T00:00:00"/>
    <x v="276"/>
    <n v="0"/>
    <s v="medical"/>
    <n v="2012"/>
    <n v="587.34"/>
    <n v="1356"/>
    <s v="Philipines"/>
    <n v="0"/>
    <s v="MG"/>
    <n v="55"/>
    <x v="1"/>
    <s v="Central"/>
  </r>
  <r>
    <s v="0TICPBMF"/>
    <x v="24"/>
    <x v="0"/>
    <s v="Conecom"/>
    <x v="0"/>
    <d v="2017-09-23T00:00:00"/>
    <x v="174"/>
    <n v="1047"/>
    <s v="technolgy"/>
    <n v="2005"/>
    <n v="1520.66"/>
    <n v="1806"/>
    <s v="United States"/>
    <n v="0"/>
    <s v="GTX"/>
    <n v="1096"/>
    <x v="1"/>
    <s v="Central"/>
  </r>
  <r>
    <s v="9F2MDA5R"/>
    <x v="9"/>
    <x v="4"/>
    <s v="Finjob"/>
    <x v="0"/>
    <d v="2017-09-23T00:00:00"/>
    <x v="170"/>
    <n v="3197"/>
    <s v="employment"/>
    <n v="1988"/>
    <n v="2059.9"/>
    <n v="3644"/>
    <s v="United States"/>
    <n v="0"/>
    <s v="MG"/>
    <n v="3393"/>
    <x v="3"/>
    <s v="West"/>
  </r>
  <r>
    <s v="JUKJ3RAB"/>
    <x v="29"/>
    <x v="0"/>
    <s v="Inity"/>
    <x v="1"/>
    <d v="2017-09-23T00:00:00"/>
    <x v="280"/>
    <n v="0"/>
    <s v="marketing"/>
    <n v="1986"/>
    <n v="2403.58"/>
    <n v="8801"/>
    <s v="United States"/>
    <n v="0"/>
    <s v="GTX"/>
    <n v="1096"/>
    <x v="1"/>
    <s v="Central"/>
  </r>
  <r>
    <s v="YD3D41E0"/>
    <x v="29"/>
    <x v="0"/>
    <s v="Zumgoity"/>
    <x v="0"/>
    <d v="2017-09-23T00:00:00"/>
    <x v="277"/>
    <n v="1127"/>
    <s v="medical"/>
    <n v="1984"/>
    <n v="441.08"/>
    <n v="1210"/>
    <s v="United States"/>
    <n v="0"/>
    <s v="GTX"/>
    <n v="1096"/>
    <x v="1"/>
    <s v="Central"/>
  </r>
  <r>
    <s v="RX8711KI"/>
    <x v="14"/>
    <x v="2"/>
    <s v="Plexzap"/>
    <x v="0"/>
    <d v="2017-09-23T00:00:00"/>
    <x v="270"/>
    <n v="468"/>
    <s v="retail"/>
    <n v="2001"/>
    <n v="2437.85"/>
    <n v="4874"/>
    <s v="United States"/>
    <n v="0"/>
    <s v="GTX"/>
    <n v="550"/>
    <x v="2"/>
    <s v="West"/>
  </r>
  <r>
    <s v="F3BJAMUL"/>
    <x v="14"/>
    <x v="1"/>
    <s v="Rantouch"/>
    <x v="0"/>
    <d v="2017-09-23T00:00:00"/>
    <x v="231"/>
    <n v="55"/>
    <s v="telecommunications"/>
    <n v="1994"/>
    <n v="1188.42"/>
    <n v="3015"/>
    <s v="United States"/>
    <n v="0"/>
    <s v="MG"/>
    <n v="55"/>
    <x v="2"/>
    <s v="West"/>
  </r>
  <r>
    <s v="HZS2YVRN"/>
    <x v="16"/>
    <x v="1"/>
    <s v="Finjob"/>
    <x v="0"/>
    <d v="2017-09-23T00:00:00"/>
    <x v="276"/>
    <n v="57"/>
    <s v="employment"/>
    <n v="1988"/>
    <n v="2059.9"/>
    <n v="3644"/>
    <s v="United States"/>
    <n v="0"/>
    <s v="MG"/>
    <n v="55"/>
    <x v="2"/>
    <s v="West"/>
  </r>
  <r>
    <s v="W3B077GY"/>
    <x v="21"/>
    <x v="1"/>
    <s v="Zumgoity"/>
    <x v="1"/>
    <d v="2017-09-23T00:00:00"/>
    <x v="238"/>
    <n v="0"/>
    <s v="medical"/>
    <n v="1984"/>
    <n v="441.08"/>
    <n v="1210"/>
    <s v="United States"/>
    <n v="0"/>
    <s v="MG"/>
    <n v="55"/>
    <x v="0"/>
    <s v="Central"/>
  </r>
  <r>
    <s v="MGR0TSPK"/>
    <x v="21"/>
    <x v="0"/>
    <s v="Rangreen"/>
    <x v="0"/>
    <d v="2017-09-23T00:00:00"/>
    <x v="235"/>
    <n v="946"/>
    <s v="technolgy"/>
    <n v="1987"/>
    <n v="2938.67"/>
    <n v="8775"/>
    <s v="Panama"/>
    <n v="0"/>
    <s v="GTX"/>
    <n v="1096"/>
    <x v="0"/>
    <s v="Central"/>
  </r>
  <r>
    <s v="TEF07JM6"/>
    <x v="5"/>
    <x v="2"/>
    <s v="Xx-holding"/>
    <x v="1"/>
    <d v="2017-09-23T00:00:00"/>
    <x v="277"/>
    <n v="0"/>
    <s v="finance"/>
    <n v="1993"/>
    <n v="7537.24"/>
    <n v="20293"/>
    <s v="United States"/>
    <n v="0"/>
    <s v="GTX"/>
    <n v="550"/>
    <x v="3"/>
    <s v="West"/>
  </r>
  <r>
    <s v="N8SVXI48"/>
    <x v="8"/>
    <x v="2"/>
    <s v="Zoomit"/>
    <x v="1"/>
    <d v="2017-09-23T00:00:00"/>
    <x v="225"/>
    <n v="0"/>
    <s v="entertainment"/>
    <n v="1992"/>
    <n v="324.19"/>
    <n v="978"/>
    <s v="United States"/>
    <n v="0"/>
    <s v="GTX"/>
    <n v="550"/>
    <x v="2"/>
    <s v="West"/>
  </r>
  <r>
    <s v="VG1WQW88"/>
    <x v="8"/>
    <x v="1"/>
    <s v="Golddex"/>
    <x v="1"/>
    <d v="2017-09-23T00:00:00"/>
    <x v="205"/>
    <n v="0"/>
    <s v="finance"/>
    <n v="2008"/>
    <n v="52.5"/>
    <n v="165"/>
    <s v="United States"/>
    <n v="0"/>
    <s v="MG"/>
    <n v="55"/>
    <x v="2"/>
    <s v="West"/>
  </r>
  <r>
    <s v="MEKVHSCB"/>
    <x v="0"/>
    <x v="1"/>
    <s v="Dontechi"/>
    <x v="1"/>
    <d v="2017-09-23T00:00:00"/>
    <x v="235"/>
    <n v="0"/>
    <s v="software"/>
    <n v="1982"/>
    <n v="4618"/>
    <n v="10083"/>
    <s v="United States"/>
    <n v="0"/>
    <s v="MG"/>
    <n v="55"/>
    <x v="0"/>
    <s v="Central"/>
  </r>
  <r>
    <s v="600FP406"/>
    <x v="13"/>
    <x v="1"/>
    <s v="Bioplex"/>
    <x v="0"/>
    <d v="2017-09-23T00:00:00"/>
    <x v="277"/>
    <n v="60"/>
    <s v="medical"/>
    <n v="1991"/>
    <n v="326.82"/>
    <n v="1016"/>
    <s v="United States"/>
    <n v="0"/>
    <s v="MG"/>
    <n v="55"/>
    <x v="4"/>
    <s v="East"/>
  </r>
  <r>
    <s v="2EFTTOAV"/>
    <x v="2"/>
    <x v="3"/>
    <s v="Green-Plus"/>
    <x v="0"/>
    <d v="2017-09-23T00:00:00"/>
    <x v="276"/>
    <n v="5865"/>
    <s v="services"/>
    <n v="2003"/>
    <n v="692.19"/>
    <n v="1922"/>
    <s v="United States"/>
    <n v="0"/>
    <s v="GTX"/>
    <n v="5482"/>
    <x v="2"/>
    <s v="West"/>
  </r>
  <r>
    <s v="DDXFIBEY"/>
    <x v="3"/>
    <x v="3"/>
    <s v="Treequote"/>
    <x v="1"/>
    <d v="2017-09-24T00:00:00"/>
    <x v="229"/>
    <n v="0"/>
    <s v="telecommunications"/>
    <n v="1988"/>
    <n v="5266.09"/>
    <n v="8595"/>
    <s v="United States"/>
    <s v="Sonron"/>
    <s v="GTX"/>
    <n v="5482"/>
    <x v="0"/>
    <s v="Central"/>
  </r>
  <r>
    <s v="5BRWXIU3"/>
    <x v="3"/>
    <x v="1"/>
    <s v="Codehow"/>
    <x v="1"/>
    <d v="2017-09-24T00:00:00"/>
    <x v="235"/>
    <n v="0"/>
    <s v="software"/>
    <n v="1998"/>
    <n v="2714.9"/>
    <n v="2641"/>
    <s v="United States"/>
    <s v="Acme Corporation"/>
    <s v="MG"/>
    <n v="55"/>
    <x v="0"/>
    <s v="Central"/>
  </r>
  <r>
    <s v="WN9ZY701"/>
    <x v="28"/>
    <x v="0"/>
    <s v="Kan-code"/>
    <x v="1"/>
    <d v="2017-09-24T00:00:00"/>
    <x v="246"/>
    <n v="0"/>
    <s v="software"/>
    <n v="1982"/>
    <n v="11698.03"/>
    <n v="34288"/>
    <s v="United States"/>
    <n v="0"/>
    <s v="GTX"/>
    <n v="1096"/>
    <x v="5"/>
    <s v="East"/>
  </r>
  <r>
    <s v="DA8D04ED"/>
    <x v="27"/>
    <x v="4"/>
    <s v="Globex Corporation"/>
    <x v="1"/>
    <d v="2017-09-24T00:00:00"/>
    <x v="279"/>
    <n v="0"/>
    <s v="technolgy"/>
    <n v="2000"/>
    <n v="1223.72"/>
    <n v="2497"/>
    <s v="Norway"/>
    <n v="0"/>
    <s v="MG"/>
    <n v="3393"/>
    <x v="0"/>
    <s v="Central"/>
  </r>
  <r>
    <s v="WLQC2XK4"/>
    <x v="27"/>
    <x v="1"/>
    <s v="Rundofase"/>
    <x v="0"/>
    <d v="2017-09-24T00:00:00"/>
    <x v="277"/>
    <n v="54"/>
    <s v="technolgy"/>
    <n v="1983"/>
    <n v="1008.06"/>
    <n v="1238"/>
    <s v="United States"/>
    <n v="0"/>
    <s v="MG"/>
    <n v="55"/>
    <x v="0"/>
    <s v="Central"/>
  </r>
  <r>
    <s v="CNLE5EJ2"/>
    <x v="26"/>
    <x v="3"/>
    <s v="Konex"/>
    <x v="0"/>
    <d v="2017-09-24T00:00:00"/>
    <x v="280"/>
    <n v="5378"/>
    <s v="technolgy"/>
    <n v="1980"/>
    <n v="7708.38"/>
    <n v="13756"/>
    <s v="United States"/>
    <n v="0"/>
    <s v="GTX"/>
    <n v="5482"/>
    <x v="5"/>
    <s v="East"/>
  </r>
  <r>
    <s v="2UNDAQZ2"/>
    <x v="1"/>
    <x v="0"/>
    <s v="Domzoom"/>
    <x v="1"/>
    <d v="2017-09-24T00:00:00"/>
    <x v="279"/>
    <n v="0"/>
    <s v="entertainment"/>
    <n v="1998"/>
    <n v="217.87"/>
    <n v="551"/>
    <s v="United States"/>
    <n v="0"/>
    <s v="GTX"/>
    <n v="1096"/>
    <x v="1"/>
    <s v="Central"/>
  </r>
  <r>
    <s v="R2E45IQ8"/>
    <x v="1"/>
    <x v="3"/>
    <s v="Conecom"/>
    <x v="0"/>
    <d v="2017-09-24T00:00:00"/>
    <x v="278"/>
    <n v="5144"/>
    <s v="technolgy"/>
    <n v="2005"/>
    <n v="1520.66"/>
    <n v="1806"/>
    <s v="United States"/>
    <n v="0"/>
    <s v="GTX"/>
    <n v="5482"/>
    <x v="1"/>
    <s v="Central"/>
  </r>
  <r>
    <s v="UX0H8B3W"/>
    <x v="22"/>
    <x v="3"/>
    <s v="Donware"/>
    <x v="1"/>
    <d v="2017-09-24T00:00:00"/>
    <x v="263"/>
    <n v="0"/>
    <s v="marketing"/>
    <n v="1999"/>
    <n v="1197.44"/>
    <n v="2570"/>
    <s v="United States"/>
    <n v="0"/>
    <s v="GTX"/>
    <n v="5482"/>
    <x v="5"/>
    <s v="East"/>
  </r>
  <r>
    <s v="VM0A3057"/>
    <x v="7"/>
    <x v="3"/>
    <s v="Plusstrip"/>
    <x v="0"/>
    <d v="2017-09-24T00:00:00"/>
    <x v="278"/>
    <n v="5527"/>
    <s v="entertainment"/>
    <n v="2002"/>
    <n v="349.81"/>
    <n v="315"/>
    <s v="United States"/>
    <n v="0"/>
    <s v="GTX"/>
    <n v="5482"/>
    <x v="2"/>
    <s v="West"/>
  </r>
  <r>
    <s v="DX9CCI9C"/>
    <x v="16"/>
    <x v="4"/>
    <s v="Nam-zim"/>
    <x v="1"/>
    <d v="2017-09-24T00:00:00"/>
    <x v="250"/>
    <n v="0"/>
    <s v="services"/>
    <n v="1987"/>
    <n v="405.59"/>
    <n v="1179"/>
    <s v="Brazil"/>
    <s v="Warephase"/>
    <s v="MG"/>
    <n v="3393"/>
    <x v="2"/>
    <s v="West"/>
  </r>
  <r>
    <s v="8SE1W979"/>
    <x v="21"/>
    <x v="2"/>
    <s v="Hottechi"/>
    <x v="1"/>
    <d v="2017-09-24T00:00:00"/>
    <x v="277"/>
    <n v="0"/>
    <s v="technolgy"/>
    <n v="1997"/>
    <n v="8170.38"/>
    <n v="16499"/>
    <s v="Korea"/>
    <n v="0"/>
    <s v="GTX"/>
    <n v="550"/>
    <x v="0"/>
    <s v="Central"/>
  </r>
  <r>
    <s v="L6AOARQ9"/>
    <x v="21"/>
    <x v="2"/>
    <s v="dambase"/>
    <x v="0"/>
    <d v="2017-09-24T00:00:00"/>
    <x v="260"/>
    <n v="452"/>
    <s v="marketing"/>
    <n v="1995"/>
    <n v="2173.98"/>
    <n v="2928"/>
    <s v="United States"/>
    <s v="Inity"/>
    <s v="GTX"/>
    <n v="550"/>
    <x v="0"/>
    <s v="Central"/>
  </r>
  <r>
    <s v="I83GQQHA"/>
    <x v="5"/>
    <x v="4"/>
    <s v="Kan-code"/>
    <x v="1"/>
    <d v="2017-09-24T00:00:00"/>
    <x v="280"/>
    <n v="0"/>
    <s v="software"/>
    <n v="1982"/>
    <n v="11698.03"/>
    <n v="34288"/>
    <s v="United States"/>
    <n v="0"/>
    <s v="MG"/>
    <n v="3393"/>
    <x v="3"/>
    <s v="West"/>
  </r>
  <r>
    <s v="10984DDU"/>
    <x v="0"/>
    <x v="3"/>
    <s v="Toughzap"/>
    <x v="0"/>
    <d v="2017-09-24T00:00:00"/>
    <x v="268"/>
    <n v="7300"/>
    <s v="retail"/>
    <n v="1995"/>
    <n v="332.43"/>
    <n v="799"/>
    <s v="United States"/>
    <n v="0"/>
    <s v="GTX"/>
    <n v="5482"/>
    <x v="0"/>
    <s v="Central"/>
  </r>
  <r>
    <s v="JQVW0KJV"/>
    <x v="11"/>
    <x v="1"/>
    <s v="Genco Pura Olive Oil Company"/>
    <x v="1"/>
    <d v="2017-09-24T00:00:00"/>
    <x v="210"/>
    <n v="0"/>
    <s v="retail"/>
    <n v="2007"/>
    <n v="894.33"/>
    <n v="1635"/>
    <s v="Italy"/>
    <n v="0"/>
    <s v="MG"/>
    <n v="55"/>
    <x v="0"/>
    <s v="Central"/>
  </r>
  <r>
    <s v="UWZHNMR4"/>
    <x v="4"/>
    <x v="3"/>
    <s v="Blackzim"/>
    <x v="0"/>
    <d v="2017-09-24T00:00:00"/>
    <x v="243"/>
    <n v="5196"/>
    <s v="retail"/>
    <n v="2009"/>
    <n v="497.11"/>
    <n v="1588"/>
    <s v="United States"/>
    <n v="0"/>
    <s v="GTX"/>
    <n v="5482"/>
    <x v="3"/>
    <s v="West"/>
  </r>
  <r>
    <s v="TRET6F45"/>
    <x v="4"/>
    <x v="3"/>
    <s v="Faxquote"/>
    <x v="0"/>
    <d v="2017-09-24T00:00:00"/>
    <x v="274"/>
    <n v="5624"/>
    <s v="telecommunications"/>
    <n v="1995"/>
    <n v="1825.82"/>
    <n v="5595"/>
    <s v="United States"/>
    <s v="Sonron"/>
    <s v="GTX"/>
    <n v="5482"/>
    <x v="3"/>
    <s v="West"/>
  </r>
  <r>
    <s v="8DDC9RLE"/>
    <x v="4"/>
    <x v="4"/>
    <s v="J-Texon"/>
    <x v="0"/>
    <d v="2017-09-24T00:00:00"/>
    <x v="272"/>
    <n v="4110"/>
    <s v="retail"/>
    <n v="1989"/>
    <n v="1388.67"/>
    <n v="3583"/>
    <s v="United States"/>
    <n v="0"/>
    <s v="MG"/>
    <n v="3393"/>
    <x v="3"/>
    <s v="West"/>
  </r>
  <r>
    <s v="TFGYLK6C"/>
    <x v="3"/>
    <x v="2"/>
    <s v="Inity"/>
    <x v="1"/>
    <d v="2017-09-25T00:00:00"/>
    <x v="279"/>
    <n v="0"/>
    <s v="marketing"/>
    <n v="1986"/>
    <n v="2403.58"/>
    <n v="8801"/>
    <s v="United States"/>
    <n v="0"/>
    <s v="GTX"/>
    <n v="550"/>
    <x v="0"/>
    <s v="Central"/>
  </r>
  <r>
    <s v="4YXXI2OI"/>
    <x v="3"/>
    <x v="1"/>
    <s v="Codehow"/>
    <x v="0"/>
    <d v="2017-09-25T00:00:00"/>
    <x v="247"/>
    <n v="53"/>
    <s v="software"/>
    <n v="1998"/>
    <n v="2714.9"/>
    <n v="2641"/>
    <s v="United States"/>
    <s v="Acme Corporation"/>
    <s v="MG"/>
    <n v="55"/>
    <x v="0"/>
    <s v="Central"/>
  </r>
  <r>
    <s v="KPF0GREK"/>
    <x v="25"/>
    <x v="4"/>
    <s v="Plussunin"/>
    <x v="0"/>
    <d v="2017-09-25T00:00:00"/>
    <x v="257"/>
    <n v="3329"/>
    <s v="retail"/>
    <n v="2003"/>
    <n v="1419.98"/>
    <n v="4018"/>
    <s v="United States"/>
    <n v="0"/>
    <s v="MG"/>
    <n v="3393"/>
    <x v="5"/>
    <s v="East"/>
  </r>
  <r>
    <s v="HEG2JK9Y"/>
    <x v="26"/>
    <x v="0"/>
    <s v="Kinnamplus"/>
    <x v="1"/>
    <d v="2017-09-25T00:00:00"/>
    <x v="278"/>
    <n v="0"/>
    <s v="retail"/>
    <n v="2004"/>
    <n v="702.72"/>
    <n v="1831"/>
    <s v="United States"/>
    <n v="0"/>
    <s v="GTX"/>
    <n v="1096"/>
    <x v="5"/>
    <s v="East"/>
  </r>
  <r>
    <s v="1ZCAL93A"/>
    <x v="1"/>
    <x v="3"/>
    <s v="Hottechi"/>
    <x v="1"/>
    <d v="2017-09-25T00:00:00"/>
    <x v="279"/>
    <n v="0"/>
    <s v="technolgy"/>
    <n v="1997"/>
    <n v="8170.38"/>
    <n v="16499"/>
    <s v="Korea"/>
    <n v="0"/>
    <s v="GTX"/>
    <n v="5482"/>
    <x v="1"/>
    <s v="Central"/>
  </r>
  <r>
    <s v="5NW6HK74"/>
    <x v="12"/>
    <x v="1"/>
    <s v="Doncon"/>
    <x v="1"/>
    <d v="2017-09-25T00:00:00"/>
    <x v="279"/>
    <n v="0"/>
    <s v="technolgy"/>
    <n v="2010"/>
    <n v="587.72"/>
    <n v="1501"/>
    <s v="United States"/>
    <n v="0"/>
    <s v="MG"/>
    <n v="55"/>
    <x v="3"/>
    <s v="West"/>
  </r>
  <r>
    <s v="EJVD09HQ"/>
    <x v="7"/>
    <x v="1"/>
    <s v="Betasoloin"/>
    <x v="2"/>
    <d v="2017-09-25T00:00:00"/>
    <x v="14"/>
    <m/>
    <s v="medical"/>
    <n v="1999"/>
    <n v="251.41"/>
    <n v="495"/>
    <s v="United States"/>
    <n v="0"/>
    <s v="MG"/>
    <n v="55"/>
    <x v="2"/>
    <s v="West"/>
  </r>
  <r>
    <s v="7WFASDCZ"/>
    <x v="29"/>
    <x v="2"/>
    <s v="Gogozoom"/>
    <x v="1"/>
    <d v="2017-09-25T00:00:00"/>
    <x v="278"/>
    <n v="0"/>
    <s v="telecommunications"/>
    <n v="2007"/>
    <n v="86.68"/>
    <n v="187"/>
    <s v="United States"/>
    <s v="Sonron"/>
    <s v="GTX"/>
    <n v="550"/>
    <x v="1"/>
    <s v="Central"/>
  </r>
  <r>
    <s v="7XNX75LI"/>
    <x v="29"/>
    <x v="3"/>
    <s v="Dontechi"/>
    <x v="1"/>
    <d v="2017-09-25T00:00:00"/>
    <x v="249"/>
    <n v="0"/>
    <s v="software"/>
    <n v="1982"/>
    <n v="4618"/>
    <n v="10083"/>
    <s v="United States"/>
    <n v="0"/>
    <s v="GTX"/>
    <n v="5482"/>
    <x v="1"/>
    <s v="Central"/>
  </r>
  <r>
    <s v="RAUWH0GP"/>
    <x v="14"/>
    <x v="3"/>
    <s v="Labdrill"/>
    <x v="0"/>
    <d v="2017-09-25T00:00:00"/>
    <x v="235"/>
    <n v="6105"/>
    <s v="medical"/>
    <n v="1985"/>
    <n v="2741.37"/>
    <n v="9226"/>
    <s v="United States"/>
    <n v="0"/>
    <s v="GTX"/>
    <n v="5482"/>
    <x v="2"/>
    <s v="West"/>
  </r>
  <r>
    <s v="I86I0TJG"/>
    <x v="16"/>
    <x v="2"/>
    <s v="Xx-holding"/>
    <x v="0"/>
    <d v="2017-09-25T00:00:00"/>
    <x v="220"/>
    <n v="549"/>
    <s v="finance"/>
    <n v="1993"/>
    <n v="7537.24"/>
    <n v="20293"/>
    <s v="United States"/>
    <n v="0"/>
    <s v="GTX"/>
    <n v="550"/>
    <x v="2"/>
    <s v="West"/>
  </r>
  <r>
    <s v="9NH8ACMQ"/>
    <x v="20"/>
    <x v="0"/>
    <s v="Dontechi"/>
    <x v="1"/>
    <d v="2017-09-25T00:00:00"/>
    <x v="279"/>
    <n v="0"/>
    <s v="software"/>
    <n v="1982"/>
    <n v="4618"/>
    <n v="10083"/>
    <s v="United States"/>
    <n v="0"/>
    <s v="GTX"/>
    <n v="1096"/>
    <x v="1"/>
    <s v="Central"/>
  </r>
  <r>
    <s v="86KARIC1"/>
    <x v="8"/>
    <x v="2"/>
    <s v="Y-corporation"/>
    <x v="1"/>
    <d v="2017-09-25T00:00:00"/>
    <x v="278"/>
    <n v="0"/>
    <s v="employment"/>
    <n v="1983"/>
    <n v="2871.35"/>
    <n v="9561"/>
    <s v="United States"/>
    <n v="0"/>
    <s v="GTX"/>
    <n v="550"/>
    <x v="2"/>
    <s v="West"/>
  </r>
  <r>
    <s v="N2SLAOZR"/>
    <x v="0"/>
    <x v="2"/>
    <s v="Finhigh"/>
    <x v="1"/>
    <d v="2017-09-25T00:00:00"/>
    <x v="279"/>
    <n v="0"/>
    <s v="finance"/>
    <n v="2006"/>
    <n v="1102.43"/>
    <n v="1759"/>
    <s v="United States"/>
    <n v="0"/>
    <s v="GTX"/>
    <n v="550"/>
    <x v="0"/>
    <s v="Central"/>
  </r>
  <r>
    <s v="02TUKBP3"/>
    <x v="0"/>
    <x v="1"/>
    <s v="Zumgoity"/>
    <x v="1"/>
    <d v="2017-09-25T00:00:00"/>
    <x v="261"/>
    <n v="0"/>
    <s v="medical"/>
    <n v="1984"/>
    <n v="441.08"/>
    <n v="1210"/>
    <s v="United States"/>
    <n v="0"/>
    <s v="MG"/>
    <n v="55"/>
    <x v="0"/>
    <s v="Central"/>
  </r>
  <r>
    <s v="KU0YOR3J"/>
    <x v="6"/>
    <x v="0"/>
    <s v="Zumgoity"/>
    <x v="0"/>
    <d v="2017-09-25T00:00:00"/>
    <x v="279"/>
    <n v="1189"/>
    <s v="medical"/>
    <n v="1984"/>
    <n v="441.08"/>
    <n v="1210"/>
    <s v="United States"/>
    <n v="0"/>
    <s v="GTX"/>
    <n v="1096"/>
    <x v="1"/>
    <s v="Central"/>
  </r>
  <r>
    <s v="BRGJCWO1"/>
    <x v="6"/>
    <x v="1"/>
    <s v="Hottechi"/>
    <x v="0"/>
    <d v="2017-09-25T00:00:00"/>
    <x v="265"/>
    <n v="51"/>
    <s v="technolgy"/>
    <n v="1997"/>
    <n v="8170.38"/>
    <n v="16499"/>
    <s v="Korea"/>
    <n v="0"/>
    <s v="MG"/>
    <n v="55"/>
    <x v="1"/>
    <s v="Central"/>
  </r>
  <r>
    <s v="IEIZU3TY"/>
    <x v="17"/>
    <x v="0"/>
    <s v="Mathtouch"/>
    <x v="1"/>
    <d v="2017-09-25T00:00:00"/>
    <x v="270"/>
    <n v="0"/>
    <s v="marketing"/>
    <n v="1984"/>
    <n v="3027.46"/>
    <n v="9516"/>
    <s v="Jordan"/>
    <n v="0"/>
    <s v="GTX"/>
    <n v="1096"/>
    <x v="5"/>
    <s v="East"/>
  </r>
  <r>
    <s v="35KZ6QTP"/>
    <x v="10"/>
    <x v="4"/>
    <s v="Xx-holding"/>
    <x v="1"/>
    <d v="2017-09-25T00:00:00"/>
    <x v="278"/>
    <n v="0"/>
    <s v="finance"/>
    <n v="1993"/>
    <n v="7537.24"/>
    <n v="20293"/>
    <s v="United States"/>
    <n v="0"/>
    <s v="MG"/>
    <n v="3393"/>
    <x v="3"/>
    <s v="West"/>
  </r>
  <r>
    <s v="V5ZP09PO"/>
    <x v="11"/>
    <x v="0"/>
    <s v="Dontechi"/>
    <x v="1"/>
    <d v="2017-09-25T00:00:00"/>
    <x v="278"/>
    <n v="0"/>
    <s v="software"/>
    <n v="1982"/>
    <n v="4618"/>
    <n v="10083"/>
    <s v="United States"/>
    <n v="0"/>
    <s v="GTX"/>
    <n v="1096"/>
    <x v="0"/>
    <s v="Central"/>
  </r>
  <r>
    <s v="VKB9RFJT"/>
    <x v="11"/>
    <x v="1"/>
    <s v="Condax"/>
    <x v="0"/>
    <d v="2017-09-25T00:00:00"/>
    <x v="230"/>
    <n v="55"/>
    <s v="medical"/>
    <n v="2017"/>
    <n v="4.54"/>
    <n v="9"/>
    <s v="United States"/>
    <n v="0"/>
    <s v="MG"/>
    <n v="55"/>
    <x v="0"/>
    <s v="Central"/>
  </r>
  <r>
    <s v="Y9HHGGOQ"/>
    <x v="11"/>
    <x v="1"/>
    <s v="dambase"/>
    <x v="0"/>
    <d v="2017-09-25T00:00:00"/>
    <x v="279"/>
    <n v="53"/>
    <s v="marketing"/>
    <n v="1995"/>
    <n v="2173.98"/>
    <n v="2928"/>
    <s v="United States"/>
    <s v="Inity"/>
    <s v="MG"/>
    <n v="55"/>
    <x v="0"/>
    <s v="Central"/>
  </r>
  <r>
    <s v="H3AEZ2BZ"/>
    <x v="4"/>
    <x v="1"/>
    <s v="Plusstrip"/>
    <x v="1"/>
    <d v="2017-09-25T00:00:00"/>
    <x v="280"/>
    <n v="0"/>
    <s v="entertainment"/>
    <n v="2002"/>
    <n v="349.81"/>
    <n v="315"/>
    <s v="United States"/>
    <n v="0"/>
    <s v="MG"/>
    <n v="55"/>
    <x v="3"/>
    <s v="West"/>
  </r>
  <r>
    <s v="LUXAXNBV"/>
    <x v="18"/>
    <x v="3"/>
    <s v="Donquadtech"/>
    <x v="0"/>
    <d v="2017-09-25T00:00:00"/>
    <x v="257"/>
    <n v="5960"/>
    <s v="technolgy"/>
    <n v="1992"/>
    <n v="1712.68"/>
    <n v="3194"/>
    <s v="United States"/>
    <s v="Acme Corporation"/>
    <s v="GTX"/>
    <n v="5482"/>
    <x v="4"/>
    <s v="East"/>
  </r>
  <r>
    <s v="0XBMBVFP"/>
    <x v="2"/>
    <x v="4"/>
    <s v="Groovestreet"/>
    <x v="0"/>
    <d v="2017-09-25T00:00:00"/>
    <x v="279"/>
    <n v="3438"/>
    <s v="retail"/>
    <n v="2003"/>
    <n v="223.8"/>
    <n v="299"/>
    <s v="United States"/>
    <n v="0"/>
    <s v="MG"/>
    <n v="3393"/>
    <x v="2"/>
    <s v="West"/>
  </r>
  <r>
    <s v="8KIMVD15"/>
    <x v="3"/>
    <x v="1"/>
    <s v="Cancity"/>
    <x v="1"/>
    <d v="2017-09-26T00:00:00"/>
    <x v="281"/>
    <n v="0"/>
    <s v="retail"/>
    <n v="2001"/>
    <n v="718.62"/>
    <n v="2448"/>
    <s v="United States"/>
    <n v="0"/>
    <s v="MG"/>
    <n v="55"/>
    <x v="0"/>
    <s v="Central"/>
  </r>
  <r>
    <s v="Q06QD8ZW"/>
    <x v="3"/>
    <x v="1"/>
    <s v="Globex Corporation"/>
    <x v="0"/>
    <d v="2017-09-26T00:00:00"/>
    <x v="197"/>
    <n v="54"/>
    <s v="technolgy"/>
    <n v="2000"/>
    <n v="1223.72"/>
    <n v="2497"/>
    <s v="Norway"/>
    <n v="0"/>
    <s v="MG"/>
    <n v="55"/>
    <x v="0"/>
    <s v="Central"/>
  </r>
  <r>
    <s v="0SD3OBQI"/>
    <x v="28"/>
    <x v="0"/>
    <s v="Konex"/>
    <x v="1"/>
    <d v="2017-09-26T00:00:00"/>
    <x v="205"/>
    <n v="0"/>
    <s v="technolgy"/>
    <n v="1980"/>
    <n v="7708.38"/>
    <n v="13756"/>
    <s v="United States"/>
    <n v="0"/>
    <s v="GTX"/>
    <n v="1096"/>
    <x v="5"/>
    <s v="East"/>
  </r>
  <r>
    <s v="YKZFQT7K"/>
    <x v="25"/>
    <x v="2"/>
    <s v="Kinnamplus"/>
    <x v="1"/>
    <d v="2017-09-26T00:00:00"/>
    <x v="280"/>
    <n v="0"/>
    <s v="retail"/>
    <n v="2004"/>
    <n v="702.72"/>
    <n v="1831"/>
    <s v="United States"/>
    <n v="0"/>
    <s v="GTX"/>
    <n v="550"/>
    <x v="5"/>
    <s v="East"/>
  </r>
  <r>
    <s v="I25J5M7W"/>
    <x v="25"/>
    <x v="4"/>
    <s v="Iselectrics"/>
    <x v="1"/>
    <d v="2017-09-26T00:00:00"/>
    <x v="183"/>
    <n v="0"/>
    <s v="technolgy"/>
    <n v="2011"/>
    <n v="527.11"/>
    <n v="1428"/>
    <s v="United States"/>
    <s v="Acme Corporation"/>
    <s v="MG"/>
    <n v="3393"/>
    <x v="5"/>
    <s v="East"/>
  </r>
  <r>
    <s v="B2Z4BB5U"/>
    <x v="27"/>
    <x v="3"/>
    <s v="Toughzap"/>
    <x v="1"/>
    <d v="2017-09-26T00:00:00"/>
    <x v="281"/>
    <n v="0"/>
    <s v="retail"/>
    <n v="1995"/>
    <n v="332.43"/>
    <n v="799"/>
    <s v="United States"/>
    <n v="0"/>
    <s v="GTX"/>
    <n v="5482"/>
    <x v="0"/>
    <s v="Central"/>
  </r>
  <r>
    <s v="87ZXBDQS"/>
    <x v="27"/>
    <x v="1"/>
    <s v="Isdom"/>
    <x v="1"/>
    <d v="2017-09-26T00:00:00"/>
    <x v="282"/>
    <n v="0"/>
    <s v="medical"/>
    <n v="2002"/>
    <n v="3178.24"/>
    <n v="4540"/>
    <s v="United States"/>
    <n v="0"/>
    <s v="MG"/>
    <n v="55"/>
    <x v="0"/>
    <s v="Central"/>
  </r>
  <r>
    <s v="3LYVAV6P"/>
    <x v="27"/>
    <x v="1"/>
    <s v="Statholdings"/>
    <x v="0"/>
    <d v="2017-09-26T00:00:00"/>
    <x v="278"/>
    <n v="55"/>
    <s v="employment"/>
    <n v="1997"/>
    <n v="291.27"/>
    <n v="586"/>
    <s v="United States"/>
    <n v="0"/>
    <s v="MG"/>
    <n v="55"/>
    <x v="0"/>
    <s v="Central"/>
  </r>
  <r>
    <s v="7I2O2ZCR"/>
    <x v="23"/>
    <x v="0"/>
    <s v="Xx-zobam"/>
    <x v="1"/>
    <d v="2017-09-26T00:00:00"/>
    <x v="231"/>
    <n v="0"/>
    <s v="entertainment"/>
    <n v="1989"/>
    <n v="3838.39"/>
    <n v="8274"/>
    <s v="United States"/>
    <n v="0"/>
    <s v="GTX"/>
    <n v="1096"/>
    <x v="4"/>
    <s v="East"/>
  </r>
  <r>
    <s v="SUX7JFN7"/>
    <x v="26"/>
    <x v="0"/>
    <s v="Konex"/>
    <x v="1"/>
    <d v="2017-09-26T00:00:00"/>
    <x v="231"/>
    <n v="0"/>
    <s v="technolgy"/>
    <n v="1980"/>
    <n v="7708.38"/>
    <n v="13756"/>
    <s v="United States"/>
    <n v="0"/>
    <s v="GTX"/>
    <n v="1096"/>
    <x v="5"/>
    <s v="East"/>
  </r>
  <r>
    <s v="61ON3Y6O"/>
    <x v="1"/>
    <x v="1"/>
    <s v="Streethex"/>
    <x v="1"/>
    <d v="2017-09-26T00:00:00"/>
    <x v="277"/>
    <n v="0"/>
    <s v="retail"/>
    <n v="1988"/>
    <n v="1376.8"/>
    <n v="1165"/>
    <s v="Belgium"/>
    <n v="0"/>
    <s v="MG"/>
    <n v="55"/>
    <x v="1"/>
    <s v="Central"/>
  </r>
  <r>
    <s v="LN0DF2XI"/>
    <x v="12"/>
    <x v="1"/>
    <s v="Sonron"/>
    <x v="0"/>
    <d v="2017-09-26T00:00:00"/>
    <x v="235"/>
    <n v="48"/>
    <s v="telecommunications"/>
    <n v="1999"/>
    <n v="1699.85"/>
    <n v="5108"/>
    <s v="United States"/>
    <n v="0"/>
    <s v="MG"/>
    <n v="55"/>
    <x v="3"/>
    <s v="West"/>
  </r>
  <r>
    <s v="ZNE0DAIF"/>
    <x v="9"/>
    <x v="0"/>
    <s v="Hottechi"/>
    <x v="1"/>
    <d v="2017-09-26T00:00:00"/>
    <x v="251"/>
    <n v="0"/>
    <s v="technolgy"/>
    <n v="1997"/>
    <n v="8170.38"/>
    <n v="16499"/>
    <s v="Korea"/>
    <n v="0"/>
    <s v="GTX"/>
    <n v="1096"/>
    <x v="3"/>
    <s v="West"/>
  </r>
  <r>
    <s v="DTCHPCBB"/>
    <x v="9"/>
    <x v="4"/>
    <s v="Finjob"/>
    <x v="0"/>
    <d v="2017-09-26T00:00:00"/>
    <x v="246"/>
    <n v="3553"/>
    <s v="employment"/>
    <n v="1988"/>
    <n v="2059.9"/>
    <n v="3644"/>
    <s v="United States"/>
    <n v="0"/>
    <s v="MG"/>
    <n v="3393"/>
    <x v="3"/>
    <s v="West"/>
  </r>
  <r>
    <s v="YID2GAED"/>
    <x v="7"/>
    <x v="3"/>
    <s v="Xx-holding"/>
    <x v="1"/>
    <d v="2017-09-26T00:00:00"/>
    <x v="279"/>
    <n v="0"/>
    <s v="finance"/>
    <n v="1993"/>
    <n v="7537.24"/>
    <n v="20293"/>
    <s v="United States"/>
    <n v="0"/>
    <s v="GTX"/>
    <n v="5482"/>
    <x v="2"/>
    <s v="West"/>
  </r>
  <r>
    <s v="MC3OSDV0"/>
    <x v="16"/>
    <x v="1"/>
    <s v="Sunnamplex"/>
    <x v="0"/>
    <d v="2017-09-26T00:00:00"/>
    <x v="277"/>
    <n v="65"/>
    <s v="marketing"/>
    <n v="2008"/>
    <n v="894.37"/>
    <n v="1593"/>
    <s v="Poland"/>
    <n v="0"/>
    <s v="MG"/>
    <n v="55"/>
    <x v="2"/>
    <s v="West"/>
  </r>
  <r>
    <s v="C7DOYN5Y"/>
    <x v="21"/>
    <x v="2"/>
    <s v="Rangreen"/>
    <x v="0"/>
    <d v="2017-09-26T00:00:00"/>
    <x v="273"/>
    <n v="585"/>
    <s v="technolgy"/>
    <n v="1987"/>
    <n v="2938.67"/>
    <n v="8775"/>
    <s v="Panama"/>
    <n v="0"/>
    <s v="GTX"/>
    <n v="550"/>
    <x v="0"/>
    <s v="Central"/>
  </r>
  <r>
    <s v="K79T6VNV"/>
    <x v="5"/>
    <x v="1"/>
    <s v="Plexzap"/>
    <x v="1"/>
    <d v="2017-09-26T00:00:00"/>
    <x v="278"/>
    <n v="0"/>
    <s v="retail"/>
    <n v="2001"/>
    <n v="2437.85"/>
    <n v="4874"/>
    <s v="United States"/>
    <n v="0"/>
    <s v="MG"/>
    <n v="55"/>
    <x v="3"/>
    <s v="West"/>
  </r>
  <r>
    <s v="DX8R6PA4"/>
    <x v="20"/>
    <x v="0"/>
    <s v="Domzoom"/>
    <x v="1"/>
    <d v="2017-09-26T00:00:00"/>
    <x v="278"/>
    <n v="0"/>
    <s v="entertainment"/>
    <n v="1998"/>
    <n v="217.87"/>
    <n v="551"/>
    <s v="United States"/>
    <n v="0"/>
    <s v="GTX"/>
    <n v="1096"/>
    <x v="1"/>
    <s v="Central"/>
  </r>
  <r>
    <s v="FZDD9758"/>
    <x v="20"/>
    <x v="4"/>
    <s v="Cancity"/>
    <x v="1"/>
    <d v="2017-09-26T00:00:00"/>
    <x v="282"/>
    <n v="0"/>
    <s v="retail"/>
    <n v="2001"/>
    <n v="718.62"/>
    <n v="2448"/>
    <s v="United States"/>
    <n v="0"/>
    <s v="MG"/>
    <n v="3393"/>
    <x v="1"/>
    <s v="Central"/>
  </r>
  <r>
    <s v="0SIFT5DE"/>
    <x v="20"/>
    <x v="4"/>
    <s v="Rangreen"/>
    <x v="1"/>
    <d v="2017-09-26T00:00:00"/>
    <x v="279"/>
    <n v="0"/>
    <s v="technolgy"/>
    <n v="1987"/>
    <n v="2938.67"/>
    <n v="8775"/>
    <s v="Panama"/>
    <n v="0"/>
    <s v="MG"/>
    <n v="3393"/>
    <x v="1"/>
    <s v="Central"/>
  </r>
  <r>
    <s v="MZSCFJZS"/>
    <x v="20"/>
    <x v="3"/>
    <s v="Konmatfix"/>
    <x v="0"/>
    <d v="2017-09-26T00:00:00"/>
    <x v="282"/>
    <n v="5708"/>
    <s v="marketing"/>
    <n v="1985"/>
    <n v="375.43"/>
    <n v="1190"/>
    <s v="United States"/>
    <n v="0"/>
    <s v="GTX"/>
    <n v="5482"/>
    <x v="1"/>
    <s v="Central"/>
  </r>
  <r>
    <s v="D6X5T9D4"/>
    <x v="8"/>
    <x v="1"/>
    <s v="Hottechi"/>
    <x v="1"/>
    <d v="2017-09-26T00:00:00"/>
    <x v="280"/>
    <n v="0"/>
    <s v="technolgy"/>
    <n v="1997"/>
    <n v="8170.38"/>
    <n v="16499"/>
    <s v="Korea"/>
    <n v="0"/>
    <s v="MG"/>
    <n v="55"/>
    <x v="2"/>
    <s v="West"/>
  </r>
  <r>
    <s v="69Z30MBF"/>
    <x v="0"/>
    <x v="2"/>
    <s v="Bioholding"/>
    <x v="0"/>
    <d v="2017-09-26T00:00:00"/>
    <x v="224"/>
    <n v="571"/>
    <s v="medical"/>
    <n v="2012"/>
    <n v="587.34"/>
    <n v="1356"/>
    <s v="Philipines"/>
    <n v="0"/>
    <s v="GTX"/>
    <n v="550"/>
    <x v="0"/>
    <s v="Central"/>
  </r>
  <r>
    <s v="SH0BSL0Z"/>
    <x v="0"/>
    <x v="2"/>
    <s v="Scottech"/>
    <x v="0"/>
    <d v="2017-09-26T00:00:00"/>
    <x v="270"/>
    <n v="619"/>
    <s v="marketing"/>
    <n v="2012"/>
    <n v="45.39"/>
    <n v="100"/>
    <s v="United States"/>
    <s v="Inity"/>
    <s v="GTX"/>
    <n v="550"/>
    <x v="0"/>
    <s v="Central"/>
  </r>
  <r>
    <s v="Q5E0NILP"/>
    <x v="17"/>
    <x v="4"/>
    <s v="Donware"/>
    <x v="0"/>
    <d v="2017-09-26T00:00:00"/>
    <x v="278"/>
    <n v="2984"/>
    <s v="marketing"/>
    <n v="1999"/>
    <n v="1197.44"/>
    <n v="2570"/>
    <s v="United States"/>
    <n v="0"/>
    <s v="MG"/>
    <n v="3393"/>
    <x v="5"/>
    <s v="East"/>
  </r>
  <r>
    <s v="RFTDQJ0U"/>
    <x v="15"/>
    <x v="2"/>
    <s v="Bioplex"/>
    <x v="0"/>
    <d v="2017-09-26T00:00:00"/>
    <x v="276"/>
    <n v="558"/>
    <s v="medical"/>
    <n v="1991"/>
    <n v="326.82"/>
    <n v="1016"/>
    <s v="United States"/>
    <n v="0"/>
    <s v="GTX"/>
    <n v="550"/>
    <x v="4"/>
    <s v="East"/>
  </r>
  <r>
    <s v="76NU9866"/>
    <x v="15"/>
    <x v="1"/>
    <s v="Condax"/>
    <x v="0"/>
    <d v="2017-09-26T00:00:00"/>
    <x v="234"/>
    <n v="57"/>
    <s v="medical"/>
    <n v="2017"/>
    <n v="4.54"/>
    <n v="9"/>
    <s v="United States"/>
    <n v="0"/>
    <s v="MG"/>
    <n v="55"/>
    <x v="4"/>
    <s v="East"/>
  </r>
  <r>
    <s v="13O8NTOT"/>
    <x v="13"/>
    <x v="1"/>
    <s v="Initech"/>
    <x v="0"/>
    <d v="2017-09-26T00:00:00"/>
    <x v="261"/>
    <n v="61"/>
    <s v="telecommunications"/>
    <n v="1994"/>
    <n v="6395.05"/>
    <n v="20275"/>
    <s v="United States"/>
    <n v="0"/>
    <s v="MG"/>
    <n v="55"/>
    <x v="4"/>
    <s v="East"/>
  </r>
  <r>
    <s v="AS3IYIRO"/>
    <x v="3"/>
    <x v="2"/>
    <s v="Hottechi"/>
    <x v="0"/>
    <d v="2017-09-27T00:00:00"/>
    <x v="274"/>
    <n v="543"/>
    <s v="technolgy"/>
    <n v="1997"/>
    <n v="8170.38"/>
    <n v="16499"/>
    <s v="Korea"/>
    <n v="0"/>
    <s v="GTX"/>
    <n v="550"/>
    <x v="0"/>
    <s v="Central"/>
  </r>
  <r>
    <s v="QK98E62R"/>
    <x v="25"/>
    <x v="3"/>
    <s v="Ganjaflex"/>
    <x v="0"/>
    <d v="2017-09-27T00:00:00"/>
    <x v="271"/>
    <n v="5301"/>
    <s v="retail"/>
    <n v="1995"/>
    <n v="5158.71"/>
    <n v="17479"/>
    <s v="Japan"/>
    <n v="0"/>
    <s v="GTX"/>
    <n v="5482"/>
    <x v="5"/>
    <s v="East"/>
  </r>
  <r>
    <s v="F9THW1PW"/>
    <x v="23"/>
    <x v="2"/>
    <s v="Kinnamplus"/>
    <x v="0"/>
    <d v="2017-09-27T00:00:00"/>
    <x v="280"/>
    <n v="495"/>
    <s v="retail"/>
    <n v="2004"/>
    <n v="702.72"/>
    <n v="1831"/>
    <s v="United States"/>
    <n v="0"/>
    <s v="GTX"/>
    <n v="550"/>
    <x v="4"/>
    <s v="East"/>
  </r>
  <r>
    <s v="LQJISQSD"/>
    <x v="23"/>
    <x v="0"/>
    <s v="Bioplex"/>
    <x v="0"/>
    <d v="2017-09-27T00:00:00"/>
    <x v="280"/>
    <n v="955"/>
    <s v="medical"/>
    <n v="1991"/>
    <n v="326.82"/>
    <n v="1016"/>
    <s v="United States"/>
    <n v="0"/>
    <s v="GTX"/>
    <n v="1096"/>
    <x v="4"/>
    <s v="East"/>
  </r>
  <r>
    <s v="84SZ58S9"/>
    <x v="26"/>
    <x v="0"/>
    <s v="Iselectrics"/>
    <x v="0"/>
    <d v="2017-09-27T00:00:00"/>
    <x v="279"/>
    <n v="1225"/>
    <s v="technolgy"/>
    <n v="2011"/>
    <n v="527.11"/>
    <n v="1428"/>
    <s v="United States"/>
    <s v="Acme Corporation"/>
    <s v="GTX"/>
    <n v="1096"/>
    <x v="5"/>
    <s v="East"/>
  </r>
  <r>
    <s v="6BSKCQCX"/>
    <x v="1"/>
    <x v="2"/>
    <s v="Conecom"/>
    <x v="0"/>
    <d v="2017-09-27T00:00:00"/>
    <x v="273"/>
    <n v="608"/>
    <s v="technolgy"/>
    <n v="2005"/>
    <n v="1520.66"/>
    <n v="1806"/>
    <s v="United States"/>
    <n v="0"/>
    <s v="GTX"/>
    <n v="550"/>
    <x v="1"/>
    <s v="Central"/>
  </r>
  <r>
    <s v="6XP6FVMN"/>
    <x v="12"/>
    <x v="4"/>
    <s v="Green-Plus"/>
    <x v="0"/>
    <d v="2017-09-27T00:00:00"/>
    <x v="247"/>
    <n v="3772"/>
    <s v="services"/>
    <n v="2003"/>
    <n v="692.19"/>
    <n v="1922"/>
    <s v="United States"/>
    <n v="0"/>
    <s v="MG"/>
    <n v="3393"/>
    <x v="3"/>
    <s v="West"/>
  </r>
  <r>
    <s v="NDMEB0VG"/>
    <x v="19"/>
    <x v="4"/>
    <s v="Kan-code"/>
    <x v="1"/>
    <d v="2017-09-27T00:00:00"/>
    <x v="280"/>
    <n v="0"/>
    <s v="software"/>
    <n v="1982"/>
    <n v="11698.03"/>
    <n v="34288"/>
    <s v="United States"/>
    <n v="0"/>
    <s v="MG"/>
    <n v="3393"/>
    <x v="4"/>
    <s v="East"/>
  </r>
  <r>
    <s v="IGFQGZDK"/>
    <x v="24"/>
    <x v="2"/>
    <s v="Bioholding"/>
    <x v="0"/>
    <d v="2017-09-27T00:00:00"/>
    <x v="249"/>
    <n v="540"/>
    <s v="medical"/>
    <n v="2012"/>
    <n v="587.34"/>
    <n v="1356"/>
    <s v="Philipines"/>
    <n v="0"/>
    <s v="GTX"/>
    <n v="550"/>
    <x v="1"/>
    <s v="Central"/>
  </r>
  <r>
    <s v="Y2DLFFN6"/>
    <x v="24"/>
    <x v="4"/>
    <s v="Cancity"/>
    <x v="0"/>
    <d v="2017-09-27T00:00:00"/>
    <x v="182"/>
    <n v="2800"/>
    <s v="retail"/>
    <n v="2001"/>
    <n v="718.62"/>
    <n v="2448"/>
    <s v="United States"/>
    <n v="0"/>
    <s v="MG"/>
    <n v="3393"/>
    <x v="1"/>
    <s v="Central"/>
  </r>
  <r>
    <s v="I6UCM2J9"/>
    <x v="24"/>
    <x v="4"/>
    <s v="Stanredtax"/>
    <x v="0"/>
    <d v="2017-09-27T00:00:00"/>
    <x v="280"/>
    <n v="3250"/>
    <s v="finance"/>
    <n v="1987"/>
    <n v="1698.2"/>
    <n v="3798"/>
    <s v="United States"/>
    <n v="0"/>
    <s v="MG"/>
    <n v="3393"/>
    <x v="1"/>
    <s v="Central"/>
  </r>
  <r>
    <s v="PT0I4XSM"/>
    <x v="9"/>
    <x v="0"/>
    <s v="Plexzap"/>
    <x v="0"/>
    <d v="2017-09-27T00:00:00"/>
    <x v="282"/>
    <n v="1232"/>
    <s v="retail"/>
    <n v="2001"/>
    <n v="2437.85"/>
    <n v="4874"/>
    <s v="United States"/>
    <n v="0"/>
    <s v="GTX"/>
    <n v="1096"/>
    <x v="3"/>
    <s v="West"/>
  </r>
  <r>
    <s v="X718EF6Y"/>
    <x v="9"/>
    <x v="4"/>
    <s v="Hatfan"/>
    <x v="0"/>
    <d v="2017-09-27T00:00:00"/>
    <x v="279"/>
    <n v="2811"/>
    <s v="services"/>
    <n v="1982"/>
    <n v="792.46"/>
    <n v="1299"/>
    <s v="United States"/>
    <n v="0"/>
    <s v="MG"/>
    <n v="3393"/>
    <x v="3"/>
    <s v="West"/>
  </r>
  <r>
    <s v="VUAFV8SS"/>
    <x v="7"/>
    <x v="0"/>
    <s v="Lexiqvolax"/>
    <x v="0"/>
    <d v="2017-09-27T00:00:00"/>
    <x v="242"/>
    <n v="1178"/>
    <s v="medical"/>
    <n v="2004"/>
    <n v="1618.89"/>
    <n v="3889"/>
    <s v="United States"/>
    <n v="0"/>
    <s v="GTX"/>
    <n v="1096"/>
    <x v="2"/>
    <s v="West"/>
  </r>
  <r>
    <s v="9PH1EWCH"/>
    <x v="14"/>
    <x v="4"/>
    <s v="Cheers"/>
    <x v="1"/>
    <d v="2017-09-27T00:00:00"/>
    <x v="259"/>
    <n v="0"/>
    <s v="entertainment"/>
    <n v="1993"/>
    <n v="4269.9"/>
    <n v="6472"/>
    <s v="United States"/>
    <s v="Massive Dynamic"/>
    <s v="MG"/>
    <n v="3393"/>
    <x v="2"/>
    <s v="West"/>
  </r>
  <r>
    <s v="THPCTGNI"/>
    <x v="21"/>
    <x v="3"/>
    <s v="Inity"/>
    <x v="1"/>
    <d v="2017-09-27T00:00:00"/>
    <x v="277"/>
    <n v="0"/>
    <s v="marketing"/>
    <n v="1986"/>
    <n v="2403.58"/>
    <n v="8801"/>
    <s v="United States"/>
    <n v="0"/>
    <s v="GTX"/>
    <n v="5482"/>
    <x v="0"/>
    <s v="Central"/>
  </r>
  <r>
    <s v="XR4PPDOB"/>
    <x v="21"/>
    <x v="2"/>
    <s v="Condax"/>
    <x v="0"/>
    <d v="2017-09-27T00:00:00"/>
    <x v="247"/>
    <n v="507"/>
    <s v="medical"/>
    <n v="2017"/>
    <n v="4.54"/>
    <n v="9"/>
    <s v="United States"/>
    <n v="0"/>
    <s v="GTX"/>
    <n v="550"/>
    <x v="0"/>
    <s v="Central"/>
  </r>
  <r>
    <s v="EK06CNRW"/>
    <x v="21"/>
    <x v="4"/>
    <s v="Bioholding"/>
    <x v="0"/>
    <d v="2017-09-27T00:00:00"/>
    <x v="281"/>
    <n v="3681"/>
    <s v="medical"/>
    <n v="2012"/>
    <n v="587.34"/>
    <n v="1356"/>
    <s v="Philipines"/>
    <n v="0"/>
    <s v="MG"/>
    <n v="3393"/>
    <x v="0"/>
    <s v="Central"/>
  </r>
  <r>
    <s v="Q25T8PKX"/>
    <x v="5"/>
    <x v="0"/>
    <s v="Doncon"/>
    <x v="1"/>
    <d v="2017-09-27T00:00:00"/>
    <x v="276"/>
    <n v="0"/>
    <s v="technolgy"/>
    <n v="2010"/>
    <n v="587.72"/>
    <n v="1501"/>
    <s v="United States"/>
    <n v="0"/>
    <s v="GTX"/>
    <n v="1096"/>
    <x v="3"/>
    <s v="West"/>
  </r>
  <r>
    <s v="V86S5LWV"/>
    <x v="20"/>
    <x v="0"/>
    <s v="Dontechi"/>
    <x v="1"/>
    <d v="2017-09-27T00:00:00"/>
    <x v="277"/>
    <n v="0"/>
    <s v="software"/>
    <n v="1982"/>
    <n v="4618"/>
    <n v="10083"/>
    <s v="United States"/>
    <n v="0"/>
    <s v="GTX"/>
    <n v="1096"/>
    <x v="1"/>
    <s v="Central"/>
  </r>
  <r>
    <s v="K8Y7CK9T"/>
    <x v="20"/>
    <x v="3"/>
    <s v="Treequote"/>
    <x v="0"/>
    <d v="2017-09-27T00:00:00"/>
    <x v="280"/>
    <n v="5280"/>
    <s v="telecommunications"/>
    <n v="1988"/>
    <n v="5266.09"/>
    <n v="8595"/>
    <s v="United States"/>
    <s v="Sonron"/>
    <s v="GTX"/>
    <n v="5482"/>
    <x v="1"/>
    <s v="Central"/>
  </r>
  <r>
    <s v="1LY8CAXD"/>
    <x v="10"/>
    <x v="5"/>
    <s v="Betasoloin"/>
    <x v="2"/>
    <d v="2017-09-27T00:00:00"/>
    <x v="14"/>
    <m/>
    <s v="medical"/>
    <n v="1999"/>
    <n v="251.41"/>
    <n v="495"/>
    <s v="United States"/>
    <n v="0"/>
    <s v="GTK"/>
    <n v="26768"/>
    <x v="3"/>
    <s v="West"/>
  </r>
  <r>
    <s v="ADS3CQ4B"/>
    <x v="10"/>
    <x v="1"/>
    <s v="Finjob"/>
    <x v="0"/>
    <d v="2017-09-27T00:00:00"/>
    <x v="235"/>
    <n v="50"/>
    <s v="employment"/>
    <n v="1988"/>
    <n v="2059.9"/>
    <n v="3644"/>
    <s v="United States"/>
    <n v="0"/>
    <s v="MG"/>
    <n v="55"/>
    <x v="3"/>
    <s v="West"/>
  </r>
  <r>
    <s v="9UBU6UW4"/>
    <x v="11"/>
    <x v="1"/>
    <s v="Genco Pura Olive Oil Company"/>
    <x v="0"/>
    <d v="2017-09-27T00:00:00"/>
    <x v="181"/>
    <n v="59"/>
    <s v="retail"/>
    <n v="2007"/>
    <n v="894.33"/>
    <n v="1635"/>
    <s v="Italy"/>
    <n v="0"/>
    <s v="MG"/>
    <n v="55"/>
    <x v="0"/>
    <s v="Central"/>
  </r>
  <r>
    <s v="ZP9HW0LH"/>
    <x v="4"/>
    <x v="4"/>
    <s v="Kan-code"/>
    <x v="0"/>
    <d v="2017-09-27T00:00:00"/>
    <x v="278"/>
    <n v="3794"/>
    <s v="software"/>
    <n v="1982"/>
    <n v="11698.03"/>
    <n v="34288"/>
    <s v="United States"/>
    <n v="0"/>
    <s v="MG"/>
    <n v="3393"/>
    <x v="3"/>
    <s v="West"/>
  </r>
  <r>
    <s v="WV41OJHX"/>
    <x v="18"/>
    <x v="4"/>
    <s v="Ganjaflex"/>
    <x v="0"/>
    <d v="2017-09-27T00:00:00"/>
    <x v="278"/>
    <n v="3786"/>
    <s v="retail"/>
    <n v="1995"/>
    <n v="5158.71"/>
    <n v="17479"/>
    <s v="Japan"/>
    <n v="0"/>
    <s v="MG"/>
    <n v="3393"/>
    <x v="4"/>
    <s v="East"/>
  </r>
  <r>
    <s v="FTUJY4FP"/>
    <x v="25"/>
    <x v="0"/>
    <s v="Condax"/>
    <x v="1"/>
    <d v="2017-09-28T00:00:00"/>
    <x v="282"/>
    <n v="0"/>
    <s v="medical"/>
    <n v="2017"/>
    <n v="4.54"/>
    <n v="9"/>
    <s v="United States"/>
    <n v="0"/>
    <s v="GTX"/>
    <n v="1096"/>
    <x v="5"/>
    <s v="East"/>
  </r>
  <r>
    <s v="ORBIW519"/>
    <x v="22"/>
    <x v="4"/>
    <s v="Plussunin"/>
    <x v="1"/>
    <d v="2017-09-28T00:00:00"/>
    <x v="250"/>
    <n v="0"/>
    <s v="retail"/>
    <n v="2003"/>
    <n v="1419.98"/>
    <n v="4018"/>
    <s v="United States"/>
    <n v="0"/>
    <s v="MG"/>
    <n v="3393"/>
    <x v="5"/>
    <s v="East"/>
  </r>
  <r>
    <s v="792JYPG1"/>
    <x v="22"/>
    <x v="4"/>
    <s v="Konex"/>
    <x v="0"/>
    <d v="2017-09-28T00:00:00"/>
    <x v="283"/>
    <n v="3557"/>
    <s v="technolgy"/>
    <n v="1980"/>
    <n v="7708.38"/>
    <n v="13756"/>
    <s v="United States"/>
    <n v="0"/>
    <s v="MG"/>
    <n v="3393"/>
    <x v="5"/>
    <s v="East"/>
  </r>
  <r>
    <s v="Y6Q7Z0SO"/>
    <x v="12"/>
    <x v="1"/>
    <s v="Green-Plus"/>
    <x v="0"/>
    <d v="2017-09-28T00:00:00"/>
    <x v="283"/>
    <n v="63"/>
    <s v="services"/>
    <n v="2003"/>
    <n v="692.19"/>
    <n v="1922"/>
    <s v="United States"/>
    <n v="0"/>
    <s v="MG"/>
    <n v="55"/>
    <x v="3"/>
    <s v="West"/>
  </r>
  <r>
    <s v="9IM813OI"/>
    <x v="24"/>
    <x v="2"/>
    <s v="Conecom"/>
    <x v="1"/>
    <d v="2017-09-28T00:00:00"/>
    <x v="209"/>
    <n v="0"/>
    <s v="technolgy"/>
    <n v="2005"/>
    <n v="1520.66"/>
    <n v="1806"/>
    <s v="United States"/>
    <n v="0"/>
    <s v="GTX"/>
    <n v="550"/>
    <x v="1"/>
    <s v="Central"/>
  </r>
  <r>
    <s v="GXY3QZ2V"/>
    <x v="21"/>
    <x v="4"/>
    <s v="Scottech"/>
    <x v="0"/>
    <d v="2017-09-28T00:00:00"/>
    <x v="281"/>
    <n v="3704"/>
    <s v="marketing"/>
    <n v="2012"/>
    <n v="45.39"/>
    <n v="100"/>
    <s v="United States"/>
    <s v="Inity"/>
    <s v="MG"/>
    <n v="3393"/>
    <x v="0"/>
    <s v="Central"/>
  </r>
  <r>
    <s v="IVX52FRZ"/>
    <x v="20"/>
    <x v="0"/>
    <s v="Gogozoom"/>
    <x v="1"/>
    <d v="2017-09-28T00:00:00"/>
    <x v="197"/>
    <n v="0"/>
    <s v="telecommunications"/>
    <n v="2007"/>
    <n v="86.68"/>
    <n v="187"/>
    <s v="United States"/>
    <s v="Sonron"/>
    <s v="GTX"/>
    <n v="1096"/>
    <x v="1"/>
    <s v="Central"/>
  </r>
  <r>
    <s v="2CN1G52G"/>
    <x v="20"/>
    <x v="4"/>
    <s v="Hottechi"/>
    <x v="1"/>
    <d v="2017-09-28T00:00:00"/>
    <x v="278"/>
    <n v="0"/>
    <s v="technolgy"/>
    <n v="1997"/>
    <n v="8170.38"/>
    <n v="16499"/>
    <s v="Korea"/>
    <n v="0"/>
    <s v="MG"/>
    <n v="3393"/>
    <x v="1"/>
    <s v="Central"/>
  </r>
  <r>
    <s v="OR0PEAIV"/>
    <x v="20"/>
    <x v="0"/>
    <s v="Ron-tech"/>
    <x v="0"/>
    <d v="2017-09-28T00:00:00"/>
    <x v="261"/>
    <n v="1133"/>
    <s v="medical"/>
    <n v="1992"/>
    <n v="3922.42"/>
    <n v="6837"/>
    <s v="United States"/>
    <n v="0"/>
    <s v="GTX"/>
    <n v="1096"/>
    <x v="1"/>
    <s v="Central"/>
  </r>
  <r>
    <s v="EGOU8GB1"/>
    <x v="8"/>
    <x v="0"/>
    <s v="Konex"/>
    <x v="0"/>
    <d v="2017-09-28T00:00:00"/>
    <x v="257"/>
    <n v="1292"/>
    <s v="technolgy"/>
    <n v="1980"/>
    <n v="7708.38"/>
    <n v="13756"/>
    <s v="United States"/>
    <n v="0"/>
    <s v="GTX"/>
    <n v="1096"/>
    <x v="2"/>
    <s v="West"/>
  </r>
  <r>
    <s v="IIKN6Q8E"/>
    <x v="10"/>
    <x v="4"/>
    <s v="Plusstrip"/>
    <x v="0"/>
    <d v="2017-09-28T00:00:00"/>
    <x v="239"/>
    <n v="3278"/>
    <s v="entertainment"/>
    <n v="2002"/>
    <n v="349.81"/>
    <n v="315"/>
    <s v="United States"/>
    <n v="0"/>
    <s v="MG"/>
    <n v="3393"/>
    <x v="3"/>
    <s v="West"/>
  </r>
  <r>
    <s v="VTX8GPN8"/>
    <x v="11"/>
    <x v="1"/>
    <s v="Codehow"/>
    <x v="0"/>
    <d v="2017-09-28T00:00:00"/>
    <x v="280"/>
    <n v="55"/>
    <s v="software"/>
    <n v="1998"/>
    <n v="2714.9"/>
    <n v="2641"/>
    <s v="United States"/>
    <s v="Acme Corporation"/>
    <s v="MG"/>
    <n v="55"/>
    <x v="0"/>
    <s v="Central"/>
  </r>
  <r>
    <s v="DVGY4X7E"/>
    <x v="4"/>
    <x v="2"/>
    <s v="Finjob"/>
    <x v="0"/>
    <d v="2017-09-28T00:00:00"/>
    <x v="267"/>
    <n v="498"/>
    <s v="employment"/>
    <n v="1988"/>
    <n v="2059.9"/>
    <n v="3644"/>
    <s v="United States"/>
    <n v="0"/>
    <s v="GTX"/>
    <n v="550"/>
    <x v="3"/>
    <s v="West"/>
  </r>
  <r>
    <s v="W9LAIASV"/>
    <x v="4"/>
    <x v="1"/>
    <s v="Sunnamplex"/>
    <x v="0"/>
    <d v="2017-09-28T00:00:00"/>
    <x v="264"/>
    <n v="55"/>
    <s v="marketing"/>
    <n v="2008"/>
    <n v="894.37"/>
    <n v="1593"/>
    <s v="Poland"/>
    <n v="0"/>
    <s v="MG"/>
    <n v="55"/>
    <x v="3"/>
    <s v="West"/>
  </r>
  <r>
    <s v="1JFYPP8R"/>
    <x v="2"/>
    <x v="2"/>
    <s v="Cheers"/>
    <x v="0"/>
    <d v="2017-09-28T00:00:00"/>
    <x v="280"/>
    <n v="571"/>
    <s v="entertainment"/>
    <n v="1993"/>
    <n v="4269.9"/>
    <n v="6472"/>
    <s v="United States"/>
    <s v="Massive Dynamic"/>
    <s v="GTX"/>
    <n v="550"/>
    <x v="2"/>
    <s v="West"/>
  </r>
  <r>
    <s v="K25Z2KKH"/>
    <x v="1"/>
    <x v="0"/>
    <s v="Streethex"/>
    <x v="1"/>
    <d v="2017-09-29T00:00:00"/>
    <x v="280"/>
    <n v="0"/>
    <s v="retail"/>
    <n v="1988"/>
    <n v="1376.8"/>
    <n v="1165"/>
    <s v="Belgium"/>
    <n v="0"/>
    <s v="GTX"/>
    <n v="1096"/>
    <x v="1"/>
    <s v="Central"/>
  </r>
  <r>
    <s v="U3F5X6BB"/>
    <x v="22"/>
    <x v="1"/>
    <s v="Bioplex"/>
    <x v="1"/>
    <d v="2017-09-29T00:00:00"/>
    <x v="242"/>
    <n v="0"/>
    <s v="medical"/>
    <n v="1991"/>
    <n v="326.82"/>
    <n v="1016"/>
    <s v="United States"/>
    <n v="0"/>
    <s v="MG"/>
    <n v="55"/>
    <x v="5"/>
    <s v="East"/>
  </r>
  <r>
    <s v="9TMPRT6R"/>
    <x v="19"/>
    <x v="2"/>
    <s v="Vehement Capital Partners"/>
    <x v="1"/>
    <d v="2017-09-29T00:00:00"/>
    <x v="278"/>
    <n v="0"/>
    <s v="finance"/>
    <n v="1993"/>
    <n v="646.1"/>
    <n v="883"/>
    <s v="United States"/>
    <s v="Golddex"/>
    <s v="GTX"/>
    <n v="550"/>
    <x v="4"/>
    <s v="East"/>
  </r>
  <r>
    <s v="CE81S7UN"/>
    <x v="19"/>
    <x v="4"/>
    <s v="Zotware"/>
    <x v="1"/>
    <d v="2017-09-29T00:00:00"/>
    <x v="283"/>
    <n v="0"/>
    <s v="software"/>
    <n v="1979"/>
    <n v="4478.47"/>
    <n v="13809"/>
    <s v="United States"/>
    <n v="0"/>
    <s v="MG"/>
    <n v="3393"/>
    <x v="4"/>
    <s v="East"/>
  </r>
  <r>
    <s v="LEPH90QI"/>
    <x v="24"/>
    <x v="3"/>
    <s v="Isdom"/>
    <x v="0"/>
    <d v="2017-09-29T00:00:00"/>
    <x v="284"/>
    <n v="5689"/>
    <s v="medical"/>
    <n v="2002"/>
    <n v="3178.24"/>
    <n v="4540"/>
    <s v="United States"/>
    <n v="0"/>
    <s v="GTX"/>
    <n v="5482"/>
    <x v="1"/>
    <s v="Central"/>
  </r>
  <r>
    <s v="X1QNN2DG"/>
    <x v="7"/>
    <x v="2"/>
    <s v="Rantouch"/>
    <x v="1"/>
    <d v="2017-09-29T00:00:00"/>
    <x v="283"/>
    <n v="0"/>
    <s v="telecommunications"/>
    <n v="1994"/>
    <n v="1188.42"/>
    <n v="3015"/>
    <s v="United States"/>
    <n v="0"/>
    <s v="GTX"/>
    <n v="550"/>
    <x v="2"/>
    <s v="West"/>
  </r>
  <r>
    <s v="J8G6HTCM"/>
    <x v="7"/>
    <x v="1"/>
    <s v="Lexiqvolax"/>
    <x v="1"/>
    <d v="2017-09-29T00:00:00"/>
    <x v="285"/>
    <n v="0"/>
    <s v="medical"/>
    <n v="2004"/>
    <n v="1618.89"/>
    <n v="3889"/>
    <s v="United States"/>
    <n v="0"/>
    <s v="MG"/>
    <n v="55"/>
    <x v="2"/>
    <s v="West"/>
  </r>
  <r>
    <s v="94P229FH"/>
    <x v="21"/>
    <x v="1"/>
    <s v="Dontechi"/>
    <x v="0"/>
    <d v="2017-09-29T00:00:00"/>
    <x v="264"/>
    <n v="52"/>
    <s v="software"/>
    <n v="1982"/>
    <n v="4618"/>
    <n v="10083"/>
    <s v="United States"/>
    <n v="0"/>
    <s v="MG"/>
    <n v="55"/>
    <x v="0"/>
    <s v="Central"/>
  </r>
  <r>
    <s v="Q6F9JWTY"/>
    <x v="21"/>
    <x v="4"/>
    <s v="Rangreen"/>
    <x v="0"/>
    <d v="2017-09-29T00:00:00"/>
    <x v="248"/>
    <n v="3131"/>
    <s v="technolgy"/>
    <n v="1987"/>
    <n v="2938.67"/>
    <n v="8775"/>
    <s v="Panama"/>
    <n v="0"/>
    <s v="MG"/>
    <n v="3393"/>
    <x v="0"/>
    <s v="Central"/>
  </r>
  <r>
    <s v="75JW1GRR"/>
    <x v="5"/>
    <x v="0"/>
    <s v="Konex"/>
    <x v="1"/>
    <d v="2017-09-29T00:00:00"/>
    <x v="284"/>
    <n v="0"/>
    <s v="technolgy"/>
    <n v="1980"/>
    <n v="7708.38"/>
    <n v="13756"/>
    <s v="United States"/>
    <n v="0"/>
    <s v="GTX"/>
    <n v="1096"/>
    <x v="3"/>
    <s v="West"/>
  </r>
  <r>
    <s v="P7X2J5DO"/>
    <x v="5"/>
    <x v="3"/>
    <s v="Singletechno"/>
    <x v="1"/>
    <d v="2017-09-29T00:00:00"/>
    <x v="281"/>
    <n v="0"/>
    <s v="retail"/>
    <n v="1996"/>
    <n v="2214.94"/>
    <n v="5374"/>
    <s v="United States"/>
    <n v="0"/>
    <s v="GTX"/>
    <n v="5482"/>
    <x v="3"/>
    <s v="West"/>
  </r>
  <r>
    <s v="LKBDKJLM"/>
    <x v="5"/>
    <x v="1"/>
    <s v="Blackzim"/>
    <x v="1"/>
    <d v="2017-09-29T00:00:00"/>
    <x v="235"/>
    <n v="0"/>
    <s v="retail"/>
    <n v="2009"/>
    <n v="497.11"/>
    <n v="1588"/>
    <s v="United States"/>
    <n v="0"/>
    <s v="MG"/>
    <n v="55"/>
    <x v="3"/>
    <s v="West"/>
  </r>
  <r>
    <s v="9OT0018Y"/>
    <x v="5"/>
    <x v="4"/>
    <s v="Goodsilron"/>
    <x v="1"/>
    <d v="2017-09-29T00:00:00"/>
    <x v="286"/>
    <n v="0"/>
    <s v="marketing"/>
    <n v="2000"/>
    <n v="2952.73"/>
    <n v="5107"/>
    <s v="United States"/>
    <n v="0"/>
    <s v="MG"/>
    <n v="3393"/>
    <x v="3"/>
    <s v="West"/>
  </r>
  <r>
    <s v="I6RH33SU"/>
    <x v="20"/>
    <x v="4"/>
    <s v="Toughzap"/>
    <x v="0"/>
    <d v="2017-09-29T00:00:00"/>
    <x v="280"/>
    <n v="3957"/>
    <s v="retail"/>
    <n v="1995"/>
    <n v="332.43"/>
    <n v="799"/>
    <s v="United States"/>
    <n v="0"/>
    <s v="MG"/>
    <n v="3393"/>
    <x v="1"/>
    <s v="Central"/>
  </r>
  <r>
    <s v="STCU1IXE"/>
    <x v="6"/>
    <x v="2"/>
    <s v="Treequote"/>
    <x v="0"/>
    <d v="2017-09-29T00:00:00"/>
    <x v="264"/>
    <n v="523"/>
    <s v="telecommunications"/>
    <n v="1988"/>
    <n v="5266.09"/>
    <n v="8595"/>
    <s v="United States"/>
    <s v="Sonron"/>
    <s v="GTX"/>
    <n v="550"/>
    <x v="1"/>
    <s v="Central"/>
  </r>
  <r>
    <s v="E3CR358L"/>
    <x v="6"/>
    <x v="0"/>
    <s v="Treequote"/>
    <x v="0"/>
    <d v="2017-09-29T00:00:00"/>
    <x v="260"/>
    <n v="1156"/>
    <s v="telecommunications"/>
    <n v="1988"/>
    <n v="5266.09"/>
    <n v="8595"/>
    <s v="United States"/>
    <s v="Sonron"/>
    <s v="GTX"/>
    <n v="1096"/>
    <x v="1"/>
    <s v="Central"/>
  </r>
  <r>
    <s v="1B2WYHTY"/>
    <x v="10"/>
    <x v="4"/>
    <s v="Plexzap"/>
    <x v="0"/>
    <d v="2017-09-29T00:00:00"/>
    <x v="261"/>
    <n v="3509"/>
    <s v="retail"/>
    <n v="2001"/>
    <n v="2437.85"/>
    <n v="4874"/>
    <s v="United States"/>
    <n v="0"/>
    <s v="MG"/>
    <n v="3393"/>
    <x v="3"/>
    <s v="West"/>
  </r>
  <r>
    <s v="LB5622YN"/>
    <x v="11"/>
    <x v="1"/>
    <s v="Hottechi"/>
    <x v="1"/>
    <d v="2017-09-29T00:00:00"/>
    <x v="283"/>
    <n v="0"/>
    <s v="technolgy"/>
    <n v="1997"/>
    <n v="8170.38"/>
    <n v="16499"/>
    <s v="Korea"/>
    <n v="0"/>
    <s v="MG"/>
    <n v="55"/>
    <x v="0"/>
    <s v="Central"/>
  </r>
  <r>
    <s v="HIX9V4W1"/>
    <x v="11"/>
    <x v="4"/>
    <s v="Dontechi"/>
    <x v="1"/>
    <d v="2017-09-29T00:00:00"/>
    <x v="278"/>
    <n v="0"/>
    <s v="software"/>
    <n v="1982"/>
    <n v="4618"/>
    <n v="10083"/>
    <s v="United States"/>
    <n v="0"/>
    <s v="MG"/>
    <n v="3393"/>
    <x v="0"/>
    <s v="Central"/>
  </r>
  <r>
    <s v="XQ6FMG3L"/>
    <x v="4"/>
    <x v="2"/>
    <s v="Lexiqvolax"/>
    <x v="1"/>
    <d v="2017-09-29T00:00:00"/>
    <x v="281"/>
    <n v="0"/>
    <s v="medical"/>
    <n v="2004"/>
    <n v="1618.89"/>
    <n v="3889"/>
    <s v="United States"/>
    <n v="0"/>
    <s v="GTX"/>
    <n v="550"/>
    <x v="3"/>
    <s v="West"/>
  </r>
  <r>
    <s v="W40IER4O"/>
    <x v="4"/>
    <x v="1"/>
    <s v="Sonron"/>
    <x v="0"/>
    <d v="2017-09-29T00:00:00"/>
    <x v="249"/>
    <n v="59"/>
    <s v="telecommunications"/>
    <n v="1999"/>
    <n v="1699.85"/>
    <n v="5108"/>
    <s v="United States"/>
    <n v="0"/>
    <s v="MG"/>
    <n v="55"/>
    <x v="3"/>
    <s v="West"/>
  </r>
  <r>
    <s v="88PIK8A6"/>
    <x v="13"/>
    <x v="1"/>
    <s v="Kinnamplus"/>
    <x v="1"/>
    <d v="2017-09-29T00:00:00"/>
    <x v="283"/>
    <n v="0"/>
    <s v="retail"/>
    <n v="2004"/>
    <n v="702.72"/>
    <n v="1831"/>
    <s v="United States"/>
    <n v="0"/>
    <s v="MG"/>
    <n v="55"/>
    <x v="4"/>
    <s v="East"/>
  </r>
  <r>
    <s v="6K31TYOR"/>
    <x v="2"/>
    <x v="2"/>
    <s v="J-Texon"/>
    <x v="0"/>
    <d v="2017-09-29T00:00:00"/>
    <x v="280"/>
    <n v="502"/>
    <s v="retail"/>
    <n v="1989"/>
    <n v="1388.67"/>
    <n v="3583"/>
    <s v="United States"/>
    <n v="0"/>
    <s v="GTX"/>
    <n v="550"/>
    <x v="2"/>
    <s v="West"/>
  </r>
  <r>
    <s v="H29XGJ5H"/>
    <x v="3"/>
    <x v="2"/>
    <s v="Rangreen"/>
    <x v="1"/>
    <d v="2017-09-30T00:00:00"/>
    <x v="239"/>
    <n v="0"/>
    <s v="technolgy"/>
    <n v="1987"/>
    <n v="2938.67"/>
    <n v="8775"/>
    <s v="Panama"/>
    <n v="0"/>
    <s v="GTX"/>
    <n v="550"/>
    <x v="0"/>
    <s v="Central"/>
  </r>
  <r>
    <s v="FSBZ3KOY"/>
    <x v="3"/>
    <x v="3"/>
    <s v="Toughzap"/>
    <x v="1"/>
    <d v="2017-09-30T00:00:00"/>
    <x v="276"/>
    <n v="0"/>
    <s v="retail"/>
    <n v="1995"/>
    <n v="332.43"/>
    <n v="799"/>
    <s v="United States"/>
    <n v="0"/>
    <s v="GTX"/>
    <n v="5482"/>
    <x v="0"/>
    <s v="Central"/>
  </r>
  <r>
    <s v="T4SSD24J"/>
    <x v="28"/>
    <x v="2"/>
    <s v="Silis"/>
    <x v="0"/>
    <d v="2017-09-30T00:00:00"/>
    <x v="254"/>
    <n v="541"/>
    <s v="medical"/>
    <n v="1994"/>
    <n v="2818.38"/>
    <n v="6290"/>
    <s v="United States"/>
    <n v="0"/>
    <s v="GTX"/>
    <n v="550"/>
    <x v="5"/>
    <s v="East"/>
  </r>
  <r>
    <s v="ZDB6D35R"/>
    <x v="25"/>
    <x v="3"/>
    <s v="Ontomedia"/>
    <x v="0"/>
    <d v="2017-09-30T00:00:00"/>
    <x v="250"/>
    <n v="5026"/>
    <s v="employment"/>
    <n v="1997"/>
    <n v="882.12"/>
    <n v="2769"/>
    <s v="United States"/>
    <n v="0"/>
    <s v="GTX"/>
    <n v="5482"/>
    <x v="5"/>
    <s v="East"/>
  </r>
  <r>
    <s v="8RVTZBQO"/>
    <x v="27"/>
    <x v="4"/>
    <s v="Dontechi"/>
    <x v="0"/>
    <d v="2017-09-30T00:00:00"/>
    <x v="286"/>
    <n v="3148"/>
    <s v="software"/>
    <n v="1982"/>
    <n v="4618"/>
    <n v="10083"/>
    <s v="United States"/>
    <n v="0"/>
    <s v="MG"/>
    <n v="3393"/>
    <x v="0"/>
    <s v="Central"/>
  </r>
  <r>
    <s v="CMM4A6NJ"/>
    <x v="1"/>
    <x v="0"/>
    <s v="Isdom"/>
    <x v="1"/>
    <d v="2017-09-30T00:00:00"/>
    <x v="281"/>
    <n v="0"/>
    <s v="medical"/>
    <n v="2002"/>
    <n v="3178.24"/>
    <n v="4540"/>
    <s v="United States"/>
    <n v="0"/>
    <s v="GTX"/>
    <n v="1096"/>
    <x v="1"/>
    <s v="Central"/>
  </r>
  <r>
    <s v="IHOTG9ZQ"/>
    <x v="1"/>
    <x v="4"/>
    <s v="Rundofase"/>
    <x v="0"/>
    <d v="2017-09-30T00:00:00"/>
    <x v="284"/>
    <n v="3006"/>
    <s v="technolgy"/>
    <n v="1983"/>
    <n v="1008.06"/>
    <n v="1238"/>
    <s v="United States"/>
    <n v="0"/>
    <s v="MG"/>
    <n v="3393"/>
    <x v="1"/>
    <s v="Central"/>
  </r>
  <r>
    <s v="O2BF1KAT"/>
    <x v="19"/>
    <x v="1"/>
    <s v="Mathtouch"/>
    <x v="1"/>
    <d v="2017-09-30T00:00:00"/>
    <x v="250"/>
    <n v="0"/>
    <s v="marketing"/>
    <n v="1984"/>
    <n v="3027.46"/>
    <n v="9516"/>
    <s v="Jordan"/>
    <n v="0"/>
    <s v="MG"/>
    <n v="55"/>
    <x v="4"/>
    <s v="East"/>
  </r>
  <r>
    <s v="CXY4CXX1"/>
    <x v="24"/>
    <x v="1"/>
    <s v="Condax"/>
    <x v="1"/>
    <d v="2017-09-30T00:00:00"/>
    <x v="282"/>
    <n v="0"/>
    <s v="medical"/>
    <n v="2017"/>
    <n v="4.54"/>
    <n v="9"/>
    <s v="United States"/>
    <n v="0"/>
    <s v="MG"/>
    <n v="55"/>
    <x v="1"/>
    <s v="Central"/>
  </r>
  <r>
    <s v="IIOVCSHC"/>
    <x v="9"/>
    <x v="4"/>
    <s v="Xx-holding"/>
    <x v="0"/>
    <d v="2017-09-30T00:00:00"/>
    <x v="248"/>
    <n v="2927"/>
    <s v="finance"/>
    <n v="1993"/>
    <n v="7537.24"/>
    <n v="20293"/>
    <s v="United States"/>
    <n v="0"/>
    <s v="MG"/>
    <n v="3393"/>
    <x v="3"/>
    <s v="West"/>
  </r>
  <r>
    <s v="3E09X4S2"/>
    <x v="16"/>
    <x v="2"/>
    <s v="Rantouch"/>
    <x v="1"/>
    <d v="2017-09-30T00:00:00"/>
    <x v="283"/>
    <n v="0"/>
    <s v="telecommunications"/>
    <n v="1994"/>
    <n v="1188.42"/>
    <n v="3015"/>
    <s v="United States"/>
    <n v="0"/>
    <s v="GTX"/>
    <n v="550"/>
    <x v="2"/>
    <s v="West"/>
  </r>
  <r>
    <s v="6BATTRKM"/>
    <x v="21"/>
    <x v="2"/>
    <s v="Finhigh"/>
    <x v="1"/>
    <d v="2017-09-30T00:00:00"/>
    <x v="282"/>
    <n v="0"/>
    <s v="finance"/>
    <n v="2006"/>
    <n v="1102.43"/>
    <n v="1759"/>
    <s v="United States"/>
    <n v="0"/>
    <s v="GTX"/>
    <n v="550"/>
    <x v="0"/>
    <s v="Central"/>
  </r>
  <r>
    <s v="GCWTH2MD"/>
    <x v="21"/>
    <x v="4"/>
    <s v="Isdom"/>
    <x v="1"/>
    <d v="2017-09-30T00:00:00"/>
    <x v="244"/>
    <n v="0"/>
    <s v="medical"/>
    <n v="2002"/>
    <n v="3178.24"/>
    <n v="4540"/>
    <s v="United States"/>
    <n v="0"/>
    <s v="MG"/>
    <n v="3393"/>
    <x v="0"/>
    <s v="Central"/>
  </r>
  <r>
    <s v="C563WHG1"/>
    <x v="21"/>
    <x v="3"/>
    <s v="Betatech"/>
    <x v="0"/>
    <d v="2017-09-30T00:00:00"/>
    <x v="285"/>
    <n v="6156"/>
    <s v="medical"/>
    <n v="1986"/>
    <n v="647.18"/>
    <n v="1185"/>
    <s v="Kenya"/>
    <n v="0"/>
    <s v="GTX"/>
    <n v="5482"/>
    <x v="0"/>
    <s v="Central"/>
  </r>
  <r>
    <s v="X8P0Q1EU"/>
    <x v="8"/>
    <x v="1"/>
    <s v="Scotfind"/>
    <x v="0"/>
    <d v="2017-09-30T00:00:00"/>
    <x v="258"/>
    <n v="59"/>
    <s v="software"/>
    <n v="1996"/>
    <n v="6354.87"/>
    <n v="16780"/>
    <s v="United States"/>
    <s v="Bubba Gump"/>
    <s v="MG"/>
    <n v="55"/>
    <x v="2"/>
    <s v="West"/>
  </r>
  <r>
    <s v="PBGB323I"/>
    <x v="0"/>
    <x v="2"/>
    <s v="Cancity"/>
    <x v="0"/>
    <d v="2017-09-30T00:00:00"/>
    <x v="282"/>
    <n v="549"/>
    <s v="retail"/>
    <n v="2001"/>
    <n v="718.62"/>
    <n v="2448"/>
    <s v="United States"/>
    <n v="0"/>
    <s v="GTX"/>
    <n v="550"/>
    <x v="0"/>
    <s v="Central"/>
  </r>
  <r>
    <s v="V5THS9V8"/>
    <x v="6"/>
    <x v="0"/>
    <s v="Isdom"/>
    <x v="0"/>
    <d v="2017-09-30T00:00:00"/>
    <x v="235"/>
    <n v="1117"/>
    <s v="medical"/>
    <n v="2002"/>
    <n v="3178.24"/>
    <n v="4540"/>
    <s v="United States"/>
    <n v="0"/>
    <s v="GTX"/>
    <n v="1096"/>
    <x v="1"/>
    <s v="Central"/>
  </r>
  <r>
    <s v="579RHB6S"/>
    <x v="11"/>
    <x v="1"/>
    <s v="Stanredtax"/>
    <x v="0"/>
    <d v="2017-09-30T00:00:00"/>
    <x v="283"/>
    <n v="57"/>
    <s v="finance"/>
    <n v="1987"/>
    <n v="1698.2"/>
    <n v="3798"/>
    <s v="United States"/>
    <n v="0"/>
    <s v="MG"/>
    <n v="55"/>
    <x v="0"/>
    <s v="Central"/>
  </r>
  <r>
    <s v="4SOUOUKH"/>
    <x v="4"/>
    <x v="3"/>
    <s v="Treequote"/>
    <x v="2"/>
    <d v="2017-09-30T00:00:00"/>
    <x v="14"/>
    <m/>
    <s v="telecommunications"/>
    <n v="1988"/>
    <n v="5266.09"/>
    <n v="8595"/>
    <s v="United States"/>
    <s v="Sonron"/>
    <s v="GTX"/>
    <n v="5482"/>
    <x v="3"/>
    <s v="West"/>
  </r>
  <r>
    <s v="9HWUTUXQ"/>
    <x v="4"/>
    <x v="2"/>
    <s v="Lexiqvolax"/>
    <x v="1"/>
    <d v="2017-09-30T00:00:00"/>
    <x v="284"/>
    <n v="0"/>
    <s v="medical"/>
    <n v="2004"/>
    <n v="1618.89"/>
    <n v="3889"/>
    <s v="United States"/>
    <n v="0"/>
    <s v="GTX"/>
    <n v="550"/>
    <x v="3"/>
    <s v="West"/>
  </r>
  <r>
    <s v="T58F1T8V"/>
    <x v="13"/>
    <x v="1"/>
    <s v="Acme Corporation"/>
    <x v="1"/>
    <d v="2017-09-30T00:00:00"/>
    <x v="283"/>
    <n v="0"/>
    <s v="technolgy"/>
    <n v="1996"/>
    <n v="1100.04"/>
    <n v="2822"/>
    <s v="United States"/>
    <n v="0"/>
    <s v="MG"/>
    <n v="55"/>
    <x v="4"/>
    <s v="East"/>
  </r>
  <r>
    <s v="U3UT9B1U"/>
    <x v="13"/>
    <x v="1"/>
    <s v="Silis"/>
    <x v="0"/>
    <d v="2017-09-30T00:00:00"/>
    <x v="270"/>
    <n v="55"/>
    <s v="medical"/>
    <n v="1994"/>
    <n v="2818.38"/>
    <n v="6290"/>
    <s v="United States"/>
    <n v="0"/>
    <s v="MG"/>
    <n v="55"/>
    <x v="4"/>
    <s v="East"/>
  </r>
  <r>
    <s v="HY7D36UC"/>
    <x v="13"/>
    <x v="1"/>
    <s v="Umbrella Corporation"/>
    <x v="0"/>
    <d v="2017-09-30T00:00:00"/>
    <x v="253"/>
    <n v="63"/>
    <s v="finance"/>
    <n v="1998"/>
    <n v="2022.14"/>
    <n v="5113"/>
    <s v="United States"/>
    <n v="0"/>
    <s v="MG"/>
    <n v="55"/>
    <x v="4"/>
    <s v="East"/>
  </r>
  <r>
    <s v="9YVTJF6C"/>
    <x v="2"/>
    <x v="0"/>
    <s v="Rantouch"/>
    <x v="0"/>
    <d v="2017-09-30T00:00:00"/>
    <x v="283"/>
    <n v="1108"/>
    <s v="telecommunications"/>
    <n v="1994"/>
    <n v="1188.42"/>
    <n v="3015"/>
    <s v="United States"/>
    <n v="0"/>
    <s v="GTX"/>
    <n v="1096"/>
    <x v="2"/>
    <s v="West"/>
  </r>
  <r>
    <s v="JGZVNKMT"/>
    <x v="2"/>
    <x v="0"/>
    <s v="Y-corporation"/>
    <x v="0"/>
    <d v="2017-09-30T00:00:00"/>
    <x v="248"/>
    <n v="944"/>
    <s v="employment"/>
    <n v="1983"/>
    <n v="2871.35"/>
    <n v="9561"/>
    <s v="United States"/>
    <n v="0"/>
    <s v="GTX"/>
    <n v="1096"/>
    <x v="2"/>
    <s v="West"/>
  </r>
  <r>
    <s v="5B3BKUMD"/>
    <x v="3"/>
    <x v="2"/>
    <s v="Finhigh"/>
    <x v="1"/>
    <d v="2017-10-01T00:00:00"/>
    <x v="285"/>
    <n v="0"/>
    <s v="finance"/>
    <n v="2006"/>
    <n v="1102.43"/>
    <n v="1759"/>
    <s v="United States"/>
    <n v="0"/>
    <s v="GTX"/>
    <n v="550"/>
    <x v="0"/>
    <s v="Central"/>
  </r>
  <r>
    <s v="MGHWZSN2"/>
    <x v="28"/>
    <x v="4"/>
    <s v="The New York Inquirer"/>
    <x v="1"/>
    <d v="2017-10-01T00:00:00"/>
    <x v="281"/>
    <n v="0"/>
    <s v="medical"/>
    <n v="1996"/>
    <n v="439.21"/>
    <n v="792"/>
    <s v="United States"/>
    <n v="0"/>
    <s v="MG"/>
    <n v="3393"/>
    <x v="5"/>
    <s v="East"/>
  </r>
  <r>
    <s v="EM1BA4EK"/>
    <x v="25"/>
    <x v="2"/>
    <s v="Scotfind"/>
    <x v="2"/>
    <d v="2017-10-01T00:00:00"/>
    <x v="14"/>
    <m/>
    <s v="software"/>
    <n v="1996"/>
    <n v="6354.87"/>
    <n v="16780"/>
    <s v="United States"/>
    <s v="Bubba Gump"/>
    <s v="GTX"/>
    <n v="550"/>
    <x v="5"/>
    <s v="East"/>
  </r>
  <r>
    <s v="GWOOPZE8"/>
    <x v="25"/>
    <x v="0"/>
    <s v="Cheers"/>
    <x v="2"/>
    <d v="2017-10-01T00:00:00"/>
    <x v="14"/>
    <m/>
    <s v="entertainment"/>
    <n v="1993"/>
    <n v="4269.9"/>
    <n v="6472"/>
    <s v="United States"/>
    <s v="Massive Dynamic"/>
    <s v="GTX"/>
    <n v="1096"/>
    <x v="5"/>
    <s v="East"/>
  </r>
  <r>
    <s v="84N2YHUB"/>
    <x v="25"/>
    <x v="2"/>
    <s v="Konex"/>
    <x v="1"/>
    <d v="2017-10-01T00:00:00"/>
    <x v="236"/>
    <n v="0"/>
    <s v="technolgy"/>
    <n v="1980"/>
    <n v="7708.38"/>
    <n v="13756"/>
    <s v="United States"/>
    <n v="0"/>
    <s v="GTX"/>
    <n v="550"/>
    <x v="5"/>
    <s v="East"/>
  </r>
  <r>
    <s v="IFVL4WL5"/>
    <x v="27"/>
    <x v="3"/>
    <s v="Streethex"/>
    <x v="0"/>
    <d v="2017-10-01T00:00:00"/>
    <x v="248"/>
    <n v="3704"/>
    <s v="retail"/>
    <n v="1988"/>
    <n v="1376.8"/>
    <n v="1165"/>
    <s v="Belgium"/>
    <n v="0"/>
    <s v="GTX"/>
    <n v="5482"/>
    <x v="0"/>
    <s v="Central"/>
  </r>
  <r>
    <s v="8EPT4HEV"/>
    <x v="23"/>
    <x v="3"/>
    <s v="Konex"/>
    <x v="1"/>
    <d v="2017-10-01T00:00:00"/>
    <x v="282"/>
    <n v="0"/>
    <s v="technolgy"/>
    <n v="1980"/>
    <n v="7708.38"/>
    <n v="13756"/>
    <s v="United States"/>
    <n v="0"/>
    <s v="GTX"/>
    <n v="5482"/>
    <x v="4"/>
    <s v="East"/>
  </r>
  <r>
    <s v="HZNNKQ0T"/>
    <x v="23"/>
    <x v="0"/>
    <s v="Donquadtech"/>
    <x v="0"/>
    <d v="2017-10-01T00:00:00"/>
    <x v="278"/>
    <n v="1076"/>
    <s v="technolgy"/>
    <n v="1992"/>
    <n v="1712.68"/>
    <n v="3194"/>
    <s v="United States"/>
    <s v="Acme Corporation"/>
    <s v="GTX"/>
    <n v="1096"/>
    <x v="4"/>
    <s v="East"/>
  </r>
  <r>
    <s v="Z6ETLZQU"/>
    <x v="23"/>
    <x v="3"/>
    <s v="Mathtouch"/>
    <x v="0"/>
    <d v="2017-10-01T00:00:00"/>
    <x v="247"/>
    <n v="5528"/>
    <s v="marketing"/>
    <n v="1984"/>
    <n v="3027.46"/>
    <n v="9516"/>
    <s v="Jordan"/>
    <n v="0"/>
    <s v="GTX"/>
    <n v="5482"/>
    <x v="4"/>
    <s v="East"/>
  </r>
  <r>
    <s v="GXIVJQPG"/>
    <x v="26"/>
    <x v="0"/>
    <s v="Xx-zobam"/>
    <x v="2"/>
    <d v="2017-10-01T00:00:00"/>
    <x v="14"/>
    <m/>
    <s v="entertainment"/>
    <n v="1989"/>
    <n v="3838.39"/>
    <n v="8274"/>
    <s v="United States"/>
    <n v="0"/>
    <s v="GTX"/>
    <n v="1096"/>
    <x v="5"/>
    <s v="East"/>
  </r>
  <r>
    <s v="7MSQSYWR"/>
    <x v="26"/>
    <x v="0"/>
    <s v="Initech"/>
    <x v="1"/>
    <d v="2017-10-01T00:00:00"/>
    <x v="286"/>
    <n v="0"/>
    <s v="telecommunications"/>
    <n v="1994"/>
    <n v="6395.05"/>
    <n v="20275"/>
    <s v="United States"/>
    <n v="0"/>
    <s v="GTX"/>
    <n v="1096"/>
    <x v="5"/>
    <s v="East"/>
  </r>
  <r>
    <s v="JGZ3F67I"/>
    <x v="22"/>
    <x v="2"/>
    <s v="Kinnamplus"/>
    <x v="1"/>
    <d v="2017-10-01T00:00:00"/>
    <x v="282"/>
    <n v="0"/>
    <s v="retail"/>
    <n v="2004"/>
    <n v="702.72"/>
    <n v="1831"/>
    <s v="United States"/>
    <n v="0"/>
    <s v="GTX"/>
    <n v="550"/>
    <x v="5"/>
    <s v="East"/>
  </r>
  <r>
    <s v="FHCSKQ4K"/>
    <x v="22"/>
    <x v="3"/>
    <s v="Bluth Company"/>
    <x v="0"/>
    <d v="2017-10-01T00:00:00"/>
    <x v="264"/>
    <n v="5270"/>
    <s v="technolgy"/>
    <n v="1993"/>
    <n v="1242.32"/>
    <n v="3027"/>
    <s v="United States"/>
    <s v="Acme Corporation"/>
    <s v="GTX"/>
    <n v="5482"/>
    <x v="5"/>
    <s v="East"/>
  </r>
  <r>
    <s v="TU58PHME"/>
    <x v="19"/>
    <x v="3"/>
    <s v="Sumace"/>
    <x v="1"/>
    <d v="2017-10-01T00:00:00"/>
    <x v="227"/>
    <n v="0"/>
    <s v="retail"/>
    <n v="2000"/>
    <n v="167.89"/>
    <n v="493"/>
    <s v="Romania"/>
    <n v="0"/>
    <s v="GTX"/>
    <n v="5482"/>
    <x v="4"/>
    <s v="East"/>
  </r>
  <r>
    <s v="9ZVX7NVU"/>
    <x v="9"/>
    <x v="0"/>
    <s v="Xx-holding"/>
    <x v="1"/>
    <d v="2017-10-01T00:00:00"/>
    <x v="283"/>
    <n v="0"/>
    <s v="finance"/>
    <n v="1993"/>
    <n v="7537.24"/>
    <n v="20293"/>
    <s v="United States"/>
    <n v="0"/>
    <s v="GTX"/>
    <n v="1096"/>
    <x v="3"/>
    <s v="West"/>
  </r>
  <r>
    <s v="I4OJHXIN"/>
    <x v="9"/>
    <x v="4"/>
    <s v="Cheers"/>
    <x v="0"/>
    <d v="2017-10-01T00:00:00"/>
    <x v="280"/>
    <n v="3169"/>
    <s v="entertainment"/>
    <n v="1993"/>
    <n v="4269.9"/>
    <n v="6472"/>
    <s v="United States"/>
    <s v="Massive Dynamic"/>
    <s v="MG"/>
    <n v="3393"/>
    <x v="3"/>
    <s v="West"/>
  </r>
  <r>
    <s v="NE300YJ0"/>
    <x v="29"/>
    <x v="2"/>
    <s v="Treequote"/>
    <x v="0"/>
    <d v="2017-10-01T00:00:00"/>
    <x v="251"/>
    <n v="571"/>
    <s v="telecommunications"/>
    <n v="1988"/>
    <n v="5266.09"/>
    <n v="8595"/>
    <s v="United States"/>
    <s v="Sonron"/>
    <s v="GTX"/>
    <n v="550"/>
    <x v="1"/>
    <s v="Central"/>
  </r>
  <r>
    <s v="TYLSS719"/>
    <x v="14"/>
    <x v="2"/>
    <s v="Goodsilron"/>
    <x v="1"/>
    <d v="2017-10-01T00:00:00"/>
    <x v="259"/>
    <n v="0"/>
    <s v="marketing"/>
    <n v="2000"/>
    <n v="2952.73"/>
    <n v="5107"/>
    <s v="United States"/>
    <n v="0"/>
    <s v="GTX"/>
    <n v="550"/>
    <x v="2"/>
    <s v="West"/>
  </r>
  <r>
    <s v="M3SQPUB1"/>
    <x v="14"/>
    <x v="3"/>
    <s v="Green-Plus"/>
    <x v="0"/>
    <d v="2017-10-01T00:00:00"/>
    <x v="287"/>
    <n v="6304"/>
    <s v="services"/>
    <n v="2003"/>
    <n v="692.19"/>
    <n v="1922"/>
    <s v="United States"/>
    <n v="0"/>
    <s v="GTX"/>
    <n v="5482"/>
    <x v="2"/>
    <s v="West"/>
  </r>
  <r>
    <s v="MG1YUTUE"/>
    <x v="5"/>
    <x v="1"/>
    <s v="Acme Corporation"/>
    <x v="2"/>
    <d v="2017-10-01T00:00:00"/>
    <x v="14"/>
    <m/>
    <s v="technolgy"/>
    <n v="1996"/>
    <n v="1100.04"/>
    <n v="2822"/>
    <s v="United States"/>
    <n v="0"/>
    <s v="MG"/>
    <n v="55"/>
    <x v="3"/>
    <s v="West"/>
  </r>
  <r>
    <s v="PEIZDYXE"/>
    <x v="5"/>
    <x v="2"/>
    <s v="Cheers"/>
    <x v="1"/>
    <d v="2017-10-01T00:00:00"/>
    <x v="277"/>
    <n v="0"/>
    <s v="entertainment"/>
    <n v="1993"/>
    <n v="4269.9"/>
    <n v="6472"/>
    <s v="United States"/>
    <s v="Massive Dynamic"/>
    <s v="GTX"/>
    <n v="550"/>
    <x v="3"/>
    <s v="West"/>
  </r>
  <r>
    <s v="XRRMX8K6"/>
    <x v="20"/>
    <x v="2"/>
    <s v="Statholdings"/>
    <x v="1"/>
    <d v="2017-10-01T00:00:00"/>
    <x v="288"/>
    <n v="0"/>
    <s v="employment"/>
    <n v="1997"/>
    <n v="291.27"/>
    <n v="586"/>
    <s v="United States"/>
    <n v="0"/>
    <s v="GTX"/>
    <n v="550"/>
    <x v="1"/>
    <s v="Central"/>
  </r>
  <r>
    <s v="AQH7ORZZ"/>
    <x v="17"/>
    <x v="1"/>
    <s v="Bluth Company"/>
    <x v="0"/>
    <d v="2017-10-01T00:00:00"/>
    <x v="247"/>
    <n v="62"/>
    <s v="technolgy"/>
    <n v="1993"/>
    <n v="1242.32"/>
    <n v="3027"/>
    <s v="United States"/>
    <s v="Acme Corporation"/>
    <s v="MG"/>
    <n v="55"/>
    <x v="5"/>
    <s v="East"/>
  </r>
  <r>
    <s v="GLG1IOHT"/>
    <x v="10"/>
    <x v="1"/>
    <s v="J-Texon"/>
    <x v="0"/>
    <d v="2017-10-01T00:00:00"/>
    <x v="283"/>
    <n v="51"/>
    <s v="retail"/>
    <n v="1989"/>
    <n v="1388.67"/>
    <n v="3583"/>
    <s v="United States"/>
    <n v="0"/>
    <s v="MG"/>
    <n v="55"/>
    <x v="3"/>
    <s v="West"/>
  </r>
  <r>
    <s v="F5OETS8V"/>
    <x v="4"/>
    <x v="2"/>
    <s v="Golddex"/>
    <x v="0"/>
    <d v="2017-10-01T00:00:00"/>
    <x v="247"/>
    <n v="544"/>
    <s v="finance"/>
    <n v="2008"/>
    <n v="52.5"/>
    <n v="165"/>
    <s v="United States"/>
    <n v="0"/>
    <s v="GTX"/>
    <n v="550"/>
    <x v="3"/>
    <s v="West"/>
  </r>
  <r>
    <s v="CU7KT53A"/>
    <x v="4"/>
    <x v="4"/>
    <s v="Goodsilron"/>
    <x v="0"/>
    <d v="2017-10-01T00:00:00"/>
    <x v="241"/>
    <n v="2941"/>
    <s v="marketing"/>
    <n v="2000"/>
    <n v="2952.73"/>
    <n v="5107"/>
    <s v="United States"/>
    <n v="0"/>
    <s v="MG"/>
    <n v="3393"/>
    <x v="3"/>
    <s v="West"/>
  </r>
  <r>
    <s v="0BYU67KG"/>
    <x v="18"/>
    <x v="4"/>
    <s v="Ganjaflex"/>
    <x v="1"/>
    <d v="2017-10-01T00:00:00"/>
    <x v="252"/>
    <n v="0"/>
    <s v="retail"/>
    <n v="1995"/>
    <n v="5158.71"/>
    <n v="17479"/>
    <s v="Japan"/>
    <n v="0"/>
    <s v="MG"/>
    <n v="3393"/>
    <x v="4"/>
    <s v="East"/>
  </r>
  <r>
    <s v="SLXPTSGS"/>
    <x v="18"/>
    <x v="1"/>
    <s v="Condax"/>
    <x v="0"/>
    <d v="2017-10-01T00:00:00"/>
    <x v="285"/>
    <n v="44"/>
    <s v="medical"/>
    <n v="2017"/>
    <n v="4.54"/>
    <n v="9"/>
    <s v="United States"/>
    <n v="0"/>
    <s v="MG"/>
    <n v="55"/>
    <x v="4"/>
    <s v="East"/>
  </r>
  <r>
    <s v="FZGGKS2D"/>
    <x v="2"/>
    <x v="3"/>
    <s v="Doncon"/>
    <x v="0"/>
    <d v="2017-10-01T00:00:00"/>
    <x v="267"/>
    <n v="4910"/>
    <s v="technolgy"/>
    <n v="2010"/>
    <n v="587.72"/>
    <n v="1501"/>
    <s v="United States"/>
    <n v="0"/>
    <s v="GTX"/>
    <n v="5482"/>
    <x v="2"/>
    <s v="West"/>
  </r>
  <r>
    <s v="6HDTZCCM"/>
    <x v="3"/>
    <x v="3"/>
    <s v="Warephase"/>
    <x v="1"/>
    <d v="2017-10-02T00:00:00"/>
    <x v="289"/>
    <n v="0"/>
    <s v="services"/>
    <n v="1997"/>
    <n v="2041.73"/>
    <n v="5276"/>
    <s v="United States"/>
    <n v="0"/>
    <s v="GTX"/>
    <n v="5482"/>
    <x v="0"/>
    <s v="Central"/>
  </r>
  <r>
    <s v="XUEHL04Z"/>
    <x v="28"/>
    <x v="0"/>
    <s v="Konex"/>
    <x v="1"/>
    <d v="2017-10-02T00:00:00"/>
    <x v="279"/>
    <n v="0"/>
    <s v="technolgy"/>
    <n v="1980"/>
    <n v="7708.38"/>
    <n v="13756"/>
    <s v="United States"/>
    <n v="0"/>
    <s v="GTX"/>
    <n v="1096"/>
    <x v="5"/>
    <s v="East"/>
  </r>
  <r>
    <s v="CTZ5I5R5"/>
    <x v="25"/>
    <x v="3"/>
    <s v="Bioplex"/>
    <x v="0"/>
    <d v="2017-10-02T00:00:00"/>
    <x v="254"/>
    <n v="5469"/>
    <s v="medical"/>
    <n v="1991"/>
    <n v="326.82"/>
    <n v="1016"/>
    <s v="United States"/>
    <n v="0"/>
    <s v="GTX"/>
    <n v="5482"/>
    <x v="5"/>
    <s v="East"/>
  </r>
  <r>
    <s v="988QUSNK"/>
    <x v="27"/>
    <x v="4"/>
    <s v="Scottech"/>
    <x v="1"/>
    <d v="2017-10-02T00:00:00"/>
    <x v="278"/>
    <n v="0"/>
    <s v="marketing"/>
    <n v="2012"/>
    <n v="45.39"/>
    <n v="100"/>
    <s v="United States"/>
    <s v="Inity"/>
    <s v="MG"/>
    <n v="3393"/>
    <x v="0"/>
    <s v="Central"/>
  </r>
  <r>
    <s v="2P0VIX4N"/>
    <x v="27"/>
    <x v="4"/>
    <s v="Treequote"/>
    <x v="1"/>
    <d v="2017-10-02T00:00:00"/>
    <x v="244"/>
    <n v="0"/>
    <s v="telecommunications"/>
    <n v="1988"/>
    <n v="5266.09"/>
    <n v="8595"/>
    <s v="United States"/>
    <s v="Sonron"/>
    <s v="MG"/>
    <n v="3393"/>
    <x v="0"/>
    <s v="Central"/>
  </r>
  <r>
    <s v="TAPH7KQO"/>
    <x v="27"/>
    <x v="2"/>
    <s v="Zumgoity"/>
    <x v="0"/>
    <d v="2017-10-02T00:00:00"/>
    <x v="242"/>
    <n v="568"/>
    <s v="medical"/>
    <n v="1984"/>
    <n v="441.08"/>
    <n v="1210"/>
    <s v="United States"/>
    <n v="0"/>
    <s v="GTX"/>
    <n v="550"/>
    <x v="0"/>
    <s v="Central"/>
  </r>
  <r>
    <s v="TWGFQS8L"/>
    <x v="1"/>
    <x v="0"/>
    <s v="Cancity"/>
    <x v="1"/>
    <d v="2017-10-02T00:00:00"/>
    <x v="288"/>
    <n v="0"/>
    <s v="retail"/>
    <n v="2001"/>
    <n v="718.62"/>
    <n v="2448"/>
    <s v="United States"/>
    <n v="0"/>
    <s v="GTX"/>
    <n v="1096"/>
    <x v="1"/>
    <s v="Central"/>
  </r>
  <r>
    <s v="MRPSU52W"/>
    <x v="1"/>
    <x v="4"/>
    <s v="Genco Pura Olive Oil Company"/>
    <x v="1"/>
    <d v="2017-10-02T00:00:00"/>
    <x v="284"/>
    <n v="0"/>
    <s v="retail"/>
    <n v="2007"/>
    <n v="894.33"/>
    <n v="1635"/>
    <s v="Italy"/>
    <n v="0"/>
    <s v="MG"/>
    <n v="3393"/>
    <x v="1"/>
    <s v="Central"/>
  </r>
  <r>
    <s v="UKXRWZ3P"/>
    <x v="1"/>
    <x v="3"/>
    <s v="Codehow"/>
    <x v="0"/>
    <d v="2017-10-02T00:00:00"/>
    <x v="279"/>
    <n v="5263"/>
    <s v="software"/>
    <n v="1998"/>
    <n v="2714.9"/>
    <n v="2641"/>
    <s v="United States"/>
    <s v="Acme Corporation"/>
    <s v="GTX"/>
    <n v="5482"/>
    <x v="1"/>
    <s v="Central"/>
  </r>
  <r>
    <s v="2IYQ5ALK"/>
    <x v="29"/>
    <x v="2"/>
    <s v="Warephase"/>
    <x v="1"/>
    <d v="2017-10-02T00:00:00"/>
    <x v="282"/>
    <n v="0"/>
    <s v="services"/>
    <n v="1997"/>
    <n v="2041.73"/>
    <n v="5276"/>
    <s v="United States"/>
    <n v="0"/>
    <s v="GTX"/>
    <n v="550"/>
    <x v="1"/>
    <s v="Central"/>
  </r>
  <r>
    <s v="K4GL9NDX"/>
    <x v="29"/>
    <x v="0"/>
    <s v="dambase"/>
    <x v="1"/>
    <d v="2017-10-02T00:00:00"/>
    <x v="266"/>
    <n v="0"/>
    <s v="marketing"/>
    <n v="1995"/>
    <n v="2173.98"/>
    <n v="2928"/>
    <s v="United States"/>
    <s v="Inity"/>
    <s v="GTX"/>
    <n v="1096"/>
    <x v="1"/>
    <s v="Central"/>
  </r>
  <r>
    <s v="OFKWBRP7"/>
    <x v="29"/>
    <x v="0"/>
    <s v="Dontechi"/>
    <x v="1"/>
    <d v="2017-10-02T00:00:00"/>
    <x v="286"/>
    <n v="0"/>
    <s v="software"/>
    <n v="1982"/>
    <n v="4618"/>
    <n v="10083"/>
    <s v="United States"/>
    <n v="0"/>
    <s v="GTX"/>
    <n v="1096"/>
    <x v="1"/>
    <s v="Central"/>
  </r>
  <r>
    <s v="1AGL4X1J"/>
    <x v="29"/>
    <x v="0"/>
    <s v="Isdom"/>
    <x v="1"/>
    <d v="2017-10-02T00:00:00"/>
    <x v="247"/>
    <n v="0"/>
    <s v="medical"/>
    <n v="2002"/>
    <n v="3178.24"/>
    <n v="4540"/>
    <s v="United States"/>
    <n v="0"/>
    <s v="GTX"/>
    <n v="1096"/>
    <x v="1"/>
    <s v="Central"/>
  </r>
  <r>
    <s v="VSN0PA06"/>
    <x v="14"/>
    <x v="0"/>
    <s v="Sunnamplex"/>
    <x v="0"/>
    <d v="2017-10-02T00:00:00"/>
    <x v="278"/>
    <n v="1048"/>
    <s v="marketing"/>
    <n v="2008"/>
    <n v="894.37"/>
    <n v="1593"/>
    <s v="Poland"/>
    <n v="0"/>
    <s v="GTX"/>
    <n v="1096"/>
    <x v="2"/>
    <s v="West"/>
  </r>
  <r>
    <s v="FQODPHUL"/>
    <x v="16"/>
    <x v="2"/>
    <s v="Hatfan"/>
    <x v="0"/>
    <d v="2017-10-02T00:00:00"/>
    <x v="217"/>
    <n v="631"/>
    <s v="services"/>
    <n v="1982"/>
    <n v="792.46"/>
    <n v="1299"/>
    <s v="United States"/>
    <n v="0"/>
    <s v="GTX"/>
    <n v="550"/>
    <x v="2"/>
    <s v="West"/>
  </r>
  <r>
    <s v="KRUY5G5I"/>
    <x v="21"/>
    <x v="4"/>
    <s v="Hottechi"/>
    <x v="1"/>
    <d v="2017-10-02T00:00:00"/>
    <x v="287"/>
    <n v="0"/>
    <s v="technolgy"/>
    <n v="1997"/>
    <n v="8170.38"/>
    <n v="16499"/>
    <s v="Korea"/>
    <n v="0"/>
    <s v="MG"/>
    <n v="3393"/>
    <x v="0"/>
    <s v="Central"/>
  </r>
  <r>
    <s v="SCYV3JPO"/>
    <x v="21"/>
    <x v="2"/>
    <s v="Betatech"/>
    <x v="0"/>
    <d v="2017-10-02T00:00:00"/>
    <x v="288"/>
    <n v="536"/>
    <s v="medical"/>
    <n v="1986"/>
    <n v="647.18"/>
    <n v="1185"/>
    <s v="Kenya"/>
    <n v="0"/>
    <s v="GTX"/>
    <n v="550"/>
    <x v="0"/>
    <s v="Central"/>
  </r>
  <r>
    <s v="T91ZAQRH"/>
    <x v="21"/>
    <x v="0"/>
    <s v="Genco Pura Olive Oil Company"/>
    <x v="0"/>
    <d v="2017-10-02T00:00:00"/>
    <x v="247"/>
    <n v="1127"/>
    <s v="retail"/>
    <n v="2007"/>
    <n v="894.33"/>
    <n v="1635"/>
    <s v="Italy"/>
    <n v="0"/>
    <s v="GTX"/>
    <n v="1096"/>
    <x v="0"/>
    <s v="Central"/>
  </r>
  <r>
    <s v="R293SULP"/>
    <x v="20"/>
    <x v="0"/>
    <s v="Ron-tech"/>
    <x v="1"/>
    <d v="2017-10-02T00:00:00"/>
    <x v="279"/>
    <n v="0"/>
    <s v="medical"/>
    <n v="1992"/>
    <n v="3922.42"/>
    <n v="6837"/>
    <s v="United States"/>
    <n v="0"/>
    <s v="GTX"/>
    <n v="1096"/>
    <x v="1"/>
    <s v="Central"/>
  </r>
  <r>
    <s v="UDKH3AM0"/>
    <x v="20"/>
    <x v="1"/>
    <s v="Cancity"/>
    <x v="0"/>
    <d v="2017-10-02T00:00:00"/>
    <x v="284"/>
    <n v="56"/>
    <s v="retail"/>
    <n v="2001"/>
    <n v="718.62"/>
    <n v="2448"/>
    <s v="United States"/>
    <n v="0"/>
    <s v="MG"/>
    <n v="55"/>
    <x v="1"/>
    <s v="Central"/>
  </r>
  <r>
    <s v="I4T9W7NQ"/>
    <x v="8"/>
    <x v="2"/>
    <s v="Hottechi"/>
    <x v="1"/>
    <d v="2017-10-02T00:00:00"/>
    <x v="272"/>
    <n v="0"/>
    <s v="technolgy"/>
    <n v="1997"/>
    <n v="8170.38"/>
    <n v="16499"/>
    <s v="Korea"/>
    <n v="0"/>
    <s v="GTX"/>
    <n v="550"/>
    <x v="2"/>
    <s v="West"/>
  </r>
  <r>
    <s v="2GQAAHG6"/>
    <x v="17"/>
    <x v="4"/>
    <s v="Konex"/>
    <x v="0"/>
    <d v="2017-10-02T00:00:00"/>
    <x v="288"/>
    <n v="3670"/>
    <s v="technolgy"/>
    <n v="1980"/>
    <n v="7708.38"/>
    <n v="13756"/>
    <s v="United States"/>
    <n v="0"/>
    <s v="MG"/>
    <n v="3393"/>
    <x v="5"/>
    <s v="East"/>
  </r>
  <r>
    <s v="7OGPA4I3"/>
    <x v="17"/>
    <x v="4"/>
    <s v="Umbrella Corporation"/>
    <x v="0"/>
    <d v="2017-10-02T00:00:00"/>
    <x v="288"/>
    <n v="3482"/>
    <s v="finance"/>
    <n v="1998"/>
    <n v="2022.14"/>
    <n v="5113"/>
    <s v="United States"/>
    <n v="0"/>
    <s v="MG"/>
    <n v="3393"/>
    <x v="5"/>
    <s v="East"/>
  </r>
  <r>
    <s v="54XJLU62"/>
    <x v="15"/>
    <x v="0"/>
    <s v="Gekko &amp; Co"/>
    <x v="1"/>
    <d v="2017-10-02T00:00:00"/>
    <x v="288"/>
    <n v="0"/>
    <s v="retail"/>
    <n v="1990"/>
    <n v="2520.83"/>
    <n v="3502"/>
    <s v="United States"/>
    <n v="0"/>
    <s v="GTX"/>
    <n v="1096"/>
    <x v="4"/>
    <s v="East"/>
  </r>
  <r>
    <s v="XSSK506P"/>
    <x v="11"/>
    <x v="1"/>
    <s v="Funholding"/>
    <x v="1"/>
    <d v="2017-10-02T00:00:00"/>
    <x v="279"/>
    <n v="0"/>
    <s v="finance"/>
    <n v="1991"/>
    <n v="2819.5"/>
    <n v="7227"/>
    <s v="United States"/>
    <s v="Golddex"/>
    <s v="MG"/>
    <n v="55"/>
    <x v="0"/>
    <s v="Central"/>
  </r>
  <r>
    <s v="AJKE7ACY"/>
    <x v="13"/>
    <x v="1"/>
    <s v="Kinnamplus"/>
    <x v="0"/>
    <d v="2017-10-02T00:00:00"/>
    <x v="285"/>
    <n v="50"/>
    <s v="retail"/>
    <n v="2004"/>
    <n v="702.72"/>
    <n v="1831"/>
    <s v="United States"/>
    <n v="0"/>
    <s v="MG"/>
    <n v="55"/>
    <x v="4"/>
    <s v="East"/>
  </r>
  <r>
    <s v="JPPLGVUS"/>
    <x v="13"/>
    <x v="4"/>
    <s v="Massive Dynamic"/>
    <x v="0"/>
    <d v="2017-10-02T00:00:00"/>
    <x v="269"/>
    <n v="3629"/>
    <s v="entertainment"/>
    <n v="1989"/>
    <n v="665.06"/>
    <n v="1095"/>
    <s v="United States"/>
    <n v="0"/>
    <s v="MG"/>
    <n v="3393"/>
    <x v="4"/>
    <s v="East"/>
  </r>
  <r>
    <s v="O7B3XCKF"/>
    <x v="2"/>
    <x v="2"/>
    <s v="Hottechi"/>
    <x v="1"/>
    <d v="2017-10-02T00:00:00"/>
    <x v="278"/>
    <n v="0"/>
    <s v="technolgy"/>
    <n v="1997"/>
    <n v="8170.38"/>
    <n v="16499"/>
    <s v="Korea"/>
    <n v="0"/>
    <s v="GTX"/>
    <n v="550"/>
    <x v="2"/>
    <s v="West"/>
  </r>
  <r>
    <s v="OOB372R5"/>
    <x v="2"/>
    <x v="2"/>
    <s v="Condax"/>
    <x v="0"/>
    <d v="2017-10-02T00:00:00"/>
    <x v="288"/>
    <n v="544"/>
    <s v="medical"/>
    <n v="2017"/>
    <n v="4.54"/>
    <n v="9"/>
    <s v="United States"/>
    <n v="0"/>
    <s v="GTX"/>
    <n v="550"/>
    <x v="2"/>
    <s v="West"/>
  </r>
  <r>
    <s v="L67B6CU2"/>
    <x v="3"/>
    <x v="3"/>
    <s v="Rundofase"/>
    <x v="1"/>
    <d v="2017-10-03T00:00:00"/>
    <x v="284"/>
    <n v="0"/>
    <s v="technolgy"/>
    <n v="1983"/>
    <n v="1008.06"/>
    <n v="1238"/>
    <s v="United States"/>
    <n v="0"/>
    <s v="GTX"/>
    <n v="5482"/>
    <x v="0"/>
    <s v="Central"/>
  </r>
  <r>
    <s v="6V0QV9CU"/>
    <x v="27"/>
    <x v="4"/>
    <s v="Stanredtax"/>
    <x v="0"/>
    <d v="2017-10-03T00:00:00"/>
    <x v="286"/>
    <n v="3415"/>
    <s v="finance"/>
    <n v="1987"/>
    <n v="1698.2"/>
    <n v="3798"/>
    <s v="United States"/>
    <n v="0"/>
    <s v="MG"/>
    <n v="3393"/>
    <x v="0"/>
    <s v="Central"/>
  </r>
  <r>
    <s v="0MXZ36G7"/>
    <x v="23"/>
    <x v="2"/>
    <s v="Bubba Gump"/>
    <x v="0"/>
    <d v="2017-10-03T00:00:00"/>
    <x v="279"/>
    <n v="616"/>
    <s v="software"/>
    <n v="2002"/>
    <n v="987.39"/>
    <n v="2253"/>
    <s v="United States"/>
    <n v="0"/>
    <s v="GTX"/>
    <n v="550"/>
    <x v="4"/>
    <s v="East"/>
  </r>
  <r>
    <s v="LMCHDMJX"/>
    <x v="26"/>
    <x v="0"/>
    <s v="Donware"/>
    <x v="0"/>
    <d v="2017-10-03T00:00:00"/>
    <x v="283"/>
    <n v="1050"/>
    <s v="marketing"/>
    <n v="1999"/>
    <n v="1197.44"/>
    <n v="2570"/>
    <s v="United States"/>
    <n v="0"/>
    <s v="GTX"/>
    <n v="1096"/>
    <x v="5"/>
    <s v="East"/>
  </r>
  <r>
    <s v="4HBU57OV"/>
    <x v="1"/>
    <x v="1"/>
    <s v="Toughzap"/>
    <x v="0"/>
    <d v="2017-10-03T00:00:00"/>
    <x v="286"/>
    <n v="58"/>
    <s v="retail"/>
    <n v="1995"/>
    <n v="332.43"/>
    <n v="799"/>
    <s v="United States"/>
    <n v="0"/>
    <s v="MG"/>
    <n v="55"/>
    <x v="1"/>
    <s v="Central"/>
  </r>
  <r>
    <s v="AOIM2Y7M"/>
    <x v="22"/>
    <x v="4"/>
    <s v="Zotware"/>
    <x v="0"/>
    <d v="2017-10-03T00:00:00"/>
    <x v="280"/>
    <n v="3858"/>
    <s v="software"/>
    <n v="1979"/>
    <n v="4478.47"/>
    <n v="13809"/>
    <s v="United States"/>
    <n v="0"/>
    <s v="MG"/>
    <n v="3393"/>
    <x v="5"/>
    <s v="East"/>
  </r>
  <r>
    <s v="5KC100IN"/>
    <x v="12"/>
    <x v="1"/>
    <s v="Condax"/>
    <x v="1"/>
    <d v="2017-10-03T00:00:00"/>
    <x v="287"/>
    <n v="0"/>
    <s v="medical"/>
    <n v="2017"/>
    <n v="4.54"/>
    <n v="9"/>
    <s v="United States"/>
    <n v="0"/>
    <s v="MG"/>
    <n v="55"/>
    <x v="3"/>
    <s v="West"/>
  </r>
  <r>
    <s v="OOFWSKFF"/>
    <x v="24"/>
    <x v="2"/>
    <s v="Hottechi"/>
    <x v="1"/>
    <d v="2017-10-03T00:00:00"/>
    <x v="279"/>
    <n v="0"/>
    <s v="technolgy"/>
    <n v="1997"/>
    <n v="8170.38"/>
    <n v="16499"/>
    <s v="Korea"/>
    <n v="0"/>
    <s v="GTX"/>
    <n v="550"/>
    <x v="1"/>
    <s v="Central"/>
  </r>
  <r>
    <s v="LV7HHGM4"/>
    <x v="24"/>
    <x v="3"/>
    <s v="Funholding"/>
    <x v="1"/>
    <d v="2017-10-03T00:00:00"/>
    <x v="280"/>
    <n v="0"/>
    <s v="finance"/>
    <n v="1991"/>
    <n v="2819.5"/>
    <n v="7227"/>
    <s v="United States"/>
    <s v="Golddex"/>
    <s v="GTX"/>
    <n v="5482"/>
    <x v="1"/>
    <s v="Central"/>
  </r>
  <r>
    <s v="HBZEI375"/>
    <x v="24"/>
    <x v="4"/>
    <s v="Ron-tech"/>
    <x v="1"/>
    <d v="2017-10-03T00:00:00"/>
    <x v="286"/>
    <n v="0"/>
    <s v="medical"/>
    <n v="1992"/>
    <n v="3922.42"/>
    <n v="6837"/>
    <s v="United States"/>
    <n v="0"/>
    <s v="MG"/>
    <n v="3393"/>
    <x v="1"/>
    <s v="Central"/>
  </r>
  <r>
    <s v="GRQZZNQB"/>
    <x v="24"/>
    <x v="4"/>
    <s v="Inity"/>
    <x v="0"/>
    <d v="2017-10-03T00:00:00"/>
    <x v="226"/>
    <n v="3207"/>
    <s v="marketing"/>
    <n v="1986"/>
    <n v="2403.58"/>
    <n v="8801"/>
    <s v="United States"/>
    <n v="0"/>
    <s v="MG"/>
    <n v="3393"/>
    <x v="1"/>
    <s v="Central"/>
  </r>
  <r>
    <s v="1D8XLZQ8"/>
    <x v="9"/>
    <x v="4"/>
    <s v="Konex"/>
    <x v="0"/>
    <d v="2017-10-03T00:00:00"/>
    <x v="233"/>
    <n v="3795"/>
    <s v="technolgy"/>
    <n v="1980"/>
    <n v="7708.38"/>
    <n v="13756"/>
    <s v="United States"/>
    <n v="0"/>
    <s v="MG"/>
    <n v="3393"/>
    <x v="3"/>
    <s v="West"/>
  </r>
  <r>
    <s v="CAX04DY1"/>
    <x v="29"/>
    <x v="1"/>
    <s v="Rundofase"/>
    <x v="1"/>
    <d v="2017-10-03T00:00:00"/>
    <x v="263"/>
    <n v="0"/>
    <s v="technolgy"/>
    <n v="1983"/>
    <n v="1008.06"/>
    <n v="1238"/>
    <s v="United States"/>
    <n v="0"/>
    <s v="MG"/>
    <n v="55"/>
    <x v="1"/>
    <s v="Central"/>
  </r>
  <r>
    <s v="ZVEH26GP"/>
    <x v="14"/>
    <x v="0"/>
    <s v="J-Texon"/>
    <x v="0"/>
    <d v="2017-10-03T00:00:00"/>
    <x v="283"/>
    <n v="1028"/>
    <s v="retail"/>
    <n v="1989"/>
    <n v="1388.67"/>
    <n v="3583"/>
    <s v="United States"/>
    <n v="0"/>
    <s v="GTX"/>
    <n v="1096"/>
    <x v="2"/>
    <s v="West"/>
  </r>
  <r>
    <s v="G7QR0SCP"/>
    <x v="14"/>
    <x v="1"/>
    <s v="Doncon"/>
    <x v="0"/>
    <d v="2017-10-03T00:00:00"/>
    <x v="290"/>
    <n v="64"/>
    <s v="technolgy"/>
    <n v="2010"/>
    <n v="587.72"/>
    <n v="1501"/>
    <s v="United States"/>
    <n v="0"/>
    <s v="MG"/>
    <n v="55"/>
    <x v="2"/>
    <s v="West"/>
  </r>
  <r>
    <s v="CCCQGBSY"/>
    <x v="17"/>
    <x v="0"/>
    <s v="Bluth Company"/>
    <x v="0"/>
    <d v="2017-10-03T00:00:00"/>
    <x v="257"/>
    <n v="1284"/>
    <s v="technolgy"/>
    <n v="1993"/>
    <n v="1242.32"/>
    <n v="3027"/>
    <s v="United States"/>
    <s v="Acme Corporation"/>
    <s v="GTX"/>
    <n v="1096"/>
    <x v="5"/>
    <s v="East"/>
  </r>
  <r>
    <s v="2CY7OS6A"/>
    <x v="10"/>
    <x v="1"/>
    <s v="Y-corporation"/>
    <x v="1"/>
    <d v="2017-10-03T00:00:00"/>
    <x v="281"/>
    <n v="0"/>
    <s v="employment"/>
    <n v="1983"/>
    <n v="2871.35"/>
    <n v="9561"/>
    <s v="United States"/>
    <n v="0"/>
    <s v="MG"/>
    <n v="55"/>
    <x v="3"/>
    <s v="West"/>
  </r>
  <r>
    <s v="FZKX09GE"/>
    <x v="11"/>
    <x v="4"/>
    <s v="Rangreen"/>
    <x v="0"/>
    <d v="2017-10-03T00:00:00"/>
    <x v="284"/>
    <n v="3254"/>
    <s v="technolgy"/>
    <n v="1987"/>
    <n v="2938.67"/>
    <n v="8775"/>
    <s v="Panama"/>
    <n v="0"/>
    <s v="MG"/>
    <n v="3393"/>
    <x v="0"/>
    <s v="Central"/>
  </r>
  <r>
    <s v="D4SJ5G2G"/>
    <x v="13"/>
    <x v="1"/>
    <s v="Xx-zobam"/>
    <x v="1"/>
    <d v="2017-10-03T00:00:00"/>
    <x v="267"/>
    <n v="0"/>
    <s v="entertainment"/>
    <n v="1989"/>
    <n v="3838.39"/>
    <n v="8274"/>
    <s v="United States"/>
    <n v="0"/>
    <s v="MG"/>
    <n v="55"/>
    <x v="4"/>
    <s v="East"/>
  </r>
  <r>
    <s v="NMF60XWK"/>
    <x v="3"/>
    <x v="1"/>
    <s v="Cancity"/>
    <x v="1"/>
    <d v="2017-10-04T00:00:00"/>
    <x v="287"/>
    <n v="0"/>
    <s v="retail"/>
    <n v="2001"/>
    <n v="718.62"/>
    <n v="2448"/>
    <s v="United States"/>
    <n v="0"/>
    <s v="MG"/>
    <n v="55"/>
    <x v="0"/>
    <s v="Central"/>
  </r>
  <r>
    <s v="L6WEVHEN"/>
    <x v="3"/>
    <x v="1"/>
    <s v="Gogozoom"/>
    <x v="0"/>
    <d v="2017-10-04T00:00:00"/>
    <x v="241"/>
    <n v="59"/>
    <s v="telecommunications"/>
    <n v="2007"/>
    <n v="86.68"/>
    <n v="187"/>
    <s v="United States"/>
    <s v="Sonron"/>
    <s v="MG"/>
    <n v="55"/>
    <x v="0"/>
    <s v="Central"/>
  </r>
  <r>
    <s v="EYWXCFXJ"/>
    <x v="28"/>
    <x v="3"/>
    <s v="Bluth Company"/>
    <x v="1"/>
    <d v="2017-10-04T00:00:00"/>
    <x v="196"/>
    <n v="0"/>
    <s v="technolgy"/>
    <n v="1993"/>
    <n v="1242.32"/>
    <n v="3027"/>
    <s v="United States"/>
    <s v="Acme Corporation"/>
    <s v="GTX"/>
    <n v="5482"/>
    <x v="5"/>
    <s v="East"/>
  </r>
  <r>
    <s v="QC9B7V93"/>
    <x v="28"/>
    <x v="4"/>
    <s v="Acme Corporation"/>
    <x v="1"/>
    <d v="2017-10-04T00:00:00"/>
    <x v="285"/>
    <n v="0"/>
    <s v="technolgy"/>
    <n v="1996"/>
    <n v="1100.04"/>
    <n v="2822"/>
    <s v="United States"/>
    <n v="0"/>
    <s v="MG"/>
    <n v="3393"/>
    <x v="5"/>
    <s v="East"/>
  </r>
  <r>
    <s v="CPVW06O2"/>
    <x v="28"/>
    <x v="1"/>
    <s v="Bubba Gump"/>
    <x v="0"/>
    <d v="2017-10-04T00:00:00"/>
    <x v="285"/>
    <n v="54"/>
    <s v="software"/>
    <n v="2002"/>
    <n v="987.39"/>
    <n v="2253"/>
    <s v="United States"/>
    <n v="0"/>
    <s v="MG"/>
    <n v="55"/>
    <x v="5"/>
    <s v="East"/>
  </r>
  <r>
    <s v="2KNVLXA4"/>
    <x v="25"/>
    <x v="3"/>
    <s v="Plussunin"/>
    <x v="0"/>
    <d v="2017-10-04T00:00:00"/>
    <x v="289"/>
    <n v="5989"/>
    <s v="retail"/>
    <n v="2003"/>
    <n v="1419.98"/>
    <n v="4018"/>
    <s v="United States"/>
    <n v="0"/>
    <s v="GTX"/>
    <n v="5482"/>
    <x v="5"/>
    <s v="East"/>
  </r>
  <r>
    <s v="L7TT9ZL4"/>
    <x v="1"/>
    <x v="3"/>
    <s v="Finhigh"/>
    <x v="0"/>
    <d v="2017-10-04T00:00:00"/>
    <x v="260"/>
    <n v="4735"/>
    <s v="finance"/>
    <n v="2006"/>
    <n v="1102.43"/>
    <n v="1759"/>
    <s v="United States"/>
    <n v="0"/>
    <s v="GTX"/>
    <n v="5482"/>
    <x v="1"/>
    <s v="Central"/>
  </r>
  <r>
    <s v="93OFIHMF"/>
    <x v="7"/>
    <x v="3"/>
    <s v="Fasehatice"/>
    <x v="0"/>
    <d v="2017-10-04T00:00:00"/>
    <x v="254"/>
    <n v="4527"/>
    <s v="retail"/>
    <n v="1990"/>
    <n v="4968.91"/>
    <n v="7523"/>
    <s v="United States"/>
    <n v="0"/>
    <s v="GTX"/>
    <n v="5482"/>
    <x v="2"/>
    <s v="West"/>
  </r>
  <r>
    <s v="9E7VMZ1J"/>
    <x v="29"/>
    <x v="2"/>
    <s v="dambase"/>
    <x v="1"/>
    <d v="2017-10-04T00:00:00"/>
    <x v="267"/>
    <n v="0"/>
    <s v="marketing"/>
    <n v="1995"/>
    <n v="2173.98"/>
    <n v="2928"/>
    <s v="United States"/>
    <s v="Inity"/>
    <s v="GTX"/>
    <n v="550"/>
    <x v="1"/>
    <s v="Central"/>
  </r>
  <r>
    <s v="MK2YTCZN"/>
    <x v="29"/>
    <x v="1"/>
    <s v="Inity"/>
    <x v="0"/>
    <d v="2017-10-04T00:00:00"/>
    <x v="281"/>
    <n v="58"/>
    <s v="marketing"/>
    <n v="1986"/>
    <n v="2403.58"/>
    <n v="8801"/>
    <s v="United States"/>
    <n v="0"/>
    <s v="MG"/>
    <n v="55"/>
    <x v="1"/>
    <s v="Central"/>
  </r>
  <r>
    <s v="MZTB3C70"/>
    <x v="16"/>
    <x v="2"/>
    <s v="J-Texon"/>
    <x v="1"/>
    <d v="2017-10-04T00:00:00"/>
    <x v="227"/>
    <n v="0"/>
    <s v="retail"/>
    <n v="1989"/>
    <n v="1388.67"/>
    <n v="3583"/>
    <s v="United States"/>
    <n v="0"/>
    <s v="GTX"/>
    <n v="550"/>
    <x v="2"/>
    <s v="West"/>
  </r>
  <r>
    <s v="LHG76MIU"/>
    <x v="5"/>
    <x v="1"/>
    <s v="Rantouch"/>
    <x v="0"/>
    <d v="2017-10-04T00:00:00"/>
    <x v="259"/>
    <n v="62"/>
    <s v="telecommunications"/>
    <n v="1994"/>
    <n v="1188.42"/>
    <n v="3015"/>
    <s v="United States"/>
    <n v="0"/>
    <s v="MG"/>
    <n v="55"/>
    <x v="3"/>
    <s v="West"/>
  </r>
  <r>
    <s v="UZ9SEIZ9"/>
    <x v="4"/>
    <x v="1"/>
    <s v="Nam-zim"/>
    <x v="1"/>
    <d v="2017-10-04T00:00:00"/>
    <x v="287"/>
    <n v="0"/>
    <s v="services"/>
    <n v="1987"/>
    <n v="405.59"/>
    <n v="1179"/>
    <s v="Brazil"/>
    <s v="Warephase"/>
    <s v="MG"/>
    <n v="55"/>
    <x v="3"/>
    <s v="West"/>
  </r>
  <r>
    <s v="KDY5FEUO"/>
    <x v="4"/>
    <x v="2"/>
    <s v="Y-corporation"/>
    <x v="0"/>
    <d v="2017-10-04T00:00:00"/>
    <x v="244"/>
    <n v="496"/>
    <s v="employment"/>
    <n v="1983"/>
    <n v="2871.35"/>
    <n v="9561"/>
    <s v="United States"/>
    <n v="0"/>
    <s v="GTX"/>
    <n v="550"/>
    <x v="3"/>
    <s v="West"/>
  </r>
  <r>
    <s v="JAG873Y3"/>
    <x v="3"/>
    <x v="1"/>
    <s v="Hottechi"/>
    <x v="1"/>
    <d v="2017-10-05T00:00:00"/>
    <x v="288"/>
    <n v="0"/>
    <s v="technolgy"/>
    <n v="1997"/>
    <n v="8170.38"/>
    <n v="16499"/>
    <s v="Korea"/>
    <n v="0"/>
    <s v="MG"/>
    <n v="55"/>
    <x v="0"/>
    <s v="Central"/>
  </r>
  <r>
    <s v="WQTR95J3"/>
    <x v="27"/>
    <x v="2"/>
    <s v="Stanredtax"/>
    <x v="0"/>
    <d v="2017-10-05T00:00:00"/>
    <x v="285"/>
    <n v="622"/>
    <s v="finance"/>
    <n v="1987"/>
    <n v="1698.2"/>
    <n v="3798"/>
    <s v="United States"/>
    <n v="0"/>
    <s v="GTX"/>
    <n v="550"/>
    <x v="0"/>
    <s v="Central"/>
  </r>
  <r>
    <s v="B9KFRY53"/>
    <x v="1"/>
    <x v="0"/>
    <s v="Rangreen"/>
    <x v="0"/>
    <d v="2017-10-05T00:00:00"/>
    <x v="286"/>
    <n v="1132"/>
    <s v="technolgy"/>
    <n v="1987"/>
    <n v="2938.67"/>
    <n v="8775"/>
    <s v="Panama"/>
    <n v="0"/>
    <s v="GTX"/>
    <n v="1096"/>
    <x v="1"/>
    <s v="Central"/>
  </r>
  <r>
    <s v="ZRCY8P4P"/>
    <x v="1"/>
    <x v="3"/>
    <s v="Condax"/>
    <x v="0"/>
    <d v="2017-10-05T00:00:00"/>
    <x v="246"/>
    <n v="5422"/>
    <s v="medical"/>
    <n v="2017"/>
    <n v="4.54"/>
    <n v="9"/>
    <s v="United States"/>
    <n v="0"/>
    <s v="GTX"/>
    <n v="5482"/>
    <x v="1"/>
    <s v="Central"/>
  </r>
  <r>
    <s v="HM4ZINFJ"/>
    <x v="22"/>
    <x v="4"/>
    <s v="Zathunicon"/>
    <x v="1"/>
    <d v="2017-10-05T00:00:00"/>
    <x v="286"/>
    <n v="0"/>
    <s v="retail"/>
    <n v="2010"/>
    <n v="71.12"/>
    <n v="144"/>
    <s v="United States"/>
    <n v="0"/>
    <s v="MG"/>
    <n v="3393"/>
    <x v="5"/>
    <s v="East"/>
  </r>
  <r>
    <s v="6WIQG92N"/>
    <x v="12"/>
    <x v="5"/>
    <s v="Konex"/>
    <x v="1"/>
    <d v="2017-10-05T00:00:00"/>
    <x v="291"/>
    <n v="0"/>
    <s v="technolgy"/>
    <n v="1980"/>
    <n v="7708.38"/>
    <n v="13756"/>
    <s v="United States"/>
    <n v="0"/>
    <s v="GTK"/>
    <n v="26768"/>
    <x v="3"/>
    <s v="West"/>
  </r>
  <r>
    <s v="3JMB4J8E"/>
    <x v="19"/>
    <x v="3"/>
    <s v="Acme Corporation"/>
    <x v="0"/>
    <d v="2017-10-05T00:00:00"/>
    <x v="282"/>
    <n v="5331"/>
    <s v="technolgy"/>
    <n v="1996"/>
    <n v="1100.04"/>
    <n v="2822"/>
    <s v="United States"/>
    <n v="0"/>
    <s v="GTX"/>
    <n v="5482"/>
    <x v="4"/>
    <s v="East"/>
  </r>
  <r>
    <s v="FTZ4VYH4"/>
    <x v="9"/>
    <x v="4"/>
    <s v="Scotfind"/>
    <x v="1"/>
    <d v="2017-10-05T00:00:00"/>
    <x v="252"/>
    <n v="0"/>
    <s v="software"/>
    <n v="1996"/>
    <n v="6354.87"/>
    <n v="16780"/>
    <s v="United States"/>
    <s v="Bubba Gump"/>
    <s v="MG"/>
    <n v="3393"/>
    <x v="3"/>
    <s v="West"/>
  </r>
  <r>
    <s v="GEJKKFOL"/>
    <x v="7"/>
    <x v="2"/>
    <s v="Groovestreet"/>
    <x v="1"/>
    <d v="2017-10-05T00:00:00"/>
    <x v="286"/>
    <n v="0"/>
    <s v="retail"/>
    <n v="2003"/>
    <n v="223.8"/>
    <n v="299"/>
    <s v="United States"/>
    <n v="0"/>
    <s v="GTX"/>
    <n v="550"/>
    <x v="2"/>
    <s v="West"/>
  </r>
  <r>
    <s v="NDAFT4KV"/>
    <x v="7"/>
    <x v="0"/>
    <s v="Hatfan"/>
    <x v="0"/>
    <d v="2017-10-05T00:00:00"/>
    <x v="291"/>
    <n v="1132"/>
    <s v="services"/>
    <n v="1982"/>
    <n v="792.46"/>
    <n v="1299"/>
    <s v="United States"/>
    <n v="0"/>
    <s v="GTX"/>
    <n v="1096"/>
    <x v="2"/>
    <s v="West"/>
  </r>
  <r>
    <s v="BO1GBSM0"/>
    <x v="7"/>
    <x v="3"/>
    <s v="Blackzim"/>
    <x v="0"/>
    <d v="2017-10-05T00:00:00"/>
    <x v="285"/>
    <n v="5004"/>
    <s v="retail"/>
    <n v="2009"/>
    <n v="497.11"/>
    <n v="1588"/>
    <s v="United States"/>
    <n v="0"/>
    <s v="GTX"/>
    <n v="5482"/>
    <x v="2"/>
    <s v="West"/>
  </r>
  <r>
    <s v="FSVEMKSG"/>
    <x v="29"/>
    <x v="2"/>
    <s v="Inity"/>
    <x v="0"/>
    <d v="2017-10-05T00:00:00"/>
    <x v="286"/>
    <n v="556"/>
    <s v="marketing"/>
    <n v="1986"/>
    <n v="2403.58"/>
    <n v="8801"/>
    <s v="United States"/>
    <n v="0"/>
    <s v="GTX"/>
    <n v="550"/>
    <x v="1"/>
    <s v="Central"/>
  </r>
  <r>
    <s v="V0XQVHQV"/>
    <x v="29"/>
    <x v="1"/>
    <s v="Gogozoom"/>
    <x v="0"/>
    <d v="2017-10-05T00:00:00"/>
    <x v="288"/>
    <n v="53"/>
    <s v="telecommunications"/>
    <n v="2007"/>
    <n v="86.68"/>
    <n v="187"/>
    <s v="United States"/>
    <s v="Sonron"/>
    <s v="MG"/>
    <n v="55"/>
    <x v="1"/>
    <s v="Central"/>
  </r>
  <r>
    <s v="8T9ANK4E"/>
    <x v="20"/>
    <x v="2"/>
    <s v="Warephase"/>
    <x v="0"/>
    <d v="2017-10-05T00:00:00"/>
    <x v="270"/>
    <n v="550"/>
    <s v="services"/>
    <n v="1997"/>
    <n v="2041.73"/>
    <n v="5276"/>
    <s v="United States"/>
    <n v="0"/>
    <s v="GTX"/>
    <n v="550"/>
    <x v="1"/>
    <s v="Central"/>
  </r>
  <r>
    <s v="76WXMI88"/>
    <x v="0"/>
    <x v="1"/>
    <s v="Stanredtax"/>
    <x v="0"/>
    <d v="2017-10-05T00:00:00"/>
    <x v="268"/>
    <n v="50"/>
    <s v="finance"/>
    <n v="1987"/>
    <n v="1698.2"/>
    <n v="3798"/>
    <s v="United States"/>
    <n v="0"/>
    <s v="MG"/>
    <n v="55"/>
    <x v="0"/>
    <s v="Central"/>
  </r>
  <r>
    <s v="ZH8XR8YT"/>
    <x v="6"/>
    <x v="0"/>
    <s v="Dontechi"/>
    <x v="1"/>
    <d v="2017-10-05T00:00:00"/>
    <x v="287"/>
    <n v="0"/>
    <s v="software"/>
    <n v="1982"/>
    <n v="4618"/>
    <n v="10083"/>
    <s v="United States"/>
    <n v="0"/>
    <s v="GTX"/>
    <n v="1096"/>
    <x v="1"/>
    <s v="Central"/>
  </r>
  <r>
    <s v="PR9HQKA7"/>
    <x v="6"/>
    <x v="0"/>
    <s v="Dontechi"/>
    <x v="1"/>
    <d v="2017-10-05T00:00:00"/>
    <x v="290"/>
    <n v="0"/>
    <s v="software"/>
    <n v="1982"/>
    <n v="4618"/>
    <n v="10083"/>
    <s v="United States"/>
    <n v="0"/>
    <s v="GTX"/>
    <n v="1096"/>
    <x v="1"/>
    <s v="Central"/>
  </r>
  <r>
    <s v="3DF5FIAM"/>
    <x v="17"/>
    <x v="4"/>
    <s v="Umbrella Corporation"/>
    <x v="0"/>
    <d v="2017-10-05T00:00:00"/>
    <x v="266"/>
    <n v="3285"/>
    <s v="finance"/>
    <n v="1998"/>
    <n v="2022.14"/>
    <n v="5113"/>
    <s v="United States"/>
    <n v="0"/>
    <s v="MG"/>
    <n v="3393"/>
    <x v="5"/>
    <s v="East"/>
  </r>
  <r>
    <s v="018KKT5I"/>
    <x v="10"/>
    <x v="2"/>
    <s v="Faxquote"/>
    <x v="1"/>
    <d v="2017-10-05T00:00:00"/>
    <x v="285"/>
    <n v="0"/>
    <s v="telecommunications"/>
    <n v="1995"/>
    <n v="1825.82"/>
    <n v="5595"/>
    <s v="United States"/>
    <s v="Sonron"/>
    <s v="GTX"/>
    <n v="550"/>
    <x v="3"/>
    <s v="West"/>
  </r>
  <r>
    <s v="9AOPLD0O"/>
    <x v="15"/>
    <x v="4"/>
    <s v="Umbrella Corporation"/>
    <x v="0"/>
    <d v="2017-10-05T00:00:00"/>
    <x v="285"/>
    <n v="3002"/>
    <s v="finance"/>
    <n v="1998"/>
    <n v="2022.14"/>
    <n v="5113"/>
    <s v="United States"/>
    <n v="0"/>
    <s v="MG"/>
    <n v="3393"/>
    <x v="4"/>
    <s v="East"/>
  </r>
  <r>
    <s v="J54XWY0O"/>
    <x v="11"/>
    <x v="2"/>
    <s v="Betatech"/>
    <x v="1"/>
    <d v="2017-10-05T00:00:00"/>
    <x v="292"/>
    <n v="0"/>
    <s v="medical"/>
    <n v="1986"/>
    <n v="647.18"/>
    <n v="1185"/>
    <s v="Kenya"/>
    <n v="0"/>
    <s v="GTX"/>
    <n v="550"/>
    <x v="0"/>
    <s v="Central"/>
  </r>
  <r>
    <s v="FJEL0TDN"/>
    <x v="11"/>
    <x v="1"/>
    <s v="Conecom"/>
    <x v="0"/>
    <d v="2017-10-05T00:00:00"/>
    <x v="282"/>
    <n v="58"/>
    <s v="technolgy"/>
    <n v="2005"/>
    <n v="1520.66"/>
    <n v="1806"/>
    <s v="United States"/>
    <n v="0"/>
    <s v="MG"/>
    <n v="55"/>
    <x v="0"/>
    <s v="Central"/>
  </r>
  <r>
    <s v="I5JTM3EK"/>
    <x v="4"/>
    <x v="1"/>
    <s v="Zoomit"/>
    <x v="1"/>
    <d v="2017-10-05T00:00:00"/>
    <x v="283"/>
    <n v="0"/>
    <s v="entertainment"/>
    <n v="1992"/>
    <n v="324.19"/>
    <n v="978"/>
    <s v="United States"/>
    <n v="0"/>
    <s v="MG"/>
    <n v="55"/>
    <x v="3"/>
    <s v="West"/>
  </r>
  <r>
    <s v="3Q5R6HAY"/>
    <x v="4"/>
    <x v="4"/>
    <s v="Doncon"/>
    <x v="0"/>
    <d v="2017-10-05T00:00:00"/>
    <x v="283"/>
    <n v="3435"/>
    <s v="technolgy"/>
    <n v="2010"/>
    <n v="587.72"/>
    <n v="1501"/>
    <s v="United States"/>
    <n v="0"/>
    <s v="MG"/>
    <n v="3393"/>
    <x v="3"/>
    <s v="West"/>
  </r>
  <r>
    <s v="VOEOU1U6"/>
    <x v="2"/>
    <x v="1"/>
    <s v="Xx-holding"/>
    <x v="1"/>
    <d v="2017-10-05T00:00:00"/>
    <x v="282"/>
    <n v="0"/>
    <s v="finance"/>
    <n v="1993"/>
    <n v="7537.24"/>
    <n v="20293"/>
    <s v="United States"/>
    <n v="0"/>
    <s v="MG"/>
    <n v="55"/>
    <x v="2"/>
    <s v="West"/>
  </r>
  <r>
    <s v="52IHI8JD"/>
    <x v="3"/>
    <x v="1"/>
    <s v="Funholding"/>
    <x v="1"/>
    <d v="2017-10-06T00:00:00"/>
    <x v="251"/>
    <n v="0"/>
    <s v="finance"/>
    <n v="1991"/>
    <n v="2819.5"/>
    <n v="7227"/>
    <s v="United States"/>
    <s v="Golddex"/>
    <s v="MG"/>
    <n v="55"/>
    <x v="0"/>
    <s v="Central"/>
  </r>
  <r>
    <s v="7QPQ40X9"/>
    <x v="3"/>
    <x v="4"/>
    <s v="Ron-tech"/>
    <x v="1"/>
    <d v="2017-10-06T00:00:00"/>
    <x v="283"/>
    <n v="0"/>
    <s v="medical"/>
    <n v="1992"/>
    <n v="3922.42"/>
    <n v="6837"/>
    <s v="United States"/>
    <n v="0"/>
    <s v="MG"/>
    <n v="3393"/>
    <x v="0"/>
    <s v="Central"/>
  </r>
  <r>
    <s v="KFZ37330"/>
    <x v="28"/>
    <x v="2"/>
    <s v="Konex"/>
    <x v="0"/>
    <d v="2017-10-06T00:00:00"/>
    <x v="246"/>
    <n v="492"/>
    <s v="technolgy"/>
    <n v="1980"/>
    <n v="7708.38"/>
    <n v="13756"/>
    <s v="United States"/>
    <n v="0"/>
    <s v="GTX"/>
    <n v="550"/>
    <x v="5"/>
    <s v="East"/>
  </r>
  <r>
    <s v="Y5C1Q7UR"/>
    <x v="25"/>
    <x v="1"/>
    <s v="Zathunicon"/>
    <x v="0"/>
    <d v="2017-10-06T00:00:00"/>
    <x v="274"/>
    <n v="50"/>
    <s v="retail"/>
    <n v="2010"/>
    <n v="71.12"/>
    <n v="144"/>
    <s v="United States"/>
    <n v="0"/>
    <s v="MG"/>
    <n v="55"/>
    <x v="5"/>
    <s v="East"/>
  </r>
  <r>
    <s v="VN0XOAB6"/>
    <x v="25"/>
    <x v="4"/>
    <s v="Bubba Gump"/>
    <x v="0"/>
    <d v="2017-10-06T00:00:00"/>
    <x v="255"/>
    <n v="3333"/>
    <s v="software"/>
    <n v="2002"/>
    <n v="987.39"/>
    <n v="2253"/>
    <s v="United States"/>
    <n v="0"/>
    <s v="MG"/>
    <n v="3393"/>
    <x v="5"/>
    <s v="East"/>
  </r>
  <r>
    <s v="MVZG0BSG"/>
    <x v="23"/>
    <x v="0"/>
    <s v="Donware"/>
    <x v="0"/>
    <d v="2017-10-06T00:00:00"/>
    <x v="292"/>
    <n v="1095"/>
    <s v="marketing"/>
    <n v="1999"/>
    <n v="1197.44"/>
    <n v="2570"/>
    <s v="United States"/>
    <n v="0"/>
    <s v="GTX"/>
    <n v="1096"/>
    <x v="4"/>
    <s v="East"/>
  </r>
  <r>
    <s v="EM1W738H"/>
    <x v="1"/>
    <x v="3"/>
    <s v="dambase"/>
    <x v="0"/>
    <d v="2017-10-06T00:00:00"/>
    <x v="240"/>
    <n v="5595"/>
    <s v="marketing"/>
    <n v="1995"/>
    <n v="2173.98"/>
    <n v="2928"/>
    <s v="United States"/>
    <s v="Inity"/>
    <s v="GTX"/>
    <n v="5482"/>
    <x v="1"/>
    <s v="Central"/>
  </r>
  <r>
    <s v="M4NNI01I"/>
    <x v="22"/>
    <x v="0"/>
    <s v="Yearin"/>
    <x v="1"/>
    <d v="2017-10-06T00:00:00"/>
    <x v="292"/>
    <n v="0"/>
    <s v="retail"/>
    <n v="2005"/>
    <n v="2261.05"/>
    <n v="3851"/>
    <s v="United States"/>
    <n v="0"/>
    <s v="GTX"/>
    <n v="1096"/>
    <x v="5"/>
    <s v="East"/>
  </r>
  <r>
    <s v="U3FTUG3T"/>
    <x v="24"/>
    <x v="2"/>
    <s v="Streethex"/>
    <x v="0"/>
    <d v="2017-10-06T00:00:00"/>
    <x v="230"/>
    <n v="415"/>
    <s v="retail"/>
    <n v="1988"/>
    <n v="1376.8"/>
    <n v="1165"/>
    <s v="Belgium"/>
    <n v="0"/>
    <s v="GTX"/>
    <n v="550"/>
    <x v="1"/>
    <s v="Central"/>
  </r>
  <r>
    <s v="RS13M1ZP"/>
    <x v="24"/>
    <x v="4"/>
    <s v="Stanredtax"/>
    <x v="0"/>
    <d v="2017-10-06T00:00:00"/>
    <x v="283"/>
    <n v="3212"/>
    <s v="finance"/>
    <n v="1987"/>
    <n v="1698.2"/>
    <n v="3798"/>
    <s v="United States"/>
    <n v="0"/>
    <s v="MG"/>
    <n v="3393"/>
    <x v="1"/>
    <s v="Central"/>
  </r>
  <r>
    <s v="10B65ZN9"/>
    <x v="7"/>
    <x v="2"/>
    <s v="Groovestreet"/>
    <x v="0"/>
    <d v="2017-10-06T00:00:00"/>
    <x v="269"/>
    <n v="457"/>
    <s v="retail"/>
    <n v="2003"/>
    <n v="223.8"/>
    <n v="299"/>
    <s v="United States"/>
    <n v="0"/>
    <s v="GTX"/>
    <n v="550"/>
    <x v="2"/>
    <s v="West"/>
  </r>
  <r>
    <s v="V4YBVSJ4"/>
    <x v="29"/>
    <x v="0"/>
    <s v="Condax"/>
    <x v="1"/>
    <d v="2017-10-06T00:00:00"/>
    <x v="293"/>
    <n v="0"/>
    <s v="medical"/>
    <n v="2017"/>
    <n v="4.54"/>
    <n v="9"/>
    <s v="United States"/>
    <n v="0"/>
    <s v="GTX"/>
    <n v="1096"/>
    <x v="1"/>
    <s v="Central"/>
  </r>
  <r>
    <s v="LVMPJ8JN"/>
    <x v="29"/>
    <x v="2"/>
    <s v="Codehow"/>
    <x v="0"/>
    <d v="2017-10-06T00:00:00"/>
    <x v="269"/>
    <n v="546"/>
    <s v="software"/>
    <n v="1998"/>
    <n v="2714.9"/>
    <n v="2641"/>
    <s v="United States"/>
    <s v="Acme Corporation"/>
    <s v="GTX"/>
    <n v="550"/>
    <x v="1"/>
    <s v="Central"/>
  </r>
  <r>
    <s v="OV0LOPAA"/>
    <x v="21"/>
    <x v="0"/>
    <s v="Statholdings"/>
    <x v="1"/>
    <d v="2017-10-06T00:00:00"/>
    <x v="288"/>
    <n v="0"/>
    <s v="employment"/>
    <n v="1997"/>
    <n v="291.27"/>
    <n v="586"/>
    <s v="United States"/>
    <n v="0"/>
    <s v="GTX"/>
    <n v="1096"/>
    <x v="0"/>
    <s v="Central"/>
  </r>
  <r>
    <s v="0ISX53T3"/>
    <x v="21"/>
    <x v="2"/>
    <s v="Globex Corporation"/>
    <x v="0"/>
    <d v="2017-10-06T00:00:00"/>
    <x v="260"/>
    <n v="453"/>
    <s v="technolgy"/>
    <n v="2000"/>
    <n v="1223.72"/>
    <n v="2497"/>
    <s v="Norway"/>
    <n v="0"/>
    <s v="GTX"/>
    <n v="550"/>
    <x v="0"/>
    <s v="Central"/>
  </r>
  <r>
    <s v="Q4KZSJ6Q"/>
    <x v="0"/>
    <x v="2"/>
    <s v="dambase"/>
    <x v="0"/>
    <d v="2017-10-06T00:00:00"/>
    <x v="282"/>
    <n v="510"/>
    <s v="marketing"/>
    <n v="1995"/>
    <n v="2173.98"/>
    <n v="2928"/>
    <s v="United States"/>
    <s v="Inity"/>
    <s v="GTX"/>
    <n v="550"/>
    <x v="0"/>
    <s v="Central"/>
  </r>
  <r>
    <s v="1IABHXOP"/>
    <x v="0"/>
    <x v="2"/>
    <s v="Gogozoom"/>
    <x v="0"/>
    <d v="2017-10-06T00:00:00"/>
    <x v="289"/>
    <n v="552"/>
    <s v="telecommunications"/>
    <n v="2007"/>
    <n v="86.68"/>
    <n v="187"/>
    <s v="United States"/>
    <s v="Sonron"/>
    <s v="GTX"/>
    <n v="550"/>
    <x v="0"/>
    <s v="Central"/>
  </r>
  <r>
    <s v="2RE0MZGV"/>
    <x v="17"/>
    <x v="4"/>
    <s v="Zencorporation"/>
    <x v="0"/>
    <d v="2017-10-06T00:00:00"/>
    <x v="282"/>
    <n v="3203"/>
    <s v="technolgy"/>
    <n v="2011"/>
    <n v="40.79"/>
    <n v="142"/>
    <s v="China"/>
    <n v="0"/>
    <s v="MG"/>
    <n v="3393"/>
    <x v="5"/>
    <s v="East"/>
  </r>
  <r>
    <s v="JLKLRCFZ"/>
    <x v="15"/>
    <x v="3"/>
    <s v="The New York Inquirer"/>
    <x v="0"/>
    <d v="2017-10-06T00:00:00"/>
    <x v="289"/>
    <n v="6228"/>
    <s v="medical"/>
    <n v="1996"/>
    <n v="439.21"/>
    <n v="792"/>
    <s v="United States"/>
    <n v="0"/>
    <s v="GTX"/>
    <n v="5482"/>
    <x v="4"/>
    <s v="East"/>
  </r>
  <r>
    <s v="2X9KWWCP"/>
    <x v="11"/>
    <x v="1"/>
    <s v="dambase"/>
    <x v="0"/>
    <d v="2017-10-06T00:00:00"/>
    <x v="285"/>
    <n v="59"/>
    <s v="marketing"/>
    <n v="1995"/>
    <n v="2173.98"/>
    <n v="2928"/>
    <s v="United States"/>
    <s v="Inity"/>
    <s v="MG"/>
    <n v="55"/>
    <x v="0"/>
    <s v="Central"/>
  </r>
  <r>
    <s v="GU4HXZ55"/>
    <x v="2"/>
    <x v="0"/>
    <s v="Condax"/>
    <x v="0"/>
    <d v="2017-10-06T00:00:00"/>
    <x v="267"/>
    <n v="1129"/>
    <s v="medical"/>
    <n v="2017"/>
    <n v="4.54"/>
    <n v="9"/>
    <s v="United States"/>
    <n v="0"/>
    <s v="GTX"/>
    <n v="1096"/>
    <x v="2"/>
    <s v="West"/>
  </r>
  <r>
    <s v="JQK0EF45"/>
    <x v="3"/>
    <x v="3"/>
    <s v="Streethex"/>
    <x v="0"/>
    <d v="2017-10-07T00:00:00"/>
    <x v="287"/>
    <n v="5349"/>
    <s v="retail"/>
    <n v="1988"/>
    <n v="1376.8"/>
    <n v="1165"/>
    <s v="Belgium"/>
    <n v="0"/>
    <s v="GTX"/>
    <n v="5482"/>
    <x v="0"/>
    <s v="Central"/>
  </r>
  <r>
    <s v="YUUD6GIT"/>
    <x v="28"/>
    <x v="0"/>
    <s v="Umbrella Corporation"/>
    <x v="0"/>
    <d v="2017-10-07T00:00:00"/>
    <x v="231"/>
    <n v="1148"/>
    <s v="finance"/>
    <n v="1998"/>
    <n v="2022.14"/>
    <n v="5113"/>
    <s v="United States"/>
    <n v="0"/>
    <s v="GTX"/>
    <n v="1096"/>
    <x v="5"/>
    <s v="East"/>
  </r>
  <r>
    <s v="FBDZ4LCK"/>
    <x v="25"/>
    <x v="2"/>
    <s v="Zotware"/>
    <x v="1"/>
    <d v="2017-10-07T00:00:00"/>
    <x v="283"/>
    <n v="0"/>
    <s v="software"/>
    <n v="1979"/>
    <n v="4478.47"/>
    <n v="13809"/>
    <s v="United States"/>
    <n v="0"/>
    <s v="GTX"/>
    <n v="550"/>
    <x v="5"/>
    <s v="East"/>
  </r>
  <r>
    <s v="SQMPV6L6"/>
    <x v="27"/>
    <x v="1"/>
    <s v="Toughzap"/>
    <x v="0"/>
    <d v="2017-10-07T00:00:00"/>
    <x v="294"/>
    <n v="52"/>
    <s v="retail"/>
    <n v="1995"/>
    <n v="332.43"/>
    <n v="799"/>
    <s v="United States"/>
    <n v="0"/>
    <s v="MG"/>
    <n v="55"/>
    <x v="0"/>
    <s v="Central"/>
  </r>
  <r>
    <s v="N9ZBEJFI"/>
    <x v="27"/>
    <x v="4"/>
    <s v="Finhigh"/>
    <x v="0"/>
    <d v="2017-10-07T00:00:00"/>
    <x v="268"/>
    <n v="3253"/>
    <s v="finance"/>
    <n v="2006"/>
    <n v="1102.43"/>
    <n v="1759"/>
    <s v="United States"/>
    <n v="0"/>
    <s v="MG"/>
    <n v="3393"/>
    <x v="0"/>
    <s v="Central"/>
  </r>
  <r>
    <s v="EKXXH9IK"/>
    <x v="26"/>
    <x v="0"/>
    <s v="Gekko &amp; Co"/>
    <x v="0"/>
    <d v="2017-10-07T00:00:00"/>
    <x v="217"/>
    <n v="1267"/>
    <s v="retail"/>
    <n v="1990"/>
    <n v="2520.83"/>
    <n v="3502"/>
    <s v="United States"/>
    <n v="0"/>
    <s v="GTX"/>
    <n v="1096"/>
    <x v="5"/>
    <s v="East"/>
  </r>
  <r>
    <s v="OC6ZMTK5"/>
    <x v="26"/>
    <x v="0"/>
    <s v="Initech"/>
    <x v="0"/>
    <d v="2017-10-07T00:00:00"/>
    <x v="287"/>
    <n v="1096"/>
    <s v="telecommunications"/>
    <n v="1994"/>
    <n v="6395.05"/>
    <n v="20275"/>
    <s v="United States"/>
    <n v="0"/>
    <s v="GTX"/>
    <n v="1096"/>
    <x v="5"/>
    <s v="East"/>
  </r>
  <r>
    <s v="M57LZE5F"/>
    <x v="1"/>
    <x v="4"/>
    <s v="Hottechi"/>
    <x v="1"/>
    <d v="2017-10-07T00:00:00"/>
    <x v="267"/>
    <n v="0"/>
    <s v="technolgy"/>
    <n v="1997"/>
    <n v="8170.38"/>
    <n v="16499"/>
    <s v="Korea"/>
    <n v="0"/>
    <s v="MG"/>
    <n v="3393"/>
    <x v="1"/>
    <s v="Central"/>
  </r>
  <r>
    <s v="1XO519P4"/>
    <x v="1"/>
    <x v="1"/>
    <s v="Genco Pura Olive Oil Company"/>
    <x v="0"/>
    <d v="2017-10-07T00:00:00"/>
    <x v="264"/>
    <n v="54"/>
    <s v="retail"/>
    <n v="2007"/>
    <n v="894.33"/>
    <n v="1635"/>
    <s v="Italy"/>
    <n v="0"/>
    <s v="MG"/>
    <n v="55"/>
    <x v="1"/>
    <s v="Central"/>
  </r>
  <r>
    <s v="UBWO7HIV"/>
    <x v="9"/>
    <x v="4"/>
    <s v="Green-Plus"/>
    <x v="0"/>
    <d v="2017-10-07T00:00:00"/>
    <x v="252"/>
    <n v="3293"/>
    <s v="services"/>
    <n v="2003"/>
    <n v="692.19"/>
    <n v="1922"/>
    <s v="United States"/>
    <n v="0"/>
    <s v="MG"/>
    <n v="3393"/>
    <x v="3"/>
    <s v="West"/>
  </r>
  <r>
    <s v="GJX7YGIF"/>
    <x v="14"/>
    <x v="2"/>
    <s v="Plexzap"/>
    <x v="1"/>
    <d v="2017-10-07T00:00:00"/>
    <x v="256"/>
    <n v="0"/>
    <s v="retail"/>
    <n v="2001"/>
    <n v="2437.85"/>
    <n v="4874"/>
    <s v="United States"/>
    <n v="0"/>
    <s v="GTX"/>
    <n v="550"/>
    <x v="2"/>
    <s v="West"/>
  </r>
  <r>
    <s v="MF6S92GQ"/>
    <x v="16"/>
    <x v="2"/>
    <s v="Dalttechnology"/>
    <x v="0"/>
    <d v="2017-10-07T00:00:00"/>
    <x v="249"/>
    <n v="488"/>
    <s v="software"/>
    <n v="2013"/>
    <n v="98.79"/>
    <n v="96"/>
    <s v="United States"/>
    <s v="Bubba Gump"/>
    <s v="GTX"/>
    <n v="550"/>
    <x v="2"/>
    <s v="West"/>
  </r>
  <r>
    <s v="KTZDTM8W"/>
    <x v="21"/>
    <x v="2"/>
    <s v="Globex Corporation"/>
    <x v="0"/>
    <d v="2017-10-07T00:00:00"/>
    <x v="287"/>
    <n v="594"/>
    <s v="technolgy"/>
    <n v="2000"/>
    <n v="1223.72"/>
    <n v="2497"/>
    <s v="Norway"/>
    <n v="0"/>
    <s v="GTX"/>
    <n v="550"/>
    <x v="0"/>
    <s v="Central"/>
  </r>
  <r>
    <s v="SH0S5N6U"/>
    <x v="5"/>
    <x v="2"/>
    <s v="Singletechno"/>
    <x v="0"/>
    <d v="2017-10-07T00:00:00"/>
    <x v="264"/>
    <n v="464"/>
    <s v="retail"/>
    <n v="1996"/>
    <n v="2214.94"/>
    <n v="5374"/>
    <s v="United States"/>
    <n v="0"/>
    <s v="GTX"/>
    <n v="550"/>
    <x v="3"/>
    <s v="West"/>
  </r>
  <r>
    <s v="M3306MKK"/>
    <x v="5"/>
    <x v="1"/>
    <s v="Cheers"/>
    <x v="0"/>
    <d v="2017-10-07T00:00:00"/>
    <x v="252"/>
    <n v="53"/>
    <s v="entertainment"/>
    <n v="1993"/>
    <n v="4269.9"/>
    <n v="6472"/>
    <s v="United States"/>
    <s v="Massive Dynamic"/>
    <s v="MG"/>
    <n v="55"/>
    <x v="3"/>
    <s v="West"/>
  </r>
  <r>
    <s v="5H27L6YI"/>
    <x v="20"/>
    <x v="0"/>
    <s v="Finhigh"/>
    <x v="1"/>
    <d v="2017-10-07T00:00:00"/>
    <x v="290"/>
    <n v="0"/>
    <s v="finance"/>
    <n v="2006"/>
    <n v="1102.43"/>
    <n v="1759"/>
    <s v="United States"/>
    <n v="0"/>
    <s v="GTX"/>
    <n v="1096"/>
    <x v="1"/>
    <s v="Central"/>
  </r>
  <r>
    <s v="FCEJCRKY"/>
    <x v="20"/>
    <x v="2"/>
    <s v="Streethex"/>
    <x v="0"/>
    <d v="2017-10-07T00:00:00"/>
    <x v="283"/>
    <n v="661"/>
    <s v="retail"/>
    <n v="1988"/>
    <n v="1376.8"/>
    <n v="1165"/>
    <s v="Belgium"/>
    <n v="0"/>
    <s v="GTX"/>
    <n v="550"/>
    <x v="1"/>
    <s v="Central"/>
  </r>
  <r>
    <s v="FTVBHHFC"/>
    <x v="20"/>
    <x v="0"/>
    <s v="Genco Pura Olive Oil Company"/>
    <x v="0"/>
    <d v="2017-10-07T00:00:00"/>
    <x v="289"/>
    <n v="1240"/>
    <s v="retail"/>
    <n v="2007"/>
    <n v="894.33"/>
    <n v="1635"/>
    <s v="Italy"/>
    <n v="0"/>
    <s v="GTX"/>
    <n v="1096"/>
    <x v="1"/>
    <s v="Central"/>
  </r>
  <r>
    <s v="CXE6ORIJ"/>
    <x v="20"/>
    <x v="4"/>
    <s v="Isdom"/>
    <x v="0"/>
    <d v="2017-10-07T00:00:00"/>
    <x v="244"/>
    <n v="2763"/>
    <s v="medical"/>
    <n v="2002"/>
    <n v="3178.24"/>
    <n v="4540"/>
    <s v="United States"/>
    <n v="0"/>
    <s v="MG"/>
    <n v="3393"/>
    <x v="1"/>
    <s v="Central"/>
  </r>
  <r>
    <s v="QFIEJY21"/>
    <x v="8"/>
    <x v="2"/>
    <s v="Condax"/>
    <x v="0"/>
    <d v="2017-10-07T00:00:00"/>
    <x v="254"/>
    <n v="610"/>
    <s v="medical"/>
    <n v="2017"/>
    <n v="4.54"/>
    <n v="9"/>
    <s v="United States"/>
    <n v="0"/>
    <s v="GTX"/>
    <n v="550"/>
    <x v="2"/>
    <s v="West"/>
  </r>
  <r>
    <s v="4OUTIJAR"/>
    <x v="8"/>
    <x v="1"/>
    <s v="Hatfan"/>
    <x v="0"/>
    <d v="2017-10-07T00:00:00"/>
    <x v="246"/>
    <n v="59"/>
    <s v="services"/>
    <n v="1982"/>
    <n v="792.46"/>
    <n v="1299"/>
    <s v="United States"/>
    <n v="0"/>
    <s v="MG"/>
    <n v="55"/>
    <x v="2"/>
    <s v="West"/>
  </r>
  <r>
    <s v="R19OP4QL"/>
    <x v="0"/>
    <x v="2"/>
    <s v="Rangreen"/>
    <x v="0"/>
    <d v="2017-10-07T00:00:00"/>
    <x v="294"/>
    <n v="577"/>
    <s v="technolgy"/>
    <n v="1987"/>
    <n v="2938.67"/>
    <n v="8775"/>
    <s v="Panama"/>
    <n v="0"/>
    <s v="GTX"/>
    <n v="550"/>
    <x v="0"/>
    <s v="Central"/>
  </r>
  <r>
    <s v="UU7QH2WX"/>
    <x v="10"/>
    <x v="1"/>
    <s v="Kan-code"/>
    <x v="1"/>
    <d v="2017-10-07T00:00:00"/>
    <x v="290"/>
    <n v="0"/>
    <s v="software"/>
    <n v="1982"/>
    <n v="11698.03"/>
    <n v="34288"/>
    <s v="United States"/>
    <n v="0"/>
    <s v="MG"/>
    <n v="55"/>
    <x v="3"/>
    <s v="West"/>
  </r>
  <r>
    <s v="O7WVUMZ5"/>
    <x v="4"/>
    <x v="0"/>
    <s v="Finjob"/>
    <x v="0"/>
    <d v="2017-10-07T00:00:00"/>
    <x v="284"/>
    <n v="1139"/>
    <s v="employment"/>
    <n v="1988"/>
    <n v="2059.9"/>
    <n v="3644"/>
    <s v="United States"/>
    <n v="0"/>
    <s v="GTX"/>
    <n v="1096"/>
    <x v="3"/>
    <s v="West"/>
  </r>
  <r>
    <s v="NRMFYPAD"/>
    <x v="3"/>
    <x v="3"/>
    <s v="Treequote"/>
    <x v="0"/>
    <d v="2017-10-08T00:00:00"/>
    <x v="264"/>
    <n v="6038"/>
    <s v="telecommunications"/>
    <n v="1988"/>
    <n v="5266.09"/>
    <n v="8595"/>
    <s v="United States"/>
    <s v="Sonron"/>
    <s v="GTX"/>
    <n v="5482"/>
    <x v="0"/>
    <s v="Central"/>
  </r>
  <r>
    <s v="MR49QBLO"/>
    <x v="28"/>
    <x v="4"/>
    <s v="Konex"/>
    <x v="0"/>
    <d v="2017-10-08T00:00:00"/>
    <x v="233"/>
    <n v="3264"/>
    <s v="technolgy"/>
    <n v="1980"/>
    <n v="7708.38"/>
    <n v="13756"/>
    <s v="United States"/>
    <n v="0"/>
    <s v="MG"/>
    <n v="3393"/>
    <x v="5"/>
    <s v="East"/>
  </r>
  <r>
    <s v="V7C6RT5S"/>
    <x v="25"/>
    <x v="4"/>
    <s v="Betasoloin"/>
    <x v="0"/>
    <d v="2017-10-08T00:00:00"/>
    <x v="293"/>
    <n v="3472"/>
    <s v="medical"/>
    <n v="1999"/>
    <n v="251.41"/>
    <n v="495"/>
    <s v="United States"/>
    <n v="0"/>
    <s v="MG"/>
    <n v="3393"/>
    <x v="5"/>
    <s v="East"/>
  </r>
  <r>
    <s v="G1POINXI"/>
    <x v="27"/>
    <x v="0"/>
    <s v="Rangreen"/>
    <x v="0"/>
    <d v="2017-10-08T00:00:00"/>
    <x v="290"/>
    <n v="1186"/>
    <s v="technolgy"/>
    <n v="1987"/>
    <n v="2938.67"/>
    <n v="8775"/>
    <s v="Panama"/>
    <n v="0"/>
    <s v="GTX"/>
    <n v="1096"/>
    <x v="0"/>
    <s v="Central"/>
  </r>
  <r>
    <s v="S181FZ0Y"/>
    <x v="23"/>
    <x v="2"/>
    <s v="Zotware"/>
    <x v="1"/>
    <d v="2017-10-08T00:00:00"/>
    <x v="292"/>
    <n v="0"/>
    <s v="software"/>
    <n v="1979"/>
    <n v="4478.47"/>
    <n v="13809"/>
    <s v="United States"/>
    <n v="0"/>
    <s v="GTX"/>
    <n v="550"/>
    <x v="4"/>
    <s v="East"/>
  </r>
  <r>
    <s v="0IAJNXTD"/>
    <x v="1"/>
    <x v="1"/>
    <s v="Domzoom"/>
    <x v="1"/>
    <d v="2017-10-08T00:00:00"/>
    <x v="286"/>
    <n v="0"/>
    <s v="entertainment"/>
    <n v="1998"/>
    <n v="217.87"/>
    <n v="551"/>
    <s v="United States"/>
    <n v="0"/>
    <s v="MG"/>
    <n v="55"/>
    <x v="1"/>
    <s v="Central"/>
  </r>
  <r>
    <s v="RMQME3N0"/>
    <x v="22"/>
    <x v="0"/>
    <s v="Massive Dynamic"/>
    <x v="1"/>
    <d v="2017-10-08T00:00:00"/>
    <x v="233"/>
    <n v="0"/>
    <s v="entertainment"/>
    <n v="1989"/>
    <n v="665.06"/>
    <n v="1095"/>
    <s v="United States"/>
    <n v="0"/>
    <s v="GTX"/>
    <n v="1096"/>
    <x v="5"/>
    <s v="East"/>
  </r>
  <r>
    <s v="G8C3GRPO"/>
    <x v="19"/>
    <x v="4"/>
    <s v="Vehement Capital Partners"/>
    <x v="0"/>
    <d v="2017-10-08T00:00:00"/>
    <x v="295"/>
    <n v="2812"/>
    <s v="finance"/>
    <n v="1993"/>
    <n v="646.1"/>
    <n v="883"/>
    <s v="United States"/>
    <s v="Golddex"/>
    <s v="MG"/>
    <n v="3393"/>
    <x v="4"/>
    <s v="East"/>
  </r>
  <r>
    <s v="IY3U40F8"/>
    <x v="24"/>
    <x v="0"/>
    <s v="Globex Corporation"/>
    <x v="1"/>
    <d v="2017-10-08T00:00:00"/>
    <x v="289"/>
    <n v="0"/>
    <s v="technolgy"/>
    <n v="2000"/>
    <n v="1223.72"/>
    <n v="2497"/>
    <s v="Norway"/>
    <n v="0"/>
    <s v="GTX"/>
    <n v="1096"/>
    <x v="1"/>
    <s v="Central"/>
  </r>
  <r>
    <s v="IEJHIQYI"/>
    <x v="9"/>
    <x v="4"/>
    <s v="Blackzim"/>
    <x v="0"/>
    <d v="2017-10-08T00:00:00"/>
    <x v="253"/>
    <n v="3517"/>
    <s v="retail"/>
    <n v="2009"/>
    <n v="497.11"/>
    <n v="1588"/>
    <s v="United States"/>
    <n v="0"/>
    <s v="MG"/>
    <n v="3393"/>
    <x v="3"/>
    <s v="West"/>
  </r>
  <r>
    <s v="DIGZWVHI"/>
    <x v="14"/>
    <x v="2"/>
    <s v="Sunnamplex"/>
    <x v="1"/>
    <d v="2017-10-08T00:00:00"/>
    <x v="284"/>
    <n v="0"/>
    <s v="marketing"/>
    <n v="2008"/>
    <n v="894.37"/>
    <n v="1593"/>
    <s v="Poland"/>
    <n v="0"/>
    <s v="GTX"/>
    <n v="550"/>
    <x v="2"/>
    <s v="West"/>
  </r>
  <r>
    <s v="1ZT4IROS"/>
    <x v="14"/>
    <x v="2"/>
    <s v="Xx-holding"/>
    <x v="0"/>
    <d v="2017-10-08T00:00:00"/>
    <x v="286"/>
    <n v="608"/>
    <s v="finance"/>
    <n v="1993"/>
    <n v="7537.24"/>
    <n v="20293"/>
    <s v="United States"/>
    <n v="0"/>
    <s v="GTX"/>
    <n v="550"/>
    <x v="2"/>
    <s v="West"/>
  </r>
  <r>
    <s v="60QEB2FZ"/>
    <x v="16"/>
    <x v="3"/>
    <s v="Fasehatice"/>
    <x v="0"/>
    <d v="2017-10-08T00:00:00"/>
    <x v="292"/>
    <n v="4989"/>
    <s v="retail"/>
    <n v="1990"/>
    <n v="4968.91"/>
    <n v="7523"/>
    <s v="United States"/>
    <n v="0"/>
    <s v="GTX"/>
    <n v="5482"/>
    <x v="2"/>
    <s v="West"/>
  </r>
  <r>
    <s v="2T0GMDKK"/>
    <x v="5"/>
    <x v="0"/>
    <s v="Blackzim"/>
    <x v="1"/>
    <d v="2017-10-08T00:00:00"/>
    <x v="286"/>
    <n v="0"/>
    <s v="retail"/>
    <n v="2009"/>
    <n v="497.11"/>
    <n v="1588"/>
    <s v="United States"/>
    <n v="0"/>
    <s v="GTX"/>
    <n v="1096"/>
    <x v="3"/>
    <s v="West"/>
  </r>
  <r>
    <s v="ZK6HTTBB"/>
    <x v="5"/>
    <x v="1"/>
    <s v="Labdrill"/>
    <x v="1"/>
    <d v="2017-10-08T00:00:00"/>
    <x v="289"/>
    <n v="0"/>
    <s v="medical"/>
    <n v="1985"/>
    <n v="2741.37"/>
    <n v="9226"/>
    <s v="United States"/>
    <n v="0"/>
    <s v="MG"/>
    <n v="55"/>
    <x v="3"/>
    <s v="West"/>
  </r>
  <r>
    <s v="V74YPMJ4"/>
    <x v="10"/>
    <x v="1"/>
    <s v="Zoomit"/>
    <x v="1"/>
    <d v="2017-10-08T00:00:00"/>
    <x v="295"/>
    <n v="0"/>
    <s v="entertainment"/>
    <n v="1992"/>
    <n v="324.19"/>
    <n v="978"/>
    <s v="United States"/>
    <n v="0"/>
    <s v="MG"/>
    <n v="55"/>
    <x v="3"/>
    <s v="West"/>
  </r>
  <r>
    <s v="8ZIX3LAF"/>
    <x v="4"/>
    <x v="4"/>
    <s v="Newex"/>
    <x v="0"/>
    <d v="2017-10-08T00:00:00"/>
    <x v="284"/>
    <n v="3023"/>
    <s v="services"/>
    <n v="1991"/>
    <n v="1012.72"/>
    <n v="3492"/>
    <s v="Germany"/>
    <n v="0"/>
    <s v="MG"/>
    <n v="3393"/>
    <x v="3"/>
    <s v="West"/>
  </r>
  <r>
    <s v="IVMMNSJB"/>
    <x v="3"/>
    <x v="3"/>
    <s v="Conecom"/>
    <x v="1"/>
    <d v="2017-10-09T00:00:00"/>
    <x v="293"/>
    <n v="0"/>
    <s v="technolgy"/>
    <n v="2005"/>
    <n v="1520.66"/>
    <n v="1806"/>
    <s v="United States"/>
    <n v="0"/>
    <s v="GTX"/>
    <n v="5482"/>
    <x v="0"/>
    <s v="Central"/>
  </r>
  <r>
    <s v="H9M21153"/>
    <x v="3"/>
    <x v="4"/>
    <s v="Ron-tech"/>
    <x v="0"/>
    <d v="2017-10-09T00:00:00"/>
    <x v="295"/>
    <n v="3100"/>
    <s v="medical"/>
    <n v="1992"/>
    <n v="3922.42"/>
    <n v="6837"/>
    <s v="United States"/>
    <n v="0"/>
    <s v="MG"/>
    <n v="3393"/>
    <x v="0"/>
    <s v="Central"/>
  </r>
  <r>
    <s v="JV0KXH4X"/>
    <x v="28"/>
    <x v="3"/>
    <s v="Donquadtech"/>
    <x v="0"/>
    <d v="2017-10-09T00:00:00"/>
    <x v="264"/>
    <n v="6406"/>
    <s v="technolgy"/>
    <n v="1992"/>
    <n v="1712.68"/>
    <n v="3194"/>
    <s v="United States"/>
    <s v="Acme Corporation"/>
    <s v="GTX"/>
    <n v="5482"/>
    <x v="5"/>
    <s v="East"/>
  </r>
  <r>
    <s v="V9UM2K16"/>
    <x v="23"/>
    <x v="3"/>
    <s v="Kinnamplus"/>
    <x v="0"/>
    <d v="2017-10-09T00:00:00"/>
    <x v="290"/>
    <n v="5711"/>
    <s v="retail"/>
    <n v="2004"/>
    <n v="702.72"/>
    <n v="1831"/>
    <s v="United States"/>
    <n v="0"/>
    <s v="GTX"/>
    <n v="5482"/>
    <x v="4"/>
    <s v="East"/>
  </r>
  <r>
    <s v="SRV6TQ2E"/>
    <x v="26"/>
    <x v="1"/>
    <s v="Ontomedia"/>
    <x v="0"/>
    <d v="2017-10-09T00:00:00"/>
    <x v="291"/>
    <n v="58"/>
    <s v="employment"/>
    <n v="1997"/>
    <n v="882.12"/>
    <n v="2769"/>
    <s v="United States"/>
    <n v="0"/>
    <s v="MG"/>
    <n v="55"/>
    <x v="5"/>
    <s v="East"/>
  </r>
  <r>
    <s v="B24YQ6LA"/>
    <x v="19"/>
    <x v="2"/>
    <s v="Zotware"/>
    <x v="0"/>
    <d v="2017-10-09T00:00:00"/>
    <x v="286"/>
    <n v="552"/>
    <s v="software"/>
    <n v="1979"/>
    <n v="4478.47"/>
    <n v="13809"/>
    <s v="United States"/>
    <n v="0"/>
    <s v="GTX"/>
    <n v="550"/>
    <x v="4"/>
    <s v="East"/>
  </r>
  <r>
    <s v="RYELEM60"/>
    <x v="19"/>
    <x v="4"/>
    <s v="The New York Inquirer"/>
    <x v="0"/>
    <d v="2017-10-09T00:00:00"/>
    <x v="295"/>
    <n v="3215"/>
    <s v="medical"/>
    <n v="1996"/>
    <n v="439.21"/>
    <n v="792"/>
    <s v="United States"/>
    <n v="0"/>
    <s v="MG"/>
    <n v="3393"/>
    <x v="4"/>
    <s v="East"/>
  </r>
  <r>
    <s v="RL26ZS8F"/>
    <x v="24"/>
    <x v="2"/>
    <s v="Konmatfix"/>
    <x v="1"/>
    <d v="2017-10-09T00:00:00"/>
    <x v="235"/>
    <n v="0"/>
    <s v="marketing"/>
    <n v="1985"/>
    <n v="375.43"/>
    <n v="1190"/>
    <s v="United States"/>
    <n v="0"/>
    <s v="GTX"/>
    <n v="550"/>
    <x v="1"/>
    <s v="Central"/>
  </r>
  <r>
    <s v="JKIAA2TF"/>
    <x v="7"/>
    <x v="0"/>
    <s v="Finjob"/>
    <x v="0"/>
    <d v="2017-10-09T00:00:00"/>
    <x v="229"/>
    <n v="1112"/>
    <s v="employment"/>
    <n v="1988"/>
    <n v="2059.9"/>
    <n v="3644"/>
    <s v="United States"/>
    <n v="0"/>
    <s v="GTX"/>
    <n v="1096"/>
    <x v="2"/>
    <s v="West"/>
  </r>
  <r>
    <s v="HTK2UHC8"/>
    <x v="29"/>
    <x v="2"/>
    <s v="Stanredtax"/>
    <x v="1"/>
    <d v="2017-10-09T00:00:00"/>
    <x v="296"/>
    <n v="0"/>
    <s v="finance"/>
    <n v="1987"/>
    <n v="1698.2"/>
    <n v="3798"/>
    <s v="United States"/>
    <n v="0"/>
    <s v="GTX"/>
    <n v="550"/>
    <x v="1"/>
    <s v="Central"/>
  </r>
  <r>
    <s v="SPRK2YOB"/>
    <x v="29"/>
    <x v="0"/>
    <s v="Warephase"/>
    <x v="0"/>
    <d v="2017-10-09T00:00:00"/>
    <x v="256"/>
    <n v="1190"/>
    <s v="services"/>
    <n v="1997"/>
    <n v="2041.73"/>
    <n v="5276"/>
    <s v="United States"/>
    <n v="0"/>
    <s v="GTX"/>
    <n v="1096"/>
    <x v="1"/>
    <s v="Central"/>
  </r>
  <r>
    <s v="8F7VHV02"/>
    <x v="14"/>
    <x v="2"/>
    <s v="Finjob"/>
    <x v="0"/>
    <d v="2017-10-09T00:00:00"/>
    <x v="253"/>
    <n v="446"/>
    <s v="employment"/>
    <n v="1988"/>
    <n v="2059.9"/>
    <n v="3644"/>
    <s v="United States"/>
    <n v="0"/>
    <s v="GTX"/>
    <n v="550"/>
    <x v="2"/>
    <s v="West"/>
  </r>
  <r>
    <s v="7FGVY6GK"/>
    <x v="14"/>
    <x v="2"/>
    <s v="Konex"/>
    <x v="0"/>
    <d v="2017-10-09T00:00:00"/>
    <x v="286"/>
    <n v="565"/>
    <s v="technolgy"/>
    <n v="1980"/>
    <n v="7708.38"/>
    <n v="13756"/>
    <s v="United States"/>
    <n v="0"/>
    <s v="GTX"/>
    <n v="550"/>
    <x v="2"/>
    <s v="West"/>
  </r>
  <r>
    <s v="6IZZL97A"/>
    <x v="16"/>
    <x v="2"/>
    <s v="Singletechno"/>
    <x v="1"/>
    <d v="2017-10-09T00:00:00"/>
    <x v="291"/>
    <n v="0"/>
    <s v="retail"/>
    <n v="1996"/>
    <n v="2214.94"/>
    <n v="5374"/>
    <s v="United States"/>
    <n v="0"/>
    <s v="GTX"/>
    <n v="550"/>
    <x v="2"/>
    <s v="West"/>
  </r>
  <r>
    <s v="6U30UYDT"/>
    <x v="20"/>
    <x v="0"/>
    <s v="Genco Pura Olive Oil Company"/>
    <x v="1"/>
    <d v="2017-10-09T00:00:00"/>
    <x v="261"/>
    <n v="0"/>
    <s v="retail"/>
    <n v="2007"/>
    <n v="894.33"/>
    <n v="1635"/>
    <s v="Italy"/>
    <n v="0"/>
    <s v="GTX"/>
    <n v="1096"/>
    <x v="1"/>
    <s v="Central"/>
  </r>
  <r>
    <s v="ZXOHD0KE"/>
    <x v="8"/>
    <x v="2"/>
    <s v="Sunnamplex"/>
    <x v="1"/>
    <d v="2017-10-09T00:00:00"/>
    <x v="294"/>
    <n v="0"/>
    <s v="marketing"/>
    <n v="2008"/>
    <n v="894.37"/>
    <n v="1593"/>
    <s v="Poland"/>
    <n v="0"/>
    <s v="GTX"/>
    <n v="550"/>
    <x v="2"/>
    <s v="West"/>
  </r>
  <r>
    <s v="77Q6KD0O"/>
    <x v="6"/>
    <x v="2"/>
    <s v="Statholdings"/>
    <x v="1"/>
    <d v="2017-10-09T00:00:00"/>
    <x v="296"/>
    <n v="0"/>
    <s v="employment"/>
    <n v="1997"/>
    <n v="291.27"/>
    <n v="586"/>
    <s v="United States"/>
    <n v="0"/>
    <s v="GTX"/>
    <n v="550"/>
    <x v="1"/>
    <s v="Central"/>
  </r>
  <r>
    <s v="JIH6P53I"/>
    <x v="6"/>
    <x v="0"/>
    <s v="Stanredtax"/>
    <x v="0"/>
    <d v="2017-10-09T00:00:00"/>
    <x v="286"/>
    <n v="1129"/>
    <s v="finance"/>
    <n v="1987"/>
    <n v="1698.2"/>
    <n v="3798"/>
    <s v="United States"/>
    <n v="0"/>
    <s v="GTX"/>
    <n v="1096"/>
    <x v="1"/>
    <s v="Central"/>
  </r>
  <r>
    <s v="WKTVP5WY"/>
    <x v="10"/>
    <x v="1"/>
    <s v="Sunnamplex"/>
    <x v="0"/>
    <d v="2017-10-09T00:00:00"/>
    <x v="286"/>
    <n v="56"/>
    <s v="marketing"/>
    <n v="2008"/>
    <n v="894.37"/>
    <n v="1593"/>
    <s v="Poland"/>
    <n v="0"/>
    <s v="MG"/>
    <n v="55"/>
    <x v="3"/>
    <s v="West"/>
  </r>
  <r>
    <s v="10N0ZBYO"/>
    <x v="10"/>
    <x v="4"/>
    <s v="Singletechno"/>
    <x v="0"/>
    <d v="2017-10-09T00:00:00"/>
    <x v="285"/>
    <n v="3435"/>
    <s v="retail"/>
    <n v="1996"/>
    <n v="2214.94"/>
    <n v="5374"/>
    <s v="United States"/>
    <n v="0"/>
    <s v="MG"/>
    <n v="3393"/>
    <x v="3"/>
    <s v="West"/>
  </r>
  <r>
    <s v="IUVAUQ6I"/>
    <x v="11"/>
    <x v="4"/>
    <s v="Rangreen"/>
    <x v="0"/>
    <d v="2017-10-09T00:00:00"/>
    <x v="289"/>
    <n v="3860"/>
    <s v="technolgy"/>
    <n v="1987"/>
    <n v="2938.67"/>
    <n v="8775"/>
    <s v="Panama"/>
    <n v="0"/>
    <s v="MG"/>
    <n v="3393"/>
    <x v="0"/>
    <s v="Central"/>
  </r>
  <r>
    <s v="YH5L64AP"/>
    <x v="13"/>
    <x v="1"/>
    <s v="Yearin"/>
    <x v="1"/>
    <d v="2017-10-09T00:00:00"/>
    <x v="267"/>
    <n v="0"/>
    <s v="retail"/>
    <n v="2005"/>
    <n v="2261.05"/>
    <n v="3851"/>
    <s v="United States"/>
    <n v="0"/>
    <s v="MG"/>
    <n v="55"/>
    <x v="4"/>
    <s v="East"/>
  </r>
  <r>
    <s v="A71ENBVA"/>
    <x v="2"/>
    <x v="2"/>
    <s v="Hottechi"/>
    <x v="1"/>
    <d v="2017-10-09T00:00:00"/>
    <x v="293"/>
    <n v="0"/>
    <s v="technolgy"/>
    <n v="1997"/>
    <n v="8170.38"/>
    <n v="16499"/>
    <s v="Korea"/>
    <n v="0"/>
    <s v="GTX"/>
    <n v="550"/>
    <x v="2"/>
    <s v="West"/>
  </r>
  <r>
    <s v="4X8WU71C"/>
    <x v="2"/>
    <x v="4"/>
    <s v="Condax"/>
    <x v="1"/>
    <d v="2017-10-09T00:00:00"/>
    <x v="285"/>
    <n v="0"/>
    <s v="medical"/>
    <n v="2017"/>
    <n v="4.54"/>
    <n v="9"/>
    <s v="United States"/>
    <n v="0"/>
    <s v="MG"/>
    <n v="3393"/>
    <x v="2"/>
    <s v="West"/>
  </r>
  <r>
    <s v="03H4RXBI"/>
    <x v="2"/>
    <x v="2"/>
    <s v="Y-corporation"/>
    <x v="0"/>
    <d v="2017-10-09T00:00:00"/>
    <x v="266"/>
    <n v="482"/>
    <s v="employment"/>
    <n v="1983"/>
    <n v="2871.35"/>
    <n v="9561"/>
    <s v="United States"/>
    <n v="0"/>
    <s v="GTX"/>
    <n v="550"/>
    <x v="2"/>
    <s v="West"/>
  </r>
  <r>
    <s v="MQVOQZL7"/>
    <x v="3"/>
    <x v="1"/>
    <s v="Codehow"/>
    <x v="1"/>
    <d v="2017-10-10T00:00:00"/>
    <x v="294"/>
    <n v="0"/>
    <s v="software"/>
    <n v="1998"/>
    <n v="2714.9"/>
    <n v="2641"/>
    <s v="United States"/>
    <s v="Acme Corporation"/>
    <s v="MG"/>
    <n v="55"/>
    <x v="0"/>
    <s v="Central"/>
  </r>
  <r>
    <s v="OHD4TPKZ"/>
    <x v="3"/>
    <x v="0"/>
    <s v="Gogozoom"/>
    <x v="0"/>
    <d v="2017-10-10T00:00:00"/>
    <x v="285"/>
    <n v="1166"/>
    <s v="telecommunications"/>
    <n v="2007"/>
    <n v="86.68"/>
    <n v="187"/>
    <s v="United States"/>
    <s v="Sonron"/>
    <s v="GTX"/>
    <n v="1096"/>
    <x v="0"/>
    <s v="Central"/>
  </r>
  <r>
    <s v="V4PVZC5L"/>
    <x v="28"/>
    <x v="1"/>
    <s v="Kinnamplus"/>
    <x v="1"/>
    <d v="2017-10-10T00:00:00"/>
    <x v="291"/>
    <n v="0"/>
    <s v="retail"/>
    <n v="2004"/>
    <n v="702.72"/>
    <n v="1831"/>
    <s v="United States"/>
    <n v="0"/>
    <s v="MG"/>
    <n v="55"/>
    <x v="5"/>
    <s v="East"/>
  </r>
  <r>
    <s v="9G85W8XE"/>
    <x v="23"/>
    <x v="0"/>
    <s v="Kan-code"/>
    <x v="1"/>
    <d v="2017-10-10T00:00:00"/>
    <x v="290"/>
    <n v="0"/>
    <s v="software"/>
    <n v="1982"/>
    <n v="11698.03"/>
    <n v="34288"/>
    <s v="United States"/>
    <n v="0"/>
    <s v="GTX"/>
    <n v="1096"/>
    <x v="4"/>
    <s v="East"/>
  </r>
  <r>
    <s v="S6DXPVLA"/>
    <x v="26"/>
    <x v="0"/>
    <s v="Yearin"/>
    <x v="1"/>
    <d v="2017-10-10T00:00:00"/>
    <x v="220"/>
    <n v="0"/>
    <s v="retail"/>
    <n v="2005"/>
    <n v="2261.05"/>
    <n v="3851"/>
    <s v="United States"/>
    <n v="0"/>
    <s v="GTX"/>
    <n v="1096"/>
    <x v="5"/>
    <s v="East"/>
  </r>
  <r>
    <s v="H41YA4SB"/>
    <x v="1"/>
    <x v="0"/>
    <s v="Toughzap"/>
    <x v="1"/>
    <d v="2017-10-10T00:00:00"/>
    <x v="274"/>
    <n v="0"/>
    <s v="retail"/>
    <n v="1995"/>
    <n v="332.43"/>
    <n v="799"/>
    <s v="United States"/>
    <n v="0"/>
    <s v="GTX"/>
    <n v="1096"/>
    <x v="1"/>
    <s v="Central"/>
  </r>
  <r>
    <s v="XSQOEHEA"/>
    <x v="9"/>
    <x v="4"/>
    <s v="Lexiqvolax"/>
    <x v="1"/>
    <d v="2017-10-10T00:00:00"/>
    <x v="290"/>
    <n v="0"/>
    <s v="medical"/>
    <n v="2004"/>
    <n v="1618.89"/>
    <n v="3889"/>
    <s v="United States"/>
    <n v="0"/>
    <s v="MG"/>
    <n v="3393"/>
    <x v="3"/>
    <s v="West"/>
  </r>
  <r>
    <s v="GQT2DFWZ"/>
    <x v="29"/>
    <x v="4"/>
    <s v="Treequote"/>
    <x v="0"/>
    <d v="2017-10-10T00:00:00"/>
    <x v="295"/>
    <n v="3892"/>
    <s v="telecommunications"/>
    <n v="1988"/>
    <n v="5266.09"/>
    <n v="8595"/>
    <s v="United States"/>
    <s v="Sonron"/>
    <s v="MG"/>
    <n v="3393"/>
    <x v="1"/>
    <s v="Central"/>
  </r>
  <r>
    <s v="IQ9GMTBR"/>
    <x v="14"/>
    <x v="2"/>
    <s v="Dalttechnology"/>
    <x v="0"/>
    <d v="2017-10-10T00:00:00"/>
    <x v="285"/>
    <n v="473"/>
    <s v="software"/>
    <n v="2013"/>
    <n v="98.79"/>
    <n v="96"/>
    <s v="United States"/>
    <s v="Bubba Gump"/>
    <s v="GTX"/>
    <n v="550"/>
    <x v="2"/>
    <s v="West"/>
  </r>
  <r>
    <s v="ZR8H455M"/>
    <x v="16"/>
    <x v="2"/>
    <s v="Groovestreet"/>
    <x v="1"/>
    <d v="2017-10-10T00:00:00"/>
    <x v="289"/>
    <n v="0"/>
    <s v="retail"/>
    <n v="2003"/>
    <n v="223.8"/>
    <n v="299"/>
    <s v="United States"/>
    <n v="0"/>
    <s v="GTX"/>
    <n v="550"/>
    <x v="2"/>
    <s v="West"/>
  </r>
  <r>
    <s v="3F2EMUQ7"/>
    <x v="16"/>
    <x v="0"/>
    <s v="Scotfind"/>
    <x v="1"/>
    <d v="2017-10-10T00:00:00"/>
    <x v="285"/>
    <n v="0"/>
    <s v="software"/>
    <n v="1996"/>
    <n v="6354.87"/>
    <n v="16780"/>
    <s v="United States"/>
    <s v="Bubba Gump"/>
    <s v="GTX"/>
    <n v="1096"/>
    <x v="2"/>
    <s v="West"/>
  </r>
  <r>
    <s v="VB26KWQ6"/>
    <x v="16"/>
    <x v="2"/>
    <s v="Faxquote"/>
    <x v="0"/>
    <d v="2017-10-10T00:00:00"/>
    <x v="230"/>
    <n v="511"/>
    <s v="telecommunications"/>
    <n v="1995"/>
    <n v="1825.82"/>
    <n v="5595"/>
    <s v="United States"/>
    <s v="Sonron"/>
    <s v="GTX"/>
    <n v="550"/>
    <x v="2"/>
    <s v="West"/>
  </r>
  <r>
    <s v="7J1UD7ZW"/>
    <x v="16"/>
    <x v="2"/>
    <s v="Hottechi"/>
    <x v="0"/>
    <d v="2017-10-10T00:00:00"/>
    <x v="288"/>
    <n v="509"/>
    <s v="technolgy"/>
    <n v="1997"/>
    <n v="8170.38"/>
    <n v="16499"/>
    <s v="Korea"/>
    <n v="0"/>
    <s v="GTX"/>
    <n v="550"/>
    <x v="2"/>
    <s v="West"/>
  </r>
  <r>
    <s v="VR6NO9FA"/>
    <x v="16"/>
    <x v="2"/>
    <s v="Labdrill"/>
    <x v="0"/>
    <d v="2017-10-10T00:00:00"/>
    <x v="297"/>
    <n v="528"/>
    <s v="medical"/>
    <n v="1985"/>
    <n v="2741.37"/>
    <n v="9226"/>
    <s v="United States"/>
    <n v="0"/>
    <s v="GTX"/>
    <n v="550"/>
    <x v="2"/>
    <s v="West"/>
  </r>
  <r>
    <s v="O8QGRK5P"/>
    <x v="16"/>
    <x v="2"/>
    <s v="Sunnamplex"/>
    <x v="0"/>
    <d v="2017-10-10T00:00:00"/>
    <x v="289"/>
    <n v="549"/>
    <s v="marketing"/>
    <n v="2008"/>
    <n v="894.37"/>
    <n v="1593"/>
    <s v="Poland"/>
    <n v="0"/>
    <s v="GTX"/>
    <n v="550"/>
    <x v="2"/>
    <s v="West"/>
  </r>
  <r>
    <s v="BOD1GBJU"/>
    <x v="21"/>
    <x v="2"/>
    <s v="Rundofase"/>
    <x v="1"/>
    <d v="2017-10-10T00:00:00"/>
    <x v="273"/>
    <n v="0"/>
    <s v="technolgy"/>
    <n v="1983"/>
    <n v="1008.06"/>
    <n v="1238"/>
    <s v="United States"/>
    <n v="0"/>
    <s v="GTX"/>
    <n v="550"/>
    <x v="0"/>
    <s v="Central"/>
  </r>
  <r>
    <s v="TN3IRRND"/>
    <x v="21"/>
    <x v="1"/>
    <s v="Gogozoom"/>
    <x v="1"/>
    <d v="2017-10-10T00:00:00"/>
    <x v="294"/>
    <n v="0"/>
    <s v="telecommunications"/>
    <n v="2007"/>
    <n v="86.68"/>
    <n v="187"/>
    <s v="United States"/>
    <s v="Sonron"/>
    <s v="MG"/>
    <n v="55"/>
    <x v="0"/>
    <s v="Central"/>
  </r>
  <r>
    <s v="PR224V1P"/>
    <x v="20"/>
    <x v="2"/>
    <s v="Scottech"/>
    <x v="1"/>
    <d v="2017-10-10T00:00:00"/>
    <x v="294"/>
    <n v="0"/>
    <s v="marketing"/>
    <n v="2012"/>
    <n v="45.39"/>
    <n v="100"/>
    <s v="United States"/>
    <s v="Inity"/>
    <s v="GTX"/>
    <n v="550"/>
    <x v="1"/>
    <s v="Central"/>
  </r>
  <r>
    <s v="60RDU2SZ"/>
    <x v="20"/>
    <x v="4"/>
    <s v="Globex Corporation"/>
    <x v="0"/>
    <d v="2017-10-10T00:00:00"/>
    <x v="293"/>
    <n v="3578"/>
    <s v="technolgy"/>
    <n v="2000"/>
    <n v="1223.72"/>
    <n v="2497"/>
    <s v="Norway"/>
    <n v="0"/>
    <s v="MG"/>
    <n v="3393"/>
    <x v="1"/>
    <s v="Central"/>
  </r>
  <r>
    <s v="X2I316HD"/>
    <x v="0"/>
    <x v="2"/>
    <s v="dambase"/>
    <x v="0"/>
    <d v="2017-10-10T00:00:00"/>
    <x v="271"/>
    <n v="523"/>
    <s v="marketing"/>
    <n v="1995"/>
    <n v="2173.98"/>
    <n v="2928"/>
    <s v="United States"/>
    <s v="Inity"/>
    <s v="GTX"/>
    <n v="550"/>
    <x v="0"/>
    <s v="Central"/>
  </r>
  <r>
    <s v="77UHLYMA"/>
    <x v="2"/>
    <x v="2"/>
    <s v="Konex"/>
    <x v="1"/>
    <d v="2017-10-10T00:00:00"/>
    <x v="285"/>
    <n v="0"/>
    <s v="technolgy"/>
    <n v="1980"/>
    <n v="7708.38"/>
    <n v="13756"/>
    <s v="United States"/>
    <n v="0"/>
    <s v="GTX"/>
    <n v="550"/>
    <x v="2"/>
    <s v="West"/>
  </r>
  <r>
    <s v="VR1XYM23"/>
    <x v="2"/>
    <x v="2"/>
    <s v="Blackzim"/>
    <x v="0"/>
    <d v="2017-10-10T00:00:00"/>
    <x v="267"/>
    <n v="551"/>
    <s v="retail"/>
    <n v="2009"/>
    <n v="497.11"/>
    <n v="1588"/>
    <s v="United States"/>
    <n v="0"/>
    <s v="GTX"/>
    <n v="550"/>
    <x v="2"/>
    <s v="West"/>
  </r>
  <r>
    <s v="TQ6BTW2Z"/>
    <x v="2"/>
    <x v="2"/>
    <s v="Faxquote"/>
    <x v="0"/>
    <d v="2017-10-10T00:00:00"/>
    <x v="291"/>
    <n v="545"/>
    <s v="telecommunications"/>
    <n v="1995"/>
    <n v="1825.82"/>
    <n v="5595"/>
    <s v="United States"/>
    <s v="Sonron"/>
    <s v="GTX"/>
    <n v="550"/>
    <x v="2"/>
    <s v="West"/>
  </r>
  <r>
    <s v="IVSOSC0E"/>
    <x v="2"/>
    <x v="0"/>
    <s v="Y-corporation"/>
    <x v="0"/>
    <d v="2017-10-10T00:00:00"/>
    <x v="290"/>
    <n v="1134"/>
    <s v="employment"/>
    <n v="1983"/>
    <n v="2871.35"/>
    <n v="9561"/>
    <s v="United States"/>
    <n v="0"/>
    <s v="GTX"/>
    <n v="1096"/>
    <x v="2"/>
    <s v="West"/>
  </r>
  <r>
    <s v="KI4LTBV6"/>
    <x v="3"/>
    <x v="4"/>
    <s v="Statholdings"/>
    <x v="1"/>
    <d v="2017-10-11T00:00:00"/>
    <x v="287"/>
    <n v="0"/>
    <s v="employment"/>
    <n v="1997"/>
    <n v="291.27"/>
    <n v="586"/>
    <s v="United States"/>
    <n v="0"/>
    <s v="MG"/>
    <n v="3393"/>
    <x v="0"/>
    <s v="Central"/>
  </r>
  <r>
    <s v="4VZ0JIVZ"/>
    <x v="3"/>
    <x v="4"/>
    <s v="Scottech"/>
    <x v="0"/>
    <d v="2017-10-11T00:00:00"/>
    <x v="292"/>
    <n v="3434"/>
    <s v="marketing"/>
    <n v="2012"/>
    <n v="45.39"/>
    <n v="100"/>
    <s v="United States"/>
    <s v="Inity"/>
    <s v="MG"/>
    <n v="3393"/>
    <x v="0"/>
    <s v="Central"/>
  </r>
  <r>
    <s v="FNCXBWHQ"/>
    <x v="28"/>
    <x v="2"/>
    <s v="Condax"/>
    <x v="0"/>
    <d v="2017-10-11T00:00:00"/>
    <x v="275"/>
    <n v="505"/>
    <s v="medical"/>
    <n v="2017"/>
    <n v="4.54"/>
    <n v="9"/>
    <s v="United States"/>
    <n v="0"/>
    <s v="GTX"/>
    <n v="550"/>
    <x v="5"/>
    <s v="East"/>
  </r>
  <r>
    <s v="Q306R9K4"/>
    <x v="28"/>
    <x v="0"/>
    <s v="Ganjaflex"/>
    <x v="0"/>
    <d v="2017-10-11T00:00:00"/>
    <x v="296"/>
    <n v="1066"/>
    <s v="retail"/>
    <n v="1995"/>
    <n v="5158.71"/>
    <n v="17479"/>
    <s v="Japan"/>
    <n v="0"/>
    <s v="GTX"/>
    <n v="1096"/>
    <x v="5"/>
    <s v="East"/>
  </r>
  <r>
    <s v="KHRY7J40"/>
    <x v="25"/>
    <x v="2"/>
    <s v="Zathunicon"/>
    <x v="0"/>
    <d v="2017-10-11T00:00:00"/>
    <x v="255"/>
    <n v="580"/>
    <s v="retail"/>
    <n v="2010"/>
    <n v="71.12"/>
    <n v="144"/>
    <s v="United States"/>
    <n v="0"/>
    <s v="GTX"/>
    <n v="550"/>
    <x v="5"/>
    <s v="East"/>
  </r>
  <r>
    <s v="46JP2TQB"/>
    <x v="1"/>
    <x v="0"/>
    <s v="Globex Corporation"/>
    <x v="1"/>
    <d v="2017-10-11T00:00:00"/>
    <x v="294"/>
    <n v="0"/>
    <s v="technolgy"/>
    <n v="2000"/>
    <n v="1223.72"/>
    <n v="2497"/>
    <s v="Norway"/>
    <n v="0"/>
    <s v="GTX"/>
    <n v="1096"/>
    <x v="1"/>
    <s v="Central"/>
  </r>
  <r>
    <s v="W48N7MRO"/>
    <x v="1"/>
    <x v="3"/>
    <s v="Rundofase"/>
    <x v="1"/>
    <d v="2017-10-11T00:00:00"/>
    <x v="287"/>
    <n v="0"/>
    <s v="technolgy"/>
    <n v="1983"/>
    <n v="1008.06"/>
    <n v="1238"/>
    <s v="United States"/>
    <n v="0"/>
    <s v="GTX"/>
    <n v="5482"/>
    <x v="1"/>
    <s v="Central"/>
  </r>
  <r>
    <s v="X4LSK4OE"/>
    <x v="1"/>
    <x v="3"/>
    <s v="Treequote"/>
    <x v="0"/>
    <d v="2017-10-11T00:00:00"/>
    <x v="197"/>
    <n v="6182"/>
    <s v="telecommunications"/>
    <n v="1988"/>
    <n v="5266.09"/>
    <n v="8595"/>
    <s v="United States"/>
    <s v="Sonron"/>
    <s v="GTX"/>
    <n v="5482"/>
    <x v="1"/>
    <s v="Central"/>
  </r>
  <r>
    <s v="0UOIGVEO"/>
    <x v="22"/>
    <x v="4"/>
    <s v="Gekko &amp; Co"/>
    <x v="0"/>
    <d v="2017-10-11T00:00:00"/>
    <x v="295"/>
    <n v="3024"/>
    <s v="retail"/>
    <n v="1990"/>
    <n v="2520.83"/>
    <n v="3502"/>
    <s v="United States"/>
    <n v="0"/>
    <s v="MG"/>
    <n v="3393"/>
    <x v="5"/>
    <s v="East"/>
  </r>
  <r>
    <s v="AK9OXW30"/>
    <x v="19"/>
    <x v="1"/>
    <s v="Ganjaflex"/>
    <x v="1"/>
    <d v="2017-10-11T00:00:00"/>
    <x v="288"/>
    <n v="0"/>
    <s v="retail"/>
    <n v="1995"/>
    <n v="5158.71"/>
    <n v="17479"/>
    <s v="Japan"/>
    <n v="0"/>
    <s v="MG"/>
    <n v="55"/>
    <x v="4"/>
    <s v="East"/>
  </r>
  <r>
    <s v="CFGYG1EC"/>
    <x v="7"/>
    <x v="2"/>
    <s v="Green-Plus"/>
    <x v="1"/>
    <d v="2017-10-11T00:00:00"/>
    <x v="287"/>
    <n v="0"/>
    <s v="services"/>
    <n v="2003"/>
    <n v="692.19"/>
    <n v="1922"/>
    <s v="United States"/>
    <n v="0"/>
    <s v="GTX"/>
    <n v="550"/>
    <x v="2"/>
    <s v="West"/>
  </r>
  <r>
    <s v="TS3P4VMD"/>
    <x v="7"/>
    <x v="3"/>
    <s v="Goodsilron"/>
    <x v="0"/>
    <d v="2017-10-11T00:00:00"/>
    <x v="294"/>
    <n v="6751"/>
    <s v="marketing"/>
    <n v="2000"/>
    <n v="2952.73"/>
    <n v="5107"/>
    <s v="United States"/>
    <n v="0"/>
    <s v="GTX"/>
    <n v="5482"/>
    <x v="2"/>
    <s v="West"/>
  </r>
  <r>
    <s v="8PEB9FHX"/>
    <x v="7"/>
    <x v="1"/>
    <s v="Goodsilron"/>
    <x v="0"/>
    <d v="2017-10-11T00:00:00"/>
    <x v="291"/>
    <n v="54"/>
    <s v="marketing"/>
    <n v="2000"/>
    <n v="2952.73"/>
    <n v="5107"/>
    <s v="United States"/>
    <n v="0"/>
    <s v="MG"/>
    <n v="55"/>
    <x v="2"/>
    <s v="West"/>
  </r>
  <r>
    <s v="V1YT1LP1"/>
    <x v="29"/>
    <x v="2"/>
    <s v="Stanredtax"/>
    <x v="0"/>
    <d v="2017-10-11T00:00:00"/>
    <x v="273"/>
    <n v="592"/>
    <s v="finance"/>
    <n v="1987"/>
    <n v="1698.2"/>
    <n v="3798"/>
    <s v="United States"/>
    <n v="0"/>
    <s v="GTX"/>
    <n v="550"/>
    <x v="1"/>
    <s v="Central"/>
  </r>
  <r>
    <s v="DTIZX4YN"/>
    <x v="29"/>
    <x v="0"/>
    <s v="Cancity"/>
    <x v="0"/>
    <d v="2017-10-11T00:00:00"/>
    <x v="297"/>
    <n v="969"/>
    <s v="retail"/>
    <n v="2001"/>
    <n v="718.62"/>
    <n v="2448"/>
    <s v="United States"/>
    <n v="0"/>
    <s v="GTX"/>
    <n v="1096"/>
    <x v="1"/>
    <s v="Central"/>
  </r>
  <r>
    <s v="KMBY0IGV"/>
    <x v="14"/>
    <x v="1"/>
    <s v="Dalttechnology"/>
    <x v="0"/>
    <d v="2017-10-11T00:00:00"/>
    <x v="288"/>
    <n v="48"/>
    <s v="software"/>
    <n v="2013"/>
    <n v="98.79"/>
    <n v="96"/>
    <s v="United States"/>
    <s v="Bubba Gump"/>
    <s v="MG"/>
    <n v="55"/>
    <x v="2"/>
    <s v="West"/>
  </r>
  <r>
    <s v="XULGG5K8"/>
    <x v="16"/>
    <x v="2"/>
    <s v="Konex"/>
    <x v="1"/>
    <d v="2017-10-11T00:00:00"/>
    <x v="287"/>
    <n v="0"/>
    <s v="technolgy"/>
    <n v="1980"/>
    <n v="7708.38"/>
    <n v="13756"/>
    <s v="United States"/>
    <n v="0"/>
    <s v="GTX"/>
    <n v="550"/>
    <x v="2"/>
    <s v="West"/>
  </r>
  <r>
    <s v="KP8ZZ3Y6"/>
    <x v="16"/>
    <x v="0"/>
    <s v="Labdrill"/>
    <x v="1"/>
    <d v="2017-10-11T00:00:00"/>
    <x v="267"/>
    <n v="0"/>
    <s v="medical"/>
    <n v="1985"/>
    <n v="2741.37"/>
    <n v="9226"/>
    <s v="United States"/>
    <n v="0"/>
    <s v="GTX"/>
    <n v="1096"/>
    <x v="2"/>
    <s v="West"/>
  </r>
  <r>
    <s v="SBF5S7LF"/>
    <x v="16"/>
    <x v="3"/>
    <s v="Hatfan"/>
    <x v="0"/>
    <d v="2017-10-11T00:00:00"/>
    <x v="296"/>
    <n v="6555"/>
    <s v="services"/>
    <n v="1982"/>
    <n v="792.46"/>
    <n v="1299"/>
    <s v="United States"/>
    <n v="0"/>
    <s v="GTX"/>
    <n v="5482"/>
    <x v="2"/>
    <s v="West"/>
  </r>
  <r>
    <s v="YIA65LM2"/>
    <x v="21"/>
    <x v="4"/>
    <s v="Treequote"/>
    <x v="1"/>
    <d v="2017-10-11T00:00:00"/>
    <x v="294"/>
    <n v="0"/>
    <s v="telecommunications"/>
    <n v="1988"/>
    <n v="5266.09"/>
    <n v="8595"/>
    <s v="United States"/>
    <s v="Sonron"/>
    <s v="MG"/>
    <n v="3393"/>
    <x v="0"/>
    <s v="Central"/>
  </r>
  <r>
    <s v="TVBY6CND"/>
    <x v="20"/>
    <x v="3"/>
    <s v="Bioholding"/>
    <x v="0"/>
    <d v="2017-10-11T00:00:00"/>
    <x v="272"/>
    <n v="5271"/>
    <s v="medical"/>
    <n v="2012"/>
    <n v="587.34"/>
    <n v="1356"/>
    <s v="Philipines"/>
    <n v="0"/>
    <s v="GTX"/>
    <n v="5482"/>
    <x v="1"/>
    <s v="Central"/>
  </r>
  <r>
    <s v="OHOWVHYX"/>
    <x v="10"/>
    <x v="4"/>
    <s v="Zoomit"/>
    <x v="2"/>
    <d v="2017-10-11T00:00:00"/>
    <x v="14"/>
    <m/>
    <s v="entertainment"/>
    <n v="1992"/>
    <n v="324.19"/>
    <n v="978"/>
    <s v="United States"/>
    <n v="0"/>
    <s v="MG"/>
    <n v="3393"/>
    <x v="3"/>
    <s v="West"/>
  </r>
  <r>
    <s v="EC9H6XHB"/>
    <x v="15"/>
    <x v="1"/>
    <s v="Kan-code"/>
    <x v="1"/>
    <d v="2017-10-11T00:00:00"/>
    <x v="240"/>
    <n v="0"/>
    <s v="software"/>
    <n v="1982"/>
    <n v="11698.03"/>
    <n v="34288"/>
    <s v="United States"/>
    <n v="0"/>
    <s v="MG"/>
    <n v="55"/>
    <x v="4"/>
    <s v="East"/>
  </r>
  <r>
    <s v="47QKNXLO"/>
    <x v="15"/>
    <x v="2"/>
    <s v="Yearin"/>
    <x v="0"/>
    <d v="2017-10-11T00:00:00"/>
    <x v="248"/>
    <n v="472"/>
    <s v="retail"/>
    <n v="2005"/>
    <n v="2261.05"/>
    <n v="3851"/>
    <s v="United States"/>
    <n v="0"/>
    <s v="GTX"/>
    <n v="550"/>
    <x v="4"/>
    <s v="East"/>
  </r>
  <r>
    <s v="VW2PJALW"/>
    <x v="11"/>
    <x v="3"/>
    <s v="Cancity"/>
    <x v="0"/>
    <d v="2017-10-11T00:00:00"/>
    <x v="245"/>
    <n v="5211"/>
    <s v="retail"/>
    <n v="2001"/>
    <n v="718.62"/>
    <n v="2448"/>
    <s v="United States"/>
    <n v="0"/>
    <s v="GTX"/>
    <n v="5482"/>
    <x v="0"/>
    <s v="Central"/>
  </r>
  <r>
    <s v="GVLIYD9A"/>
    <x v="4"/>
    <x v="2"/>
    <s v="Y-corporation"/>
    <x v="0"/>
    <d v="2017-10-11T00:00:00"/>
    <x v="262"/>
    <n v="430"/>
    <s v="employment"/>
    <n v="1983"/>
    <n v="2871.35"/>
    <n v="9561"/>
    <s v="United States"/>
    <n v="0"/>
    <s v="GTX"/>
    <n v="550"/>
    <x v="3"/>
    <s v="West"/>
  </r>
  <r>
    <s v="F761DF0M"/>
    <x v="2"/>
    <x v="2"/>
    <s v="Silis"/>
    <x v="2"/>
    <d v="2017-10-11T00:00:00"/>
    <x v="14"/>
    <m/>
    <s v="medical"/>
    <n v="1994"/>
    <n v="2818.38"/>
    <n v="6290"/>
    <s v="United States"/>
    <n v="0"/>
    <s v="GTX"/>
    <n v="550"/>
    <x v="2"/>
    <s v="West"/>
  </r>
  <r>
    <s v="II1GOQWL"/>
    <x v="2"/>
    <x v="2"/>
    <s v="Fasehatice"/>
    <x v="1"/>
    <d v="2017-10-11T00:00:00"/>
    <x v="295"/>
    <n v="0"/>
    <s v="retail"/>
    <n v="1990"/>
    <n v="4968.91"/>
    <n v="7523"/>
    <s v="United States"/>
    <n v="0"/>
    <s v="GTX"/>
    <n v="550"/>
    <x v="2"/>
    <s v="West"/>
  </r>
  <r>
    <s v="QYYOVTHC"/>
    <x v="28"/>
    <x v="0"/>
    <s v="Umbrella Corporation"/>
    <x v="1"/>
    <d v="2017-10-12T00:00:00"/>
    <x v="294"/>
    <n v="0"/>
    <s v="finance"/>
    <n v="1998"/>
    <n v="2022.14"/>
    <n v="5113"/>
    <s v="United States"/>
    <n v="0"/>
    <s v="GTX"/>
    <n v="1096"/>
    <x v="5"/>
    <s v="East"/>
  </r>
  <r>
    <s v="AADN7F5T"/>
    <x v="1"/>
    <x v="1"/>
    <s v="Zumgoity"/>
    <x v="1"/>
    <d v="2017-10-12T00:00:00"/>
    <x v="293"/>
    <n v="0"/>
    <s v="medical"/>
    <n v="1984"/>
    <n v="441.08"/>
    <n v="1210"/>
    <s v="United States"/>
    <n v="0"/>
    <s v="MG"/>
    <n v="55"/>
    <x v="1"/>
    <s v="Central"/>
  </r>
  <r>
    <s v="U8CWFFRH"/>
    <x v="29"/>
    <x v="4"/>
    <s v="Ron-tech"/>
    <x v="1"/>
    <d v="2017-10-12T00:00:00"/>
    <x v="287"/>
    <n v="0"/>
    <s v="medical"/>
    <n v="1992"/>
    <n v="3922.42"/>
    <n v="6837"/>
    <s v="United States"/>
    <n v="0"/>
    <s v="MG"/>
    <n v="3393"/>
    <x v="1"/>
    <s v="Central"/>
  </r>
  <r>
    <s v="35HVN8Q3"/>
    <x v="29"/>
    <x v="2"/>
    <s v="Scottech"/>
    <x v="0"/>
    <d v="2017-10-12T00:00:00"/>
    <x v="296"/>
    <n v="528"/>
    <s v="marketing"/>
    <n v="2012"/>
    <n v="45.39"/>
    <n v="100"/>
    <s v="United States"/>
    <s v="Inity"/>
    <s v="GTX"/>
    <n v="550"/>
    <x v="1"/>
    <s v="Central"/>
  </r>
  <r>
    <s v="UYZQCWAC"/>
    <x v="29"/>
    <x v="4"/>
    <s v="Conecom"/>
    <x v="0"/>
    <d v="2017-10-12T00:00:00"/>
    <x v="258"/>
    <n v="3203"/>
    <s v="technolgy"/>
    <n v="2005"/>
    <n v="1520.66"/>
    <n v="1806"/>
    <s v="United States"/>
    <n v="0"/>
    <s v="MG"/>
    <n v="3393"/>
    <x v="1"/>
    <s v="Central"/>
  </r>
  <r>
    <s v="K0YFUK4X"/>
    <x v="14"/>
    <x v="2"/>
    <s v="Scotfind"/>
    <x v="0"/>
    <d v="2017-10-12T00:00:00"/>
    <x v="199"/>
    <n v="549"/>
    <s v="software"/>
    <n v="1996"/>
    <n v="6354.87"/>
    <n v="16780"/>
    <s v="United States"/>
    <s v="Bubba Gump"/>
    <s v="GTX"/>
    <n v="550"/>
    <x v="2"/>
    <s v="West"/>
  </r>
  <r>
    <s v="TUL0TZSR"/>
    <x v="16"/>
    <x v="2"/>
    <s v="Dalttechnology"/>
    <x v="0"/>
    <d v="2017-10-12T00:00:00"/>
    <x v="298"/>
    <n v="594"/>
    <s v="software"/>
    <n v="2013"/>
    <n v="98.79"/>
    <n v="96"/>
    <s v="United States"/>
    <s v="Bubba Gump"/>
    <s v="GTX"/>
    <n v="550"/>
    <x v="2"/>
    <s v="West"/>
  </r>
  <r>
    <s v="LS2A22IA"/>
    <x v="21"/>
    <x v="2"/>
    <s v="Globex Corporation"/>
    <x v="1"/>
    <d v="2017-10-12T00:00:00"/>
    <x v="296"/>
    <n v="0"/>
    <s v="technolgy"/>
    <n v="2000"/>
    <n v="1223.72"/>
    <n v="2497"/>
    <s v="Norway"/>
    <n v="0"/>
    <s v="GTX"/>
    <n v="550"/>
    <x v="0"/>
    <s v="Central"/>
  </r>
  <r>
    <s v="L5K0S1U3"/>
    <x v="21"/>
    <x v="2"/>
    <s v="Globex Corporation"/>
    <x v="1"/>
    <d v="2017-10-12T00:00:00"/>
    <x v="297"/>
    <n v="0"/>
    <s v="technolgy"/>
    <n v="2000"/>
    <n v="1223.72"/>
    <n v="2497"/>
    <s v="Norway"/>
    <n v="0"/>
    <s v="GTX"/>
    <n v="550"/>
    <x v="0"/>
    <s v="Central"/>
  </r>
  <r>
    <s v="82LY53FE"/>
    <x v="5"/>
    <x v="2"/>
    <s v="Labdrill"/>
    <x v="0"/>
    <d v="2017-10-12T00:00:00"/>
    <x v="196"/>
    <n v="529"/>
    <s v="medical"/>
    <n v="1985"/>
    <n v="2741.37"/>
    <n v="9226"/>
    <s v="United States"/>
    <n v="0"/>
    <s v="GTX"/>
    <n v="550"/>
    <x v="3"/>
    <s v="West"/>
  </r>
  <r>
    <s v="D00FIU21"/>
    <x v="0"/>
    <x v="2"/>
    <s v="Finhigh"/>
    <x v="0"/>
    <d v="2017-10-12T00:00:00"/>
    <x v="262"/>
    <n v="457"/>
    <s v="finance"/>
    <n v="2006"/>
    <n v="1102.43"/>
    <n v="1759"/>
    <s v="United States"/>
    <n v="0"/>
    <s v="GTX"/>
    <n v="550"/>
    <x v="0"/>
    <s v="Central"/>
  </r>
  <r>
    <s v="C48I5WD9"/>
    <x v="0"/>
    <x v="4"/>
    <s v="Warephase"/>
    <x v="0"/>
    <d v="2017-10-12T00:00:00"/>
    <x v="287"/>
    <n v="3090"/>
    <s v="services"/>
    <n v="1997"/>
    <n v="2041.73"/>
    <n v="5276"/>
    <s v="United States"/>
    <n v="0"/>
    <s v="MG"/>
    <n v="3393"/>
    <x v="0"/>
    <s v="Central"/>
  </r>
  <r>
    <s v="HG0N3NJ4"/>
    <x v="17"/>
    <x v="1"/>
    <s v="Zencorporation"/>
    <x v="0"/>
    <d v="2017-10-12T00:00:00"/>
    <x v="289"/>
    <n v="53"/>
    <s v="technolgy"/>
    <n v="2011"/>
    <n v="40.79"/>
    <n v="142"/>
    <s v="China"/>
    <n v="0"/>
    <s v="MG"/>
    <n v="55"/>
    <x v="5"/>
    <s v="East"/>
  </r>
  <r>
    <s v="5ZUKTSJV"/>
    <x v="13"/>
    <x v="0"/>
    <s v="Gekko &amp; Co"/>
    <x v="0"/>
    <d v="2017-10-12T00:00:00"/>
    <x v="293"/>
    <n v="1004"/>
    <s v="retail"/>
    <n v="1990"/>
    <n v="2520.83"/>
    <n v="3502"/>
    <s v="United States"/>
    <n v="0"/>
    <s v="GTX"/>
    <n v="1096"/>
    <x v="4"/>
    <s v="East"/>
  </r>
  <r>
    <s v="CD5B8P8U"/>
    <x v="2"/>
    <x v="4"/>
    <s v="Hottechi"/>
    <x v="1"/>
    <d v="2017-10-12T00:00:00"/>
    <x v="294"/>
    <n v="0"/>
    <s v="technolgy"/>
    <n v="1997"/>
    <n v="8170.38"/>
    <n v="16499"/>
    <s v="Korea"/>
    <n v="0"/>
    <s v="MG"/>
    <n v="3393"/>
    <x v="2"/>
    <s v="West"/>
  </r>
  <r>
    <s v="MBYY3F5P"/>
    <x v="2"/>
    <x v="2"/>
    <s v="J-Texon"/>
    <x v="0"/>
    <d v="2017-10-12T00:00:00"/>
    <x v="296"/>
    <n v="696"/>
    <s v="retail"/>
    <n v="1989"/>
    <n v="1388.67"/>
    <n v="3583"/>
    <s v="United States"/>
    <n v="0"/>
    <s v="GTX"/>
    <n v="550"/>
    <x v="2"/>
    <s v="West"/>
  </r>
  <r>
    <s v="0V9YEQDU"/>
    <x v="3"/>
    <x v="1"/>
    <s v="Treequote"/>
    <x v="1"/>
    <d v="2017-10-13T00:00:00"/>
    <x v="297"/>
    <n v="0"/>
    <s v="telecommunications"/>
    <n v="1988"/>
    <n v="5266.09"/>
    <n v="8595"/>
    <s v="United States"/>
    <s v="Sonron"/>
    <s v="MG"/>
    <n v="55"/>
    <x v="0"/>
    <s v="Central"/>
  </r>
  <r>
    <s v="76GEYK0T"/>
    <x v="25"/>
    <x v="0"/>
    <s v="Opentech"/>
    <x v="0"/>
    <d v="2017-10-13T00:00:00"/>
    <x v="298"/>
    <n v="888"/>
    <s v="finance"/>
    <n v="1994"/>
    <n v="355.23"/>
    <n v="853"/>
    <s v="United States"/>
    <n v="0"/>
    <s v="GTX"/>
    <n v="1096"/>
    <x v="5"/>
    <s v="East"/>
  </r>
  <r>
    <s v="0QUXNGR1"/>
    <x v="27"/>
    <x v="4"/>
    <s v="Warephase"/>
    <x v="1"/>
    <d v="2017-10-13T00:00:00"/>
    <x v="291"/>
    <n v="0"/>
    <s v="services"/>
    <n v="1997"/>
    <n v="2041.73"/>
    <n v="5276"/>
    <s v="United States"/>
    <n v="0"/>
    <s v="MG"/>
    <n v="3393"/>
    <x v="0"/>
    <s v="Central"/>
  </r>
  <r>
    <s v="4N9E1F86"/>
    <x v="23"/>
    <x v="0"/>
    <s v="Zathunicon"/>
    <x v="1"/>
    <d v="2017-10-13T00:00:00"/>
    <x v="295"/>
    <n v="0"/>
    <s v="retail"/>
    <n v="2010"/>
    <n v="71.12"/>
    <n v="144"/>
    <s v="United States"/>
    <n v="0"/>
    <s v="GTX"/>
    <n v="1096"/>
    <x v="4"/>
    <s v="East"/>
  </r>
  <r>
    <s v="895XMROB"/>
    <x v="23"/>
    <x v="3"/>
    <s v="Yearin"/>
    <x v="1"/>
    <d v="2017-10-13T00:00:00"/>
    <x v="233"/>
    <n v="0"/>
    <s v="retail"/>
    <n v="2005"/>
    <n v="2261.05"/>
    <n v="3851"/>
    <s v="United States"/>
    <n v="0"/>
    <s v="GTX"/>
    <n v="5482"/>
    <x v="4"/>
    <s v="East"/>
  </r>
  <r>
    <s v="933OT3AE"/>
    <x v="1"/>
    <x v="4"/>
    <s v="Ron-tech"/>
    <x v="0"/>
    <d v="2017-10-13T00:00:00"/>
    <x v="289"/>
    <n v="3475"/>
    <s v="medical"/>
    <n v="1992"/>
    <n v="3922.42"/>
    <n v="6837"/>
    <s v="United States"/>
    <n v="0"/>
    <s v="MG"/>
    <n v="3393"/>
    <x v="1"/>
    <s v="Central"/>
  </r>
  <r>
    <s v="5HDKACI4"/>
    <x v="22"/>
    <x v="2"/>
    <s v="Initech"/>
    <x v="1"/>
    <d v="2017-10-13T00:00:00"/>
    <x v="290"/>
    <n v="0"/>
    <s v="telecommunications"/>
    <n v="1994"/>
    <n v="6395.05"/>
    <n v="20275"/>
    <s v="United States"/>
    <n v="0"/>
    <s v="GTX"/>
    <n v="550"/>
    <x v="5"/>
    <s v="East"/>
  </r>
  <r>
    <s v="GVEUKZ72"/>
    <x v="22"/>
    <x v="1"/>
    <s v="Donware"/>
    <x v="1"/>
    <d v="2017-10-13T00:00:00"/>
    <x v="257"/>
    <n v="0"/>
    <s v="marketing"/>
    <n v="1999"/>
    <n v="1197.44"/>
    <n v="2570"/>
    <s v="United States"/>
    <n v="0"/>
    <s v="MG"/>
    <n v="55"/>
    <x v="5"/>
    <s v="East"/>
  </r>
  <r>
    <s v="YHOVVBSP"/>
    <x v="22"/>
    <x v="4"/>
    <s v="Kan-code"/>
    <x v="1"/>
    <d v="2017-10-13T00:00:00"/>
    <x v="248"/>
    <n v="0"/>
    <s v="software"/>
    <n v="1982"/>
    <n v="11698.03"/>
    <n v="34288"/>
    <s v="United States"/>
    <n v="0"/>
    <s v="MG"/>
    <n v="3393"/>
    <x v="5"/>
    <s v="East"/>
  </r>
  <r>
    <s v="ZN6HXJ5F"/>
    <x v="9"/>
    <x v="0"/>
    <s v="Rantouch"/>
    <x v="1"/>
    <d v="2017-10-13T00:00:00"/>
    <x v="295"/>
    <n v="0"/>
    <s v="telecommunications"/>
    <n v="1994"/>
    <n v="1188.42"/>
    <n v="3015"/>
    <s v="United States"/>
    <n v="0"/>
    <s v="GTX"/>
    <n v="1096"/>
    <x v="3"/>
    <s v="West"/>
  </r>
  <r>
    <s v="3IQ19UZ2"/>
    <x v="9"/>
    <x v="4"/>
    <s v="Kan-code"/>
    <x v="0"/>
    <d v="2017-10-13T00:00:00"/>
    <x v="289"/>
    <n v="3250"/>
    <s v="software"/>
    <n v="1982"/>
    <n v="11698.03"/>
    <n v="34288"/>
    <s v="United States"/>
    <n v="0"/>
    <s v="MG"/>
    <n v="3393"/>
    <x v="3"/>
    <s v="West"/>
  </r>
  <r>
    <s v="R2CG5WED"/>
    <x v="7"/>
    <x v="3"/>
    <s v="Singletechno"/>
    <x v="1"/>
    <d v="2017-10-13T00:00:00"/>
    <x v="259"/>
    <n v="0"/>
    <s v="retail"/>
    <n v="1996"/>
    <n v="2214.94"/>
    <n v="5374"/>
    <s v="United States"/>
    <n v="0"/>
    <s v="GTX"/>
    <n v="5482"/>
    <x v="2"/>
    <s v="West"/>
  </r>
  <r>
    <s v="ORYORRQV"/>
    <x v="16"/>
    <x v="2"/>
    <s v="Hottechi"/>
    <x v="2"/>
    <d v="2017-10-13T00:00:00"/>
    <x v="14"/>
    <m/>
    <s v="technolgy"/>
    <n v="1997"/>
    <n v="8170.38"/>
    <n v="16499"/>
    <s v="Korea"/>
    <n v="0"/>
    <s v="GTX"/>
    <n v="550"/>
    <x v="2"/>
    <s v="West"/>
  </r>
  <r>
    <s v="GH0FU105"/>
    <x v="5"/>
    <x v="4"/>
    <s v="Nam-zim"/>
    <x v="1"/>
    <d v="2017-10-13T00:00:00"/>
    <x v="291"/>
    <n v="0"/>
    <s v="services"/>
    <n v="1987"/>
    <n v="405.59"/>
    <n v="1179"/>
    <s v="Brazil"/>
    <s v="Warephase"/>
    <s v="MG"/>
    <n v="3393"/>
    <x v="3"/>
    <s v="West"/>
  </r>
  <r>
    <s v="NDIZ18GW"/>
    <x v="8"/>
    <x v="4"/>
    <s v="Cheers"/>
    <x v="1"/>
    <d v="2017-10-13T00:00:00"/>
    <x v="299"/>
    <n v="0"/>
    <s v="entertainment"/>
    <n v="1993"/>
    <n v="4269.9"/>
    <n v="6472"/>
    <s v="United States"/>
    <s v="Massive Dynamic"/>
    <s v="MG"/>
    <n v="3393"/>
    <x v="2"/>
    <s v="West"/>
  </r>
  <r>
    <s v="BRIOGGKC"/>
    <x v="0"/>
    <x v="4"/>
    <s v="Inity"/>
    <x v="1"/>
    <d v="2017-10-13T00:00:00"/>
    <x v="245"/>
    <n v="0"/>
    <s v="marketing"/>
    <n v="1986"/>
    <n v="2403.58"/>
    <n v="8801"/>
    <s v="United States"/>
    <n v="0"/>
    <s v="MG"/>
    <n v="3393"/>
    <x v="0"/>
    <s v="Central"/>
  </r>
  <r>
    <s v="GZYL4SG1"/>
    <x v="0"/>
    <x v="0"/>
    <s v="Rangreen"/>
    <x v="0"/>
    <d v="2017-10-13T00:00:00"/>
    <x v="300"/>
    <n v="978"/>
    <s v="technolgy"/>
    <n v="1987"/>
    <n v="2938.67"/>
    <n v="8775"/>
    <s v="Panama"/>
    <n v="0"/>
    <s v="GTX"/>
    <n v="1096"/>
    <x v="0"/>
    <s v="Central"/>
  </r>
  <r>
    <s v="7ZASHEBX"/>
    <x v="17"/>
    <x v="1"/>
    <s v="Bubba Gump"/>
    <x v="0"/>
    <d v="2017-10-13T00:00:00"/>
    <x v="246"/>
    <n v="49"/>
    <s v="software"/>
    <n v="2002"/>
    <n v="987.39"/>
    <n v="2253"/>
    <s v="United States"/>
    <n v="0"/>
    <s v="MG"/>
    <n v="55"/>
    <x v="5"/>
    <s v="East"/>
  </r>
  <r>
    <s v="WJ9JNMJ2"/>
    <x v="11"/>
    <x v="1"/>
    <s v="Stanredtax"/>
    <x v="0"/>
    <d v="2017-10-13T00:00:00"/>
    <x v="301"/>
    <n v="49"/>
    <s v="finance"/>
    <n v="1987"/>
    <n v="1698.2"/>
    <n v="3798"/>
    <s v="United States"/>
    <n v="0"/>
    <s v="MG"/>
    <n v="55"/>
    <x v="0"/>
    <s v="Central"/>
  </r>
  <r>
    <s v="N3OWNMD3"/>
    <x v="4"/>
    <x v="3"/>
    <s v="Xx-holding"/>
    <x v="1"/>
    <d v="2017-10-13T00:00:00"/>
    <x v="297"/>
    <n v="0"/>
    <s v="finance"/>
    <n v="1993"/>
    <n v="7537.24"/>
    <n v="20293"/>
    <s v="United States"/>
    <n v="0"/>
    <s v="GTX"/>
    <n v="5482"/>
    <x v="3"/>
    <s v="West"/>
  </r>
  <r>
    <s v="8U3LICIW"/>
    <x v="4"/>
    <x v="2"/>
    <s v="Hottechi"/>
    <x v="0"/>
    <d v="2017-10-13T00:00:00"/>
    <x v="248"/>
    <n v="563"/>
    <s v="technolgy"/>
    <n v="1997"/>
    <n v="8170.38"/>
    <n v="16499"/>
    <s v="Korea"/>
    <n v="0"/>
    <s v="GTX"/>
    <n v="550"/>
    <x v="3"/>
    <s v="West"/>
  </r>
  <r>
    <s v="JALBPRSF"/>
    <x v="13"/>
    <x v="0"/>
    <s v="Umbrella Corporation"/>
    <x v="1"/>
    <d v="2017-10-13T00:00:00"/>
    <x v="296"/>
    <n v="0"/>
    <s v="finance"/>
    <n v="1998"/>
    <n v="2022.14"/>
    <n v="5113"/>
    <s v="United States"/>
    <n v="0"/>
    <s v="GTX"/>
    <n v="1096"/>
    <x v="4"/>
    <s v="East"/>
  </r>
  <r>
    <s v="0E1HHXGB"/>
    <x v="13"/>
    <x v="1"/>
    <s v="Donware"/>
    <x v="1"/>
    <d v="2017-10-13T00:00:00"/>
    <x v="290"/>
    <n v="0"/>
    <s v="marketing"/>
    <n v="1999"/>
    <n v="1197.44"/>
    <n v="2570"/>
    <s v="United States"/>
    <n v="0"/>
    <s v="MG"/>
    <n v="55"/>
    <x v="4"/>
    <s v="East"/>
  </r>
  <r>
    <s v="MJXPSHYT"/>
    <x v="13"/>
    <x v="1"/>
    <s v="Zencorporation"/>
    <x v="0"/>
    <d v="2017-10-13T00:00:00"/>
    <x v="301"/>
    <n v="53"/>
    <s v="technolgy"/>
    <n v="2011"/>
    <n v="40.79"/>
    <n v="142"/>
    <s v="China"/>
    <n v="0"/>
    <s v="MG"/>
    <n v="55"/>
    <x v="4"/>
    <s v="East"/>
  </r>
  <r>
    <s v="AF8SULB0"/>
    <x v="27"/>
    <x v="0"/>
    <s v="Rangreen"/>
    <x v="0"/>
    <d v="2017-10-14T00:00:00"/>
    <x v="300"/>
    <n v="1168"/>
    <s v="technolgy"/>
    <n v="1987"/>
    <n v="2938.67"/>
    <n v="8775"/>
    <s v="Panama"/>
    <n v="0"/>
    <s v="GTX"/>
    <n v="1096"/>
    <x v="0"/>
    <s v="Central"/>
  </r>
  <r>
    <s v="N8BM4XEP"/>
    <x v="23"/>
    <x v="2"/>
    <s v="The New York Inquirer"/>
    <x v="0"/>
    <d v="2017-10-14T00:00:00"/>
    <x v="227"/>
    <n v="560"/>
    <s v="medical"/>
    <n v="1996"/>
    <n v="439.21"/>
    <n v="792"/>
    <s v="United States"/>
    <n v="0"/>
    <s v="GTX"/>
    <n v="550"/>
    <x v="4"/>
    <s v="East"/>
  </r>
  <r>
    <s v="FZGBRGHF"/>
    <x v="26"/>
    <x v="0"/>
    <s v="Gekko &amp; Co"/>
    <x v="1"/>
    <d v="2017-10-14T00:00:00"/>
    <x v="264"/>
    <n v="0"/>
    <s v="retail"/>
    <n v="1990"/>
    <n v="2520.83"/>
    <n v="3502"/>
    <s v="United States"/>
    <n v="0"/>
    <s v="GTX"/>
    <n v="1096"/>
    <x v="5"/>
    <s v="East"/>
  </r>
  <r>
    <s v="GRO3S3HV"/>
    <x v="1"/>
    <x v="1"/>
    <s v="Bioholding"/>
    <x v="1"/>
    <d v="2017-10-14T00:00:00"/>
    <x v="296"/>
    <n v="0"/>
    <s v="medical"/>
    <n v="2012"/>
    <n v="587.34"/>
    <n v="1356"/>
    <s v="Philipines"/>
    <n v="0"/>
    <s v="MG"/>
    <n v="55"/>
    <x v="1"/>
    <s v="Central"/>
  </r>
  <r>
    <s v="R0S5FZ1G"/>
    <x v="22"/>
    <x v="1"/>
    <s v="Donware"/>
    <x v="1"/>
    <d v="2017-10-14T00:00:00"/>
    <x v="196"/>
    <n v="0"/>
    <s v="marketing"/>
    <n v="1999"/>
    <n v="1197.44"/>
    <n v="2570"/>
    <s v="United States"/>
    <n v="0"/>
    <s v="MG"/>
    <n v="55"/>
    <x v="5"/>
    <s v="East"/>
  </r>
  <r>
    <s v="G58GOO4N"/>
    <x v="19"/>
    <x v="2"/>
    <s v="Opentech"/>
    <x v="1"/>
    <d v="2017-10-14T00:00:00"/>
    <x v="291"/>
    <n v="0"/>
    <s v="finance"/>
    <n v="1994"/>
    <n v="355.23"/>
    <n v="853"/>
    <s v="United States"/>
    <n v="0"/>
    <s v="GTX"/>
    <n v="550"/>
    <x v="4"/>
    <s v="East"/>
  </r>
  <r>
    <s v="JF0F2J5W"/>
    <x v="19"/>
    <x v="0"/>
    <s v="Donquadtech"/>
    <x v="1"/>
    <d v="2017-10-14T00:00:00"/>
    <x v="290"/>
    <n v="0"/>
    <s v="technolgy"/>
    <n v="1992"/>
    <n v="1712.68"/>
    <n v="3194"/>
    <s v="United States"/>
    <s v="Acme Corporation"/>
    <s v="GTX"/>
    <n v="1096"/>
    <x v="4"/>
    <s v="East"/>
  </r>
  <r>
    <s v="93AE6QM4"/>
    <x v="9"/>
    <x v="0"/>
    <s v="Hatfan"/>
    <x v="0"/>
    <d v="2017-10-14T00:00:00"/>
    <x v="290"/>
    <n v="881"/>
    <s v="services"/>
    <n v="1982"/>
    <n v="792.46"/>
    <n v="1299"/>
    <s v="United States"/>
    <n v="0"/>
    <s v="GTX"/>
    <n v="1096"/>
    <x v="3"/>
    <s v="West"/>
  </r>
  <r>
    <s v="0YM4VJDP"/>
    <x v="7"/>
    <x v="2"/>
    <s v="Finjob"/>
    <x v="1"/>
    <d v="2017-10-14T00:00:00"/>
    <x v="261"/>
    <n v="0"/>
    <s v="employment"/>
    <n v="1988"/>
    <n v="2059.9"/>
    <n v="3644"/>
    <s v="United States"/>
    <n v="0"/>
    <s v="GTX"/>
    <n v="550"/>
    <x v="2"/>
    <s v="West"/>
  </r>
  <r>
    <s v="ICD9OMSF"/>
    <x v="29"/>
    <x v="2"/>
    <s v="Conecom"/>
    <x v="0"/>
    <d v="2017-10-14T00:00:00"/>
    <x v="297"/>
    <n v="472"/>
    <s v="technolgy"/>
    <n v="2005"/>
    <n v="1520.66"/>
    <n v="1806"/>
    <s v="United States"/>
    <n v="0"/>
    <s v="GTX"/>
    <n v="550"/>
    <x v="1"/>
    <s v="Central"/>
  </r>
  <r>
    <s v="IHJEX21Z"/>
    <x v="14"/>
    <x v="2"/>
    <s v="Newex"/>
    <x v="0"/>
    <d v="2017-10-14T00:00:00"/>
    <x v="259"/>
    <n v="562"/>
    <s v="services"/>
    <n v="1991"/>
    <n v="1012.72"/>
    <n v="3492"/>
    <s v="Germany"/>
    <n v="0"/>
    <s v="GTX"/>
    <n v="550"/>
    <x v="2"/>
    <s v="West"/>
  </r>
  <r>
    <s v="8JORJ1SS"/>
    <x v="21"/>
    <x v="2"/>
    <s v="Conecom"/>
    <x v="1"/>
    <d v="2017-10-14T00:00:00"/>
    <x v="295"/>
    <n v="0"/>
    <s v="technolgy"/>
    <n v="2005"/>
    <n v="1520.66"/>
    <n v="1806"/>
    <s v="United States"/>
    <n v="0"/>
    <s v="GTX"/>
    <n v="550"/>
    <x v="0"/>
    <s v="Central"/>
  </r>
  <r>
    <s v="0NKINI7S"/>
    <x v="21"/>
    <x v="1"/>
    <s v="Toughzap"/>
    <x v="0"/>
    <d v="2017-10-14T00:00:00"/>
    <x v="292"/>
    <n v="42"/>
    <s v="retail"/>
    <n v="1995"/>
    <n v="332.43"/>
    <n v="799"/>
    <s v="United States"/>
    <n v="0"/>
    <s v="MG"/>
    <n v="55"/>
    <x v="0"/>
    <s v="Central"/>
  </r>
  <r>
    <s v="OB3OK8BQ"/>
    <x v="20"/>
    <x v="2"/>
    <s v="Dontechi"/>
    <x v="0"/>
    <d v="2017-10-14T00:00:00"/>
    <x v="274"/>
    <n v="615"/>
    <s v="software"/>
    <n v="1982"/>
    <n v="4618"/>
    <n v="10083"/>
    <s v="United States"/>
    <n v="0"/>
    <s v="GTX"/>
    <n v="550"/>
    <x v="1"/>
    <s v="Central"/>
  </r>
  <r>
    <s v="5S3RN7H2"/>
    <x v="6"/>
    <x v="0"/>
    <s v="Ron-tech"/>
    <x v="1"/>
    <d v="2017-10-14T00:00:00"/>
    <x v="269"/>
    <n v="0"/>
    <s v="medical"/>
    <n v="1992"/>
    <n v="3922.42"/>
    <n v="6837"/>
    <s v="United States"/>
    <n v="0"/>
    <s v="GTX"/>
    <n v="1096"/>
    <x v="1"/>
    <s v="Central"/>
  </r>
  <r>
    <s v="6YCRJK5W"/>
    <x v="10"/>
    <x v="4"/>
    <s v="Newex"/>
    <x v="1"/>
    <d v="2017-10-14T00:00:00"/>
    <x v="298"/>
    <n v="0"/>
    <s v="services"/>
    <n v="1991"/>
    <n v="1012.72"/>
    <n v="3492"/>
    <s v="Germany"/>
    <n v="0"/>
    <s v="MG"/>
    <n v="3393"/>
    <x v="3"/>
    <s v="West"/>
  </r>
  <r>
    <s v="FDMK85GD"/>
    <x v="11"/>
    <x v="1"/>
    <s v="Scottech"/>
    <x v="0"/>
    <d v="2017-10-14T00:00:00"/>
    <x v="297"/>
    <n v="58"/>
    <s v="marketing"/>
    <n v="2012"/>
    <n v="45.39"/>
    <n v="100"/>
    <s v="United States"/>
    <s v="Inity"/>
    <s v="MG"/>
    <n v="55"/>
    <x v="0"/>
    <s v="Central"/>
  </r>
  <r>
    <s v="EVKQXZV6"/>
    <x v="4"/>
    <x v="1"/>
    <s v="Green-Plus"/>
    <x v="1"/>
    <d v="2017-10-14T00:00:00"/>
    <x v="196"/>
    <n v="0"/>
    <s v="services"/>
    <n v="2003"/>
    <n v="692.19"/>
    <n v="1922"/>
    <s v="United States"/>
    <n v="0"/>
    <s v="MG"/>
    <n v="55"/>
    <x v="3"/>
    <s v="West"/>
  </r>
  <r>
    <s v="IDO6PU1B"/>
    <x v="2"/>
    <x v="3"/>
    <s v="Hatfan"/>
    <x v="1"/>
    <d v="2017-10-14T00:00:00"/>
    <x v="298"/>
    <n v="0"/>
    <s v="services"/>
    <n v="1982"/>
    <n v="792.46"/>
    <n v="1299"/>
    <s v="United States"/>
    <n v="0"/>
    <s v="GTX"/>
    <n v="5482"/>
    <x v="2"/>
    <s v="West"/>
  </r>
  <r>
    <s v="9GSBUJMH"/>
    <x v="3"/>
    <x v="1"/>
    <s v="Isdom"/>
    <x v="1"/>
    <d v="2017-10-15T00:00:00"/>
    <x v="301"/>
    <n v="0"/>
    <s v="medical"/>
    <n v="2002"/>
    <n v="3178.24"/>
    <n v="4540"/>
    <s v="United States"/>
    <n v="0"/>
    <s v="MG"/>
    <n v="55"/>
    <x v="0"/>
    <s v="Central"/>
  </r>
  <r>
    <s v="ECB42PGL"/>
    <x v="25"/>
    <x v="3"/>
    <s v="Zotware"/>
    <x v="1"/>
    <d v="2017-10-15T00:00:00"/>
    <x v="301"/>
    <n v="0"/>
    <s v="software"/>
    <n v="1979"/>
    <n v="4478.47"/>
    <n v="13809"/>
    <s v="United States"/>
    <n v="0"/>
    <s v="GTX"/>
    <n v="5482"/>
    <x v="5"/>
    <s v="East"/>
  </r>
  <r>
    <s v="PYIP2H5Z"/>
    <x v="27"/>
    <x v="4"/>
    <s v="Streethex"/>
    <x v="1"/>
    <d v="2017-10-15T00:00:00"/>
    <x v="292"/>
    <n v="0"/>
    <s v="retail"/>
    <n v="1988"/>
    <n v="1376.8"/>
    <n v="1165"/>
    <s v="Belgium"/>
    <n v="0"/>
    <s v="MG"/>
    <n v="3393"/>
    <x v="0"/>
    <s v="Central"/>
  </r>
  <r>
    <s v="129P48QP"/>
    <x v="26"/>
    <x v="3"/>
    <s v="Ganjaflex"/>
    <x v="1"/>
    <d v="2017-10-15T00:00:00"/>
    <x v="299"/>
    <n v="0"/>
    <s v="retail"/>
    <n v="1995"/>
    <n v="5158.71"/>
    <n v="17479"/>
    <s v="Japan"/>
    <n v="0"/>
    <s v="GTX"/>
    <n v="5482"/>
    <x v="5"/>
    <s v="East"/>
  </r>
  <r>
    <s v="IQRA0Q8C"/>
    <x v="1"/>
    <x v="0"/>
    <s v="Ron-tech"/>
    <x v="0"/>
    <d v="2017-10-15T00:00:00"/>
    <x v="292"/>
    <n v="1154"/>
    <s v="medical"/>
    <n v="1992"/>
    <n v="3922.42"/>
    <n v="6837"/>
    <s v="United States"/>
    <n v="0"/>
    <s v="GTX"/>
    <n v="1096"/>
    <x v="1"/>
    <s v="Central"/>
  </r>
  <r>
    <s v="03R1VC7O"/>
    <x v="22"/>
    <x v="0"/>
    <s v="Condax"/>
    <x v="0"/>
    <d v="2017-10-15T00:00:00"/>
    <x v="302"/>
    <n v="1062"/>
    <s v="medical"/>
    <n v="2017"/>
    <n v="4.54"/>
    <n v="9"/>
    <s v="United States"/>
    <n v="0"/>
    <s v="GTX"/>
    <n v="1096"/>
    <x v="5"/>
    <s v="East"/>
  </r>
  <r>
    <s v="8EX2PGAY"/>
    <x v="9"/>
    <x v="1"/>
    <s v="Faxquote"/>
    <x v="1"/>
    <d v="2017-10-15T00:00:00"/>
    <x v="296"/>
    <n v="0"/>
    <s v="telecommunications"/>
    <n v="1995"/>
    <n v="1825.82"/>
    <n v="5595"/>
    <s v="United States"/>
    <s v="Sonron"/>
    <s v="MG"/>
    <n v="55"/>
    <x v="3"/>
    <s v="West"/>
  </r>
  <r>
    <s v="C0H6SU2X"/>
    <x v="9"/>
    <x v="0"/>
    <s v="Groovestreet"/>
    <x v="0"/>
    <d v="2017-10-15T00:00:00"/>
    <x v="244"/>
    <n v="954"/>
    <s v="retail"/>
    <n v="2003"/>
    <n v="223.8"/>
    <n v="299"/>
    <s v="United States"/>
    <n v="0"/>
    <s v="GTX"/>
    <n v="1096"/>
    <x v="3"/>
    <s v="West"/>
  </r>
  <r>
    <s v="94JOUSW7"/>
    <x v="16"/>
    <x v="2"/>
    <s v="Finjob"/>
    <x v="1"/>
    <d v="2017-10-15T00:00:00"/>
    <x v="298"/>
    <n v="0"/>
    <s v="employment"/>
    <n v="1988"/>
    <n v="2059.9"/>
    <n v="3644"/>
    <s v="United States"/>
    <n v="0"/>
    <s v="GTX"/>
    <n v="550"/>
    <x v="2"/>
    <s v="West"/>
  </r>
  <r>
    <s v="9RC58SP0"/>
    <x v="16"/>
    <x v="2"/>
    <s v="Konex"/>
    <x v="1"/>
    <d v="2017-10-15T00:00:00"/>
    <x v="300"/>
    <n v="0"/>
    <s v="technolgy"/>
    <n v="1980"/>
    <n v="7708.38"/>
    <n v="13756"/>
    <s v="United States"/>
    <n v="0"/>
    <s v="GTX"/>
    <n v="550"/>
    <x v="2"/>
    <s v="West"/>
  </r>
  <r>
    <s v="XFNYWN7B"/>
    <x v="16"/>
    <x v="0"/>
    <s v="Xx-holding"/>
    <x v="0"/>
    <d v="2017-10-15T00:00:00"/>
    <x v="292"/>
    <n v="868"/>
    <s v="finance"/>
    <n v="1993"/>
    <n v="7537.24"/>
    <n v="20293"/>
    <s v="United States"/>
    <n v="0"/>
    <s v="GTX"/>
    <n v="1096"/>
    <x v="2"/>
    <s v="West"/>
  </r>
  <r>
    <s v="6NFIUDKS"/>
    <x v="16"/>
    <x v="3"/>
    <s v="Doncon"/>
    <x v="0"/>
    <d v="2017-10-15T00:00:00"/>
    <x v="243"/>
    <n v="5867"/>
    <s v="technolgy"/>
    <n v="2010"/>
    <n v="587.72"/>
    <n v="1501"/>
    <s v="United States"/>
    <n v="0"/>
    <s v="GTX"/>
    <n v="5482"/>
    <x v="2"/>
    <s v="West"/>
  </r>
  <r>
    <s v="SWKGC34P"/>
    <x v="21"/>
    <x v="1"/>
    <s v="dambase"/>
    <x v="1"/>
    <d v="2017-10-15T00:00:00"/>
    <x v="296"/>
    <n v="0"/>
    <s v="marketing"/>
    <n v="1995"/>
    <n v="2173.98"/>
    <n v="2928"/>
    <s v="United States"/>
    <s v="Inity"/>
    <s v="MG"/>
    <n v="55"/>
    <x v="0"/>
    <s v="Central"/>
  </r>
  <r>
    <s v="C3Y94J5R"/>
    <x v="20"/>
    <x v="3"/>
    <s v="Globex Corporation"/>
    <x v="1"/>
    <d v="2017-10-15T00:00:00"/>
    <x v="301"/>
    <n v="0"/>
    <s v="technolgy"/>
    <n v="2000"/>
    <n v="1223.72"/>
    <n v="2497"/>
    <s v="Norway"/>
    <n v="0"/>
    <s v="GTX"/>
    <n v="5482"/>
    <x v="1"/>
    <s v="Central"/>
  </r>
  <r>
    <s v="LFM4SMIA"/>
    <x v="0"/>
    <x v="3"/>
    <s v="Codehow"/>
    <x v="0"/>
    <d v="2017-10-15T00:00:00"/>
    <x v="298"/>
    <n v="5449"/>
    <s v="software"/>
    <n v="1998"/>
    <n v="2714.9"/>
    <n v="2641"/>
    <s v="United States"/>
    <s v="Acme Corporation"/>
    <s v="GTX"/>
    <n v="5482"/>
    <x v="0"/>
    <s v="Central"/>
  </r>
  <r>
    <s v="MEXK5KU6"/>
    <x v="17"/>
    <x v="4"/>
    <s v="The New York Inquirer"/>
    <x v="1"/>
    <d v="2017-10-15T00:00:00"/>
    <x v="275"/>
    <n v="0"/>
    <s v="medical"/>
    <n v="1996"/>
    <n v="439.21"/>
    <n v="792"/>
    <s v="United States"/>
    <n v="0"/>
    <s v="MG"/>
    <n v="3393"/>
    <x v="5"/>
    <s v="East"/>
  </r>
  <r>
    <s v="UDXS7H12"/>
    <x v="17"/>
    <x v="3"/>
    <s v="Initech"/>
    <x v="0"/>
    <d v="2017-10-15T00:00:00"/>
    <x v="265"/>
    <n v="4500"/>
    <s v="telecommunications"/>
    <n v="1994"/>
    <n v="6395.05"/>
    <n v="20275"/>
    <s v="United States"/>
    <n v="0"/>
    <s v="GTX"/>
    <n v="5482"/>
    <x v="5"/>
    <s v="East"/>
  </r>
  <r>
    <s v="4G61Z1HD"/>
    <x v="11"/>
    <x v="1"/>
    <s v="Inity"/>
    <x v="1"/>
    <d v="2017-10-15T00:00:00"/>
    <x v="299"/>
    <n v="0"/>
    <s v="marketing"/>
    <n v="1986"/>
    <n v="2403.58"/>
    <n v="8801"/>
    <s v="United States"/>
    <n v="0"/>
    <s v="MG"/>
    <n v="55"/>
    <x v="0"/>
    <s v="Central"/>
  </r>
  <r>
    <s v="X4KAK55N"/>
    <x v="18"/>
    <x v="1"/>
    <s v="Sumace"/>
    <x v="0"/>
    <d v="2017-10-15T00:00:00"/>
    <x v="298"/>
    <n v="51"/>
    <s v="retail"/>
    <n v="2000"/>
    <n v="167.89"/>
    <n v="493"/>
    <s v="Romania"/>
    <n v="0"/>
    <s v="MG"/>
    <n v="55"/>
    <x v="4"/>
    <s v="East"/>
  </r>
  <r>
    <s v="AHOYDL01"/>
    <x v="2"/>
    <x v="3"/>
    <s v="Dalttechnology"/>
    <x v="0"/>
    <d v="2017-10-15T00:00:00"/>
    <x v="298"/>
    <n v="6637"/>
    <s v="software"/>
    <n v="2013"/>
    <n v="98.79"/>
    <n v="96"/>
    <s v="United States"/>
    <s v="Bubba Gump"/>
    <s v="GTX"/>
    <n v="5482"/>
    <x v="2"/>
    <s v="West"/>
  </r>
  <r>
    <s v="R5ILWVDD"/>
    <x v="3"/>
    <x v="1"/>
    <s v="Stanredtax"/>
    <x v="0"/>
    <d v="2017-10-16T00:00:00"/>
    <x v="252"/>
    <n v="57"/>
    <s v="finance"/>
    <n v="1987"/>
    <n v="1698.2"/>
    <n v="3798"/>
    <s v="United States"/>
    <n v="0"/>
    <s v="MG"/>
    <n v="55"/>
    <x v="0"/>
    <s v="Central"/>
  </r>
  <r>
    <s v="J5WP57XS"/>
    <x v="27"/>
    <x v="0"/>
    <s v="Statholdings"/>
    <x v="0"/>
    <d v="2017-10-16T00:00:00"/>
    <x v="197"/>
    <n v="990"/>
    <s v="employment"/>
    <n v="1997"/>
    <n v="291.27"/>
    <n v="586"/>
    <s v="United States"/>
    <n v="0"/>
    <s v="GTX"/>
    <n v="1096"/>
    <x v="0"/>
    <s v="Central"/>
  </r>
  <r>
    <s v="Z173R82Y"/>
    <x v="26"/>
    <x v="0"/>
    <s v="Sumace"/>
    <x v="0"/>
    <d v="2017-10-16T00:00:00"/>
    <x v="273"/>
    <n v="1008"/>
    <s v="retail"/>
    <n v="2000"/>
    <n v="167.89"/>
    <n v="493"/>
    <s v="Romania"/>
    <n v="0"/>
    <s v="GTX"/>
    <n v="1096"/>
    <x v="5"/>
    <s v="East"/>
  </r>
  <r>
    <s v="03X37HOO"/>
    <x v="1"/>
    <x v="1"/>
    <s v="Zumgoity"/>
    <x v="1"/>
    <d v="2017-10-16T00:00:00"/>
    <x v="293"/>
    <n v="0"/>
    <s v="medical"/>
    <n v="1984"/>
    <n v="441.08"/>
    <n v="1210"/>
    <s v="United States"/>
    <n v="0"/>
    <s v="MG"/>
    <n v="55"/>
    <x v="1"/>
    <s v="Central"/>
  </r>
  <r>
    <s v="Y4SN1R3L"/>
    <x v="1"/>
    <x v="4"/>
    <s v="Conecom"/>
    <x v="0"/>
    <d v="2017-10-16T00:00:00"/>
    <x v="293"/>
    <n v="3490"/>
    <s v="technolgy"/>
    <n v="2005"/>
    <n v="1520.66"/>
    <n v="1806"/>
    <s v="United States"/>
    <n v="0"/>
    <s v="MG"/>
    <n v="3393"/>
    <x v="1"/>
    <s v="Central"/>
  </r>
  <r>
    <s v="CX3PZ8DP"/>
    <x v="22"/>
    <x v="2"/>
    <s v="Initech"/>
    <x v="1"/>
    <d v="2017-10-16T00:00:00"/>
    <x v="300"/>
    <n v="0"/>
    <s v="telecommunications"/>
    <n v="1994"/>
    <n v="6395.05"/>
    <n v="20275"/>
    <s v="United States"/>
    <n v="0"/>
    <s v="GTX"/>
    <n v="550"/>
    <x v="5"/>
    <s v="East"/>
  </r>
  <r>
    <s v="V7DY5VAP"/>
    <x v="24"/>
    <x v="1"/>
    <s v="Codehow"/>
    <x v="1"/>
    <d v="2017-10-16T00:00:00"/>
    <x v="301"/>
    <n v="0"/>
    <s v="software"/>
    <n v="1998"/>
    <n v="2714.9"/>
    <n v="2641"/>
    <s v="United States"/>
    <s v="Acme Corporation"/>
    <s v="MG"/>
    <n v="55"/>
    <x v="1"/>
    <s v="Central"/>
  </r>
  <r>
    <s v="JLB353E4"/>
    <x v="9"/>
    <x v="4"/>
    <s v="Cheers"/>
    <x v="0"/>
    <d v="2017-10-16T00:00:00"/>
    <x v="295"/>
    <n v="3744"/>
    <s v="entertainment"/>
    <n v="1993"/>
    <n v="4269.9"/>
    <n v="6472"/>
    <s v="United States"/>
    <s v="Massive Dynamic"/>
    <s v="MG"/>
    <n v="3393"/>
    <x v="3"/>
    <s v="West"/>
  </r>
  <r>
    <s v="8U59BH8O"/>
    <x v="16"/>
    <x v="2"/>
    <s v="Faxquote"/>
    <x v="1"/>
    <d v="2017-10-16T00:00:00"/>
    <x v="300"/>
    <n v="0"/>
    <s v="telecommunications"/>
    <n v="1995"/>
    <n v="1825.82"/>
    <n v="5595"/>
    <s v="United States"/>
    <s v="Sonron"/>
    <s v="GTX"/>
    <n v="550"/>
    <x v="2"/>
    <s v="West"/>
  </r>
  <r>
    <s v="BZR75SK1"/>
    <x v="16"/>
    <x v="2"/>
    <s v="Singletechno"/>
    <x v="1"/>
    <d v="2017-10-16T00:00:00"/>
    <x v="296"/>
    <n v="0"/>
    <s v="retail"/>
    <n v="1996"/>
    <n v="2214.94"/>
    <n v="5374"/>
    <s v="United States"/>
    <n v="0"/>
    <s v="GTX"/>
    <n v="550"/>
    <x v="2"/>
    <s v="West"/>
  </r>
  <r>
    <s v="48HBI36Y"/>
    <x v="16"/>
    <x v="2"/>
    <s v="Nam-zim"/>
    <x v="0"/>
    <d v="2017-10-16T00:00:00"/>
    <x v="255"/>
    <n v="591"/>
    <s v="services"/>
    <n v="1987"/>
    <n v="405.59"/>
    <n v="1179"/>
    <s v="Brazil"/>
    <s v="Warephase"/>
    <s v="GTX"/>
    <n v="550"/>
    <x v="2"/>
    <s v="West"/>
  </r>
  <r>
    <s v="ME7IZ1WY"/>
    <x v="16"/>
    <x v="1"/>
    <s v="Dalttechnology"/>
    <x v="0"/>
    <d v="2017-10-16T00:00:00"/>
    <x v="301"/>
    <n v="48"/>
    <s v="software"/>
    <n v="2013"/>
    <n v="98.79"/>
    <n v="96"/>
    <s v="United States"/>
    <s v="Bubba Gump"/>
    <s v="MG"/>
    <n v="55"/>
    <x v="2"/>
    <s v="West"/>
  </r>
  <r>
    <s v="STC921ZX"/>
    <x v="5"/>
    <x v="0"/>
    <s v="Golddex"/>
    <x v="0"/>
    <d v="2017-10-16T00:00:00"/>
    <x v="298"/>
    <n v="1060"/>
    <s v="finance"/>
    <n v="2008"/>
    <n v="52.5"/>
    <n v="165"/>
    <s v="United States"/>
    <n v="0"/>
    <s v="GTX"/>
    <n v="1096"/>
    <x v="3"/>
    <s v="West"/>
  </r>
  <r>
    <s v="MJRDXH1B"/>
    <x v="20"/>
    <x v="0"/>
    <s v="Hottechi"/>
    <x v="1"/>
    <d v="2017-10-16T00:00:00"/>
    <x v="296"/>
    <n v="0"/>
    <s v="technolgy"/>
    <n v="1997"/>
    <n v="8170.38"/>
    <n v="16499"/>
    <s v="Korea"/>
    <n v="0"/>
    <s v="GTX"/>
    <n v="1096"/>
    <x v="1"/>
    <s v="Central"/>
  </r>
  <r>
    <s v="W2QJUK1Y"/>
    <x v="0"/>
    <x v="2"/>
    <s v="Betatech"/>
    <x v="0"/>
    <d v="2017-10-16T00:00:00"/>
    <x v="302"/>
    <n v="562"/>
    <s v="medical"/>
    <n v="1986"/>
    <n v="647.18"/>
    <n v="1185"/>
    <s v="Kenya"/>
    <n v="0"/>
    <s v="GTX"/>
    <n v="550"/>
    <x v="0"/>
    <s v="Central"/>
  </r>
  <r>
    <s v="B05SO4C6"/>
    <x v="6"/>
    <x v="0"/>
    <s v="Hottechi"/>
    <x v="1"/>
    <d v="2017-10-16T00:00:00"/>
    <x v="231"/>
    <n v="0"/>
    <s v="technolgy"/>
    <n v="1997"/>
    <n v="8170.38"/>
    <n v="16499"/>
    <s v="Korea"/>
    <n v="0"/>
    <s v="GTX"/>
    <n v="1096"/>
    <x v="1"/>
    <s v="Central"/>
  </r>
  <r>
    <s v="P570QB1D"/>
    <x v="11"/>
    <x v="1"/>
    <s v="Isdom"/>
    <x v="0"/>
    <d v="2017-10-16T00:00:00"/>
    <x v="293"/>
    <n v="57"/>
    <s v="medical"/>
    <n v="2002"/>
    <n v="3178.24"/>
    <n v="4540"/>
    <s v="United States"/>
    <n v="0"/>
    <s v="MG"/>
    <n v="55"/>
    <x v="0"/>
    <s v="Central"/>
  </r>
  <r>
    <s v="IWS4PKPP"/>
    <x v="4"/>
    <x v="2"/>
    <s v="Green-Plus"/>
    <x v="0"/>
    <d v="2017-10-16T00:00:00"/>
    <x v="260"/>
    <n v="535"/>
    <s v="services"/>
    <n v="2003"/>
    <n v="692.19"/>
    <n v="1922"/>
    <s v="United States"/>
    <n v="0"/>
    <s v="GTX"/>
    <n v="550"/>
    <x v="3"/>
    <s v="West"/>
  </r>
  <r>
    <s v="0W8VWJDS"/>
    <x v="4"/>
    <x v="1"/>
    <s v="Lexiqvolax"/>
    <x v="0"/>
    <d v="2017-10-16T00:00:00"/>
    <x v="291"/>
    <n v="56"/>
    <s v="medical"/>
    <n v="2004"/>
    <n v="1618.89"/>
    <n v="3889"/>
    <s v="United States"/>
    <n v="0"/>
    <s v="MG"/>
    <n v="55"/>
    <x v="3"/>
    <s v="West"/>
  </r>
  <r>
    <s v="5J9ELX2Y"/>
    <x v="2"/>
    <x v="3"/>
    <s v="Goodsilron"/>
    <x v="0"/>
    <d v="2017-10-16T00:00:00"/>
    <x v="298"/>
    <n v="4942"/>
    <s v="marketing"/>
    <n v="2000"/>
    <n v="2952.73"/>
    <n v="5107"/>
    <s v="United States"/>
    <n v="0"/>
    <s v="GTX"/>
    <n v="5482"/>
    <x v="2"/>
    <s v="West"/>
  </r>
  <r>
    <s v="SQE6KE7V"/>
    <x v="3"/>
    <x v="1"/>
    <s v="dambase"/>
    <x v="0"/>
    <d v="2017-10-17T00:00:00"/>
    <x v="298"/>
    <n v="55"/>
    <s v="marketing"/>
    <n v="1995"/>
    <n v="2173.98"/>
    <n v="2928"/>
    <s v="United States"/>
    <s v="Inity"/>
    <s v="MG"/>
    <n v="55"/>
    <x v="0"/>
    <s v="Central"/>
  </r>
  <r>
    <s v="LH03MJX5"/>
    <x v="28"/>
    <x v="3"/>
    <s v="Yearin"/>
    <x v="1"/>
    <d v="2017-10-17T00:00:00"/>
    <x v="299"/>
    <n v="0"/>
    <s v="retail"/>
    <n v="2005"/>
    <n v="2261.05"/>
    <n v="3851"/>
    <s v="United States"/>
    <n v="0"/>
    <s v="GTX"/>
    <n v="5482"/>
    <x v="5"/>
    <s v="East"/>
  </r>
  <r>
    <s v="KXTUVDLU"/>
    <x v="23"/>
    <x v="4"/>
    <s v="Plussunin"/>
    <x v="1"/>
    <d v="2017-10-17T00:00:00"/>
    <x v="252"/>
    <n v="0"/>
    <s v="retail"/>
    <n v="2003"/>
    <n v="1419.98"/>
    <n v="4018"/>
    <s v="United States"/>
    <n v="0"/>
    <s v="MG"/>
    <n v="3393"/>
    <x v="4"/>
    <s v="East"/>
  </r>
  <r>
    <s v="AZCY0HUP"/>
    <x v="5"/>
    <x v="2"/>
    <s v="Hatfan"/>
    <x v="1"/>
    <d v="2017-10-17T00:00:00"/>
    <x v="298"/>
    <n v="0"/>
    <s v="services"/>
    <n v="1982"/>
    <n v="792.46"/>
    <n v="1299"/>
    <s v="United States"/>
    <n v="0"/>
    <s v="GTX"/>
    <n v="550"/>
    <x v="3"/>
    <s v="West"/>
  </r>
  <r>
    <s v="7CMG05CY"/>
    <x v="5"/>
    <x v="1"/>
    <s v="Goodsilron"/>
    <x v="1"/>
    <d v="2017-10-17T00:00:00"/>
    <x v="300"/>
    <n v="0"/>
    <s v="marketing"/>
    <n v="2000"/>
    <n v="2952.73"/>
    <n v="5107"/>
    <s v="United States"/>
    <n v="0"/>
    <s v="MG"/>
    <n v="55"/>
    <x v="3"/>
    <s v="West"/>
  </r>
  <r>
    <s v="KDNNV952"/>
    <x v="5"/>
    <x v="1"/>
    <s v="Nam-zim"/>
    <x v="1"/>
    <d v="2017-10-17T00:00:00"/>
    <x v="300"/>
    <n v="0"/>
    <s v="services"/>
    <n v="1987"/>
    <n v="405.59"/>
    <n v="1179"/>
    <s v="Brazil"/>
    <s v="Warephase"/>
    <s v="MG"/>
    <n v="55"/>
    <x v="3"/>
    <s v="West"/>
  </r>
  <r>
    <s v="1UPVYK3H"/>
    <x v="20"/>
    <x v="1"/>
    <s v="dambase"/>
    <x v="0"/>
    <d v="2017-10-17T00:00:00"/>
    <x v="300"/>
    <n v="64"/>
    <s v="marketing"/>
    <n v="1995"/>
    <n v="2173.98"/>
    <n v="2928"/>
    <s v="United States"/>
    <s v="Inity"/>
    <s v="MG"/>
    <n v="55"/>
    <x v="1"/>
    <s v="Central"/>
  </r>
  <r>
    <s v="MUODVNBC"/>
    <x v="11"/>
    <x v="1"/>
    <s v="Betatech"/>
    <x v="0"/>
    <d v="2017-10-17T00:00:00"/>
    <x v="303"/>
    <n v="54"/>
    <s v="medical"/>
    <n v="1986"/>
    <n v="647.18"/>
    <n v="1185"/>
    <s v="Kenya"/>
    <n v="0"/>
    <s v="MG"/>
    <n v="55"/>
    <x v="0"/>
    <s v="Central"/>
  </r>
  <r>
    <s v="02G0NJCN"/>
    <x v="4"/>
    <x v="1"/>
    <s v="Xx-holding"/>
    <x v="0"/>
    <d v="2017-10-17T00:00:00"/>
    <x v="300"/>
    <n v="68"/>
    <s v="finance"/>
    <n v="1993"/>
    <n v="7537.24"/>
    <n v="20293"/>
    <s v="United States"/>
    <n v="0"/>
    <s v="MG"/>
    <n v="55"/>
    <x v="3"/>
    <s v="West"/>
  </r>
  <r>
    <s v="76V79SHZ"/>
    <x v="13"/>
    <x v="0"/>
    <s v="Betasoloin"/>
    <x v="1"/>
    <d v="2017-10-17T00:00:00"/>
    <x v="291"/>
    <n v="0"/>
    <s v="medical"/>
    <n v="1999"/>
    <n v="251.41"/>
    <n v="495"/>
    <s v="United States"/>
    <n v="0"/>
    <s v="GTX"/>
    <n v="1096"/>
    <x v="4"/>
    <s v="East"/>
  </r>
  <r>
    <s v="7JMQM7XK"/>
    <x v="13"/>
    <x v="1"/>
    <s v="The New York Inquirer"/>
    <x v="1"/>
    <d v="2017-10-17T00:00:00"/>
    <x v="291"/>
    <n v="0"/>
    <s v="medical"/>
    <n v="1996"/>
    <n v="439.21"/>
    <n v="792"/>
    <s v="United States"/>
    <n v="0"/>
    <s v="MG"/>
    <n v="55"/>
    <x v="4"/>
    <s v="East"/>
  </r>
  <r>
    <s v="PIPQZ9SQ"/>
    <x v="18"/>
    <x v="1"/>
    <s v="Massive Dynamic"/>
    <x v="1"/>
    <d v="2017-10-17T00:00:00"/>
    <x v="294"/>
    <n v="0"/>
    <s v="entertainment"/>
    <n v="1989"/>
    <n v="665.06"/>
    <n v="1095"/>
    <s v="United States"/>
    <n v="0"/>
    <s v="MG"/>
    <n v="55"/>
    <x v="4"/>
    <s v="East"/>
  </r>
  <r>
    <s v="NXHAAD08"/>
    <x v="2"/>
    <x v="0"/>
    <s v="Kan-code"/>
    <x v="0"/>
    <d v="2017-10-17T00:00:00"/>
    <x v="248"/>
    <n v="1129"/>
    <s v="software"/>
    <n v="1982"/>
    <n v="11698.03"/>
    <n v="34288"/>
    <s v="United States"/>
    <n v="0"/>
    <s v="GTX"/>
    <n v="1096"/>
    <x v="2"/>
    <s v="West"/>
  </r>
  <r>
    <s v="ABMVTEUH"/>
    <x v="25"/>
    <x v="4"/>
    <s v="The New York Inquirer"/>
    <x v="1"/>
    <d v="2017-10-18T00:00:00"/>
    <x v="294"/>
    <n v="0"/>
    <s v="medical"/>
    <n v="1996"/>
    <n v="439.21"/>
    <n v="792"/>
    <s v="United States"/>
    <n v="0"/>
    <s v="MG"/>
    <n v="3393"/>
    <x v="5"/>
    <s v="East"/>
  </r>
  <r>
    <s v="9Q710H4R"/>
    <x v="27"/>
    <x v="0"/>
    <s v="Inity"/>
    <x v="0"/>
    <d v="2017-10-18T00:00:00"/>
    <x v="295"/>
    <n v="1200"/>
    <s v="marketing"/>
    <n v="1986"/>
    <n v="2403.58"/>
    <n v="8801"/>
    <s v="United States"/>
    <n v="0"/>
    <s v="GTX"/>
    <n v="1096"/>
    <x v="0"/>
    <s v="Central"/>
  </r>
  <r>
    <s v="4QU2EXEY"/>
    <x v="27"/>
    <x v="4"/>
    <s v="Globex Corporation"/>
    <x v="0"/>
    <d v="2017-10-18T00:00:00"/>
    <x v="250"/>
    <n v="3164"/>
    <s v="technolgy"/>
    <n v="2000"/>
    <n v="1223.72"/>
    <n v="2497"/>
    <s v="Norway"/>
    <n v="0"/>
    <s v="MG"/>
    <n v="3393"/>
    <x v="0"/>
    <s v="Central"/>
  </r>
  <r>
    <s v="3MKAQ2YI"/>
    <x v="23"/>
    <x v="0"/>
    <s v="Konex"/>
    <x v="1"/>
    <d v="2017-10-18T00:00:00"/>
    <x v="299"/>
    <n v="0"/>
    <s v="technolgy"/>
    <n v="1980"/>
    <n v="7708.38"/>
    <n v="13756"/>
    <s v="United States"/>
    <n v="0"/>
    <s v="GTX"/>
    <n v="1096"/>
    <x v="4"/>
    <s v="East"/>
  </r>
  <r>
    <s v="42CA70FG"/>
    <x v="23"/>
    <x v="4"/>
    <s v="Zotware"/>
    <x v="0"/>
    <d v="2017-10-18T00:00:00"/>
    <x v="300"/>
    <n v="3225"/>
    <s v="software"/>
    <n v="1979"/>
    <n v="4478.47"/>
    <n v="13809"/>
    <s v="United States"/>
    <n v="0"/>
    <s v="MG"/>
    <n v="3393"/>
    <x v="4"/>
    <s v="East"/>
  </r>
  <r>
    <s v="R2C8A8SA"/>
    <x v="26"/>
    <x v="0"/>
    <s v="Massive Dynamic"/>
    <x v="1"/>
    <d v="2017-10-18T00:00:00"/>
    <x v="212"/>
    <n v="0"/>
    <s v="entertainment"/>
    <n v="1989"/>
    <n v="665.06"/>
    <n v="1095"/>
    <s v="United States"/>
    <n v="0"/>
    <s v="GTX"/>
    <n v="1096"/>
    <x v="5"/>
    <s v="East"/>
  </r>
  <r>
    <s v="6QAWMSU2"/>
    <x v="22"/>
    <x v="2"/>
    <s v="Bluth Company"/>
    <x v="1"/>
    <d v="2017-10-18T00:00:00"/>
    <x v="301"/>
    <n v="0"/>
    <s v="technolgy"/>
    <n v="1993"/>
    <n v="1242.32"/>
    <n v="3027"/>
    <s v="United States"/>
    <s v="Acme Corporation"/>
    <s v="GTX"/>
    <n v="550"/>
    <x v="5"/>
    <s v="East"/>
  </r>
  <r>
    <s v="Z216TKEU"/>
    <x v="12"/>
    <x v="1"/>
    <s v="Singletechno"/>
    <x v="0"/>
    <d v="2017-10-18T00:00:00"/>
    <x v="295"/>
    <n v="47"/>
    <s v="retail"/>
    <n v="1996"/>
    <n v="2214.94"/>
    <n v="5374"/>
    <s v="United States"/>
    <n v="0"/>
    <s v="MG"/>
    <n v="55"/>
    <x v="3"/>
    <s v="West"/>
  </r>
  <r>
    <s v="9EHFBSBG"/>
    <x v="19"/>
    <x v="3"/>
    <s v="Konex"/>
    <x v="0"/>
    <d v="2017-10-18T00:00:00"/>
    <x v="299"/>
    <n v="4751"/>
    <s v="technolgy"/>
    <n v="1980"/>
    <n v="7708.38"/>
    <n v="13756"/>
    <s v="United States"/>
    <n v="0"/>
    <s v="GTX"/>
    <n v="5482"/>
    <x v="4"/>
    <s v="East"/>
  </r>
  <r>
    <s v="6SP45G3T"/>
    <x v="24"/>
    <x v="4"/>
    <s v="Konmatfix"/>
    <x v="1"/>
    <d v="2017-10-18T00:00:00"/>
    <x v="301"/>
    <n v="0"/>
    <s v="marketing"/>
    <n v="1985"/>
    <n v="375.43"/>
    <n v="1190"/>
    <s v="United States"/>
    <n v="0"/>
    <s v="MG"/>
    <n v="3393"/>
    <x v="1"/>
    <s v="Central"/>
  </r>
  <r>
    <s v="7U28UXIL"/>
    <x v="9"/>
    <x v="4"/>
    <s v="Green-Plus"/>
    <x v="1"/>
    <d v="2017-10-18T00:00:00"/>
    <x v="294"/>
    <n v="0"/>
    <s v="services"/>
    <n v="2003"/>
    <n v="692.19"/>
    <n v="1922"/>
    <s v="United States"/>
    <n v="0"/>
    <s v="MG"/>
    <n v="3393"/>
    <x v="3"/>
    <s v="West"/>
  </r>
  <r>
    <s v="V2YD7XYV"/>
    <x v="9"/>
    <x v="1"/>
    <s v="Y-corporation"/>
    <x v="0"/>
    <d v="2017-10-18T00:00:00"/>
    <x v="244"/>
    <n v="51"/>
    <s v="employment"/>
    <n v="1983"/>
    <n v="2871.35"/>
    <n v="9561"/>
    <s v="United States"/>
    <n v="0"/>
    <s v="MG"/>
    <n v="55"/>
    <x v="3"/>
    <s v="West"/>
  </r>
  <r>
    <s v="1GVU0QTO"/>
    <x v="9"/>
    <x v="4"/>
    <s v="Singletechno"/>
    <x v="0"/>
    <d v="2017-10-18T00:00:00"/>
    <x v="297"/>
    <n v="3696"/>
    <s v="retail"/>
    <n v="1996"/>
    <n v="2214.94"/>
    <n v="5374"/>
    <s v="United States"/>
    <n v="0"/>
    <s v="MG"/>
    <n v="3393"/>
    <x v="3"/>
    <s v="West"/>
  </r>
  <r>
    <s v="IHBYI8IO"/>
    <x v="14"/>
    <x v="4"/>
    <s v="Groovestreet"/>
    <x v="0"/>
    <d v="2017-10-18T00:00:00"/>
    <x v="301"/>
    <n v="3536"/>
    <s v="retail"/>
    <n v="2003"/>
    <n v="223.8"/>
    <n v="299"/>
    <s v="United States"/>
    <n v="0"/>
    <s v="MG"/>
    <n v="3393"/>
    <x v="2"/>
    <s v="West"/>
  </r>
  <r>
    <s v="M5NUUVA4"/>
    <x v="16"/>
    <x v="2"/>
    <s v="Dalttechnology"/>
    <x v="1"/>
    <d v="2017-10-18T00:00:00"/>
    <x v="240"/>
    <n v="0"/>
    <s v="software"/>
    <n v="2013"/>
    <n v="98.79"/>
    <n v="96"/>
    <s v="United States"/>
    <s v="Bubba Gump"/>
    <s v="GTX"/>
    <n v="550"/>
    <x v="2"/>
    <s v="West"/>
  </r>
  <r>
    <s v="XKYQ16FS"/>
    <x v="16"/>
    <x v="1"/>
    <s v="Nam-zim"/>
    <x v="1"/>
    <d v="2017-10-18T00:00:00"/>
    <x v="212"/>
    <n v="0"/>
    <s v="services"/>
    <n v="1987"/>
    <n v="405.59"/>
    <n v="1179"/>
    <s v="Brazil"/>
    <s v="Warephase"/>
    <s v="MG"/>
    <n v="55"/>
    <x v="2"/>
    <s v="West"/>
  </r>
  <r>
    <s v="VVM450RP"/>
    <x v="16"/>
    <x v="1"/>
    <s v="Plusstrip"/>
    <x v="0"/>
    <d v="2017-10-18T00:00:00"/>
    <x v="266"/>
    <n v="59"/>
    <s v="entertainment"/>
    <n v="2002"/>
    <n v="349.81"/>
    <n v="315"/>
    <s v="United States"/>
    <n v="0"/>
    <s v="MG"/>
    <n v="55"/>
    <x v="2"/>
    <s v="West"/>
  </r>
  <r>
    <s v="60KWQS2V"/>
    <x v="21"/>
    <x v="2"/>
    <s v="Funholding"/>
    <x v="0"/>
    <d v="2017-10-18T00:00:00"/>
    <x v="295"/>
    <n v="474"/>
    <s v="finance"/>
    <n v="1991"/>
    <n v="2819.5"/>
    <n v="7227"/>
    <s v="United States"/>
    <s v="Golddex"/>
    <s v="GTX"/>
    <n v="550"/>
    <x v="0"/>
    <s v="Central"/>
  </r>
  <r>
    <s v="1RND0S0B"/>
    <x v="20"/>
    <x v="1"/>
    <s v="Bioholding"/>
    <x v="0"/>
    <d v="2017-10-18T00:00:00"/>
    <x v="304"/>
    <n v="43"/>
    <s v="medical"/>
    <n v="2012"/>
    <n v="587.34"/>
    <n v="1356"/>
    <s v="Philipines"/>
    <n v="0"/>
    <s v="MG"/>
    <n v="55"/>
    <x v="1"/>
    <s v="Central"/>
  </r>
  <r>
    <s v="WI0LMD20"/>
    <x v="20"/>
    <x v="1"/>
    <s v="Hottechi"/>
    <x v="0"/>
    <d v="2017-10-18T00:00:00"/>
    <x v="250"/>
    <n v="60"/>
    <s v="technolgy"/>
    <n v="1997"/>
    <n v="8170.38"/>
    <n v="16499"/>
    <s v="Korea"/>
    <n v="0"/>
    <s v="MG"/>
    <n v="55"/>
    <x v="1"/>
    <s v="Central"/>
  </r>
  <r>
    <s v="4XPRCRX0"/>
    <x v="6"/>
    <x v="2"/>
    <s v="Treequote"/>
    <x v="1"/>
    <d v="2017-10-18T00:00:00"/>
    <x v="305"/>
    <n v="0"/>
    <s v="telecommunications"/>
    <n v="1988"/>
    <n v="5266.09"/>
    <n v="8595"/>
    <s v="United States"/>
    <s v="Sonron"/>
    <s v="GTX"/>
    <n v="550"/>
    <x v="1"/>
    <s v="Central"/>
  </r>
  <r>
    <s v="5UEA6KVU"/>
    <x v="6"/>
    <x v="2"/>
    <s v="Ron-tech"/>
    <x v="0"/>
    <d v="2017-10-18T00:00:00"/>
    <x v="303"/>
    <n v="461"/>
    <s v="medical"/>
    <n v="1992"/>
    <n v="3922.42"/>
    <n v="6837"/>
    <s v="United States"/>
    <n v="0"/>
    <s v="GTX"/>
    <n v="550"/>
    <x v="1"/>
    <s v="Central"/>
  </r>
  <r>
    <s v="GAUSPPYM"/>
    <x v="17"/>
    <x v="0"/>
    <s v="Xx-zobam"/>
    <x v="1"/>
    <d v="2017-10-18T00:00:00"/>
    <x v="262"/>
    <n v="0"/>
    <s v="entertainment"/>
    <n v="1989"/>
    <n v="3838.39"/>
    <n v="8274"/>
    <s v="United States"/>
    <n v="0"/>
    <s v="GTX"/>
    <n v="1096"/>
    <x v="5"/>
    <s v="East"/>
  </r>
  <r>
    <s v="3Y1LN6CQ"/>
    <x v="17"/>
    <x v="1"/>
    <s v="Gekko &amp; Co"/>
    <x v="0"/>
    <d v="2017-10-18T00:00:00"/>
    <x v="294"/>
    <n v="54"/>
    <s v="retail"/>
    <n v="1990"/>
    <n v="2520.83"/>
    <n v="3502"/>
    <s v="United States"/>
    <n v="0"/>
    <s v="MG"/>
    <n v="55"/>
    <x v="5"/>
    <s v="East"/>
  </r>
  <r>
    <s v="W7GVI03S"/>
    <x v="10"/>
    <x v="1"/>
    <s v="Plusstrip"/>
    <x v="1"/>
    <d v="2017-10-18T00:00:00"/>
    <x v="234"/>
    <n v="0"/>
    <s v="entertainment"/>
    <n v="2002"/>
    <n v="349.81"/>
    <n v="315"/>
    <s v="United States"/>
    <n v="0"/>
    <s v="MG"/>
    <n v="55"/>
    <x v="3"/>
    <s v="West"/>
  </r>
  <r>
    <s v="7RFTN4WI"/>
    <x v="15"/>
    <x v="0"/>
    <s v="Umbrella Corporation"/>
    <x v="1"/>
    <d v="2017-10-18T00:00:00"/>
    <x v="299"/>
    <n v="0"/>
    <s v="finance"/>
    <n v="1998"/>
    <n v="2022.14"/>
    <n v="5113"/>
    <s v="United States"/>
    <n v="0"/>
    <s v="GTX"/>
    <n v="1096"/>
    <x v="4"/>
    <s v="East"/>
  </r>
  <r>
    <s v="K00YH5XA"/>
    <x v="15"/>
    <x v="1"/>
    <s v="Initech"/>
    <x v="1"/>
    <d v="2017-10-18T00:00:00"/>
    <x v="302"/>
    <n v="0"/>
    <s v="telecommunications"/>
    <n v="1994"/>
    <n v="6395.05"/>
    <n v="20275"/>
    <s v="United States"/>
    <n v="0"/>
    <s v="MG"/>
    <n v="55"/>
    <x v="4"/>
    <s v="East"/>
  </r>
  <r>
    <s v="ZXIHEEV2"/>
    <x v="4"/>
    <x v="2"/>
    <s v="Doncon"/>
    <x v="1"/>
    <d v="2017-10-18T00:00:00"/>
    <x v="269"/>
    <n v="0"/>
    <s v="technolgy"/>
    <n v="2010"/>
    <n v="587.72"/>
    <n v="1501"/>
    <s v="United States"/>
    <n v="0"/>
    <s v="GTX"/>
    <n v="550"/>
    <x v="3"/>
    <s v="West"/>
  </r>
  <r>
    <s v="WPSHVGDZ"/>
    <x v="4"/>
    <x v="4"/>
    <s v="Hottechi"/>
    <x v="1"/>
    <d v="2017-10-18T00:00:00"/>
    <x v="301"/>
    <n v="0"/>
    <s v="technolgy"/>
    <n v="1997"/>
    <n v="8170.38"/>
    <n v="16499"/>
    <s v="Korea"/>
    <n v="0"/>
    <s v="MG"/>
    <n v="3393"/>
    <x v="3"/>
    <s v="West"/>
  </r>
  <r>
    <s v="DXAO9R8N"/>
    <x v="4"/>
    <x v="4"/>
    <s v="Rantouch"/>
    <x v="0"/>
    <d v="2017-10-18T00:00:00"/>
    <x v="303"/>
    <n v="3363"/>
    <s v="telecommunications"/>
    <n v="1994"/>
    <n v="1188.42"/>
    <n v="3015"/>
    <s v="United States"/>
    <n v="0"/>
    <s v="MG"/>
    <n v="3393"/>
    <x v="3"/>
    <s v="West"/>
  </r>
  <r>
    <s v="PN0IWJ0N"/>
    <x v="3"/>
    <x v="0"/>
    <s v="Hottechi"/>
    <x v="0"/>
    <d v="2017-10-19T00:00:00"/>
    <x v="304"/>
    <n v="1089"/>
    <s v="technolgy"/>
    <n v="1997"/>
    <n v="8170.38"/>
    <n v="16499"/>
    <s v="Korea"/>
    <n v="0"/>
    <s v="GTX"/>
    <n v="1096"/>
    <x v="0"/>
    <s v="Central"/>
  </r>
  <r>
    <s v="7FVUE0GY"/>
    <x v="25"/>
    <x v="0"/>
    <s v="Acme Corporation"/>
    <x v="0"/>
    <d v="2017-10-19T00:00:00"/>
    <x v="296"/>
    <n v="1096"/>
    <s v="technolgy"/>
    <n v="1996"/>
    <n v="1100.04"/>
    <n v="2822"/>
    <s v="United States"/>
    <n v="0"/>
    <s v="GTX"/>
    <n v="1096"/>
    <x v="5"/>
    <s v="East"/>
  </r>
  <r>
    <s v="FAIFAGJM"/>
    <x v="27"/>
    <x v="1"/>
    <s v="Ron-tech"/>
    <x v="0"/>
    <d v="2017-10-19T00:00:00"/>
    <x v="305"/>
    <n v="62"/>
    <s v="medical"/>
    <n v="1992"/>
    <n v="3922.42"/>
    <n v="6837"/>
    <s v="United States"/>
    <n v="0"/>
    <s v="MG"/>
    <n v="55"/>
    <x v="0"/>
    <s v="Central"/>
  </r>
  <r>
    <s v="IKDFG91F"/>
    <x v="23"/>
    <x v="4"/>
    <s v="Kan-code"/>
    <x v="1"/>
    <d v="2017-10-19T00:00:00"/>
    <x v="274"/>
    <n v="0"/>
    <s v="software"/>
    <n v="1982"/>
    <n v="11698.03"/>
    <n v="34288"/>
    <s v="United States"/>
    <n v="0"/>
    <s v="MG"/>
    <n v="3393"/>
    <x v="4"/>
    <s v="East"/>
  </r>
  <r>
    <s v="BP3I9G0F"/>
    <x v="23"/>
    <x v="0"/>
    <s v="Konex"/>
    <x v="0"/>
    <d v="2017-10-19T00:00:00"/>
    <x v="296"/>
    <n v="1105"/>
    <s v="technolgy"/>
    <n v="1980"/>
    <n v="7708.38"/>
    <n v="13756"/>
    <s v="United States"/>
    <n v="0"/>
    <s v="GTX"/>
    <n v="1096"/>
    <x v="4"/>
    <s v="East"/>
  </r>
  <r>
    <s v="UUCSEHJX"/>
    <x v="1"/>
    <x v="3"/>
    <s v="Warephase"/>
    <x v="0"/>
    <d v="2017-10-19T00:00:00"/>
    <x v="303"/>
    <n v="6276"/>
    <s v="services"/>
    <n v="1997"/>
    <n v="2041.73"/>
    <n v="5276"/>
    <s v="United States"/>
    <n v="0"/>
    <s v="GTX"/>
    <n v="5482"/>
    <x v="1"/>
    <s v="Central"/>
  </r>
  <r>
    <s v="CWVAO587"/>
    <x v="19"/>
    <x v="2"/>
    <s v="Ontomedia"/>
    <x v="1"/>
    <d v="2017-10-19T00:00:00"/>
    <x v="300"/>
    <n v="0"/>
    <s v="employment"/>
    <n v="1997"/>
    <n v="882.12"/>
    <n v="2769"/>
    <s v="United States"/>
    <n v="0"/>
    <s v="GTX"/>
    <n v="550"/>
    <x v="4"/>
    <s v="East"/>
  </r>
  <r>
    <s v="YDZZNTEZ"/>
    <x v="19"/>
    <x v="4"/>
    <s v="Opentech"/>
    <x v="0"/>
    <d v="2017-10-19T00:00:00"/>
    <x v="196"/>
    <n v="3422"/>
    <s v="finance"/>
    <n v="1994"/>
    <n v="355.23"/>
    <n v="853"/>
    <s v="United States"/>
    <n v="0"/>
    <s v="MG"/>
    <n v="3393"/>
    <x v="4"/>
    <s v="East"/>
  </r>
  <r>
    <s v="O1DTVNH2"/>
    <x v="24"/>
    <x v="1"/>
    <s v="Hottechi"/>
    <x v="1"/>
    <d v="2017-10-19T00:00:00"/>
    <x v="295"/>
    <n v="0"/>
    <s v="technolgy"/>
    <n v="1997"/>
    <n v="8170.38"/>
    <n v="16499"/>
    <s v="Korea"/>
    <n v="0"/>
    <s v="MG"/>
    <n v="55"/>
    <x v="1"/>
    <s v="Central"/>
  </r>
  <r>
    <s v="ENL7MDL2"/>
    <x v="9"/>
    <x v="0"/>
    <s v="Hottechi"/>
    <x v="0"/>
    <d v="2017-10-19T00:00:00"/>
    <x v="302"/>
    <n v="1226"/>
    <s v="technolgy"/>
    <n v="1997"/>
    <n v="8170.38"/>
    <n v="16499"/>
    <s v="Korea"/>
    <n v="0"/>
    <s v="GTX"/>
    <n v="1096"/>
    <x v="3"/>
    <s v="West"/>
  </r>
  <r>
    <s v="CLHPJZHP"/>
    <x v="9"/>
    <x v="3"/>
    <s v="J-Texon"/>
    <x v="0"/>
    <d v="2017-10-19T00:00:00"/>
    <x v="299"/>
    <n v="4552"/>
    <s v="retail"/>
    <n v="1989"/>
    <n v="1388.67"/>
    <n v="3583"/>
    <s v="United States"/>
    <n v="0"/>
    <s v="GTX"/>
    <n v="5482"/>
    <x v="3"/>
    <s v="West"/>
  </r>
  <r>
    <s v="XO4ZYI3G"/>
    <x v="7"/>
    <x v="3"/>
    <s v="Xx-holding"/>
    <x v="0"/>
    <d v="2017-10-19T00:00:00"/>
    <x v="300"/>
    <n v="5569"/>
    <s v="finance"/>
    <n v="1993"/>
    <n v="7537.24"/>
    <n v="20293"/>
    <s v="United States"/>
    <n v="0"/>
    <s v="GTX"/>
    <n v="5482"/>
    <x v="2"/>
    <s v="West"/>
  </r>
  <r>
    <s v="6Z6SRB1Y"/>
    <x v="29"/>
    <x v="3"/>
    <s v="Hottechi"/>
    <x v="1"/>
    <d v="2017-10-19T00:00:00"/>
    <x v="196"/>
    <n v="0"/>
    <s v="technolgy"/>
    <n v="1997"/>
    <n v="8170.38"/>
    <n v="16499"/>
    <s v="Korea"/>
    <n v="0"/>
    <s v="GTX"/>
    <n v="5482"/>
    <x v="1"/>
    <s v="Central"/>
  </r>
  <r>
    <s v="FRSYEHJE"/>
    <x v="21"/>
    <x v="4"/>
    <s v="Globex Corporation"/>
    <x v="1"/>
    <d v="2017-10-19T00:00:00"/>
    <x v="296"/>
    <n v="0"/>
    <s v="technolgy"/>
    <n v="2000"/>
    <n v="1223.72"/>
    <n v="2497"/>
    <s v="Norway"/>
    <n v="0"/>
    <s v="MG"/>
    <n v="3393"/>
    <x v="0"/>
    <s v="Central"/>
  </r>
  <r>
    <s v="MV4DK68W"/>
    <x v="21"/>
    <x v="2"/>
    <s v="Ron-tech"/>
    <x v="0"/>
    <d v="2017-10-19T00:00:00"/>
    <x v="300"/>
    <n v="451"/>
    <s v="medical"/>
    <n v="1992"/>
    <n v="3922.42"/>
    <n v="6837"/>
    <s v="United States"/>
    <n v="0"/>
    <s v="GTX"/>
    <n v="550"/>
    <x v="0"/>
    <s v="Central"/>
  </r>
  <r>
    <s v="I15B3BNW"/>
    <x v="5"/>
    <x v="4"/>
    <s v="Plexzap"/>
    <x v="1"/>
    <d v="2017-10-19T00:00:00"/>
    <x v="265"/>
    <n v="0"/>
    <s v="retail"/>
    <n v="2001"/>
    <n v="2437.85"/>
    <n v="4874"/>
    <s v="United States"/>
    <n v="0"/>
    <s v="MG"/>
    <n v="3393"/>
    <x v="3"/>
    <s v="West"/>
  </r>
  <r>
    <s v="1CT3EWJ8"/>
    <x v="5"/>
    <x v="2"/>
    <s v="Goodsilron"/>
    <x v="0"/>
    <d v="2017-10-19T00:00:00"/>
    <x v="296"/>
    <n v="553"/>
    <s v="marketing"/>
    <n v="2000"/>
    <n v="2952.73"/>
    <n v="5107"/>
    <s v="United States"/>
    <n v="0"/>
    <s v="GTX"/>
    <n v="550"/>
    <x v="3"/>
    <s v="West"/>
  </r>
  <r>
    <s v="R6OM4EDE"/>
    <x v="8"/>
    <x v="2"/>
    <s v="Blackzim"/>
    <x v="0"/>
    <d v="2017-10-19T00:00:00"/>
    <x v="196"/>
    <n v="524"/>
    <s v="retail"/>
    <n v="2009"/>
    <n v="497.11"/>
    <n v="1588"/>
    <s v="United States"/>
    <n v="0"/>
    <s v="GTX"/>
    <n v="550"/>
    <x v="2"/>
    <s v="West"/>
  </r>
  <r>
    <s v="74Y43OFL"/>
    <x v="17"/>
    <x v="4"/>
    <s v="Plussunin"/>
    <x v="1"/>
    <d v="2017-10-19T00:00:00"/>
    <x v="296"/>
    <n v="0"/>
    <s v="retail"/>
    <n v="2003"/>
    <n v="1419.98"/>
    <n v="4018"/>
    <s v="United States"/>
    <n v="0"/>
    <s v="MG"/>
    <n v="3393"/>
    <x v="5"/>
    <s v="East"/>
  </r>
  <r>
    <s v="OIOGIDI2"/>
    <x v="11"/>
    <x v="0"/>
    <s v="Ron-tech"/>
    <x v="1"/>
    <d v="2017-10-19T00:00:00"/>
    <x v="306"/>
    <n v="0"/>
    <s v="medical"/>
    <n v="1992"/>
    <n v="3922.42"/>
    <n v="6837"/>
    <s v="United States"/>
    <n v="0"/>
    <s v="GTX"/>
    <n v="1096"/>
    <x v="0"/>
    <s v="Central"/>
  </r>
  <r>
    <s v="SCN3BY47"/>
    <x v="11"/>
    <x v="1"/>
    <s v="Inity"/>
    <x v="0"/>
    <d v="2017-10-19T00:00:00"/>
    <x v="303"/>
    <n v="53"/>
    <s v="marketing"/>
    <n v="1986"/>
    <n v="2403.58"/>
    <n v="8801"/>
    <s v="United States"/>
    <n v="0"/>
    <s v="MG"/>
    <n v="55"/>
    <x v="0"/>
    <s v="Central"/>
  </r>
  <r>
    <s v="HFF39KOB"/>
    <x v="11"/>
    <x v="4"/>
    <s v="Statholdings"/>
    <x v="0"/>
    <d v="2017-10-19T00:00:00"/>
    <x v="295"/>
    <n v="2749"/>
    <s v="employment"/>
    <n v="1997"/>
    <n v="291.27"/>
    <n v="586"/>
    <s v="United States"/>
    <n v="0"/>
    <s v="MG"/>
    <n v="3393"/>
    <x v="0"/>
    <s v="Central"/>
  </r>
  <r>
    <s v="WA0NRLP7"/>
    <x v="4"/>
    <x v="3"/>
    <s v="Groovestreet"/>
    <x v="0"/>
    <d v="2017-10-19T00:00:00"/>
    <x v="295"/>
    <n v="5368"/>
    <s v="retail"/>
    <n v="2003"/>
    <n v="223.8"/>
    <n v="299"/>
    <s v="United States"/>
    <n v="0"/>
    <s v="GTX"/>
    <n v="5482"/>
    <x v="3"/>
    <s v="West"/>
  </r>
  <r>
    <s v="6OXOIJ4D"/>
    <x v="18"/>
    <x v="4"/>
    <s v="Condax"/>
    <x v="0"/>
    <d v="2017-10-19T00:00:00"/>
    <x v="241"/>
    <n v="3089"/>
    <s v="medical"/>
    <n v="2017"/>
    <n v="4.54"/>
    <n v="9"/>
    <s v="United States"/>
    <n v="0"/>
    <s v="MG"/>
    <n v="3393"/>
    <x v="4"/>
    <s v="East"/>
  </r>
  <r>
    <s v="DTFLKV60"/>
    <x v="3"/>
    <x v="4"/>
    <s v="Dontechi"/>
    <x v="1"/>
    <d v="2017-10-20T00:00:00"/>
    <x v="296"/>
    <n v="0"/>
    <s v="software"/>
    <n v="1982"/>
    <n v="4618"/>
    <n v="10083"/>
    <s v="United States"/>
    <n v="0"/>
    <s v="MG"/>
    <n v="3393"/>
    <x v="0"/>
    <s v="Central"/>
  </r>
  <r>
    <s v="RELG4CYQ"/>
    <x v="3"/>
    <x v="1"/>
    <s v="Gogozoom"/>
    <x v="0"/>
    <d v="2017-10-20T00:00:00"/>
    <x v="304"/>
    <n v="54"/>
    <s v="telecommunications"/>
    <n v="2007"/>
    <n v="86.68"/>
    <n v="187"/>
    <s v="United States"/>
    <s v="Sonron"/>
    <s v="MG"/>
    <n v="55"/>
    <x v="0"/>
    <s v="Central"/>
  </r>
  <r>
    <s v="U289K4V3"/>
    <x v="27"/>
    <x v="4"/>
    <s v="Warephase"/>
    <x v="0"/>
    <d v="2017-10-20T00:00:00"/>
    <x v="303"/>
    <n v="3848"/>
    <s v="services"/>
    <n v="1997"/>
    <n v="2041.73"/>
    <n v="5276"/>
    <s v="United States"/>
    <n v="0"/>
    <s v="MG"/>
    <n v="3393"/>
    <x v="0"/>
    <s v="Central"/>
  </r>
  <r>
    <s v="CZC1J6FQ"/>
    <x v="24"/>
    <x v="3"/>
    <s v="Cancity"/>
    <x v="1"/>
    <d v="2017-10-20T00:00:00"/>
    <x v="301"/>
    <n v="0"/>
    <s v="retail"/>
    <n v="2001"/>
    <n v="718.62"/>
    <n v="2448"/>
    <s v="United States"/>
    <n v="0"/>
    <s v="GTX"/>
    <n v="5482"/>
    <x v="1"/>
    <s v="Central"/>
  </r>
  <r>
    <s v="WSWJJ234"/>
    <x v="24"/>
    <x v="1"/>
    <s v="Genco Pura Olive Oil Company"/>
    <x v="1"/>
    <d v="2017-10-20T00:00:00"/>
    <x v="297"/>
    <n v="0"/>
    <s v="retail"/>
    <n v="2007"/>
    <n v="894.33"/>
    <n v="1635"/>
    <s v="Italy"/>
    <n v="0"/>
    <s v="MG"/>
    <n v="55"/>
    <x v="1"/>
    <s v="Central"/>
  </r>
  <r>
    <s v="MDBKYL2Q"/>
    <x v="24"/>
    <x v="1"/>
    <s v="Stanredtax"/>
    <x v="0"/>
    <d v="2017-10-20T00:00:00"/>
    <x v="304"/>
    <n v="60"/>
    <s v="finance"/>
    <n v="1987"/>
    <n v="1698.2"/>
    <n v="3798"/>
    <s v="United States"/>
    <n v="0"/>
    <s v="MG"/>
    <n v="55"/>
    <x v="1"/>
    <s v="Central"/>
  </r>
  <r>
    <s v="M9EU34FE"/>
    <x v="9"/>
    <x v="3"/>
    <s v="Hatfan"/>
    <x v="0"/>
    <d v="2017-10-20T00:00:00"/>
    <x v="296"/>
    <n v="6026"/>
    <s v="services"/>
    <n v="1982"/>
    <n v="792.46"/>
    <n v="1299"/>
    <s v="United States"/>
    <n v="0"/>
    <s v="GTX"/>
    <n v="5482"/>
    <x v="3"/>
    <s v="West"/>
  </r>
  <r>
    <s v="HCARIWPE"/>
    <x v="7"/>
    <x v="3"/>
    <s v="Golddex"/>
    <x v="1"/>
    <d v="2017-10-20T00:00:00"/>
    <x v="303"/>
    <n v="0"/>
    <s v="finance"/>
    <n v="2008"/>
    <n v="52.5"/>
    <n v="165"/>
    <s v="United States"/>
    <n v="0"/>
    <s v="GTX"/>
    <n v="5482"/>
    <x v="2"/>
    <s v="West"/>
  </r>
  <r>
    <s v="WGJB2VDU"/>
    <x v="7"/>
    <x v="3"/>
    <s v="Newex"/>
    <x v="0"/>
    <d v="2017-10-20T00:00:00"/>
    <x v="273"/>
    <n v="5095"/>
    <s v="services"/>
    <n v="1991"/>
    <n v="1012.72"/>
    <n v="3492"/>
    <s v="Germany"/>
    <n v="0"/>
    <s v="GTX"/>
    <n v="5482"/>
    <x v="2"/>
    <s v="West"/>
  </r>
  <r>
    <s v="RYWETTBK"/>
    <x v="14"/>
    <x v="2"/>
    <s v="Fasehatice"/>
    <x v="2"/>
    <d v="2017-10-20T00:00:00"/>
    <x v="14"/>
    <m/>
    <s v="retail"/>
    <n v="1990"/>
    <n v="4968.91"/>
    <n v="7523"/>
    <s v="United States"/>
    <n v="0"/>
    <s v="GTX"/>
    <n v="550"/>
    <x v="2"/>
    <s v="West"/>
  </r>
  <r>
    <s v="JSLSL3SU"/>
    <x v="14"/>
    <x v="2"/>
    <s v="Sunnamplex"/>
    <x v="0"/>
    <d v="2017-10-20T00:00:00"/>
    <x v="241"/>
    <n v="565"/>
    <s v="marketing"/>
    <n v="2008"/>
    <n v="894.37"/>
    <n v="1593"/>
    <s v="Poland"/>
    <n v="0"/>
    <s v="GTX"/>
    <n v="550"/>
    <x v="2"/>
    <s v="West"/>
  </r>
  <r>
    <s v="N1B45KIT"/>
    <x v="8"/>
    <x v="3"/>
    <s v="Y-corporation"/>
    <x v="0"/>
    <d v="2017-10-20T00:00:00"/>
    <x v="253"/>
    <n v="5883"/>
    <s v="employment"/>
    <n v="1983"/>
    <n v="2871.35"/>
    <n v="9561"/>
    <s v="United States"/>
    <n v="0"/>
    <s v="GTX"/>
    <n v="5482"/>
    <x v="2"/>
    <s v="West"/>
  </r>
  <r>
    <s v="30UA0RS8"/>
    <x v="6"/>
    <x v="0"/>
    <s v="Funholding"/>
    <x v="0"/>
    <d v="2017-10-20T00:00:00"/>
    <x v="237"/>
    <n v="1135"/>
    <s v="finance"/>
    <n v="1991"/>
    <n v="2819.5"/>
    <n v="7227"/>
    <s v="United States"/>
    <s v="Golddex"/>
    <s v="GTX"/>
    <n v="1096"/>
    <x v="1"/>
    <s v="Central"/>
  </r>
  <r>
    <s v="R1Z8J1JL"/>
    <x v="17"/>
    <x v="0"/>
    <s v="Konex"/>
    <x v="0"/>
    <d v="2017-10-20T00:00:00"/>
    <x v="260"/>
    <n v="903"/>
    <s v="technolgy"/>
    <n v="1980"/>
    <n v="7708.38"/>
    <n v="13756"/>
    <s v="United States"/>
    <n v="0"/>
    <s v="GTX"/>
    <n v="1096"/>
    <x v="5"/>
    <s v="East"/>
  </r>
  <r>
    <s v="MJODFG6C"/>
    <x v="4"/>
    <x v="1"/>
    <s v="Green-Plus"/>
    <x v="1"/>
    <d v="2017-10-20T00:00:00"/>
    <x v="303"/>
    <n v="0"/>
    <s v="services"/>
    <n v="2003"/>
    <n v="692.19"/>
    <n v="1922"/>
    <s v="United States"/>
    <n v="0"/>
    <s v="MG"/>
    <n v="55"/>
    <x v="3"/>
    <s v="West"/>
  </r>
  <r>
    <s v="6D7N5SQ7"/>
    <x v="4"/>
    <x v="1"/>
    <s v="Lexiqvolax"/>
    <x v="1"/>
    <d v="2017-10-20T00:00:00"/>
    <x v="302"/>
    <n v="0"/>
    <s v="medical"/>
    <n v="2004"/>
    <n v="1618.89"/>
    <n v="3889"/>
    <s v="United States"/>
    <n v="0"/>
    <s v="MG"/>
    <n v="55"/>
    <x v="3"/>
    <s v="West"/>
  </r>
  <r>
    <s v="DQIKGS2U"/>
    <x v="4"/>
    <x v="1"/>
    <s v="Dalttechnology"/>
    <x v="0"/>
    <d v="2017-10-20T00:00:00"/>
    <x v="197"/>
    <n v="48"/>
    <s v="software"/>
    <n v="2013"/>
    <n v="98.79"/>
    <n v="96"/>
    <s v="United States"/>
    <s v="Bubba Gump"/>
    <s v="MG"/>
    <n v="55"/>
    <x v="3"/>
    <s v="West"/>
  </r>
  <r>
    <s v="EZNAGRVB"/>
    <x v="2"/>
    <x v="3"/>
    <s v="Hatfan"/>
    <x v="0"/>
    <d v="2017-10-20T00:00:00"/>
    <x v="304"/>
    <n v="5388"/>
    <s v="services"/>
    <n v="1982"/>
    <n v="792.46"/>
    <n v="1299"/>
    <s v="United States"/>
    <n v="0"/>
    <s v="GTX"/>
    <n v="5482"/>
    <x v="2"/>
    <s v="West"/>
  </r>
  <r>
    <s v="KIZOEC3M"/>
    <x v="3"/>
    <x v="0"/>
    <s v="dambase"/>
    <x v="1"/>
    <d v="2017-10-21T00:00:00"/>
    <x v="298"/>
    <n v="0"/>
    <s v="marketing"/>
    <n v="1995"/>
    <n v="2173.98"/>
    <n v="2928"/>
    <s v="United States"/>
    <s v="Inity"/>
    <s v="GTX"/>
    <n v="1096"/>
    <x v="0"/>
    <s v="Central"/>
  </r>
  <r>
    <s v="CO7T7H41"/>
    <x v="3"/>
    <x v="1"/>
    <s v="Ron-tech"/>
    <x v="1"/>
    <d v="2017-10-21T00:00:00"/>
    <x v="303"/>
    <n v="0"/>
    <s v="medical"/>
    <n v="1992"/>
    <n v="3922.42"/>
    <n v="6837"/>
    <s v="United States"/>
    <n v="0"/>
    <s v="MG"/>
    <n v="55"/>
    <x v="0"/>
    <s v="Central"/>
  </r>
  <r>
    <s v="BMQYRJC7"/>
    <x v="3"/>
    <x v="3"/>
    <s v="Codehow"/>
    <x v="0"/>
    <d v="2017-10-21T00:00:00"/>
    <x v="241"/>
    <n v="5543"/>
    <s v="software"/>
    <n v="1998"/>
    <n v="2714.9"/>
    <n v="2641"/>
    <s v="United States"/>
    <s v="Acme Corporation"/>
    <s v="GTX"/>
    <n v="5482"/>
    <x v="0"/>
    <s v="Central"/>
  </r>
  <r>
    <s v="6ALPIXB7"/>
    <x v="25"/>
    <x v="0"/>
    <s v="Donware"/>
    <x v="1"/>
    <d v="2017-10-21T00:00:00"/>
    <x v="245"/>
    <n v="0"/>
    <s v="marketing"/>
    <n v="1999"/>
    <n v="1197.44"/>
    <n v="2570"/>
    <s v="United States"/>
    <n v="0"/>
    <s v="GTX"/>
    <n v="1096"/>
    <x v="5"/>
    <s v="East"/>
  </r>
  <r>
    <s v="5NVTQW38"/>
    <x v="27"/>
    <x v="0"/>
    <s v="Streethex"/>
    <x v="1"/>
    <d v="2017-10-21T00:00:00"/>
    <x v="302"/>
    <n v="0"/>
    <s v="retail"/>
    <n v="1988"/>
    <n v="1376.8"/>
    <n v="1165"/>
    <s v="Belgium"/>
    <n v="0"/>
    <s v="GTX"/>
    <n v="1096"/>
    <x v="0"/>
    <s v="Central"/>
  </r>
  <r>
    <s v="IOUUN8LM"/>
    <x v="27"/>
    <x v="4"/>
    <s v="Genco Pura Olive Oil Company"/>
    <x v="1"/>
    <d v="2017-10-21T00:00:00"/>
    <x v="303"/>
    <n v="0"/>
    <s v="retail"/>
    <n v="2007"/>
    <n v="894.33"/>
    <n v="1635"/>
    <s v="Italy"/>
    <n v="0"/>
    <s v="MG"/>
    <n v="3393"/>
    <x v="0"/>
    <s v="Central"/>
  </r>
  <r>
    <s v="KSYI5DDW"/>
    <x v="1"/>
    <x v="1"/>
    <s v="Codehow"/>
    <x v="0"/>
    <d v="2017-10-21T00:00:00"/>
    <x v="238"/>
    <n v="55"/>
    <s v="software"/>
    <n v="1998"/>
    <n v="2714.9"/>
    <n v="2641"/>
    <s v="United States"/>
    <s v="Acme Corporation"/>
    <s v="MG"/>
    <n v="55"/>
    <x v="1"/>
    <s v="Central"/>
  </r>
  <r>
    <s v="W4R2C7N9"/>
    <x v="22"/>
    <x v="2"/>
    <s v="Xx-zobam"/>
    <x v="1"/>
    <d v="2017-10-21T00:00:00"/>
    <x v="304"/>
    <n v="0"/>
    <s v="entertainment"/>
    <n v="1989"/>
    <n v="3838.39"/>
    <n v="8274"/>
    <s v="United States"/>
    <n v="0"/>
    <s v="GTX"/>
    <n v="550"/>
    <x v="5"/>
    <s v="East"/>
  </r>
  <r>
    <s v="KY1CESUN"/>
    <x v="22"/>
    <x v="3"/>
    <s v="The New York Inquirer"/>
    <x v="1"/>
    <d v="2017-10-21T00:00:00"/>
    <x v="305"/>
    <n v="0"/>
    <s v="medical"/>
    <n v="1996"/>
    <n v="439.21"/>
    <n v="792"/>
    <s v="United States"/>
    <n v="0"/>
    <s v="GTX"/>
    <n v="5482"/>
    <x v="5"/>
    <s v="East"/>
  </r>
  <r>
    <s v="M4EHG2ZB"/>
    <x v="24"/>
    <x v="1"/>
    <s v="Konmatfix"/>
    <x v="0"/>
    <d v="2017-10-21T00:00:00"/>
    <x v="304"/>
    <n v="52"/>
    <s v="marketing"/>
    <n v="1985"/>
    <n v="375.43"/>
    <n v="1190"/>
    <s v="United States"/>
    <n v="0"/>
    <s v="MG"/>
    <n v="55"/>
    <x v="1"/>
    <s v="Central"/>
  </r>
  <r>
    <s v="DLAMSRVT"/>
    <x v="29"/>
    <x v="2"/>
    <s v="Genco Pura Olive Oil Company"/>
    <x v="1"/>
    <d v="2017-10-21T00:00:00"/>
    <x v="297"/>
    <n v="0"/>
    <s v="retail"/>
    <n v="2007"/>
    <n v="894.33"/>
    <n v="1635"/>
    <s v="Italy"/>
    <n v="0"/>
    <s v="GTX"/>
    <n v="550"/>
    <x v="1"/>
    <s v="Central"/>
  </r>
  <r>
    <s v="PZNZD22T"/>
    <x v="14"/>
    <x v="2"/>
    <s v="Doncon"/>
    <x v="1"/>
    <d v="2017-10-21T00:00:00"/>
    <x v="246"/>
    <n v="0"/>
    <s v="technolgy"/>
    <n v="2010"/>
    <n v="587.72"/>
    <n v="1501"/>
    <s v="United States"/>
    <n v="0"/>
    <s v="GTX"/>
    <n v="550"/>
    <x v="2"/>
    <s v="West"/>
  </r>
  <r>
    <s v="FVCN0HQ9"/>
    <x v="16"/>
    <x v="2"/>
    <s v="Cheers"/>
    <x v="1"/>
    <d v="2017-10-21T00:00:00"/>
    <x v="298"/>
    <n v="0"/>
    <s v="entertainment"/>
    <n v="1993"/>
    <n v="4269.9"/>
    <n v="6472"/>
    <s v="United States"/>
    <s v="Massive Dynamic"/>
    <s v="GTX"/>
    <n v="550"/>
    <x v="2"/>
    <s v="West"/>
  </r>
  <r>
    <s v="A0FVQ8KO"/>
    <x v="16"/>
    <x v="2"/>
    <s v="Labdrill"/>
    <x v="0"/>
    <d v="2017-10-21T00:00:00"/>
    <x v="303"/>
    <n v="575"/>
    <s v="medical"/>
    <n v="1985"/>
    <n v="2741.37"/>
    <n v="9226"/>
    <s v="United States"/>
    <n v="0"/>
    <s v="GTX"/>
    <n v="550"/>
    <x v="2"/>
    <s v="West"/>
  </r>
  <r>
    <s v="6KGX67OZ"/>
    <x v="8"/>
    <x v="2"/>
    <s v="Green-Plus"/>
    <x v="1"/>
    <d v="2017-10-21T00:00:00"/>
    <x v="304"/>
    <n v="0"/>
    <s v="services"/>
    <n v="2003"/>
    <n v="692.19"/>
    <n v="1922"/>
    <s v="United States"/>
    <n v="0"/>
    <s v="GTX"/>
    <n v="550"/>
    <x v="2"/>
    <s v="West"/>
  </r>
  <r>
    <s v="BXXGLPD7"/>
    <x v="6"/>
    <x v="1"/>
    <s v="Domzoom"/>
    <x v="1"/>
    <d v="2017-10-21T00:00:00"/>
    <x v="196"/>
    <n v="0"/>
    <s v="entertainment"/>
    <n v="1998"/>
    <n v="217.87"/>
    <n v="551"/>
    <s v="United States"/>
    <n v="0"/>
    <s v="MG"/>
    <n v="55"/>
    <x v="1"/>
    <s v="Central"/>
  </r>
  <r>
    <s v="MHF6GSB6"/>
    <x v="17"/>
    <x v="4"/>
    <s v="Plussunin"/>
    <x v="0"/>
    <d v="2017-10-21T00:00:00"/>
    <x v="305"/>
    <n v="3612"/>
    <s v="retail"/>
    <n v="2003"/>
    <n v="1419.98"/>
    <n v="4018"/>
    <s v="United States"/>
    <n v="0"/>
    <s v="MG"/>
    <n v="3393"/>
    <x v="5"/>
    <s v="East"/>
  </r>
  <r>
    <s v="TFILI4TE"/>
    <x v="13"/>
    <x v="1"/>
    <s v="Zathunicon"/>
    <x v="1"/>
    <d v="2017-10-21T00:00:00"/>
    <x v="299"/>
    <n v="0"/>
    <s v="retail"/>
    <n v="2010"/>
    <n v="71.12"/>
    <n v="144"/>
    <s v="United States"/>
    <n v="0"/>
    <s v="MG"/>
    <n v="55"/>
    <x v="4"/>
    <s v="East"/>
  </r>
  <r>
    <s v="ZZ4X9VN3"/>
    <x v="18"/>
    <x v="4"/>
    <s v="Ganjaflex"/>
    <x v="0"/>
    <d v="2017-10-21T00:00:00"/>
    <x v="306"/>
    <n v="2995"/>
    <s v="retail"/>
    <n v="1995"/>
    <n v="5158.71"/>
    <n v="17479"/>
    <s v="Japan"/>
    <n v="0"/>
    <s v="MG"/>
    <n v="3393"/>
    <x v="4"/>
    <s v="East"/>
  </r>
  <r>
    <s v="0J3UU8PZ"/>
    <x v="28"/>
    <x v="2"/>
    <s v="Zathunicon"/>
    <x v="0"/>
    <d v="2017-10-22T00:00:00"/>
    <x v="264"/>
    <n v="546"/>
    <s v="retail"/>
    <n v="2010"/>
    <n v="71.12"/>
    <n v="144"/>
    <s v="United States"/>
    <n v="0"/>
    <s v="GTX"/>
    <n v="550"/>
    <x v="5"/>
    <s v="East"/>
  </r>
  <r>
    <s v="UYPF6FZ3"/>
    <x v="28"/>
    <x v="0"/>
    <s v="Gekko &amp; Co"/>
    <x v="0"/>
    <d v="2017-10-22T00:00:00"/>
    <x v="244"/>
    <n v="1184"/>
    <s v="retail"/>
    <n v="1990"/>
    <n v="2520.83"/>
    <n v="3502"/>
    <s v="United States"/>
    <n v="0"/>
    <s v="GTX"/>
    <n v="1096"/>
    <x v="5"/>
    <s v="East"/>
  </r>
  <r>
    <s v="2HKRINHL"/>
    <x v="25"/>
    <x v="3"/>
    <s v="Plussunin"/>
    <x v="0"/>
    <d v="2017-10-22T00:00:00"/>
    <x v="301"/>
    <n v="5500"/>
    <s v="retail"/>
    <n v="2003"/>
    <n v="1419.98"/>
    <n v="4018"/>
    <s v="United States"/>
    <n v="0"/>
    <s v="GTX"/>
    <n v="5482"/>
    <x v="5"/>
    <s v="East"/>
  </r>
  <r>
    <s v="G5JXIYRO"/>
    <x v="27"/>
    <x v="4"/>
    <s v="Domzoom"/>
    <x v="0"/>
    <d v="2017-10-22T00:00:00"/>
    <x v="301"/>
    <n v="3616"/>
    <s v="entertainment"/>
    <n v="1998"/>
    <n v="217.87"/>
    <n v="551"/>
    <s v="United States"/>
    <n v="0"/>
    <s v="MG"/>
    <n v="3393"/>
    <x v="0"/>
    <s v="Central"/>
  </r>
  <r>
    <s v="4MXSHU7X"/>
    <x v="23"/>
    <x v="5"/>
    <s v="Kan-code"/>
    <x v="1"/>
    <d v="2017-10-22T00:00:00"/>
    <x v="261"/>
    <n v="0"/>
    <s v="software"/>
    <n v="1982"/>
    <n v="11698.03"/>
    <n v="34288"/>
    <s v="United States"/>
    <n v="0"/>
    <s v="GTK"/>
    <n v="26768"/>
    <x v="4"/>
    <s v="East"/>
  </r>
  <r>
    <s v="H4FIU51C"/>
    <x v="26"/>
    <x v="4"/>
    <s v="Mathtouch"/>
    <x v="1"/>
    <d v="2017-10-22T00:00:00"/>
    <x v="300"/>
    <n v="0"/>
    <s v="marketing"/>
    <n v="1984"/>
    <n v="3027.46"/>
    <n v="9516"/>
    <s v="Jordan"/>
    <n v="0"/>
    <s v="MG"/>
    <n v="3393"/>
    <x v="5"/>
    <s v="East"/>
  </r>
  <r>
    <s v="CC2ICRAG"/>
    <x v="1"/>
    <x v="0"/>
    <s v="Rundofase"/>
    <x v="0"/>
    <d v="2017-10-22T00:00:00"/>
    <x v="271"/>
    <n v="1087"/>
    <s v="technolgy"/>
    <n v="1983"/>
    <n v="1008.06"/>
    <n v="1238"/>
    <s v="United States"/>
    <n v="0"/>
    <s v="GTX"/>
    <n v="1096"/>
    <x v="1"/>
    <s v="Central"/>
  </r>
  <r>
    <s v="9QX62IL2"/>
    <x v="12"/>
    <x v="2"/>
    <s v="Finjob"/>
    <x v="0"/>
    <d v="2017-10-22T00:00:00"/>
    <x v="305"/>
    <n v="544"/>
    <s v="employment"/>
    <n v="1988"/>
    <n v="2059.9"/>
    <n v="3644"/>
    <s v="United States"/>
    <n v="0"/>
    <s v="GTX"/>
    <n v="550"/>
    <x v="3"/>
    <s v="West"/>
  </r>
  <r>
    <s v="3GRTE6VM"/>
    <x v="12"/>
    <x v="4"/>
    <s v="Dalttechnology"/>
    <x v="0"/>
    <d v="2017-10-22T00:00:00"/>
    <x v="305"/>
    <n v="3082"/>
    <s v="software"/>
    <n v="2013"/>
    <n v="98.79"/>
    <n v="96"/>
    <s v="United States"/>
    <s v="Bubba Gump"/>
    <s v="MG"/>
    <n v="3393"/>
    <x v="3"/>
    <s v="West"/>
  </r>
  <r>
    <s v="E4BPOOL6"/>
    <x v="12"/>
    <x v="4"/>
    <s v="Hottechi"/>
    <x v="0"/>
    <d v="2017-10-22T00:00:00"/>
    <x v="301"/>
    <n v="3450"/>
    <s v="technolgy"/>
    <n v="1997"/>
    <n v="8170.38"/>
    <n v="16499"/>
    <s v="Korea"/>
    <n v="0"/>
    <s v="MG"/>
    <n v="3393"/>
    <x v="3"/>
    <s v="West"/>
  </r>
  <r>
    <s v="VCQBM844"/>
    <x v="7"/>
    <x v="4"/>
    <s v="Cheers"/>
    <x v="0"/>
    <d v="2017-10-22T00:00:00"/>
    <x v="304"/>
    <n v="3294"/>
    <s v="entertainment"/>
    <n v="1993"/>
    <n v="4269.9"/>
    <n v="6472"/>
    <s v="United States"/>
    <s v="Massive Dynamic"/>
    <s v="MG"/>
    <n v="3393"/>
    <x v="2"/>
    <s v="West"/>
  </r>
  <r>
    <s v="UE66OOQS"/>
    <x v="29"/>
    <x v="0"/>
    <s v="Conecom"/>
    <x v="1"/>
    <d v="2017-10-22T00:00:00"/>
    <x v="304"/>
    <n v="0"/>
    <s v="technolgy"/>
    <n v="2005"/>
    <n v="1520.66"/>
    <n v="1806"/>
    <s v="United States"/>
    <n v="0"/>
    <s v="GTX"/>
    <n v="1096"/>
    <x v="1"/>
    <s v="Central"/>
  </r>
  <r>
    <s v="W5ABRRKC"/>
    <x v="5"/>
    <x v="0"/>
    <s v="Rantouch"/>
    <x v="0"/>
    <d v="2017-10-22T00:00:00"/>
    <x v="306"/>
    <n v="981"/>
    <s v="telecommunications"/>
    <n v="1994"/>
    <n v="1188.42"/>
    <n v="3015"/>
    <s v="United States"/>
    <n v="0"/>
    <s v="GTX"/>
    <n v="1096"/>
    <x v="3"/>
    <s v="West"/>
  </r>
  <r>
    <s v="Y8KI5ANO"/>
    <x v="20"/>
    <x v="0"/>
    <s v="Isdom"/>
    <x v="1"/>
    <d v="2017-10-22T00:00:00"/>
    <x v="197"/>
    <n v="0"/>
    <s v="medical"/>
    <n v="2002"/>
    <n v="3178.24"/>
    <n v="4540"/>
    <s v="United States"/>
    <n v="0"/>
    <s v="GTX"/>
    <n v="1096"/>
    <x v="1"/>
    <s v="Central"/>
  </r>
  <r>
    <s v="CTM8WFGW"/>
    <x v="20"/>
    <x v="3"/>
    <s v="Streethex"/>
    <x v="0"/>
    <d v="2017-10-22T00:00:00"/>
    <x v="298"/>
    <n v="6233"/>
    <s v="retail"/>
    <n v="1988"/>
    <n v="1376.8"/>
    <n v="1165"/>
    <s v="Belgium"/>
    <n v="0"/>
    <s v="GTX"/>
    <n v="5482"/>
    <x v="1"/>
    <s v="Central"/>
  </r>
  <r>
    <s v="RFUJTKVO"/>
    <x v="20"/>
    <x v="1"/>
    <s v="Domzoom"/>
    <x v="0"/>
    <d v="2017-10-22T00:00:00"/>
    <x v="265"/>
    <n v="55"/>
    <s v="entertainment"/>
    <n v="1998"/>
    <n v="217.87"/>
    <n v="551"/>
    <s v="United States"/>
    <n v="0"/>
    <s v="MG"/>
    <n v="55"/>
    <x v="1"/>
    <s v="Central"/>
  </r>
  <r>
    <s v="ZMEKFXC5"/>
    <x v="6"/>
    <x v="1"/>
    <s v="Globex Corporation"/>
    <x v="1"/>
    <d v="2017-10-22T00:00:00"/>
    <x v="302"/>
    <n v="0"/>
    <s v="technolgy"/>
    <n v="2000"/>
    <n v="1223.72"/>
    <n v="2497"/>
    <s v="Norway"/>
    <n v="0"/>
    <s v="MG"/>
    <n v="55"/>
    <x v="1"/>
    <s v="Central"/>
  </r>
  <r>
    <s v="LO2BMO33"/>
    <x v="6"/>
    <x v="3"/>
    <s v="Conecom"/>
    <x v="0"/>
    <d v="2017-10-22T00:00:00"/>
    <x v="248"/>
    <n v="6142"/>
    <s v="technolgy"/>
    <n v="2005"/>
    <n v="1520.66"/>
    <n v="1806"/>
    <s v="United States"/>
    <n v="0"/>
    <s v="GTX"/>
    <n v="5482"/>
    <x v="1"/>
    <s v="Central"/>
  </r>
  <r>
    <s v="4ETFTKHJ"/>
    <x v="10"/>
    <x v="1"/>
    <s v="Golddex"/>
    <x v="1"/>
    <d v="2017-10-22T00:00:00"/>
    <x v="305"/>
    <n v="0"/>
    <s v="finance"/>
    <n v="2008"/>
    <n v="52.5"/>
    <n v="165"/>
    <s v="United States"/>
    <n v="0"/>
    <s v="MG"/>
    <n v="55"/>
    <x v="3"/>
    <s v="West"/>
  </r>
  <r>
    <s v="528YB7Q0"/>
    <x v="15"/>
    <x v="0"/>
    <s v="Umbrella Corporation"/>
    <x v="1"/>
    <d v="2017-10-22T00:00:00"/>
    <x v="258"/>
    <n v="0"/>
    <s v="finance"/>
    <n v="1998"/>
    <n v="2022.14"/>
    <n v="5113"/>
    <s v="United States"/>
    <n v="0"/>
    <s v="GTX"/>
    <n v="1096"/>
    <x v="4"/>
    <s v="East"/>
  </r>
  <r>
    <s v="S3V8Z52J"/>
    <x v="25"/>
    <x v="4"/>
    <s v="Initech"/>
    <x v="1"/>
    <d v="2017-10-23T00:00:00"/>
    <x v="299"/>
    <n v="0"/>
    <s v="telecommunications"/>
    <n v="1994"/>
    <n v="6395.05"/>
    <n v="20275"/>
    <s v="United States"/>
    <n v="0"/>
    <s v="MG"/>
    <n v="3393"/>
    <x v="5"/>
    <s v="East"/>
  </r>
  <r>
    <s v="TTYSSNJH"/>
    <x v="25"/>
    <x v="0"/>
    <s v="Gekko &amp; Co"/>
    <x v="0"/>
    <d v="2017-10-23T00:00:00"/>
    <x v="196"/>
    <n v="1027"/>
    <s v="retail"/>
    <n v="1990"/>
    <n v="2520.83"/>
    <n v="3502"/>
    <s v="United States"/>
    <n v="0"/>
    <s v="GTX"/>
    <n v="1096"/>
    <x v="5"/>
    <s v="East"/>
  </r>
  <r>
    <s v="LROWI84G"/>
    <x v="1"/>
    <x v="0"/>
    <s v="Dontechi"/>
    <x v="0"/>
    <d v="2017-10-23T00:00:00"/>
    <x v="306"/>
    <n v="1237"/>
    <s v="software"/>
    <n v="1982"/>
    <n v="4618"/>
    <n v="10083"/>
    <s v="United States"/>
    <n v="0"/>
    <s v="GTX"/>
    <n v="1096"/>
    <x v="1"/>
    <s v="Central"/>
  </r>
  <r>
    <s v="IQAP70OD"/>
    <x v="1"/>
    <x v="0"/>
    <s v="Streethex"/>
    <x v="0"/>
    <d v="2017-10-23T00:00:00"/>
    <x v="305"/>
    <n v="965"/>
    <s v="retail"/>
    <n v="1988"/>
    <n v="1376.8"/>
    <n v="1165"/>
    <s v="Belgium"/>
    <n v="0"/>
    <s v="GTX"/>
    <n v="1096"/>
    <x v="1"/>
    <s v="Central"/>
  </r>
  <r>
    <s v="JL358E5T"/>
    <x v="22"/>
    <x v="2"/>
    <s v="Silis"/>
    <x v="0"/>
    <d v="2017-10-23T00:00:00"/>
    <x v="237"/>
    <n v="511"/>
    <s v="medical"/>
    <n v="1994"/>
    <n v="2818.38"/>
    <n v="6290"/>
    <s v="United States"/>
    <n v="0"/>
    <s v="GTX"/>
    <n v="550"/>
    <x v="5"/>
    <s v="East"/>
  </r>
  <r>
    <s v="DHUG18WU"/>
    <x v="12"/>
    <x v="3"/>
    <s v="Sonron"/>
    <x v="1"/>
    <d v="2017-10-23T00:00:00"/>
    <x v="304"/>
    <n v="0"/>
    <s v="telecommunications"/>
    <n v="1999"/>
    <n v="1699.85"/>
    <n v="5108"/>
    <s v="United States"/>
    <n v="0"/>
    <s v="GTX"/>
    <n v="5482"/>
    <x v="3"/>
    <s v="West"/>
  </r>
  <r>
    <s v="3MGMH9AE"/>
    <x v="24"/>
    <x v="4"/>
    <s v="Stanredtax"/>
    <x v="1"/>
    <d v="2017-10-23T00:00:00"/>
    <x v="301"/>
    <n v="0"/>
    <s v="finance"/>
    <n v="1987"/>
    <n v="1698.2"/>
    <n v="3798"/>
    <s v="United States"/>
    <n v="0"/>
    <s v="MG"/>
    <n v="3393"/>
    <x v="1"/>
    <s v="Central"/>
  </r>
  <r>
    <s v="JJGRAQ2K"/>
    <x v="16"/>
    <x v="3"/>
    <s v="Rangreen"/>
    <x v="2"/>
    <d v="2017-10-23T00:00:00"/>
    <x v="14"/>
    <m/>
    <s v="technolgy"/>
    <n v="1987"/>
    <n v="2938.67"/>
    <n v="8775"/>
    <s v="Panama"/>
    <n v="0"/>
    <s v="GTX"/>
    <n v="5482"/>
    <x v="2"/>
    <s v="West"/>
  </r>
  <r>
    <s v="DMYP7REE"/>
    <x v="20"/>
    <x v="0"/>
    <s v="Funholding"/>
    <x v="1"/>
    <d v="2017-10-23T00:00:00"/>
    <x v="231"/>
    <n v="0"/>
    <s v="finance"/>
    <n v="1991"/>
    <n v="2819.5"/>
    <n v="7227"/>
    <s v="United States"/>
    <s v="Golddex"/>
    <s v="GTX"/>
    <n v="1096"/>
    <x v="1"/>
    <s v="Central"/>
  </r>
  <r>
    <s v="1SKNSG2B"/>
    <x v="20"/>
    <x v="3"/>
    <s v="Treequote"/>
    <x v="0"/>
    <d v="2017-10-23T00:00:00"/>
    <x v="304"/>
    <n v="5516"/>
    <s v="telecommunications"/>
    <n v="1988"/>
    <n v="5266.09"/>
    <n v="8595"/>
    <s v="United States"/>
    <s v="Sonron"/>
    <s v="GTX"/>
    <n v="5482"/>
    <x v="1"/>
    <s v="Central"/>
  </r>
  <r>
    <s v="G6MUC5R6"/>
    <x v="11"/>
    <x v="3"/>
    <s v="Finhigh"/>
    <x v="1"/>
    <d v="2017-10-23T00:00:00"/>
    <x v="205"/>
    <n v="0"/>
    <s v="finance"/>
    <n v="2006"/>
    <n v="1102.43"/>
    <n v="1759"/>
    <s v="United States"/>
    <n v="0"/>
    <s v="GTX"/>
    <n v="5482"/>
    <x v="0"/>
    <s v="Central"/>
  </r>
  <r>
    <s v="CUJIRCWV"/>
    <x v="4"/>
    <x v="1"/>
    <s v="Condax"/>
    <x v="0"/>
    <d v="2017-10-23T00:00:00"/>
    <x v="268"/>
    <n v="51"/>
    <s v="medical"/>
    <n v="2017"/>
    <n v="4.54"/>
    <n v="9"/>
    <s v="United States"/>
    <n v="0"/>
    <s v="MG"/>
    <n v="55"/>
    <x v="3"/>
    <s v="West"/>
  </r>
  <r>
    <s v="YSFFEUCQ"/>
    <x v="2"/>
    <x v="0"/>
    <s v="Groovestreet"/>
    <x v="1"/>
    <d v="2017-10-23T00:00:00"/>
    <x v="302"/>
    <n v="0"/>
    <s v="retail"/>
    <n v="2003"/>
    <n v="223.8"/>
    <n v="299"/>
    <s v="United States"/>
    <n v="0"/>
    <s v="GTX"/>
    <n v="1096"/>
    <x v="2"/>
    <s v="West"/>
  </r>
  <r>
    <s v="OX0NE27G"/>
    <x v="2"/>
    <x v="0"/>
    <s v="Kan-code"/>
    <x v="0"/>
    <d v="2017-10-23T00:00:00"/>
    <x v="306"/>
    <n v="1195"/>
    <s v="software"/>
    <n v="1982"/>
    <n v="11698.03"/>
    <n v="34288"/>
    <s v="United States"/>
    <n v="0"/>
    <s v="GTX"/>
    <n v="1096"/>
    <x v="2"/>
    <s v="West"/>
  </r>
  <r>
    <s v="0B09WODM"/>
    <x v="28"/>
    <x v="0"/>
    <s v="Mathtouch"/>
    <x v="1"/>
    <d v="2017-10-24T00:00:00"/>
    <x v="300"/>
    <n v="0"/>
    <s v="marketing"/>
    <n v="1984"/>
    <n v="3027.46"/>
    <n v="9516"/>
    <s v="Jordan"/>
    <n v="0"/>
    <s v="GTX"/>
    <n v="1096"/>
    <x v="5"/>
    <s v="East"/>
  </r>
  <r>
    <s v="FSC4A2HZ"/>
    <x v="25"/>
    <x v="3"/>
    <s v="Silis"/>
    <x v="1"/>
    <d v="2017-10-24T00:00:00"/>
    <x v="299"/>
    <n v="0"/>
    <s v="medical"/>
    <n v="1994"/>
    <n v="2818.38"/>
    <n v="6290"/>
    <s v="United States"/>
    <n v="0"/>
    <s v="GTX"/>
    <n v="5482"/>
    <x v="5"/>
    <s v="East"/>
  </r>
  <r>
    <s v="YT5GLR6D"/>
    <x v="25"/>
    <x v="4"/>
    <s v="Kinnamplus"/>
    <x v="0"/>
    <d v="2017-10-24T00:00:00"/>
    <x v="199"/>
    <n v="3588"/>
    <s v="retail"/>
    <n v="2004"/>
    <n v="702.72"/>
    <n v="1831"/>
    <s v="United States"/>
    <n v="0"/>
    <s v="MG"/>
    <n v="3393"/>
    <x v="5"/>
    <s v="East"/>
  </r>
  <r>
    <s v="KOPJOMQE"/>
    <x v="26"/>
    <x v="0"/>
    <s v="Massive Dynamic"/>
    <x v="1"/>
    <d v="2017-10-24T00:00:00"/>
    <x v="305"/>
    <n v="0"/>
    <s v="entertainment"/>
    <n v="1989"/>
    <n v="665.06"/>
    <n v="1095"/>
    <s v="United States"/>
    <n v="0"/>
    <s v="GTX"/>
    <n v="1096"/>
    <x v="5"/>
    <s v="East"/>
  </r>
  <r>
    <s v="AS2BKSCT"/>
    <x v="1"/>
    <x v="0"/>
    <s v="Codehow"/>
    <x v="1"/>
    <d v="2017-10-24T00:00:00"/>
    <x v="226"/>
    <n v="0"/>
    <s v="software"/>
    <n v="1998"/>
    <n v="2714.9"/>
    <n v="2641"/>
    <s v="United States"/>
    <s v="Acme Corporation"/>
    <s v="GTX"/>
    <n v="1096"/>
    <x v="1"/>
    <s v="Central"/>
  </r>
  <r>
    <s v="L8POFR0T"/>
    <x v="7"/>
    <x v="4"/>
    <s v="Finjob"/>
    <x v="0"/>
    <d v="2017-10-24T00:00:00"/>
    <x v="269"/>
    <n v="3296"/>
    <s v="employment"/>
    <n v="1988"/>
    <n v="2059.9"/>
    <n v="3644"/>
    <s v="United States"/>
    <n v="0"/>
    <s v="MG"/>
    <n v="3393"/>
    <x v="2"/>
    <s v="West"/>
  </r>
  <r>
    <s v="RYF41KOV"/>
    <x v="29"/>
    <x v="0"/>
    <s v="Domzoom"/>
    <x v="1"/>
    <d v="2017-10-24T00:00:00"/>
    <x v="299"/>
    <n v="0"/>
    <s v="entertainment"/>
    <n v="1998"/>
    <n v="217.87"/>
    <n v="551"/>
    <s v="United States"/>
    <n v="0"/>
    <s v="GTX"/>
    <n v="1096"/>
    <x v="1"/>
    <s v="Central"/>
  </r>
  <r>
    <s v="MV7NPCI9"/>
    <x v="29"/>
    <x v="2"/>
    <s v="Betatech"/>
    <x v="0"/>
    <d v="2017-10-24T00:00:00"/>
    <x v="305"/>
    <n v="519"/>
    <s v="medical"/>
    <n v="1986"/>
    <n v="647.18"/>
    <n v="1185"/>
    <s v="Kenya"/>
    <n v="0"/>
    <s v="GTX"/>
    <n v="550"/>
    <x v="1"/>
    <s v="Central"/>
  </r>
  <r>
    <s v="TSN98FPQ"/>
    <x v="29"/>
    <x v="0"/>
    <s v="Betatech"/>
    <x v="0"/>
    <d v="2017-10-24T00:00:00"/>
    <x v="299"/>
    <n v="1243"/>
    <s v="medical"/>
    <n v="1986"/>
    <n v="647.18"/>
    <n v="1185"/>
    <s v="Kenya"/>
    <n v="0"/>
    <s v="GTX"/>
    <n v="1096"/>
    <x v="1"/>
    <s v="Central"/>
  </r>
  <r>
    <s v="SQW60VII"/>
    <x v="14"/>
    <x v="4"/>
    <s v="Fasehatice"/>
    <x v="1"/>
    <d v="2017-10-24T00:00:00"/>
    <x v="300"/>
    <n v="0"/>
    <s v="retail"/>
    <n v="1990"/>
    <n v="4968.91"/>
    <n v="7523"/>
    <s v="United States"/>
    <n v="0"/>
    <s v="MG"/>
    <n v="3393"/>
    <x v="2"/>
    <s v="West"/>
  </r>
  <r>
    <s v="PGG2DUPO"/>
    <x v="21"/>
    <x v="0"/>
    <s v="Ron-tech"/>
    <x v="0"/>
    <d v="2017-10-24T00:00:00"/>
    <x v="306"/>
    <n v="1133"/>
    <s v="medical"/>
    <n v="1992"/>
    <n v="3922.42"/>
    <n v="6837"/>
    <s v="United States"/>
    <n v="0"/>
    <s v="GTX"/>
    <n v="1096"/>
    <x v="0"/>
    <s v="Central"/>
  </r>
  <r>
    <s v="85U38YFD"/>
    <x v="20"/>
    <x v="2"/>
    <s v="Hottechi"/>
    <x v="1"/>
    <d v="2017-10-24T00:00:00"/>
    <x v="270"/>
    <n v="0"/>
    <s v="technolgy"/>
    <n v="1997"/>
    <n v="8170.38"/>
    <n v="16499"/>
    <s v="Korea"/>
    <n v="0"/>
    <s v="GTX"/>
    <n v="550"/>
    <x v="1"/>
    <s v="Central"/>
  </r>
  <r>
    <s v="M7V7UJHZ"/>
    <x v="20"/>
    <x v="4"/>
    <s v="Genco Pura Olive Oil Company"/>
    <x v="1"/>
    <d v="2017-10-24T00:00:00"/>
    <x v="271"/>
    <n v="0"/>
    <s v="retail"/>
    <n v="2007"/>
    <n v="894.33"/>
    <n v="1635"/>
    <s v="Italy"/>
    <n v="0"/>
    <s v="MG"/>
    <n v="3393"/>
    <x v="1"/>
    <s v="Central"/>
  </r>
  <r>
    <s v="S56NVD4M"/>
    <x v="8"/>
    <x v="3"/>
    <s v="Dalttechnology"/>
    <x v="0"/>
    <d v="2017-10-24T00:00:00"/>
    <x v="232"/>
    <n v="4945"/>
    <s v="software"/>
    <n v="2013"/>
    <n v="98.79"/>
    <n v="96"/>
    <s v="United States"/>
    <s v="Bubba Gump"/>
    <s v="GTX"/>
    <n v="5482"/>
    <x v="2"/>
    <s v="West"/>
  </r>
  <r>
    <s v="Y34O7SKI"/>
    <x v="11"/>
    <x v="4"/>
    <s v="Treequote"/>
    <x v="1"/>
    <d v="2017-10-24T00:00:00"/>
    <x v="304"/>
    <n v="0"/>
    <s v="telecommunications"/>
    <n v="1988"/>
    <n v="5266.09"/>
    <n v="8595"/>
    <s v="United States"/>
    <s v="Sonron"/>
    <s v="MG"/>
    <n v="3393"/>
    <x v="0"/>
    <s v="Central"/>
  </r>
  <r>
    <s v="DSY9VD0O"/>
    <x v="4"/>
    <x v="2"/>
    <s v="Cheers"/>
    <x v="0"/>
    <d v="2017-10-24T00:00:00"/>
    <x v="300"/>
    <n v="535"/>
    <s v="entertainment"/>
    <n v="1993"/>
    <n v="4269.9"/>
    <n v="6472"/>
    <s v="United States"/>
    <s v="Massive Dynamic"/>
    <s v="GTX"/>
    <n v="550"/>
    <x v="3"/>
    <s v="West"/>
  </r>
  <r>
    <s v="6ZR7IUC4"/>
    <x v="2"/>
    <x v="4"/>
    <s v="Zoomit"/>
    <x v="1"/>
    <d v="2017-10-24T00:00:00"/>
    <x v="238"/>
    <n v="0"/>
    <s v="entertainment"/>
    <n v="1992"/>
    <n v="324.19"/>
    <n v="978"/>
    <s v="United States"/>
    <n v="0"/>
    <s v="MG"/>
    <n v="3393"/>
    <x v="2"/>
    <s v="West"/>
  </r>
  <r>
    <s v="8W9YXI59"/>
    <x v="3"/>
    <x v="1"/>
    <s v="Cancity"/>
    <x v="0"/>
    <d v="2017-10-25T00:00:00"/>
    <x v="243"/>
    <n v="59"/>
    <s v="retail"/>
    <n v="2001"/>
    <n v="718.62"/>
    <n v="2448"/>
    <s v="United States"/>
    <n v="0"/>
    <s v="MG"/>
    <n v="55"/>
    <x v="0"/>
    <s v="Central"/>
  </r>
  <r>
    <s v="YEH9VQCD"/>
    <x v="26"/>
    <x v="2"/>
    <s v="Condax"/>
    <x v="0"/>
    <d v="2017-10-25T00:00:00"/>
    <x v="303"/>
    <n v="526"/>
    <s v="medical"/>
    <n v="2017"/>
    <n v="4.54"/>
    <n v="9"/>
    <s v="United States"/>
    <n v="0"/>
    <s v="GTX"/>
    <n v="550"/>
    <x v="5"/>
    <s v="East"/>
  </r>
  <r>
    <s v="35GT4NM9"/>
    <x v="22"/>
    <x v="2"/>
    <s v="Acme Corporation"/>
    <x v="0"/>
    <d v="2017-10-25T00:00:00"/>
    <x v="212"/>
    <n v="586"/>
    <s v="technolgy"/>
    <n v="1996"/>
    <n v="1100.04"/>
    <n v="2822"/>
    <s v="United States"/>
    <n v="0"/>
    <s v="GTX"/>
    <n v="550"/>
    <x v="5"/>
    <s v="East"/>
  </r>
  <r>
    <s v="MICIJ00A"/>
    <x v="24"/>
    <x v="4"/>
    <s v="Scottech"/>
    <x v="1"/>
    <d v="2017-10-25T00:00:00"/>
    <x v="303"/>
    <n v="0"/>
    <s v="marketing"/>
    <n v="2012"/>
    <n v="45.39"/>
    <n v="100"/>
    <s v="United States"/>
    <s v="Inity"/>
    <s v="MG"/>
    <n v="3393"/>
    <x v="1"/>
    <s v="Central"/>
  </r>
  <r>
    <s v="EMK9P63G"/>
    <x v="5"/>
    <x v="2"/>
    <s v="Condax"/>
    <x v="0"/>
    <d v="2017-10-25T00:00:00"/>
    <x v="300"/>
    <n v="566"/>
    <s v="medical"/>
    <n v="2017"/>
    <n v="4.54"/>
    <n v="9"/>
    <s v="United States"/>
    <n v="0"/>
    <s v="GTX"/>
    <n v="550"/>
    <x v="3"/>
    <s v="West"/>
  </r>
  <r>
    <s v="7GWM1WT0"/>
    <x v="0"/>
    <x v="2"/>
    <s v="Hottechi"/>
    <x v="0"/>
    <d v="2017-10-25T00:00:00"/>
    <x v="264"/>
    <n v="537"/>
    <s v="technolgy"/>
    <n v="1997"/>
    <n v="8170.38"/>
    <n v="16499"/>
    <s v="Korea"/>
    <n v="0"/>
    <s v="GTX"/>
    <n v="550"/>
    <x v="0"/>
    <s v="Central"/>
  </r>
  <r>
    <s v="U0XWF9TW"/>
    <x v="13"/>
    <x v="1"/>
    <s v="The New York Inquirer"/>
    <x v="0"/>
    <d v="2017-10-25T00:00:00"/>
    <x v="260"/>
    <n v="47"/>
    <s v="medical"/>
    <n v="1996"/>
    <n v="439.21"/>
    <n v="792"/>
    <s v="United States"/>
    <n v="0"/>
    <s v="MG"/>
    <n v="55"/>
    <x v="4"/>
    <s v="East"/>
  </r>
  <r>
    <s v="E8L9I3QP"/>
    <x v="2"/>
    <x v="2"/>
    <s v="Condax"/>
    <x v="0"/>
    <d v="2017-10-25T00:00:00"/>
    <x v="197"/>
    <n v="447"/>
    <s v="medical"/>
    <n v="2017"/>
    <n v="4.54"/>
    <n v="9"/>
    <s v="United States"/>
    <n v="0"/>
    <s v="GTX"/>
    <n v="550"/>
    <x v="2"/>
    <s v="West"/>
  </r>
  <r>
    <s v="63S5SNBC"/>
    <x v="3"/>
    <x v="0"/>
    <s v="Domzoom"/>
    <x v="0"/>
    <d v="2017-10-26T00:00:00"/>
    <x v="303"/>
    <n v="1103"/>
    <s v="entertainment"/>
    <n v="1998"/>
    <n v="217.87"/>
    <n v="551"/>
    <s v="United States"/>
    <n v="0"/>
    <s v="GTX"/>
    <n v="1096"/>
    <x v="0"/>
    <s v="Central"/>
  </r>
  <r>
    <s v="3PIPAOVU"/>
    <x v="3"/>
    <x v="1"/>
    <s v="Finhigh"/>
    <x v="0"/>
    <d v="2017-10-26T00:00:00"/>
    <x v="268"/>
    <n v="57"/>
    <s v="finance"/>
    <n v="2006"/>
    <n v="1102.43"/>
    <n v="1759"/>
    <s v="United States"/>
    <n v="0"/>
    <s v="MG"/>
    <n v="55"/>
    <x v="0"/>
    <s v="Central"/>
  </r>
  <r>
    <s v="UBU4E17W"/>
    <x v="25"/>
    <x v="2"/>
    <s v="Betasoloin"/>
    <x v="1"/>
    <d v="2017-10-26T00:00:00"/>
    <x v="205"/>
    <n v="0"/>
    <s v="medical"/>
    <n v="1999"/>
    <n v="251.41"/>
    <n v="495"/>
    <s v="United States"/>
    <n v="0"/>
    <s v="GTX"/>
    <n v="550"/>
    <x v="5"/>
    <s v="East"/>
  </r>
  <r>
    <s v="99HAV7SY"/>
    <x v="27"/>
    <x v="3"/>
    <s v="Hottechi"/>
    <x v="1"/>
    <d v="2017-10-26T00:00:00"/>
    <x v="251"/>
    <n v="0"/>
    <s v="technolgy"/>
    <n v="1997"/>
    <n v="8170.38"/>
    <n v="16499"/>
    <s v="Korea"/>
    <n v="0"/>
    <s v="GTX"/>
    <n v="5482"/>
    <x v="0"/>
    <s v="Central"/>
  </r>
  <r>
    <s v="8UU0I29V"/>
    <x v="12"/>
    <x v="2"/>
    <s v="Fasehatice"/>
    <x v="0"/>
    <d v="2017-10-26T00:00:00"/>
    <x v="302"/>
    <n v="504"/>
    <s v="retail"/>
    <n v="1990"/>
    <n v="4968.91"/>
    <n v="7523"/>
    <s v="United States"/>
    <n v="0"/>
    <s v="GTX"/>
    <n v="550"/>
    <x v="3"/>
    <s v="West"/>
  </r>
  <r>
    <s v="U2JI00ER"/>
    <x v="20"/>
    <x v="4"/>
    <s v="Betatech"/>
    <x v="0"/>
    <d v="2017-10-26T00:00:00"/>
    <x v="303"/>
    <n v="3353"/>
    <s v="medical"/>
    <n v="1986"/>
    <n v="647.18"/>
    <n v="1185"/>
    <s v="Kenya"/>
    <n v="0"/>
    <s v="MG"/>
    <n v="3393"/>
    <x v="1"/>
    <s v="Central"/>
  </r>
  <r>
    <s v="56D231XJ"/>
    <x v="8"/>
    <x v="3"/>
    <s v="Kan-code"/>
    <x v="1"/>
    <d v="2017-10-26T00:00:00"/>
    <x v="306"/>
    <n v="0"/>
    <s v="software"/>
    <n v="1982"/>
    <n v="11698.03"/>
    <n v="34288"/>
    <s v="United States"/>
    <n v="0"/>
    <s v="GTX"/>
    <n v="5482"/>
    <x v="2"/>
    <s v="West"/>
  </r>
  <r>
    <s v="O2CFE5KX"/>
    <x v="8"/>
    <x v="1"/>
    <s v="Fasehatice"/>
    <x v="0"/>
    <d v="2017-10-26T00:00:00"/>
    <x v="197"/>
    <n v="50"/>
    <s v="retail"/>
    <n v="1990"/>
    <n v="4968.91"/>
    <n v="7523"/>
    <s v="United States"/>
    <n v="0"/>
    <s v="MG"/>
    <n v="55"/>
    <x v="2"/>
    <s v="West"/>
  </r>
  <r>
    <s v="UCLGT98S"/>
    <x v="6"/>
    <x v="2"/>
    <s v="Conecom"/>
    <x v="1"/>
    <d v="2017-10-26T00:00:00"/>
    <x v="304"/>
    <n v="0"/>
    <s v="technolgy"/>
    <n v="2005"/>
    <n v="1520.66"/>
    <n v="1806"/>
    <s v="United States"/>
    <n v="0"/>
    <s v="GTX"/>
    <n v="550"/>
    <x v="1"/>
    <s v="Central"/>
  </r>
  <r>
    <s v="BZG9DI4Z"/>
    <x v="4"/>
    <x v="2"/>
    <s v="Blackzim"/>
    <x v="1"/>
    <d v="2017-10-26T00:00:00"/>
    <x v="302"/>
    <n v="0"/>
    <s v="retail"/>
    <n v="2009"/>
    <n v="497.11"/>
    <n v="1588"/>
    <s v="United States"/>
    <n v="0"/>
    <s v="GTX"/>
    <n v="550"/>
    <x v="3"/>
    <s v="West"/>
  </r>
  <r>
    <s v="E2R39451"/>
    <x v="4"/>
    <x v="2"/>
    <s v="Groovestreet"/>
    <x v="1"/>
    <d v="2017-10-26T00:00:00"/>
    <x v="303"/>
    <n v="0"/>
    <s v="retail"/>
    <n v="2003"/>
    <n v="223.8"/>
    <n v="299"/>
    <s v="United States"/>
    <n v="0"/>
    <s v="GTX"/>
    <n v="550"/>
    <x v="3"/>
    <s v="West"/>
  </r>
  <r>
    <s v="KHQR5AKG"/>
    <x v="4"/>
    <x v="4"/>
    <s v="Sunnamplex"/>
    <x v="1"/>
    <d v="2017-10-26T00:00:00"/>
    <x v="217"/>
    <n v="0"/>
    <s v="marketing"/>
    <n v="2008"/>
    <n v="894.37"/>
    <n v="1593"/>
    <s v="Poland"/>
    <n v="0"/>
    <s v="MG"/>
    <n v="3393"/>
    <x v="3"/>
    <s v="West"/>
  </r>
  <r>
    <s v="NMI79ZYT"/>
    <x v="13"/>
    <x v="2"/>
    <s v="Ganjaflex"/>
    <x v="1"/>
    <d v="2017-10-26T00:00:00"/>
    <x v="306"/>
    <n v="0"/>
    <s v="retail"/>
    <n v="1995"/>
    <n v="5158.71"/>
    <n v="17479"/>
    <s v="Japan"/>
    <n v="0"/>
    <s v="GTX"/>
    <n v="550"/>
    <x v="4"/>
    <s v="East"/>
  </r>
  <r>
    <s v="RU3HH59R"/>
    <x v="13"/>
    <x v="2"/>
    <s v="Zencorporation"/>
    <x v="1"/>
    <d v="2017-10-26T00:00:00"/>
    <x v="302"/>
    <n v="0"/>
    <s v="technolgy"/>
    <n v="2011"/>
    <n v="40.79"/>
    <n v="142"/>
    <s v="China"/>
    <n v="0"/>
    <s v="GTX"/>
    <n v="550"/>
    <x v="4"/>
    <s v="East"/>
  </r>
  <r>
    <s v="IE1N4OUS"/>
    <x v="3"/>
    <x v="3"/>
    <s v="Rundofase"/>
    <x v="0"/>
    <d v="2017-10-27T00:00:00"/>
    <x v="242"/>
    <n v="5269"/>
    <s v="technolgy"/>
    <n v="1983"/>
    <n v="1008.06"/>
    <n v="1238"/>
    <s v="United States"/>
    <n v="0"/>
    <s v="GTX"/>
    <n v="5482"/>
    <x v="0"/>
    <s v="Central"/>
  </r>
  <r>
    <s v="FOFS0O2G"/>
    <x v="25"/>
    <x v="3"/>
    <s v="Xx-zobam"/>
    <x v="1"/>
    <d v="2017-10-27T00:00:00"/>
    <x v="305"/>
    <n v="0"/>
    <s v="entertainment"/>
    <n v="1989"/>
    <n v="3838.39"/>
    <n v="8274"/>
    <s v="United States"/>
    <n v="0"/>
    <s v="GTX"/>
    <n v="5482"/>
    <x v="5"/>
    <s v="East"/>
  </r>
  <r>
    <s v="66BQC4C9"/>
    <x v="27"/>
    <x v="4"/>
    <s v="Conecom"/>
    <x v="1"/>
    <d v="2017-10-27T00:00:00"/>
    <x v="238"/>
    <n v="0"/>
    <s v="technolgy"/>
    <n v="2005"/>
    <n v="1520.66"/>
    <n v="1806"/>
    <s v="United States"/>
    <n v="0"/>
    <s v="MG"/>
    <n v="3393"/>
    <x v="0"/>
    <s v="Central"/>
  </r>
  <r>
    <s v="GXQJVJQT"/>
    <x v="23"/>
    <x v="2"/>
    <s v="Mathtouch"/>
    <x v="0"/>
    <d v="2017-10-27T00:00:00"/>
    <x v="305"/>
    <n v="601"/>
    <s v="marketing"/>
    <n v="1984"/>
    <n v="3027.46"/>
    <n v="9516"/>
    <s v="Jordan"/>
    <n v="0"/>
    <s v="GTX"/>
    <n v="550"/>
    <x v="4"/>
    <s v="East"/>
  </r>
  <r>
    <s v="PP4ZY6TZ"/>
    <x v="1"/>
    <x v="5"/>
    <s v="Treequote"/>
    <x v="1"/>
    <d v="2017-10-27T00:00:00"/>
    <x v="232"/>
    <n v="0"/>
    <s v="telecommunications"/>
    <n v="1988"/>
    <n v="5266.09"/>
    <n v="8595"/>
    <s v="United States"/>
    <s v="Sonron"/>
    <s v="GTK"/>
    <n v="26768"/>
    <x v="1"/>
    <s v="Central"/>
  </r>
  <r>
    <s v="7TOPAQ9Y"/>
    <x v="1"/>
    <x v="1"/>
    <s v="Finhigh"/>
    <x v="0"/>
    <d v="2017-10-27T00:00:00"/>
    <x v="271"/>
    <n v="53"/>
    <s v="finance"/>
    <n v="2006"/>
    <n v="1102.43"/>
    <n v="1759"/>
    <s v="United States"/>
    <n v="0"/>
    <s v="MG"/>
    <n v="55"/>
    <x v="1"/>
    <s v="Central"/>
  </r>
  <r>
    <s v="7NJS374V"/>
    <x v="12"/>
    <x v="1"/>
    <s v="Groovestreet"/>
    <x v="0"/>
    <d v="2017-10-27T00:00:00"/>
    <x v="232"/>
    <n v="46"/>
    <s v="retail"/>
    <n v="2003"/>
    <n v="223.8"/>
    <n v="299"/>
    <s v="United States"/>
    <n v="0"/>
    <s v="MG"/>
    <n v="55"/>
    <x v="3"/>
    <s v="West"/>
  </r>
  <r>
    <s v="PJJMVZAL"/>
    <x v="29"/>
    <x v="2"/>
    <s v="Treequote"/>
    <x v="0"/>
    <d v="2017-10-27T00:00:00"/>
    <x v="305"/>
    <n v="538"/>
    <s v="telecommunications"/>
    <n v="1988"/>
    <n v="5266.09"/>
    <n v="8595"/>
    <s v="United States"/>
    <s v="Sonron"/>
    <s v="GTX"/>
    <n v="550"/>
    <x v="1"/>
    <s v="Central"/>
  </r>
  <r>
    <s v="MFYR7SSG"/>
    <x v="14"/>
    <x v="1"/>
    <s v="Plexzap"/>
    <x v="0"/>
    <d v="2017-10-27T00:00:00"/>
    <x v="272"/>
    <n v="53"/>
    <s v="retail"/>
    <n v="2001"/>
    <n v="2437.85"/>
    <n v="4874"/>
    <s v="United States"/>
    <n v="0"/>
    <s v="MG"/>
    <n v="55"/>
    <x v="2"/>
    <s v="West"/>
  </r>
  <r>
    <s v="F2F1LPTA"/>
    <x v="21"/>
    <x v="4"/>
    <s v="Dontechi"/>
    <x v="0"/>
    <d v="2017-10-27T00:00:00"/>
    <x v="197"/>
    <n v="3296"/>
    <s v="software"/>
    <n v="1982"/>
    <n v="4618"/>
    <n v="10083"/>
    <s v="United States"/>
    <n v="0"/>
    <s v="MG"/>
    <n v="3393"/>
    <x v="0"/>
    <s v="Central"/>
  </r>
  <r>
    <s v="QVP4LFVD"/>
    <x v="5"/>
    <x v="2"/>
    <s v="Doncon"/>
    <x v="1"/>
    <d v="2017-10-27T00:00:00"/>
    <x v="302"/>
    <n v="0"/>
    <s v="technolgy"/>
    <n v="2010"/>
    <n v="587.72"/>
    <n v="1501"/>
    <s v="United States"/>
    <n v="0"/>
    <s v="GTX"/>
    <n v="550"/>
    <x v="3"/>
    <s v="West"/>
  </r>
  <r>
    <s v="7FZMWZJT"/>
    <x v="20"/>
    <x v="4"/>
    <s v="Isdom"/>
    <x v="0"/>
    <d v="2017-10-27T00:00:00"/>
    <x v="238"/>
    <n v="3561"/>
    <s v="medical"/>
    <n v="2002"/>
    <n v="3178.24"/>
    <n v="4540"/>
    <s v="United States"/>
    <n v="0"/>
    <s v="MG"/>
    <n v="3393"/>
    <x v="1"/>
    <s v="Central"/>
  </r>
  <r>
    <s v="8THGVJ52"/>
    <x v="8"/>
    <x v="3"/>
    <s v="Singletechno"/>
    <x v="0"/>
    <d v="2017-10-27T00:00:00"/>
    <x v="205"/>
    <n v="5655"/>
    <s v="retail"/>
    <n v="1996"/>
    <n v="2214.94"/>
    <n v="5374"/>
    <s v="United States"/>
    <n v="0"/>
    <s v="GTX"/>
    <n v="5482"/>
    <x v="2"/>
    <s v="West"/>
  </r>
  <r>
    <s v="M827K2PI"/>
    <x v="0"/>
    <x v="2"/>
    <s v="Domzoom"/>
    <x v="0"/>
    <d v="2017-10-27T00:00:00"/>
    <x v="246"/>
    <n v="656"/>
    <s v="entertainment"/>
    <n v="1998"/>
    <n v="217.87"/>
    <n v="551"/>
    <s v="United States"/>
    <n v="0"/>
    <s v="GTX"/>
    <n v="550"/>
    <x v="0"/>
    <s v="Central"/>
  </r>
  <r>
    <s v="4ETZYSN3"/>
    <x v="17"/>
    <x v="4"/>
    <s v="Donquadtech"/>
    <x v="0"/>
    <d v="2017-10-27T00:00:00"/>
    <x v="212"/>
    <n v="3258"/>
    <s v="technolgy"/>
    <n v="1992"/>
    <n v="1712.68"/>
    <n v="3194"/>
    <s v="United States"/>
    <s v="Acme Corporation"/>
    <s v="MG"/>
    <n v="3393"/>
    <x v="5"/>
    <s v="East"/>
  </r>
  <r>
    <s v="SZDGWQLT"/>
    <x v="10"/>
    <x v="2"/>
    <s v="Goodsilron"/>
    <x v="0"/>
    <d v="2017-10-27T00:00:00"/>
    <x v="255"/>
    <n v="577"/>
    <s v="marketing"/>
    <n v="2000"/>
    <n v="2952.73"/>
    <n v="5107"/>
    <s v="United States"/>
    <n v="0"/>
    <s v="GTX"/>
    <n v="550"/>
    <x v="3"/>
    <s v="West"/>
  </r>
  <r>
    <s v="YM5F751C"/>
    <x v="11"/>
    <x v="1"/>
    <s v="Statholdings"/>
    <x v="0"/>
    <d v="2017-10-27T00:00:00"/>
    <x v="302"/>
    <n v="50"/>
    <s v="employment"/>
    <n v="1997"/>
    <n v="291.27"/>
    <n v="586"/>
    <s v="United States"/>
    <n v="0"/>
    <s v="MG"/>
    <n v="55"/>
    <x v="0"/>
    <s v="Central"/>
  </r>
  <r>
    <s v="G7U0HP7Q"/>
    <x v="4"/>
    <x v="2"/>
    <s v="Lexiqvolax"/>
    <x v="1"/>
    <d v="2017-10-27T00:00:00"/>
    <x v="305"/>
    <n v="0"/>
    <s v="medical"/>
    <n v="2004"/>
    <n v="1618.89"/>
    <n v="3889"/>
    <s v="United States"/>
    <n v="0"/>
    <s v="GTX"/>
    <n v="550"/>
    <x v="3"/>
    <s v="West"/>
  </r>
  <r>
    <s v="FRNGLIYS"/>
    <x v="3"/>
    <x v="1"/>
    <s v="dambase"/>
    <x v="0"/>
    <d v="2017-10-28T00:00:00"/>
    <x v="305"/>
    <n v="66"/>
    <s v="marketing"/>
    <n v="1995"/>
    <n v="2173.98"/>
    <n v="2928"/>
    <s v="United States"/>
    <s v="Inity"/>
    <s v="MG"/>
    <n v="55"/>
    <x v="0"/>
    <s v="Central"/>
  </r>
  <r>
    <s v="OY08XJ2E"/>
    <x v="23"/>
    <x v="0"/>
    <s v="Gekko &amp; Co"/>
    <x v="0"/>
    <d v="2017-10-28T00:00:00"/>
    <x v="255"/>
    <n v="1079"/>
    <s v="retail"/>
    <n v="1990"/>
    <n v="2520.83"/>
    <n v="3502"/>
    <s v="United States"/>
    <n v="0"/>
    <s v="GTX"/>
    <n v="1096"/>
    <x v="4"/>
    <s v="East"/>
  </r>
  <r>
    <s v="ZSZFPCYS"/>
    <x v="1"/>
    <x v="4"/>
    <s v="Conecom"/>
    <x v="1"/>
    <d v="2017-10-28T00:00:00"/>
    <x v="305"/>
    <n v="0"/>
    <s v="technolgy"/>
    <n v="2005"/>
    <n v="1520.66"/>
    <n v="1806"/>
    <s v="United States"/>
    <n v="0"/>
    <s v="MG"/>
    <n v="3393"/>
    <x v="1"/>
    <s v="Central"/>
  </r>
  <r>
    <s v="BXCEXXP4"/>
    <x v="22"/>
    <x v="4"/>
    <s v="Donquadtech"/>
    <x v="1"/>
    <d v="2017-10-28T00:00:00"/>
    <x v="197"/>
    <n v="0"/>
    <s v="technolgy"/>
    <n v="1992"/>
    <n v="1712.68"/>
    <n v="3194"/>
    <s v="United States"/>
    <s v="Acme Corporation"/>
    <s v="MG"/>
    <n v="3393"/>
    <x v="5"/>
    <s v="East"/>
  </r>
  <r>
    <s v="H3K2E35I"/>
    <x v="12"/>
    <x v="5"/>
    <s v="Cheers"/>
    <x v="0"/>
    <d v="2017-10-28T00:00:00"/>
    <x v="305"/>
    <n v="27971"/>
    <s v="entertainment"/>
    <n v="1993"/>
    <n v="4269.9"/>
    <n v="6472"/>
    <s v="United States"/>
    <s v="Massive Dynamic"/>
    <s v="GTK"/>
    <n v="26768"/>
    <x v="3"/>
    <s v="West"/>
  </r>
  <r>
    <s v="7EHJYKWE"/>
    <x v="16"/>
    <x v="2"/>
    <s v="Xx-holding"/>
    <x v="2"/>
    <d v="2017-10-28T00:00:00"/>
    <x v="14"/>
    <m/>
    <s v="finance"/>
    <n v="1993"/>
    <n v="7537.24"/>
    <n v="20293"/>
    <s v="United States"/>
    <n v="0"/>
    <s v="GTX"/>
    <n v="550"/>
    <x v="2"/>
    <s v="West"/>
  </r>
  <r>
    <s v="LB6S2ONR"/>
    <x v="5"/>
    <x v="2"/>
    <s v="Y-corporation"/>
    <x v="0"/>
    <d v="2017-10-28T00:00:00"/>
    <x v="209"/>
    <n v="598"/>
    <s v="employment"/>
    <n v="1983"/>
    <n v="2871.35"/>
    <n v="9561"/>
    <s v="United States"/>
    <n v="0"/>
    <s v="GTX"/>
    <n v="550"/>
    <x v="3"/>
    <s v="West"/>
  </r>
  <r>
    <s v="6BRNE2DV"/>
    <x v="11"/>
    <x v="1"/>
    <s v="Statholdings"/>
    <x v="1"/>
    <d v="2017-10-28T00:00:00"/>
    <x v="305"/>
    <n v="0"/>
    <s v="employment"/>
    <n v="1997"/>
    <n v="291.27"/>
    <n v="586"/>
    <s v="United States"/>
    <n v="0"/>
    <s v="MG"/>
    <n v="55"/>
    <x v="0"/>
    <s v="Central"/>
  </r>
  <r>
    <s v="VMGCRSWP"/>
    <x v="13"/>
    <x v="1"/>
    <s v="Bluth Company"/>
    <x v="0"/>
    <d v="2017-10-28T00:00:00"/>
    <x v="225"/>
    <n v="61"/>
    <s v="technolgy"/>
    <n v="1993"/>
    <n v="1242.32"/>
    <n v="3027"/>
    <s v="United States"/>
    <s v="Acme Corporation"/>
    <s v="MG"/>
    <n v="55"/>
    <x v="4"/>
    <s v="East"/>
  </r>
  <r>
    <s v="4HJIT2B6"/>
    <x v="2"/>
    <x v="2"/>
    <s v="Rantouch"/>
    <x v="1"/>
    <d v="2017-10-28T00:00:00"/>
    <x v="238"/>
    <n v="0"/>
    <s v="telecommunications"/>
    <n v="1994"/>
    <n v="1188.42"/>
    <n v="3015"/>
    <s v="United States"/>
    <n v="0"/>
    <s v="GTX"/>
    <n v="550"/>
    <x v="2"/>
    <s v="West"/>
  </r>
  <r>
    <s v="DJY7S9AI"/>
    <x v="2"/>
    <x v="4"/>
    <s v="Plusstrip"/>
    <x v="0"/>
    <d v="2017-10-28T00:00:00"/>
    <x v="255"/>
    <n v="3082"/>
    <s v="entertainment"/>
    <n v="2002"/>
    <n v="349.81"/>
    <n v="315"/>
    <s v="United States"/>
    <n v="0"/>
    <s v="MG"/>
    <n v="3393"/>
    <x v="2"/>
    <s v="West"/>
  </r>
  <r>
    <s v="X6MHLE33"/>
    <x v="25"/>
    <x v="2"/>
    <s v="Gekko &amp; Co"/>
    <x v="1"/>
    <d v="2017-10-29T00:00:00"/>
    <x v="255"/>
    <n v="0"/>
    <s v="retail"/>
    <n v="1990"/>
    <n v="2520.83"/>
    <n v="3502"/>
    <s v="United States"/>
    <n v="0"/>
    <s v="GTX"/>
    <n v="550"/>
    <x v="5"/>
    <s v="East"/>
  </r>
  <r>
    <s v="TLAWJR5V"/>
    <x v="23"/>
    <x v="3"/>
    <s v="Ontomedia"/>
    <x v="0"/>
    <d v="2017-10-29T00:00:00"/>
    <x v="209"/>
    <n v="5646"/>
    <s v="employment"/>
    <n v="1997"/>
    <n v="882.12"/>
    <n v="2769"/>
    <s v="United States"/>
    <n v="0"/>
    <s v="GTX"/>
    <n v="5482"/>
    <x v="4"/>
    <s v="East"/>
  </r>
  <r>
    <s v="SQ63LXS8"/>
    <x v="1"/>
    <x v="4"/>
    <s v="Codehow"/>
    <x v="1"/>
    <d v="2017-10-29T00:00:00"/>
    <x v="217"/>
    <n v="0"/>
    <s v="software"/>
    <n v="1998"/>
    <n v="2714.9"/>
    <n v="2641"/>
    <s v="United States"/>
    <s v="Acme Corporation"/>
    <s v="MG"/>
    <n v="3393"/>
    <x v="1"/>
    <s v="Central"/>
  </r>
  <r>
    <s v="HMG6NWSR"/>
    <x v="24"/>
    <x v="4"/>
    <s v="Cancity"/>
    <x v="0"/>
    <d v="2017-10-29T00:00:00"/>
    <x v="264"/>
    <n v="2931"/>
    <s v="retail"/>
    <n v="2001"/>
    <n v="718.62"/>
    <n v="2448"/>
    <s v="United States"/>
    <n v="0"/>
    <s v="MG"/>
    <n v="3393"/>
    <x v="1"/>
    <s v="Central"/>
  </r>
  <r>
    <s v="KNH4ZX85"/>
    <x v="29"/>
    <x v="1"/>
    <s v="Bioholding"/>
    <x v="0"/>
    <d v="2017-10-29T00:00:00"/>
    <x v="306"/>
    <n v="62"/>
    <s v="medical"/>
    <n v="2012"/>
    <n v="587.34"/>
    <n v="1356"/>
    <s v="Philipines"/>
    <n v="0"/>
    <s v="MG"/>
    <n v="55"/>
    <x v="1"/>
    <s v="Central"/>
  </r>
  <r>
    <s v="FV7Y3ZPO"/>
    <x v="15"/>
    <x v="4"/>
    <s v="Konex"/>
    <x v="1"/>
    <d v="2017-10-29T00:00:00"/>
    <x v="197"/>
    <n v="0"/>
    <s v="technolgy"/>
    <n v="1980"/>
    <n v="7708.38"/>
    <n v="13756"/>
    <s v="United States"/>
    <n v="0"/>
    <s v="MG"/>
    <n v="3393"/>
    <x v="4"/>
    <s v="East"/>
  </r>
  <r>
    <s v="0N11U6L3"/>
    <x v="26"/>
    <x v="0"/>
    <s v="Acme Corporation"/>
    <x v="2"/>
    <d v="2017-10-30T00:00:00"/>
    <x v="14"/>
    <m/>
    <s v="technolgy"/>
    <n v="1996"/>
    <n v="1100.04"/>
    <n v="2822"/>
    <s v="United States"/>
    <n v="0"/>
    <s v="GTX"/>
    <n v="1096"/>
    <x v="5"/>
    <s v="East"/>
  </r>
  <r>
    <s v="005JS57S"/>
    <x v="24"/>
    <x v="2"/>
    <s v="Treequote"/>
    <x v="0"/>
    <d v="2017-10-30T00:00:00"/>
    <x v="209"/>
    <n v="539"/>
    <s v="telecommunications"/>
    <n v="1988"/>
    <n v="5266.09"/>
    <n v="8595"/>
    <s v="United States"/>
    <s v="Sonron"/>
    <s v="GTX"/>
    <n v="550"/>
    <x v="1"/>
    <s v="Central"/>
  </r>
  <r>
    <s v="TWDNQ9TX"/>
    <x v="29"/>
    <x v="0"/>
    <s v="Rangreen"/>
    <x v="0"/>
    <d v="2017-10-30T00:00:00"/>
    <x v="306"/>
    <n v="973"/>
    <s v="technolgy"/>
    <n v="1987"/>
    <n v="2938.67"/>
    <n v="8775"/>
    <s v="Panama"/>
    <n v="0"/>
    <s v="GTX"/>
    <n v="1096"/>
    <x v="1"/>
    <s v="Central"/>
  </r>
  <r>
    <s v="G289FPBV"/>
    <x v="21"/>
    <x v="1"/>
    <s v="Statholdings"/>
    <x v="1"/>
    <d v="2017-10-30T00:00:00"/>
    <x v="306"/>
    <n v="0"/>
    <s v="employment"/>
    <n v="1997"/>
    <n v="291.27"/>
    <n v="586"/>
    <s v="United States"/>
    <n v="0"/>
    <s v="MG"/>
    <n v="55"/>
    <x v="0"/>
    <s v="Central"/>
  </r>
  <r>
    <s v="G9H0MWBL"/>
    <x v="17"/>
    <x v="3"/>
    <s v="Ganjaflex"/>
    <x v="1"/>
    <d v="2017-10-30T00:00:00"/>
    <x v="306"/>
    <n v="0"/>
    <s v="retail"/>
    <n v="1995"/>
    <n v="5158.71"/>
    <n v="17479"/>
    <s v="Japan"/>
    <n v="0"/>
    <s v="GTX"/>
    <n v="5482"/>
    <x v="5"/>
    <s v="East"/>
  </r>
  <r>
    <s v="P2YWZPES"/>
    <x v="4"/>
    <x v="2"/>
    <s v="Konex"/>
    <x v="0"/>
    <d v="2017-10-30T00:00:00"/>
    <x v="217"/>
    <n v="622"/>
    <s v="technolgy"/>
    <n v="1980"/>
    <n v="7708.38"/>
    <n v="13756"/>
    <s v="United States"/>
    <n v="0"/>
    <s v="GTX"/>
    <n v="550"/>
    <x v="3"/>
    <s v="West"/>
  </r>
  <r>
    <s v="NPGETEDZ"/>
    <x v="2"/>
    <x v="0"/>
    <s v="Sunnamplex"/>
    <x v="1"/>
    <d v="2017-10-30T00:00:00"/>
    <x v="224"/>
    <n v="0"/>
    <s v="marketing"/>
    <n v="2008"/>
    <n v="894.37"/>
    <n v="1593"/>
    <s v="Poland"/>
    <n v="0"/>
    <s v="GTX"/>
    <n v="1096"/>
    <x v="2"/>
    <s v="West"/>
  </r>
  <r>
    <s v="J5I6Y4RN"/>
    <x v="3"/>
    <x v="1"/>
    <s v="Isdom"/>
    <x v="1"/>
    <d v="2017-10-31T00:00:00"/>
    <x v="232"/>
    <n v="0"/>
    <s v="medical"/>
    <n v="2002"/>
    <n v="3178.24"/>
    <n v="4540"/>
    <s v="United States"/>
    <n v="0"/>
    <s v="MG"/>
    <n v="55"/>
    <x v="0"/>
    <s v="Central"/>
  </r>
  <r>
    <s v="XRMOUF1R"/>
    <x v="28"/>
    <x v="4"/>
    <s v="Condax"/>
    <x v="0"/>
    <d v="2017-10-31T00:00:00"/>
    <x v="238"/>
    <n v="4172"/>
    <s v="medical"/>
    <n v="2017"/>
    <n v="4.54"/>
    <n v="9"/>
    <s v="United States"/>
    <n v="0"/>
    <s v="MG"/>
    <n v="3393"/>
    <x v="5"/>
    <s v="East"/>
  </r>
  <r>
    <s v="FAS4V07H"/>
    <x v="25"/>
    <x v="4"/>
    <s v="Konex"/>
    <x v="0"/>
    <d v="2017-10-31T00:00:00"/>
    <x v="248"/>
    <n v="2695"/>
    <s v="technolgy"/>
    <n v="1980"/>
    <n v="7708.38"/>
    <n v="13756"/>
    <s v="United States"/>
    <n v="0"/>
    <s v="MG"/>
    <n v="3393"/>
    <x v="5"/>
    <s v="East"/>
  </r>
  <r>
    <s v="8MQPNCCU"/>
    <x v="22"/>
    <x v="2"/>
    <s v="Ganjaflex"/>
    <x v="0"/>
    <d v="2017-10-31T00:00:00"/>
    <x v="210"/>
    <n v="486"/>
    <s v="retail"/>
    <n v="1995"/>
    <n v="5158.71"/>
    <n v="17479"/>
    <s v="Japan"/>
    <n v="0"/>
    <s v="GTX"/>
    <n v="550"/>
    <x v="5"/>
    <s v="East"/>
  </r>
  <r>
    <s v="2DT70XCQ"/>
    <x v="22"/>
    <x v="2"/>
    <s v="Plussunin"/>
    <x v="0"/>
    <d v="2017-10-31T00:00:00"/>
    <x v="226"/>
    <n v="450"/>
    <s v="retail"/>
    <n v="2003"/>
    <n v="1419.98"/>
    <n v="4018"/>
    <s v="United States"/>
    <n v="0"/>
    <s v="GTX"/>
    <n v="550"/>
    <x v="5"/>
    <s v="East"/>
  </r>
  <r>
    <s v="HYBR36NG"/>
    <x v="12"/>
    <x v="1"/>
    <s v="Finjob"/>
    <x v="1"/>
    <d v="2017-10-31T00:00:00"/>
    <x v="210"/>
    <n v="0"/>
    <s v="employment"/>
    <n v="1988"/>
    <n v="2059.9"/>
    <n v="3644"/>
    <s v="United States"/>
    <n v="0"/>
    <s v="MG"/>
    <n v="55"/>
    <x v="3"/>
    <s v="West"/>
  </r>
  <r>
    <s v="WXOL5HTS"/>
    <x v="19"/>
    <x v="3"/>
    <s v="Ontomedia"/>
    <x v="0"/>
    <d v="2017-10-31T00:00:00"/>
    <x v="226"/>
    <n v="6818"/>
    <s v="employment"/>
    <n v="1997"/>
    <n v="882.12"/>
    <n v="2769"/>
    <s v="United States"/>
    <n v="0"/>
    <s v="GTX"/>
    <n v="5482"/>
    <x v="4"/>
    <s v="East"/>
  </r>
  <r>
    <s v="F15SU034"/>
    <x v="24"/>
    <x v="4"/>
    <s v="Condax"/>
    <x v="0"/>
    <d v="2017-10-31T00:00:00"/>
    <x v="260"/>
    <n v="3298"/>
    <s v="medical"/>
    <n v="2017"/>
    <n v="4.54"/>
    <n v="9"/>
    <s v="United States"/>
    <n v="0"/>
    <s v="MG"/>
    <n v="3393"/>
    <x v="1"/>
    <s v="Central"/>
  </r>
  <r>
    <s v="KLBW3TOH"/>
    <x v="14"/>
    <x v="3"/>
    <s v="Goodsilron"/>
    <x v="0"/>
    <d v="2017-10-31T00:00:00"/>
    <x v="210"/>
    <n v="5512"/>
    <s v="marketing"/>
    <n v="2000"/>
    <n v="2952.73"/>
    <n v="5107"/>
    <s v="United States"/>
    <n v="0"/>
    <s v="GTX"/>
    <n v="5482"/>
    <x v="2"/>
    <s v="West"/>
  </r>
  <r>
    <s v="ESNS1OS9"/>
    <x v="14"/>
    <x v="3"/>
    <s v="Kan-code"/>
    <x v="0"/>
    <d v="2017-10-31T00:00:00"/>
    <x v="238"/>
    <n v="4742"/>
    <s v="software"/>
    <n v="1982"/>
    <n v="11698.03"/>
    <n v="34288"/>
    <s v="United States"/>
    <n v="0"/>
    <s v="GTX"/>
    <n v="5482"/>
    <x v="2"/>
    <s v="West"/>
  </r>
  <r>
    <s v="HDUZC4G9"/>
    <x v="16"/>
    <x v="2"/>
    <s v="Y-corporation"/>
    <x v="0"/>
    <d v="2017-10-31T00:00:00"/>
    <x v="199"/>
    <n v="653"/>
    <s v="employment"/>
    <n v="1983"/>
    <n v="2871.35"/>
    <n v="9561"/>
    <s v="United States"/>
    <n v="0"/>
    <s v="GTX"/>
    <n v="550"/>
    <x v="2"/>
    <s v="West"/>
  </r>
  <r>
    <s v="1629C4UW"/>
    <x v="21"/>
    <x v="0"/>
    <s v="Conecom"/>
    <x v="1"/>
    <d v="2017-10-31T00:00:00"/>
    <x v="232"/>
    <n v="0"/>
    <s v="technolgy"/>
    <n v="2005"/>
    <n v="1520.66"/>
    <n v="1806"/>
    <s v="United States"/>
    <n v="0"/>
    <s v="GTX"/>
    <n v="1096"/>
    <x v="0"/>
    <s v="Central"/>
  </r>
  <r>
    <s v="0OXJ2HOP"/>
    <x v="5"/>
    <x v="4"/>
    <s v="Dalttechnology"/>
    <x v="0"/>
    <d v="2017-10-31T00:00:00"/>
    <x v="209"/>
    <n v="4058"/>
    <s v="software"/>
    <n v="2013"/>
    <n v="98.79"/>
    <n v="96"/>
    <s v="United States"/>
    <s v="Bubba Gump"/>
    <s v="MG"/>
    <n v="3393"/>
    <x v="3"/>
    <s v="West"/>
  </r>
  <r>
    <s v="RCGBY4IA"/>
    <x v="17"/>
    <x v="2"/>
    <s v="Condax"/>
    <x v="0"/>
    <d v="2017-10-31T00:00:00"/>
    <x v="196"/>
    <n v="553"/>
    <s v="medical"/>
    <n v="2017"/>
    <n v="4.54"/>
    <n v="9"/>
    <s v="United States"/>
    <n v="0"/>
    <s v="GTX"/>
    <n v="550"/>
    <x v="5"/>
    <s v="East"/>
  </r>
  <r>
    <s v="8R0HTKUK"/>
    <x v="15"/>
    <x v="3"/>
    <s v="Xx-zobam"/>
    <x v="1"/>
    <d v="2017-10-31T00:00:00"/>
    <x v="238"/>
    <n v="0"/>
    <s v="entertainment"/>
    <n v="1989"/>
    <n v="3838.39"/>
    <n v="8274"/>
    <s v="United States"/>
    <n v="0"/>
    <s v="GTX"/>
    <n v="5482"/>
    <x v="4"/>
    <s v="East"/>
  </r>
  <r>
    <s v="W2ZRP2EC"/>
    <x v="4"/>
    <x v="1"/>
    <s v="Kan-code"/>
    <x v="1"/>
    <d v="2017-10-31T00:00:00"/>
    <x v="197"/>
    <n v="0"/>
    <s v="software"/>
    <n v="1982"/>
    <n v="11698.03"/>
    <n v="34288"/>
    <s v="United States"/>
    <n v="0"/>
    <s v="MG"/>
    <n v="55"/>
    <x v="3"/>
    <s v="West"/>
  </r>
  <r>
    <s v="AEH9XJ3T"/>
    <x v="25"/>
    <x v="0"/>
    <s v="Kan-code"/>
    <x v="1"/>
    <d v="2017-11-01T00:00:00"/>
    <x v="220"/>
    <n v="0"/>
    <s v="software"/>
    <n v="1982"/>
    <n v="11698.03"/>
    <n v="34288"/>
    <s v="United States"/>
    <n v="0"/>
    <s v="GTX"/>
    <n v="1096"/>
    <x v="5"/>
    <s v="East"/>
  </r>
  <r>
    <s v="X3DSI0TQ"/>
    <x v="27"/>
    <x v="3"/>
    <s v="Globex Corporation"/>
    <x v="1"/>
    <d v="2017-11-01T00:00:00"/>
    <x v="224"/>
    <n v="0"/>
    <s v="technolgy"/>
    <n v="2000"/>
    <n v="1223.72"/>
    <n v="2497"/>
    <s v="Norway"/>
    <n v="0"/>
    <s v="GTX"/>
    <n v="5482"/>
    <x v="0"/>
    <s v="Central"/>
  </r>
  <r>
    <s v="MG3X7625"/>
    <x v="27"/>
    <x v="3"/>
    <s v="Isdom"/>
    <x v="0"/>
    <d v="2017-11-01T00:00:00"/>
    <x v="253"/>
    <n v="5504"/>
    <s v="medical"/>
    <n v="2002"/>
    <n v="3178.24"/>
    <n v="4540"/>
    <s v="United States"/>
    <n v="0"/>
    <s v="GTX"/>
    <n v="5482"/>
    <x v="0"/>
    <s v="Central"/>
  </r>
  <r>
    <s v="8JR8LXEU"/>
    <x v="24"/>
    <x v="1"/>
    <s v="Betatech"/>
    <x v="0"/>
    <d v="2017-11-01T00:00:00"/>
    <x v="212"/>
    <n v="53"/>
    <s v="medical"/>
    <n v="1986"/>
    <n v="647.18"/>
    <n v="1185"/>
    <s v="Kenya"/>
    <n v="0"/>
    <s v="MG"/>
    <n v="55"/>
    <x v="1"/>
    <s v="Central"/>
  </r>
  <r>
    <s v="KMRR1P94"/>
    <x v="29"/>
    <x v="2"/>
    <s v="Treequote"/>
    <x v="1"/>
    <d v="2017-11-01T00:00:00"/>
    <x v="227"/>
    <n v="0"/>
    <s v="telecommunications"/>
    <n v="1988"/>
    <n v="5266.09"/>
    <n v="8595"/>
    <s v="United States"/>
    <s v="Sonron"/>
    <s v="GTX"/>
    <n v="550"/>
    <x v="1"/>
    <s v="Central"/>
  </r>
  <r>
    <s v="JRCD2VQY"/>
    <x v="14"/>
    <x v="4"/>
    <s v="Fasehatice"/>
    <x v="0"/>
    <d v="2017-11-01T00:00:00"/>
    <x v="205"/>
    <n v="3064"/>
    <s v="retail"/>
    <n v="1990"/>
    <n v="4968.91"/>
    <n v="7523"/>
    <s v="United States"/>
    <n v="0"/>
    <s v="MG"/>
    <n v="3393"/>
    <x v="2"/>
    <s v="West"/>
  </r>
  <r>
    <s v="FXKBY5FR"/>
    <x v="8"/>
    <x v="4"/>
    <s v="Rantouch"/>
    <x v="0"/>
    <d v="2017-11-01T00:00:00"/>
    <x v="225"/>
    <n v="2866"/>
    <s v="telecommunications"/>
    <n v="1994"/>
    <n v="1188.42"/>
    <n v="3015"/>
    <s v="United States"/>
    <n v="0"/>
    <s v="MG"/>
    <n v="3393"/>
    <x v="2"/>
    <s v="West"/>
  </r>
  <r>
    <s v="8415S7ZV"/>
    <x v="4"/>
    <x v="2"/>
    <s v="Goodsilron"/>
    <x v="1"/>
    <d v="2017-11-01T00:00:00"/>
    <x v="205"/>
    <n v="0"/>
    <s v="marketing"/>
    <n v="2000"/>
    <n v="2952.73"/>
    <n v="5107"/>
    <s v="United States"/>
    <n v="0"/>
    <s v="GTX"/>
    <n v="550"/>
    <x v="3"/>
    <s v="West"/>
  </r>
  <r>
    <s v="UZ83LE9X"/>
    <x v="4"/>
    <x v="3"/>
    <s v="Xx-holding"/>
    <x v="1"/>
    <d v="2017-11-01T00:00:00"/>
    <x v="232"/>
    <n v="0"/>
    <s v="finance"/>
    <n v="1993"/>
    <n v="7537.24"/>
    <n v="20293"/>
    <s v="United States"/>
    <n v="0"/>
    <s v="GTX"/>
    <n v="5482"/>
    <x v="3"/>
    <s v="West"/>
  </r>
  <r>
    <s v="GIDII30C"/>
    <x v="4"/>
    <x v="0"/>
    <s v="Lexiqvolax"/>
    <x v="0"/>
    <d v="2017-11-01T00:00:00"/>
    <x v="232"/>
    <n v="960"/>
    <s v="medical"/>
    <n v="2004"/>
    <n v="1618.89"/>
    <n v="3889"/>
    <s v="United States"/>
    <n v="0"/>
    <s v="GTX"/>
    <n v="1096"/>
    <x v="3"/>
    <s v="West"/>
  </r>
  <r>
    <s v="IVVBVNDH"/>
    <x v="4"/>
    <x v="1"/>
    <s v="Nam-zim"/>
    <x v="0"/>
    <d v="2017-11-01T00:00:00"/>
    <x v="199"/>
    <n v="55"/>
    <s v="services"/>
    <n v="1987"/>
    <n v="405.59"/>
    <n v="1179"/>
    <s v="Brazil"/>
    <s v="Warephase"/>
    <s v="MG"/>
    <n v="55"/>
    <x v="3"/>
    <s v="West"/>
  </r>
  <r>
    <s v="SSSTYFDY"/>
    <x v="26"/>
    <x v="0"/>
    <s v="Condax"/>
    <x v="1"/>
    <d v="2017-11-02T00:00:00"/>
    <x v="212"/>
    <n v="0"/>
    <s v="medical"/>
    <n v="2017"/>
    <n v="4.54"/>
    <n v="9"/>
    <s v="United States"/>
    <n v="0"/>
    <s v="GTX"/>
    <n v="1096"/>
    <x v="5"/>
    <s v="East"/>
  </r>
  <r>
    <s v="VSMB0KJW"/>
    <x v="22"/>
    <x v="2"/>
    <s v="Bubba Gump"/>
    <x v="0"/>
    <d v="2017-11-02T00:00:00"/>
    <x v="265"/>
    <n v="532"/>
    <s v="software"/>
    <n v="2002"/>
    <n v="987.39"/>
    <n v="2253"/>
    <s v="United States"/>
    <n v="0"/>
    <s v="GTX"/>
    <n v="550"/>
    <x v="5"/>
    <s v="East"/>
  </r>
  <r>
    <s v="UVS5WJRG"/>
    <x v="29"/>
    <x v="2"/>
    <s v="Cancity"/>
    <x v="0"/>
    <d v="2017-11-02T00:00:00"/>
    <x v="197"/>
    <n v="479"/>
    <s v="retail"/>
    <n v="2001"/>
    <n v="718.62"/>
    <n v="2448"/>
    <s v="United States"/>
    <n v="0"/>
    <s v="GTX"/>
    <n v="550"/>
    <x v="1"/>
    <s v="Central"/>
  </r>
  <r>
    <s v="MOBO9N8H"/>
    <x v="14"/>
    <x v="2"/>
    <s v="Xx-holding"/>
    <x v="1"/>
    <d v="2017-11-02T00:00:00"/>
    <x v="238"/>
    <n v="0"/>
    <s v="finance"/>
    <n v="1993"/>
    <n v="7537.24"/>
    <n v="20293"/>
    <s v="United States"/>
    <n v="0"/>
    <s v="GTX"/>
    <n v="550"/>
    <x v="2"/>
    <s v="West"/>
  </r>
  <r>
    <s v="0DYZ71WX"/>
    <x v="17"/>
    <x v="2"/>
    <s v="Ganjaflex"/>
    <x v="0"/>
    <d v="2017-11-02T00:00:00"/>
    <x v="263"/>
    <n v="585"/>
    <s v="retail"/>
    <n v="1995"/>
    <n v="5158.71"/>
    <n v="17479"/>
    <s v="Japan"/>
    <n v="0"/>
    <s v="GTX"/>
    <n v="550"/>
    <x v="5"/>
    <s v="East"/>
  </r>
  <r>
    <s v="Q1Q3D9BZ"/>
    <x v="4"/>
    <x v="2"/>
    <s v="Sunnamplex"/>
    <x v="1"/>
    <d v="2017-11-02T00:00:00"/>
    <x v="238"/>
    <n v="0"/>
    <s v="marketing"/>
    <n v="2008"/>
    <n v="894.37"/>
    <n v="1593"/>
    <s v="Poland"/>
    <n v="0"/>
    <s v="GTX"/>
    <n v="550"/>
    <x v="3"/>
    <s v="West"/>
  </r>
  <r>
    <s v="9KV5GM4U"/>
    <x v="4"/>
    <x v="2"/>
    <s v="Sonron"/>
    <x v="0"/>
    <d v="2017-11-02T00:00:00"/>
    <x v="205"/>
    <n v="430"/>
    <s v="telecommunications"/>
    <n v="1999"/>
    <n v="1699.85"/>
    <n v="5108"/>
    <s v="United States"/>
    <n v="0"/>
    <s v="GTX"/>
    <n v="550"/>
    <x v="3"/>
    <s v="West"/>
  </r>
  <r>
    <s v="IIZV9WFC"/>
    <x v="29"/>
    <x v="2"/>
    <s v="Genco Pura Olive Oil Company"/>
    <x v="0"/>
    <d v="2017-11-03T00:00:00"/>
    <x v="234"/>
    <n v="577"/>
    <s v="retail"/>
    <n v="2007"/>
    <n v="894.33"/>
    <n v="1635"/>
    <s v="Italy"/>
    <n v="0"/>
    <s v="GTX"/>
    <n v="550"/>
    <x v="1"/>
    <s v="Central"/>
  </r>
  <r>
    <s v="XSEG5T4H"/>
    <x v="5"/>
    <x v="0"/>
    <s v="Zoomit"/>
    <x v="2"/>
    <d v="2017-11-03T00:00:00"/>
    <x v="14"/>
    <m/>
    <s v="entertainment"/>
    <n v="1992"/>
    <n v="324.19"/>
    <n v="978"/>
    <s v="United States"/>
    <n v="0"/>
    <s v="GTX"/>
    <n v="1096"/>
    <x v="3"/>
    <s v="West"/>
  </r>
  <r>
    <s v="RQ5FNR4O"/>
    <x v="8"/>
    <x v="2"/>
    <s v="Groovestreet"/>
    <x v="0"/>
    <d v="2017-11-03T00:00:00"/>
    <x v="228"/>
    <n v="662"/>
    <s v="retail"/>
    <n v="2003"/>
    <n v="223.8"/>
    <n v="299"/>
    <s v="United States"/>
    <n v="0"/>
    <s v="GTX"/>
    <n v="550"/>
    <x v="2"/>
    <s v="West"/>
  </r>
  <r>
    <s v="9BZBU2GY"/>
    <x v="8"/>
    <x v="3"/>
    <s v="Plusstrip"/>
    <x v="0"/>
    <d v="2017-11-03T00:00:00"/>
    <x v="269"/>
    <n v="5091"/>
    <s v="entertainment"/>
    <n v="2002"/>
    <n v="349.81"/>
    <n v="315"/>
    <s v="United States"/>
    <n v="0"/>
    <s v="GTX"/>
    <n v="5482"/>
    <x v="2"/>
    <s v="West"/>
  </r>
  <r>
    <s v="1FMCUSFS"/>
    <x v="28"/>
    <x v="3"/>
    <s v="Plussunin"/>
    <x v="0"/>
    <d v="2017-11-04T00:00:00"/>
    <x v="249"/>
    <n v="5737"/>
    <s v="retail"/>
    <n v="2003"/>
    <n v="1419.98"/>
    <n v="4018"/>
    <s v="United States"/>
    <n v="0"/>
    <s v="GTX"/>
    <n v="5482"/>
    <x v="5"/>
    <s v="East"/>
  </r>
  <r>
    <s v="ZQSSHSL7"/>
    <x v="25"/>
    <x v="2"/>
    <s v="Donquadtech"/>
    <x v="0"/>
    <d v="2017-11-04T00:00:00"/>
    <x v="205"/>
    <n v="583"/>
    <s v="technolgy"/>
    <n v="1992"/>
    <n v="1712.68"/>
    <n v="3194"/>
    <s v="United States"/>
    <s v="Acme Corporation"/>
    <s v="GTX"/>
    <n v="550"/>
    <x v="5"/>
    <s v="East"/>
  </r>
  <r>
    <s v="62UFJ4IQ"/>
    <x v="7"/>
    <x v="3"/>
    <s v="Sunnamplex"/>
    <x v="0"/>
    <d v="2017-11-04T00:00:00"/>
    <x v="232"/>
    <n v="5031"/>
    <s v="marketing"/>
    <n v="2008"/>
    <n v="894.37"/>
    <n v="1593"/>
    <s v="Poland"/>
    <n v="0"/>
    <s v="GTX"/>
    <n v="5482"/>
    <x v="2"/>
    <s v="West"/>
  </r>
  <r>
    <s v="M23VU0A9"/>
    <x v="15"/>
    <x v="3"/>
    <s v="Konex"/>
    <x v="1"/>
    <d v="2017-11-04T00:00:00"/>
    <x v="225"/>
    <n v="0"/>
    <s v="technolgy"/>
    <n v="1980"/>
    <n v="7708.38"/>
    <n v="13756"/>
    <s v="United States"/>
    <n v="0"/>
    <s v="GTX"/>
    <n v="5482"/>
    <x v="4"/>
    <s v="East"/>
  </r>
  <r>
    <s v="YAVTI45C"/>
    <x v="2"/>
    <x v="2"/>
    <s v="Fasehatice"/>
    <x v="0"/>
    <d v="2017-11-04T00:00:00"/>
    <x v="237"/>
    <n v="481"/>
    <s v="retail"/>
    <n v="1990"/>
    <n v="4968.91"/>
    <n v="7523"/>
    <s v="United States"/>
    <n v="0"/>
    <s v="GTX"/>
    <n v="550"/>
    <x v="2"/>
    <s v="West"/>
  </r>
  <r>
    <s v="XZUEXEUH"/>
    <x v="3"/>
    <x v="2"/>
    <s v="Betatech"/>
    <x v="0"/>
    <d v="2017-11-05T00:00:00"/>
    <x v="210"/>
    <n v="480"/>
    <s v="medical"/>
    <n v="1986"/>
    <n v="647.18"/>
    <n v="1185"/>
    <s v="Kenya"/>
    <n v="0"/>
    <s v="GTX"/>
    <n v="550"/>
    <x v="0"/>
    <s v="Central"/>
  </r>
  <r>
    <s v="MA56XGWR"/>
    <x v="26"/>
    <x v="2"/>
    <s v="Iselectrics"/>
    <x v="2"/>
    <d v="2017-11-05T00:00:00"/>
    <x v="14"/>
    <m/>
    <s v="technolgy"/>
    <n v="2011"/>
    <n v="527.11"/>
    <n v="1428"/>
    <s v="United States"/>
    <s v="Acme Corporation"/>
    <s v="GTX"/>
    <n v="550"/>
    <x v="5"/>
    <s v="East"/>
  </r>
  <r>
    <s v="6Z3EP424"/>
    <x v="12"/>
    <x v="1"/>
    <s v="Nam-zim"/>
    <x v="0"/>
    <d v="2017-11-05T00:00:00"/>
    <x v="263"/>
    <n v="51"/>
    <s v="services"/>
    <n v="1987"/>
    <n v="405.59"/>
    <n v="1179"/>
    <s v="Brazil"/>
    <s v="Warephase"/>
    <s v="MG"/>
    <n v="55"/>
    <x v="3"/>
    <s v="West"/>
  </r>
  <r>
    <s v="VPIXVUUE"/>
    <x v="24"/>
    <x v="2"/>
    <s v="Cancity"/>
    <x v="1"/>
    <d v="2017-11-05T00:00:00"/>
    <x v="263"/>
    <n v="0"/>
    <s v="retail"/>
    <n v="2001"/>
    <n v="718.62"/>
    <n v="2448"/>
    <s v="United States"/>
    <n v="0"/>
    <s v="GTX"/>
    <n v="550"/>
    <x v="1"/>
    <s v="Central"/>
  </r>
  <r>
    <s v="F98UFHM2"/>
    <x v="24"/>
    <x v="1"/>
    <s v="Gogozoom"/>
    <x v="0"/>
    <d v="2017-11-05T00:00:00"/>
    <x v="269"/>
    <n v="52"/>
    <s v="telecommunications"/>
    <n v="2007"/>
    <n v="86.68"/>
    <n v="187"/>
    <s v="United States"/>
    <s v="Sonron"/>
    <s v="MG"/>
    <n v="55"/>
    <x v="1"/>
    <s v="Central"/>
  </r>
  <r>
    <s v="JB7JEEI5"/>
    <x v="7"/>
    <x v="0"/>
    <s v="Sunnamplex"/>
    <x v="0"/>
    <d v="2017-11-05T00:00:00"/>
    <x v="240"/>
    <n v="1218"/>
    <s v="marketing"/>
    <n v="2008"/>
    <n v="894.37"/>
    <n v="1593"/>
    <s v="Poland"/>
    <n v="0"/>
    <s v="GTX"/>
    <n v="1096"/>
    <x v="2"/>
    <s v="West"/>
  </r>
  <r>
    <s v="FQP39JQV"/>
    <x v="16"/>
    <x v="3"/>
    <s v="Plusstrip"/>
    <x v="0"/>
    <d v="2017-11-05T00:00:00"/>
    <x v="255"/>
    <n v="5681"/>
    <s v="entertainment"/>
    <n v="2002"/>
    <n v="349.81"/>
    <n v="315"/>
    <s v="United States"/>
    <n v="0"/>
    <s v="GTX"/>
    <n v="5482"/>
    <x v="2"/>
    <s v="West"/>
  </r>
  <r>
    <s v="PWW6TH3V"/>
    <x v="20"/>
    <x v="4"/>
    <s v="Dontechi"/>
    <x v="1"/>
    <d v="2017-11-05T00:00:00"/>
    <x v="227"/>
    <n v="0"/>
    <s v="software"/>
    <n v="1982"/>
    <n v="4618"/>
    <n v="10083"/>
    <s v="United States"/>
    <n v="0"/>
    <s v="MG"/>
    <n v="3393"/>
    <x v="1"/>
    <s v="Central"/>
  </r>
  <r>
    <s v="KXEZ5B3Q"/>
    <x v="17"/>
    <x v="1"/>
    <s v="Massive Dynamic"/>
    <x v="1"/>
    <d v="2017-11-05T00:00:00"/>
    <x v="227"/>
    <n v="0"/>
    <s v="entertainment"/>
    <n v="1989"/>
    <n v="665.06"/>
    <n v="1095"/>
    <s v="United States"/>
    <n v="0"/>
    <s v="MG"/>
    <n v="55"/>
    <x v="5"/>
    <s v="East"/>
  </r>
  <r>
    <s v="3UA6O3NG"/>
    <x v="17"/>
    <x v="3"/>
    <s v="Konex"/>
    <x v="0"/>
    <d v="2017-11-05T00:00:00"/>
    <x v="238"/>
    <n v="6767"/>
    <s v="technolgy"/>
    <n v="1980"/>
    <n v="7708.38"/>
    <n v="13756"/>
    <s v="United States"/>
    <n v="0"/>
    <s v="GTX"/>
    <n v="5482"/>
    <x v="5"/>
    <s v="East"/>
  </r>
  <r>
    <s v="3ML02CAH"/>
    <x v="11"/>
    <x v="1"/>
    <s v="Cancity"/>
    <x v="0"/>
    <d v="2017-11-05T00:00:00"/>
    <x v="209"/>
    <n v="61"/>
    <s v="retail"/>
    <n v="2001"/>
    <n v="718.62"/>
    <n v="2448"/>
    <s v="United States"/>
    <n v="0"/>
    <s v="MG"/>
    <n v="55"/>
    <x v="0"/>
    <s v="Central"/>
  </r>
  <r>
    <s v="T7AHYN7O"/>
    <x v="13"/>
    <x v="1"/>
    <s v="Opentech"/>
    <x v="1"/>
    <d v="2017-11-05T00:00:00"/>
    <x v="233"/>
    <n v="0"/>
    <s v="finance"/>
    <n v="1994"/>
    <n v="355.23"/>
    <n v="853"/>
    <s v="United States"/>
    <n v="0"/>
    <s v="MG"/>
    <n v="55"/>
    <x v="4"/>
    <s v="East"/>
  </r>
  <r>
    <s v="9BMWYLQV"/>
    <x v="2"/>
    <x v="1"/>
    <s v="Scotfind"/>
    <x v="0"/>
    <d v="2017-11-05T00:00:00"/>
    <x v="227"/>
    <n v="62"/>
    <s v="software"/>
    <n v="1996"/>
    <n v="6354.87"/>
    <n v="16780"/>
    <s v="United States"/>
    <s v="Bubba Gump"/>
    <s v="MG"/>
    <n v="55"/>
    <x v="2"/>
    <s v="West"/>
  </r>
  <r>
    <s v="I5VHXAWW"/>
    <x v="28"/>
    <x v="3"/>
    <s v="Bluth Company"/>
    <x v="2"/>
    <d v="2017-11-06T00:00:00"/>
    <x v="14"/>
    <m/>
    <s v="technolgy"/>
    <n v="1993"/>
    <n v="1242.32"/>
    <n v="3027"/>
    <s v="United States"/>
    <s v="Acme Corporation"/>
    <s v="GTX"/>
    <n v="5482"/>
    <x v="5"/>
    <s v="East"/>
  </r>
  <r>
    <s v="DP7QR35U"/>
    <x v="12"/>
    <x v="0"/>
    <s v="Faxquote"/>
    <x v="1"/>
    <d v="2017-11-06T00:00:00"/>
    <x v="238"/>
    <n v="0"/>
    <s v="telecommunications"/>
    <n v="1995"/>
    <n v="1825.82"/>
    <n v="5595"/>
    <s v="United States"/>
    <s v="Sonron"/>
    <s v="GTX"/>
    <n v="1096"/>
    <x v="3"/>
    <s v="West"/>
  </r>
  <r>
    <s v="VAD1MF34"/>
    <x v="24"/>
    <x v="1"/>
    <s v="Konmatfix"/>
    <x v="0"/>
    <d v="2017-11-06T00:00:00"/>
    <x v="250"/>
    <n v="48"/>
    <s v="marketing"/>
    <n v="1985"/>
    <n v="375.43"/>
    <n v="1190"/>
    <s v="United States"/>
    <n v="0"/>
    <s v="MG"/>
    <n v="55"/>
    <x v="1"/>
    <s v="Central"/>
  </r>
  <r>
    <s v="J9PCNCUP"/>
    <x v="16"/>
    <x v="2"/>
    <s v="Golddex"/>
    <x v="2"/>
    <d v="2017-11-06T00:00:00"/>
    <x v="14"/>
    <m/>
    <s v="finance"/>
    <n v="2008"/>
    <n v="52.5"/>
    <n v="165"/>
    <s v="United States"/>
    <n v="0"/>
    <s v="GTX"/>
    <n v="550"/>
    <x v="2"/>
    <s v="West"/>
  </r>
  <r>
    <s v="WOD9UKMP"/>
    <x v="27"/>
    <x v="0"/>
    <s v="Stanredtax"/>
    <x v="0"/>
    <d v="2017-11-07T00:00:00"/>
    <x v="228"/>
    <n v="1059"/>
    <s v="finance"/>
    <n v="1987"/>
    <n v="1698.2"/>
    <n v="3798"/>
    <s v="United States"/>
    <n v="0"/>
    <s v="GTX"/>
    <n v="1096"/>
    <x v="0"/>
    <s v="Central"/>
  </r>
  <r>
    <s v="JFIL5JU0"/>
    <x v="21"/>
    <x v="2"/>
    <s v="dambase"/>
    <x v="0"/>
    <d v="2017-11-07T00:00:00"/>
    <x v="253"/>
    <n v="557"/>
    <s v="marketing"/>
    <n v="1995"/>
    <n v="2173.98"/>
    <n v="2928"/>
    <s v="United States"/>
    <s v="Inity"/>
    <s v="GTX"/>
    <n v="550"/>
    <x v="0"/>
    <s v="Central"/>
  </r>
  <r>
    <s v="3GVL1I1G"/>
    <x v="15"/>
    <x v="4"/>
    <s v="Bluth Company"/>
    <x v="0"/>
    <d v="2017-11-07T00:00:00"/>
    <x v="225"/>
    <n v="3426"/>
    <s v="technolgy"/>
    <n v="1993"/>
    <n v="1242.32"/>
    <n v="3027"/>
    <s v="United States"/>
    <s v="Acme Corporation"/>
    <s v="MG"/>
    <n v="3393"/>
    <x v="4"/>
    <s v="East"/>
  </r>
  <r>
    <s v="72C58IRY"/>
    <x v="27"/>
    <x v="4"/>
    <s v="Funholding"/>
    <x v="0"/>
    <d v="2017-11-08T00:00:00"/>
    <x v="243"/>
    <n v="2968"/>
    <s v="finance"/>
    <n v="1991"/>
    <n v="2819.5"/>
    <n v="7227"/>
    <s v="United States"/>
    <s v="Golddex"/>
    <s v="MG"/>
    <n v="3393"/>
    <x v="0"/>
    <s v="Central"/>
  </r>
  <r>
    <s v="MMIYELAE"/>
    <x v="24"/>
    <x v="0"/>
    <s v="Genco Pura Olive Oil Company"/>
    <x v="0"/>
    <d v="2017-11-08T00:00:00"/>
    <x v="231"/>
    <n v="1071"/>
    <s v="retail"/>
    <n v="2007"/>
    <n v="894.33"/>
    <n v="1635"/>
    <s v="Italy"/>
    <n v="0"/>
    <s v="GTX"/>
    <n v="1096"/>
    <x v="1"/>
    <s v="Central"/>
  </r>
  <r>
    <s v="X9MTGVJZ"/>
    <x v="14"/>
    <x v="3"/>
    <s v="Sunnamplex"/>
    <x v="1"/>
    <d v="2017-11-08T00:00:00"/>
    <x v="243"/>
    <n v="0"/>
    <s v="marketing"/>
    <n v="2008"/>
    <n v="894.37"/>
    <n v="1593"/>
    <s v="Poland"/>
    <n v="0"/>
    <s v="GTX"/>
    <n v="5482"/>
    <x v="2"/>
    <s v="West"/>
  </r>
  <r>
    <s v="N22XN5IM"/>
    <x v="14"/>
    <x v="0"/>
    <s v="Plusstrip"/>
    <x v="0"/>
    <d v="2017-11-08T00:00:00"/>
    <x v="239"/>
    <n v="1082"/>
    <s v="entertainment"/>
    <n v="2002"/>
    <n v="349.81"/>
    <n v="315"/>
    <s v="United States"/>
    <n v="0"/>
    <s v="GTX"/>
    <n v="1096"/>
    <x v="2"/>
    <s v="West"/>
  </r>
  <r>
    <s v="OTQTFK48"/>
    <x v="16"/>
    <x v="0"/>
    <s v="Plexzap"/>
    <x v="0"/>
    <d v="2017-11-08T00:00:00"/>
    <x v="209"/>
    <n v="1203"/>
    <s v="retail"/>
    <n v="2001"/>
    <n v="2437.85"/>
    <n v="4874"/>
    <s v="United States"/>
    <n v="0"/>
    <s v="GTX"/>
    <n v="1096"/>
    <x v="2"/>
    <s v="West"/>
  </r>
  <r>
    <s v="URN9V0FK"/>
    <x v="21"/>
    <x v="1"/>
    <s v="Konmatfix"/>
    <x v="1"/>
    <d v="2017-11-08T00:00:00"/>
    <x v="264"/>
    <n v="0"/>
    <s v="marketing"/>
    <n v="1985"/>
    <n v="375.43"/>
    <n v="1190"/>
    <s v="United States"/>
    <n v="0"/>
    <s v="MG"/>
    <n v="55"/>
    <x v="0"/>
    <s v="Central"/>
  </r>
  <r>
    <s v="K6TJSGUB"/>
    <x v="20"/>
    <x v="0"/>
    <s v="Warephase"/>
    <x v="0"/>
    <d v="2017-11-08T00:00:00"/>
    <x v="227"/>
    <n v="985"/>
    <s v="services"/>
    <n v="1997"/>
    <n v="2041.73"/>
    <n v="5276"/>
    <s v="United States"/>
    <n v="0"/>
    <s v="GTX"/>
    <n v="1096"/>
    <x v="1"/>
    <s v="Central"/>
  </r>
  <r>
    <s v="CSXOYE1C"/>
    <x v="6"/>
    <x v="0"/>
    <s v="Scottech"/>
    <x v="0"/>
    <d v="2017-11-08T00:00:00"/>
    <x v="230"/>
    <n v="1133"/>
    <s v="marketing"/>
    <n v="2012"/>
    <n v="45.39"/>
    <n v="100"/>
    <s v="United States"/>
    <s v="Inity"/>
    <s v="GTX"/>
    <n v="1096"/>
    <x v="1"/>
    <s v="Central"/>
  </r>
  <r>
    <s v="4ATO2S4S"/>
    <x v="13"/>
    <x v="1"/>
    <s v="Bubba Gump"/>
    <x v="0"/>
    <d v="2017-11-08T00:00:00"/>
    <x v="275"/>
    <n v="56"/>
    <s v="software"/>
    <n v="2002"/>
    <n v="987.39"/>
    <n v="2253"/>
    <s v="United States"/>
    <n v="0"/>
    <s v="MG"/>
    <n v="55"/>
    <x v="4"/>
    <s v="East"/>
  </r>
  <r>
    <s v="J0X7ZNDX"/>
    <x v="22"/>
    <x v="2"/>
    <s v="Zencorporation"/>
    <x v="1"/>
    <d v="2017-11-09T00:00:00"/>
    <x v="220"/>
    <n v="0"/>
    <s v="technolgy"/>
    <n v="2011"/>
    <n v="40.79"/>
    <n v="142"/>
    <s v="China"/>
    <n v="0"/>
    <s v="GTX"/>
    <n v="550"/>
    <x v="5"/>
    <s v="East"/>
  </r>
  <r>
    <s v="GCCBRJF8"/>
    <x v="19"/>
    <x v="3"/>
    <s v="Sumace"/>
    <x v="0"/>
    <d v="2017-11-09T00:00:00"/>
    <x v="235"/>
    <n v="4884"/>
    <s v="retail"/>
    <n v="2000"/>
    <n v="167.89"/>
    <n v="493"/>
    <s v="Romania"/>
    <n v="0"/>
    <s v="GTX"/>
    <n v="5482"/>
    <x v="4"/>
    <s v="East"/>
  </r>
  <r>
    <s v="G7ZZG9DI"/>
    <x v="7"/>
    <x v="2"/>
    <s v="Kan-code"/>
    <x v="0"/>
    <d v="2017-11-09T00:00:00"/>
    <x v="240"/>
    <n v="443"/>
    <s v="software"/>
    <n v="1982"/>
    <n v="11698.03"/>
    <n v="34288"/>
    <s v="United States"/>
    <n v="0"/>
    <s v="GTX"/>
    <n v="550"/>
    <x v="2"/>
    <s v="West"/>
  </r>
  <r>
    <s v="TY9RBWLT"/>
    <x v="14"/>
    <x v="2"/>
    <s v="Goodsilron"/>
    <x v="0"/>
    <d v="2017-11-09T00:00:00"/>
    <x v="229"/>
    <n v="562"/>
    <s v="marketing"/>
    <n v="2000"/>
    <n v="2952.73"/>
    <n v="5107"/>
    <s v="United States"/>
    <n v="0"/>
    <s v="GTX"/>
    <n v="550"/>
    <x v="2"/>
    <s v="West"/>
  </r>
  <r>
    <s v="NNREN4Q5"/>
    <x v="14"/>
    <x v="2"/>
    <s v="Groovestreet"/>
    <x v="0"/>
    <d v="2017-11-09T00:00:00"/>
    <x v="233"/>
    <n v="437"/>
    <s v="retail"/>
    <n v="2003"/>
    <n v="223.8"/>
    <n v="299"/>
    <s v="United States"/>
    <n v="0"/>
    <s v="GTX"/>
    <n v="550"/>
    <x v="2"/>
    <s v="West"/>
  </r>
  <r>
    <s v="T0H5HATU"/>
    <x v="16"/>
    <x v="4"/>
    <s v="Rantouch"/>
    <x v="1"/>
    <d v="2017-11-09T00:00:00"/>
    <x v="229"/>
    <n v="0"/>
    <s v="telecommunications"/>
    <n v="1994"/>
    <n v="1188.42"/>
    <n v="3015"/>
    <s v="United States"/>
    <n v="0"/>
    <s v="MG"/>
    <n v="3393"/>
    <x v="2"/>
    <s v="West"/>
  </r>
  <r>
    <s v="49TIKZ5B"/>
    <x v="16"/>
    <x v="2"/>
    <s v="Kan-code"/>
    <x v="0"/>
    <d v="2017-11-09T00:00:00"/>
    <x v="225"/>
    <n v="606"/>
    <s v="software"/>
    <n v="1982"/>
    <n v="11698.03"/>
    <n v="34288"/>
    <s v="United States"/>
    <n v="0"/>
    <s v="GTX"/>
    <n v="550"/>
    <x v="2"/>
    <s v="West"/>
  </r>
  <r>
    <s v="ZM1HKZRS"/>
    <x v="5"/>
    <x v="1"/>
    <s v="Sonron"/>
    <x v="0"/>
    <d v="2017-11-09T00:00:00"/>
    <x v="248"/>
    <n v="56"/>
    <s v="telecommunications"/>
    <n v="1999"/>
    <n v="1699.85"/>
    <n v="5108"/>
    <s v="United States"/>
    <n v="0"/>
    <s v="MG"/>
    <n v="55"/>
    <x v="3"/>
    <s v="West"/>
  </r>
  <r>
    <s v="2FGV5XNE"/>
    <x v="8"/>
    <x v="4"/>
    <s v="Sunnamplex"/>
    <x v="1"/>
    <d v="2017-11-09T00:00:00"/>
    <x v="235"/>
    <n v="0"/>
    <s v="marketing"/>
    <n v="2008"/>
    <n v="894.37"/>
    <n v="1593"/>
    <s v="Poland"/>
    <n v="0"/>
    <s v="MG"/>
    <n v="3393"/>
    <x v="2"/>
    <s v="West"/>
  </r>
  <r>
    <s v="04G3DK6T"/>
    <x v="0"/>
    <x v="1"/>
    <s v="Warephase"/>
    <x v="0"/>
    <d v="2017-11-09T00:00:00"/>
    <x v="233"/>
    <n v="54"/>
    <s v="services"/>
    <n v="1997"/>
    <n v="2041.73"/>
    <n v="5276"/>
    <s v="United States"/>
    <n v="0"/>
    <s v="MG"/>
    <n v="55"/>
    <x v="0"/>
    <s v="Central"/>
  </r>
  <r>
    <s v="C3KQJVDU"/>
    <x v="23"/>
    <x v="2"/>
    <s v="Acme Corporation"/>
    <x v="0"/>
    <d v="2017-11-10T00:00:00"/>
    <x v="228"/>
    <n v="577"/>
    <s v="technolgy"/>
    <n v="1996"/>
    <n v="1100.04"/>
    <n v="2822"/>
    <s v="United States"/>
    <n v="0"/>
    <s v="GTX"/>
    <n v="550"/>
    <x v="4"/>
    <s v="East"/>
  </r>
  <r>
    <s v="NZIJ3KKG"/>
    <x v="26"/>
    <x v="0"/>
    <s v="Massive Dynamic"/>
    <x v="1"/>
    <d v="2017-11-10T00:00:00"/>
    <x v="263"/>
    <n v="0"/>
    <s v="entertainment"/>
    <n v="1989"/>
    <n v="665.06"/>
    <n v="1095"/>
    <s v="United States"/>
    <n v="0"/>
    <s v="GTX"/>
    <n v="1096"/>
    <x v="5"/>
    <s v="East"/>
  </r>
  <r>
    <s v="5C13TAA8"/>
    <x v="16"/>
    <x v="3"/>
    <s v="Lexiqvolax"/>
    <x v="0"/>
    <d v="2017-11-10T00:00:00"/>
    <x v="253"/>
    <n v="6299"/>
    <s v="medical"/>
    <n v="2004"/>
    <n v="1618.89"/>
    <n v="3889"/>
    <s v="United States"/>
    <n v="0"/>
    <s v="GTX"/>
    <n v="5482"/>
    <x v="2"/>
    <s v="West"/>
  </r>
  <r>
    <s v="ZSYWCL6R"/>
    <x v="5"/>
    <x v="5"/>
    <s v="Xx-holding"/>
    <x v="1"/>
    <d v="2017-11-10T00:00:00"/>
    <x v="243"/>
    <n v="0"/>
    <s v="finance"/>
    <n v="1993"/>
    <n v="7537.24"/>
    <n v="20293"/>
    <s v="United States"/>
    <n v="0"/>
    <s v="GTK"/>
    <n v="26768"/>
    <x v="3"/>
    <s v="West"/>
  </r>
  <r>
    <s v="VNJQD4Z7"/>
    <x v="17"/>
    <x v="3"/>
    <s v="Zathunicon"/>
    <x v="0"/>
    <d v="2017-11-10T00:00:00"/>
    <x v="271"/>
    <n v="4659"/>
    <s v="retail"/>
    <n v="2010"/>
    <n v="71.12"/>
    <n v="144"/>
    <s v="United States"/>
    <n v="0"/>
    <s v="GTX"/>
    <n v="5482"/>
    <x v="5"/>
    <s v="East"/>
  </r>
  <r>
    <s v="50OYB2YN"/>
    <x v="23"/>
    <x v="0"/>
    <s v="Kinnamplus"/>
    <x v="0"/>
    <d v="2017-11-11T00:00:00"/>
    <x v="230"/>
    <n v="1180"/>
    <s v="retail"/>
    <n v="2004"/>
    <n v="702.72"/>
    <n v="1831"/>
    <s v="United States"/>
    <n v="0"/>
    <s v="GTX"/>
    <n v="1096"/>
    <x v="4"/>
    <s v="East"/>
  </r>
  <r>
    <s v="C8BIQFEN"/>
    <x v="1"/>
    <x v="3"/>
    <s v="Betatech"/>
    <x v="1"/>
    <d v="2017-11-11T00:00:00"/>
    <x v="225"/>
    <n v="0"/>
    <s v="medical"/>
    <n v="1986"/>
    <n v="647.18"/>
    <n v="1185"/>
    <s v="Kenya"/>
    <n v="0"/>
    <s v="GTX"/>
    <n v="5482"/>
    <x v="1"/>
    <s v="Central"/>
  </r>
  <r>
    <s v="0TEEJ0WD"/>
    <x v="22"/>
    <x v="0"/>
    <s v="Opentech"/>
    <x v="1"/>
    <d v="2017-11-11T00:00:00"/>
    <x v="228"/>
    <n v="0"/>
    <s v="finance"/>
    <n v="1994"/>
    <n v="355.23"/>
    <n v="853"/>
    <s v="United States"/>
    <n v="0"/>
    <s v="GTX"/>
    <n v="1096"/>
    <x v="5"/>
    <s v="East"/>
  </r>
  <r>
    <s v="T2G750N6"/>
    <x v="29"/>
    <x v="1"/>
    <s v="Treequote"/>
    <x v="0"/>
    <d v="2017-11-11T00:00:00"/>
    <x v="239"/>
    <n v="57"/>
    <s v="telecommunications"/>
    <n v="1988"/>
    <n v="5266.09"/>
    <n v="8595"/>
    <s v="United States"/>
    <s v="Sonron"/>
    <s v="MG"/>
    <n v="55"/>
    <x v="1"/>
    <s v="Central"/>
  </r>
  <r>
    <s v="6BCEXGTX"/>
    <x v="20"/>
    <x v="3"/>
    <s v="Toughzap"/>
    <x v="1"/>
    <d v="2017-11-11T00:00:00"/>
    <x v="240"/>
    <n v="0"/>
    <s v="retail"/>
    <n v="1995"/>
    <n v="332.43"/>
    <n v="799"/>
    <s v="United States"/>
    <n v="0"/>
    <s v="GTX"/>
    <n v="5482"/>
    <x v="1"/>
    <s v="Central"/>
  </r>
  <r>
    <s v="6ZFEAR57"/>
    <x v="6"/>
    <x v="0"/>
    <s v="Genco Pura Olive Oil Company"/>
    <x v="1"/>
    <d v="2017-11-11T00:00:00"/>
    <x v="240"/>
    <n v="0"/>
    <s v="retail"/>
    <n v="2007"/>
    <n v="894.33"/>
    <n v="1635"/>
    <s v="Italy"/>
    <n v="0"/>
    <s v="GTX"/>
    <n v="1096"/>
    <x v="1"/>
    <s v="Central"/>
  </r>
  <r>
    <s v="Y1JFDUVB"/>
    <x v="11"/>
    <x v="1"/>
    <s v="Codehow"/>
    <x v="0"/>
    <d v="2017-11-11T00:00:00"/>
    <x v="244"/>
    <n v="48"/>
    <s v="software"/>
    <n v="1998"/>
    <n v="2714.9"/>
    <n v="2641"/>
    <s v="United States"/>
    <s v="Acme Corporation"/>
    <s v="MG"/>
    <n v="55"/>
    <x v="0"/>
    <s v="Central"/>
  </r>
  <r>
    <s v="7FCXBW1M"/>
    <x v="13"/>
    <x v="1"/>
    <s v="Bioplex"/>
    <x v="0"/>
    <d v="2017-11-11T00:00:00"/>
    <x v="220"/>
    <n v="51"/>
    <s v="medical"/>
    <n v="1991"/>
    <n v="326.82"/>
    <n v="1016"/>
    <s v="United States"/>
    <n v="0"/>
    <s v="MG"/>
    <n v="55"/>
    <x v="4"/>
    <s v="East"/>
  </r>
  <r>
    <s v="83Y5850C"/>
    <x v="3"/>
    <x v="1"/>
    <s v="Inity"/>
    <x v="1"/>
    <d v="2017-11-12T00:00:00"/>
    <x v="256"/>
    <n v="0"/>
    <s v="marketing"/>
    <n v="1986"/>
    <n v="2403.58"/>
    <n v="8801"/>
    <s v="United States"/>
    <n v="0"/>
    <s v="MG"/>
    <n v="55"/>
    <x v="0"/>
    <s v="Central"/>
  </r>
  <r>
    <s v="V1458D23"/>
    <x v="23"/>
    <x v="0"/>
    <s v="Umbrella Corporation"/>
    <x v="0"/>
    <d v="2017-11-12T00:00:00"/>
    <x v="220"/>
    <n v="1138"/>
    <s v="finance"/>
    <n v="1998"/>
    <n v="2022.14"/>
    <n v="5113"/>
    <s v="United States"/>
    <n v="0"/>
    <s v="GTX"/>
    <n v="1096"/>
    <x v="4"/>
    <s v="East"/>
  </r>
  <r>
    <s v="LJEAX51Q"/>
    <x v="1"/>
    <x v="1"/>
    <s v="Streethex"/>
    <x v="0"/>
    <d v="2017-11-12T00:00:00"/>
    <x v="260"/>
    <n v="49"/>
    <s v="retail"/>
    <n v="1988"/>
    <n v="1376.8"/>
    <n v="1165"/>
    <s v="Belgium"/>
    <n v="0"/>
    <s v="MG"/>
    <n v="55"/>
    <x v="1"/>
    <s v="Central"/>
  </r>
  <r>
    <s v="LDDQ5PN2"/>
    <x v="19"/>
    <x v="4"/>
    <s v="Sumace"/>
    <x v="1"/>
    <d v="2017-11-12T00:00:00"/>
    <x v="233"/>
    <n v="0"/>
    <s v="retail"/>
    <n v="2000"/>
    <n v="167.89"/>
    <n v="493"/>
    <s v="Romania"/>
    <n v="0"/>
    <s v="MG"/>
    <n v="3393"/>
    <x v="4"/>
    <s v="East"/>
  </r>
  <r>
    <s v="WPJ0AS7T"/>
    <x v="24"/>
    <x v="2"/>
    <s v="Genco Pura Olive Oil Company"/>
    <x v="0"/>
    <d v="2017-11-12T00:00:00"/>
    <x v="268"/>
    <n v="650"/>
    <s v="retail"/>
    <n v="2007"/>
    <n v="894.33"/>
    <n v="1635"/>
    <s v="Italy"/>
    <n v="0"/>
    <s v="GTX"/>
    <n v="550"/>
    <x v="1"/>
    <s v="Central"/>
  </r>
  <r>
    <s v="4J8IA9GL"/>
    <x v="16"/>
    <x v="2"/>
    <s v="Lexiqvolax"/>
    <x v="0"/>
    <d v="2017-11-12T00:00:00"/>
    <x v="271"/>
    <n v="470"/>
    <s v="medical"/>
    <n v="2004"/>
    <n v="1618.89"/>
    <n v="3889"/>
    <s v="United States"/>
    <n v="0"/>
    <s v="GTX"/>
    <n v="550"/>
    <x v="2"/>
    <s v="West"/>
  </r>
  <r>
    <s v="76RZPT87"/>
    <x v="21"/>
    <x v="2"/>
    <s v="Isdom"/>
    <x v="0"/>
    <d v="2017-11-12T00:00:00"/>
    <x v="269"/>
    <n v="567"/>
    <s v="medical"/>
    <n v="2002"/>
    <n v="3178.24"/>
    <n v="4540"/>
    <s v="United States"/>
    <n v="0"/>
    <s v="GTX"/>
    <n v="550"/>
    <x v="0"/>
    <s v="Central"/>
  </r>
  <r>
    <s v="9E3UNPHY"/>
    <x v="5"/>
    <x v="4"/>
    <s v="Newex"/>
    <x v="0"/>
    <d v="2017-11-12T00:00:00"/>
    <x v="273"/>
    <n v="3836"/>
    <s v="services"/>
    <n v="1991"/>
    <n v="1012.72"/>
    <n v="3492"/>
    <s v="Germany"/>
    <n v="0"/>
    <s v="MG"/>
    <n v="3393"/>
    <x v="3"/>
    <s v="West"/>
  </r>
  <r>
    <s v="CQ8UELF8"/>
    <x v="20"/>
    <x v="3"/>
    <s v="Rangreen"/>
    <x v="0"/>
    <d v="2017-11-12T00:00:00"/>
    <x v="225"/>
    <n v="5916"/>
    <s v="technolgy"/>
    <n v="1987"/>
    <n v="2938.67"/>
    <n v="8775"/>
    <s v="Panama"/>
    <n v="0"/>
    <s v="GTX"/>
    <n v="5482"/>
    <x v="1"/>
    <s v="Central"/>
  </r>
  <r>
    <s v="4E5E9MYV"/>
    <x v="8"/>
    <x v="0"/>
    <s v="Cheers"/>
    <x v="0"/>
    <d v="2017-11-12T00:00:00"/>
    <x v="240"/>
    <n v="938"/>
    <s v="entertainment"/>
    <n v="1993"/>
    <n v="4269.9"/>
    <n v="6472"/>
    <s v="United States"/>
    <s v="Massive Dynamic"/>
    <s v="GTX"/>
    <n v="1096"/>
    <x v="2"/>
    <s v="West"/>
  </r>
  <r>
    <s v="24BCH90I"/>
    <x v="8"/>
    <x v="0"/>
    <s v="Kan-code"/>
    <x v="0"/>
    <d v="2017-11-12T00:00:00"/>
    <x v="224"/>
    <n v="1124"/>
    <s v="software"/>
    <n v="1982"/>
    <n v="11698.03"/>
    <n v="34288"/>
    <s v="United States"/>
    <n v="0"/>
    <s v="GTX"/>
    <n v="1096"/>
    <x v="2"/>
    <s v="West"/>
  </r>
  <r>
    <s v="LWVZKYI0"/>
    <x v="11"/>
    <x v="1"/>
    <s v="Gogozoom"/>
    <x v="0"/>
    <d v="2017-11-12T00:00:00"/>
    <x v="236"/>
    <n v="61"/>
    <s v="telecommunications"/>
    <n v="2007"/>
    <n v="86.68"/>
    <n v="187"/>
    <s v="United States"/>
    <s v="Sonron"/>
    <s v="MG"/>
    <n v="55"/>
    <x v="0"/>
    <s v="Central"/>
  </r>
  <r>
    <s v="1W2EEX4L"/>
    <x v="4"/>
    <x v="1"/>
    <s v="Faxquote"/>
    <x v="1"/>
    <d v="2017-11-12T00:00:00"/>
    <x v="270"/>
    <n v="0"/>
    <s v="telecommunications"/>
    <n v="1995"/>
    <n v="1825.82"/>
    <n v="5595"/>
    <s v="United States"/>
    <s v="Sonron"/>
    <s v="MG"/>
    <n v="55"/>
    <x v="3"/>
    <s v="West"/>
  </r>
  <r>
    <s v="8977L373"/>
    <x v="18"/>
    <x v="4"/>
    <s v="Mathtouch"/>
    <x v="0"/>
    <d v="2017-11-12T00:00:00"/>
    <x v="231"/>
    <n v="4011"/>
    <s v="marketing"/>
    <n v="1984"/>
    <n v="3027.46"/>
    <n v="9516"/>
    <s v="Jordan"/>
    <n v="0"/>
    <s v="MG"/>
    <n v="3393"/>
    <x v="4"/>
    <s v="East"/>
  </r>
  <r>
    <s v="66LD5EF0"/>
    <x v="2"/>
    <x v="0"/>
    <s v="Hatfan"/>
    <x v="1"/>
    <d v="2017-11-12T00:00:00"/>
    <x v="224"/>
    <n v="0"/>
    <s v="services"/>
    <n v="1982"/>
    <n v="792.46"/>
    <n v="1299"/>
    <s v="United States"/>
    <n v="0"/>
    <s v="GTX"/>
    <n v="1096"/>
    <x v="2"/>
    <s v="West"/>
  </r>
  <r>
    <s v="MTZQ55RH"/>
    <x v="28"/>
    <x v="2"/>
    <s v="Zotware"/>
    <x v="0"/>
    <d v="2017-11-13T00:00:00"/>
    <x v="251"/>
    <n v="493"/>
    <s v="software"/>
    <n v="1979"/>
    <n v="4478.47"/>
    <n v="13809"/>
    <s v="United States"/>
    <n v="0"/>
    <s v="GTX"/>
    <n v="550"/>
    <x v="5"/>
    <s v="East"/>
  </r>
  <r>
    <s v="1V3O11ZD"/>
    <x v="25"/>
    <x v="2"/>
    <s v="Kinnamplus"/>
    <x v="1"/>
    <d v="2017-11-13T00:00:00"/>
    <x v="229"/>
    <n v="0"/>
    <s v="retail"/>
    <n v="2004"/>
    <n v="702.72"/>
    <n v="1831"/>
    <s v="United States"/>
    <n v="0"/>
    <s v="GTX"/>
    <n v="550"/>
    <x v="5"/>
    <s v="East"/>
  </r>
  <r>
    <s v="AIBZQM42"/>
    <x v="26"/>
    <x v="0"/>
    <s v="Kinnamplus"/>
    <x v="0"/>
    <d v="2017-11-13T00:00:00"/>
    <x v="230"/>
    <n v="1224"/>
    <s v="retail"/>
    <n v="2004"/>
    <n v="702.72"/>
    <n v="1831"/>
    <s v="United States"/>
    <n v="0"/>
    <s v="GTX"/>
    <n v="1096"/>
    <x v="5"/>
    <s v="East"/>
  </r>
  <r>
    <s v="IZ5MV9YF"/>
    <x v="29"/>
    <x v="2"/>
    <s v="Isdom"/>
    <x v="1"/>
    <d v="2017-11-13T00:00:00"/>
    <x v="233"/>
    <n v="0"/>
    <s v="medical"/>
    <n v="2002"/>
    <n v="3178.24"/>
    <n v="4540"/>
    <s v="United States"/>
    <n v="0"/>
    <s v="GTX"/>
    <n v="550"/>
    <x v="1"/>
    <s v="Central"/>
  </r>
  <r>
    <s v="OHJX1K09"/>
    <x v="14"/>
    <x v="2"/>
    <s v="Konex"/>
    <x v="1"/>
    <d v="2017-11-13T00:00:00"/>
    <x v="225"/>
    <n v="0"/>
    <s v="technolgy"/>
    <n v="1980"/>
    <n v="7708.38"/>
    <n v="13756"/>
    <s v="United States"/>
    <n v="0"/>
    <s v="GTX"/>
    <n v="550"/>
    <x v="2"/>
    <s v="West"/>
  </r>
  <r>
    <s v="MT45X396"/>
    <x v="21"/>
    <x v="2"/>
    <s v="Streethex"/>
    <x v="1"/>
    <d v="2017-11-13T00:00:00"/>
    <x v="231"/>
    <n v="0"/>
    <s v="retail"/>
    <n v="1988"/>
    <n v="1376.8"/>
    <n v="1165"/>
    <s v="Belgium"/>
    <n v="0"/>
    <s v="GTX"/>
    <n v="550"/>
    <x v="0"/>
    <s v="Central"/>
  </r>
  <r>
    <s v="V8ELYA6F"/>
    <x v="3"/>
    <x v="3"/>
    <s v="Treequote"/>
    <x v="0"/>
    <d v="2017-11-14T00:00:00"/>
    <x v="224"/>
    <n v="5276"/>
    <s v="telecommunications"/>
    <n v="1988"/>
    <n v="5266.09"/>
    <n v="8595"/>
    <s v="United States"/>
    <s v="Sonron"/>
    <s v="GTX"/>
    <n v="5482"/>
    <x v="0"/>
    <s v="Central"/>
  </r>
  <r>
    <s v="NXXKM7C7"/>
    <x v="26"/>
    <x v="0"/>
    <s v="Cancity"/>
    <x v="2"/>
    <d v="2017-11-14T00:00:00"/>
    <x v="14"/>
    <m/>
    <s v="retail"/>
    <n v="2001"/>
    <n v="718.62"/>
    <n v="2448"/>
    <s v="United States"/>
    <n v="0"/>
    <s v="GTX"/>
    <n v="1096"/>
    <x v="5"/>
    <s v="East"/>
  </r>
  <r>
    <s v="K98JFWRC"/>
    <x v="19"/>
    <x v="3"/>
    <s v="Bioplex"/>
    <x v="1"/>
    <d v="2017-11-14T00:00:00"/>
    <x v="265"/>
    <n v="0"/>
    <s v="medical"/>
    <n v="1991"/>
    <n v="326.82"/>
    <n v="1016"/>
    <s v="United States"/>
    <n v="0"/>
    <s v="GTX"/>
    <n v="5482"/>
    <x v="4"/>
    <s v="East"/>
  </r>
  <r>
    <s v="H6Q0LXVH"/>
    <x v="24"/>
    <x v="0"/>
    <s v="Konmatfix"/>
    <x v="1"/>
    <d v="2017-11-14T00:00:00"/>
    <x v="230"/>
    <n v="0"/>
    <s v="marketing"/>
    <n v="1985"/>
    <n v="375.43"/>
    <n v="1190"/>
    <s v="United States"/>
    <n v="0"/>
    <s v="GTX"/>
    <n v="1096"/>
    <x v="1"/>
    <s v="Central"/>
  </r>
  <r>
    <s v="2BH5Q718"/>
    <x v="9"/>
    <x v="4"/>
    <s v="Scotfind"/>
    <x v="1"/>
    <d v="2017-11-14T00:00:00"/>
    <x v="229"/>
    <n v="0"/>
    <s v="software"/>
    <n v="1996"/>
    <n v="6354.87"/>
    <n v="16780"/>
    <s v="United States"/>
    <s v="Bubba Gump"/>
    <s v="MG"/>
    <n v="3393"/>
    <x v="3"/>
    <s v="West"/>
  </r>
  <r>
    <s v="CSJKVMR9"/>
    <x v="7"/>
    <x v="2"/>
    <s v="Y-corporation"/>
    <x v="1"/>
    <d v="2017-11-14T00:00:00"/>
    <x v="263"/>
    <n v="0"/>
    <s v="employment"/>
    <n v="1983"/>
    <n v="2871.35"/>
    <n v="9561"/>
    <s v="United States"/>
    <n v="0"/>
    <s v="GTX"/>
    <n v="550"/>
    <x v="2"/>
    <s v="West"/>
  </r>
  <r>
    <s v="N3YVDYY2"/>
    <x v="20"/>
    <x v="0"/>
    <s v="Ron-tech"/>
    <x v="0"/>
    <d v="2017-11-14T00:00:00"/>
    <x v="229"/>
    <n v="947"/>
    <s v="medical"/>
    <n v="1992"/>
    <n v="3922.42"/>
    <n v="6837"/>
    <s v="United States"/>
    <n v="0"/>
    <s v="GTX"/>
    <n v="1096"/>
    <x v="1"/>
    <s v="Central"/>
  </r>
  <r>
    <s v="LRP5IXX5"/>
    <x v="17"/>
    <x v="3"/>
    <s v="Konex"/>
    <x v="1"/>
    <d v="2017-11-14T00:00:00"/>
    <x v="229"/>
    <n v="0"/>
    <s v="technolgy"/>
    <n v="1980"/>
    <n v="7708.38"/>
    <n v="13756"/>
    <s v="United States"/>
    <n v="0"/>
    <s v="GTX"/>
    <n v="5482"/>
    <x v="5"/>
    <s v="East"/>
  </r>
  <r>
    <s v="SH1NTXPV"/>
    <x v="13"/>
    <x v="4"/>
    <s v="Kinnamplus"/>
    <x v="0"/>
    <d v="2017-11-14T00:00:00"/>
    <x v="245"/>
    <n v="3342"/>
    <s v="retail"/>
    <n v="2004"/>
    <n v="702.72"/>
    <n v="1831"/>
    <s v="United States"/>
    <n v="0"/>
    <s v="MG"/>
    <n v="3393"/>
    <x v="4"/>
    <s v="East"/>
  </r>
  <r>
    <s v="MKAKCFBQ"/>
    <x v="28"/>
    <x v="3"/>
    <s v="Ganjaflex"/>
    <x v="0"/>
    <d v="2017-11-15T00:00:00"/>
    <x v="264"/>
    <n v="5610"/>
    <s v="retail"/>
    <n v="1995"/>
    <n v="5158.71"/>
    <n v="17479"/>
    <s v="Japan"/>
    <n v="0"/>
    <s v="GTX"/>
    <n v="5482"/>
    <x v="5"/>
    <s v="East"/>
  </r>
  <r>
    <s v="9YH8LS5H"/>
    <x v="25"/>
    <x v="4"/>
    <s v="Condax"/>
    <x v="1"/>
    <d v="2017-11-15T00:00:00"/>
    <x v="272"/>
    <n v="0"/>
    <s v="medical"/>
    <n v="2017"/>
    <n v="4.54"/>
    <n v="9"/>
    <s v="United States"/>
    <n v="0"/>
    <s v="MG"/>
    <n v="3393"/>
    <x v="5"/>
    <s v="East"/>
  </r>
  <r>
    <s v="RO8TURF5"/>
    <x v="25"/>
    <x v="2"/>
    <s v="Donquadtech"/>
    <x v="0"/>
    <d v="2017-11-15T00:00:00"/>
    <x v="261"/>
    <n v="557"/>
    <s v="technolgy"/>
    <n v="1992"/>
    <n v="1712.68"/>
    <n v="3194"/>
    <s v="United States"/>
    <s v="Acme Corporation"/>
    <s v="GTX"/>
    <n v="550"/>
    <x v="5"/>
    <s v="East"/>
  </r>
  <r>
    <s v="7XRWWM0X"/>
    <x v="14"/>
    <x v="1"/>
    <s v="Scotfind"/>
    <x v="2"/>
    <d v="2017-11-15T00:00:00"/>
    <x v="14"/>
    <m/>
    <s v="software"/>
    <n v="1996"/>
    <n v="6354.87"/>
    <n v="16780"/>
    <s v="United States"/>
    <s v="Bubba Gump"/>
    <s v="MG"/>
    <n v="55"/>
    <x v="2"/>
    <s v="West"/>
  </r>
  <r>
    <s v="S9DDUFGP"/>
    <x v="16"/>
    <x v="2"/>
    <s v="Konex"/>
    <x v="1"/>
    <d v="2017-11-15T00:00:00"/>
    <x v="265"/>
    <n v="0"/>
    <s v="technolgy"/>
    <n v="1980"/>
    <n v="7708.38"/>
    <n v="13756"/>
    <s v="United States"/>
    <n v="0"/>
    <s v="GTX"/>
    <n v="550"/>
    <x v="2"/>
    <s v="West"/>
  </r>
  <r>
    <s v="B5OXRZTT"/>
    <x v="2"/>
    <x v="2"/>
    <s v="Kan-code"/>
    <x v="0"/>
    <d v="2017-11-15T00:00:00"/>
    <x v="256"/>
    <n v="530"/>
    <s v="software"/>
    <n v="1982"/>
    <n v="11698.03"/>
    <n v="34288"/>
    <s v="United States"/>
    <n v="0"/>
    <s v="GTX"/>
    <n v="550"/>
    <x v="2"/>
    <s v="West"/>
  </r>
  <r>
    <s v="FX1RWO67"/>
    <x v="3"/>
    <x v="4"/>
    <s v="Hottechi"/>
    <x v="0"/>
    <d v="2017-11-16T00:00:00"/>
    <x v="269"/>
    <n v="3300"/>
    <s v="technolgy"/>
    <n v="1997"/>
    <n v="8170.38"/>
    <n v="16499"/>
    <s v="Korea"/>
    <n v="0"/>
    <s v="MG"/>
    <n v="3393"/>
    <x v="0"/>
    <s v="Central"/>
  </r>
  <r>
    <s v="2AGA3ALY"/>
    <x v="9"/>
    <x v="4"/>
    <s v="Konex"/>
    <x v="0"/>
    <d v="2017-11-16T00:00:00"/>
    <x v="230"/>
    <n v="3664"/>
    <s v="technolgy"/>
    <n v="1980"/>
    <n v="7708.38"/>
    <n v="13756"/>
    <s v="United States"/>
    <n v="0"/>
    <s v="MG"/>
    <n v="3393"/>
    <x v="3"/>
    <s v="West"/>
  </r>
  <r>
    <s v="P8ZOY6HA"/>
    <x v="7"/>
    <x v="3"/>
    <s v="Konex"/>
    <x v="1"/>
    <d v="2017-11-16T00:00:00"/>
    <x v="230"/>
    <n v="0"/>
    <s v="technolgy"/>
    <n v="1980"/>
    <n v="7708.38"/>
    <n v="13756"/>
    <s v="United States"/>
    <n v="0"/>
    <s v="GTX"/>
    <n v="5482"/>
    <x v="2"/>
    <s v="West"/>
  </r>
  <r>
    <s v="PBGAZKMQ"/>
    <x v="29"/>
    <x v="2"/>
    <s v="Stanredtax"/>
    <x v="0"/>
    <d v="2017-11-16T00:00:00"/>
    <x v="240"/>
    <n v="575"/>
    <s v="finance"/>
    <n v="1987"/>
    <n v="1698.2"/>
    <n v="3798"/>
    <s v="United States"/>
    <n v="0"/>
    <s v="GTX"/>
    <n v="550"/>
    <x v="1"/>
    <s v="Central"/>
  </r>
  <r>
    <s v="86MJT5KR"/>
    <x v="5"/>
    <x v="1"/>
    <s v="Blackzim"/>
    <x v="1"/>
    <d v="2017-11-16T00:00:00"/>
    <x v="229"/>
    <n v="0"/>
    <s v="retail"/>
    <n v="2009"/>
    <n v="497.11"/>
    <n v="1588"/>
    <s v="United States"/>
    <n v="0"/>
    <s v="MG"/>
    <n v="55"/>
    <x v="3"/>
    <s v="West"/>
  </r>
  <r>
    <s v="20NZO7TT"/>
    <x v="8"/>
    <x v="4"/>
    <s v="J-Texon"/>
    <x v="0"/>
    <d v="2017-11-16T00:00:00"/>
    <x v="236"/>
    <n v="3271"/>
    <s v="retail"/>
    <n v="1989"/>
    <n v="1388.67"/>
    <n v="3583"/>
    <s v="United States"/>
    <n v="0"/>
    <s v="MG"/>
    <n v="3393"/>
    <x v="2"/>
    <s v="West"/>
  </r>
  <r>
    <s v="6FR9YZH2"/>
    <x v="0"/>
    <x v="3"/>
    <s v="Bioholding"/>
    <x v="1"/>
    <d v="2017-11-16T00:00:00"/>
    <x v="227"/>
    <n v="0"/>
    <s v="medical"/>
    <n v="2012"/>
    <n v="587.34"/>
    <n v="1356"/>
    <s v="Philipines"/>
    <n v="0"/>
    <s v="GTX"/>
    <n v="5482"/>
    <x v="0"/>
    <s v="Central"/>
  </r>
  <r>
    <s v="LCZGL74L"/>
    <x v="6"/>
    <x v="0"/>
    <s v="Cancity"/>
    <x v="1"/>
    <d v="2017-11-16T00:00:00"/>
    <x v="243"/>
    <n v="0"/>
    <s v="retail"/>
    <n v="2001"/>
    <n v="718.62"/>
    <n v="2448"/>
    <s v="United States"/>
    <n v="0"/>
    <s v="GTX"/>
    <n v="1096"/>
    <x v="1"/>
    <s v="Central"/>
  </r>
  <r>
    <s v="6NWIZG2N"/>
    <x v="17"/>
    <x v="0"/>
    <s v="Mathtouch"/>
    <x v="0"/>
    <d v="2017-11-16T00:00:00"/>
    <x v="251"/>
    <n v="1035"/>
    <s v="marketing"/>
    <n v="1984"/>
    <n v="3027.46"/>
    <n v="9516"/>
    <s v="Jordan"/>
    <n v="0"/>
    <s v="GTX"/>
    <n v="1096"/>
    <x v="5"/>
    <s v="East"/>
  </r>
  <r>
    <s v="IS2HLCEO"/>
    <x v="28"/>
    <x v="1"/>
    <s v="Plussunin"/>
    <x v="1"/>
    <d v="2017-11-17T00:00:00"/>
    <x v="239"/>
    <n v="0"/>
    <s v="retail"/>
    <n v="2003"/>
    <n v="1419.98"/>
    <n v="4018"/>
    <s v="United States"/>
    <n v="0"/>
    <s v="MG"/>
    <n v="55"/>
    <x v="5"/>
    <s v="East"/>
  </r>
  <r>
    <s v="90D20NZU"/>
    <x v="1"/>
    <x v="3"/>
    <s v="Inity"/>
    <x v="0"/>
    <d v="2017-11-17T00:00:00"/>
    <x v="251"/>
    <n v="4880"/>
    <s v="marketing"/>
    <n v="1986"/>
    <n v="2403.58"/>
    <n v="8801"/>
    <s v="United States"/>
    <n v="0"/>
    <s v="GTX"/>
    <n v="5482"/>
    <x v="1"/>
    <s v="Central"/>
  </r>
  <r>
    <s v="P214KAH8"/>
    <x v="22"/>
    <x v="4"/>
    <s v="Yearin"/>
    <x v="0"/>
    <d v="2017-11-17T00:00:00"/>
    <x v="245"/>
    <n v="3644"/>
    <s v="retail"/>
    <n v="2005"/>
    <n v="2261.05"/>
    <n v="3851"/>
    <s v="United States"/>
    <n v="0"/>
    <s v="MG"/>
    <n v="3393"/>
    <x v="5"/>
    <s v="East"/>
  </r>
  <r>
    <s v="HEMKK91Z"/>
    <x v="12"/>
    <x v="4"/>
    <s v="Plusstrip"/>
    <x v="0"/>
    <d v="2017-11-17T00:00:00"/>
    <x v="252"/>
    <n v="3538"/>
    <s v="entertainment"/>
    <n v="2002"/>
    <n v="349.81"/>
    <n v="315"/>
    <s v="United States"/>
    <n v="0"/>
    <s v="MG"/>
    <n v="3393"/>
    <x v="3"/>
    <s v="West"/>
  </r>
  <r>
    <s v="R2JKKVOO"/>
    <x v="14"/>
    <x v="0"/>
    <s v="Cheers"/>
    <x v="1"/>
    <d v="2017-11-17T00:00:00"/>
    <x v="235"/>
    <n v="0"/>
    <s v="entertainment"/>
    <n v="1993"/>
    <n v="4269.9"/>
    <n v="6472"/>
    <s v="United States"/>
    <s v="Massive Dynamic"/>
    <s v="GTX"/>
    <n v="1096"/>
    <x v="2"/>
    <s v="West"/>
  </r>
  <r>
    <s v="6LS93NXH"/>
    <x v="16"/>
    <x v="2"/>
    <s v="Goodsilron"/>
    <x v="1"/>
    <d v="2017-11-17T00:00:00"/>
    <x v="235"/>
    <n v="0"/>
    <s v="marketing"/>
    <n v="2000"/>
    <n v="2952.73"/>
    <n v="5107"/>
    <s v="United States"/>
    <n v="0"/>
    <s v="GTX"/>
    <n v="550"/>
    <x v="2"/>
    <s v="West"/>
  </r>
  <r>
    <s v="DH4WEPQ5"/>
    <x v="11"/>
    <x v="3"/>
    <s v="Domzoom"/>
    <x v="0"/>
    <d v="2017-11-17T00:00:00"/>
    <x v="228"/>
    <n v="5653"/>
    <s v="entertainment"/>
    <n v="1998"/>
    <n v="217.87"/>
    <n v="551"/>
    <s v="United States"/>
    <n v="0"/>
    <s v="GTX"/>
    <n v="5482"/>
    <x v="0"/>
    <s v="Central"/>
  </r>
  <r>
    <s v="NJAOJJY9"/>
    <x v="13"/>
    <x v="1"/>
    <s v="Bioplex"/>
    <x v="1"/>
    <d v="2017-11-17T00:00:00"/>
    <x v="256"/>
    <n v="0"/>
    <s v="medical"/>
    <n v="1991"/>
    <n v="326.82"/>
    <n v="1016"/>
    <s v="United States"/>
    <n v="0"/>
    <s v="MG"/>
    <n v="55"/>
    <x v="4"/>
    <s v="East"/>
  </r>
  <r>
    <s v="VM6SAQYT"/>
    <x v="13"/>
    <x v="1"/>
    <s v="Donquadtech"/>
    <x v="0"/>
    <d v="2017-11-17T00:00:00"/>
    <x v="243"/>
    <n v="65"/>
    <s v="technolgy"/>
    <n v="1992"/>
    <n v="1712.68"/>
    <n v="3194"/>
    <s v="United States"/>
    <s v="Acme Corporation"/>
    <s v="MG"/>
    <n v="55"/>
    <x v="4"/>
    <s v="East"/>
  </r>
  <r>
    <s v="E2LVAU2T"/>
    <x v="2"/>
    <x v="2"/>
    <s v="Newex"/>
    <x v="0"/>
    <d v="2017-11-17T00:00:00"/>
    <x v="254"/>
    <n v="497"/>
    <s v="services"/>
    <n v="1991"/>
    <n v="1012.72"/>
    <n v="3492"/>
    <s v="Germany"/>
    <n v="0"/>
    <s v="GTX"/>
    <n v="550"/>
    <x v="2"/>
    <s v="West"/>
  </r>
  <r>
    <s v="9Y43IDMY"/>
    <x v="26"/>
    <x v="0"/>
    <s v="Opentech"/>
    <x v="1"/>
    <d v="2017-11-18T00:00:00"/>
    <x v="258"/>
    <n v="0"/>
    <s v="finance"/>
    <n v="1994"/>
    <n v="355.23"/>
    <n v="853"/>
    <s v="United States"/>
    <n v="0"/>
    <s v="GTX"/>
    <n v="1096"/>
    <x v="5"/>
    <s v="East"/>
  </r>
  <r>
    <s v="GB6C2UK5"/>
    <x v="12"/>
    <x v="5"/>
    <s v="Xx-holding"/>
    <x v="0"/>
    <d v="2017-11-18T00:00:00"/>
    <x v="239"/>
    <n v="29220"/>
    <s v="finance"/>
    <n v="1993"/>
    <n v="7537.24"/>
    <n v="20293"/>
    <s v="United States"/>
    <n v="0"/>
    <s v="GTK"/>
    <n v="26768"/>
    <x v="3"/>
    <s v="West"/>
  </r>
  <r>
    <s v="5S2JLJGL"/>
    <x v="29"/>
    <x v="0"/>
    <s v="Funholding"/>
    <x v="1"/>
    <d v="2017-11-18T00:00:00"/>
    <x v="261"/>
    <n v="0"/>
    <s v="finance"/>
    <n v="1991"/>
    <n v="2819.5"/>
    <n v="7227"/>
    <s v="United States"/>
    <s v="Golddex"/>
    <s v="GTX"/>
    <n v="1096"/>
    <x v="1"/>
    <s v="Central"/>
  </r>
  <r>
    <s v="820NH7ZA"/>
    <x v="14"/>
    <x v="2"/>
    <s v="Konex"/>
    <x v="0"/>
    <d v="2017-11-18T00:00:00"/>
    <x v="239"/>
    <n v="643"/>
    <s v="technolgy"/>
    <n v="1980"/>
    <n v="7708.38"/>
    <n v="13756"/>
    <s v="United States"/>
    <n v="0"/>
    <s v="GTX"/>
    <n v="550"/>
    <x v="2"/>
    <s v="West"/>
  </r>
  <r>
    <s v="PIPYDN8Y"/>
    <x v="16"/>
    <x v="2"/>
    <s v="Scotfind"/>
    <x v="1"/>
    <d v="2017-11-18T00:00:00"/>
    <x v="233"/>
    <n v="0"/>
    <s v="software"/>
    <n v="1996"/>
    <n v="6354.87"/>
    <n v="16780"/>
    <s v="United States"/>
    <s v="Bubba Gump"/>
    <s v="GTX"/>
    <n v="550"/>
    <x v="2"/>
    <s v="West"/>
  </r>
  <r>
    <s v="E3LNNM8H"/>
    <x v="8"/>
    <x v="3"/>
    <s v="Blackzim"/>
    <x v="1"/>
    <d v="2017-11-18T00:00:00"/>
    <x v="254"/>
    <n v="0"/>
    <s v="retail"/>
    <n v="2009"/>
    <n v="497.11"/>
    <n v="1588"/>
    <s v="United States"/>
    <n v="0"/>
    <s v="GTX"/>
    <n v="5482"/>
    <x v="2"/>
    <s v="West"/>
  </r>
  <r>
    <s v="UHYI2QB2"/>
    <x v="0"/>
    <x v="1"/>
    <s v="Funholding"/>
    <x v="1"/>
    <d v="2017-11-18T00:00:00"/>
    <x v="265"/>
    <n v="0"/>
    <s v="finance"/>
    <n v="1991"/>
    <n v="2819.5"/>
    <n v="7227"/>
    <s v="United States"/>
    <s v="Golddex"/>
    <s v="MG"/>
    <n v="55"/>
    <x v="0"/>
    <s v="Central"/>
  </r>
  <r>
    <s v="5SJP2J1J"/>
    <x v="28"/>
    <x v="0"/>
    <s v="Mathtouch"/>
    <x v="0"/>
    <d v="2017-11-19T00:00:00"/>
    <x v="230"/>
    <n v="886"/>
    <s v="marketing"/>
    <n v="1984"/>
    <n v="3027.46"/>
    <n v="9516"/>
    <s v="Jordan"/>
    <n v="0"/>
    <s v="GTX"/>
    <n v="1096"/>
    <x v="5"/>
    <s v="East"/>
  </r>
  <r>
    <s v="R5V9DX5U"/>
    <x v="27"/>
    <x v="4"/>
    <s v="Rangreen"/>
    <x v="0"/>
    <d v="2017-11-19T00:00:00"/>
    <x v="265"/>
    <n v="3206"/>
    <s v="technolgy"/>
    <n v="1987"/>
    <n v="2938.67"/>
    <n v="8775"/>
    <s v="Panama"/>
    <n v="0"/>
    <s v="MG"/>
    <n v="3393"/>
    <x v="0"/>
    <s v="Central"/>
  </r>
  <r>
    <s v="PGCWLU4L"/>
    <x v="26"/>
    <x v="2"/>
    <s v="Gekko &amp; Co"/>
    <x v="0"/>
    <d v="2017-11-19T00:00:00"/>
    <x v="230"/>
    <n v="678"/>
    <s v="retail"/>
    <n v="1990"/>
    <n v="2520.83"/>
    <n v="3502"/>
    <s v="United States"/>
    <n v="0"/>
    <s v="GTX"/>
    <n v="550"/>
    <x v="5"/>
    <s v="East"/>
  </r>
  <r>
    <s v="RVI6ARFW"/>
    <x v="1"/>
    <x v="2"/>
    <s v="Funholding"/>
    <x v="0"/>
    <d v="2017-11-19T00:00:00"/>
    <x v="230"/>
    <n v="549"/>
    <s v="finance"/>
    <n v="1991"/>
    <n v="2819.5"/>
    <n v="7227"/>
    <s v="United States"/>
    <s v="Golddex"/>
    <s v="GTX"/>
    <n v="550"/>
    <x v="1"/>
    <s v="Central"/>
  </r>
  <r>
    <s v="QVWPMJ8R"/>
    <x v="22"/>
    <x v="3"/>
    <s v="Kan-code"/>
    <x v="0"/>
    <d v="2017-11-19T00:00:00"/>
    <x v="265"/>
    <n v="6540"/>
    <s v="software"/>
    <n v="1982"/>
    <n v="11698.03"/>
    <n v="34288"/>
    <s v="United States"/>
    <n v="0"/>
    <s v="GTX"/>
    <n v="5482"/>
    <x v="5"/>
    <s v="East"/>
  </r>
  <r>
    <s v="7M7UED1P"/>
    <x v="29"/>
    <x v="2"/>
    <s v="Toughzap"/>
    <x v="1"/>
    <d v="2017-11-19T00:00:00"/>
    <x v="233"/>
    <n v="0"/>
    <s v="retail"/>
    <n v="1995"/>
    <n v="332.43"/>
    <n v="799"/>
    <s v="United States"/>
    <n v="0"/>
    <s v="GTX"/>
    <n v="550"/>
    <x v="1"/>
    <s v="Central"/>
  </r>
  <r>
    <s v="JW51LS6C"/>
    <x v="8"/>
    <x v="4"/>
    <s v="Lexiqvolax"/>
    <x v="1"/>
    <d v="2017-11-19T00:00:00"/>
    <x v="239"/>
    <n v="0"/>
    <s v="medical"/>
    <n v="2004"/>
    <n v="1618.89"/>
    <n v="3889"/>
    <s v="United States"/>
    <n v="0"/>
    <s v="MG"/>
    <n v="3393"/>
    <x v="2"/>
    <s v="West"/>
  </r>
  <r>
    <s v="KU4GX1KD"/>
    <x v="6"/>
    <x v="2"/>
    <s v="Isdom"/>
    <x v="0"/>
    <d v="2017-11-19T00:00:00"/>
    <x v="265"/>
    <n v="662"/>
    <s v="medical"/>
    <n v="2002"/>
    <n v="3178.24"/>
    <n v="4540"/>
    <s v="United States"/>
    <n v="0"/>
    <s v="GTX"/>
    <n v="550"/>
    <x v="1"/>
    <s v="Central"/>
  </r>
  <r>
    <s v="6MTK51P5"/>
    <x v="3"/>
    <x v="1"/>
    <s v="Rundofase"/>
    <x v="0"/>
    <d v="2017-11-20T00:00:00"/>
    <x v="245"/>
    <n v="52"/>
    <s v="technolgy"/>
    <n v="1983"/>
    <n v="1008.06"/>
    <n v="1238"/>
    <s v="United States"/>
    <n v="0"/>
    <s v="MG"/>
    <n v="55"/>
    <x v="0"/>
    <s v="Central"/>
  </r>
  <r>
    <s v="T58EDFV0"/>
    <x v="14"/>
    <x v="2"/>
    <s v="Goodsilron"/>
    <x v="0"/>
    <d v="2017-11-20T00:00:00"/>
    <x v="249"/>
    <n v="504"/>
    <s v="marketing"/>
    <n v="2000"/>
    <n v="2952.73"/>
    <n v="5107"/>
    <s v="United States"/>
    <n v="0"/>
    <s v="GTX"/>
    <n v="550"/>
    <x v="2"/>
    <s v="West"/>
  </r>
  <r>
    <s v="C09PGOZG"/>
    <x v="16"/>
    <x v="2"/>
    <s v="Kan-code"/>
    <x v="0"/>
    <d v="2017-11-20T00:00:00"/>
    <x v="239"/>
    <n v="589"/>
    <s v="software"/>
    <n v="1982"/>
    <n v="11698.03"/>
    <n v="34288"/>
    <s v="United States"/>
    <n v="0"/>
    <s v="GTX"/>
    <n v="550"/>
    <x v="2"/>
    <s v="West"/>
  </r>
  <r>
    <s v="IG9RPWOZ"/>
    <x v="0"/>
    <x v="3"/>
    <s v="Stanredtax"/>
    <x v="0"/>
    <d v="2017-11-20T00:00:00"/>
    <x v="257"/>
    <n v="5756"/>
    <s v="finance"/>
    <n v="1987"/>
    <n v="1698.2"/>
    <n v="3798"/>
    <s v="United States"/>
    <n v="0"/>
    <s v="GTX"/>
    <n v="5482"/>
    <x v="0"/>
    <s v="Central"/>
  </r>
  <r>
    <s v="3GFZ7SN4"/>
    <x v="0"/>
    <x v="4"/>
    <s v="Streethex"/>
    <x v="0"/>
    <d v="2017-11-20T00:00:00"/>
    <x v="229"/>
    <n v="3161"/>
    <s v="retail"/>
    <n v="1988"/>
    <n v="1376.8"/>
    <n v="1165"/>
    <s v="Belgium"/>
    <n v="0"/>
    <s v="MG"/>
    <n v="3393"/>
    <x v="0"/>
    <s v="Central"/>
  </r>
  <r>
    <s v="DC1E84LC"/>
    <x v="18"/>
    <x v="3"/>
    <s v="Umbrella Corporation"/>
    <x v="0"/>
    <d v="2017-11-20T00:00:00"/>
    <x v="249"/>
    <n v="5209"/>
    <s v="finance"/>
    <n v="1998"/>
    <n v="2022.14"/>
    <n v="5113"/>
    <s v="United States"/>
    <n v="0"/>
    <s v="GTX"/>
    <n v="5482"/>
    <x v="4"/>
    <s v="East"/>
  </r>
  <r>
    <s v="F0XGEQOE"/>
    <x v="25"/>
    <x v="4"/>
    <s v="Kan-code"/>
    <x v="1"/>
    <d v="2017-11-21T00:00:00"/>
    <x v="256"/>
    <n v="0"/>
    <s v="software"/>
    <n v="1982"/>
    <n v="11698.03"/>
    <n v="34288"/>
    <s v="United States"/>
    <n v="0"/>
    <s v="MG"/>
    <n v="3393"/>
    <x v="5"/>
    <s v="East"/>
  </r>
  <r>
    <s v="EQIV6PMF"/>
    <x v="27"/>
    <x v="1"/>
    <s v="dambase"/>
    <x v="0"/>
    <d v="2017-11-21T00:00:00"/>
    <x v="249"/>
    <n v="58"/>
    <s v="marketing"/>
    <n v="1995"/>
    <n v="2173.98"/>
    <n v="2928"/>
    <s v="United States"/>
    <s v="Inity"/>
    <s v="MG"/>
    <n v="55"/>
    <x v="0"/>
    <s v="Central"/>
  </r>
  <r>
    <s v="SK3A12HI"/>
    <x v="23"/>
    <x v="1"/>
    <s v="Massive Dynamic"/>
    <x v="0"/>
    <d v="2017-11-21T00:00:00"/>
    <x v="260"/>
    <n v="57"/>
    <s v="entertainment"/>
    <n v="1989"/>
    <n v="665.06"/>
    <n v="1095"/>
    <s v="United States"/>
    <n v="0"/>
    <s v="MG"/>
    <n v="55"/>
    <x v="4"/>
    <s v="East"/>
  </r>
  <r>
    <s v="Z7JCS0ZW"/>
    <x v="24"/>
    <x v="3"/>
    <s v="Domzoom"/>
    <x v="1"/>
    <d v="2017-11-21T00:00:00"/>
    <x v="251"/>
    <n v="0"/>
    <s v="entertainment"/>
    <n v="1998"/>
    <n v="217.87"/>
    <n v="551"/>
    <s v="United States"/>
    <n v="0"/>
    <s v="GTX"/>
    <n v="5482"/>
    <x v="1"/>
    <s v="Central"/>
  </r>
  <r>
    <s v="9E3H6ONP"/>
    <x v="7"/>
    <x v="3"/>
    <s v="Lexiqvolax"/>
    <x v="0"/>
    <d v="2017-11-21T00:00:00"/>
    <x v="256"/>
    <n v="6932"/>
    <s v="medical"/>
    <n v="2004"/>
    <n v="1618.89"/>
    <n v="3889"/>
    <s v="United States"/>
    <n v="0"/>
    <s v="GTX"/>
    <n v="5482"/>
    <x v="2"/>
    <s v="West"/>
  </r>
  <r>
    <s v="FVTCAFCL"/>
    <x v="16"/>
    <x v="2"/>
    <s v="Newex"/>
    <x v="0"/>
    <d v="2017-11-21T00:00:00"/>
    <x v="253"/>
    <n v="597"/>
    <s v="services"/>
    <n v="1991"/>
    <n v="1012.72"/>
    <n v="3492"/>
    <s v="Germany"/>
    <n v="0"/>
    <s v="GTX"/>
    <n v="550"/>
    <x v="2"/>
    <s v="West"/>
  </r>
  <r>
    <s v="9TTQYYIW"/>
    <x v="5"/>
    <x v="4"/>
    <s v="Green-Plus"/>
    <x v="1"/>
    <d v="2017-11-21T00:00:00"/>
    <x v="235"/>
    <n v="0"/>
    <s v="services"/>
    <n v="2003"/>
    <n v="692.19"/>
    <n v="1922"/>
    <s v="United States"/>
    <n v="0"/>
    <s v="MG"/>
    <n v="3393"/>
    <x v="3"/>
    <s v="West"/>
  </r>
  <r>
    <s v="33JYWJ1X"/>
    <x v="8"/>
    <x v="2"/>
    <s v="Cheers"/>
    <x v="0"/>
    <d v="2017-11-21T00:00:00"/>
    <x v="271"/>
    <n v="619"/>
    <s v="entertainment"/>
    <n v="1993"/>
    <n v="4269.9"/>
    <n v="6472"/>
    <s v="United States"/>
    <s v="Massive Dynamic"/>
    <s v="GTX"/>
    <n v="550"/>
    <x v="2"/>
    <s v="West"/>
  </r>
  <r>
    <s v="L11T0DYF"/>
    <x v="4"/>
    <x v="4"/>
    <s v="Faxquote"/>
    <x v="0"/>
    <d v="2017-11-21T00:00:00"/>
    <x v="236"/>
    <n v="2590"/>
    <s v="telecommunications"/>
    <n v="1995"/>
    <n v="1825.82"/>
    <n v="5595"/>
    <s v="United States"/>
    <s v="Sonron"/>
    <s v="MG"/>
    <n v="3393"/>
    <x v="3"/>
    <s v="West"/>
  </r>
  <r>
    <s v="WAEWV7YD"/>
    <x v="25"/>
    <x v="2"/>
    <s v="Yearin"/>
    <x v="0"/>
    <d v="2017-11-22T00:00:00"/>
    <x v="242"/>
    <n v="609"/>
    <s v="retail"/>
    <n v="2005"/>
    <n v="2261.05"/>
    <n v="3851"/>
    <s v="United States"/>
    <n v="0"/>
    <s v="GTX"/>
    <n v="550"/>
    <x v="5"/>
    <s v="East"/>
  </r>
  <r>
    <s v="FZH6NJAQ"/>
    <x v="8"/>
    <x v="0"/>
    <s v="Rantouch"/>
    <x v="1"/>
    <d v="2017-11-22T00:00:00"/>
    <x v="235"/>
    <n v="0"/>
    <s v="telecommunications"/>
    <n v="1994"/>
    <n v="1188.42"/>
    <n v="3015"/>
    <s v="United States"/>
    <n v="0"/>
    <s v="GTX"/>
    <n v="1096"/>
    <x v="2"/>
    <s v="West"/>
  </r>
  <r>
    <s v="U0XDMZK8"/>
    <x v="13"/>
    <x v="1"/>
    <s v="Kan-code"/>
    <x v="0"/>
    <d v="2017-11-22T00:00:00"/>
    <x v="254"/>
    <n v="47"/>
    <s v="software"/>
    <n v="1982"/>
    <n v="11698.03"/>
    <n v="34288"/>
    <s v="United States"/>
    <n v="0"/>
    <s v="MG"/>
    <n v="55"/>
    <x v="4"/>
    <s v="East"/>
  </r>
  <r>
    <s v="J1G2SZKD"/>
    <x v="2"/>
    <x v="2"/>
    <s v="Goodsilron"/>
    <x v="2"/>
    <d v="2017-11-22T00:00:00"/>
    <x v="14"/>
    <m/>
    <s v="marketing"/>
    <n v="2000"/>
    <n v="2952.73"/>
    <n v="5107"/>
    <s v="United States"/>
    <n v="0"/>
    <s v="GTX"/>
    <n v="550"/>
    <x v="2"/>
    <s v="West"/>
  </r>
  <r>
    <s v="BF9D3HVC"/>
    <x v="23"/>
    <x v="2"/>
    <s v="Donquadtech"/>
    <x v="1"/>
    <d v="2017-11-23T00:00:00"/>
    <x v="234"/>
    <n v="0"/>
    <s v="technolgy"/>
    <n v="1992"/>
    <n v="1712.68"/>
    <n v="3194"/>
    <s v="United States"/>
    <s v="Acme Corporation"/>
    <s v="GTX"/>
    <n v="550"/>
    <x v="4"/>
    <s v="East"/>
  </r>
  <r>
    <s v="YMWG4Z3S"/>
    <x v="16"/>
    <x v="0"/>
    <s v="Warephase"/>
    <x v="2"/>
    <d v="2017-11-23T00:00:00"/>
    <x v="14"/>
    <m/>
    <s v="services"/>
    <n v="1997"/>
    <n v="2041.73"/>
    <n v="5276"/>
    <s v="United States"/>
    <n v="0"/>
    <s v="GTX"/>
    <n v="1096"/>
    <x v="2"/>
    <s v="West"/>
  </r>
  <r>
    <s v="6AT4VS58"/>
    <x v="16"/>
    <x v="2"/>
    <s v="Sonron"/>
    <x v="0"/>
    <d v="2017-11-23T00:00:00"/>
    <x v="249"/>
    <n v="484"/>
    <s v="telecommunications"/>
    <n v="1999"/>
    <n v="1699.85"/>
    <n v="5108"/>
    <s v="United States"/>
    <n v="0"/>
    <s v="GTX"/>
    <n v="550"/>
    <x v="2"/>
    <s v="West"/>
  </r>
  <r>
    <s v="S5FBJ31P"/>
    <x v="20"/>
    <x v="4"/>
    <s v="Ron-tech"/>
    <x v="1"/>
    <d v="2017-11-23T00:00:00"/>
    <x v="256"/>
    <n v="0"/>
    <s v="medical"/>
    <n v="1992"/>
    <n v="3922.42"/>
    <n v="6837"/>
    <s v="United States"/>
    <n v="0"/>
    <s v="MG"/>
    <n v="3393"/>
    <x v="1"/>
    <s v="Central"/>
  </r>
  <r>
    <s v="62JLAD45"/>
    <x v="6"/>
    <x v="1"/>
    <s v="Toughzap"/>
    <x v="1"/>
    <d v="2017-11-23T00:00:00"/>
    <x v="265"/>
    <n v="0"/>
    <s v="retail"/>
    <n v="1995"/>
    <n v="332.43"/>
    <n v="799"/>
    <s v="United States"/>
    <n v="0"/>
    <s v="MG"/>
    <n v="55"/>
    <x v="1"/>
    <s v="Central"/>
  </r>
  <r>
    <s v="Z7GJE1K0"/>
    <x v="10"/>
    <x v="1"/>
    <s v="Dalttechnology"/>
    <x v="0"/>
    <d v="2017-11-23T00:00:00"/>
    <x v="242"/>
    <n v="49"/>
    <s v="software"/>
    <n v="2013"/>
    <n v="98.79"/>
    <n v="96"/>
    <s v="United States"/>
    <s v="Bubba Gump"/>
    <s v="MG"/>
    <n v="55"/>
    <x v="3"/>
    <s v="West"/>
  </r>
  <r>
    <s v="4ZQTMS3Z"/>
    <x v="13"/>
    <x v="1"/>
    <s v="Kan-code"/>
    <x v="2"/>
    <d v="2017-11-23T00:00:00"/>
    <x v="14"/>
    <m/>
    <s v="software"/>
    <n v="1982"/>
    <n v="11698.03"/>
    <n v="34288"/>
    <s v="United States"/>
    <n v="0"/>
    <s v="MG"/>
    <n v="55"/>
    <x v="4"/>
    <s v="East"/>
  </r>
  <r>
    <s v="N6ZLW0OG"/>
    <x v="25"/>
    <x v="0"/>
    <s v="Ganjaflex"/>
    <x v="0"/>
    <d v="2017-11-24T00:00:00"/>
    <x v="254"/>
    <n v="927"/>
    <s v="retail"/>
    <n v="1995"/>
    <n v="5158.71"/>
    <n v="17479"/>
    <s v="Japan"/>
    <n v="0"/>
    <s v="GTX"/>
    <n v="1096"/>
    <x v="5"/>
    <s v="East"/>
  </r>
  <r>
    <s v="H7GFLCDH"/>
    <x v="12"/>
    <x v="1"/>
    <s v="Blackzim"/>
    <x v="0"/>
    <d v="2017-11-24T00:00:00"/>
    <x v="247"/>
    <n v="62"/>
    <s v="retail"/>
    <n v="2009"/>
    <n v="497.11"/>
    <n v="1588"/>
    <s v="United States"/>
    <n v="0"/>
    <s v="MG"/>
    <n v="55"/>
    <x v="3"/>
    <s v="West"/>
  </r>
  <r>
    <s v="0QMOIDET"/>
    <x v="7"/>
    <x v="0"/>
    <s v="Konex"/>
    <x v="0"/>
    <d v="2017-11-24T00:00:00"/>
    <x v="262"/>
    <n v="1049"/>
    <s v="technolgy"/>
    <n v="1980"/>
    <n v="7708.38"/>
    <n v="13756"/>
    <s v="United States"/>
    <n v="0"/>
    <s v="GTX"/>
    <n v="1096"/>
    <x v="2"/>
    <s v="West"/>
  </r>
  <r>
    <s v="33JWQH71"/>
    <x v="14"/>
    <x v="0"/>
    <s v="Labdrill"/>
    <x v="0"/>
    <d v="2017-11-24T00:00:00"/>
    <x v="254"/>
    <n v="885"/>
    <s v="medical"/>
    <n v="1985"/>
    <n v="2741.37"/>
    <n v="9226"/>
    <s v="United States"/>
    <n v="0"/>
    <s v="GTX"/>
    <n v="1096"/>
    <x v="2"/>
    <s v="West"/>
  </r>
  <r>
    <s v="Z9WFXNX3"/>
    <x v="5"/>
    <x v="4"/>
    <s v="Golddex"/>
    <x v="1"/>
    <d v="2017-11-24T00:00:00"/>
    <x v="245"/>
    <n v="0"/>
    <s v="finance"/>
    <n v="2008"/>
    <n v="52.5"/>
    <n v="165"/>
    <s v="United States"/>
    <n v="0"/>
    <s v="MG"/>
    <n v="3393"/>
    <x v="3"/>
    <s v="West"/>
  </r>
  <r>
    <s v="7ACIXBSY"/>
    <x v="13"/>
    <x v="4"/>
    <s v="Gekko &amp; Co"/>
    <x v="0"/>
    <d v="2017-11-24T00:00:00"/>
    <x v="254"/>
    <n v="3612"/>
    <s v="retail"/>
    <n v="1990"/>
    <n v="2520.83"/>
    <n v="3502"/>
    <s v="United States"/>
    <n v="0"/>
    <s v="MG"/>
    <n v="3393"/>
    <x v="4"/>
    <s v="East"/>
  </r>
  <r>
    <s v="NBUHFAKW"/>
    <x v="3"/>
    <x v="4"/>
    <s v="Genco Pura Olive Oil Company"/>
    <x v="0"/>
    <d v="2017-11-25T00:00:00"/>
    <x v="268"/>
    <n v="2477"/>
    <s v="retail"/>
    <n v="2007"/>
    <n v="894.33"/>
    <n v="1635"/>
    <s v="Italy"/>
    <n v="0"/>
    <s v="MG"/>
    <n v="3393"/>
    <x v="0"/>
    <s v="Central"/>
  </r>
  <r>
    <s v="PJ3NGI1Y"/>
    <x v="25"/>
    <x v="1"/>
    <s v="Donquadtech"/>
    <x v="1"/>
    <d v="2017-11-25T00:00:00"/>
    <x v="248"/>
    <n v="0"/>
    <s v="technolgy"/>
    <n v="1992"/>
    <n v="1712.68"/>
    <n v="3194"/>
    <s v="United States"/>
    <s v="Acme Corporation"/>
    <s v="MG"/>
    <n v="55"/>
    <x v="5"/>
    <s v="East"/>
  </r>
  <r>
    <s v="RDZ2FC3A"/>
    <x v="1"/>
    <x v="2"/>
    <s v="Warephase"/>
    <x v="0"/>
    <d v="2017-11-25T00:00:00"/>
    <x v="262"/>
    <n v="537"/>
    <s v="services"/>
    <n v="1997"/>
    <n v="2041.73"/>
    <n v="5276"/>
    <s v="United States"/>
    <n v="0"/>
    <s v="GTX"/>
    <n v="550"/>
    <x v="1"/>
    <s v="Central"/>
  </r>
  <r>
    <s v="R7GYOI0M"/>
    <x v="7"/>
    <x v="3"/>
    <s v="Hatfan"/>
    <x v="0"/>
    <d v="2017-11-25T00:00:00"/>
    <x v="248"/>
    <n v="5547"/>
    <s v="services"/>
    <n v="1982"/>
    <n v="792.46"/>
    <n v="1299"/>
    <s v="United States"/>
    <n v="0"/>
    <s v="GTX"/>
    <n v="5482"/>
    <x v="2"/>
    <s v="West"/>
  </r>
  <r>
    <s v="Z1IF1M5M"/>
    <x v="0"/>
    <x v="0"/>
    <s v="Konmatfix"/>
    <x v="0"/>
    <d v="2017-11-25T00:00:00"/>
    <x v="245"/>
    <n v="1001"/>
    <s v="marketing"/>
    <n v="1985"/>
    <n v="375.43"/>
    <n v="1190"/>
    <s v="United States"/>
    <n v="0"/>
    <s v="GTX"/>
    <n v="1096"/>
    <x v="0"/>
    <s v="Central"/>
  </r>
  <r>
    <s v="B133ECHC"/>
    <x v="4"/>
    <x v="3"/>
    <s v="Kan-code"/>
    <x v="1"/>
    <d v="2017-11-25T00:00:00"/>
    <x v="254"/>
    <n v="0"/>
    <s v="software"/>
    <n v="1982"/>
    <n v="11698.03"/>
    <n v="34288"/>
    <s v="United States"/>
    <n v="0"/>
    <s v="GTX"/>
    <n v="5482"/>
    <x v="3"/>
    <s v="West"/>
  </r>
  <r>
    <s v="P55UV5QW"/>
    <x v="13"/>
    <x v="0"/>
    <s v="Yearin"/>
    <x v="1"/>
    <d v="2017-11-25T00:00:00"/>
    <x v="245"/>
    <n v="0"/>
    <s v="retail"/>
    <n v="2005"/>
    <n v="2261.05"/>
    <n v="3851"/>
    <s v="United States"/>
    <n v="0"/>
    <s v="GTX"/>
    <n v="1096"/>
    <x v="4"/>
    <s v="East"/>
  </r>
  <r>
    <s v="EBMBP7JQ"/>
    <x v="3"/>
    <x v="4"/>
    <s v="dambase"/>
    <x v="0"/>
    <d v="2017-11-26T00:00:00"/>
    <x v="242"/>
    <n v="3844"/>
    <s v="marketing"/>
    <n v="1995"/>
    <n v="2173.98"/>
    <n v="2928"/>
    <s v="United States"/>
    <s v="Inity"/>
    <s v="MG"/>
    <n v="3393"/>
    <x v="0"/>
    <s v="Central"/>
  </r>
  <r>
    <s v="MAUIC3DD"/>
    <x v="23"/>
    <x v="3"/>
    <s v="Sumace"/>
    <x v="1"/>
    <d v="2017-11-26T00:00:00"/>
    <x v="248"/>
    <n v="0"/>
    <s v="retail"/>
    <n v="2000"/>
    <n v="167.89"/>
    <n v="493"/>
    <s v="Romania"/>
    <n v="0"/>
    <s v="GTX"/>
    <n v="5482"/>
    <x v="4"/>
    <s v="East"/>
  </r>
  <r>
    <s v="20048JO2"/>
    <x v="23"/>
    <x v="0"/>
    <s v="Opentech"/>
    <x v="0"/>
    <d v="2017-11-26T00:00:00"/>
    <x v="246"/>
    <n v="1204"/>
    <s v="finance"/>
    <n v="1994"/>
    <n v="355.23"/>
    <n v="853"/>
    <s v="United States"/>
    <n v="0"/>
    <s v="GTX"/>
    <n v="1096"/>
    <x v="4"/>
    <s v="East"/>
  </r>
  <r>
    <s v="U071YJYI"/>
    <x v="1"/>
    <x v="4"/>
    <s v="Isdom"/>
    <x v="1"/>
    <d v="2017-11-26T00:00:00"/>
    <x v="262"/>
    <n v="0"/>
    <s v="medical"/>
    <n v="2002"/>
    <n v="3178.24"/>
    <n v="4540"/>
    <s v="United States"/>
    <n v="0"/>
    <s v="MG"/>
    <n v="3393"/>
    <x v="1"/>
    <s v="Central"/>
  </r>
  <r>
    <s v="Y3EVBV53"/>
    <x v="24"/>
    <x v="2"/>
    <s v="Stanredtax"/>
    <x v="0"/>
    <d v="2017-11-26T00:00:00"/>
    <x v="242"/>
    <n v="562"/>
    <s v="finance"/>
    <n v="1987"/>
    <n v="1698.2"/>
    <n v="3798"/>
    <s v="United States"/>
    <n v="0"/>
    <s v="GTX"/>
    <n v="550"/>
    <x v="1"/>
    <s v="Central"/>
  </r>
  <r>
    <s v="JE63NRUA"/>
    <x v="14"/>
    <x v="0"/>
    <s v="Faxquote"/>
    <x v="1"/>
    <d v="2017-11-26T00:00:00"/>
    <x v="273"/>
    <n v="0"/>
    <s v="telecommunications"/>
    <n v="1995"/>
    <n v="1825.82"/>
    <n v="5595"/>
    <s v="United States"/>
    <s v="Sonron"/>
    <s v="GTX"/>
    <n v="1096"/>
    <x v="2"/>
    <s v="West"/>
  </r>
  <r>
    <s v="YA8CL4UM"/>
    <x v="14"/>
    <x v="2"/>
    <s v="Sunnamplex"/>
    <x v="0"/>
    <d v="2017-11-26T00:00:00"/>
    <x v="236"/>
    <n v="460"/>
    <s v="marketing"/>
    <n v="2008"/>
    <n v="894.37"/>
    <n v="1593"/>
    <s v="Poland"/>
    <n v="0"/>
    <s v="GTX"/>
    <n v="550"/>
    <x v="2"/>
    <s v="West"/>
  </r>
  <r>
    <s v="43WRAJ1I"/>
    <x v="11"/>
    <x v="1"/>
    <s v="Rundofase"/>
    <x v="0"/>
    <d v="2017-11-26T00:00:00"/>
    <x v="262"/>
    <n v="66"/>
    <s v="technolgy"/>
    <n v="1983"/>
    <n v="1008.06"/>
    <n v="1238"/>
    <s v="United States"/>
    <n v="0"/>
    <s v="MG"/>
    <n v="55"/>
    <x v="0"/>
    <s v="Central"/>
  </r>
  <r>
    <s v="DA7BZMMO"/>
    <x v="11"/>
    <x v="4"/>
    <s v="Cancity"/>
    <x v="0"/>
    <d v="2017-11-26T00:00:00"/>
    <x v="237"/>
    <n v="3309"/>
    <s v="retail"/>
    <n v="2001"/>
    <n v="718.62"/>
    <n v="2448"/>
    <s v="United States"/>
    <n v="0"/>
    <s v="MG"/>
    <n v="3393"/>
    <x v="0"/>
    <s v="Central"/>
  </r>
  <r>
    <s v="6QRZCDL0"/>
    <x v="13"/>
    <x v="4"/>
    <s v="Massive Dynamic"/>
    <x v="1"/>
    <d v="2017-11-26T00:00:00"/>
    <x v="235"/>
    <n v="0"/>
    <s v="entertainment"/>
    <n v="1989"/>
    <n v="665.06"/>
    <n v="1095"/>
    <s v="United States"/>
    <n v="0"/>
    <s v="MG"/>
    <n v="3393"/>
    <x v="4"/>
    <s v="East"/>
  </r>
  <r>
    <s v="GLUYX9KN"/>
    <x v="9"/>
    <x v="0"/>
    <s v="J-Texon"/>
    <x v="0"/>
    <d v="2017-11-27T00:00:00"/>
    <x v="237"/>
    <n v="1192"/>
    <s v="retail"/>
    <n v="1989"/>
    <n v="1388.67"/>
    <n v="3583"/>
    <s v="United States"/>
    <n v="0"/>
    <s v="GTX"/>
    <n v="1096"/>
    <x v="3"/>
    <s v="West"/>
  </r>
  <r>
    <s v="2DT6W3HA"/>
    <x v="17"/>
    <x v="4"/>
    <s v="Bluth Company"/>
    <x v="1"/>
    <d v="2017-11-27T00:00:00"/>
    <x v="237"/>
    <n v="0"/>
    <s v="technolgy"/>
    <n v="1993"/>
    <n v="1242.32"/>
    <n v="3027"/>
    <s v="United States"/>
    <s v="Acme Corporation"/>
    <s v="MG"/>
    <n v="3393"/>
    <x v="5"/>
    <s v="East"/>
  </r>
  <r>
    <s v="L8XNQONA"/>
    <x v="2"/>
    <x v="2"/>
    <s v="Inity"/>
    <x v="2"/>
    <d v="2017-11-27T00:00:00"/>
    <x v="14"/>
    <m/>
    <s v="marketing"/>
    <n v="1986"/>
    <n v="2403.58"/>
    <n v="8801"/>
    <s v="United States"/>
    <n v="0"/>
    <s v="GTX"/>
    <n v="550"/>
    <x v="2"/>
    <s v="West"/>
  </r>
  <r>
    <s v="WE03969I"/>
    <x v="22"/>
    <x v="0"/>
    <s v="Gekko &amp; Co"/>
    <x v="0"/>
    <d v="2017-11-28T00:00:00"/>
    <x v="257"/>
    <n v="1131"/>
    <s v="retail"/>
    <n v="1990"/>
    <n v="2520.83"/>
    <n v="3502"/>
    <s v="United States"/>
    <n v="0"/>
    <s v="GTX"/>
    <n v="1096"/>
    <x v="5"/>
    <s v="East"/>
  </r>
  <r>
    <s v="3SOLZEZX"/>
    <x v="9"/>
    <x v="3"/>
    <s v="Goodsilron"/>
    <x v="0"/>
    <d v="2017-11-28T00:00:00"/>
    <x v="237"/>
    <n v="5702"/>
    <s v="marketing"/>
    <n v="2000"/>
    <n v="2952.73"/>
    <n v="5107"/>
    <s v="United States"/>
    <n v="0"/>
    <s v="GTX"/>
    <n v="5482"/>
    <x v="3"/>
    <s v="West"/>
  </r>
  <r>
    <s v="MAA6TJMM"/>
    <x v="14"/>
    <x v="2"/>
    <s v="Cheers"/>
    <x v="0"/>
    <d v="2017-11-28T00:00:00"/>
    <x v="252"/>
    <n v="563"/>
    <s v="entertainment"/>
    <n v="1993"/>
    <n v="4269.9"/>
    <n v="6472"/>
    <s v="United States"/>
    <s v="Massive Dynamic"/>
    <s v="GTX"/>
    <n v="550"/>
    <x v="2"/>
    <s v="West"/>
  </r>
  <r>
    <s v="0DY00J6O"/>
    <x v="8"/>
    <x v="3"/>
    <s v="Xx-holding"/>
    <x v="0"/>
    <d v="2017-11-28T00:00:00"/>
    <x v="262"/>
    <n v="5886"/>
    <s v="finance"/>
    <n v="1993"/>
    <n v="7537.24"/>
    <n v="20293"/>
    <s v="United States"/>
    <n v="0"/>
    <s v="GTX"/>
    <n v="5482"/>
    <x v="2"/>
    <s v="West"/>
  </r>
  <r>
    <s v="U8IUBGTW"/>
    <x v="6"/>
    <x v="2"/>
    <s v="Domzoom"/>
    <x v="1"/>
    <d v="2017-11-28T00:00:00"/>
    <x v="254"/>
    <n v="0"/>
    <s v="entertainment"/>
    <n v="1998"/>
    <n v="217.87"/>
    <n v="551"/>
    <s v="United States"/>
    <n v="0"/>
    <s v="GTX"/>
    <n v="550"/>
    <x v="1"/>
    <s v="Central"/>
  </r>
  <r>
    <s v="EV0V1ZZA"/>
    <x v="4"/>
    <x v="4"/>
    <s v="Hatfan"/>
    <x v="1"/>
    <d v="2017-11-28T00:00:00"/>
    <x v="234"/>
    <n v="0"/>
    <s v="services"/>
    <n v="1982"/>
    <n v="792.46"/>
    <n v="1299"/>
    <s v="United States"/>
    <n v="0"/>
    <s v="MG"/>
    <n v="3393"/>
    <x v="3"/>
    <s v="West"/>
  </r>
  <r>
    <s v="RCDG00F7"/>
    <x v="2"/>
    <x v="2"/>
    <s v="Rantouch"/>
    <x v="0"/>
    <d v="2017-11-28T00:00:00"/>
    <x v="239"/>
    <n v="601"/>
    <s v="telecommunications"/>
    <n v="1994"/>
    <n v="1188.42"/>
    <n v="3015"/>
    <s v="United States"/>
    <n v="0"/>
    <s v="GTX"/>
    <n v="550"/>
    <x v="2"/>
    <s v="West"/>
  </r>
  <r>
    <s v="XAKK81WB"/>
    <x v="12"/>
    <x v="1"/>
    <s v="Sonron"/>
    <x v="0"/>
    <d v="2017-11-29T00:00:00"/>
    <x v="247"/>
    <n v="58"/>
    <s v="telecommunications"/>
    <n v="1999"/>
    <n v="1699.85"/>
    <n v="5108"/>
    <s v="United States"/>
    <n v="0"/>
    <s v="MG"/>
    <n v="55"/>
    <x v="3"/>
    <s v="West"/>
  </r>
  <r>
    <s v="B6CHA7CX"/>
    <x v="9"/>
    <x v="1"/>
    <s v="Blackzim"/>
    <x v="0"/>
    <d v="2017-11-29T00:00:00"/>
    <x v="246"/>
    <n v="58"/>
    <s v="retail"/>
    <n v="2009"/>
    <n v="497.11"/>
    <n v="1588"/>
    <s v="United States"/>
    <n v="0"/>
    <s v="MG"/>
    <n v="55"/>
    <x v="3"/>
    <s v="West"/>
  </r>
  <r>
    <s v="V263VR1Y"/>
    <x v="9"/>
    <x v="4"/>
    <s v="Finjob"/>
    <x v="0"/>
    <d v="2017-11-29T00:00:00"/>
    <x v="246"/>
    <n v="3285"/>
    <s v="employment"/>
    <n v="1988"/>
    <n v="2059.9"/>
    <n v="3644"/>
    <s v="United States"/>
    <n v="0"/>
    <s v="MG"/>
    <n v="3393"/>
    <x v="3"/>
    <s v="West"/>
  </r>
  <r>
    <s v="A2PTJA6G"/>
    <x v="17"/>
    <x v="4"/>
    <s v="Plussunin"/>
    <x v="0"/>
    <d v="2017-11-29T00:00:00"/>
    <x v="249"/>
    <n v="3494"/>
    <s v="retail"/>
    <n v="2003"/>
    <n v="1419.98"/>
    <n v="4018"/>
    <s v="United States"/>
    <n v="0"/>
    <s v="MG"/>
    <n v="3393"/>
    <x v="5"/>
    <s v="East"/>
  </r>
  <r>
    <s v="GUDTJY0I"/>
    <x v="1"/>
    <x v="4"/>
    <s v="Finhigh"/>
    <x v="1"/>
    <d v="2017-11-30T00:00:00"/>
    <x v="246"/>
    <n v="0"/>
    <s v="finance"/>
    <n v="2006"/>
    <n v="1102.43"/>
    <n v="1759"/>
    <s v="United States"/>
    <n v="0"/>
    <s v="MG"/>
    <n v="3393"/>
    <x v="1"/>
    <s v="Central"/>
  </r>
  <r>
    <s v="MDK5NQJA"/>
    <x v="22"/>
    <x v="3"/>
    <s v="Initech"/>
    <x v="0"/>
    <d v="2017-11-30T00:00:00"/>
    <x v="246"/>
    <n v="5204"/>
    <s v="telecommunications"/>
    <n v="1994"/>
    <n v="6395.05"/>
    <n v="20275"/>
    <s v="United States"/>
    <n v="0"/>
    <s v="GTX"/>
    <n v="5482"/>
    <x v="5"/>
    <s v="East"/>
  </r>
  <r>
    <s v="GB1K3Y4Y"/>
    <x v="19"/>
    <x v="2"/>
    <s v="The New York Inquirer"/>
    <x v="0"/>
    <d v="2017-11-30T00:00:00"/>
    <x v="272"/>
    <n v="579"/>
    <s v="medical"/>
    <n v="1996"/>
    <n v="439.21"/>
    <n v="792"/>
    <s v="United States"/>
    <n v="0"/>
    <s v="GTX"/>
    <n v="550"/>
    <x v="4"/>
    <s v="East"/>
  </r>
  <r>
    <s v="KKOU11ZD"/>
    <x v="16"/>
    <x v="0"/>
    <s v="Cheers"/>
    <x v="0"/>
    <d v="2017-11-30T00:00:00"/>
    <x v="246"/>
    <n v="1195"/>
    <s v="entertainment"/>
    <n v="1993"/>
    <n v="4269.9"/>
    <n v="6472"/>
    <s v="United States"/>
    <s v="Massive Dynamic"/>
    <s v="GTX"/>
    <n v="1096"/>
    <x v="2"/>
    <s v="West"/>
  </r>
  <r>
    <s v="KHZ3IOKH"/>
    <x v="21"/>
    <x v="3"/>
    <s v="Streethex"/>
    <x v="0"/>
    <d v="2017-11-30T00:00:00"/>
    <x v="271"/>
    <n v="6340"/>
    <s v="retail"/>
    <n v="1988"/>
    <n v="1376.8"/>
    <n v="1165"/>
    <s v="Belgium"/>
    <n v="0"/>
    <s v="GTX"/>
    <n v="5482"/>
    <x v="0"/>
    <s v="Central"/>
  </r>
  <r>
    <s v="Q34UWP01"/>
    <x v="18"/>
    <x v="0"/>
    <s v="Zathunicon"/>
    <x v="0"/>
    <d v="2017-11-30T00:00:00"/>
    <x v="250"/>
    <n v="1179"/>
    <s v="retail"/>
    <n v="2010"/>
    <n v="71.12"/>
    <n v="144"/>
    <s v="United States"/>
    <n v="0"/>
    <s v="GTX"/>
    <n v="1096"/>
    <x v="4"/>
    <s v="East"/>
  </r>
  <r>
    <s v="X70BM5FO"/>
    <x v="3"/>
    <x v="0"/>
    <s v="Condax"/>
    <x v="0"/>
    <d v="2017-12-01T00:00:00"/>
    <x v="253"/>
    <n v="1243"/>
    <s v="medical"/>
    <n v="2017"/>
    <n v="4.54"/>
    <n v="9"/>
    <s v="United States"/>
    <n v="0"/>
    <s v="GTX"/>
    <n v="1096"/>
    <x v="0"/>
    <s v="Central"/>
  </r>
  <r>
    <s v="NCF02FA5"/>
    <x v="12"/>
    <x v="0"/>
    <s v="Zoomit"/>
    <x v="0"/>
    <d v="2017-12-01T00:00:00"/>
    <x v="272"/>
    <n v="953"/>
    <s v="entertainment"/>
    <n v="1992"/>
    <n v="324.19"/>
    <n v="978"/>
    <s v="United States"/>
    <n v="0"/>
    <s v="GTX"/>
    <n v="1096"/>
    <x v="3"/>
    <s v="West"/>
  </r>
  <r>
    <s v="XF54BYUH"/>
    <x v="0"/>
    <x v="3"/>
    <s v="Genco Pura Olive Oil Company"/>
    <x v="0"/>
    <d v="2017-12-01T00:00:00"/>
    <x v="257"/>
    <n v="5619"/>
    <s v="retail"/>
    <n v="2007"/>
    <n v="894.33"/>
    <n v="1635"/>
    <s v="Italy"/>
    <n v="0"/>
    <s v="GTX"/>
    <n v="5482"/>
    <x v="0"/>
    <s v="Central"/>
  </r>
  <r>
    <s v="23ZL97PN"/>
    <x v="22"/>
    <x v="0"/>
    <s v="Betasoloin"/>
    <x v="1"/>
    <d v="2017-12-02T00:00:00"/>
    <x v="237"/>
    <n v="0"/>
    <s v="medical"/>
    <n v="1999"/>
    <n v="251.41"/>
    <n v="495"/>
    <s v="United States"/>
    <n v="0"/>
    <s v="GTX"/>
    <n v="1096"/>
    <x v="5"/>
    <s v="East"/>
  </r>
  <r>
    <s v="PVZ4YGQG"/>
    <x v="22"/>
    <x v="0"/>
    <s v="Donware"/>
    <x v="1"/>
    <d v="2017-12-02T00:00:00"/>
    <x v="262"/>
    <n v="0"/>
    <s v="marketing"/>
    <n v="1999"/>
    <n v="1197.44"/>
    <n v="2570"/>
    <s v="United States"/>
    <n v="0"/>
    <s v="GTX"/>
    <n v="1096"/>
    <x v="5"/>
    <s v="East"/>
  </r>
  <r>
    <s v="7L89U5DU"/>
    <x v="9"/>
    <x v="4"/>
    <s v="Plexzap"/>
    <x v="0"/>
    <d v="2017-12-02T00:00:00"/>
    <x v="244"/>
    <n v="3547"/>
    <s v="retail"/>
    <n v="2001"/>
    <n v="2437.85"/>
    <n v="4874"/>
    <s v="United States"/>
    <n v="0"/>
    <s v="MG"/>
    <n v="3393"/>
    <x v="3"/>
    <s v="West"/>
  </r>
  <r>
    <s v="CXAEFADQ"/>
    <x v="16"/>
    <x v="0"/>
    <s v="Singletechno"/>
    <x v="0"/>
    <d v="2017-12-02T00:00:00"/>
    <x v="244"/>
    <n v="993"/>
    <s v="retail"/>
    <n v="1996"/>
    <n v="2214.94"/>
    <n v="5374"/>
    <s v="United States"/>
    <n v="0"/>
    <s v="GTX"/>
    <n v="1096"/>
    <x v="2"/>
    <s v="West"/>
  </r>
  <r>
    <s v="G6433A35"/>
    <x v="7"/>
    <x v="1"/>
    <s v="Doncon"/>
    <x v="0"/>
    <d v="2017-12-03T00:00:00"/>
    <x v="248"/>
    <n v="54"/>
    <s v="technolgy"/>
    <n v="2010"/>
    <n v="587.72"/>
    <n v="1501"/>
    <s v="United States"/>
    <n v="0"/>
    <s v="MG"/>
    <n v="55"/>
    <x v="2"/>
    <s v="West"/>
  </r>
  <r>
    <s v="1WVEAE8N"/>
    <x v="29"/>
    <x v="0"/>
    <s v="Codehow"/>
    <x v="1"/>
    <d v="2017-12-03T00:00:00"/>
    <x v="244"/>
    <n v="0"/>
    <s v="software"/>
    <n v="1998"/>
    <n v="2714.9"/>
    <n v="2641"/>
    <s v="United States"/>
    <s v="Acme Corporation"/>
    <s v="GTX"/>
    <n v="1096"/>
    <x v="1"/>
    <s v="Central"/>
  </r>
  <r>
    <s v="TJJFAU52"/>
    <x v="15"/>
    <x v="1"/>
    <s v="Initech"/>
    <x v="0"/>
    <d v="2017-12-03T00:00:00"/>
    <x v="270"/>
    <n v="58"/>
    <s v="telecommunications"/>
    <n v="1994"/>
    <n v="6395.05"/>
    <n v="20275"/>
    <s v="United States"/>
    <n v="0"/>
    <s v="MG"/>
    <n v="55"/>
    <x v="4"/>
    <s v="East"/>
  </r>
  <r>
    <s v="JCJ5PJDH"/>
    <x v="3"/>
    <x v="1"/>
    <s v="Hottechi"/>
    <x v="0"/>
    <d v="2017-12-04T00:00:00"/>
    <x v="252"/>
    <n v="57"/>
    <s v="technolgy"/>
    <n v="1997"/>
    <n v="8170.38"/>
    <n v="16499"/>
    <s v="Korea"/>
    <n v="0"/>
    <s v="MG"/>
    <n v="55"/>
    <x v="0"/>
    <s v="Central"/>
  </r>
  <r>
    <s v="0RH9W4E2"/>
    <x v="24"/>
    <x v="1"/>
    <s v="Streethex"/>
    <x v="1"/>
    <d v="2017-12-04T00:00:00"/>
    <x v="270"/>
    <n v="0"/>
    <s v="retail"/>
    <n v="1988"/>
    <n v="1376.8"/>
    <n v="1165"/>
    <s v="Belgium"/>
    <n v="0"/>
    <s v="MG"/>
    <n v="55"/>
    <x v="1"/>
    <s v="Central"/>
  </r>
  <r>
    <s v="MG3ZJ8F3"/>
    <x v="24"/>
    <x v="0"/>
    <s v="Inity"/>
    <x v="0"/>
    <d v="2017-12-04T00:00:00"/>
    <x v="262"/>
    <n v="1110"/>
    <s v="marketing"/>
    <n v="1986"/>
    <n v="2403.58"/>
    <n v="8801"/>
    <s v="United States"/>
    <n v="0"/>
    <s v="GTX"/>
    <n v="1096"/>
    <x v="1"/>
    <s v="Central"/>
  </r>
  <r>
    <s v="R892OD1B"/>
    <x v="11"/>
    <x v="1"/>
    <s v="Rundofase"/>
    <x v="0"/>
    <d v="2017-12-04T00:00:00"/>
    <x v="249"/>
    <n v="57"/>
    <s v="technolgy"/>
    <n v="1983"/>
    <n v="1008.06"/>
    <n v="1238"/>
    <s v="United States"/>
    <n v="0"/>
    <s v="MG"/>
    <n v="55"/>
    <x v="0"/>
    <s v="Central"/>
  </r>
  <r>
    <s v="9WUYZLBE"/>
    <x v="2"/>
    <x v="1"/>
    <s v="Nam-zim"/>
    <x v="0"/>
    <d v="2017-12-04T00:00:00"/>
    <x v="272"/>
    <n v="64"/>
    <s v="services"/>
    <n v="1987"/>
    <n v="405.59"/>
    <n v="1179"/>
    <s v="Brazil"/>
    <s v="Warephase"/>
    <s v="MG"/>
    <n v="55"/>
    <x v="2"/>
    <s v="West"/>
  </r>
  <r>
    <s v="RV7ERUUT"/>
    <x v="28"/>
    <x v="3"/>
    <s v="Zotware"/>
    <x v="0"/>
    <d v="2017-12-05T00:00:00"/>
    <x v="242"/>
    <n v="5172"/>
    <s v="software"/>
    <n v="1979"/>
    <n v="4478.47"/>
    <n v="13809"/>
    <s v="United States"/>
    <n v="0"/>
    <s v="GTX"/>
    <n v="5482"/>
    <x v="5"/>
    <s v="East"/>
  </r>
  <r>
    <s v="EY0JZ32S"/>
    <x v="23"/>
    <x v="0"/>
    <s v="Zotware"/>
    <x v="1"/>
    <d v="2017-12-05T00:00:00"/>
    <x v="275"/>
    <n v="0"/>
    <s v="software"/>
    <n v="1979"/>
    <n v="4478.47"/>
    <n v="13809"/>
    <s v="United States"/>
    <n v="0"/>
    <s v="GTX"/>
    <n v="1096"/>
    <x v="4"/>
    <s v="East"/>
  </r>
  <r>
    <s v="CEYW89RW"/>
    <x v="16"/>
    <x v="2"/>
    <s v="Golddex"/>
    <x v="1"/>
    <d v="2017-12-05T00:00:00"/>
    <x v="273"/>
    <n v="0"/>
    <s v="finance"/>
    <n v="2008"/>
    <n v="52.5"/>
    <n v="165"/>
    <s v="United States"/>
    <n v="0"/>
    <s v="GTX"/>
    <n v="550"/>
    <x v="2"/>
    <s v="West"/>
  </r>
  <r>
    <s v="MBBBOMEV"/>
    <x v="5"/>
    <x v="1"/>
    <s v="Faxquote"/>
    <x v="1"/>
    <d v="2017-12-05T00:00:00"/>
    <x v="250"/>
    <n v="0"/>
    <s v="telecommunications"/>
    <n v="1995"/>
    <n v="1825.82"/>
    <n v="5595"/>
    <s v="United States"/>
    <s v="Sonron"/>
    <s v="MG"/>
    <n v="55"/>
    <x v="3"/>
    <s v="West"/>
  </r>
  <r>
    <s v="I6FIZ2S5"/>
    <x v="6"/>
    <x v="3"/>
    <s v="Funholding"/>
    <x v="0"/>
    <d v="2017-12-05T00:00:00"/>
    <x v="250"/>
    <n v="6141"/>
    <s v="finance"/>
    <n v="1991"/>
    <n v="2819.5"/>
    <n v="7227"/>
    <s v="United States"/>
    <s v="Golddex"/>
    <s v="GTX"/>
    <n v="5482"/>
    <x v="1"/>
    <s v="Central"/>
  </r>
  <r>
    <s v="7EYDG0CV"/>
    <x v="3"/>
    <x v="1"/>
    <s v="Statholdings"/>
    <x v="0"/>
    <d v="2017-12-06T00:00:00"/>
    <x v="246"/>
    <n v="56"/>
    <s v="employment"/>
    <n v="1997"/>
    <n v="291.27"/>
    <n v="586"/>
    <s v="United States"/>
    <n v="0"/>
    <s v="MG"/>
    <n v="55"/>
    <x v="0"/>
    <s v="Central"/>
  </r>
  <r>
    <s v="UFAABKQJ"/>
    <x v="27"/>
    <x v="2"/>
    <s v="Dontechi"/>
    <x v="0"/>
    <d v="2017-12-06T00:00:00"/>
    <x v="237"/>
    <n v="515"/>
    <s v="software"/>
    <n v="1982"/>
    <n v="4618"/>
    <n v="10083"/>
    <s v="United States"/>
    <n v="0"/>
    <s v="GTX"/>
    <n v="550"/>
    <x v="0"/>
    <s v="Central"/>
  </r>
  <r>
    <s v="7ZU2A8L1"/>
    <x v="22"/>
    <x v="2"/>
    <s v="Donware"/>
    <x v="0"/>
    <d v="2017-12-06T00:00:00"/>
    <x v="267"/>
    <n v="698"/>
    <s v="marketing"/>
    <n v="1999"/>
    <n v="1197.44"/>
    <n v="2570"/>
    <s v="United States"/>
    <n v="0"/>
    <s v="GTX"/>
    <n v="550"/>
    <x v="5"/>
    <s v="East"/>
  </r>
  <r>
    <s v="O1HKZ4ZF"/>
    <x v="22"/>
    <x v="2"/>
    <s v="Yearin"/>
    <x v="0"/>
    <d v="2017-12-06T00:00:00"/>
    <x v="264"/>
    <n v="481"/>
    <s v="retail"/>
    <n v="2005"/>
    <n v="2261.05"/>
    <n v="3851"/>
    <s v="United States"/>
    <n v="0"/>
    <s v="GTX"/>
    <n v="550"/>
    <x v="5"/>
    <s v="East"/>
  </r>
  <r>
    <s v="A2OLLGWZ"/>
    <x v="11"/>
    <x v="1"/>
    <s v="Rangreen"/>
    <x v="0"/>
    <d v="2017-12-06T00:00:00"/>
    <x v="246"/>
    <n v="49"/>
    <s v="technolgy"/>
    <n v="1987"/>
    <n v="2938.67"/>
    <n v="8775"/>
    <s v="Panama"/>
    <n v="0"/>
    <s v="MG"/>
    <n v="55"/>
    <x v="0"/>
    <s v="Central"/>
  </r>
  <r>
    <s v="WKIRY6KE"/>
    <x v="16"/>
    <x v="0"/>
    <s v="Xx-holding"/>
    <x v="0"/>
    <d v="2017-12-07T00:00:00"/>
    <x v="247"/>
    <n v="1111"/>
    <s v="finance"/>
    <n v="1993"/>
    <n v="7537.24"/>
    <n v="20293"/>
    <s v="United States"/>
    <n v="0"/>
    <s v="GTX"/>
    <n v="1096"/>
    <x v="2"/>
    <s v="West"/>
  </r>
  <r>
    <s v="EJYFAV40"/>
    <x v="20"/>
    <x v="3"/>
    <s v="Toughzap"/>
    <x v="0"/>
    <d v="2017-12-07T00:00:00"/>
    <x v="268"/>
    <n v="5862"/>
    <s v="retail"/>
    <n v="1995"/>
    <n v="332.43"/>
    <n v="799"/>
    <s v="United States"/>
    <n v="0"/>
    <s v="GTX"/>
    <n v="5482"/>
    <x v="1"/>
    <s v="Central"/>
  </r>
  <r>
    <s v="8A1EB728"/>
    <x v="10"/>
    <x v="1"/>
    <s v="J-Texon"/>
    <x v="0"/>
    <d v="2017-12-07T00:00:00"/>
    <x v="241"/>
    <n v="54"/>
    <s v="retail"/>
    <n v="1989"/>
    <n v="1388.67"/>
    <n v="3583"/>
    <s v="United States"/>
    <n v="0"/>
    <s v="MG"/>
    <n v="55"/>
    <x v="3"/>
    <s v="West"/>
  </r>
  <r>
    <s v="2KWQ6RAZ"/>
    <x v="3"/>
    <x v="1"/>
    <s v="Cancity"/>
    <x v="0"/>
    <d v="2017-12-08T00:00:00"/>
    <x v="247"/>
    <n v="60"/>
    <s v="retail"/>
    <n v="2001"/>
    <n v="718.62"/>
    <n v="2448"/>
    <s v="United States"/>
    <n v="0"/>
    <s v="MG"/>
    <n v="55"/>
    <x v="0"/>
    <s v="Central"/>
  </r>
  <r>
    <s v="YY4VFPND"/>
    <x v="16"/>
    <x v="0"/>
    <s v="Golddex"/>
    <x v="0"/>
    <d v="2017-12-08T00:00:00"/>
    <x v="271"/>
    <n v="1168"/>
    <s v="finance"/>
    <n v="2008"/>
    <n v="52.5"/>
    <n v="165"/>
    <s v="United States"/>
    <n v="0"/>
    <s v="GTX"/>
    <n v="1096"/>
    <x v="2"/>
    <s v="West"/>
  </r>
  <r>
    <s v="RYLBEZ4N"/>
    <x v="13"/>
    <x v="1"/>
    <s v="Gekko &amp; Co"/>
    <x v="0"/>
    <d v="2017-12-08T00:00:00"/>
    <x v="247"/>
    <n v="48"/>
    <s v="retail"/>
    <n v="1990"/>
    <n v="2520.83"/>
    <n v="3502"/>
    <s v="United States"/>
    <n v="0"/>
    <s v="MG"/>
    <n v="55"/>
    <x v="4"/>
    <s v="East"/>
  </r>
  <r>
    <s v="Y4UIUIEG"/>
    <x v="27"/>
    <x v="0"/>
    <s v="Cancity"/>
    <x v="0"/>
    <d v="2017-12-09T00:00:00"/>
    <x v="270"/>
    <n v="986"/>
    <s v="retail"/>
    <n v="2001"/>
    <n v="718.62"/>
    <n v="2448"/>
    <s v="United States"/>
    <n v="0"/>
    <s v="GTX"/>
    <n v="1096"/>
    <x v="0"/>
    <s v="Central"/>
  </r>
  <r>
    <s v="1HG8VLHU"/>
    <x v="27"/>
    <x v="4"/>
    <s v="Toughzap"/>
    <x v="0"/>
    <d v="2017-12-09T00:00:00"/>
    <x v="241"/>
    <n v="3843"/>
    <s v="retail"/>
    <n v="1995"/>
    <n v="332.43"/>
    <n v="799"/>
    <s v="United States"/>
    <n v="0"/>
    <s v="MG"/>
    <n v="3393"/>
    <x v="0"/>
    <s v="Central"/>
  </r>
  <r>
    <s v="0OJE7J6C"/>
    <x v="23"/>
    <x v="3"/>
    <s v="Gekko &amp; Co"/>
    <x v="0"/>
    <d v="2017-12-09T00:00:00"/>
    <x v="266"/>
    <n v="5143"/>
    <s v="retail"/>
    <n v="1990"/>
    <n v="2520.83"/>
    <n v="3502"/>
    <s v="United States"/>
    <n v="0"/>
    <s v="GTX"/>
    <n v="5482"/>
    <x v="4"/>
    <s v="East"/>
  </r>
  <r>
    <s v="OCVCCWPQ"/>
    <x v="24"/>
    <x v="1"/>
    <s v="Codehow"/>
    <x v="0"/>
    <d v="2017-12-09T00:00:00"/>
    <x v="270"/>
    <n v="52"/>
    <s v="software"/>
    <n v="1998"/>
    <n v="2714.9"/>
    <n v="2641"/>
    <s v="United States"/>
    <s v="Acme Corporation"/>
    <s v="MG"/>
    <n v="55"/>
    <x v="1"/>
    <s v="Central"/>
  </r>
  <r>
    <s v="S2KBTW2O"/>
    <x v="7"/>
    <x v="3"/>
    <s v="Scotfind"/>
    <x v="0"/>
    <d v="2017-12-09T00:00:00"/>
    <x v="267"/>
    <n v="5576"/>
    <s v="software"/>
    <n v="1996"/>
    <n v="6354.87"/>
    <n v="16780"/>
    <s v="United States"/>
    <s v="Bubba Gump"/>
    <s v="GTX"/>
    <n v="5482"/>
    <x v="2"/>
    <s v="West"/>
  </r>
  <r>
    <s v="QJ9H7Y8W"/>
    <x v="14"/>
    <x v="1"/>
    <s v="Sunnamplex"/>
    <x v="0"/>
    <d v="2017-12-09T00:00:00"/>
    <x v="247"/>
    <n v="59"/>
    <s v="marketing"/>
    <n v="2008"/>
    <n v="894.37"/>
    <n v="1593"/>
    <s v="Poland"/>
    <n v="0"/>
    <s v="MG"/>
    <n v="55"/>
    <x v="2"/>
    <s v="West"/>
  </r>
  <r>
    <s v="921APYA3"/>
    <x v="5"/>
    <x v="0"/>
    <s v="Lexiqvolax"/>
    <x v="0"/>
    <d v="2017-12-09T00:00:00"/>
    <x v="273"/>
    <n v="1192"/>
    <s v="medical"/>
    <n v="2004"/>
    <n v="1618.89"/>
    <n v="3889"/>
    <s v="United States"/>
    <n v="0"/>
    <s v="GTX"/>
    <n v="1096"/>
    <x v="3"/>
    <s v="West"/>
  </r>
  <r>
    <s v="CPC83NKN"/>
    <x v="6"/>
    <x v="0"/>
    <s v="Conecom"/>
    <x v="0"/>
    <d v="2017-12-09T00:00:00"/>
    <x v="270"/>
    <n v="1047"/>
    <s v="technolgy"/>
    <n v="2005"/>
    <n v="1520.66"/>
    <n v="1806"/>
    <s v="United States"/>
    <n v="0"/>
    <s v="GTX"/>
    <n v="1096"/>
    <x v="1"/>
    <s v="Central"/>
  </r>
  <r>
    <s v="TBS5Y874"/>
    <x v="17"/>
    <x v="3"/>
    <s v="Kan-code"/>
    <x v="0"/>
    <d v="2017-12-09T00:00:00"/>
    <x v="266"/>
    <n v="6456"/>
    <s v="software"/>
    <n v="1982"/>
    <n v="11698.03"/>
    <n v="34288"/>
    <s v="United States"/>
    <n v="0"/>
    <s v="GTX"/>
    <n v="5482"/>
    <x v="5"/>
    <s v="East"/>
  </r>
  <r>
    <s v="JRSU8ALH"/>
    <x v="3"/>
    <x v="2"/>
    <s v="Ron-tech"/>
    <x v="1"/>
    <d v="2017-12-10T00:00:00"/>
    <x v="250"/>
    <n v="0"/>
    <s v="medical"/>
    <n v="1992"/>
    <n v="3922.42"/>
    <n v="6837"/>
    <s v="United States"/>
    <n v="0"/>
    <s v="GTX"/>
    <n v="550"/>
    <x v="0"/>
    <s v="Central"/>
  </r>
  <r>
    <s v="E66UG7VC"/>
    <x v="8"/>
    <x v="1"/>
    <s v="Y-corporation"/>
    <x v="0"/>
    <d v="2017-12-10T00:00:00"/>
    <x v="273"/>
    <n v="55"/>
    <s v="employment"/>
    <n v="1983"/>
    <n v="2871.35"/>
    <n v="9561"/>
    <s v="United States"/>
    <n v="0"/>
    <s v="MG"/>
    <n v="55"/>
    <x v="2"/>
    <s v="West"/>
  </r>
  <r>
    <s v="7IAHPFT9"/>
    <x v="4"/>
    <x v="4"/>
    <s v="Faxquote"/>
    <x v="0"/>
    <d v="2017-12-10T00:00:00"/>
    <x v="247"/>
    <n v="3078"/>
    <s v="telecommunications"/>
    <n v="1995"/>
    <n v="1825.82"/>
    <n v="5595"/>
    <s v="United States"/>
    <s v="Sonron"/>
    <s v="MG"/>
    <n v="3393"/>
    <x v="3"/>
    <s v="West"/>
  </r>
  <r>
    <s v="FZWU2I30"/>
    <x v="2"/>
    <x v="3"/>
    <s v="The New York Inquirer"/>
    <x v="2"/>
    <d v="2017-12-10T00:00:00"/>
    <x v="14"/>
    <m/>
    <s v="medical"/>
    <n v="1996"/>
    <n v="439.21"/>
    <n v="792"/>
    <s v="United States"/>
    <n v="0"/>
    <s v="GTX"/>
    <n v="5482"/>
    <x v="2"/>
    <s v="West"/>
  </r>
  <r>
    <s v="04AOWMXV"/>
    <x v="3"/>
    <x v="2"/>
    <s v="Codehow"/>
    <x v="0"/>
    <d v="2017-12-11T00:00:00"/>
    <x v="268"/>
    <n v="537"/>
    <s v="software"/>
    <n v="1998"/>
    <n v="2714.9"/>
    <n v="2641"/>
    <s v="United States"/>
    <s v="Acme Corporation"/>
    <s v="GTX"/>
    <n v="550"/>
    <x v="0"/>
    <s v="Central"/>
  </r>
  <r>
    <s v="XZ9YR78K"/>
    <x v="24"/>
    <x v="0"/>
    <s v="Hottechi"/>
    <x v="0"/>
    <d v="2017-12-11T00:00:00"/>
    <x v="247"/>
    <n v="1220"/>
    <s v="technolgy"/>
    <n v="1997"/>
    <n v="8170.38"/>
    <n v="16499"/>
    <s v="Korea"/>
    <n v="0"/>
    <s v="GTX"/>
    <n v="1096"/>
    <x v="1"/>
    <s v="Central"/>
  </r>
  <r>
    <s v="WZKN6PO4"/>
    <x v="5"/>
    <x v="1"/>
    <s v="Finjob"/>
    <x v="0"/>
    <d v="2017-12-11T00:00:00"/>
    <x v="260"/>
    <n v="53"/>
    <s v="employment"/>
    <n v="1988"/>
    <n v="2059.9"/>
    <n v="3644"/>
    <s v="United States"/>
    <n v="0"/>
    <s v="MG"/>
    <n v="55"/>
    <x v="3"/>
    <s v="West"/>
  </r>
  <r>
    <s v="WQSUMJRZ"/>
    <x v="11"/>
    <x v="1"/>
    <s v="Scottech"/>
    <x v="0"/>
    <d v="2017-12-11T00:00:00"/>
    <x v="247"/>
    <n v="60"/>
    <s v="marketing"/>
    <n v="2012"/>
    <n v="45.39"/>
    <n v="100"/>
    <s v="United States"/>
    <s v="Inity"/>
    <s v="MG"/>
    <n v="55"/>
    <x v="0"/>
    <s v="Central"/>
  </r>
  <r>
    <s v="1RIO9PCD"/>
    <x v="4"/>
    <x v="2"/>
    <s v="Hottechi"/>
    <x v="0"/>
    <d v="2017-12-11T00:00:00"/>
    <x v="271"/>
    <n v="494"/>
    <s v="technolgy"/>
    <n v="1997"/>
    <n v="8170.38"/>
    <n v="16499"/>
    <s v="Korea"/>
    <n v="0"/>
    <s v="GTX"/>
    <n v="550"/>
    <x v="3"/>
    <s v="West"/>
  </r>
  <r>
    <s v="TQV7CO87"/>
    <x v="29"/>
    <x v="2"/>
    <s v="Genco Pura Olive Oil Company"/>
    <x v="0"/>
    <d v="2017-12-12T00:00:00"/>
    <x v="247"/>
    <n v="480"/>
    <s v="retail"/>
    <n v="2007"/>
    <n v="894.33"/>
    <n v="1635"/>
    <s v="Italy"/>
    <n v="0"/>
    <s v="GTX"/>
    <n v="550"/>
    <x v="1"/>
    <s v="Central"/>
  </r>
  <r>
    <s v="3FJPGYD7"/>
    <x v="14"/>
    <x v="2"/>
    <s v="Cheers"/>
    <x v="1"/>
    <d v="2017-12-12T00:00:00"/>
    <x v="271"/>
    <n v="0"/>
    <s v="entertainment"/>
    <n v="1993"/>
    <n v="4269.9"/>
    <n v="6472"/>
    <s v="United States"/>
    <s v="Massive Dynamic"/>
    <s v="GTX"/>
    <n v="550"/>
    <x v="2"/>
    <s v="West"/>
  </r>
  <r>
    <s v="9AQFU718"/>
    <x v="21"/>
    <x v="2"/>
    <s v="Toughzap"/>
    <x v="1"/>
    <d v="2017-12-12T00:00:00"/>
    <x v="272"/>
    <n v="0"/>
    <s v="retail"/>
    <n v="1995"/>
    <n v="332.43"/>
    <n v="799"/>
    <s v="United States"/>
    <n v="0"/>
    <s v="GTX"/>
    <n v="550"/>
    <x v="0"/>
    <s v="Central"/>
  </r>
  <r>
    <s v="AUJE7IZR"/>
    <x v="8"/>
    <x v="0"/>
    <s v="Hottechi"/>
    <x v="0"/>
    <d v="2017-12-12T00:00:00"/>
    <x v="274"/>
    <n v="1075"/>
    <s v="technolgy"/>
    <n v="1997"/>
    <n v="8170.38"/>
    <n v="16499"/>
    <s v="Korea"/>
    <n v="0"/>
    <s v="GTX"/>
    <n v="1096"/>
    <x v="2"/>
    <s v="West"/>
  </r>
  <r>
    <s v="LE3XYXEF"/>
    <x v="17"/>
    <x v="0"/>
    <s v="Ganjaflex"/>
    <x v="1"/>
    <d v="2017-12-12T00:00:00"/>
    <x v="273"/>
    <n v="0"/>
    <s v="retail"/>
    <n v="1995"/>
    <n v="5158.71"/>
    <n v="17479"/>
    <s v="Japan"/>
    <n v="0"/>
    <s v="GTX"/>
    <n v="1096"/>
    <x v="5"/>
    <s v="East"/>
  </r>
  <r>
    <s v="PM2BF2KB"/>
    <x v="25"/>
    <x v="0"/>
    <s v="Xx-holding"/>
    <x v="2"/>
    <d v="2017-12-13T00:00:00"/>
    <x v="14"/>
    <m/>
    <s v="finance"/>
    <n v="1993"/>
    <n v="7537.24"/>
    <n v="20293"/>
    <s v="United States"/>
    <n v="0"/>
    <s v="GTX"/>
    <n v="1096"/>
    <x v="5"/>
    <s v="East"/>
  </r>
  <r>
    <s v="TVU1PQEL"/>
    <x v="29"/>
    <x v="0"/>
    <s v="Conecom"/>
    <x v="0"/>
    <d v="2017-12-13T00:00:00"/>
    <x v="268"/>
    <n v="1166"/>
    <s v="technolgy"/>
    <n v="2005"/>
    <n v="1520.66"/>
    <n v="1806"/>
    <s v="United States"/>
    <n v="0"/>
    <s v="GTX"/>
    <n v="1096"/>
    <x v="1"/>
    <s v="Central"/>
  </r>
  <r>
    <s v="3RGNKYWW"/>
    <x v="16"/>
    <x v="0"/>
    <s v="Hatfan"/>
    <x v="0"/>
    <d v="2017-12-13T00:00:00"/>
    <x v="274"/>
    <n v="921"/>
    <s v="services"/>
    <n v="1982"/>
    <n v="792.46"/>
    <n v="1299"/>
    <s v="United States"/>
    <n v="0"/>
    <s v="GTX"/>
    <n v="1096"/>
    <x v="2"/>
    <s v="West"/>
  </r>
  <r>
    <s v="K9KGXL2E"/>
    <x v="5"/>
    <x v="4"/>
    <s v="Lexiqvolax"/>
    <x v="2"/>
    <d v="2017-12-13T00:00:00"/>
    <x v="14"/>
    <m/>
    <s v="medical"/>
    <n v="2004"/>
    <n v="1618.89"/>
    <n v="3889"/>
    <s v="United States"/>
    <n v="0"/>
    <s v="MG"/>
    <n v="3393"/>
    <x v="3"/>
    <s v="West"/>
  </r>
  <r>
    <s v="HNCSYU4T"/>
    <x v="5"/>
    <x v="4"/>
    <s v="Faxquote"/>
    <x v="0"/>
    <d v="2017-12-13T00:00:00"/>
    <x v="275"/>
    <n v="3442"/>
    <s v="telecommunications"/>
    <n v="1995"/>
    <n v="1825.82"/>
    <n v="5595"/>
    <s v="United States"/>
    <s v="Sonron"/>
    <s v="MG"/>
    <n v="3393"/>
    <x v="3"/>
    <s v="West"/>
  </r>
  <r>
    <s v="1PXQZ40I"/>
    <x v="11"/>
    <x v="4"/>
    <s v="Zumgoity"/>
    <x v="0"/>
    <d v="2017-12-13T00:00:00"/>
    <x v="275"/>
    <n v="3735"/>
    <s v="medical"/>
    <n v="1984"/>
    <n v="441.08"/>
    <n v="1210"/>
    <s v="United States"/>
    <n v="0"/>
    <s v="MG"/>
    <n v="3393"/>
    <x v="0"/>
    <s v="Central"/>
  </r>
  <r>
    <s v="FYAVINLC"/>
    <x v="4"/>
    <x v="1"/>
    <s v="Finjob"/>
    <x v="0"/>
    <d v="2017-12-13T00:00:00"/>
    <x v="266"/>
    <n v="50"/>
    <s v="employment"/>
    <n v="1988"/>
    <n v="2059.9"/>
    <n v="3644"/>
    <s v="United States"/>
    <n v="0"/>
    <s v="MG"/>
    <n v="55"/>
    <x v="3"/>
    <s v="West"/>
  </r>
  <r>
    <s v="R4BO7K5M"/>
    <x v="16"/>
    <x v="2"/>
    <s v="Cheers"/>
    <x v="1"/>
    <d v="2017-12-14T00:00:00"/>
    <x v="271"/>
    <n v="0"/>
    <s v="entertainment"/>
    <n v="1993"/>
    <n v="4269.9"/>
    <n v="6472"/>
    <s v="United States"/>
    <s v="Massive Dynamic"/>
    <s v="GTX"/>
    <n v="550"/>
    <x v="2"/>
    <s v="West"/>
  </r>
  <r>
    <s v="X4XN0M8A"/>
    <x v="16"/>
    <x v="1"/>
    <s v="Hatfan"/>
    <x v="0"/>
    <d v="2017-12-14T00:00:00"/>
    <x v="264"/>
    <n v="44"/>
    <s v="services"/>
    <n v="1982"/>
    <n v="792.46"/>
    <n v="1299"/>
    <s v="United States"/>
    <n v="0"/>
    <s v="MG"/>
    <n v="55"/>
    <x v="2"/>
    <s v="West"/>
  </r>
  <r>
    <s v="M4MAVN65"/>
    <x v="4"/>
    <x v="1"/>
    <s v="Doncon"/>
    <x v="1"/>
    <d v="2017-12-14T00:00:00"/>
    <x v="253"/>
    <n v="0"/>
    <s v="technolgy"/>
    <n v="2010"/>
    <n v="587.72"/>
    <n v="1501"/>
    <s v="United States"/>
    <n v="0"/>
    <s v="MG"/>
    <n v="55"/>
    <x v="3"/>
    <s v="West"/>
  </r>
  <r>
    <s v="USJ0JACE"/>
    <x v="13"/>
    <x v="0"/>
    <s v="Massive Dynamic"/>
    <x v="0"/>
    <d v="2017-12-14T00:00:00"/>
    <x v="241"/>
    <n v="960"/>
    <s v="entertainment"/>
    <n v="1989"/>
    <n v="665.06"/>
    <n v="1095"/>
    <s v="United States"/>
    <n v="0"/>
    <s v="GTX"/>
    <n v="1096"/>
    <x v="4"/>
    <s v="East"/>
  </r>
  <r>
    <s v="2SMQAWOA"/>
    <x v="28"/>
    <x v="3"/>
    <s v="Zotware"/>
    <x v="0"/>
    <d v="2017-12-15T00:00:00"/>
    <x v="264"/>
    <n v="6469"/>
    <s v="software"/>
    <n v="1979"/>
    <n v="4478.47"/>
    <n v="13809"/>
    <s v="United States"/>
    <n v="0"/>
    <s v="GTX"/>
    <n v="5482"/>
    <x v="5"/>
    <s v="East"/>
  </r>
  <r>
    <s v="TOJ902PF"/>
    <x v="26"/>
    <x v="0"/>
    <s v="Bioholding"/>
    <x v="2"/>
    <d v="2017-12-15T00:00:00"/>
    <x v="14"/>
    <m/>
    <s v="medical"/>
    <n v="2012"/>
    <n v="587.34"/>
    <n v="1356"/>
    <s v="Philipines"/>
    <n v="0"/>
    <s v="GTX"/>
    <n v="1096"/>
    <x v="5"/>
    <s v="East"/>
  </r>
  <r>
    <s v="JAYXM4QB"/>
    <x v="8"/>
    <x v="0"/>
    <s v="Cheers"/>
    <x v="0"/>
    <d v="2017-12-15T00:00:00"/>
    <x v="250"/>
    <n v="914"/>
    <s v="entertainment"/>
    <n v="1993"/>
    <n v="4269.9"/>
    <n v="6472"/>
    <s v="United States"/>
    <s v="Massive Dynamic"/>
    <s v="GTX"/>
    <n v="1096"/>
    <x v="2"/>
    <s v="West"/>
  </r>
  <r>
    <s v="NW5CPPIV"/>
    <x v="11"/>
    <x v="4"/>
    <s v="Funholding"/>
    <x v="1"/>
    <d v="2017-12-15T00:00:00"/>
    <x v="274"/>
    <n v="0"/>
    <s v="finance"/>
    <n v="1991"/>
    <n v="2819.5"/>
    <n v="7227"/>
    <s v="United States"/>
    <s v="Golddex"/>
    <s v="MG"/>
    <n v="3393"/>
    <x v="0"/>
    <s v="Central"/>
  </r>
  <r>
    <s v="J5BCAQ1Z"/>
    <x v="2"/>
    <x v="2"/>
    <s v="Bioplex"/>
    <x v="2"/>
    <d v="2017-12-15T00:00:00"/>
    <x v="14"/>
    <m/>
    <s v="medical"/>
    <n v="1991"/>
    <n v="326.82"/>
    <n v="1016"/>
    <s v="United States"/>
    <n v="0"/>
    <s v="GTX"/>
    <n v="550"/>
    <x v="2"/>
    <s v="West"/>
  </r>
  <r>
    <s v="8LFA54EQ"/>
    <x v="10"/>
    <x v="1"/>
    <s v="Newex"/>
    <x v="1"/>
    <d v="2017-12-16T00:00:00"/>
    <x v="260"/>
    <n v="0"/>
    <s v="services"/>
    <n v="1991"/>
    <n v="1012.72"/>
    <n v="3492"/>
    <s v="Germany"/>
    <n v="0"/>
    <s v="MG"/>
    <n v="55"/>
    <x v="3"/>
    <s v="West"/>
  </r>
  <r>
    <s v="19MLD9YF"/>
    <x v="10"/>
    <x v="4"/>
    <s v="J-Texon"/>
    <x v="0"/>
    <d v="2017-12-16T00:00:00"/>
    <x v="270"/>
    <n v="3379"/>
    <s v="retail"/>
    <n v="1989"/>
    <n v="1388.67"/>
    <n v="3583"/>
    <s v="United States"/>
    <n v="0"/>
    <s v="MG"/>
    <n v="3393"/>
    <x v="3"/>
    <s v="West"/>
  </r>
  <r>
    <s v="PLQ50D2O"/>
    <x v="3"/>
    <x v="4"/>
    <s v="Domzoom"/>
    <x v="0"/>
    <d v="2017-12-17T00:00:00"/>
    <x v="274"/>
    <n v="3240"/>
    <s v="entertainment"/>
    <n v="1998"/>
    <n v="217.87"/>
    <n v="551"/>
    <s v="United States"/>
    <n v="0"/>
    <s v="MG"/>
    <n v="3393"/>
    <x v="0"/>
    <s v="Central"/>
  </r>
  <r>
    <s v="3VPQNW5Y"/>
    <x v="7"/>
    <x v="0"/>
    <s v="Cheers"/>
    <x v="0"/>
    <d v="2017-12-17T00:00:00"/>
    <x v="269"/>
    <n v="1007"/>
    <s v="entertainment"/>
    <n v="1993"/>
    <n v="4269.9"/>
    <n v="6472"/>
    <s v="United States"/>
    <s v="Massive Dynamic"/>
    <s v="GTX"/>
    <n v="1096"/>
    <x v="2"/>
    <s v="West"/>
  </r>
  <r>
    <s v="FXYOCA0G"/>
    <x v="5"/>
    <x v="1"/>
    <s v="J-Texon"/>
    <x v="0"/>
    <d v="2017-12-17T00:00:00"/>
    <x v="268"/>
    <n v="54"/>
    <s v="retail"/>
    <n v="1989"/>
    <n v="1388.67"/>
    <n v="3583"/>
    <s v="United States"/>
    <n v="0"/>
    <s v="MG"/>
    <n v="55"/>
    <x v="3"/>
    <s v="West"/>
  </r>
  <r>
    <s v="SK30SEKS"/>
    <x v="10"/>
    <x v="1"/>
    <s v="Golddex"/>
    <x v="0"/>
    <d v="2017-12-17T00:00:00"/>
    <x v="273"/>
    <n v="49"/>
    <s v="finance"/>
    <n v="2008"/>
    <n v="52.5"/>
    <n v="165"/>
    <s v="United States"/>
    <n v="0"/>
    <s v="MG"/>
    <n v="55"/>
    <x v="3"/>
    <s v="West"/>
  </r>
  <r>
    <s v="Q30OVFCZ"/>
    <x v="4"/>
    <x v="0"/>
    <s v="Sonron"/>
    <x v="1"/>
    <d v="2017-12-17T00:00:00"/>
    <x v="269"/>
    <n v="0"/>
    <s v="telecommunications"/>
    <n v="1999"/>
    <n v="1699.85"/>
    <n v="5108"/>
    <s v="United States"/>
    <n v="0"/>
    <s v="GTX"/>
    <n v="1096"/>
    <x v="3"/>
    <s v="West"/>
  </r>
  <r>
    <s v="T1GPPZXH"/>
    <x v="13"/>
    <x v="1"/>
    <s v="Konex"/>
    <x v="0"/>
    <d v="2017-12-17T00:00:00"/>
    <x v="270"/>
    <n v="55"/>
    <s v="technolgy"/>
    <n v="1980"/>
    <n v="7708.38"/>
    <n v="13756"/>
    <s v="United States"/>
    <n v="0"/>
    <s v="MG"/>
    <n v="55"/>
    <x v="4"/>
    <s v="East"/>
  </r>
  <r>
    <s v="6SNUFVQP"/>
    <x v="3"/>
    <x v="1"/>
    <s v="Rundofase"/>
    <x v="0"/>
    <d v="2017-12-18T00:00:00"/>
    <x v="269"/>
    <n v="54"/>
    <s v="technolgy"/>
    <n v="1983"/>
    <n v="1008.06"/>
    <n v="1238"/>
    <s v="United States"/>
    <n v="0"/>
    <s v="MG"/>
    <n v="55"/>
    <x v="0"/>
    <s v="Central"/>
  </r>
  <r>
    <s v="ZFXYBJEY"/>
    <x v="18"/>
    <x v="4"/>
    <s v="Zotware"/>
    <x v="0"/>
    <d v="2017-12-18T00:00:00"/>
    <x v="270"/>
    <n v="3155"/>
    <s v="software"/>
    <n v="1979"/>
    <n v="4478.47"/>
    <n v="13809"/>
    <s v="United States"/>
    <n v="0"/>
    <s v="MG"/>
    <n v="3393"/>
    <x v="4"/>
    <s v="East"/>
  </r>
  <r>
    <s v="5XADPM6R"/>
    <x v="11"/>
    <x v="1"/>
    <s v="Bioholding"/>
    <x v="0"/>
    <d v="2017-12-19T00:00:00"/>
    <x v="268"/>
    <n v="58"/>
    <s v="medical"/>
    <n v="2012"/>
    <n v="587.34"/>
    <n v="1356"/>
    <s v="Philipines"/>
    <n v="0"/>
    <s v="MG"/>
    <n v="55"/>
    <x v="0"/>
    <s v="Central"/>
  </r>
  <r>
    <s v="CNL7PCYU"/>
    <x v="22"/>
    <x v="4"/>
    <s v="Xx-zobam"/>
    <x v="1"/>
    <d v="2017-12-20T00:00:00"/>
    <x v="268"/>
    <n v="0"/>
    <s v="entertainment"/>
    <n v="1989"/>
    <n v="3838.39"/>
    <n v="8274"/>
    <s v="United States"/>
    <n v="0"/>
    <s v="MG"/>
    <n v="3393"/>
    <x v="5"/>
    <s v="East"/>
  </r>
  <r>
    <s v="HB740BLB"/>
    <x v="9"/>
    <x v="1"/>
    <s v="Silis"/>
    <x v="2"/>
    <d v="2017-12-20T00:00:00"/>
    <x v="14"/>
    <m/>
    <s v="medical"/>
    <n v="1994"/>
    <n v="2818.38"/>
    <n v="6290"/>
    <s v="United States"/>
    <n v="0"/>
    <s v="MG"/>
    <n v="55"/>
    <x v="3"/>
    <s v="West"/>
  </r>
  <r>
    <s v="B50N6RL3"/>
    <x v="24"/>
    <x v="4"/>
    <s v="Genco Pura Olive Oil Company"/>
    <x v="0"/>
    <d v="2017-12-21T00:00:00"/>
    <x v="264"/>
    <n v="3494"/>
    <s v="retail"/>
    <n v="2007"/>
    <n v="894.33"/>
    <n v="1635"/>
    <s v="Italy"/>
    <n v="0"/>
    <s v="MG"/>
    <n v="3393"/>
    <x v="1"/>
    <s v="Central"/>
  </r>
  <r>
    <s v="HLXSEMXV"/>
    <x v="14"/>
    <x v="1"/>
    <s v="Doncon"/>
    <x v="0"/>
    <d v="2017-12-21T00:00:00"/>
    <x v="268"/>
    <n v="50"/>
    <s v="technolgy"/>
    <n v="2010"/>
    <n v="587.72"/>
    <n v="1501"/>
    <s v="United States"/>
    <n v="0"/>
    <s v="MG"/>
    <n v="55"/>
    <x v="2"/>
    <s v="West"/>
  </r>
  <r>
    <s v="MPMG4JTY"/>
    <x v="4"/>
    <x v="1"/>
    <s v="Hottechi"/>
    <x v="0"/>
    <d v="2017-12-21T00:00:00"/>
    <x v="268"/>
    <n v="61"/>
    <s v="technolgy"/>
    <n v="1997"/>
    <n v="8170.38"/>
    <n v="16499"/>
    <s v="Korea"/>
    <n v="0"/>
    <s v="MG"/>
    <n v="55"/>
    <x v="3"/>
    <s v="West"/>
  </r>
  <r>
    <s v="8QJHJXY0"/>
    <x v="16"/>
    <x v="1"/>
    <s v="Sunnamplex"/>
    <x v="1"/>
    <d v="2017-12-22T00:00:00"/>
    <x v="269"/>
    <n v="0"/>
    <s v="marketing"/>
    <n v="2008"/>
    <n v="894.37"/>
    <n v="1593"/>
    <s v="Poland"/>
    <n v="0"/>
    <s v="MG"/>
    <n v="55"/>
    <x v="2"/>
    <s v="West"/>
  </r>
  <r>
    <s v="MSN4ZNU6"/>
    <x v="13"/>
    <x v="4"/>
    <s v="Betasoloin"/>
    <x v="0"/>
    <d v="2017-12-22T00:00:00"/>
    <x v="268"/>
    <n v="3673"/>
    <s v="medical"/>
    <n v="1999"/>
    <n v="251.41"/>
    <n v="495"/>
    <s v="United States"/>
    <n v="0"/>
    <s v="MG"/>
    <n v="3393"/>
    <x v="4"/>
    <s v="East"/>
  </r>
  <r>
    <s v="3MXS2HRE"/>
    <x v="25"/>
    <x v="2"/>
    <s v="Ganjaflex"/>
    <x v="0"/>
    <d v="2017-12-23T00:00:00"/>
    <x v="269"/>
    <n v="576"/>
    <s v="retail"/>
    <n v="1995"/>
    <n v="5158.71"/>
    <n v="17479"/>
    <s v="Japan"/>
    <n v="0"/>
    <s v="GTX"/>
    <n v="550"/>
    <x v="5"/>
    <s v="East"/>
  </r>
  <r>
    <s v="1YBATFAY"/>
    <x v="7"/>
    <x v="2"/>
    <s v="Singletechno"/>
    <x v="0"/>
    <d v="2017-12-24T00:00:00"/>
    <x v="274"/>
    <n v="538"/>
    <s v="retail"/>
    <n v="1996"/>
    <n v="2214.94"/>
    <n v="5374"/>
    <s v="United States"/>
    <n v="0"/>
    <s v="GTX"/>
    <n v="550"/>
    <x v="2"/>
    <s v="West"/>
  </r>
  <r>
    <s v="2EBLR9N8"/>
    <x v="21"/>
    <x v="2"/>
    <s v="Conecom"/>
    <x v="0"/>
    <d v="2017-12-24T00:00:00"/>
    <x v="274"/>
    <n v="622"/>
    <s v="technolgy"/>
    <n v="2005"/>
    <n v="1520.66"/>
    <n v="1806"/>
    <s v="United States"/>
    <n v="0"/>
    <s v="GTX"/>
    <n v="550"/>
    <x v="0"/>
    <s v="Central"/>
  </r>
  <r>
    <s v="VDGA4KXA"/>
    <x v="13"/>
    <x v="0"/>
    <s v="Bluth Company"/>
    <x v="0"/>
    <d v="2017-12-24T00:00:00"/>
    <x v="264"/>
    <n v="1093"/>
    <s v="technolgy"/>
    <n v="1993"/>
    <n v="1242.32"/>
    <n v="3027"/>
    <s v="United States"/>
    <s v="Acme Corporation"/>
    <s v="GTX"/>
    <n v="1096"/>
    <x v="4"/>
    <s v="East"/>
  </r>
  <r>
    <s v="YJTQSZ9D"/>
    <x v="24"/>
    <x v="0"/>
    <s v="Inity"/>
    <x v="0"/>
    <d v="2017-12-27T00:00:00"/>
    <x v="264"/>
    <n v="1052"/>
    <s v="marketing"/>
    <n v="1986"/>
    <n v="2403.58"/>
    <n v="8801"/>
    <s v="United States"/>
    <n v="0"/>
    <s v="GTX"/>
    <n v="1096"/>
    <x v="1"/>
    <s v="Central"/>
  </r>
  <r>
    <s v="RB8GDYFY"/>
    <x v="24"/>
    <x v="1"/>
    <s v="Betatech"/>
    <x v="0"/>
    <d v="2017-12-27T00:00:00"/>
    <x v="271"/>
    <n v="67"/>
    <s v="medical"/>
    <n v="1986"/>
    <n v="647.18"/>
    <n v="1185"/>
    <s v="Kenya"/>
    <n v="0"/>
    <s v="MG"/>
    <n v="55"/>
    <x v="1"/>
    <s v="Central"/>
  </r>
  <r>
    <s v="6CWZFOHJ"/>
    <x v="3"/>
    <x v="2"/>
    <s v="Green-Plus"/>
    <x v="3"/>
    <m/>
    <x v="14"/>
    <m/>
    <s v="services"/>
    <n v="2003"/>
    <n v="692.19"/>
    <n v="1922"/>
    <s v="United States"/>
    <n v="0"/>
    <s v="GTX"/>
    <n v="550"/>
    <x v="0"/>
    <s v="Central"/>
  </r>
  <r>
    <s v="Q9UWOC28"/>
    <x v="3"/>
    <x v="0"/>
    <s v="Plusstrip"/>
    <x v="3"/>
    <m/>
    <x v="14"/>
    <m/>
    <s v="entertainment"/>
    <n v="2002"/>
    <n v="349.81"/>
    <n v="315"/>
    <s v="United States"/>
    <n v="0"/>
    <s v="GTX"/>
    <n v="1096"/>
    <x v="0"/>
    <s v="Central"/>
  </r>
  <r>
    <s v="YL29KX3L"/>
    <x v="3"/>
    <x v="0"/>
    <s v="Zumgoity"/>
    <x v="3"/>
    <m/>
    <x v="14"/>
    <m/>
    <s v="medical"/>
    <n v="1984"/>
    <n v="441.08"/>
    <n v="1210"/>
    <s v="United States"/>
    <n v="0"/>
    <s v="GTX"/>
    <n v="1096"/>
    <x v="0"/>
    <s v="Central"/>
  </r>
  <r>
    <s v="9PDR4X2R"/>
    <x v="3"/>
    <x v="3"/>
    <s v="Hatfan"/>
    <x v="3"/>
    <m/>
    <x v="14"/>
    <m/>
    <s v="services"/>
    <n v="1982"/>
    <n v="792.46"/>
    <n v="1299"/>
    <s v="United States"/>
    <n v="0"/>
    <s v="GTX"/>
    <n v="5482"/>
    <x v="0"/>
    <s v="Central"/>
  </r>
  <r>
    <s v="9P9ISECL"/>
    <x v="3"/>
    <x v="3"/>
    <s v="Sumace"/>
    <x v="3"/>
    <m/>
    <x v="14"/>
    <m/>
    <s v="retail"/>
    <n v="2000"/>
    <n v="167.89"/>
    <n v="493"/>
    <s v="Romania"/>
    <n v="0"/>
    <s v="GTX"/>
    <n v="5482"/>
    <x v="0"/>
    <s v="Central"/>
  </r>
  <r>
    <s v="5C59O9GU"/>
    <x v="3"/>
    <x v="1"/>
    <s v="Conecom"/>
    <x v="3"/>
    <m/>
    <x v="14"/>
    <m/>
    <s v="technolgy"/>
    <n v="2005"/>
    <n v="1520.66"/>
    <n v="1806"/>
    <s v="United States"/>
    <n v="0"/>
    <s v="MG"/>
    <n v="55"/>
    <x v="0"/>
    <s v="Central"/>
  </r>
  <r>
    <s v="ZQRBJVZF"/>
    <x v="3"/>
    <x v="1"/>
    <s v="Dontechi"/>
    <x v="3"/>
    <m/>
    <x v="14"/>
    <m/>
    <s v="software"/>
    <n v="1982"/>
    <n v="4618"/>
    <n v="10083"/>
    <s v="United States"/>
    <n v="0"/>
    <s v="MG"/>
    <n v="55"/>
    <x v="0"/>
    <s v="Central"/>
  </r>
  <r>
    <s v="I93XL6Q9"/>
    <x v="3"/>
    <x v="1"/>
    <s v="Finhigh"/>
    <x v="3"/>
    <m/>
    <x v="14"/>
    <m/>
    <s v="finance"/>
    <n v="2006"/>
    <n v="1102.43"/>
    <n v="1759"/>
    <s v="United States"/>
    <n v="0"/>
    <s v="MG"/>
    <n v="55"/>
    <x v="0"/>
    <s v="Central"/>
  </r>
  <r>
    <s v="UMD1BA4S"/>
    <x v="3"/>
    <x v="1"/>
    <s v="Ganjaflex"/>
    <x v="3"/>
    <m/>
    <x v="14"/>
    <m/>
    <s v="retail"/>
    <n v="1995"/>
    <n v="5158.71"/>
    <n v="17479"/>
    <s v="Japan"/>
    <n v="0"/>
    <s v="MG"/>
    <n v="55"/>
    <x v="0"/>
    <s v="Central"/>
  </r>
  <r>
    <s v="E6DGJSDW"/>
    <x v="3"/>
    <x v="1"/>
    <s v="Green-Plus"/>
    <x v="3"/>
    <m/>
    <x v="14"/>
    <m/>
    <s v="services"/>
    <n v="2003"/>
    <n v="692.19"/>
    <n v="1922"/>
    <s v="United States"/>
    <n v="0"/>
    <s v="MG"/>
    <n v="55"/>
    <x v="0"/>
    <s v="Central"/>
  </r>
  <r>
    <s v="JHNDPI2N"/>
    <x v="3"/>
    <x v="1"/>
    <s v="J-Texon"/>
    <x v="3"/>
    <m/>
    <x v="14"/>
    <m/>
    <s v="retail"/>
    <n v="1989"/>
    <n v="1388.67"/>
    <n v="3583"/>
    <s v="United States"/>
    <n v="0"/>
    <s v="MG"/>
    <n v="55"/>
    <x v="0"/>
    <s v="Central"/>
  </r>
  <r>
    <s v="GI94RTL5"/>
    <x v="3"/>
    <x v="1"/>
    <s v="Labdrill"/>
    <x v="3"/>
    <m/>
    <x v="14"/>
    <m/>
    <s v="medical"/>
    <n v="1985"/>
    <n v="2741.37"/>
    <n v="9226"/>
    <s v="United States"/>
    <n v="0"/>
    <s v="MG"/>
    <n v="55"/>
    <x v="0"/>
    <s v="Central"/>
  </r>
  <r>
    <s v="10ALJD82"/>
    <x v="3"/>
    <x v="1"/>
    <s v="Nam-zim"/>
    <x v="3"/>
    <m/>
    <x v="14"/>
    <m/>
    <s v="services"/>
    <n v="1987"/>
    <n v="405.59"/>
    <n v="1179"/>
    <s v="Brazil"/>
    <s v="Warephase"/>
    <s v="MG"/>
    <n v="55"/>
    <x v="0"/>
    <s v="Central"/>
  </r>
  <r>
    <s v="Z89NKUC7"/>
    <x v="3"/>
    <x v="1"/>
    <s v="Plussunin"/>
    <x v="3"/>
    <m/>
    <x v="14"/>
    <m/>
    <s v="retail"/>
    <n v="2003"/>
    <n v="1419.98"/>
    <n v="4018"/>
    <s v="United States"/>
    <n v="0"/>
    <s v="MG"/>
    <n v="55"/>
    <x v="0"/>
    <s v="Central"/>
  </r>
  <r>
    <s v="47P0HBNM"/>
    <x v="3"/>
    <x v="1"/>
    <s v="Plussunin"/>
    <x v="3"/>
    <m/>
    <x v="14"/>
    <m/>
    <s v="retail"/>
    <n v="2003"/>
    <n v="1419.98"/>
    <n v="4018"/>
    <s v="United States"/>
    <n v="0"/>
    <s v="MG"/>
    <n v="55"/>
    <x v="0"/>
    <s v="Central"/>
  </r>
  <r>
    <s v="4H8GZ075"/>
    <x v="3"/>
    <x v="1"/>
    <s v="Scotfind"/>
    <x v="3"/>
    <m/>
    <x v="14"/>
    <m/>
    <s v="software"/>
    <n v="1996"/>
    <n v="6354.87"/>
    <n v="16780"/>
    <s v="United States"/>
    <s v="Bubba Gump"/>
    <s v="MG"/>
    <n v="55"/>
    <x v="0"/>
    <s v="Central"/>
  </r>
  <r>
    <s v="UDAUS3DF"/>
    <x v="3"/>
    <x v="1"/>
    <s v="Sonron"/>
    <x v="3"/>
    <m/>
    <x v="14"/>
    <m/>
    <s v="telecommunications"/>
    <n v="1999"/>
    <n v="1699.85"/>
    <n v="5108"/>
    <s v="United States"/>
    <n v="0"/>
    <s v="MG"/>
    <n v="55"/>
    <x v="0"/>
    <s v="Central"/>
  </r>
  <r>
    <s v="F4W7Z1UU"/>
    <x v="3"/>
    <x v="1"/>
    <s v="Vehement Capital Partners"/>
    <x v="3"/>
    <m/>
    <x v="14"/>
    <m/>
    <s v="finance"/>
    <n v="1993"/>
    <n v="646.1"/>
    <n v="883"/>
    <s v="United States"/>
    <s v="Golddex"/>
    <s v="MG"/>
    <n v="55"/>
    <x v="0"/>
    <s v="Central"/>
  </r>
  <r>
    <s v="DW5BQ220"/>
    <x v="3"/>
    <x v="1"/>
    <s v="Zoomit"/>
    <x v="3"/>
    <m/>
    <x v="14"/>
    <m/>
    <s v="entertainment"/>
    <n v="1992"/>
    <n v="324.19"/>
    <n v="978"/>
    <s v="United States"/>
    <n v="0"/>
    <s v="MG"/>
    <n v="55"/>
    <x v="0"/>
    <s v="Central"/>
  </r>
  <r>
    <s v="WTD6O2OR"/>
    <x v="3"/>
    <x v="4"/>
    <s v="Betasoloin"/>
    <x v="3"/>
    <m/>
    <x v="14"/>
    <m/>
    <s v="medical"/>
    <n v="1999"/>
    <n v="251.41"/>
    <n v="495"/>
    <s v="United States"/>
    <n v="0"/>
    <s v="MG"/>
    <n v="3393"/>
    <x v="0"/>
    <s v="Central"/>
  </r>
  <r>
    <s v="OEG8QG42"/>
    <x v="3"/>
    <x v="4"/>
    <s v="Bioplex"/>
    <x v="3"/>
    <m/>
    <x v="14"/>
    <m/>
    <s v="medical"/>
    <n v="1991"/>
    <n v="326.82"/>
    <n v="1016"/>
    <s v="United States"/>
    <n v="0"/>
    <s v="MG"/>
    <n v="3393"/>
    <x v="0"/>
    <s v="Central"/>
  </r>
  <r>
    <s v="BG0BLC6S"/>
    <x v="3"/>
    <x v="4"/>
    <s v="Fasehatice"/>
    <x v="3"/>
    <m/>
    <x v="14"/>
    <m/>
    <s v="retail"/>
    <n v="1990"/>
    <n v="4968.91"/>
    <n v="7523"/>
    <s v="United States"/>
    <n v="0"/>
    <s v="MG"/>
    <n v="3393"/>
    <x v="0"/>
    <s v="Central"/>
  </r>
  <r>
    <s v="5Q2BX622"/>
    <x v="3"/>
    <x v="4"/>
    <s v="Inity"/>
    <x v="3"/>
    <m/>
    <x v="14"/>
    <m/>
    <s v="marketing"/>
    <n v="1986"/>
    <n v="2403.58"/>
    <n v="8801"/>
    <s v="United States"/>
    <n v="0"/>
    <s v="MG"/>
    <n v="3393"/>
    <x v="0"/>
    <s v="Central"/>
  </r>
  <r>
    <s v="RSY2XLKK"/>
    <x v="3"/>
    <x v="4"/>
    <s v="Streethex"/>
    <x v="3"/>
    <m/>
    <x v="14"/>
    <m/>
    <s v="retail"/>
    <n v="1988"/>
    <n v="1376.8"/>
    <n v="1165"/>
    <s v="Belgium"/>
    <n v="0"/>
    <s v="MG"/>
    <n v="3393"/>
    <x v="0"/>
    <s v="Central"/>
  </r>
  <r>
    <s v="38K5251H"/>
    <x v="27"/>
    <x v="2"/>
    <s v="Fasehatice"/>
    <x v="3"/>
    <m/>
    <x v="14"/>
    <m/>
    <s v="retail"/>
    <n v="1990"/>
    <n v="4968.91"/>
    <n v="7523"/>
    <s v="United States"/>
    <n v="0"/>
    <s v="GTX"/>
    <n v="550"/>
    <x v="0"/>
    <s v="Central"/>
  </r>
  <r>
    <s v="2SZX9B7J"/>
    <x v="27"/>
    <x v="3"/>
    <s v="Sunnamplex"/>
    <x v="3"/>
    <m/>
    <x v="14"/>
    <m/>
    <s v="marketing"/>
    <n v="2008"/>
    <n v="894.37"/>
    <n v="1593"/>
    <s v="Poland"/>
    <n v="0"/>
    <s v="GTX"/>
    <n v="5482"/>
    <x v="0"/>
    <s v="Central"/>
  </r>
  <r>
    <s v="DS5HZHDA"/>
    <x v="27"/>
    <x v="1"/>
    <s v="Betatech"/>
    <x v="3"/>
    <m/>
    <x v="14"/>
    <m/>
    <s v="medical"/>
    <n v="1986"/>
    <n v="647.18"/>
    <n v="1185"/>
    <s v="Kenya"/>
    <n v="0"/>
    <s v="MG"/>
    <n v="55"/>
    <x v="0"/>
    <s v="Central"/>
  </r>
  <r>
    <s v="TLZGG7G5"/>
    <x v="27"/>
    <x v="1"/>
    <s v="Conecom"/>
    <x v="3"/>
    <m/>
    <x v="14"/>
    <m/>
    <s v="technolgy"/>
    <n v="2005"/>
    <n v="1520.66"/>
    <n v="1806"/>
    <s v="United States"/>
    <n v="0"/>
    <s v="MG"/>
    <n v="55"/>
    <x v="0"/>
    <s v="Central"/>
  </r>
  <r>
    <s v="8NI8O26G"/>
    <x v="27"/>
    <x v="1"/>
    <s v="Goodsilron"/>
    <x v="3"/>
    <m/>
    <x v="14"/>
    <m/>
    <s v="marketing"/>
    <n v="2000"/>
    <n v="2952.73"/>
    <n v="5107"/>
    <s v="United States"/>
    <n v="0"/>
    <s v="MG"/>
    <n v="55"/>
    <x v="0"/>
    <s v="Central"/>
  </r>
  <r>
    <s v="9BM1CGBV"/>
    <x v="27"/>
    <x v="1"/>
    <s v="Sumace"/>
    <x v="3"/>
    <m/>
    <x v="14"/>
    <m/>
    <s v="retail"/>
    <n v="2000"/>
    <n v="167.89"/>
    <n v="493"/>
    <s v="Romania"/>
    <n v="0"/>
    <s v="MG"/>
    <n v="55"/>
    <x v="0"/>
    <s v="Central"/>
  </r>
  <r>
    <s v="IAV71BEX"/>
    <x v="27"/>
    <x v="4"/>
    <s v="Singletechno"/>
    <x v="3"/>
    <m/>
    <x v="14"/>
    <m/>
    <s v="retail"/>
    <n v="1996"/>
    <n v="2214.94"/>
    <n v="5374"/>
    <s v="United States"/>
    <n v="0"/>
    <s v="MG"/>
    <n v="3393"/>
    <x v="0"/>
    <s v="Central"/>
  </r>
  <r>
    <s v="LEJWV2Y5"/>
    <x v="1"/>
    <x v="2"/>
    <s v="Donquadtech"/>
    <x v="3"/>
    <m/>
    <x v="14"/>
    <m/>
    <s v="technolgy"/>
    <n v="1992"/>
    <n v="1712.68"/>
    <n v="3194"/>
    <s v="United States"/>
    <s v="Acme Corporation"/>
    <s v="GTX"/>
    <n v="550"/>
    <x v="1"/>
    <s v="Central"/>
  </r>
  <r>
    <s v="CAONNFXN"/>
    <x v="1"/>
    <x v="2"/>
    <s v="Kinnamplus"/>
    <x v="3"/>
    <m/>
    <x v="14"/>
    <m/>
    <s v="retail"/>
    <n v="2004"/>
    <n v="702.72"/>
    <n v="1831"/>
    <s v="United States"/>
    <n v="0"/>
    <s v="GTX"/>
    <n v="550"/>
    <x v="1"/>
    <s v="Central"/>
  </r>
  <r>
    <s v="R8V3ALA8"/>
    <x v="1"/>
    <x v="2"/>
    <s v="Konmatfix"/>
    <x v="3"/>
    <m/>
    <x v="14"/>
    <m/>
    <s v="marketing"/>
    <n v="1985"/>
    <n v="375.43"/>
    <n v="1190"/>
    <s v="United States"/>
    <n v="0"/>
    <s v="GTX"/>
    <n v="550"/>
    <x v="1"/>
    <s v="Central"/>
  </r>
  <r>
    <s v="VAM56BG4"/>
    <x v="1"/>
    <x v="0"/>
    <s v="Acme Corporation"/>
    <x v="3"/>
    <m/>
    <x v="14"/>
    <m/>
    <s v="technolgy"/>
    <n v="1996"/>
    <n v="1100.04"/>
    <n v="2822"/>
    <s v="United States"/>
    <n v="0"/>
    <s v="GTX"/>
    <n v="1096"/>
    <x v="1"/>
    <s v="Central"/>
  </r>
  <r>
    <s v="ZTCQWF53"/>
    <x v="1"/>
    <x v="0"/>
    <s v="Faxquote"/>
    <x v="3"/>
    <m/>
    <x v="14"/>
    <m/>
    <s v="telecommunications"/>
    <n v="1995"/>
    <n v="1825.82"/>
    <n v="5595"/>
    <s v="United States"/>
    <s v="Sonron"/>
    <s v="GTX"/>
    <n v="1096"/>
    <x v="1"/>
    <s v="Central"/>
  </r>
  <r>
    <s v="LKDSEQ2Q"/>
    <x v="1"/>
    <x v="0"/>
    <s v="Yearin"/>
    <x v="3"/>
    <m/>
    <x v="14"/>
    <m/>
    <s v="retail"/>
    <n v="2005"/>
    <n v="2261.05"/>
    <n v="3851"/>
    <s v="United States"/>
    <n v="0"/>
    <s v="GTX"/>
    <n v="1096"/>
    <x v="1"/>
    <s v="Central"/>
  </r>
  <r>
    <s v="XETF5BVH"/>
    <x v="1"/>
    <x v="3"/>
    <s v="Finjob"/>
    <x v="3"/>
    <m/>
    <x v="14"/>
    <m/>
    <s v="employment"/>
    <n v="1988"/>
    <n v="2059.9"/>
    <n v="3644"/>
    <s v="United States"/>
    <n v="0"/>
    <s v="GTX"/>
    <n v="5482"/>
    <x v="1"/>
    <s v="Central"/>
  </r>
  <r>
    <s v="FU2PQZR4"/>
    <x v="1"/>
    <x v="3"/>
    <s v="Green-Plus"/>
    <x v="3"/>
    <m/>
    <x v="14"/>
    <m/>
    <s v="services"/>
    <n v="2003"/>
    <n v="692.19"/>
    <n v="1922"/>
    <s v="United States"/>
    <n v="0"/>
    <s v="GTX"/>
    <n v="5482"/>
    <x v="1"/>
    <s v="Central"/>
  </r>
  <r>
    <s v="CVMNBKGH"/>
    <x v="1"/>
    <x v="3"/>
    <s v="Hatfan"/>
    <x v="3"/>
    <m/>
    <x v="14"/>
    <m/>
    <s v="services"/>
    <n v="1982"/>
    <n v="792.46"/>
    <n v="1299"/>
    <s v="United States"/>
    <n v="0"/>
    <s v="GTX"/>
    <n v="5482"/>
    <x v="1"/>
    <s v="Central"/>
  </r>
  <r>
    <s v="LZW4N9KF"/>
    <x v="1"/>
    <x v="3"/>
    <s v="Zathunicon"/>
    <x v="3"/>
    <m/>
    <x v="14"/>
    <m/>
    <s v="retail"/>
    <n v="2010"/>
    <n v="71.12"/>
    <n v="144"/>
    <s v="United States"/>
    <n v="0"/>
    <s v="GTX"/>
    <n v="5482"/>
    <x v="1"/>
    <s v="Central"/>
  </r>
  <r>
    <s v="EJUQOEY5"/>
    <x v="1"/>
    <x v="4"/>
    <s v="Bubba Gump"/>
    <x v="3"/>
    <m/>
    <x v="14"/>
    <m/>
    <s v="software"/>
    <n v="2002"/>
    <n v="987.39"/>
    <n v="2253"/>
    <s v="United States"/>
    <n v="0"/>
    <s v="MG"/>
    <n v="3393"/>
    <x v="1"/>
    <s v="Central"/>
  </r>
  <r>
    <s v="9HA8VBAP"/>
    <x v="1"/>
    <x v="4"/>
    <s v="Donquadtech"/>
    <x v="3"/>
    <m/>
    <x v="14"/>
    <m/>
    <s v="technolgy"/>
    <n v="1992"/>
    <n v="1712.68"/>
    <n v="3194"/>
    <s v="United States"/>
    <s v="Acme Corporation"/>
    <s v="MG"/>
    <n v="3393"/>
    <x v="1"/>
    <s v="Central"/>
  </r>
  <r>
    <s v="RJ21Q4HO"/>
    <x v="24"/>
    <x v="2"/>
    <s v="Hottechi"/>
    <x v="3"/>
    <m/>
    <x v="14"/>
    <m/>
    <s v="technolgy"/>
    <n v="1997"/>
    <n v="8170.38"/>
    <n v="16499"/>
    <s v="Korea"/>
    <n v="0"/>
    <s v="GTX"/>
    <n v="550"/>
    <x v="1"/>
    <s v="Central"/>
  </r>
  <r>
    <s v="TLJWMKEO"/>
    <x v="24"/>
    <x v="0"/>
    <s v="Iselectrics"/>
    <x v="3"/>
    <m/>
    <x v="14"/>
    <m/>
    <s v="technolgy"/>
    <n v="2011"/>
    <n v="527.11"/>
    <n v="1428"/>
    <s v="United States"/>
    <s v="Acme Corporation"/>
    <s v="GTX"/>
    <n v="1096"/>
    <x v="1"/>
    <s v="Central"/>
  </r>
  <r>
    <s v="NXJNQ3Z9"/>
    <x v="24"/>
    <x v="0"/>
    <s v="Plexzap"/>
    <x v="3"/>
    <m/>
    <x v="14"/>
    <m/>
    <s v="retail"/>
    <n v="2001"/>
    <n v="2437.85"/>
    <n v="4874"/>
    <s v="United States"/>
    <n v="0"/>
    <s v="GTX"/>
    <n v="1096"/>
    <x v="1"/>
    <s v="Central"/>
  </r>
  <r>
    <s v="9RGWSKNU"/>
    <x v="24"/>
    <x v="3"/>
    <s v="Kan-code"/>
    <x v="3"/>
    <m/>
    <x v="14"/>
    <m/>
    <s v="software"/>
    <n v="1982"/>
    <n v="11698.03"/>
    <n v="34288"/>
    <s v="United States"/>
    <n v="0"/>
    <s v="GTX"/>
    <n v="5482"/>
    <x v="1"/>
    <s v="Central"/>
  </r>
  <r>
    <s v="49T7VKA7"/>
    <x v="24"/>
    <x v="3"/>
    <s v="Plussunin"/>
    <x v="3"/>
    <m/>
    <x v="14"/>
    <m/>
    <s v="retail"/>
    <n v="2003"/>
    <n v="1419.98"/>
    <n v="4018"/>
    <s v="United States"/>
    <n v="0"/>
    <s v="GTX"/>
    <n v="5482"/>
    <x v="1"/>
    <s v="Central"/>
  </r>
  <r>
    <s v="BTDY3DHP"/>
    <x v="24"/>
    <x v="3"/>
    <s v="Vehement Capital Partners"/>
    <x v="3"/>
    <m/>
    <x v="14"/>
    <m/>
    <s v="finance"/>
    <n v="1993"/>
    <n v="646.1"/>
    <n v="883"/>
    <s v="United States"/>
    <s v="Golddex"/>
    <s v="GTX"/>
    <n v="5482"/>
    <x v="1"/>
    <s v="Central"/>
  </r>
  <r>
    <s v="P0B49XCI"/>
    <x v="24"/>
    <x v="1"/>
    <s v="Codehow"/>
    <x v="3"/>
    <m/>
    <x v="14"/>
    <m/>
    <s v="software"/>
    <n v="1998"/>
    <n v="2714.9"/>
    <n v="2641"/>
    <s v="United States"/>
    <s v="Acme Corporation"/>
    <s v="MG"/>
    <n v="55"/>
    <x v="1"/>
    <s v="Central"/>
  </r>
  <r>
    <s v="DOP1NORG"/>
    <x v="24"/>
    <x v="1"/>
    <s v="Plexzap"/>
    <x v="3"/>
    <m/>
    <x v="14"/>
    <m/>
    <s v="retail"/>
    <n v="2001"/>
    <n v="2437.85"/>
    <n v="4874"/>
    <s v="United States"/>
    <n v="0"/>
    <s v="MG"/>
    <n v="55"/>
    <x v="1"/>
    <s v="Central"/>
  </r>
  <r>
    <s v="BUOI3TBI"/>
    <x v="24"/>
    <x v="1"/>
    <s v="Rundofase"/>
    <x v="3"/>
    <m/>
    <x v="14"/>
    <m/>
    <s v="technolgy"/>
    <n v="1983"/>
    <n v="1008.06"/>
    <n v="1238"/>
    <s v="United States"/>
    <n v="0"/>
    <s v="MG"/>
    <n v="55"/>
    <x v="1"/>
    <s v="Central"/>
  </r>
  <r>
    <s v="F22C6LKO"/>
    <x v="24"/>
    <x v="1"/>
    <s v="The New York Inquirer"/>
    <x v="3"/>
    <m/>
    <x v="14"/>
    <m/>
    <s v="medical"/>
    <n v="1996"/>
    <n v="439.21"/>
    <n v="792"/>
    <s v="United States"/>
    <n v="0"/>
    <s v="MG"/>
    <n v="55"/>
    <x v="1"/>
    <s v="Central"/>
  </r>
  <r>
    <s v="D8ZJ6F45"/>
    <x v="24"/>
    <x v="1"/>
    <s v="Yearin"/>
    <x v="3"/>
    <m/>
    <x v="14"/>
    <m/>
    <s v="retail"/>
    <n v="2005"/>
    <n v="2261.05"/>
    <n v="3851"/>
    <s v="United States"/>
    <n v="0"/>
    <s v="MG"/>
    <n v="55"/>
    <x v="1"/>
    <s v="Central"/>
  </r>
  <r>
    <s v="J5IXJWVU"/>
    <x v="24"/>
    <x v="4"/>
    <s v="Cancity"/>
    <x v="3"/>
    <m/>
    <x v="14"/>
    <m/>
    <s v="retail"/>
    <n v="2001"/>
    <n v="718.62"/>
    <n v="2448"/>
    <s v="United States"/>
    <n v="0"/>
    <s v="MG"/>
    <n v="3393"/>
    <x v="1"/>
    <s v="Central"/>
  </r>
  <r>
    <s v="KFSKQ291"/>
    <x v="24"/>
    <x v="4"/>
    <s v="Plusstrip"/>
    <x v="3"/>
    <m/>
    <x v="14"/>
    <m/>
    <s v="entertainment"/>
    <n v="2002"/>
    <n v="349.81"/>
    <n v="315"/>
    <s v="United States"/>
    <n v="0"/>
    <s v="MG"/>
    <n v="3393"/>
    <x v="1"/>
    <s v="Central"/>
  </r>
  <r>
    <s v="ZT1234V3"/>
    <x v="24"/>
    <x v="4"/>
    <s v="Ron-tech"/>
    <x v="3"/>
    <m/>
    <x v="14"/>
    <m/>
    <s v="medical"/>
    <n v="1992"/>
    <n v="3922.42"/>
    <n v="6837"/>
    <s v="United States"/>
    <n v="0"/>
    <s v="MG"/>
    <n v="3393"/>
    <x v="1"/>
    <s v="Central"/>
  </r>
  <r>
    <s v="JQBN7PXK"/>
    <x v="24"/>
    <x v="4"/>
    <s v="Xx-zobam"/>
    <x v="3"/>
    <m/>
    <x v="14"/>
    <m/>
    <s v="entertainment"/>
    <n v="1989"/>
    <n v="3838.39"/>
    <n v="8274"/>
    <s v="United States"/>
    <n v="0"/>
    <s v="MG"/>
    <n v="3393"/>
    <x v="1"/>
    <s v="Central"/>
  </r>
  <r>
    <s v="TN4KM3D1"/>
    <x v="29"/>
    <x v="2"/>
    <s v="Bluth Company"/>
    <x v="3"/>
    <m/>
    <x v="14"/>
    <m/>
    <s v="technolgy"/>
    <n v="1993"/>
    <n v="1242.32"/>
    <n v="3027"/>
    <s v="United States"/>
    <s v="Acme Corporation"/>
    <s v="GTX"/>
    <n v="550"/>
    <x v="1"/>
    <s v="Central"/>
  </r>
  <r>
    <s v="OIIFWY81"/>
    <x v="29"/>
    <x v="2"/>
    <s v="Conecom"/>
    <x v="3"/>
    <m/>
    <x v="14"/>
    <m/>
    <s v="technolgy"/>
    <n v="2005"/>
    <n v="1520.66"/>
    <n v="1806"/>
    <s v="United States"/>
    <n v="0"/>
    <s v="GTX"/>
    <n v="550"/>
    <x v="1"/>
    <s v="Central"/>
  </r>
  <r>
    <s v="WE2CEE8A"/>
    <x v="29"/>
    <x v="2"/>
    <s v="Dontechi"/>
    <x v="3"/>
    <m/>
    <x v="14"/>
    <m/>
    <s v="software"/>
    <n v="1982"/>
    <n v="4618"/>
    <n v="10083"/>
    <s v="United States"/>
    <n v="0"/>
    <s v="GTX"/>
    <n v="550"/>
    <x v="1"/>
    <s v="Central"/>
  </r>
  <r>
    <s v="NT38RBZY"/>
    <x v="29"/>
    <x v="2"/>
    <s v="Gogozoom"/>
    <x v="3"/>
    <m/>
    <x v="14"/>
    <m/>
    <s v="telecommunications"/>
    <n v="2007"/>
    <n v="86.68"/>
    <n v="187"/>
    <s v="United States"/>
    <s v="Sonron"/>
    <s v="GTX"/>
    <n v="550"/>
    <x v="1"/>
    <s v="Central"/>
  </r>
  <r>
    <s v="0XVL2UMH"/>
    <x v="29"/>
    <x v="2"/>
    <s v="Groovestreet"/>
    <x v="3"/>
    <m/>
    <x v="14"/>
    <m/>
    <s v="retail"/>
    <n v="2003"/>
    <n v="223.8"/>
    <n v="299"/>
    <s v="United States"/>
    <n v="0"/>
    <s v="GTX"/>
    <n v="550"/>
    <x v="1"/>
    <s v="Central"/>
  </r>
  <r>
    <s v="UFZFCBOS"/>
    <x v="29"/>
    <x v="2"/>
    <s v="Lexiqvolax"/>
    <x v="3"/>
    <m/>
    <x v="14"/>
    <m/>
    <s v="medical"/>
    <n v="2004"/>
    <n v="1618.89"/>
    <n v="3889"/>
    <s v="United States"/>
    <n v="0"/>
    <s v="GTX"/>
    <n v="550"/>
    <x v="1"/>
    <s v="Central"/>
  </r>
  <r>
    <s v="2BD1SDBX"/>
    <x v="29"/>
    <x v="2"/>
    <s v="Vehement Capital Partners"/>
    <x v="3"/>
    <m/>
    <x v="14"/>
    <m/>
    <s v="finance"/>
    <n v="1993"/>
    <n v="646.1"/>
    <n v="883"/>
    <s v="United States"/>
    <s v="Golddex"/>
    <s v="GTX"/>
    <n v="550"/>
    <x v="1"/>
    <s v="Central"/>
  </r>
  <r>
    <s v="AE3YDLK3"/>
    <x v="29"/>
    <x v="2"/>
    <s v="Xx-zobam"/>
    <x v="3"/>
    <m/>
    <x v="14"/>
    <m/>
    <s v="entertainment"/>
    <n v="1989"/>
    <n v="3838.39"/>
    <n v="8274"/>
    <s v="United States"/>
    <n v="0"/>
    <s v="GTX"/>
    <n v="550"/>
    <x v="1"/>
    <s v="Central"/>
  </r>
  <r>
    <s v="C54CWZIT"/>
    <x v="29"/>
    <x v="2"/>
    <s v="Zencorporation"/>
    <x v="3"/>
    <m/>
    <x v="14"/>
    <m/>
    <s v="technolgy"/>
    <n v="2011"/>
    <n v="40.79"/>
    <n v="142"/>
    <s v="China"/>
    <n v="0"/>
    <s v="GTX"/>
    <n v="550"/>
    <x v="1"/>
    <s v="Central"/>
  </r>
  <r>
    <s v="ARBTXSEH"/>
    <x v="29"/>
    <x v="0"/>
    <s v="Globex Corporation"/>
    <x v="3"/>
    <m/>
    <x v="14"/>
    <m/>
    <s v="technolgy"/>
    <n v="2000"/>
    <n v="1223.72"/>
    <n v="2497"/>
    <s v="Norway"/>
    <n v="0"/>
    <s v="GTX"/>
    <n v="1096"/>
    <x v="1"/>
    <s v="Central"/>
  </r>
  <r>
    <s v="P4D8H19O"/>
    <x v="29"/>
    <x v="0"/>
    <s v="Isdom"/>
    <x v="3"/>
    <m/>
    <x v="14"/>
    <m/>
    <s v="medical"/>
    <n v="2002"/>
    <n v="3178.24"/>
    <n v="4540"/>
    <s v="United States"/>
    <n v="0"/>
    <s v="GTX"/>
    <n v="1096"/>
    <x v="1"/>
    <s v="Central"/>
  </r>
  <r>
    <s v="OAMIMSUU"/>
    <x v="29"/>
    <x v="3"/>
    <s v="Cheers"/>
    <x v="3"/>
    <m/>
    <x v="14"/>
    <m/>
    <s v="entertainment"/>
    <n v="1993"/>
    <n v="4269.9"/>
    <n v="6472"/>
    <s v="United States"/>
    <s v="Massive Dynamic"/>
    <s v="GTX"/>
    <n v="5482"/>
    <x v="1"/>
    <s v="Central"/>
  </r>
  <r>
    <s v="B26TNOGQ"/>
    <x v="29"/>
    <x v="3"/>
    <s v="Silis"/>
    <x v="3"/>
    <m/>
    <x v="14"/>
    <m/>
    <s v="medical"/>
    <n v="1994"/>
    <n v="2818.38"/>
    <n v="6290"/>
    <s v="United States"/>
    <n v="0"/>
    <s v="GTX"/>
    <n v="5482"/>
    <x v="1"/>
    <s v="Central"/>
  </r>
  <r>
    <s v="URRD7VUB"/>
    <x v="29"/>
    <x v="1"/>
    <s v="Blackzim"/>
    <x v="3"/>
    <m/>
    <x v="14"/>
    <m/>
    <s v="retail"/>
    <n v="2009"/>
    <n v="497.11"/>
    <n v="1588"/>
    <s v="United States"/>
    <n v="0"/>
    <s v="MG"/>
    <n v="55"/>
    <x v="1"/>
    <s v="Central"/>
  </r>
  <r>
    <s v="11T4HX93"/>
    <x v="29"/>
    <x v="1"/>
    <s v="Bluth Company"/>
    <x v="3"/>
    <m/>
    <x v="14"/>
    <m/>
    <s v="technolgy"/>
    <n v="1993"/>
    <n v="1242.32"/>
    <n v="3027"/>
    <s v="United States"/>
    <s v="Acme Corporation"/>
    <s v="MG"/>
    <n v="55"/>
    <x v="1"/>
    <s v="Central"/>
  </r>
  <r>
    <s v="0KSK9O00"/>
    <x v="21"/>
    <x v="2"/>
    <s v="Bluth Company"/>
    <x v="3"/>
    <m/>
    <x v="14"/>
    <m/>
    <s v="technolgy"/>
    <n v="1993"/>
    <n v="1242.32"/>
    <n v="3027"/>
    <s v="United States"/>
    <s v="Acme Corporation"/>
    <s v="GTX"/>
    <n v="550"/>
    <x v="0"/>
    <s v="Central"/>
  </r>
  <r>
    <s v="76WK0KFZ"/>
    <x v="21"/>
    <x v="2"/>
    <s v="Konex"/>
    <x v="3"/>
    <m/>
    <x v="14"/>
    <m/>
    <s v="technolgy"/>
    <n v="1980"/>
    <n v="7708.38"/>
    <n v="13756"/>
    <s v="United States"/>
    <n v="0"/>
    <s v="GTX"/>
    <n v="550"/>
    <x v="0"/>
    <s v="Central"/>
  </r>
  <r>
    <s v="IMN2GUYV"/>
    <x v="21"/>
    <x v="2"/>
    <s v="Statholdings"/>
    <x v="3"/>
    <m/>
    <x v="14"/>
    <m/>
    <s v="employment"/>
    <n v="1997"/>
    <n v="291.27"/>
    <n v="586"/>
    <s v="United States"/>
    <n v="0"/>
    <s v="GTX"/>
    <n v="550"/>
    <x v="0"/>
    <s v="Central"/>
  </r>
  <r>
    <s v="W2K1S9N3"/>
    <x v="21"/>
    <x v="0"/>
    <s v="Dalttechnology"/>
    <x v="3"/>
    <m/>
    <x v="14"/>
    <m/>
    <s v="software"/>
    <n v="2013"/>
    <n v="98.79"/>
    <n v="96"/>
    <s v="United States"/>
    <s v="Bubba Gump"/>
    <s v="GTX"/>
    <n v="1096"/>
    <x v="0"/>
    <s v="Central"/>
  </r>
  <r>
    <s v="JZ4QLP1W"/>
    <x v="21"/>
    <x v="1"/>
    <s v="Bioplex"/>
    <x v="3"/>
    <m/>
    <x v="14"/>
    <m/>
    <s v="medical"/>
    <n v="1991"/>
    <n v="326.82"/>
    <n v="1016"/>
    <s v="United States"/>
    <n v="0"/>
    <s v="MG"/>
    <n v="55"/>
    <x v="0"/>
    <s v="Central"/>
  </r>
  <r>
    <s v="HSGGBG9J"/>
    <x v="21"/>
    <x v="1"/>
    <s v="Codehow"/>
    <x v="3"/>
    <m/>
    <x v="14"/>
    <m/>
    <s v="software"/>
    <n v="1998"/>
    <n v="2714.9"/>
    <n v="2641"/>
    <s v="United States"/>
    <s v="Acme Corporation"/>
    <s v="MG"/>
    <n v="55"/>
    <x v="0"/>
    <s v="Central"/>
  </r>
  <r>
    <s v="ZKJIVMSG"/>
    <x v="21"/>
    <x v="4"/>
    <s v="Finjob"/>
    <x v="3"/>
    <m/>
    <x v="14"/>
    <m/>
    <s v="employment"/>
    <n v="1988"/>
    <n v="2059.9"/>
    <n v="3644"/>
    <s v="United States"/>
    <n v="0"/>
    <s v="MG"/>
    <n v="3393"/>
    <x v="0"/>
    <s v="Central"/>
  </r>
  <r>
    <s v="3TMNC3GW"/>
    <x v="21"/>
    <x v="4"/>
    <s v="Kinnamplus"/>
    <x v="3"/>
    <m/>
    <x v="14"/>
    <m/>
    <s v="retail"/>
    <n v="2004"/>
    <n v="702.72"/>
    <n v="1831"/>
    <s v="United States"/>
    <n v="0"/>
    <s v="MG"/>
    <n v="3393"/>
    <x v="0"/>
    <s v="Central"/>
  </r>
  <r>
    <s v="P25KLAD2"/>
    <x v="21"/>
    <x v="4"/>
    <s v="Rangreen"/>
    <x v="3"/>
    <m/>
    <x v="14"/>
    <m/>
    <s v="technolgy"/>
    <n v="1987"/>
    <n v="2938.67"/>
    <n v="8775"/>
    <s v="Panama"/>
    <n v="0"/>
    <s v="MG"/>
    <n v="3393"/>
    <x v="0"/>
    <s v="Central"/>
  </r>
  <r>
    <s v="ETJR6FUL"/>
    <x v="20"/>
    <x v="2"/>
    <s v="Plexzap"/>
    <x v="3"/>
    <m/>
    <x v="14"/>
    <m/>
    <s v="retail"/>
    <n v="2001"/>
    <n v="2437.85"/>
    <n v="4874"/>
    <s v="United States"/>
    <n v="0"/>
    <s v="GTX"/>
    <n v="550"/>
    <x v="1"/>
    <s v="Central"/>
  </r>
  <r>
    <s v="9CYYLZ11"/>
    <x v="20"/>
    <x v="2"/>
    <s v="Stanredtax"/>
    <x v="3"/>
    <m/>
    <x v="14"/>
    <m/>
    <s v="finance"/>
    <n v="1987"/>
    <n v="1698.2"/>
    <n v="3798"/>
    <s v="United States"/>
    <n v="0"/>
    <s v="GTX"/>
    <n v="550"/>
    <x v="1"/>
    <s v="Central"/>
  </r>
  <r>
    <s v="RGW7PKJ6"/>
    <x v="20"/>
    <x v="2"/>
    <s v="Xx-zobam"/>
    <x v="3"/>
    <m/>
    <x v="14"/>
    <m/>
    <s v="entertainment"/>
    <n v="1989"/>
    <n v="3838.39"/>
    <n v="8274"/>
    <s v="United States"/>
    <n v="0"/>
    <s v="GTX"/>
    <n v="550"/>
    <x v="1"/>
    <s v="Central"/>
  </r>
  <r>
    <s v="I43F0Z77"/>
    <x v="20"/>
    <x v="0"/>
    <s v="Betasoloin"/>
    <x v="3"/>
    <m/>
    <x v="14"/>
    <m/>
    <s v="medical"/>
    <n v="1999"/>
    <n v="251.41"/>
    <n v="495"/>
    <s v="United States"/>
    <n v="0"/>
    <s v="GTX"/>
    <n v="1096"/>
    <x v="1"/>
    <s v="Central"/>
  </r>
  <r>
    <s v="YYMKOAVY"/>
    <x v="20"/>
    <x v="0"/>
    <s v="Donquadtech"/>
    <x v="3"/>
    <m/>
    <x v="14"/>
    <m/>
    <s v="technolgy"/>
    <n v="1992"/>
    <n v="1712.68"/>
    <n v="3194"/>
    <s v="United States"/>
    <s v="Acme Corporation"/>
    <s v="GTX"/>
    <n v="1096"/>
    <x v="1"/>
    <s v="Central"/>
  </r>
  <r>
    <s v="0HR4TEU4"/>
    <x v="20"/>
    <x v="0"/>
    <s v="Plussunin"/>
    <x v="3"/>
    <m/>
    <x v="14"/>
    <m/>
    <s v="retail"/>
    <n v="2003"/>
    <n v="1419.98"/>
    <n v="4018"/>
    <s v="United States"/>
    <n v="0"/>
    <s v="GTX"/>
    <n v="1096"/>
    <x v="1"/>
    <s v="Central"/>
  </r>
  <r>
    <s v="O8JCYJSV"/>
    <x v="20"/>
    <x v="0"/>
    <s v="Silis"/>
    <x v="3"/>
    <m/>
    <x v="14"/>
    <m/>
    <s v="medical"/>
    <n v="1994"/>
    <n v="2818.38"/>
    <n v="6290"/>
    <s v="United States"/>
    <n v="0"/>
    <s v="GTX"/>
    <n v="1096"/>
    <x v="1"/>
    <s v="Central"/>
  </r>
  <r>
    <s v="FMRVHL9O"/>
    <x v="20"/>
    <x v="0"/>
    <s v="Toughzap"/>
    <x v="3"/>
    <m/>
    <x v="14"/>
    <m/>
    <s v="retail"/>
    <n v="1995"/>
    <n v="332.43"/>
    <n v="799"/>
    <s v="United States"/>
    <n v="0"/>
    <s v="GTX"/>
    <n v="1096"/>
    <x v="1"/>
    <s v="Central"/>
  </r>
  <r>
    <s v="YMI68O7S"/>
    <x v="20"/>
    <x v="0"/>
    <s v="Zumgoity"/>
    <x v="3"/>
    <m/>
    <x v="14"/>
    <m/>
    <s v="medical"/>
    <n v="1984"/>
    <n v="441.08"/>
    <n v="1210"/>
    <s v="United States"/>
    <n v="0"/>
    <s v="GTX"/>
    <n v="1096"/>
    <x v="1"/>
    <s v="Central"/>
  </r>
  <r>
    <s v="COGXUYLL"/>
    <x v="20"/>
    <x v="1"/>
    <s v="Doncon"/>
    <x v="3"/>
    <m/>
    <x v="14"/>
    <m/>
    <s v="technolgy"/>
    <n v="2010"/>
    <n v="587.72"/>
    <n v="1501"/>
    <s v="United States"/>
    <n v="0"/>
    <s v="MG"/>
    <n v="55"/>
    <x v="1"/>
    <s v="Central"/>
  </r>
  <r>
    <s v="ZVO432VF"/>
    <x v="20"/>
    <x v="1"/>
    <s v="Faxquote"/>
    <x v="3"/>
    <m/>
    <x v="14"/>
    <m/>
    <s v="telecommunications"/>
    <n v="1995"/>
    <n v="1825.82"/>
    <n v="5595"/>
    <s v="United States"/>
    <s v="Sonron"/>
    <s v="MG"/>
    <n v="55"/>
    <x v="1"/>
    <s v="Central"/>
  </r>
  <r>
    <s v="1BB5LME9"/>
    <x v="20"/>
    <x v="1"/>
    <s v="Globex Corporation"/>
    <x v="3"/>
    <m/>
    <x v="14"/>
    <m/>
    <s v="technolgy"/>
    <n v="2000"/>
    <n v="1223.72"/>
    <n v="2497"/>
    <s v="Norway"/>
    <n v="0"/>
    <s v="MG"/>
    <n v="55"/>
    <x v="1"/>
    <s v="Central"/>
  </r>
  <r>
    <s v="7WXPAXAV"/>
    <x v="20"/>
    <x v="1"/>
    <s v="Rangreen"/>
    <x v="3"/>
    <m/>
    <x v="14"/>
    <m/>
    <s v="technolgy"/>
    <n v="1987"/>
    <n v="2938.67"/>
    <n v="8775"/>
    <s v="Panama"/>
    <n v="0"/>
    <s v="MG"/>
    <n v="55"/>
    <x v="1"/>
    <s v="Central"/>
  </r>
  <r>
    <s v="MI3MV7PU"/>
    <x v="20"/>
    <x v="4"/>
    <s v="Acme Corporation"/>
    <x v="3"/>
    <m/>
    <x v="14"/>
    <m/>
    <s v="technolgy"/>
    <n v="1996"/>
    <n v="1100.04"/>
    <n v="2822"/>
    <s v="United States"/>
    <n v="0"/>
    <s v="MG"/>
    <n v="3393"/>
    <x v="1"/>
    <s v="Central"/>
  </r>
  <r>
    <s v="A8PVW8RI"/>
    <x v="20"/>
    <x v="4"/>
    <s v="Condax"/>
    <x v="3"/>
    <m/>
    <x v="14"/>
    <m/>
    <s v="medical"/>
    <n v="2017"/>
    <n v="4.54"/>
    <n v="9"/>
    <s v="United States"/>
    <n v="0"/>
    <s v="MG"/>
    <n v="3393"/>
    <x v="1"/>
    <s v="Central"/>
  </r>
  <r>
    <s v="S4V0T890"/>
    <x v="20"/>
    <x v="4"/>
    <s v="Finjob"/>
    <x v="3"/>
    <m/>
    <x v="14"/>
    <m/>
    <s v="employment"/>
    <n v="1988"/>
    <n v="2059.9"/>
    <n v="3644"/>
    <s v="United States"/>
    <n v="0"/>
    <s v="MG"/>
    <n v="3393"/>
    <x v="1"/>
    <s v="Central"/>
  </r>
  <r>
    <s v="AP74NF6M"/>
    <x v="20"/>
    <x v="4"/>
    <s v="Iselectrics"/>
    <x v="3"/>
    <m/>
    <x v="14"/>
    <m/>
    <s v="technolgy"/>
    <n v="2011"/>
    <n v="527.11"/>
    <n v="1428"/>
    <s v="United States"/>
    <s v="Acme Corporation"/>
    <s v="MG"/>
    <n v="3393"/>
    <x v="1"/>
    <s v="Central"/>
  </r>
  <r>
    <s v="HKMMBDMW"/>
    <x v="0"/>
    <x v="2"/>
    <s v="Plusstrip"/>
    <x v="3"/>
    <m/>
    <x v="14"/>
    <m/>
    <s v="entertainment"/>
    <n v="2002"/>
    <n v="349.81"/>
    <n v="315"/>
    <s v="United States"/>
    <n v="0"/>
    <s v="GTX"/>
    <n v="550"/>
    <x v="0"/>
    <s v="Central"/>
  </r>
  <r>
    <s v="52V1RWCZ"/>
    <x v="0"/>
    <x v="2"/>
    <s v="Stanredtax"/>
    <x v="3"/>
    <m/>
    <x v="14"/>
    <m/>
    <s v="finance"/>
    <n v="1987"/>
    <n v="1698.2"/>
    <n v="3798"/>
    <s v="United States"/>
    <n v="0"/>
    <s v="GTX"/>
    <n v="550"/>
    <x v="0"/>
    <s v="Central"/>
  </r>
  <r>
    <s v="XS7L2AQE"/>
    <x v="0"/>
    <x v="2"/>
    <s v="Zencorporation"/>
    <x v="3"/>
    <m/>
    <x v="14"/>
    <m/>
    <s v="technolgy"/>
    <n v="2011"/>
    <n v="40.79"/>
    <n v="142"/>
    <s v="China"/>
    <n v="0"/>
    <s v="GTX"/>
    <n v="550"/>
    <x v="0"/>
    <s v="Central"/>
  </r>
  <r>
    <s v="CLPDG9BG"/>
    <x v="0"/>
    <x v="1"/>
    <s v="Yearin"/>
    <x v="3"/>
    <m/>
    <x v="14"/>
    <m/>
    <s v="retail"/>
    <n v="2005"/>
    <n v="2261.05"/>
    <n v="3851"/>
    <s v="United States"/>
    <n v="0"/>
    <s v="MG"/>
    <n v="55"/>
    <x v="0"/>
    <s v="Central"/>
  </r>
  <r>
    <s v="EL09RK8X"/>
    <x v="0"/>
    <x v="4"/>
    <s v="Dalttechnology"/>
    <x v="3"/>
    <m/>
    <x v="14"/>
    <m/>
    <s v="software"/>
    <n v="2013"/>
    <n v="98.79"/>
    <n v="96"/>
    <s v="United States"/>
    <s v="Bubba Gump"/>
    <s v="MG"/>
    <n v="3393"/>
    <x v="0"/>
    <s v="Central"/>
  </r>
  <r>
    <s v="Y9EBNML6"/>
    <x v="0"/>
    <x v="4"/>
    <s v="Donquadtech"/>
    <x v="3"/>
    <m/>
    <x v="14"/>
    <m/>
    <s v="technolgy"/>
    <n v="1992"/>
    <n v="1712.68"/>
    <n v="3194"/>
    <s v="United States"/>
    <s v="Acme Corporation"/>
    <s v="MG"/>
    <n v="3393"/>
    <x v="0"/>
    <s v="Central"/>
  </r>
  <r>
    <s v="9H2V1F1E"/>
    <x v="0"/>
    <x v="4"/>
    <s v="Funholding"/>
    <x v="3"/>
    <m/>
    <x v="14"/>
    <m/>
    <s v="finance"/>
    <n v="1991"/>
    <n v="2819.5"/>
    <n v="7227"/>
    <s v="United States"/>
    <s v="Golddex"/>
    <s v="MG"/>
    <n v="3393"/>
    <x v="0"/>
    <s v="Central"/>
  </r>
  <r>
    <s v="MON9ZE47"/>
    <x v="6"/>
    <x v="2"/>
    <s v="Groovestreet"/>
    <x v="3"/>
    <m/>
    <x v="14"/>
    <m/>
    <s v="retail"/>
    <n v="2003"/>
    <n v="223.8"/>
    <n v="299"/>
    <s v="United States"/>
    <n v="0"/>
    <s v="GTX"/>
    <n v="550"/>
    <x v="1"/>
    <s v="Central"/>
  </r>
  <r>
    <s v="FJHKS2T2"/>
    <x v="6"/>
    <x v="2"/>
    <s v="Plussunin"/>
    <x v="3"/>
    <m/>
    <x v="14"/>
    <m/>
    <s v="retail"/>
    <n v="2003"/>
    <n v="1419.98"/>
    <n v="4018"/>
    <s v="United States"/>
    <n v="0"/>
    <s v="GTX"/>
    <n v="550"/>
    <x v="1"/>
    <s v="Central"/>
  </r>
  <r>
    <s v="MNCY3CKD"/>
    <x v="6"/>
    <x v="0"/>
    <s v="Nam-zim"/>
    <x v="3"/>
    <m/>
    <x v="14"/>
    <m/>
    <s v="services"/>
    <n v="1987"/>
    <n v="405.59"/>
    <n v="1179"/>
    <s v="Brazil"/>
    <s v="Warephase"/>
    <s v="GTX"/>
    <n v="1096"/>
    <x v="1"/>
    <s v="Central"/>
  </r>
  <r>
    <s v="E0S2ZL6X"/>
    <x v="6"/>
    <x v="0"/>
    <s v="Streethex"/>
    <x v="3"/>
    <m/>
    <x v="14"/>
    <m/>
    <s v="retail"/>
    <n v="1988"/>
    <n v="1376.8"/>
    <n v="1165"/>
    <s v="Belgium"/>
    <n v="0"/>
    <s v="GTX"/>
    <n v="1096"/>
    <x v="1"/>
    <s v="Central"/>
  </r>
  <r>
    <s v="XT9QCG8T"/>
    <x v="6"/>
    <x v="0"/>
    <s v="Zoomit"/>
    <x v="3"/>
    <m/>
    <x v="14"/>
    <m/>
    <s v="entertainment"/>
    <n v="1992"/>
    <n v="324.19"/>
    <n v="978"/>
    <s v="United States"/>
    <n v="0"/>
    <s v="GTX"/>
    <n v="1096"/>
    <x v="1"/>
    <s v="Central"/>
  </r>
  <r>
    <s v="DDHNCZMO"/>
    <x v="6"/>
    <x v="3"/>
    <s v="Konex"/>
    <x v="3"/>
    <m/>
    <x v="14"/>
    <m/>
    <s v="technolgy"/>
    <n v="1980"/>
    <n v="7708.38"/>
    <n v="13756"/>
    <s v="United States"/>
    <n v="0"/>
    <s v="GTX"/>
    <n v="5482"/>
    <x v="1"/>
    <s v="Central"/>
  </r>
  <r>
    <s v="Z99W80UY"/>
    <x v="6"/>
    <x v="3"/>
    <s v="Zencorporation"/>
    <x v="3"/>
    <m/>
    <x v="14"/>
    <m/>
    <s v="technolgy"/>
    <n v="2011"/>
    <n v="40.79"/>
    <n v="142"/>
    <s v="China"/>
    <n v="0"/>
    <s v="GTX"/>
    <n v="5482"/>
    <x v="1"/>
    <s v="Central"/>
  </r>
  <r>
    <s v="RKP2DVSU"/>
    <x v="6"/>
    <x v="1"/>
    <s v="Hottechi"/>
    <x v="3"/>
    <m/>
    <x v="14"/>
    <m/>
    <s v="technolgy"/>
    <n v="1997"/>
    <n v="8170.38"/>
    <n v="16499"/>
    <s v="Korea"/>
    <n v="0"/>
    <s v="MG"/>
    <n v="55"/>
    <x v="1"/>
    <s v="Central"/>
  </r>
  <r>
    <s v="T3T4OE0A"/>
    <x v="6"/>
    <x v="1"/>
    <s v="Konex"/>
    <x v="3"/>
    <m/>
    <x v="14"/>
    <m/>
    <s v="technolgy"/>
    <n v="1980"/>
    <n v="7708.38"/>
    <n v="13756"/>
    <s v="United States"/>
    <n v="0"/>
    <s v="MG"/>
    <n v="55"/>
    <x v="1"/>
    <s v="Central"/>
  </r>
  <r>
    <s v="YVFK9Q0W"/>
    <x v="6"/>
    <x v="4"/>
    <s v="Faxquote"/>
    <x v="3"/>
    <m/>
    <x v="14"/>
    <m/>
    <s v="telecommunications"/>
    <n v="1995"/>
    <n v="1825.82"/>
    <n v="5595"/>
    <s v="United States"/>
    <s v="Sonron"/>
    <s v="MG"/>
    <n v="3393"/>
    <x v="1"/>
    <s v="Central"/>
  </r>
  <r>
    <s v="ZHPJ73Q6"/>
    <x v="11"/>
    <x v="2"/>
    <s v="Inity"/>
    <x v="3"/>
    <m/>
    <x v="14"/>
    <m/>
    <s v="marketing"/>
    <n v="1986"/>
    <n v="2403.58"/>
    <n v="8801"/>
    <s v="United States"/>
    <n v="0"/>
    <s v="GTX"/>
    <n v="550"/>
    <x v="0"/>
    <s v="Central"/>
  </r>
  <r>
    <s v="2TI0MAKP"/>
    <x v="11"/>
    <x v="2"/>
    <s v="Lexiqvolax"/>
    <x v="3"/>
    <m/>
    <x v="14"/>
    <m/>
    <s v="medical"/>
    <n v="2004"/>
    <n v="1618.89"/>
    <n v="3889"/>
    <s v="United States"/>
    <n v="0"/>
    <s v="GTX"/>
    <n v="550"/>
    <x v="0"/>
    <s v="Central"/>
  </r>
  <r>
    <s v="2G5ZMOYC"/>
    <x v="11"/>
    <x v="2"/>
    <s v="Scottech"/>
    <x v="3"/>
    <m/>
    <x v="14"/>
    <m/>
    <s v="marketing"/>
    <n v="2012"/>
    <n v="45.39"/>
    <n v="100"/>
    <s v="United States"/>
    <s v="Inity"/>
    <s v="GTX"/>
    <n v="550"/>
    <x v="0"/>
    <s v="Central"/>
  </r>
  <r>
    <s v="C5B5WBY9"/>
    <x v="11"/>
    <x v="0"/>
    <s v="Sumace"/>
    <x v="3"/>
    <m/>
    <x v="14"/>
    <m/>
    <s v="retail"/>
    <n v="2000"/>
    <n v="167.89"/>
    <n v="493"/>
    <s v="Romania"/>
    <n v="0"/>
    <s v="GTX"/>
    <n v="1096"/>
    <x v="0"/>
    <s v="Central"/>
  </r>
  <r>
    <s v="JQ338VQC"/>
    <x v="11"/>
    <x v="1"/>
    <s v="Blackzim"/>
    <x v="3"/>
    <m/>
    <x v="14"/>
    <m/>
    <s v="retail"/>
    <n v="2009"/>
    <n v="497.11"/>
    <n v="1588"/>
    <s v="United States"/>
    <n v="0"/>
    <s v="MG"/>
    <n v="55"/>
    <x v="0"/>
    <s v="Central"/>
  </r>
  <r>
    <s v="WJK0O5J9"/>
    <x v="11"/>
    <x v="1"/>
    <s v="Doncon"/>
    <x v="3"/>
    <m/>
    <x v="14"/>
    <m/>
    <s v="technolgy"/>
    <n v="2010"/>
    <n v="587.72"/>
    <n v="1501"/>
    <s v="United States"/>
    <n v="0"/>
    <s v="MG"/>
    <n v="55"/>
    <x v="0"/>
    <s v="Central"/>
  </r>
  <r>
    <s v="W2149WNZ"/>
    <x v="11"/>
    <x v="1"/>
    <s v="Golddex"/>
    <x v="3"/>
    <m/>
    <x v="14"/>
    <m/>
    <s v="finance"/>
    <n v="2008"/>
    <n v="52.5"/>
    <n v="165"/>
    <s v="United States"/>
    <n v="0"/>
    <s v="MG"/>
    <n v="55"/>
    <x v="0"/>
    <s v="Central"/>
  </r>
  <r>
    <s v="6WNENPQM"/>
    <x v="11"/>
    <x v="1"/>
    <s v="Goodsilron"/>
    <x v="3"/>
    <m/>
    <x v="14"/>
    <m/>
    <s v="marketing"/>
    <n v="2000"/>
    <n v="2952.73"/>
    <n v="5107"/>
    <s v="United States"/>
    <n v="0"/>
    <s v="MG"/>
    <n v="55"/>
    <x v="0"/>
    <s v="Central"/>
  </r>
  <r>
    <s v="VW8CEV4C"/>
    <x v="11"/>
    <x v="1"/>
    <s v="Konmatfix"/>
    <x v="3"/>
    <m/>
    <x v="14"/>
    <m/>
    <s v="marketing"/>
    <n v="1985"/>
    <n v="375.43"/>
    <n v="1190"/>
    <s v="United States"/>
    <n v="0"/>
    <s v="MG"/>
    <n v="55"/>
    <x v="0"/>
    <s v="Central"/>
  </r>
  <r>
    <s v="KLUS7RVS"/>
    <x v="11"/>
    <x v="1"/>
    <s v="Opentech"/>
    <x v="3"/>
    <m/>
    <x v="14"/>
    <m/>
    <s v="finance"/>
    <n v="1994"/>
    <n v="355.23"/>
    <n v="853"/>
    <s v="United States"/>
    <n v="0"/>
    <s v="MG"/>
    <n v="55"/>
    <x v="0"/>
    <s v="Central"/>
  </r>
  <r>
    <s v="ROM4I2T0"/>
    <x v="11"/>
    <x v="1"/>
    <s v="Rundofase"/>
    <x v="3"/>
    <m/>
    <x v="14"/>
    <m/>
    <s v="technolgy"/>
    <n v="1983"/>
    <n v="1008.06"/>
    <n v="1238"/>
    <s v="United States"/>
    <n v="0"/>
    <s v="MG"/>
    <n v="55"/>
    <x v="0"/>
    <s v="Central"/>
  </r>
  <r>
    <s v="FCNN6UY0"/>
    <x v="11"/>
    <x v="4"/>
    <s v="Ganjaflex"/>
    <x v="3"/>
    <m/>
    <x v="14"/>
    <m/>
    <s v="retail"/>
    <n v="1995"/>
    <n v="5158.71"/>
    <n v="17479"/>
    <s v="Japan"/>
    <n v="0"/>
    <s v="MG"/>
    <n v="3393"/>
    <x v="0"/>
    <s v="Central"/>
  </r>
  <r>
    <s v="8M2O0Q8V"/>
    <x v="11"/>
    <x v="4"/>
    <s v="Silis"/>
    <x v="3"/>
    <m/>
    <x v="14"/>
    <m/>
    <s v="medical"/>
    <n v="1994"/>
    <n v="2818.38"/>
    <n v="6290"/>
    <s v="United States"/>
    <n v="0"/>
    <s v="MG"/>
    <n v="3393"/>
    <x v="0"/>
    <s v="Cent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rowGrandTotals="0" indent="0" outline="1" outlineData="1" showDrill="1" multipleFieldFilters="0" chartFormat="5">
  <location ref="A52:B82" firstHeaderRow="1" firstDataRow="1" firstDataCol="1"/>
  <pivotFields count="18">
    <pivotField showAll="0"/>
    <pivotField axis="axisRow" sortType="descending" showAll="0">
      <items count="31">
        <item x="3"/>
        <item x="28"/>
        <item x="25"/>
        <item x="27"/>
        <item x="23"/>
        <item x="26"/>
        <item x="1"/>
        <item x="22"/>
        <item x="12"/>
        <item x="19"/>
        <item x="24"/>
        <item x="9"/>
        <item x="7"/>
        <item x="29"/>
        <item x="14"/>
        <item x="16"/>
        <item x="21"/>
        <item x="5"/>
        <item x="20"/>
        <item x="8"/>
        <item x="0"/>
        <item x="6"/>
        <item x="17"/>
        <item x="10"/>
        <item x="15"/>
        <item x="11"/>
        <item x="4"/>
        <item x="13"/>
        <item x="1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5"/>
        <item x="2"/>
        <item x="0"/>
        <item x="3"/>
        <item x="4"/>
        <item x="1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7">
        <item x="0"/>
        <item x="5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8">
        <item x="4"/>
        <item x="3"/>
        <item x="0"/>
        <item x="1"/>
        <item x="5"/>
        <item x="2"/>
        <item m="1" x="6"/>
        <item t="default"/>
      </items>
    </pivotField>
    <pivotField showAll="0"/>
  </pivotFields>
  <rowFields count="1">
    <field x="1"/>
  </rowFields>
  <rowItems count="30">
    <i>
      <x v="26"/>
    </i>
    <i>
      <x v="15"/>
    </i>
    <i>
      <x/>
    </i>
    <i>
      <x v="14"/>
    </i>
    <i>
      <x v="17"/>
    </i>
    <i>
      <x v="19"/>
    </i>
    <i>
      <x v="29"/>
    </i>
    <i>
      <x v="6"/>
    </i>
    <i>
      <x v="4"/>
    </i>
    <i>
      <x v="25"/>
    </i>
    <i>
      <x v="16"/>
    </i>
    <i>
      <x v="13"/>
    </i>
    <i>
      <x v="12"/>
    </i>
    <i>
      <x v="2"/>
    </i>
    <i>
      <x v="7"/>
    </i>
    <i>
      <x v="22"/>
    </i>
    <i>
      <x v="27"/>
    </i>
    <i>
      <x v="11"/>
    </i>
    <i>
      <x v="10"/>
    </i>
    <i>
      <x v="21"/>
    </i>
    <i>
      <x v="20"/>
    </i>
    <i>
      <x v="18"/>
    </i>
    <i>
      <x v="1"/>
    </i>
    <i>
      <x v="5"/>
    </i>
    <i>
      <x v="3"/>
    </i>
    <i>
      <x v="8"/>
    </i>
    <i>
      <x v="24"/>
    </i>
    <i>
      <x v="23"/>
    </i>
    <i>
      <x v="9"/>
    </i>
    <i>
      <x v="28"/>
    </i>
  </rowItems>
  <colItems count="1">
    <i/>
  </colItems>
  <dataFields count="1">
    <dataField name="Sum of revenue" fld="10" baseField="0" baseItem="0" numFmtId="179"/>
  </dataFields>
  <formats count="2">
    <format dxfId="0">
      <pivotArea outline="0" collapsedLevelsAreSubtotals="1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rowGrandTotals="0" indent="0" outline="1" outlineData="1" showDrill="1" multipleFieldFilters="0" chartFormat="3">
  <location ref="A12:B48" firstHeaderRow="1" firstDataRow="1" firstDataCol="1"/>
  <pivotFields count="18">
    <pivotField showAll="0"/>
    <pivotField axis="axisRow" sortType="ascending" showAll="0">
      <items count="31">
        <item x="3"/>
        <item x="28"/>
        <item x="25"/>
        <item x="27"/>
        <item x="23"/>
        <item x="26"/>
        <item x="1"/>
        <item x="22"/>
        <item x="12"/>
        <item x="19"/>
        <item x="24"/>
        <item x="9"/>
        <item x="7"/>
        <item x="29"/>
        <item x="14"/>
        <item x="16"/>
        <item x="21"/>
        <item x="5"/>
        <item x="20"/>
        <item x="8"/>
        <item x="0"/>
        <item x="6"/>
        <item x="17"/>
        <item x="10"/>
        <item x="15"/>
        <item x="11"/>
        <item x="4"/>
        <item x="13"/>
        <item x="18"/>
        <item x="2"/>
        <item t="default"/>
      </items>
    </pivotField>
    <pivotField showAll="0">
      <items count="7">
        <item x="5"/>
        <item x="2"/>
        <item x="0"/>
        <item x="3"/>
        <item x="4"/>
        <item x="1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7">
        <item x="0"/>
        <item x="5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0"/>
        <item x="1"/>
        <item x="5"/>
        <item x="2"/>
        <item m="1" x="6"/>
        <item t="default"/>
      </items>
    </pivotField>
    <pivotField showAll="0"/>
  </pivotFields>
  <rowFields count="2">
    <field x="16"/>
    <field x="1"/>
  </rowFields>
  <rowItems count="36">
    <i>
      <x/>
    </i>
    <i r="1">
      <x v="4"/>
    </i>
    <i r="1">
      <x v="9"/>
    </i>
    <i r="1">
      <x v="24"/>
    </i>
    <i r="1">
      <x v="27"/>
    </i>
    <i r="1">
      <x v="28"/>
    </i>
    <i>
      <x v="1"/>
    </i>
    <i r="1">
      <x v="8"/>
    </i>
    <i r="1">
      <x v="11"/>
    </i>
    <i r="1">
      <x v="17"/>
    </i>
    <i r="1">
      <x v="23"/>
    </i>
    <i r="1">
      <x v="26"/>
    </i>
    <i>
      <x v="2"/>
    </i>
    <i r="1">
      <x/>
    </i>
    <i r="1">
      <x v="3"/>
    </i>
    <i r="1">
      <x v="16"/>
    </i>
    <i r="1">
      <x v="20"/>
    </i>
    <i r="1">
      <x v="25"/>
    </i>
    <i>
      <x v="3"/>
    </i>
    <i r="1">
      <x v="6"/>
    </i>
    <i r="1">
      <x v="10"/>
    </i>
    <i r="1">
      <x v="13"/>
    </i>
    <i r="1">
      <x v="18"/>
    </i>
    <i r="1">
      <x v="21"/>
    </i>
    <i>
      <x v="4"/>
    </i>
    <i r="1">
      <x v="1"/>
    </i>
    <i r="1">
      <x v="2"/>
    </i>
    <i r="1">
      <x v="5"/>
    </i>
    <i r="1">
      <x v="7"/>
    </i>
    <i r="1">
      <x v="22"/>
    </i>
    <i>
      <x v="5"/>
    </i>
    <i r="1">
      <x v="12"/>
    </i>
    <i r="1">
      <x v="14"/>
    </i>
    <i r="1">
      <x v="15"/>
    </i>
    <i r="1">
      <x v="19"/>
    </i>
    <i r="1">
      <x v="29"/>
    </i>
  </rowItems>
  <colItems count="1">
    <i/>
  </colItems>
  <dataFields count="1">
    <dataField name="Sum of revenue" fld="10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7:A8" firstHeaderRow="1" firstDataRow="1" firstDataCol="0"/>
  <pivotFields count="18">
    <pivotField showAll="0"/>
    <pivotField showAll="0">
      <items count="31">
        <item x="3"/>
        <item x="28"/>
        <item x="25"/>
        <item x="27"/>
        <item x="23"/>
        <item x="26"/>
        <item x="1"/>
        <item x="22"/>
        <item x="12"/>
        <item x="19"/>
        <item x="24"/>
        <item x="9"/>
        <item x="7"/>
        <item x="29"/>
        <item x="14"/>
        <item x="16"/>
        <item x="21"/>
        <item x="5"/>
        <item x="20"/>
        <item x="8"/>
        <item x="0"/>
        <item x="6"/>
        <item x="17"/>
        <item x="10"/>
        <item x="15"/>
        <item x="11"/>
        <item x="4"/>
        <item x="13"/>
        <item x="18"/>
        <item x="2"/>
        <item t="default"/>
      </items>
    </pivotField>
    <pivotField showAll="0">
      <items count="7">
        <item x="5"/>
        <item x="2"/>
        <item x="0"/>
        <item x="3"/>
        <item x="4"/>
        <item x="1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7">
        <item x="0"/>
        <item x="5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8">
        <item x="4"/>
        <item x="3"/>
        <item x="0"/>
        <item x="1"/>
        <item x="5"/>
        <item x="2"/>
        <item m="1" x="6"/>
        <item t="default"/>
      </items>
    </pivotField>
    <pivotField showAll="0"/>
  </pivotFields>
  <dataFields count="1">
    <dataField name="Sum of revenue" fld="10" baseField="0" baseItem="0" numFmtId="176"/>
  </dataFields>
  <formats count="1"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3:A4" firstHeaderRow="1" firstDataRow="1" firstDataCol="0"/>
  <pivotFields count="18">
    <pivotField dataField="1" showAll="0"/>
    <pivotField showAll="0">
      <items count="31">
        <item x="3"/>
        <item x="28"/>
        <item x="25"/>
        <item x="27"/>
        <item x="23"/>
        <item x="26"/>
        <item x="1"/>
        <item x="22"/>
        <item x="12"/>
        <item x="19"/>
        <item x="24"/>
        <item x="9"/>
        <item x="7"/>
        <item x="29"/>
        <item x="14"/>
        <item x="16"/>
        <item x="21"/>
        <item x="5"/>
        <item x="20"/>
        <item x="8"/>
        <item x="0"/>
        <item x="6"/>
        <item x="17"/>
        <item x="10"/>
        <item x="15"/>
        <item x="11"/>
        <item x="4"/>
        <item x="13"/>
        <item x="18"/>
        <item x="2"/>
        <item t="default"/>
      </items>
    </pivotField>
    <pivotField showAll="0">
      <items count="7">
        <item x="5"/>
        <item x="2"/>
        <item x="0"/>
        <item x="3"/>
        <item x="4"/>
        <item x="1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7">
        <item x="0"/>
        <item x="5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4"/>
        <item x="3"/>
        <item x="0"/>
        <item x="1"/>
        <item x="5"/>
        <item x="2"/>
        <item m="1" x="6"/>
        <item t="default"/>
      </items>
    </pivotField>
    <pivotField showAll="0"/>
  </pivotFields>
  <dataFields count="1">
    <dataField name="Count of opportunity_id" fld="0" subtotal="count" baseField="0" baseItem="0" numFmtId="178"/>
  </dataFields>
  <formats count="1">
    <format dxfId="4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rowGrandTotals="0" indent="0" outline="1" outlineData="1" showDrill="1" multipleFieldFilters="0" chartFormat="7">
  <location ref="A38:B44" firstHeaderRow="1" firstDataRow="1" firstDataCol="1"/>
  <pivotFields count="18">
    <pivotField showAll="0"/>
    <pivotField showAll="0">
      <items count="31">
        <item x="3"/>
        <item x="28"/>
        <item x="25"/>
        <item x="27"/>
        <item x="23"/>
        <item x="26"/>
        <item x="1"/>
        <item x="22"/>
        <item x="12"/>
        <item x="19"/>
        <item x="24"/>
        <item x="9"/>
        <item x="7"/>
        <item x="29"/>
        <item x="14"/>
        <item x="16"/>
        <item x="21"/>
        <item x="5"/>
        <item x="20"/>
        <item x="8"/>
        <item x="0"/>
        <item x="6"/>
        <item x="17"/>
        <item x="10"/>
        <item x="15"/>
        <item x="11"/>
        <item x="4"/>
        <item x="13"/>
        <item x="18"/>
        <item x="2"/>
        <item t="default"/>
      </items>
    </pivotField>
    <pivotField sortType="descending" showAll="0">
      <items count="7">
        <item x="5"/>
        <item x="2"/>
        <item x="0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7">
        <item x="0"/>
        <item x="5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ortType="descending" showAll="0">
      <items count="8">
        <item x="4"/>
        <item x="3"/>
        <item x="0"/>
        <item x="1"/>
        <item x="5"/>
        <item x="2"/>
        <item m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6"/>
  </rowFields>
  <rowItems count="6">
    <i>
      <x v="5"/>
    </i>
    <i>
      <x v="2"/>
    </i>
    <i>
      <x v="1"/>
    </i>
    <i>
      <x v="3"/>
    </i>
    <i>
      <x v="4"/>
    </i>
    <i>
      <x/>
    </i>
  </rowItems>
  <colItems count="1">
    <i/>
  </colItems>
  <dataFields count="1">
    <dataField name="Sum of revenue" fld="10" baseField="0" baseItem="0" numFmtId="176"/>
  </dataFields>
  <formats count="1">
    <format dxfId="5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rowGrandTotals="0" indent="0" outline="1" outlineData="1" showDrill="1" multipleFieldFilters="0" chartFormat="9">
  <location ref="A28:B34" firstHeaderRow="1" firstDataRow="1" firstDataCol="1"/>
  <pivotFields count="18">
    <pivotField showAll="0"/>
    <pivotField showAll="0">
      <items count="31">
        <item x="3"/>
        <item x="28"/>
        <item x="25"/>
        <item x="27"/>
        <item x="23"/>
        <item x="26"/>
        <item x="1"/>
        <item x="22"/>
        <item x="12"/>
        <item x="19"/>
        <item x="24"/>
        <item x="9"/>
        <item x="7"/>
        <item x="29"/>
        <item x="14"/>
        <item x="16"/>
        <item x="21"/>
        <item x="5"/>
        <item x="20"/>
        <item x="8"/>
        <item x="0"/>
        <item x="6"/>
        <item x="17"/>
        <item x="10"/>
        <item x="15"/>
        <item x="11"/>
        <item x="4"/>
        <item x="13"/>
        <item x="18"/>
        <item x="2"/>
        <item t="default"/>
      </items>
    </pivotField>
    <pivotField axis="axisRow" sortType="descending" showAll="0">
      <items count="7">
        <item x="5"/>
        <item x="2"/>
        <item x="0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>
      <items count="7">
        <item x="0"/>
        <item x="5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8">
        <item x="4"/>
        <item x="3"/>
        <item x="0"/>
        <item x="1"/>
        <item x="5"/>
        <item x="2"/>
        <item m="1" x="6"/>
        <item t="default"/>
      </items>
    </pivotField>
    <pivotField showAll="0"/>
  </pivotFields>
  <rowFields count="1">
    <field x="2"/>
  </rowFields>
  <rowItems count="6">
    <i>
      <x v="1"/>
    </i>
    <i>
      <x v="4"/>
    </i>
    <i>
      <x v="2"/>
    </i>
    <i>
      <x v="5"/>
    </i>
    <i>
      <x v="3"/>
    </i>
    <i>
      <x/>
    </i>
  </rowItems>
  <colItems count="1">
    <i/>
  </colItems>
  <dataFields count="1">
    <dataField name="Sum of revenue" fld="10" baseField="0" baseItem="0" numFmtId="43"/>
  </dataFields>
  <formats count="1">
    <format dxfId="6">
      <pivotArea dataOnly="0" outline="0" axis="axisValues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rowGrandTotals="0" indent="0" outline="1" outlineData="1" showDrill="1" multipleFieldFilters="0" chartFormat="5">
  <location ref="A16:F23" firstHeaderRow="1" firstDataRow="2" firstDataCol="1"/>
  <pivotFields count="18">
    <pivotField dataField="1" showAll="0"/>
    <pivotField showAll="0">
      <items count="31">
        <item x="3"/>
        <item x="28"/>
        <item x="25"/>
        <item x="27"/>
        <item x="23"/>
        <item x="26"/>
        <item x="1"/>
        <item x="22"/>
        <item x="12"/>
        <item x="19"/>
        <item x="24"/>
        <item x="9"/>
        <item x="7"/>
        <item x="29"/>
        <item x="14"/>
        <item x="16"/>
        <item x="21"/>
        <item x="5"/>
        <item x="20"/>
        <item x="8"/>
        <item x="0"/>
        <item x="6"/>
        <item x="17"/>
        <item x="10"/>
        <item x="15"/>
        <item x="11"/>
        <item x="4"/>
        <item x="13"/>
        <item x="18"/>
        <item x="2"/>
        <item t="default"/>
      </items>
    </pivotField>
    <pivotField axis="axisRow" sortType="descending" showAll="0">
      <items count="7">
        <item x="5"/>
        <item x="2"/>
        <item x="0"/>
        <item x="3"/>
        <item x="4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  <pivotField showAll="0"/>
    <pivotField axis="axisCol" sortType="descending" showAll="0">
      <items count="5">
        <item x="0"/>
        <item x="3"/>
        <item x="1"/>
        <item x="2"/>
        <item t="default"/>
      </items>
    </pivotField>
    <pivotField showAll="0"/>
    <pivotField showAll="0">
      <items count="7">
        <item x="0"/>
        <item x="5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4"/>
        <item x="3"/>
        <item x="0"/>
        <item x="1"/>
        <item x="5"/>
        <item x="2"/>
        <item m="1" x="6"/>
        <item t="default"/>
      </items>
    </pivotField>
    <pivotField showAll="0"/>
  </pivotFields>
  <rowFields count="1">
    <field x="2"/>
  </rowFields>
  <rowItems count="6">
    <i>
      <x v="1"/>
    </i>
    <i>
      <x v="5"/>
    </i>
    <i>
      <x v="4"/>
    </i>
    <i>
      <x v="2"/>
    </i>
    <i>
      <x v="3"/>
    </i>
    <i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pportunity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rowGrandTotals="0" indent="0" outline="1" outlineData="1" showDrill="1" multipleFieldFilters="0" chartFormat="4">
  <location ref="A2:B6" firstHeaderRow="1" firstDataRow="1" firstDataCol="1"/>
  <pivotFields count="18">
    <pivotField showAll="0"/>
    <pivotField showAll="0">
      <items count="31">
        <item x="3"/>
        <item x="28"/>
        <item x="25"/>
        <item x="27"/>
        <item x="23"/>
        <item x="26"/>
        <item x="1"/>
        <item x="22"/>
        <item x="12"/>
        <item x="19"/>
        <item x="24"/>
        <item x="9"/>
        <item x="7"/>
        <item x="29"/>
        <item x="14"/>
        <item x="16"/>
        <item x="21"/>
        <item x="5"/>
        <item x="20"/>
        <item x="8"/>
        <item x="0"/>
        <item x="6"/>
        <item x="17"/>
        <item x="10"/>
        <item x="15"/>
        <item x="11"/>
        <item x="4"/>
        <item x="13"/>
        <item x="18"/>
        <item x="2"/>
        <item t="default"/>
      </items>
    </pivotField>
    <pivotField showAll="0">
      <items count="7">
        <item x="5"/>
        <item x="2"/>
        <item x="0"/>
        <item x="3"/>
        <item x="4"/>
        <item x="1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7">
        <item h="1"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8">
        <item x="4"/>
        <item x="3"/>
        <item x="0"/>
        <item x="1"/>
        <item x="5"/>
        <item x="2"/>
        <item m="1" x="6"/>
        <item t="default"/>
      </items>
    </pivotField>
    <pivotField showAll="0"/>
  </pivotFields>
  <rowFields count="1">
    <field x="6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Sum of revenue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7" name="PivotTable8"/>
    <pivotTable tabId="6" name="PivotTable1"/>
    <pivotTable tabId="6" name="PivotTable2"/>
    <pivotTable tabId="6" name="PivotTable3"/>
    <pivotTable tabId="6" name="PivotTable4"/>
    <pivotTable tabId="7" name="PivotTable10"/>
    <pivotTable tabId="7" name="PivotTable6"/>
    <pivotTable tabId="7" name="PivotTable7"/>
  </pivotTables>
  <data>
    <tabular pivotCacheId="1">
      <items count="6">
        <i x="5" s="1"/>
        <i x="2" s="1"/>
        <i x="0" s="1"/>
        <i x="3" s="1"/>
        <i x="4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" cache="Slicer_product" caption="product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1" cache="Slicer_product" caption="product" style="Slicer Style 4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2"/>
  <sheetViews>
    <sheetView workbookViewId="0">
      <selection activeCell="I6" sqref="I6:I7"/>
    </sheetView>
  </sheetViews>
  <sheetFormatPr defaultColWidth="9" defaultRowHeight="15"/>
  <cols>
    <col min="1" max="1" width="20.5714285714286"/>
    <col min="2" max="2" width="16.2857142857143"/>
    <col min="3" max="3" width="12.7142857142857" customWidth="1"/>
    <col min="4" max="4" width="19.1428571428571" customWidth="1"/>
    <col min="5" max="5" width="15.1428571428571" customWidth="1"/>
    <col min="6" max="6" width="14.1428571428571" customWidth="1"/>
    <col min="7" max="7" width="15.4285714285714" customWidth="1"/>
    <col min="8" max="8" width="12.7142857142857" customWidth="1"/>
    <col min="9" max="9" width="15" customWidth="1"/>
  </cols>
  <sheetData>
    <row r="1" spans="1:1">
      <c r="A1" t="s">
        <v>0</v>
      </c>
    </row>
    <row r="3" spans="1:1">
      <c r="A3" t="s">
        <v>1</v>
      </c>
    </row>
    <row r="4" spans="1:2">
      <c r="A4" s="10">
        <v>6117</v>
      </c>
      <c r="B4" s="11">
        <f>GETPIVOTDATA("opportunity_id",$A$3)</f>
        <v>6117</v>
      </c>
    </row>
    <row r="6" spans="1:1">
      <c r="A6" t="s">
        <v>2</v>
      </c>
    </row>
    <row r="7" spans="1:9">
      <c r="A7" t="s">
        <v>3</v>
      </c>
      <c r="I7" s="15">
        <v>15004001.9</v>
      </c>
    </row>
    <row r="8" spans="1:2">
      <c r="A8" s="7">
        <v>15004001.9000001</v>
      </c>
      <c r="B8" s="12">
        <f>GETPIVOTDATA("revenue",$A$7)</f>
        <v>15004001.9000001</v>
      </c>
    </row>
    <row r="11" spans="1:1">
      <c r="A11" t="s">
        <v>4</v>
      </c>
    </row>
    <row r="12" spans="1:2">
      <c r="A12" t="s">
        <v>5</v>
      </c>
      <c r="B12" t="s">
        <v>3</v>
      </c>
    </row>
    <row r="13" spans="1:2">
      <c r="A13" s="4" t="s">
        <v>6</v>
      </c>
      <c r="B13" s="7">
        <v>1739327.03</v>
      </c>
    </row>
    <row r="14" spans="1:2">
      <c r="A14" s="13" t="s">
        <v>7</v>
      </c>
      <c r="B14" s="7">
        <v>569695.77</v>
      </c>
    </row>
    <row r="15" spans="1:2">
      <c r="A15" s="13" t="s">
        <v>8</v>
      </c>
      <c r="B15" s="7">
        <v>273585.39</v>
      </c>
    </row>
    <row r="16" spans="1:2">
      <c r="A16" s="13" t="s">
        <v>9</v>
      </c>
      <c r="B16" s="7">
        <v>293414.02</v>
      </c>
    </row>
    <row r="17" spans="1:2">
      <c r="A17" s="13" t="s">
        <v>10</v>
      </c>
      <c r="B17" s="7">
        <v>446568.79</v>
      </c>
    </row>
    <row r="18" spans="1:2">
      <c r="A18" s="13" t="s">
        <v>11</v>
      </c>
      <c r="B18" s="7">
        <v>156063.06</v>
      </c>
    </row>
    <row r="19" spans="1:2">
      <c r="A19" s="4" t="s">
        <v>12</v>
      </c>
      <c r="B19" s="7">
        <v>2638097.18</v>
      </c>
    </row>
    <row r="20" spans="1:2">
      <c r="A20" s="13" t="s">
        <v>13</v>
      </c>
      <c r="B20" s="7">
        <v>338646.86</v>
      </c>
    </row>
    <row r="21" spans="1:2">
      <c r="A21" s="13" t="s">
        <v>14</v>
      </c>
      <c r="B21" s="7">
        <v>444544.2</v>
      </c>
    </row>
    <row r="22" spans="1:2">
      <c r="A22" s="13" t="s">
        <v>15</v>
      </c>
      <c r="B22" s="7">
        <v>636848.199999999</v>
      </c>
    </row>
    <row r="23" spans="1:2">
      <c r="A23" s="13" t="s">
        <v>16</v>
      </c>
      <c r="B23" s="7">
        <v>285821.05</v>
      </c>
    </row>
    <row r="24" spans="1:2">
      <c r="A24" s="13" t="s">
        <v>17</v>
      </c>
      <c r="B24" s="7">
        <v>932236.869999999</v>
      </c>
    </row>
    <row r="25" spans="1:2">
      <c r="A25" s="4" t="s">
        <v>18</v>
      </c>
      <c r="B25" s="7">
        <v>2650522.83</v>
      </c>
    </row>
    <row r="26" spans="1:2">
      <c r="A26" s="13" t="s">
        <v>19</v>
      </c>
      <c r="B26" s="7">
        <v>776091.45</v>
      </c>
    </row>
    <row r="27" spans="1:2">
      <c r="A27" s="13" t="s">
        <v>20</v>
      </c>
      <c r="B27" s="7">
        <v>355913.49</v>
      </c>
    </row>
    <row r="28" spans="1:2">
      <c r="A28" s="13" t="s">
        <v>21</v>
      </c>
      <c r="B28" s="7">
        <v>551473.89</v>
      </c>
    </row>
    <row r="29" spans="1:2">
      <c r="A29" s="13" t="s">
        <v>22</v>
      </c>
      <c r="B29" s="7">
        <v>406396.55</v>
      </c>
    </row>
    <row r="30" spans="1:2">
      <c r="A30" s="13" t="s">
        <v>23</v>
      </c>
      <c r="B30" s="7">
        <v>560647.45</v>
      </c>
    </row>
    <row r="31" spans="1:2">
      <c r="A31" s="4" t="s">
        <v>24</v>
      </c>
      <c r="B31" s="7">
        <v>2365197.69</v>
      </c>
    </row>
    <row r="32" spans="1:2">
      <c r="A32" s="13" t="s">
        <v>25</v>
      </c>
      <c r="B32" s="7">
        <v>576633.18</v>
      </c>
    </row>
    <row r="33" spans="1:2">
      <c r="A33" s="13" t="s">
        <v>26</v>
      </c>
      <c r="B33" s="7">
        <v>432096.63</v>
      </c>
    </row>
    <row r="34" spans="1:2">
      <c r="A34" s="13" t="s">
        <v>27</v>
      </c>
      <c r="B34" s="7">
        <v>533099.24</v>
      </c>
    </row>
    <row r="35" spans="1:2">
      <c r="A35" s="13" t="s">
        <v>28</v>
      </c>
      <c r="B35" s="7">
        <v>401491.82</v>
      </c>
    </row>
    <row r="36" spans="1:2">
      <c r="A36" s="13" t="s">
        <v>29</v>
      </c>
      <c r="B36" s="7">
        <v>421876.82</v>
      </c>
    </row>
    <row r="37" spans="1:2">
      <c r="A37" s="4" t="s">
        <v>30</v>
      </c>
      <c r="B37" s="7">
        <v>2262633.13</v>
      </c>
    </row>
    <row r="38" spans="1:2">
      <c r="A38" s="13" t="s">
        <v>31</v>
      </c>
      <c r="B38" s="7">
        <v>383009.5</v>
      </c>
    </row>
    <row r="39" spans="1:2">
      <c r="A39" s="13" t="s">
        <v>32</v>
      </c>
      <c r="B39" s="7">
        <v>520149.75</v>
      </c>
    </row>
    <row r="40" spans="1:2">
      <c r="A40" s="13" t="s">
        <v>33</v>
      </c>
      <c r="B40" s="7">
        <v>369798.2</v>
      </c>
    </row>
    <row r="41" spans="1:2">
      <c r="A41" s="13" t="s">
        <v>34</v>
      </c>
      <c r="B41" s="7">
        <v>502553.36</v>
      </c>
    </row>
    <row r="42" spans="1:2">
      <c r="A42" s="13" t="s">
        <v>35</v>
      </c>
      <c r="B42" s="7">
        <v>487122.32</v>
      </c>
    </row>
    <row r="43" spans="1:2">
      <c r="A43" s="4" t="s">
        <v>36</v>
      </c>
      <c r="B43" s="7">
        <v>3348224.04</v>
      </c>
    </row>
    <row r="44" spans="1:2">
      <c r="A44" s="13" t="s">
        <v>37</v>
      </c>
      <c r="B44" s="7">
        <v>524835.29</v>
      </c>
    </row>
    <row r="45" spans="1:2">
      <c r="A45" s="13" t="s">
        <v>38</v>
      </c>
      <c r="B45" s="7">
        <v>724775.96</v>
      </c>
    </row>
    <row r="46" spans="1:2">
      <c r="A46" s="13" t="s">
        <v>39</v>
      </c>
      <c r="B46" s="7">
        <v>855578.409999999</v>
      </c>
    </row>
    <row r="47" spans="1:2">
      <c r="A47" s="13" t="s">
        <v>40</v>
      </c>
      <c r="B47" s="7">
        <v>630663.44</v>
      </c>
    </row>
    <row r="48" spans="1:2">
      <c r="A48" s="13" t="s">
        <v>41</v>
      </c>
      <c r="B48" s="7">
        <v>612370.94</v>
      </c>
    </row>
    <row r="51" spans="1:1">
      <c r="A51" t="s">
        <v>42</v>
      </c>
    </row>
    <row r="52" spans="1:2">
      <c r="A52" t="s">
        <v>5</v>
      </c>
      <c r="B52" t="s">
        <v>3</v>
      </c>
    </row>
    <row r="53" spans="1:2">
      <c r="A53" s="4" t="s">
        <v>17</v>
      </c>
      <c r="B53" s="14">
        <v>932236.869999999</v>
      </c>
    </row>
    <row r="54" spans="1:2">
      <c r="A54" s="4" t="s">
        <v>39</v>
      </c>
      <c r="B54" s="14">
        <v>855578.409999999</v>
      </c>
    </row>
    <row r="55" spans="1:2">
      <c r="A55" s="4" t="s">
        <v>19</v>
      </c>
      <c r="B55" s="14">
        <v>776091.45</v>
      </c>
    </row>
    <row r="56" spans="1:2">
      <c r="A56" s="4" t="s">
        <v>38</v>
      </c>
      <c r="B56" s="14">
        <v>724775.96</v>
      </c>
    </row>
    <row r="57" spans="1:2">
      <c r="A57" s="4" t="s">
        <v>15</v>
      </c>
      <c r="B57" s="14">
        <v>636848.199999999</v>
      </c>
    </row>
    <row r="58" spans="1:2">
      <c r="A58" s="4" t="s">
        <v>40</v>
      </c>
      <c r="B58" s="14">
        <v>630663.44</v>
      </c>
    </row>
    <row r="59" spans="1:2">
      <c r="A59" s="4" t="s">
        <v>41</v>
      </c>
      <c r="B59" s="14">
        <v>612370.94</v>
      </c>
    </row>
    <row r="60" spans="1:2">
      <c r="A60" s="4" t="s">
        <v>25</v>
      </c>
      <c r="B60" s="14">
        <v>576633.18</v>
      </c>
    </row>
    <row r="61" spans="1:2">
      <c r="A61" s="4" t="s">
        <v>7</v>
      </c>
      <c r="B61" s="14">
        <v>569695.77</v>
      </c>
    </row>
    <row r="62" spans="1:2">
      <c r="A62" s="4" t="s">
        <v>23</v>
      </c>
      <c r="B62" s="14">
        <v>560647.45</v>
      </c>
    </row>
    <row r="63" spans="1:2">
      <c r="A63" s="4" t="s">
        <v>21</v>
      </c>
      <c r="B63" s="14">
        <v>551473.89</v>
      </c>
    </row>
    <row r="64" spans="1:2">
      <c r="A64" s="4" t="s">
        <v>27</v>
      </c>
      <c r="B64" s="14">
        <v>533099.24</v>
      </c>
    </row>
    <row r="65" spans="1:2">
      <c r="A65" s="4" t="s">
        <v>37</v>
      </c>
      <c r="B65" s="14">
        <v>524835.29</v>
      </c>
    </row>
    <row r="66" spans="1:2">
      <c r="A66" s="4" t="s">
        <v>32</v>
      </c>
      <c r="B66" s="14">
        <v>520149.75</v>
      </c>
    </row>
    <row r="67" spans="1:2">
      <c r="A67" s="4" t="s">
        <v>34</v>
      </c>
      <c r="B67" s="14">
        <v>502553.36</v>
      </c>
    </row>
    <row r="68" spans="1:2">
      <c r="A68" s="4" t="s">
        <v>35</v>
      </c>
      <c r="B68" s="14">
        <v>487122.32</v>
      </c>
    </row>
    <row r="69" spans="1:2">
      <c r="A69" s="4" t="s">
        <v>10</v>
      </c>
      <c r="B69" s="14">
        <v>446568.79</v>
      </c>
    </row>
    <row r="70" spans="1:2">
      <c r="A70" s="4" t="s">
        <v>14</v>
      </c>
      <c r="B70" s="14">
        <v>444544.2</v>
      </c>
    </row>
    <row r="71" spans="1:2">
      <c r="A71" s="4" t="s">
        <v>26</v>
      </c>
      <c r="B71" s="14">
        <v>432096.63</v>
      </c>
    </row>
    <row r="72" spans="1:2">
      <c r="A72" s="4" t="s">
        <v>29</v>
      </c>
      <c r="B72" s="14">
        <v>421876.82</v>
      </c>
    </row>
    <row r="73" spans="1:2">
      <c r="A73" s="4" t="s">
        <v>22</v>
      </c>
      <c r="B73" s="14">
        <v>406396.55</v>
      </c>
    </row>
    <row r="74" spans="1:2">
      <c r="A74" s="4" t="s">
        <v>28</v>
      </c>
      <c r="B74" s="14">
        <v>401491.82</v>
      </c>
    </row>
    <row r="75" spans="1:2">
      <c r="A75" s="4" t="s">
        <v>31</v>
      </c>
      <c r="B75" s="14">
        <v>383009.5</v>
      </c>
    </row>
    <row r="76" spans="1:2">
      <c r="A76" s="4" t="s">
        <v>33</v>
      </c>
      <c r="B76" s="14">
        <v>369798.2</v>
      </c>
    </row>
    <row r="77" spans="1:2">
      <c r="A77" s="4" t="s">
        <v>20</v>
      </c>
      <c r="B77" s="14">
        <v>355913.49</v>
      </c>
    </row>
    <row r="78" spans="1:2">
      <c r="A78" s="4" t="s">
        <v>13</v>
      </c>
      <c r="B78" s="14">
        <v>338646.86</v>
      </c>
    </row>
    <row r="79" spans="1:2">
      <c r="A79" s="4" t="s">
        <v>9</v>
      </c>
      <c r="B79" s="14">
        <v>293414.02</v>
      </c>
    </row>
    <row r="80" spans="1:2">
      <c r="A80" s="4" t="s">
        <v>16</v>
      </c>
      <c r="B80" s="14">
        <v>285821.05</v>
      </c>
    </row>
    <row r="81" spans="1:2">
      <c r="A81" s="4" t="s">
        <v>8</v>
      </c>
      <c r="B81" s="14">
        <v>273585.39</v>
      </c>
    </row>
    <row r="82" spans="1:2">
      <c r="A82" s="4" t="s">
        <v>11</v>
      </c>
      <c r="B82" s="14">
        <v>156063.06</v>
      </c>
    </row>
  </sheetData>
  <pageMargins left="0.7" right="0.7" top="0.75" bottom="0.75" header="0.3" footer="0.3"/>
  <pageSetup paperSize="1" orientation="portrait"/>
  <headerFooter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25" workbookViewId="0">
      <selection activeCell="K33" sqref="K33:K39"/>
    </sheetView>
  </sheetViews>
  <sheetFormatPr defaultColWidth="9" defaultRowHeight="15"/>
  <cols>
    <col min="1" max="1" width="24.4285714285714"/>
    <col min="2" max="2" width="17"/>
    <col min="3" max="3" width="12.2857142857143"/>
    <col min="4" max="4" width="5.14285714285714"/>
    <col min="5" max="5" width="9.42857142857143"/>
    <col min="6" max="6" width="12.1428571428571"/>
    <col min="11" max="11" width="14.2857142857143" customWidth="1"/>
  </cols>
  <sheetData>
    <row r="1" spans="1:1">
      <c r="A1" t="s">
        <v>43</v>
      </c>
    </row>
    <row r="2" spans="1:2">
      <c r="A2" t="s">
        <v>5</v>
      </c>
      <c r="B2" t="s">
        <v>3</v>
      </c>
    </row>
    <row r="3" spans="1:2">
      <c r="A3" s="4" t="s">
        <v>44</v>
      </c>
      <c r="B3">
        <v>1336991.45</v>
      </c>
    </row>
    <row r="4" spans="1:2">
      <c r="A4" s="4" t="s">
        <v>45</v>
      </c>
      <c r="B4">
        <v>4265390.78</v>
      </c>
    </row>
    <row r="5" spans="1:2">
      <c r="A5" s="4" t="s">
        <v>46</v>
      </c>
      <c r="B5">
        <v>4143151.76</v>
      </c>
    </row>
    <row r="6" spans="1:2">
      <c r="A6" s="4" t="s">
        <v>47</v>
      </c>
      <c r="B6">
        <v>4182293.54</v>
      </c>
    </row>
    <row r="15" spans="1:1">
      <c r="A15" t="s">
        <v>48</v>
      </c>
    </row>
    <row r="16" spans="1:2">
      <c r="A16" t="s">
        <v>1</v>
      </c>
      <c r="B16" t="s">
        <v>49</v>
      </c>
    </row>
    <row r="17" spans="1:6">
      <c r="A17" t="s">
        <v>5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</row>
    <row r="18" spans="1:6">
      <c r="A18" s="4" t="s">
        <v>55</v>
      </c>
      <c r="B18">
        <v>915</v>
      </c>
      <c r="C18">
        <v>29</v>
      </c>
      <c r="D18">
        <v>521</v>
      </c>
      <c r="E18">
        <v>98</v>
      </c>
      <c r="F18">
        <v>1563</v>
      </c>
    </row>
    <row r="19" spans="1:6">
      <c r="A19" s="4" t="s">
        <v>56</v>
      </c>
      <c r="B19">
        <v>793</v>
      </c>
      <c r="C19">
        <v>41</v>
      </c>
      <c r="D19">
        <v>430</v>
      </c>
      <c r="E19">
        <v>95</v>
      </c>
      <c r="F19">
        <v>1359</v>
      </c>
    </row>
    <row r="20" spans="1:6">
      <c r="A20" s="4" t="s">
        <v>57</v>
      </c>
      <c r="B20">
        <v>654</v>
      </c>
      <c r="C20">
        <v>25</v>
      </c>
      <c r="D20">
        <v>430</v>
      </c>
      <c r="E20">
        <v>72</v>
      </c>
      <c r="F20">
        <v>1181</v>
      </c>
    </row>
    <row r="21" spans="1:6">
      <c r="A21" s="4" t="s">
        <v>58</v>
      </c>
      <c r="B21">
        <v>653</v>
      </c>
      <c r="C21">
        <v>20</v>
      </c>
      <c r="D21">
        <v>398</v>
      </c>
      <c r="E21">
        <v>97</v>
      </c>
      <c r="F21">
        <v>1168</v>
      </c>
    </row>
    <row r="22" spans="1:6">
      <c r="A22" s="4" t="s">
        <v>59</v>
      </c>
      <c r="B22">
        <v>479</v>
      </c>
      <c r="C22">
        <v>14</v>
      </c>
      <c r="D22">
        <v>266</v>
      </c>
      <c r="E22">
        <v>55</v>
      </c>
      <c r="F22">
        <v>814</v>
      </c>
    </row>
    <row r="23" spans="1:6">
      <c r="A23" s="4" t="s">
        <v>60</v>
      </c>
      <c r="B23">
        <v>15</v>
      </c>
      <c r="C23"/>
      <c r="D23">
        <v>10</v>
      </c>
      <c r="E23">
        <v>7</v>
      </c>
      <c r="F23">
        <v>32</v>
      </c>
    </row>
    <row r="27" spans="1:1">
      <c r="A27" t="s">
        <v>61</v>
      </c>
    </row>
    <row r="28" spans="1:2">
      <c r="A28" t="s">
        <v>5</v>
      </c>
      <c r="B28" s="5" t="s">
        <v>3</v>
      </c>
    </row>
    <row r="29" spans="1:2">
      <c r="A29" s="4" t="s">
        <v>55</v>
      </c>
      <c r="B29" s="5">
        <v>4121351.31000001</v>
      </c>
    </row>
    <row r="30" spans="1:2">
      <c r="A30" s="4" t="s">
        <v>57</v>
      </c>
      <c r="B30" s="5">
        <v>3094260.92</v>
      </c>
    </row>
    <row r="31" spans="1:2">
      <c r="A31" s="4" t="s">
        <v>58</v>
      </c>
      <c r="B31" s="5">
        <v>2911772.16</v>
      </c>
    </row>
    <row r="32" spans="1:2">
      <c r="A32" s="4" t="s">
        <v>56</v>
      </c>
      <c r="B32" s="5">
        <v>2731859.28000001</v>
      </c>
    </row>
    <row r="33" spans="1:11">
      <c r="A33" s="4" t="s">
        <v>59</v>
      </c>
      <c r="B33" s="5">
        <v>2016191.36</v>
      </c>
      <c r="K33" s="8"/>
    </row>
    <row r="34" spans="1:11">
      <c r="A34" s="4" t="s">
        <v>60</v>
      </c>
      <c r="B34" s="5">
        <v>128566.87</v>
      </c>
      <c r="K34" s="8">
        <v>3348224.04</v>
      </c>
    </row>
    <row r="35" spans="11:11">
      <c r="K35" s="9">
        <v>2650522.82</v>
      </c>
    </row>
    <row r="36" spans="11:11">
      <c r="K36" s="8">
        <v>2638097.18</v>
      </c>
    </row>
    <row r="37" spans="1:11">
      <c r="A37" s="6" t="s">
        <v>62</v>
      </c>
      <c r="K37" s="8">
        <v>2365197.69</v>
      </c>
    </row>
    <row r="38" spans="1:11">
      <c r="A38" t="s">
        <v>5</v>
      </c>
      <c r="B38" t="s">
        <v>3</v>
      </c>
      <c r="K38" s="8">
        <v>2262633.13</v>
      </c>
    </row>
    <row r="39" spans="1:11">
      <c r="A39" s="4" t="s">
        <v>36</v>
      </c>
      <c r="B39" s="7">
        <v>3348224.03999999</v>
      </c>
      <c r="K39" s="8">
        <v>1739327.03</v>
      </c>
    </row>
    <row r="40" spans="1:11">
      <c r="A40" s="4" t="s">
        <v>18</v>
      </c>
      <c r="B40" s="7">
        <v>2650522.83000001</v>
      </c>
      <c r="K40" s="8"/>
    </row>
    <row r="41" spans="1:2">
      <c r="A41" s="4" t="s">
        <v>12</v>
      </c>
      <c r="B41" s="7">
        <v>2638097.18</v>
      </c>
    </row>
    <row r="42" spans="1:2">
      <c r="A42" s="4" t="s">
        <v>24</v>
      </c>
      <c r="B42" s="7">
        <v>2365197.69</v>
      </c>
    </row>
    <row r="43" spans="1:2">
      <c r="A43" s="4" t="s">
        <v>30</v>
      </c>
      <c r="B43" s="7">
        <v>2262633.13</v>
      </c>
    </row>
    <row r="44" spans="1:2">
      <c r="A44" s="4" t="s">
        <v>6</v>
      </c>
      <c r="B44" s="7">
        <v>1739327.03</v>
      </c>
    </row>
  </sheetData>
  <pageMargins left="0.7" right="0.7" top="0.75" bottom="0.75" header="0.3" footer="0.3"/>
  <pageSetup paperSize="1" orientation="portrait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opLeftCell="A3" workbookViewId="0">
      <selection activeCell="J32" sqref="J32"/>
    </sheetView>
  </sheetViews>
  <sheetFormatPr defaultColWidth="9.14285714285714" defaultRowHeight="15"/>
  <cols>
    <col min="1" max="16384" width="9.14285714285714" style="3"/>
  </cols>
  <sheetData/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118"/>
  <sheetViews>
    <sheetView tabSelected="1" topLeftCell="G1" workbookViewId="0">
      <selection activeCell="J22" sqref="J22"/>
    </sheetView>
  </sheetViews>
  <sheetFormatPr defaultColWidth="9" defaultRowHeight="15"/>
  <cols>
    <col min="1" max="1" width="16.7142857142857" customWidth="1"/>
    <col min="2" max="2" width="19.1428571428571" customWidth="1"/>
    <col min="3" max="3" width="13.5714285714286" customWidth="1"/>
    <col min="4" max="4" width="28.4285714285714" customWidth="1"/>
    <col min="5" max="5" width="12.8571428571429" customWidth="1"/>
    <col min="6" max="6" width="14.7142857142857" customWidth="1"/>
    <col min="7" max="7" width="12.8571428571429" customWidth="1"/>
    <col min="8" max="8" width="13.7142857142857" customWidth="1"/>
    <col min="9" max="9" width="19.4285714285714" customWidth="1"/>
    <col min="10" max="10" width="18.5714285714286" customWidth="1"/>
    <col min="11" max="11" width="10.7142857142857" customWidth="1"/>
    <col min="12" max="12" width="13.1428571428571" customWidth="1"/>
    <col min="13" max="13" width="16.7142857142857" customWidth="1"/>
    <col min="14" max="14" width="17.2857142857143" customWidth="1"/>
    <col min="15" max="15" width="8.57142857142857" customWidth="1"/>
    <col min="16" max="16" width="13.1428571428571" customWidth="1"/>
    <col min="17" max="18" width="16.8571428571429" customWidth="1"/>
  </cols>
  <sheetData>
    <row r="1" spans="1:1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</row>
    <row r="2" spans="1:18">
      <c r="A2" t="s">
        <v>81</v>
      </c>
      <c r="B2" t="s">
        <v>22</v>
      </c>
      <c r="C2" t="s">
        <v>58</v>
      </c>
      <c r="D2" t="s">
        <v>82</v>
      </c>
      <c r="E2" t="s">
        <v>50</v>
      </c>
      <c r="F2" s="1">
        <v>42663</v>
      </c>
      <c r="G2" s="1">
        <v>42795</v>
      </c>
      <c r="H2">
        <v>1054</v>
      </c>
      <c r="I2" t="str">
        <f>VLOOKUP(pipeline!D2,account,2,FALSE)</f>
        <v>retail</v>
      </c>
      <c r="J2">
        <f t="shared" ref="J2:J9" si="0">VLOOKUP(D2,account,3,FALSE)</f>
        <v>2001</v>
      </c>
      <c r="K2">
        <f t="shared" ref="K2:K9" si="1">VLOOKUP(D2,account,4,FALSE)</f>
        <v>718.62</v>
      </c>
      <c r="L2">
        <f t="shared" ref="L2:L9" si="2">VLOOKUP(D2,account,5,FALSE)</f>
        <v>2448</v>
      </c>
      <c r="M2" t="str">
        <f t="shared" ref="M2:M9" si="3">VLOOKUP(D2,account,6,FALSE)</f>
        <v>United States</v>
      </c>
      <c r="N2">
        <f t="shared" ref="N2:N9" si="4">VLOOKUP(D2,accounts,7,FALSE)</f>
        <v>0</v>
      </c>
      <c r="O2" t="str">
        <f t="shared" ref="O2:O9" si="5">VLOOKUP(C2,products,2,FALSE)</f>
        <v>GTX</v>
      </c>
      <c r="P2">
        <f>VLOOKUP(C2,products,3,FALSE)</f>
        <v>1096</v>
      </c>
      <c r="Q2" t="str">
        <f>VLOOKUP(B2,sales,2,FALSE)</f>
        <v>Dustin Brinkmann</v>
      </c>
      <c r="R2" t="str">
        <f>VLOOKUP(B2,sales,3,FALSE)</f>
        <v>Central</v>
      </c>
    </row>
    <row r="3" spans="1:18">
      <c r="A3" t="s">
        <v>83</v>
      </c>
      <c r="B3" t="s">
        <v>25</v>
      </c>
      <c r="C3" t="s">
        <v>56</v>
      </c>
      <c r="D3" t="s">
        <v>82</v>
      </c>
      <c r="E3" t="s">
        <v>50</v>
      </c>
      <c r="F3" s="1">
        <v>42668</v>
      </c>
      <c r="G3" s="1">
        <v>42801</v>
      </c>
      <c r="H3">
        <v>50</v>
      </c>
      <c r="I3" t="str">
        <f>VLOOKUP(pipeline!D3,account,2,FALSE)</f>
        <v>retail</v>
      </c>
      <c r="J3">
        <f t="shared" si="0"/>
        <v>2001</v>
      </c>
      <c r="K3">
        <f t="shared" si="1"/>
        <v>718.62</v>
      </c>
      <c r="L3">
        <f t="shared" si="2"/>
        <v>2448</v>
      </c>
      <c r="M3" t="str">
        <f t="shared" si="3"/>
        <v>United States</v>
      </c>
      <c r="N3">
        <f t="shared" si="4"/>
        <v>0</v>
      </c>
      <c r="O3" t="str">
        <f t="shared" si="5"/>
        <v>MG</v>
      </c>
      <c r="P3">
        <f t="shared" ref="P3:P9" si="6">VLOOKUP(C3,products,3,FALSE)</f>
        <v>55</v>
      </c>
      <c r="Q3" t="str">
        <f t="shared" ref="Q3:Q9" si="7">VLOOKUP(B3,sales,2,FALSE)</f>
        <v>Melvin Marxen</v>
      </c>
      <c r="R3" t="str">
        <f t="shared" ref="R3:R9" si="8">VLOOKUP(B3,sales,3,FALSE)</f>
        <v>Central</v>
      </c>
    </row>
    <row r="4" spans="1:18">
      <c r="A4" t="s">
        <v>84</v>
      </c>
      <c r="B4" t="s">
        <v>22</v>
      </c>
      <c r="C4" t="s">
        <v>55</v>
      </c>
      <c r="D4" t="s">
        <v>85</v>
      </c>
      <c r="E4" t="s">
        <v>50</v>
      </c>
      <c r="F4" s="1">
        <v>42668</v>
      </c>
      <c r="G4" s="1">
        <v>42803</v>
      </c>
      <c r="H4">
        <v>588</v>
      </c>
      <c r="I4" t="str">
        <f>VLOOKUP(pipeline!D4,account,2,FALSE)</f>
        <v>software</v>
      </c>
      <c r="J4">
        <f t="shared" si="0"/>
        <v>1998</v>
      </c>
      <c r="K4">
        <f t="shared" si="1"/>
        <v>2714.9</v>
      </c>
      <c r="L4">
        <f t="shared" si="2"/>
        <v>2641</v>
      </c>
      <c r="M4" t="str">
        <f t="shared" si="3"/>
        <v>United States</v>
      </c>
      <c r="N4" t="str">
        <f t="shared" si="4"/>
        <v>Acme Corporation</v>
      </c>
      <c r="O4" t="str">
        <f t="shared" si="5"/>
        <v>GTX</v>
      </c>
      <c r="P4">
        <f t="shared" si="6"/>
        <v>550</v>
      </c>
      <c r="Q4" t="str">
        <f t="shared" si="7"/>
        <v>Dustin Brinkmann</v>
      </c>
      <c r="R4" t="str">
        <f t="shared" si="8"/>
        <v>Central</v>
      </c>
    </row>
    <row r="5" spans="1:18">
      <c r="A5" t="s">
        <v>86</v>
      </c>
      <c r="B5" t="s">
        <v>41</v>
      </c>
      <c r="C5" t="s">
        <v>55</v>
      </c>
      <c r="D5" t="s">
        <v>87</v>
      </c>
      <c r="E5" t="s">
        <v>50</v>
      </c>
      <c r="F5" s="1">
        <v>42668</v>
      </c>
      <c r="G5" s="1">
        <v>42796</v>
      </c>
      <c r="H5">
        <v>517</v>
      </c>
      <c r="I5" t="str">
        <f>VLOOKUP(pipeline!D5,account,2,FALSE)</f>
        <v>services</v>
      </c>
      <c r="J5">
        <f t="shared" si="0"/>
        <v>1982</v>
      </c>
      <c r="K5">
        <f t="shared" si="1"/>
        <v>792.46</v>
      </c>
      <c r="L5">
        <f t="shared" si="2"/>
        <v>1299</v>
      </c>
      <c r="M5" t="str">
        <f t="shared" si="3"/>
        <v>United States</v>
      </c>
      <c r="N5">
        <f t="shared" si="4"/>
        <v>0</v>
      </c>
      <c r="O5" t="str">
        <f t="shared" si="5"/>
        <v>GTX</v>
      </c>
      <c r="P5">
        <f t="shared" si="6"/>
        <v>550</v>
      </c>
      <c r="Q5" t="str">
        <f t="shared" si="7"/>
        <v>Summer Sewald</v>
      </c>
      <c r="R5" t="str">
        <f t="shared" si="8"/>
        <v>West</v>
      </c>
    </row>
    <row r="6" spans="1:18">
      <c r="A6" t="s">
        <v>88</v>
      </c>
      <c r="B6" t="s">
        <v>19</v>
      </c>
      <c r="C6" t="s">
        <v>56</v>
      </c>
      <c r="D6" t="s">
        <v>89</v>
      </c>
      <c r="E6" t="s">
        <v>50</v>
      </c>
      <c r="F6" s="1">
        <v>42672</v>
      </c>
      <c r="G6" s="1">
        <v>42795</v>
      </c>
      <c r="H6">
        <v>49</v>
      </c>
      <c r="I6" t="str">
        <f>VLOOKUP(pipeline!D6,account,2,FALSE)</f>
        <v>medical</v>
      </c>
      <c r="J6">
        <f t="shared" si="0"/>
        <v>1992</v>
      </c>
      <c r="K6">
        <f t="shared" si="1"/>
        <v>3922.42</v>
      </c>
      <c r="L6">
        <f t="shared" si="2"/>
        <v>6837</v>
      </c>
      <c r="M6" t="str">
        <f t="shared" si="3"/>
        <v>United States</v>
      </c>
      <c r="N6">
        <f t="shared" si="4"/>
        <v>0</v>
      </c>
      <c r="O6" t="str">
        <f t="shared" si="5"/>
        <v>MG</v>
      </c>
      <c r="P6">
        <f t="shared" si="6"/>
        <v>55</v>
      </c>
      <c r="Q6" t="str">
        <f t="shared" si="7"/>
        <v>Dustin Brinkmann</v>
      </c>
      <c r="R6" t="str">
        <f t="shared" si="8"/>
        <v>Central</v>
      </c>
    </row>
    <row r="7" spans="1:18">
      <c r="A7" t="s">
        <v>90</v>
      </c>
      <c r="B7" t="s">
        <v>17</v>
      </c>
      <c r="C7" t="s">
        <v>56</v>
      </c>
      <c r="D7" t="s">
        <v>91</v>
      </c>
      <c r="E7" t="s">
        <v>50</v>
      </c>
      <c r="F7" s="1">
        <v>42673</v>
      </c>
      <c r="G7" s="1">
        <v>42796</v>
      </c>
      <c r="H7">
        <v>57</v>
      </c>
      <c r="I7" t="str">
        <f>VLOOKUP(pipeline!D7,account,2,FALSE)</f>
        <v>retail</v>
      </c>
      <c r="J7">
        <f t="shared" si="0"/>
        <v>1989</v>
      </c>
      <c r="K7">
        <f t="shared" si="1"/>
        <v>1388.67</v>
      </c>
      <c r="L7">
        <f t="shared" si="2"/>
        <v>3583</v>
      </c>
      <c r="M7" t="str">
        <f t="shared" si="3"/>
        <v>United States</v>
      </c>
      <c r="N7">
        <f t="shared" si="4"/>
        <v>0</v>
      </c>
      <c r="O7" t="str">
        <f t="shared" si="5"/>
        <v>MG</v>
      </c>
      <c r="P7">
        <f t="shared" si="6"/>
        <v>55</v>
      </c>
      <c r="Q7" t="str">
        <f t="shared" si="7"/>
        <v>Celia Rouche</v>
      </c>
      <c r="R7" t="str">
        <f t="shared" si="8"/>
        <v>West</v>
      </c>
    </row>
    <row r="8" spans="1:18">
      <c r="A8" t="s">
        <v>92</v>
      </c>
      <c r="B8" t="s">
        <v>15</v>
      </c>
      <c r="C8" t="s">
        <v>55</v>
      </c>
      <c r="D8" t="s">
        <v>93</v>
      </c>
      <c r="E8" t="s">
        <v>50</v>
      </c>
      <c r="F8" s="1">
        <v>42675</v>
      </c>
      <c r="G8" s="1">
        <v>42801</v>
      </c>
      <c r="H8">
        <v>601</v>
      </c>
      <c r="I8" t="str">
        <f>VLOOKUP(pipeline!D8,account,2,FALSE)</f>
        <v>entertainment</v>
      </c>
      <c r="J8">
        <f t="shared" si="0"/>
        <v>1993</v>
      </c>
      <c r="K8">
        <f t="shared" si="1"/>
        <v>4269.9</v>
      </c>
      <c r="L8">
        <f t="shared" si="2"/>
        <v>6472</v>
      </c>
      <c r="M8" t="str">
        <f t="shared" si="3"/>
        <v>United States</v>
      </c>
      <c r="N8" t="str">
        <f t="shared" si="4"/>
        <v>Massive Dynamic</v>
      </c>
      <c r="O8" t="str">
        <f t="shared" si="5"/>
        <v>GTX</v>
      </c>
      <c r="P8">
        <f t="shared" si="6"/>
        <v>550</v>
      </c>
      <c r="Q8" t="str">
        <f t="shared" si="7"/>
        <v>Celia Rouche</v>
      </c>
      <c r="R8" t="str">
        <f t="shared" si="8"/>
        <v>West</v>
      </c>
    </row>
    <row r="9" spans="1:18">
      <c r="A9" t="s">
        <v>94</v>
      </c>
      <c r="B9" t="s">
        <v>29</v>
      </c>
      <c r="C9" t="s">
        <v>58</v>
      </c>
      <c r="D9" t="s">
        <v>95</v>
      </c>
      <c r="E9" t="s">
        <v>50</v>
      </c>
      <c r="F9" s="1">
        <v>42675</v>
      </c>
      <c r="G9" s="1">
        <v>42797</v>
      </c>
      <c r="H9">
        <v>1026</v>
      </c>
      <c r="I9" t="str">
        <f>VLOOKUP(pipeline!D9,account,2,FALSE)</f>
        <v>medical</v>
      </c>
      <c r="J9">
        <f t="shared" si="0"/>
        <v>1984</v>
      </c>
      <c r="K9">
        <f t="shared" si="1"/>
        <v>441.08</v>
      </c>
      <c r="L9">
        <f t="shared" si="2"/>
        <v>1210</v>
      </c>
      <c r="M9" t="str">
        <f t="shared" si="3"/>
        <v>United States</v>
      </c>
      <c r="N9">
        <f t="shared" si="4"/>
        <v>0</v>
      </c>
      <c r="O9" t="str">
        <f t="shared" si="5"/>
        <v>GTX</v>
      </c>
      <c r="P9">
        <f t="shared" si="6"/>
        <v>1096</v>
      </c>
      <c r="Q9" t="str">
        <f t="shared" si="7"/>
        <v>Melvin Marxen</v>
      </c>
      <c r="R9" t="str">
        <f t="shared" si="8"/>
        <v>Central</v>
      </c>
    </row>
    <row r="10" spans="1:18">
      <c r="A10" t="s">
        <v>96</v>
      </c>
      <c r="B10" t="s">
        <v>19</v>
      </c>
      <c r="C10" t="s">
        <v>56</v>
      </c>
      <c r="D10" t="s">
        <v>97</v>
      </c>
      <c r="E10" t="s">
        <v>50</v>
      </c>
      <c r="F10" s="1">
        <v>42678</v>
      </c>
      <c r="G10" s="1">
        <v>42804</v>
      </c>
      <c r="H10">
        <v>53</v>
      </c>
      <c r="I10" t="str">
        <f>VLOOKUP(pipeline!D10,account,2,FALSE)</f>
        <v>medical</v>
      </c>
      <c r="J10">
        <f t="shared" ref="J10:J37" si="9">VLOOKUP(D10,account,3,FALSE)</f>
        <v>2012</v>
      </c>
      <c r="K10">
        <f t="shared" ref="K10:K37" si="10">VLOOKUP(D10,account,4,FALSE)</f>
        <v>587.34</v>
      </c>
      <c r="L10">
        <f t="shared" ref="L10:L37" si="11">VLOOKUP(D10,account,5,FALSE)</f>
        <v>1356</v>
      </c>
      <c r="M10" t="str">
        <f t="shared" ref="M10:M37" si="12">VLOOKUP(D10,account,6,FALSE)</f>
        <v>Philipines</v>
      </c>
      <c r="N10">
        <f t="shared" ref="N10:N37" si="13">VLOOKUP(D10,accounts,7,FALSE)</f>
        <v>0</v>
      </c>
      <c r="O10" t="str">
        <f t="shared" ref="O10:O37" si="14">VLOOKUP(C10,products,2,FALSE)</f>
        <v>MG</v>
      </c>
      <c r="P10">
        <f>VLOOKUP(C10,products,3,FALSE)</f>
        <v>55</v>
      </c>
      <c r="Q10" t="str">
        <f>VLOOKUP(B10,sales,2,FALSE)</f>
        <v>Dustin Brinkmann</v>
      </c>
      <c r="R10" t="str">
        <f>VLOOKUP(B10,sales,3,FALSE)</f>
        <v>Central</v>
      </c>
    </row>
    <row r="11" spans="1:18">
      <c r="A11" t="s">
        <v>98</v>
      </c>
      <c r="B11" t="s">
        <v>37</v>
      </c>
      <c r="C11" t="s">
        <v>59</v>
      </c>
      <c r="D11" t="s">
        <v>99</v>
      </c>
      <c r="E11" t="s">
        <v>50</v>
      </c>
      <c r="F11" s="1">
        <v>42678</v>
      </c>
      <c r="G11" s="1">
        <v>42804</v>
      </c>
      <c r="H11">
        <v>5169</v>
      </c>
      <c r="I11" t="str">
        <f>VLOOKUP(pipeline!D11,account,2,FALSE)</f>
        <v>marketing</v>
      </c>
      <c r="J11">
        <f t="shared" si="9"/>
        <v>2008</v>
      </c>
      <c r="K11">
        <f t="shared" si="10"/>
        <v>894.37</v>
      </c>
      <c r="L11">
        <f t="shared" si="11"/>
        <v>1593</v>
      </c>
      <c r="M11" t="str">
        <f t="shared" si="12"/>
        <v>Poland</v>
      </c>
      <c r="N11">
        <f t="shared" si="13"/>
        <v>0</v>
      </c>
      <c r="O11" t="str">
        <f t="shared" si="14"/>
        <v>GTX</v>
      </c>
      <c r="P11">
        <f t="shared" ref="P11:P16" si="15">VLOOKUP(C11,products,3,FALSE)</f>
        <v>5482</v>
      </c>
      <c r="Q11" t="str">
        <f t="shared" ref="Q11:Q16" si="16">VLOOKUP(B11,sales,2,FALSE)</f>
        <v>Summer Sewald</v>
      </c>
      <c r="R11" t="str">
        <f t="shared" ref="R11:R16" si="17">VLOOKUP(B11,sales,3,FALSE)</f>
        <v>West</v>
      </c>
    </row>
    <row r="12" spans="1:18">
      <c r="A12" t="s">
        <v>100</v>
      </c>
      <c r="B12" t="s">
        <v>40</v>
      </c>
      <c r="C12" t="s">
        <v>59</v>
      </c>
      <c r="D12" t="s">
        <v>101</v>
      </c>
      <c r="E12" t="s">
        <v>50</v>
      </c>
      <c r="F12" s="1">
        <v>42678</v>
      </c>
      <c r="G12" s="1">
        <v>42800</v>
      </c>
      <c r="H12">
        <v>4631</v>
      </c>
      <c r="I12" t="str">
        <f>VLOOKUP(pipeline!D12,account,2,FALSE)</f>
        <v>telecommunications</v>
      </c>
      <c r="J12">
        <f t="shared" si="9"/>
        <v>1999</v>
      </c>
      <c r="K12">
        <f t="shared" si="10"/>
        <v>1699.85</v>
      </c>
      <c r="L12">
        <f t="shared" si="11"/>
        <v>5108</v>
      </c>
      <c r="M12" t="str">
        <f t="shared" si="12"/>
        <v>United States</v>
      </c>
      <c r="N12">
        <f t="shared" si="13"/>
        <v>0</v>
      </c>
      <c r="O12" t="str">
        <f t="shared" si="14"/>
        <v>GTX</v>
      </c>
      <c r="P12">
        <f t="shared" si="15"/>
        <v>5482</v>
      </c>
      <c r="Q12" t="str">
        <f t="shared" si="16"/>
        <v>Summer Sewald</v>
      </c>
      <c r="R12" t="str">
        <f t="shared" si="17"/>
        <v>West</v>
      </c>
    </row>
    <row r="13" spans="1:18">
      <c r="A13" t="s">
        <v>102</v>
      </c>
      <c r="B13" t="s">
        <v>14</v>
      </c>
      <c r="C13" t="s">
        <v>57</v>
      </c>
      <c r="D13" t="s">
        <v>103</v>
      </c>
      <c r="E13" t="s">
        <v>50</v>
      </c>
      <c r="F13" s="1">
        <v>42679</v>
      </c>
      <c r="G13" s="1">
        <v>42805</v>
      </c>
      <c r="H13">
        <v>3393</v>
      </c>
      <c r="I13" t="str">
        <f>VLOOKUP(pipeline!D13,account,2,FALSE)</f>
        <v>employment</v>
      </c>
      <c r="J13">
        <f t="shared" si="9"/>
        <v>1988</v>
      </c>
      <c r="K13">
        <f t="shared" si="10"/>
        <v>2059.9</v>
      </c>
      <c r="L13">
        <f t="shared" si="11"/>
        <v>3644</v>
      </c>
      <c r="M13" t="str">
        <f t="shared" si="12"/>
        <v>United States</v>
      </c>
      <c r="N13">
        <f t="shared" si="13"/>
        <v>0</v>
      </c>
      <c r="O13" t="str">
        <f t="shared" si="14"/>
        <v>MG</v>
      </c>
      <c r="P13">
        <f t="shared" si="15"/>
        <v>3393</v>
      </c>
      <c r="Q13" t="str">
        <f t="shared" si="16"/>
        <v>Celia Rouche</v>
      </c>
      <c r="R13" t="str">
        <f t="shared" si="17"/>
        <v>West</v>
      </c>
    </row>
    <row r="14" spans="1:18">
      <c r="A14" t="s">
        <v>104</v>
      </c>
      <c r="B14" t="s">
        <v>16</v>
      </c>
      <c r="C14" t="s">
        <v>56</v>
      </c>
      <c r="D14" t="s">
        <v>101</v>
      </c>
      <c r="E14" t="s">
        <v>52</v>
      </c>
      <c r="F14" s="1">
        <v>42679</v>
      </c>
      <c r="G14" s="1">
        <v>42797</v>
      </c>
      <c r="H14">
        <v>0</v>
      </c>
      <c r="I14" t="str">
        <f>VLOOKUP(pipeline!D14,account,2,FALSE)</f>
        <v>telecommunications</v>
      </c>
      <c r="J14">
        <f t="shared" si="9"/>
        <v>1999</v>
      </c>
      <c r="K14">
        <f t="shared" si="10"/>
        <v>1699.85</v>
      </c>
      <c r="L14">
        <f t="shared" si="11"/>
        <v>5108</v>
      </c>
      <c r="M14" t="str">
        <f t="shared" si="12"/>
        <v>United States</v>
      </c>
      <c r="N14">
        <f t="shared" si="13"/>
        <v>0</v>
      </c>
      <c r="O14" t="str">
        <f t="shared" si="14"/>
        <v>MG</v>
      </c>
      <c r="P14">
        <f t="shared" si="15"/>
        <v>55</v>
      </c>
      <c r="Q14" t="str">
        <f t="shared" si="16"/>
        <v>Celia Rouche</v>
      </c>
      <c r="R14" t="str">
        <f t="shared" si="17"/>
        <v>West</v>
      </c>
    </row>
    <row r="15" spans="1:18">
      <c r="A15" t="s">
        <v>105</v>
      </c>
      <c r="B15" t="s">
        <v>16</v>
      </c>
      <c r="C15" t="s">
        <v>57</v>
      </c>
      <c r="D15" t="s">
        <v>106</v>
      </c>
      <c r="E15" t="s">
        <v>50</v>
      </c>
      <c r="F15" s="1">
        <v>42679</v>
      </c>
      <c r="G15" s="1">
        <v>42800</v>
      </c>
      <c r="H15">
        <v>3284</v>
      </c>
      <c r="I15" t="str">
        <f>VLOOKUP(pipeline!D15,account,2,FALSE)</f>
        <v>software</v>
      </c>
      <c r="J15">
        <f t="shared" si="9"/>
        <v>1996</v>
      </c>
      <c r="K15">
        <f t="shared" si="10"/>
        <v>6354.87</v>
      </c>
      <c r="L15">
        <f t="shared" si="11"/>
        <v>16780</v>
      </c>
      <c r="M15" t="str">
        <f t="shared" si="12"/>
        <v>United States</v>
      </c>
      <c r="N15" t="str">
        <f t="shared" si="13"/>
        <v>Bubba Gump</v>
      </c>
      <c r="O15" t="str">
        <f t="shared" si="14"/>
        <v>MG</v>
      </c>
      <c r="P15">
        <f t="shared" si="15"/>
        <v>3393</v>
      </c>
      <c r="Q15" t="str">
        <f t="shared" si="16"/>
        <v>Celia Rouche</v>
      </c>
      <c r="R15" t="str">
        <f t="shared" si="17"/>
        <v>West</v>
      </c>
    </row>
    <row r="16" spans="1:18">
      <c r="A16" t="s">
        <v>107</v>
      </c>
      <c r="B16" t="s">
        <v>23</v>
      </c>
      <c r="C16" t="s">
        <v>56</v>
      </c>
      <c r="D16" t="s">
        <v>108</v>
      </c>
      <c r="E16" t="s">
        <v>50</v>
      </c>
      <c r="F16" s="1">
        <v>42680</v>
      </c>
      <c r="G16" s="1">
        <v>42799</v>
      </c>
      <c r="H16">
        <v>61</v>
      </c>
      <c r="I16" t="str">
        <f>VLOOKUP(pipeline!D16,account,2,FALSE)</f>
        <v>telecommunications</v>
      </c>
      <c r="J16">
        <f t="shared" si="9"/>
        <v>1988</v>
      </c>
      <c r="K16">
        <f t="shared" si="10"/>
        <v>5266.09</v>
      </c>
      <c r="L16">
        <f t="shared" si="11"/>
        <v>8595</v>
      </c>
      <c r="M16" t="str">
        <f t="shared" si="12"/>
        <v>United States</v>
      </c>
      <c r="N16" t="str">
        <f t="shared" si="13"/>
        <v>Sonron</v>
      </c>
      <c r="O16" t="str">
        <f t="shared" si="14"/>
        <v>MG</v>
      </c>
      <c r="P16">
        <f t="shared" si="15"/>
        <v>55</v>
      </c>
      <c r="Q16" t="str">
        <f t="shared" si="16"/>
        <v>Dustin Brinkmann</v>
      </c>
      <c r="R16" t="str">
        <f t="shared" si="17"/>
        <v>Central</v>
      </c>
    </row>
    <row r="17" spans="1:18">
      <c r="A17" t="s">
        <v>109</v>
      </c>
      <c r="B17" t="s">
        <v>13</v>
      </c>
      <c r="C17" t="s">
        <v>56</v>
      </c>
      <c r="D17" t="s">
        <v>110</v>
      </c>
      <c r="E17" t="s">
        <v>50</v>
      </c>
      <c r="F17" s="1">
        <v>42681</v>
      </c>
      <c r="G17" s="1">
        <v>42802</v>
      </c>
      <c r="H17">
        <v>46</v>
      </c>
      <c r="I17" t="str">
        <f>VLOOKUP(pipeline!D17,account,2,FALSE)</f>
        <v>telecommunications</v>
      </c>
      <c r="J17">
        <f t="shared" si="9"/>
        <v>1994</v>
      </c>
      <c r="K17">
        <f t="shared" si="10"/>
        <v>1188.42</v>
      </c>
      <c r="L17">
        <f t="shared" si="11"/>
        <v>3015</v>
      </c>
      <c r="M17" t="str">
        <f t="shared" si="12"/>
        <v>United States</v>
      </c>
      <c r="N17">
        <f t="shared" si="13"/>
        <v>0</v>
      </c>
      <c r="O17" t="str">
        <f t="shared" si="14"/>
        <v>MG</v>
      </c>
      <c r="P17">
        <f t="shared" ref="P17:P26" si="18">VLOOKUP(C17,products,3,FALSE)</f>
        <v>55</v>
      </c>
      <c r="Q17" t="str">
        <f t="shared" ref="Q17:Q26" si="19">VLOOKUP(B17,sales,2,FALSE)</f>
        <v>Celia Rouche</v>
      </c>
      <c r="R17" t="str">
        <f t="shared" ref="R17:R26" si="20">VLOOKUP(B17,sales,3,FALSE)</f>
        <v>West</v>
      </c>
    </row>
    <row r="18" spans="1:18">
      <c r="A18" t="s">
        <v>111</v>
      </c>
      <c r="B18" t="s">
        <v>37</v>
      </c>
      <c r="C18" t="s">
        <v>59</v>
      </c>
      <c r="D18" t="s">
        <v>112</v>
      </c>
      <c r="E18" t="s">
        <v>52</v>
      </c>
      <c r="F18" s="1">
        <v>42681</v>
      </c>
      <c r="G18" s="1">
        <v>42811</v>
      </c>
      <c r="H18">
        <v>0</v>
      </c>
      <c r="I18" t="str">
        <f>VLOOKUP(pipeline!D18,account,2,FALSE)</f>
        <v>retail</v>
      </c>
      <c r="J18">
        <f t="shared" si="9"/>
        <v>1990</v>
      </c>
      <c r="K18">
        <f t="shared" si="10"/>
        <v>4968.91</v>
      </c>
      <c r="L18">
        <f t="shared" si="11"/>
        <v>7523</v>
      </c>
      <c r="M18" t="str">
        <f t="shared" si="12"/>
        <v>United States</v>
      </c>
      <c r="N18">
        <f t="shared" si="13"/>
        <v>0</v>
      </c>
      <c r="O18" t="str">
        <f t="shared" si="14"/>
        <v>GTX</v>
      </c>
      <c r="P18">
        <f t="shared" si="18"/>
        <v>5482</v>
      </c>
      <c r="Q18" t="str">
        <f t="shared" si="19"/>
        <v>Summer Sewald</v>
      </c>
      <c r="R18" t="str">
        <f t="shared" si="20"/>
        <v>West</v>
      </c>
    </row>
    <row r="19" spans="1:18">
      <c r="A19" t="s">
        <v>113</v>
      </c>
      <c r="B19" t="s">
        <v>22</v>
      </c>
      <c r="C19" t="s">
        <v>56</v>
      </c>
      <c r="D19" t="s">
        <v>89</v>
      </c>
      <c r="E19" t="s">
        <v>50</v>
      </c>
      <c r="F19" s="1">
        <v>42681</v>
      </c>
      <c r="G19" s="1">
        <v>42812</v>
      </c>
      <c r="H19">
        <v>50</v>
      </c>
      <c r="I19" t="str">
        <f>VLOOKUP(pipeline!D19,account,2,FALSE)</f>
        <v>medical</v>
      </c>
      <c r="J19">
        <f t="shared" si="9"/>
        <v>1992</v>
      </c>
      <c r="K19">
        <f t="shared" si="10"/>
        <v>3922.42</v>
      </c>
      <c r="L19">
        <f t="shared" si="11"/>
        <v>6837</v>
      </c>
      <c r="M19" t="str">
        <f t="shared" si="12"/>
        <v>United States</v>
      </c>
      <c r="N19">
        <f t="shared" si="13"/>
        <v>0</v>
      </c>
      <c r="O19" t="str">
        <f t="shared" si="14"/>
        <v>MG</v>
      </c>
      <c r="P19">
        <f t="shared" si="18"/>
        <v>55</v>
      </c>
      <c r="Q19" t="str">
        <f t="shared" si="19"/>
        <v>Dustin Brinkmann</v>
      </c>
      <c r="R19" t="str">
        <f t="shared" si="20"/>
        <v>Central</v>
      </c>
    </row>
    <row r="20" spans="1:18">
      <c r="A20" t="s">
        <v>114</v>
      </c>
      <c r="B20" t="s">
        <v>10</v>
      </c>
      <c r="C20" t="s">
        <v>58</v>
      </c>
      <c r="D20" t="s">
        <v>115</v>
      </c>
      <c r="E20" t="s">
        <v>50</v>
      </c>
      <c r="F20" s="1">
        <v>42681</v>
      </c>
      <c r="G20" s="1">
        <v>42805</v>
      </c>
      <c r="H20">
        <v>1014</v>
      </c>
      <c r="I20" t="str">
        <f>VLOOKUP(pipeline!D20,account,2,FALSE)</f>
        <v>finance</v>
      </c>
      <c r="J20">
        <f t="shared" si="9"/>
        <v>1993</v>
      </c>
      <c r="K20">
        <f t="shared" si="10"/>
        <v>646.1</v>
      </c>
      <c r="L20">
        <f t="shared" si="11"/>
        <v>883</v>
      </c>
      <c r="M20" t="str">
        <f t="shared" si="12"/>
        <v>United States</v>
      </c>
      <c r="N20" t="str">
        <f t="shared" si="13"/>
        <v>Golddex</v>
      </c>
      <c r="O20" t="str">
        <f t="shared" si="14"/>
        <v>GTX</v>
      </c>
      <c r="P20">
        <f t="shared" si="18"/>
        <v>1096</v>
      </c>
      <c r="Q20" t="str">
        <f t="shared" si="19"/>
        <v>Cara Losch</v>
      </c>
      <c r="R20" t="str">
        <f t="shared" si="20"/>
        <v>East</v>
      </c>
    </row>
    <row r="21" spans="1:18">
      <c r="A21" t="s">
        <v>116</v>
      </c>
      <c r="B21" t="s">
        <v>25</v>
      </c>
      <c r="C21" t="s">
        <v>55</v>
      </c>
      <c r="D21" t="s">
        <v>117</v>
      </c>
      <c r="E21" t="s">
        <v>50</v>
      </c>
      <c r="F21" s="1">
        <v>42682</v>
      </c>
      <c r="G21" s="1">
        <v>42820</v>
      </c>
      <c r="H21">
        <v>561</v>
      </c>
      <c r="I21" t="str">
        <f>VLOOKUP(pipeline!D21,account,2,FALSE)</f>
        <v>services</v>
      </c>
      <c r="J21">
        <f t="shared" si="9"/>
        <v>1997</v>
      </c>
      <c r="K21">
        <f t="shared" si="10"/>
        <v>2041.73</v>
      </c>
      <c r="L21">
        <f t="shared" si="11"/>
        <v>5276</v>
      </c>
      <c r="M21" t="str">
        <f t="shared" si="12"/>
        <v>United States</v>
      </c>
      <c r="N21">
        <f t="shared" si="13"/>
        <v>0</v>
      </c>
      <c r="O21" t="str">
        <f t="shared" si="14"/>
        <v>GTX</v>
      </c>
      <c r="P21">
        <f t="shared" si="18"/>
        <v>550</v>
      </c>
      <c r="Q21" t="str">
        <f t="shared" si="19"/>
        <v>Melvin Marxen</v>
      </c>
      <c r="R21" t="str">
        <f t="shared" si="20"/>
        <v>Central</v>
      </c>
    </row>
    <row r="22" spans="1:18">
      <c r="A22" t="s">
        <v>118</v>
      </c>
      <c r="B22" t="s">
        <v>38</v>
      </c>
      <c r="C22" t="s">
        <v>55</v>
      </c>
      <c r="D22" t="s">
        <v>119</v>
      </c>
      <c r="E22" t="s">
        <v>50</v>
      </c>
      <c r="F22" s="1">
        <v>42684</v>
      </c>
      <c r="G22" s="1">
        <v>42817</v>
      </c>
      <c r="H22">
        <v>590</v>
      </c>
      <c r="I22" t="str">
        <f>VLOOKUP(pipeline!D22,account,2,FALSE)</f>
        <v>entertainment</v>
      </c>
      <c r="J22">
        <f t="shared" si="9"/>
        <v>1992</v>
      </c>
      <c r="K22">
        <f t="shared" si="10"/>
        <v>324.19</v>
      </c>
      <c r="L22">
        <f t="shared" si="11"/>
        <v>978</v>
      </c>
      <c r="M22" t="str">
        <f t="shared" si="12"/>
        <v>United States</v>
      </c>
      <c r="N22">
        <f t="shared" si="13"/>
        <v>0</v>
      </c>
      <c r="O22" t="str">
        <f t="shared" si="14"/>
        <v>GTX</v>
      </c>
      <c r="P22">
        <f t="shared" si="18"/>
        <v>550</v>
      </c>
      <c r="Q22" t="str">
        <f t="shared" si="19"/>
        <v>Summer Sewald</v>
      </c>
      <c r="R22" t="str">
        <f t="shared" si="20"/>
        <v>West</v>
      </c>
    </row>
    <row r="23" spans="1:18">
      <c r="A23" t="s">
        <v>120</v>
      </c>
      <c r="B23" t="s">
        <v>40</v>
      </c>
      <c r="C23" t="s">
        <v>57</v>
      </c>
      <c r="D23" t="s">
        <v>121</v>
      </c>
      <c r="E23" t="s">
        <v>53</v>
      </c>
      <c r="F23" s="1">
        <v>42684</v>
      </c>
      <c r="I23" t="str">
        <f>VLOOKUP(pipeline!D23,account,2,FALSE)</f>
        <v>retail</v>
      </c>
      <c r="J23">
        <f t="shared" si="9"/>
        <v>1995</v>
      </c>
      <c r="K23">
        <f t="shared" si="10"/>
        <v>5158.71</v>
      </c>
      <c r="L23">
        <f t="shared" si="11"/>
        <v>17479</v>
      </c>
      <c r="M23" t="str">
        <f t="shared" si="12"/>
        <v>Japan</v>
      </c>
      <c r="N23">
        <f t="shared" si="13"/>
        <v>0</v>
      </c>
      <c r="O23" t="str">
        <f t="shared" si="14"/>
        <v>MG</v>
      </c>
      <c r="P23">
        <f t="shared" si="18"/>
        <v>3393</v>
      </c>
      <c r="Q23" t="str">
        <f t="shared" si="19"/>
        <v>Summer Sewald</v>
      </c>
      <c r="R23" t="str">
        <f t="shared" si="20"/>
        <v>West</v>
      </c>
    </row>
    <row r="24" spans="1:18">
      <c r="A24" t="s">
        <v>122</v>
      </c>
      <c r="B24" t="s">
        <v>23</v>
      </c>
      <c r="C24" t="s">
        <v>56</v>
      </c>
      <c r="D24" t="s">
        <v>97</v>
      </c>
      <c r="E24" t="s">
        <v>50</v>
      </c>
      <c r="F24" s="1">
        <v>42684</v>
      </c>
      <c r="G24" s="1">
        <v>42806</v>
      </c>
      <c r="H24">
        <v>61</v>
      </c>
      <c r="I24" t="str">
        <f>VLOOKUP(pipeline!D24,account,2,FALSE)</f>
        <v>medical</v>
      </c>
      <c r="J24">
        <f t="shared" si="9"/>
        <v>2012</v>
      </c>
      <c r="K24">
        <f t="shared" si="10"/>
        <v>587.34</v>
      </c>
      <c r="L24">
        <f t="shared" si="11"/>
        <v>1356</v>
      </c>
      <c r="M24" t="str">
        <f t="shared" si="12"/>
        <v>Philipines</v>
      </c>
      <c r="N24">
        <f t="shared" si="13"/>
        <v>0</v>
      </c>
      <c r="O24" t="str">
        <f t="shared" si="14"/>
        <v>MG</v>
      </c>
      <c r="P24">
        <f t="shared" si="18"/>
        <v>55</v>
      </c>
      <c r="Q24" t="str">
        <f t="shared" si="19"/>
        <v>Dustin Brinkmann</v>
      </c>
      <c r="R24" t="str">
        <f t="shared" si="20"/>
        <v>Central</v>
      </c>
    </row>
    <row r="25" spans="1:18">
      <c r="A25" t="s">
        <v>123</v>
      </c>
      <c r="B25" t="s">
        <v>10</v>
      </c>
      <c r="C25" t="s">
        <v>59</v>
      </c>
      <c r="D25" t="s">
        <v>124</v>
      </c>
      <c r="E25" t="s">
        <v>52</v>
      </c>
      <c r="F25" s="1">
        <v>42684</v>
      </c>
      <c r="G25" s="1">
        <v>42805</v>
      </c>
      <c r="H25">
        <v>0</v>
      </c>
      <c r="I25" t="str">
        <f>VLOOKUP(pipeline!D25,account,2,FALSE)</f>
        <v>entertainment</v>
      </c>
      <c r="J25">
        <f t="shared" si="9"/>
        <v>1989</v>
      </c>
      <c r="K25">
        <f t="shared" si="10"/>
        <v>3838.39</v>
      </c>
      <c r="L25">
        <f t="shared" si="11"/>
        <v>8274</v>
      </c>
      <c r="M25" t="str">
        <f t="shared" si="12"/>
        <v>United States</v>
      </c>
      <c r="N25">
        <f t="shared" si="13"/>
        <v>0</v>
      </c>
      <c r="O25" t="str">
        <f t="shared" si="14"/>
        <v>GTX</v>
      </c>
      <c r="P25">
        <f t="shared" si="18"/>
        <v>5482</v>
      </c>
      <c r="Q25" t="str">
        <f t="shared" si="19"/>
        <v>Cara Losch</v>
      </c>
      <c r="R25" t="str">
        <f t="shared" si="20"/>
        <v>East</v>
      </c>
    </row>
    <row r="26" spans="1:18">
      <c r="A26" t="s">
        <v>125</v>
      </c>
      <c r="B26" t="s">
        <v>13</v>
      </c>
      <c r="C26" t="s">
        <v>56</v>
      </c>
      <c r="D26" t="s">
        <v>93</v>
      </c>
      <c r="E26" t="s">
        <v>50</v>
      </c>
      <c r="F26" s="1">
        <v>42685</v>
      </c>
      <c r="G26" s="1">
        <v>42799</v>
      </c>
      <c r="H26">
        <v>58</v>
      </c>
      <c r="I26" t="str">
        <f>VLOOKUP(pipeline!D26,account,2,FALSE)</f>
        <v>entertainment</v>
      </c>
      <c r="J26">
        <f t="shared" si="9"/>
        <v>1993</v>
      </c>
      <c r="K26">
        <f t="shared" si="10"/>
        <v>4269.9</v>
      </c>
      <c r="L26">
        <f t="shared" si="11"/>
        <v>6472</v>
      </c>
      <c r="M26" t="str">
        <f t="shared" si="12"/>
        <v>United States</v>
      </c>
      <c r="N26" t="str">
        <f t="shared" si="13"/>
        <v>Massive Dynamic</v>
      </c>
      <c r="O26" t="str">
        <f t="shared" si="14"/>
        <v>MG</v>
      </c>
      <c r="P26">
        <f t="shared" si="18"/>
        <v>55</v>
      </c>
      <c r="Q26" t="str">
        <f t="shared" si="19"/>
        <v>Celia Rouche</v>
      </c>
      <c r="R26" t="str">
        <f t="shared" si="20"/>
        <v>West</v>
      </c>
    </row>
    <row r="27" spans="1:18">
      <c r="A27" t="s">
        <v>126</v>
      </c>
      <c r="B27" t="s">
        <v>9</v>
      </c>
      <c r="C27" t="s">
        <v>57</v>
      </c>
      <c r="D27" t="s">
        <v>127</v>
      </c>
      <c r="E27" t="s">
        <v>52</v>
      </c>
      <c r="F27" s="1">
        <v>42685</v>
      </c>
      <c r="G27" s="1">
        <v>42795</v>
      </c>
      <c r="H27">
        <v>0</v>
      </c>
      <c r="I27" t="str">
        <f>VLOOKUP(pipeline!D27,account,2,FALSE)</f>
        <v>software</v>
      </c>
      <c r="J27">
        <f t="shared" si="9"/>
        <v>1979</v>
      </c>
      <c r="K27">
        <f t="shared" si="10"/>
        <v>4478.47</v>
      </c>
      <c r="L27">
        <f t="shared" si="11"/>
        <v>13809</v>
      </c>
      <c r="M27" t="str">
        <f t="shared" si="12"/>
        <v>United States</v>
      </c>
      <c r="N27">
        <f t="shared" si="13"/>
        <v>0</v>
      </c>
      <c r="O27" t="str">
        <f t="shared" si="14"/>
        <v>MG</v>
      </c>
      <c r="P27">
        <f>VLOOKUP(C27,products,3,FALSE)</f>
        <v>3393</v>
      </c>
      <c r="Q27" t="str">
        <f>VLOOKUP(B27,sales,2,FALSE)</f>
        <v>Cara Losch</v>
      </c>
      <c r="R27" t="str">
        <f>VLOOKUP(B27,sales,3,FALSE)</f>
        <v>East</v>
      </c>
    </row>
    <row r="28" spans="1:18">
      <c r="A28" t="s">
        <v>128</v>
      </c>
      <c r="B28" t="s">
        <v>23</v>
      </c>
      <c r="C28" t="s">
        <v>56</v>
      </c>
      <c r="D28" t="s">
        <v>129</v>
      </c>
      <c r="E28" t="s">
        <v>50</v>
      </c>
      <c r="F28" s="1">
        <v>42685</v>
      </c>
      <c r="G28" s="1">
        <v>42797</v>
      </c>
      <c r="H28">
        <v>67</v>
      </c>
      <c r="I28" t="str">
        <f>VLOOKUP(pipeline!D28,account,2,FALSE)</f>
        <v>marketing</v>
      </c>
      <c r="J28">
        <f t="shared" si="9"/>
        <v>1995</v>
      </c>
      <c r="K28">
        <f t="shared" si="10"/>
        <v>2173.98</v>
      </c>
      <c r="L28">
        <f t="shared" si="11"/>
        <v>2928</v>
      </c>
      <c r="M28" t="str">
        <f t="shared" si="12"/>
        <v>United States</v>
      </c>
      <c r="N28" t="str">
        <f t="shared" si="13"/>
        <v>Inity</v>
      </c>
      <c r="O28" t="str">
        <f t="shared" si="14"/>
        <v>MG</v>
      </c>
      <c r="P28">
        <f>VLOOKUP(C28,products,3,FALSE)</f>
        <v>55</v>
      </c>
      <c r="Q28" t="str">
        <f>VLOOKUP(B28,sales,2,FALSE)</f>
        <v>Dustin Brinkmann</v>
      </c>
      <c r="R28" t="str">
        <f>VLOOKUP(B28,sales,3,FALSE)</f>
        <v>Central</v>
      </c>
    </row>
    <row r="29" spans="1:18">
      <c r="A29" t="s">
        <v>130</v>
      </c>
      <c r="B29" t="s">
        <v>39</v>
      </c>
      <c r="C29" t="s">
        <v>55</v>
      </c>
      <c r="D29" t="s">
        <v>112</v>
      </c>
      <c r="E29" t="s">
        <v>50</v>
      </c>
      <c r="F29" s="1">
        <v>42686</v>
      </c>
      <c r="G29" s="1">
        <v>42813</v>
      </c>
      <c r="H29">
        <v>578</v>
      </c>
      <c r="I29" t="str">
        <f>VLOOKUP(pipeline!D29,account,2,FALSE)</f>
        <v>retail</v>
      </c>
      <c r="J29">
        <f t="shared" si="9"/>
        <v>1990</v>
      </c>
      <c r="K29">
        <f t="shared" si="10"/>
        <v>4968.91</v>
      </c>
      <c r="L29">
        <f t="shared" si="11"/>
        <v>7523</v>
      </c>
      <c r="M29" t="str">
        <f t="shared" si="12"/>
        <v>United States</v>
      </c>
      <c r="N29">
        <f t="shared" si="13"/>
        <v>0</v>
      </c>
      <c r="O29" t="str">
        <f t="shared" si="14"/>
        <v>GTX</v>
      </c>
      <c r="P29">
        <f t="shared" ref="P29:P37" si="21">VLOOKUP(C29,products,3,FALSE)</f>
        <v>550</v>
      </c>
      <c r="Q29" t="str">
        <f t="shared" ref="Q29:Q37" si="22">VLOOKUP(B29,sales,2,FALSE)</f>
        <v>Summer Sewald</v>
      </c>
      <c r="R29" t="str">
        <f t="shared" ref="R29:R37" si="23">VLOOKUP(B29,sales,3,FALSE)</f>
        <v>West</v>
      </c>
    </row>
    <row r="30" spans="1:18">
      <c r="A30" t="s">
        <v>131</v>
      </c>
      <c r="B30" t="s">
        <v>35</v>
      </c>
      <c r="C30" t="s">
        <v>55</v>
      </c>
      <c r="D30" t="s">
        <v>132</v>
      </c>
      <c r="E30" t="s">
        <v>50</v>
      </c>
      <c r="F30" s="1">
        <v>42686</v>
      </c>
      <c r="G30" s="1">
        <v>42795</v>
      </c>
      <c r="H30">
        <v>556</v>
      </c>
      <c r="I30" t="str">
        <f>VLOOKUP(pipeline!D30,account,2,FALSE)</f>
        <v>technolgy</v>
      </c>
      <c r="J30">
        <f t="shared" si="9"/>
        <v>1996</v>
      </c>
      <c r="K30">
        <f t="shared" si="10"/>
        <v>1100.04</v>
      </c>
      <c r="L30">
        <f t="shared" si="11"/>
        <v>2822</v>
      </c>
      <c r="M30" t="str">
        <f t="shared" si="12"/>
        <v>United States</v>
      </c>
      <c r="N30">
        <f t="shared" si="13"/>
        <v>0</v>
      </c>
      <c r="O30" t="str">
        <f t="shared" si="14"/>
        <v>GTX</v>
      </c>
      <c r="P30">
        <f t="shared" si="21"/>
        <v>550</v>
      </c>
      <c r="Q30" t="str">
        <f t="shared" si="22"/>
        <v>Rocco Neubert</v>
      </c>
      <c r="R30" t="str">
        <f t="shared" si="23"/>
        <v>East</v>
      </c>
    </row>
    <row r="31" spans="1:18">
      <c r="A31" t="s">
        <v>133</v>
      </c>
      <c r="B31" t="s">
        <v>16</v>
      </c>
      <c r="C31" t="s">
        <v>55</v>
      </c>
      <c r="D31" t="s">
        <v>134</v>
      </c>
      <c r="E31" t="s">
        <v>50</v>
      </c>
      <c r="F31" s="1">
        <v>42686</v>
      </c>
      <c r="G31" s="1">
        <v>42797</v>
      </c>
      <c r="H31">
        <v>635</v>
      </c>
      <c r="I31" t="str">
        <f>VLOOKUP(pipeline!D31,account,2,FALSE)</f>
        <v>services</v>
      </c>
      <c r="J31">
        <f t="shared" si="9"/>
        <v>2003</v>
      </c>
      <c r="K31">
        <f t="shared" si="10"/>
        <v>692.19</v>
      </c>
      <c r="L31">
        <f t="shared" si="11"/>
        <v>1922</v>
      </c>
      <c r="M31" t="str">
        <f t="shared" si="12"/>
        <v>United States</v>
      </c>
      <c r="N31">
        <f t="shared" si="13"/>
        <v>0</v>
      </c>
      <c r="O31" t="str">
        <f t="shared" si="14"/>
        <v>GTX</v>
      </c>
      <c r="P31">
        <f t="shared" si="21"/>
        <v>550</v>
      </c>
      <c r="Q31" t="str">
        <f t="shared" si="22"/>
        <v>Celia Rouche</v>
      </c>
      <c r="R31" t="str">
        <f t="shared" si="23"/>
        <v>West</v>
      </c>
    </row>
    <row r="32" spans="1:18">
      <c r="A32" t="s">
        <v>135</v>
      </c>
      <c r="B32" t="s">
        <v>11</v>
      </c>
      <c r="C32" t="s">
        <v>57</v>
      </c>
      <c r="D32" t="s">
        <v>136</v>
      </c>
      <c r="E32" t="s">
        <v>50</v>
      </c>
      <c r="F32" s="1">
        <v>42686</v>
      </c>
      <c r="G32" s="1">
        <v>42801</v>
      </c>
      <c r="H32">
        <v>3045</v>
      </c>
      <c r="I32" t="str">
        <f>VLOOKUP(pipeline!D32,account,2,FALSE)</f>
        <v>medical</v>
      </c>
      <c r="J32">
        <f t="shared" si="9"/>
        <v>1996</v>
      </c>
      <c r="K32">
        <f t="shared" si="10"/>
        <v>439.21</v>
      </c>
      <c r="L32">
        <f t="shared" si="11"/>
        <v>792</v>
      </c>
      <c r="M32" t="str">
        <f t="shared" si="12"/>
        <v>United States</v>
      </c>
      <c r="N32">
        <f t="shared" si="13"/>
        <v>0</v>
      </c>
      <c r="O32" t="str">
        <f t="shared" si="14"/>
        <v>MG</v>
      </c>
      <c r="P32">
        <f t="shared" si="21"/>
        <v>3393</v>
      </c>
      <c r="Q32" t="str">
        <f t="shared" si="22"/>
        <v>Cara Losch</v>
      </c>
      <c r="R32" t="str">
        <f t="shared" si="23"/>
        <v>East</v>
      </c>
    </row>
    <row r="33" spans="1:18">
      <c r="A33" t="s">
        <v>137</v>
      </c>
      <c r="B33" t="s">
        <v>8</v>
      </c>
      <c r="C33" t="s">
        <v>58</v>
      </c>
      <c r="D33" t="s">
        <v>138</v>
      </c>
      <c r="E33" t="s">
        <v>50</v>
      </c>
      <c r="F33" s="1">
        <v>42687</v>
      </c>
      <c r="G33" s="1">
        <v>42808</v>
      </c>
      <c r="H33">
        <v>1233</v>
      </c>
      <c r="I33" t="str">
        <f>VLOOKUP(pipeline!D33,account,2,FALSE)</f>
        <v>marketing</v>
      </c>
      <c r="J33">
        <f t="shared" si="9"/>
        <v>1984</v>
      </c>
      <c r="K33">
        <f t="shared" si="10"/>
        <v>3027.46</v>
      </c>
      <c r="L33">
        <f t="shared" si="11"/>
        <v>9516</v>
      </c>
      <c r="M33" t="str">
        <f t="shared" si="12"/>
        <v>Jordan</v>
      </c>
      <c r="N33">
        <f t="shared" si="13"/>
        <v>0</v>
      </c>
      <c r="O33" t="str">
        <f t="shared" si="14"/>
        <v>GTX</v>
      </c>
      <c r="P33">
        <f t="shared" si="21"/>
        <v>1096</v>
      </c>
      <c r="Q33" t="str">
        <f t="shared" si="22"/>
        <v>Cara Losch</v>
      </c>
      <c r="R33" t="str">
        <f t="shared" si="23"/>
        <v>East</v>
      </c>
    </row>
    <row r="34" spans="1:18">
      <c r="A34" t="s">
        <v>139</v>
      </c>
      <c r="B34" t="s">
        <v>23</v>
      </c>
      <c r="C34" t="s">
        <v>56</v>
      </c>
      <c r="D34" t="s">
        <v>95</v>
      </c>
      <c r="E34" t="s">
        <v>50</v>
      </c>
      <c r="F34" s="1">
        <v>42687</v>
      </c>
      <c r="G34" s="1">
        <v>42803</v>
      </c>
      <c r="H34">
        <v>60</v>
      </c>
      <c r="I34" t="str">
        <f>VLOOKUP(pipeline!D34,account,2,FALSE)</f>
        <v>medical</v>
      </c>
      <c r="J34">
        <f t="shared" si="9"/>
        <v>1984</v>
      </c>
      <c r="K34">
        <f t="shared" si="10"/>
        <v>441.08</v>
      </c>
      <c r="L34">
        <f t="shared" si="11"/>
        <v>1210</v>
      </c>
      <c r="M34" t="str">
        <f t="shared" si="12"/>
        <v>United States</v>
      </c>
      <c r="N34">
        <f t="shared" si="13"/>
        <v>0</v>
      </c>
      <c r="O34" t="str">
        <f t="shared" si="14"/>
        <v>MG</v>
      </c>
      <c r="P34">
        <f t="shared" si="21"/>
        <v>55</v>
      </c>
      <c r="Q34" t="str">
        <f t="shared" si="22"/>
        <v>Dustin Brinkmann</v>
      </c>
      <c r="R34" t="str">
        <f t="shared" si="23"/>
        <v>Central</v>
      </c>
    </row>
    <row r="35" spans="1:18">
      <c r="A35" t="s">
        <v>140</v>
      </c>
      <c r="B35" t="s">
        <v>19</v>
      </c>
      <c r="C35" t="s">
        <v>56</v>
      </c>
      <c r="D35" t="s">
        <v>141</v>
      </c>
      <c r="E35" t="s">
        <v>52</v>
      </c>
      <c r="F35" s="1">
        <v>42688</v>
      </c>
      <c r="G35" s="1">
        <v>42824</v>
      </c>
      <c r="H35">
        <v>0</v>
      </c>
      <c r="I35" t="str">
        <f>VLOOKUP(pipeline!D35,account,2,FALSE)</f>
        <v>telecommunications</v>
      </c>
      <c r="J35">
        <f t="shared" si="9"/>
        <v>2007</v>
      </c>
      <c r="K35">
        <f t="shared" si="10"/>
        <v>86.68</v>
      </c>
      <c r="L35">
        <f t="shared" si="11"/>
        <v>187</v>
      </c>
      <c r="M35" t="str">
        <f t="shared" si="12"/>
        <v>United States</v>
      </c>
      <c r="N35" t="str">
        <f t="shared" si="13"/>
        <v>Sonron</v>
      </c>
      <c r="O35" t="str">
        <f t="shared" si="14"/>
        <v>MG</v>
      </c>
      <c r="P35">
        <f t="shared" si="21"/>
        <v>55</v>
      </c>
      <c r="Q35" t="str">
        <f t="shared" si="22"/>
        <v>Dustin Brinkmann</v>
      </c>
      <c r="R35" t="str">
        <f t="shared" si="23"/>
        <v>Central</v>
      </c>
    </row>
    <row r="36" spans="1:18">
      <c r="A36" t="s">
        <v>142</v>
      </c>
      <c r="B36" t="s">
        <v>25</v>
      </c>
      <c r="C36" t="s">
        <v>55</v>
      </c>
      <c r="D36" t="s">
        <v>143</v>
      </c>
      <c r="E36" t="s">
        <v>52</v>
      </c>
      <c r="F36" s="1">
        <v>42688</v>
      </c>
      <c r="G36" s="1">
        <v>42802</v>
      </c>
      <c r="H36">
        <v>0</v>
      </c>
      <c r="I36" t="str">
        <f>VLOOKUP(pipeline!D36,account,2,FALSE)</f>
        <v>finance</v>
      </c>
      <c r="J36">
        <f t="shared" si="9"/>
        <v>1987</v>
      </c>
      <c r="K36">
        <f t="shared" si="10"/>
        <v>1698.2</v>
      </c>
      <c r="L36">
        <f t="shared" si="11"/>
        <v>3798</v>
      </c>
      <c r="M36" t="str">
        <f t="shared" si="12"/>
        <v>United States</v>
      </c>
      <c r="N36">
        <f t="shared" si="13"/>
        <v>0</v>
      </c>
      <c r="O36" t="str">
        <f t="shared" si="14"/>
        <v>GTX</v>
      </c>
      <c r="P36">
        <f t="shared" si="21"/>
        <v>550</v>
      </c>
      <c r="Q36" t="str">
        <f t="shared" si="22"/>
        <v>Melvin Marxen</v>
      </c>
      <c r="R36" t="str">
        <f t="shared" si="23"/>
        <v>Central</v>
      </c>
    </row>
    <row r="37" spans="1:18">
      <c r="A37" t="s">
        <v>144</v>
      </c>
      <c r="B37" t="s">
        <v>25</v>
      </c>
      <c r="C37" t="s">
        <v>58</v>
      </c>
      <c r="D37" t="s">
        <v>145</v>
      </c>
      <c r="E37" t="s">
        <v>50</v>
      </c>
      <c r="F37" s="1">
        <v>42688</v>
      </c>
      <c r="G37" s="1">
        <v>42814</v>
      </c>
      <c r="H37">
        <v>1170</v>
      </c>
      <c r="I37" t="str">
        <f>VLOOKUP(pipeline!D37,account,2,FALSE)</f>
        <v>marketing</v>
      </c>
      <c r="J37">
        <f t="shared" si="9"/>
        <v>1985</v>
      </c>
      <c r="K37">
        <f t="shared" si="10"/>
        <v>375.43</v>
      </c>
      <c r="L37">
        <f t="shared" si="11"/>
        <v>1190</v>
      </c>
      <c r="M37" t="str">
        <f t="shared" si="12"/>
        <v>United States</v>
      </c>
      <c r="N37">
        <f t="shared" si="13"/>
        <v>0</v>
      </c>
      <c r="O37" t="str">
        <f t="shared" si="14"/>
        <v>GTX</v>
      </c>
      <c r="P37">
        <f t="shared" si="21"/>
        <v>1096</v>
      </c>
      <c r="Q37" t="str">
        <f t="shared" si="22"/>
        <v>Melvin Marxen</v>
      </c>
      <c r="R37" t="str">
        <f t="shared" si="23"/>
        <v>Central</v>
      </c>
    </row>
    <row r="38" spans="1:18">
      <c r="A38" t="s">
        <v>146</v>
      </c>
      <c r="B38" t="s">
        <v>28</v>
      </c>
      <c r="C38" t="s">
        <v>58</v>
      </c>
      <c r="D38" t="s">
        <v>147</v>
      </c>
      <c r="E38" t="s">
        <v>50</v>
      </c>
      <c r="F38" s="1">
        <v>42689</v>
      </c>
      <c r="G38" s="1">
        <v>42814</v>
      </c>
      <c r="H38">
        <v>1162</v>
      </c>
      <c r="I38" t="str">
        <f>VLOOKUP(pipeline!D38,account,2,FALSE)</f>
        <v>retail</v>
      </c>
      <c r="J38">
        <f>VLOOKUP(D38,account,3,FALSE)</f>
        <v>2007</v>
      </c>
      <c r="K38">
        <f>VLOOKUP(D38,account,4,FALSE)</f>
        <v>894.33</v>
      </c>
      <c r="L38">
        <f>VLOOKUP(D38,account,5,FALSE)</f>
        <v>1635</v>
      </c>
      <c r="M38" t="str">
        <f>VLOOKUP(D38,account,6,FALSE)</f>
        <v>Italy</v>
      </c>
      <c r="N38">
        <f>VLOOKUP(D38,accounts,7,FALSE)</f>
        <v>0</v>
      </c>
      <c r="O38" t="str">
        <f>VLOOKUP(C38,products,2,FALSE)</f>
        <v>GTX</v>
      </c>
      <c r="P38">
        <f>VLOOKUP(C38,products,3,FALSE)</f>
        <v>1096</v>
      </c>
      <c r="Q38" t="str">
        <f>VLOOKUP(B38,sales,2,FALSE)</f>
        <v>Melvin Marxen</v>
      </c>
      <c r="R38" t="str">
        <f>VLOOKUP(B38,sales,3,FALSE)</f>
        <v>Central</v>
      </c>
    </row>
    <row r="39" spans="1:18">
      <c r="A39" t="s">
        <v>148</v>
      </c>
      <c r="B39" t="s">
        <v>25</v>
      </c>
      <c r="C39" t="s">
        <v>57</v>
      </c>
      <c r="D39" t="s">
        <v>149</v>
      </c>
      <c r="E39" t="s">
        <v>50</v>
      </c>
      <c r="F39" s="1">
        <v>42690</v>
      </c>
      <c r="G39" s="1">
        <v>42808</v>
      </c>
      <c r="H39">
        <v>3725</v>
      </c>
      <c r="I39" t="str">
        <f>VLOOKUP(pipeline!D39,account,2,FALSE)</f>
        <v>technolgy</v>
      </c>
      <c r="J39">
        <f t="shared" ref="J39:J48" si="24">VLOOKUP(D39,account,3,FALSE)</f>
        <v>2005</v>
      </c>
      <c r="K39">
        <f t="shared" ref="K39:K48" si="25">VLOOKUP(D39,account,4,FALSE)</f>
        <v>1520.66</v>
      </c>
      <c r="L39">
        <f t="shared" ref="L39:L48" si="26">VLOOKUP(D39,account,5,FALSE)</f>
        <v>1806</v>
      </c>
      <c r="M39" t="str">
        <f t="shared" ref="M39:M48" si="27">VLOOKUP(D39,account,6,FALSE)</f>
        <v>United States</v>
      </c>
      <c r="N39">
        <f t="shared" ref="N39:N48" si="28">VLOOKUP(D39,accounts,7,FALSE)</f>
        <v>0</v>
      </c>
      <c r="O39" t="str">
        <f t="shared" ref="O39:O48" si="29">VLOOKUP(C39,products,2,FALSE)</f>
        <v>MG</v>
      </c>
      <c r="P39">
        <f t="shared" ref="P39:P47" si="30">VLOOKUP(C39,products,3,FALSE)</f>
        <v>3393</v>
      </c>
      <c r="Q39" t="str">
        <f t="shared" ref="Q39:Q47" si="31">VLOOKUP(B39,sales,2,FALSE)</f>
        <v>Melvin Marxen</v>
      </c>
      <c r="R39" t="str">
        <f t="shared" ref="R39:R47" si="32">VLOOKUP(B39,sales,3,FALSE)</f>
        <v>Central</v>
      </c>
    </row>
    <row r="40" spans="1:18">
      <c r="A40" t="s">
        <v>150</v>
      </c>
      <c r="B40" t="s">
        <v>39</v>
      </c>
      <c r="C40" t="s">
        <v>55</v>
      </c>
      <c r="D40" t="s">
        <v>151</v>
      </c>
      <c r="E40" t="s">
        <v>50</v>
      </c>
      <c r="F40" s="1">
        <v>42690</v>
      </c>
      <c r="G40" s="1">
        <v>42825</v>
      </c>
      <c r="H40">
        <v>559</v>
      </c>
      <c r="I40" t="str">
        <f>VLOOKUP(pipeline!D40,account,2,FALSE)</f>
        <v>finance</v>
      </c>
      <c r="J40">
        <f t="shared" si="24"/>
        <v>2008</v>
      </c>
      <c r="K40">
        <f t="shared" si="25"/>
        <v>52.5</v>
      </c>
      <c r="L40">
        <f t="shared" si="26"/>
        <v>165</v>
      </c>
      <c r="M40" t="str">
        <f t="shared" si="27"/>
        <v>United States</v>
      </c>
      <c r="N40">
        <f t="shared" si="28"/>
        <v>0</v>
      </c>
      <c r="O40" t="str">
        <f t="shared" si="29"/>
        <v>GTX</v>
      </c>
      <c r="P40">
        <f t="shared" si="30"/>
        <v>550</v>
      </c>
      <c r="Q40" t="str">
        <f t="shared" si="31"/>
        <v>Summer Sewald</v>
      </c>
      <c r="R40" t="str">
        <f t="shared" si="32"/>
        <v>West</v>
      </c>
    </row>
    <row r="41" spans="1:18">
      <c r="A41" t="s">
        <v>152</v>
      </c>
      <c r="B41" t="s">
        <v>16</v>
      </c>
      <c r="C41" t="s">
        <v>55</v>
      </c>
      <c r="D41" t="s">
        <v>153</v>
      </c>
      <c r="E41" t="s">
        <v>52</v>
      </c>
      <c r="F41" s="1">
        <v>42690</v>
      </c>
      <c r="G41" s="1">
        <v>42805</v>
      </c>
      <c r="H41">
        <v>0</v>
      </c>
      <c r="I41" t="str">
        <f>VLOOKUP(pipeline!D41,account,2,FALSE)</f>
        <v>retail</v>
      </c>
      <c r="J41">
        <f t="shared" si="24"/>
        <v>2001</v>
      </c>
      <c r="K41">
        <f t="shared" si="25"/>
        <v>2437.85</v>
      </c>
      <c r="L41">
        <f t="shared" si="26"/>
        <v>4874</v>
      </c>
      <c r="M41" t="str">
        <f t="shared" si="27"/>
        <v>United States</v>
      </c>
      <c r="N41">
        <f t="shared" si="28"/>
        <v>0</v>
      </c>
      <c r="O41" t="str">
        <f t="shared" si="29"/>
        <v>GTX</v>
      </c>
      <c r="P41">
        <f t="shared" si="30"/>
        <v>550</v>
      </c>
      <c r="Q41" t="str">
        <f t="shared" si="31"/>
        <v>Celia Rouche</v>
      </c>
      <c r="R41" t="str">
        <f t="shared" si="32"/>
        <v>West</v>
      </c>
    </row>
    <row r="42" spans="1:18">
      <c r="A42" t="s">
        <v>154</v>
      </c>
      <c r="B42" t="s">
        <v>25</v>
      </c>
      <c r="C42" t="s">
        <v>58</v>
      </c>
      <c r="D42" t="s">
        <v>155</v>
      </c>
      <c r="E42" t="s">
        <v>52</v>
      </c>
      <c r="F42" s="1">
        <v>42691</v>
      </c>
      <c r="G42" s="1">
        <v>42815</v>
      </c>
      <c r="H42">
        <v>0</v>
      </c>
      <c r="I42" t="str">
        <f>VLOOKUP(pipeline!D42,account,2,FALSE)</f>
        <v>technolgy</v>
      </c>
      <c r="J42">
        <f t="shared" si="24"/>
        <v>1983</v>
      </c>
      <c r="K42">
        <f t="shared" si="25"/>
        <v>1008.06</v>
      </c>
      <c r="L42">
        <f t="shared" si="26"/>
        <v>1238</v>
      </c>
      <c r="M42" t="str">
        <f t="shared" si="27"/>
        <v>United States</v>
      </c>
      <c r="N42">
        <f t="shared" si="28"/>
        <v>0</v>
      </c>
      <c r="O42" t="str">
        <f t="shared" si="29"/>
        <v>GTX</v>
      </c>
      <c r="P42">
        <f t="shared" si="30"/>
        <v>1096</v>
      </c>
      <c r="Q42" t="str">
        <f t="shared" si="31"/>
        <v>Melvin Marxen</v>
      </c>
      <c r="R42" t="str">
        <f t="shared" si="32"/>
        <v>Central</v>
      </c>
    </row>
    <row r="43" spans="1:18">
      <c r="A43" t="s">
        <v>156</v>
      </c>
      <c r="B43" t="s">
        <v>37</v>
      </c>
      <c r="C43" t="s">
        <v>59</v>
      </c>
      <c r="D43" t="s">
        <v>101</v>
      </c>
      <c r="E43" t="s">
        <v>50</v>
      </c>
      <c r="F43" s="1">
        <v>42691</v>
      </c>
      <c r="G43" s="1">
        <v>42799</v>
      </c>
      <c r="H43">
        <v>4667</v>
      </c>
      <c r="I43" t="str">
        <f>VLOOKUP(pipeline!D43,account,2,FALSE)</f>
        <v>telecommunications</v>
      </c>
      <c r="J43">
        <f t="shared" si="24"/>
        <v>1999</v>
      </c>
      <c r="K43">
        <f t="shared" si="25"/>
        <v>1699.85</v>
      </c>
      <c r="L43">
        <f t="shared" si="26"/>
        <v>5108</v>
      </c>
      <c r="M43" t="str">
        <f t="shared" si="27"/>
        <v>United States</v>
      </c>
      <c r="N43">
        <f t="shared" si="28"/>
        <v>0</v>
      </c>
      <c r="O43" t="str">
        <f t="shared" si="29"/>
        <v>GTX</v>
      </c>
      <c r="P43">
        <f t="shared" si="30"/>
        <v>5482</v>
      </c>
      <c r="Q43" t="str">
        <f t="shared" si="31"/>
        <v>Summer Sewald</v>
      </c>
      <c r="R43" t="str">
        <f t="shared" si="32"/>
        <v>West</v>
      </c>
    </row>
    <row r="44" spans="1:18">
      <c r="A44" t="s">
        <v>157</v>
      </c>
      <c r="B44" t="s">
        <v>28</v>
      </c>
      <c r="C44" t="s">
        <v>58</v>
      </c>
      <c r="D44" t="s">
        <v>158</v>
      </c>
      <c r="E44" t="s">
        <v>50</v>
      </c>
      <c r="F44" s="1">
        <v>42691</v>
      </c>
      <c r="G44" s="1">
        <v>42811</v>
      </c>
      <c r="H44">
        <v>903</v>
      </c>
      <c r="I44" t="str">
        <f>VLOOKUP(pipeline!D44,account,2,FALSE)</f>
        <v>finance</v>
      </c>
      <c r="J44">
        <f t="shared" si="24"/>
        <v>2006</v>
      </c>
      <c r="K44">
        <f t="shared" si="25"/>
        <v>1102.43</v>
      </c>
      <c r="L44">
        <f t="shared" si="26"/>
        <v>1759</v>
      </c>
      <c r="M44" t="str">
        <f t="shared" si="27"/>
        <v>United States</v>
      </c>
      <c r="N44">
        <f t="shared" si="28"/>
        <v>0</v>
      </c>
      <c r="O44" t="str">
        <f t="shared" si="29"/>
        <v>GTX</v>
      </c>
      <c r="P44">
        <f t="shared" si="30"/>
        <v>1096</v>
      </c>
      <c r="Q44" t="str">
        <f t="shared" si="31"/>
        <v>Melvin Marxen</v>
      </c>
      <c r="R44" t="str">
        <f t="shared" si="32"/>
        <v>Central</v>
      </c>
    </row>
    <row r="45" spans="1:18">
      <c r="A45" t="s">
        <v>159</v>
      </c>
      <c r="B45" t="s">
        <v>40</v>
      </c>
      <c r="C45" t="s">
        <v>58</v>
      </c>
      <c r="D45" t="s">
        <v>103</v>
      </c>
      <c r="E45" t="s">
        <v>50</v>
      </c>
      <c r="F45" s="1">
        <v>42691</v>
      </c>
      <c r="G45" s="1">
        <v>42807</v>
      </c>
      <c r="H45">
        <v>1180</v>
      </c>
      <c r="I45" t="str">
        <f>VLOOKUP(pipeline!D45,account,2,FALSE)</f>
        <v>employment</v>
      </c>
      <c r="J45">
        <f t="shared" si="24"/>
        <v>1988</v>
      </c>
      <c r="K45">
        <f t="shared" si="25"/>
        <v>2059.9</v>
      </c>
      <c r="L45">
        <f t="shared" si="26"/>
        <v>3644</v>
      </c>
      <c r="M45" t="str">
        <f t="shared" si="27"/>
        <v>United States</v>
      </c>
      <c r="N45">
        <f t="shared" si="28"/>
        <v>0</v>
      </c>
      <c r="O45" t="str">
        <f t="shared" si="29"/>
        <v>GTX</v>
      </c>
      <c r="P45">
        <f t="shared" si="30"/>
        <v>1096</v>
      </c>
      <c r="Q45" t="str">
        <f t="shared" si="31"/>
        <v>Summer Sewald</v>
      </c>
      <c r="R45" t="str">
        <f t="shared" si="32"/>
        <v>West</v>
      </c>
    </row>
    <row r="46" spans="1:18">
      <c r="A46" t="s">
        <v>160</v>
      </c>
      <c r="B46" t="s">
        <v>29</v>
      </c>
      <c r="C46" t="s">
        <v>55</v>
      </c>
      <c r="D46" t="s">
        <v>89</v>
      </c>
      <c r="E46" t="s">
        <v>50</v>
      </c>
      <c r="F46" s="1">
        <v>42691</v>
      </c>
      <c r="G46" s="1">
        <v>42799</v>
      </c>
      <c r="H46">
        <v>487</v>
      </c>
      <c r="I46" t="str">
        <f>VLOOKUP(pipeline!D46,account,2,FALSE)</f>
        <v>medical</v>
      </c>
      <c r="J46">
        <f t="shared" si="24"/>
        <v>1992</v>
      </c>
      <c r="K46">
        <f t="shared" si="25"/>
        <v>3922.42</v>
      </c>
      <c r="L46">
        <f t="shared" si="26"/>
        <v>6837</v>
      </c>
      <c r="M46" t="str">
        <f t="shared" si="27"/>
        <v>United States</v>
      </c>
      <c r="N46">
        <f t="shared" si="28"/>
        <v>0</v>
      </c>
      <c r="O46" t="str">
        <f t="shared" si="29"/>
        <v>GTX</v>
      </c>
      <c r="P46">
        <f t="shared" si="30"/>
        <v>550</v>
      </c>
      <c r="Q46" t="str">
        <f t="shared" si="31"/>
        <v>Melvin Marxen</v>
      </c>
      <c r="R46" t="str">
        <f t="shared" si="32"/>
        <v>Central</v>
      </c>
    </row>
    <row r="47" spans="1:18">
      <c r="A47" t="s">
        <v>161</v>
      </c>
      <c r="B47" t="s">
        <v>21</v>
      </c>
      <c r="C47" t="s">
        <v>57</v>
      </c>
      <c r="D47" t="s">
        <v>143</v>
      </c>
      <c r="E47" t="s">
        <v>50</v>
      </c>
      <c r="F47" s="1">
        <v>42692</v>
      </c>
      <c r="G47" s="1">
        <v>42798</v>
      </c>
      <c r="H47">
        <v>3180</v>
      </c>
      <c r="I47" t="str">
        <f>VLOOKUP(pipeline!D47,account,2,FALSE)</f>
        <v>finance</v>
      </c>
      <c r="J47">
        <f t="shared" si="24"/>
        <v>1987</v>
      </c>
      <c r="K47">
        <f t="shared" si="25"/>
        <v>1698.2</v>
      </c>
      <c r="L47">
        <f t="shared" si="26"/>
        <v>3798</v>
      </c>
      <c r="M47" t="str">
        <f t="shared" si="27"/>
        <v>United States</v>
      </c>
      <c r="N47">
        <f t="shared" si="28"/>
        <v>0</v>
      </c>
      <c r="O47" t="str">
        <f t="shared" si="29"/>
        <v>MG</v>
      </c>
      <c r="P47">
        <f t="shared" si="30"/>
        <v>3393</v>
      </c>
      <c r="Q47" t="str">
        <f t="shared" si="31"/>
        <v>Dustin Brinkmann</v>
      </c>
      <c r="R47" t="str">
        <f t="shared" si="32"/>
        <v>Central</v>
      </c>
    </row>
    <row r="48" spans="1:18">
      <c r="A48" t="s">
        <v>162</v>
      </c>
      <c r="B48" t="s">
        <v>25</v>
      </c>
      <c r="C48" t="s">
        <v>57</v>
      </c>
      <c r="D48" t="s">
        <v>141</v>
      </c>
      <c r="E48" t="s">
        <v>50</v>
      </c>
      <c r="F48" s="1">
        <v>42693</v>
      </c>
      <c r="G48" s="1">
        <v>42812</v>
      </c>
      <c r="H48">
        <v>3563</v>
      </c>
      <c r="I48" t="str">
        <f>VLOOKUP(pipeline!D48,account,2,FALSE)</f>
        <v>telecommunications</v>
      </c>
      <c r="J48">
        <f t="shared" si="24"/>
        <v>2007</v>
      </c>
      <c r="K48">
        <f t="shared" si="25"/>
        <v>86.68</v>
      </c>
      <c r="L48">
        <f t="shared" si="26"/>
        <v>187</v>
      </c>
      <c r="M48" t="str">
        <f t="shared" si="27"/>
        <v>United States</v>
      </c>
      <c r="N48" t="str">
        <f t="shared" si="28"/>
        <v>Sonron</v>
      </c>
      <c r="O48" t="str">
        <f t="shared" si="29"/>
        <v>MG</v>
      </c>
      <c r="P48">
        <f>VLOOKUP(C48,products,3,FALSE)</f>
        <v>3393</v>
      </c>
      <c r="Q48" t="str">
        <f>VLOOKUP(B48,sales,2,FALSE)</f>
        <v>Melvin Marxen</v>
      </c>
      <c r="R48" t="str">
        <f>VLOOKUP(B48,sales,3,FALSE)</f>
        <v>Central</v>
      </c>
    </row>
    <row r="49" spans="1:18">
      <c r="A49" t="s">
        <v>163</v>
      </c>
      <c r="B49" t="s">
        <v>34</v>
      </c>
      <c r="C49" t="s">
        <v>59</v>
      </c>
      <c r="D49" t="s">
        <v>164</v>
      </c>
      <c r="E49" t="s">
        <v>50</v>
      </c>
      <c r="F49" s="1">
        <v>42694</v>
      </c>
      <c r="G49" s="1">
        <v>42808</v>
      </c>
      <c r="H49">
        <v>5585</v>
      </c>
      <c r="I49" t="str">
        <f>VLOOKUP(pipeline!D49,account,2,FALSE)</f>
        <v>medical</v>
      </c>
      <c r="J49">
        <f>VLOOKUP(D49,account,3,FALSE)</f>
        <v>1994</v>
      </c>
      <c r="K49">
        <f>VLOOKUP(D49,account,4,FALSE)</f>
        <v>2818.38</v>
      </c>
      <c r="L49">
        <f>VLOOKUP(D49,account,5,FALSE)</f>
        <v>6290</v>
      </c>
      <c r="M49" t="str">
        <f>VLOOKUP(D49,account,6,FALSE)</f>
        <v>United States</v>
      </c>
      <c r="N49">
        <f>VLOOKUP(D49,accounts,7,FALSE)</f>
        <v>0</v>
      </c>
      <c r="O49" t="str">
        <f>VLOOKUP(C49,products,2,FALSE)</f>
        <v>GTX</v>
      </c>
      <c r="P49">
        <f>VLOOKUP(C49,products,3,FALSE)</f>
        <v>5482</v>
      </c>
      <c r="Q49" t="str">
        <f>VLOOKUP(B49,sales,2,FALSE)</f>
        <v>Rocco Neubert</v>
      </c>
      <c r="R49" t="str">
        <f>VLOOKUP(B49,sales,3,FALSE)</f>
        <v>East</v>
      </c>
    </row>
    <row r="50" spans="1:18">
      <c r="A50" t="s">
        <v>165</v>
      </c>
      <c r="B50" t="s">
        <v>13</v>
      </c>
      <c r="C50" t="s">
        <v>60</v>
      </c>
      <c r="D50" t="s">
        <v>119</v>
      </c>
      <c r="E50" t="s">
        <v>50</v>
      </c>
      <c r="F50" s="1">
        <v>42694</v>
      </c>
      <c r="G50" s="1">
        <v>42803</v>
      </c>
      <c r="H50">
        <v>25897</v>
      </c>
      <c r="I50" t="str">
        <f>VLOOKUP(pipeline!D50,account,2,FALSE)</f>
        <v>entertainment</v>
      </c>
      <c r="J50">
        <f>VLOOKUP(D50,account,3,FALSE)</f>
        <v>1992</v>
      </c>
      <c r="K50">
        <f>VLOOKUP(D50,account,4,FALSE)</f>
        <v>324.19</v>
      </c>
      <c r="L50">
        <f>VLOOKUP(D50,account,5,FALSE)</f>
        <v>978</v>
      </c>
      <c r="M50" t="str">
        <f>VLOOKUP(D50,account,6,FALSE)</f>
        <v>United States</v>
      </c>
      <c r="N50">
        <f>VLOOKUP(D50,accounts,7,FALSE)</f>
        <v>0</v>
      </c>
      <c r="O50" t="str">
        <f>VLOOKUP(C50,products,2,FALSE)</f>
        <v>GTK</v>
      </c>
      <c r="P50">
        <f>VLOOKUP(C50,products,3,FALSE)</f>
        <v>26768</v>
      </c>
      <c r="Q50" t="str">
        <f>VLOOKUP(B50,sales,2,FALSE)</f>
        <v>Celia Rouche</v>
      </c>
      <c r="R50" t="str">
        <f>VLOOKUP(B50,sales,3,FALSE)</f>
        <v>West</v>
      </c>
    </row>
    <row r="51" spans="1:18">
      <c r="A51" t="s">
        <v>166</v>
      </c>
      <c r="B51" t="s">
        <v>38</v>
      </c>
      <c r="C51" t="s">
        <v>58</v>
      </c>
      <c r="D51" t="s">
        <v>167</v>
      </c>
      <c r="E51" t="s">
        <v>50</v>
      </c>
      <c r="F51" s="1">
        <v>42694</v>
      </c>
      <c r="G51" s="1">
        <v>42797</v>
      </c>
      <c r="H51">
        <v>1207</v>
      </c>
      <c r="I51" t="str">
        <f>VLOOKUP(pipeline!D51,account,2,FALSE)</f>
        <v>marketing</v>
      </c>
      <c r="J51">
        <f t="shared" ref="J51:J67" si="33">VLOOKUP(D51,account,3,FALSE)</f>
        <v>2000</v>
      </c>
      <c r="K51">
        <f t="shared" ref="K51:K67" si="34">VLOOKUP(D51,account,4,FALSE)</f>
        <v>2952.73</v>
      </c>
      <c r="L51">
        <f t="shared" ref="L51:L67" si="35">VLOOKUP(D51,account,5,FALSE)</f>
        <v>5107</v>
      </c>
      <c r="M51" t="str">
        <f t="shared" ref="M51:M67" si="36">VLOOKUP(D51,account,6,FALSE)</f>
        <v>United States</v>
      </c>
      <c r="N51">
        <f t="shared" ref="N51:N67" si="37">VLOOKUP(D51,accounts,7,FALSE)</f>
        <v>0</v>
      </c>
      <c r="O51" t="str">
        <f t="shared" ref="O51:O67" si="38">VLOOKUP(C51,products,2,FALSE)</f>
        <v>GTX</v>
      </c>
      <c r="P51">
        <f t="shared" ref="P51:P57" si="39">VLOOKUP(C51,products,3,FALSE)</f>
        <v>1096</v>
      </c>
      <c r="Q51" t="str">
        <f t="shared" ref="Q51:Q57" si="40">VLOOKUP(B51,sales,2,FALSE)</f>
        <v>Summer Sewald</v>
      </c>
      <c r="R51" t="str">
        <f t="shared" ref="R51:R57" si="41">VLOOKUP(B51,sales,3,FALSE)</f>
        <v>West</v>
      </c>
    </row>
    <row r="52" spans="1:18">
      <c r="A52" t="s">
        <v>168</v>
      </c>
      <c r="B52" t="s">
        <v>21</v>
      </c>
      <c r="C52" t="s">
        <v>57</v>
      </c>
      <c r="D52" t="s">
        <v>82</v>
      </c>
      <c r="E52" t="s">
        <v>52</v>
      </c>
      <c r="F52" s="1">
        <v>42694</v>
      </c>
      <c r="G52" s="1">
        <v>42802</v>
      </c>
      <c r="H52">
        <v>0</v>
      </c>
      <c r="I52" t="str">
        <f>VLOOKUP(pipeline!D52,account,2,FALSE)</f>
        <v>retail</v>
      </c>
      <c r="J52">
        <f t="shared" si="33"/>
        <v>2001</v>
      </c>
      <c r="K52">
        <f t="shared" si="34"/>
        <v>718.62</v>
      </c>
      <c r="L52">
        <f t="shared" si="35"/>
        <v>2448</v>
      </c>
      <c r="M52" t="str">
        <f t="shared" si="36"/>
        <v>United States</v>
      </c>
      <c r="N52">
        <f t="shared" si="37"/>
        <v>0</v>
      </c>
      <c r="O52" t="str">
        <f t="shared" si="38"/>
        <v>MG</v>
      </c>
      <c r="P52">
        <f t="shared" si="39"/>
        <v>3393</v>
      </c>
      <c r="Q52" t="str">
        <f t="shared" si="40"/>
        <v>Dustin Brinkmann</v>
      </c>
      <c r="R52" t="str">
        <f t="shared" si="41"/>
        <v>Central</v>
      </c>
    </row>
    <row r="53" spans="1:18">
      <c r="A53" t="s">
        <v>169</v>
      </c>
      <c r="B53" t="s">
        <v>21</v>
      </c>
      <c r="C53" t="s">
        <v>55</v>
      </c>
      <c r="D53" t="s">
        <v>170</v>
      </c>
      <c r="E53" t="s">
        <v>50</v>
      </c>
      <c r="F53" s="1">
        <v>42694</v>
      </c>
      <c r="G53" s="1">
        <v>42798</v>
      </c>
      <c r="H53">
        <v>559</v>
      </c>
      <c r="I53" t="str">
        <f>VLOOKUP(pipeline!D53,account,2,FALSE)</f>
        <v>technolgy</v>
      </c>
      <c r="J53">
        <f t="shared" si="33"/>
        <v>1987</v>
      </c>
      <c r="K53">
        <f t="shared" si="34"/>
        <v>2938.67</v>
      </c>
      <c r="L53">
        <f t="shared" si="35"/>
        <v>8775</v>
      </c>
      <c r="M53" t="str">
        <f t="shared" si="36"/>
        <v>Panama</v>
      </c>
      <c r="N53">
        <f t="shared" si="37"/>
        <v>0</v>
      </c>
      <c r="O53" t="str">
        <f t="shared" si="38"/>
        <v>GTX</v>
      </c>
      <c r="P53">
        <f t="shared" si="39"/>
        <v>550</v>
      </c>
      <c r="Q53" t="str">
        <f t="shared" si="40"/>
        <v>Dustin Brinkmann</v>
      </c>
      <c r="R53" t="str">
        <f t="shared" si="41"/>
        <v>Central</v>
      </c>
    </row>
    <row r="54" spans="1:18">
      <c r="A54" t="s">
        <v>171</v>
      </c>
      <c r="B54" t="s">
        <v>40</v>
      </c>
      <c r="C54" t="s">
        <v>55</v>
      </c>
      <c r="D54" t="s">
        <v>134</v>
      </c>
      <c r="E54" t="s">
        <v>53</v>
      </c>
      <c r="F54" s="1">
        <v>42694</v>
      </c>
      <c r="I54" t="str">
        <f>VLOOKUP(pipeline!D54,account,2,FALSE)</f>
        <v>services</v>
      </c>
      <c r="J54">
        <f t="shared" si="33"/>
        <v>2003</v>
      </c>
      <c r="K54">
        <f t="shared" si="34"/>
        <v>692.19</v>
      </c>
      <c r="L54">
        <f t="shared" si="35"/>
        <v>1922</v>
      </c>
      <c r="M54" t="str">
        <f t="shared" si="36"/>
        <v>United States</v>
      </c>
      <c r="N54">
        <f t="shared" si="37"/>
        <v>0</v>
      </c>
      <c r="O54" t="str">
        <f t="shared" si="38"/>
        <v>GTX</v>
      </c>
      <c r="P54">
        <f t="shared" si="39"/>
        <v>550</v>
      </c>
      <c r="Q54" t="str">
        <f t="shared" si="40"/>
        <v>Summer Sewald</v>
      </c>
      <c r="R54" t="str">
        <f t="shared" si="41"/>
        <v>West</v>
      </c>
    </row>
    <row r="55" spans="1:18">
      <c r="A55" t="s">
        <v>172</v>
      </c>
      <c r="B55" t="s">
        <v>29</v>
      </c>
      <c r="C55" t="s">
        <v>58</v>
      </c>
      <c r="D55" t="s">
        <v>129</v>
      </c>
      <c r="E55" t="s">
        <v>50</v>
      </c>
      <c r="F55" s="1">
        <v>42694</v>
      </c>
      <c r="G55" s="1">
        <v>42803</v>
      </c>
      <c r="H55">
        <v>1033</v>
      </c>
      <c r="I55" t="str">
        <f>VLOOKUP(pipeline!D55,account,2,FALSE)</f>
        <v>marketing</v>
      </c>
      <c r="J55">
        <f t="shared" si="33"/>
        <v>1995</v>
      </c>
      <c r="K55">
        <f t="shared" si="34"/>
        <v>2173.98</v>
      </c>
      <c r="L55">
        <f t="shared" si="35"/>
        <v>2928</v>
      </c>
      <c r="M55" t="str">
        <f t="shared" si="36"/>
        <v>United States</v>
      </c>
      <c r="N55" t="str">
        <f t="shared" si="37"/>
        <v>Inity</v>
      </c>
      <c r="O55" t="str">
        <f t="shared" si="38"/>
        <v>GTX</v>
      </c>
      <c r="P55">
        <f t="shared" si="39"/>
        <v>1096</v>
      </c>
      <c r="Q55" t="str">
        <f t="shared" si="40"/>
        <v>Melvin Marxen</v>
      </c>
      <c r="R55" t="str">
        <f t="shared" si="41"/>
        <v>Central</v>
      </c>
    </row>
    <row r="56" spans="1:18">
      <c r="A56" t="s">
        <v>173</v>
      </c>
      <c r="B56" t="s">
        <v>34</v>
      </c>
      <c r="C56" t="s">
        <v>55</v>
      </c>
      <c r="D56" t="s">
        <v>174</v>
      </c>
      <c r="E56" t="s">
        <v>50</v>
      </c>
      <c r="F56" s="1">
        <v>42695</v>
      </c>
      <c r="G56" s="1">
        <v>42815</v>
      </c>
      <c r="H56">
        <v>462</v>
      </c>
      <c r="I56" t="str">
        <f>VLOOKUP(pipeline!D56,account,2,FALSE)</f>
        <v>software</v>
      </c>
      <c r="J56">
        <f t="shared" si="33"/>
        <v>1982</v>
      </c>
      <c r="K56">
        <f t="shared" si="34"/>
        <v>11698.03</v>
      </c>
      <c r="L56">
        <f t="shared" si="35"/>
        <v>34288</v>
      </c>
      <c r="M56" t="str">
        <f t="shared" si="36"/>
        <v>United States</v>
      </c>
      <c r="N56">
        <f t="shared" si="37"/>
        <v>0</v>
      </c>
      <c r="O56" t="str">
        <f t="shared" si="38"/>
        <v>GTX</v>
      </c>
      <c r="P56">
        <f t="shared" si="39"/>
        <v>550</v>
      </c>
      <c r="Q56" t="str">
        <f t="shared" si="40"/>
        <v>Rocco Neubert</v>
      </c>
      <c r="R56" t="str">
        <f t="shared" si="41"/>
        <v>East</v>
      </c>
    </row>
    <row r="57" spans="1:18">
      <c r="A57" t="s">
        <v>175</v>
      </c>
      <c r="B57" t="s">
        <v>14</v>
      </c>
      <c r="C57" t="s">
        <v>57</v>
      </c>
      <c r="D57" t="s">
        <v>176</v>
      </c>
      <c r="E57" t="s">
        <v>52</v>
      </c>
      <c r="F57" s="1">
        <v>42695</v>
      </c>
      <c r="G57" s="1">
        <v>42795</v>
      </c>
      <c r="H57">
        <v>0</v>
      </c>
      <c r="I57" t="str">
        <f>VLOOKUP(pipeline!D57,account,2,FALSE)</f>
        <v>services</v>
      </c>
      <c r="J57">
        <f t="shared" si="33"/>
        <v>1987</v>
      </c>
      <c r="K57">
        <f t="shared" si="34"/>
        <v>405.59</v>
      </c>
      <c r="L57">
        <f t="shared" si="35"/>
        <v>1179</v>
      </c>
      <c r="M57" t="str">
        <f t="shared" si="36"/>
        <v>Brazil</v>
      </c>
      <c r="N57" t="str">
        <f t="shared" si="37"/>
        <v>Warephase</v>
      </c>
      <c r="O57" t="str">
        <f t="shared" si="38"/>
        <v>MG</v>
      </c>
      <c r="P57">
        <f t="shared" si="39"/>
        <v>3393</v>
      </c>
      <c r="Q57" t="str">
        <f t="shared" si="40"/>
        <v>Celia Rouche</v>
      </c>
      <c r="R57" t="str">
        <f t="shared" si="41"/>
        <v>West</v>
      </c>
    </row>
    <row r="58" spans="1:18">
      <c r="A58" t="s">
        <v>177</v>
      </c>
      <c r="B58" t="s">
        <v>21</v>
      </c>
      <c r="C58" t="s">
        <v>57</v>
      </c>
      <c r="D58" t="s">
        <v>89</v>
      </c>
      <c r="E58" t="s">
        <v>50</v>
      </c>
      <c r="F58" s="1">
        <v>42695</v>
      </c>
      <c r="G58" s="1">
        <v>42809</v>
      </c>
      <c r="H58">
        <v>3573</v>
      </c>
      <c r="I58" t="str">
        <f>VLOOKUP(pipeline!D58,account,2,FALSE)</f>
        <v>medical</v>
      </c>
      <c r="J58">
        <f t="shared" si="33"/>
        <v>1992</v>
      </c>
      <c r="K58">
        <f t="shared" si="34"/>
        <v>3922.42</v>
      </c>
      <c r="L58">
        <f t="shared" si="35"/>
        <v>6837</v>
      </c>
      <c r="M58" t="str">
        <f t="shared" si="36"/>
        <v>United States</v>
      </c>
      <c r="N58">
        <f t="shared" si="37"/>
        <v>0</v>
      </c>
      <c r="O58" t="str">
        <f t="shared" si="38"/>
        <v>MG</v>
      </c>
      <c r="P58">
        <f t="shared" ref="P58:P67" si="42">VLOOKUP(C58,products,3,FALSE)</f>
        <v>3393</v>
      </c>
      <c r="Q58" t="str">
        <f t="shared" ref="Q58:Q67" si="43">VLOOKUP(B58,sales,2,FALSE)</f>
        <v>Dustin Brinkmann</v>
      </c>
      <c r="R58" t="str">
        <f t="shared" ref="R58:R67" si="44">VLOOKUP(B58,sales,3,FALSE)</f>
        <v>Central</v>
      </c>
    </row>
    <row r="59" spans="1:18">
      <c r="A59" t="s">
        <v>178</v>
      </c>
      <c r="B59" t="s">
        <v>41</v>
      </c>
      <c r="C59" t="s">
        <v>58</v>
      </c>
      <c r="D59" t="s">
        <v>99</v>
      </c>
      <c r="E59" t="s">
        <v>52</v>
      </c>
      <c r="F59" s="1">
        <v>42695</v>
      </c>
      <c r="G59" s="1">
        <v>42811</v>
      </c>
      <c r="H59">
        <v>0</v>
      </c>
      <c r="I59" t="str">
        <f>VLOOKUP(pipeline!D59,account,2,FALSE)</f>
        <v>marketing</v>
      </c>
      <c r="J59">
        <f t="shared" si="33"/>
        <v>2008</v>
      </c>
      <c r="K59">
        <f t="shared" si="34"/>
        <v>894.37</v>
      </c>
      <c r="L59">
        <f t="shared" si="35"/>
        <v>1593</v>
      </c>
      <c r="M59" t="str">
        <f t="shared" si="36"/>
        <v>Poland</v>
      </c>
      <c r="N59">
        <f t="shared" si="37"/>
        <v>0</v>
      </c>
      <c r="O59" t="str">
        <f t="shared" si="38"/>
        <v>GTX</v>
      </c>
      <c r="P59">
        <f t="shared" si="42"/>
        <v>1096</v>
      </c>
      <c r="Q59" t="str">
        <f t="shared" si="43"/>
        <v>Summer Sewald</v>
      </c>
      <c r="R59" t="str">
        <f t="shared" si="44"/>
        <v>West</v>
      </c>
    </row>
    <row r="60" spans="1:18">
      <c r="A60" t="s">
        <v>179</v>
      </c>
      <c r="B60" t="s">
        <v>7</v>
      </c>
      <c r="C60" t="s">
        <v>56</v>
      </c>
      <c r="D60" t="s">
        <v>180</v>
      </c>
      <c r="E60" t="s">
        <v>50</v>
      </c>
      <c r="F60" s="1">
        <v>42696</v>
      </c>
      <c r="G60" s="1">
        <v>42798</v>
      </c>
      <c r="H60">
        <v>62</v>
      </c>
      <c r="I60" t="str">
        <f>VLOOKUP(pipeline!D60,account,2,FALSE)</f>
        <v>medical</v>
      </c>
      <c r="J60">
        <f t="shared" si="33"/>
        <v>1991</v>
      </c>
      <c r="K60">
        <f t="shared" si="34"/>
        <v>326.82</v>
      </c>
      <c r="L60">
        <f t="shared" si="35"/>
        <v>1016</v>
      </c>
      <c r="M60" t="str">
        <f t="shared" si="36"/>
        <v>United States</v>
      </c>
      <c r="N60">
        <f t="shared" si="37"/>
        <v>0</v>
      </c>
      <c r="O60" t="str">
        <f t="shared" si="38"/>
        <v>MG</v>
      </c>
      <c r="P60">
        <f t="shared" si="42"/>
        <v>55</v>
      </c>
      <c r="Q60" t="str">
        <f t="shared" si="43"/>
        <v>Cara Losch</v>
      </c>
      <c r="R60" t="str">
        <f t="shared" si="44"/>
        <v>East</v>
      </c>
    </row>
    <row r="61" spans="1:18">
      <c r="A61" t="s">
        <v>181</v>
      </c>
      <c r="B61" t="s">
        <v>38</v>
      </c>
      <c r="C61" t="s">
        <v>55</v>
      </c>
      <c r="D61" t="s">
        <v>182</v>
      </c>
      <c r="E61" t="s">
        <v>50</v>
      </c>
      <c r="F61" s="1">
        <v>42696</v>
      </c>
      <c r="G61" s="1">
        <v>42825</v>
      </c>
      <c r="H61">
        <v>566</v>
      </c>
      <c r="I61" t="str">
        <f>VLOOKUP(pipeline!D61,account,2,FALSE)</f>
        <v>entertainment</v>
      </c>
      <c r="J61">
        <f t="shared" si="33"/>
        <v>2002</v>
      </c>
      <c r="K61">
        <f t="shared" si="34"/>
        <v>349.81</v>
      </c>
      <c r="L61">
        <f t="shared" si="35"/>
        <v>315</v>
      </c>
      <c r="M61" t="str">
        <f t="shared" si="36"/>
        <v>United States</v>
      </c>
      <c r="N61">
        <f t="shared" si="37"/>
        <v>0</v>
      </c>
      <c r="O61" t="str">
        <f t="shared" si="38"/>
        <v>GTX</v>
      </c>
      <c r="P61">
        <f t="shared" si="42"/>
        <v>550</v>
      </c>
      <c r="Q61" t="str">
        <f t="shared" si="43"/>
        <v>Summer Sewald</v>
      </c>
      <c r="R61" t="str">
        <f t="shared" si="44"/>
        <v>West</v>
      </c>
    </row>
    <row r="62" spans="1:18">
      <c r="A62" t="s">
        <v>183</v>
      </c>
      <c r="B62" t="s">
        <v>28</v>
      </c>
      <c r="C62" t="s">
        <v>55</v>
      </c>
      <c r="D62" t="s">
        <v>184</v>
      </c>
      <c r="E62" t="s">
        <v>50</v>
      </c>
      <c r="F62" s="1">
        <v>42696</v>
      </c>
      <c r="G62" s="1">
        <v>42797</v>
      </c>
      <c r="H62">
        <v>508</v>
      </c>
      <c r="I62" t="str">
        <f>VLOOKUP(pipeline!D62,account,2,FALSE)</f>
        <v>retail</v>
      </c>
      <c r="J62">
        <f t="shared" si="33"/>
        <v>1995</v>
      </c>
      <c r="K62">
        <f t="shared" si="34"/>
        <v>332.43</v>
      </c>
      <c r="L62">
        <f t="shared" si="35"/>
        <v>799</v>
      </c>
      <c r="M62" t="str">
        <f t="shared" si="36"/>
        <v>United States</v>
      </c>
      <c r="N62">
        <f t="shared" si="37"/>
        <v>0</v>
      </c>
      <c r="O62" t="str">
        <f t="shared" si="38"/>
        <v>GTX</v>
      </c>
      <c r="P62">
        <f t="shared" si="42"/>
        <v>550</v>
      </c>
      <c r="Q62" t="str">
        <f t="shared" si="43"/>
        <v>Melvin Marxen</v>
      </c>
      <c r="R62" t="str">
        <f t="shared" si="44"/>
        <v>Central</v>
      </c>
    </row>
    <row r="63" spans="1:18">
      <c r="A63" t="s">
        <v>185</v>
      </c>
      <c r="B63" t="s">
        <v>9</v>
      </c>
      <c r="C63" t="s">
        <v>57</v>
      </c>
      <c r="D63" t="s">
        <v>115</v>
      </c>
      <c r="E63" t="s">
        <v>52</v>
      </c>
      <c r="F63" s="1">
        <v>42696</v>
      </c>
      <c r="G63" s="1">
        <v>42814</v>
      </c>
      <c r="H63">
        <v>0</v>
      </c>
      <c r="I63" t="str">
        <f>VLOOKUP(pipeline!D63,account,2,FALSE)</f>
        <v>finance</v>
      </c>
      <c r="J63">
        <f t="shared" si="33"/>
        <v>1993</v>
      </c>
      <c r="K63">
        <f t="shared" si="34"/>
        <v>646.1</v>
      </c>
      <c r="L63">
        <f t="shared" si="35"/>
        <v>883</v>
      </c>
      <c r="M63" t="str">
        <f t="shared" si="36"/>
        <v>United States</v>
      </c>
      <c r="N63" t="str">
        <f t="shared" si="37"/>
        <v>Golddex</v>
      </c>
      <c r="O63" t="str">
        <f t="shared" si="38"/>
        <v>MG</v>
      </c>
      <c r="P63">
        <f t="shared" si="42"/>
        <v>3393</v>
      </c>
      <c r="Q63" t="str">
        <f t="shared" si="43"/>
        <v>Cara Losch</v>
      </c>
      <c r="R63" t="str">
        <f t="shared" si="44"/>
        <v>East</v>
      </c>
    </row>
    <row r="64" spans="1:18">
      <c r="A64" t="s">
        <v>186</v>
      </c>
      <c r="B64" t="s">
        <v>23</v>
      </c>
      <c r="C64" t="s">
        <v>56</v>
      </c>
      <c r="D64" t="s">
        <v>85</v>
      </c>
      <c r="E64" t="s">
        <v>50</v>
      </c>
      <c r="F64" s="1">
        <v>42696</v>
      </c>
      <c r="G64" s="1">
        <v>42805</v>
      </c>
      <c r="H64">
        <v>51</v>
      </c>
      <c r="I64" t="str">
        <f>VLOOKUP(pipeline!D64,account,2,FALSE)</f>
        <v>software</v>
      </c>
      <c r="J64">
        <f t="shared" si="33"/>
        <v>1998</v>
      </c>
      <c r="K64">
        <f t="shared" si="34"/>
        <v>2714.9</v>
      </c>
      <c r="L64">
        <f t="shared" si="35"/>
        <v>2641</v>
      </c>
      <c r="M64" t="str">
        <f t="shared" si="36"/>
        <v>United States</v>
      </c>
      <c r="N64" t="str">
        <f t="shared" si="37"/>
        <v>Acme Corporation</v>
      </c>
      <c r="O64" t="str">
        <f t="shared" si="38"/>
        <v>MG</v>
      </c>
      <c r="P64">
        <f t="shared" si="42"/>
        <v>55</v>
      </c>
      <c r="Q64" t="str">
        <f t="shared" si="43"/>
        <v>Dustin Brinkmann</v>
      </c>
      <c r="R64" t="str">
        <f t="shared" si="44"/>
        <v>Central</v>
      </c>
    </row>
    <row r="65" spans="1:18">
      <c r="A65" t="s">
        <v>187</v>
      </c>
      <c r="B65" t="s">
        <v>7</v>
      </c>
      <c r="C65" t="s">
        <v>55</v>
      </c>
      <c r="D65" t="s">
        <v>93</v>
      </c>
      <c r="E65" t="s">
        <v>53</v>
      </c>
      <c r="F65" s="1">
        <v>42697</v>
      </c>
      <c r="I65" t="str">
        <f>VLOOKUP(pipeline!D65,account,2,FALSE)</f>
        <v>entertainment</v>
      </c>
      <c r="J65">
        <f t="shared" si="33"/>
        <v>1993</v>
      </c>
      <c r="K65">
        <f t="shared" si="34"/>
        <v>4269.9</v>
      </c>
      <c r="L65">
        <f t="shared" si="35"/>
        <v>6472</v>
      </c>
      <c r="M65" t="str">
        <f t="shared" si="36"/>
        <v>United States</v>
      </c>
      <c r="N65" t="str">
        <f t="shared" si="37"/>
        <v>Massive Dynamic</v>
      </c>
      <c r="O65" t="str">
        <f t="shared" si="38"/>
        <v>GTX</v>
      </c>
      <c r="P65">
        <f t="shared" si="42"/>
        <v>550</v>
      </c>
      <c r="Q65" t="str">
        <f t="shared" si="43"/>
        <v>Cara Losch</v>
      </c>
      <c r="R65" t="str">
        <f t="shared" si="44"/>
        <v>East</v>
      </c>
    </row>
    <row r="66" spans="1:18">
      <c r="A66" t="s">
        <v>188</v>
      </c>
      <c r="B66" t="s">
        <v>7</v>
      </c>
      <c r="C66" t="s">
        <v>59</v>
      </c>
      <c r="D66" t="s">
        <v>189</v>
      </c>
      <c r="E66" t="s">
        <v>50</v>
      </c>
      <c r="F66" s="1">
        <v>42697</v>
      </c>
      <c r="G66" s="1">
        <v>42797</v>
      </c>
      <c r="H66">
        <v>5790</v>
      </c>
      <c r="I66" t="str">
        <f>VLOOKUP(pipeline!D66,account,2,FALSE)</f>
        <v>employment</v>
      </c>
      <c r="J66">
        <f t="shared" si="33"/>
        <v>1997</v>
      </c>
      <c r="K66">
        <f t="shared" si="34"/>
        <v>882.12</v>
      </c>
      <c r="L66">
        <f t="shared" si="35"/>
        <v>2769</v>
      </c>
      <c r="M66" t="str">
        <f t="shared" si="36"/>
        <v>United States</v>
      </c>
      <c r="N66">
        <f t="shared" si="37"/>
        <v>0</v>
      </c>
      <c r="O66" t="str">
        <f t="shared" si="38"/>
        <v>GTX</v>
      </c>
      <c r="P66">
        <f t="shared" si="42"/>
        <v>5482</v>
      </c>
      <c r="Q66" t="str">
        <f t="shared" si="43"/>
        <v>Cara Losch</v>
      </c>
      <c r="R66" t="str">
        <f t="shared" si="44"/>
        <v>East</v>
      </c>
    </row>
    <row r="67" spans="1:18">
      <c r="A67" t="s">
        <v>190</v>
      </c>
      <c r="B67" t="s">
        <v>34</v>
      </c>
      <c r="C67" t="s">
        <v>56</v>
      </c>
      <c r="D67" t="s">
        <v>191</v>
      </c>
      <c r="E67" t="s">
        <v>52</v>
      </c>
      <c r="F67" s="1">
        <v>42697</v>
      </c>
      <c r="G67" s="1">
        <v>42824</v>
      </c>
      <c r="H67">
        <v>0</v>
      </c>
      <c r="I67" t="str">
        <f>VLOOKUP(pipeline!D67,account,2,FALSE)</f>
        <v>retail</v>
      </c>
      <c r="J67">
        <f t="shared" si="33"/>
        <v>2004</v>
      </c>
      <c r="K67">
        <f t="shared" si="34"/>
        <v>702.72</v>
      </c>
      <c r="L67">
        <f t="shared" si="35"/>
        <v>1831</v>
      </c>
      <c r="M67" t="str">
        <f t="shared" si="36"/>
        <v>United States</v>
      </c>
      <c r="N67">
        <f t="shared" si="37"/>
        <v>0</v>
      </c>
      <c r="O67" t="str">
        <f t="shared" si="38"/>
        <v>MG</v>
      </c>
      <c r="P67">
        <f t="shared" si="42"/>
        <v>55</v>
      </c>
      <c r="Q67" t="str">
        <f t="shared" si="43"/>
        <v>Rocco Neubert</v>
      </c>
      <c r="R67" t="str">
        <f t="shared" si="44"/>
        <v>East</v>
      </c>
    </row>
    <row r="68" spans="1:18">
      <c r="A68" t="s">
        <v>192</v>
      </c>
      <c r="B68" t="s">
        <v>26</v>
      </c>
      <c r="C68" t="s">
        <v>57</v>
      </c>
      <c r="D68" t="s">
        <v>158</v>
      </c>
      <c r="E68" t="s">
        <v>50</v>
      </c>
      <c r="F68" s="1">
        <v>42697</v>
      </c>
      <c r="G68" s="1">
        <v>42811</v>
      </c>
      <c r="H68">
        <v>2972</v>
      </c>
      <c r="I68" t="str">
        <f>VLOOKUP(pipeline!D68,account,2,FALSE)</f>
        <v>finance</v>
      </c>
      <c r="J68">
        <f t="shared" ref="J68:J95" si="45">VLOOKUP(D68,account,3,FALSE)</f>
        <v>2006</v>
      </c>
      <c r="K68">
        <f t="shared" ref="K68:K95" si="46">VLOOKUP(D68,account,4,FALSE)</f>
        <v>1102.43</v>
      </c>
      <c r="L68">
        <f t="shared" ref="L68:L95" si="47">VLOOKUP(D68,account,5,FALSE)</f>
        <v>1759</v>
      </c>
      <c r="M68" t="str">
        <f t="shared" ref="M68:M95" si="48">VLOOKUP(D68,account,6,FALSE)</f>
        <v>United States</v>
      </c>
      <c r="N68">
        <f t="shared" ref="N68:N95" si="49">VLOOKUP(D68,accounts,7,FALSE)</f>
        <v>0</v>
      </c>
      <c r="O68" t="str">
        <f t="shared" ref="O68:O95" si="50">VLOOKUP(C68,products,2,FALSE)</f>
        <v>MG</v>
      </c>
      <c r="P68">
        <f t="shared" ref="P68:P81" si="51">VLOOKUP(C68,products,3,FALSE)</f>
        <v>3393</v>
      </c>
      <c r="Q68" t="str">
        <f t="shared" ref="Q68:Q81" si="52">VLOOKUP(B68,sales,2,FALSE)</f>
        <v>Melvin Marxen</v>
      </c>
      <c r="R68" t="str">
        <f t="shared" ref="R68:R81" si="53">VLOOKUP(B68,sales,3,FALSE)</f>
        <v>Central</v>
      </c>
    </row>
    <row r="69" spans="1:18">
      <c r="A69" t="s">
        <v>193</v>
      </c>
      <c r="B69" t="s">
        <v>15</v>
      </c>
      <c r="C69" t="s">
        <v>56</v>
      </c>
      <c r="D69" t="s">
        <v>194</v>
      </c>
      <c r="E69" t="s">
        <v>53</v>
      </c>
      <c r="F69" s="1">
        <v>42697</v>
      </c>
      <c r="I69" t="str">
        <f>VLOOKUP(pipeline!D69,account,2,FALSE)</f>
        <v>medical</v>
      </c>
      <c r="J69">
        <f t="shared" si="45"/>
        <v>2004</v>
      </c>
      <c r="K69">
        <f t="shared" si="46"/>
        <v>1618.89</v>
      </c>
      <c r="L69">
        <f t="shared" si="47"/>
        <v>3889</v>
      </c>
      <c r="M69" t="str">
        <f t="shared" si="48"/>
        <v>United States</v>
      </c>
      <c r="N69">
        <f t="shared" si="49"/>
        <v>0</v>
      </c>
      <c r="O69" t="str">
        <f t="shared" si="50"/>
        <v>MG</v>
      </c>
      <c r="P69">
        <f t="shared" si="51"/>
        <v>55</v>
      </c>
      <c r="Q69" t="str">
        <f t="shared" si="52"/>
        <v>Celia Rouche</v>
      </c>
      <c r="R69" t="str">
        <f t="shared" si="53"/>
        <v>West</v>
      </c>
    </row>
    <row r="70" spans="1:18">
      <c r="A70" t="s">
        <v>195</v>
      </c>
      <c r="B70" t="s">
        <v>15</v>
      </c>
      <c r="C70" t="s">
        <v>55</v>
      </c>
      <c r="D70" t="s">
        <v>196</v>
      </c>
      <c r="E70" t="s">
        <v>50</v>
      </c>
      <c r="F70" s="1">
        <v>42697</v>
      </c>
      <c r="G70" s="1">
        <v>42795</v>
      </c>
      <c r="H70">
        <v>523</v>
      </c>
      <c r="I70" t="str">
        <f>VLOOKUP(pipeline!D70,account,2,FALSE)</f>
        <v>employment</v>
      </c>
      <c r="J70">
        <f t="shared" si="45"/>
        <v>1983</v>
      </c>
      <c r="K70">
        <f t="shared" si="46"/>
        <v>2871.35</v>
      </c>
      <c r="L70">
        <f t="shared" si="47"/>
        <v>9561</v>
      </c>
      <c r="M70" t="str">
        <f t="shared" si="48"/>
        <v>United States</v>
      </c>
      <c r="N70">
        <f t="shared" si="49"/>
        <v>0</v>
      </c>
      <c r="O70" t="str">
        <f t="shared" si="50"/>
        <v>GTX</v>
      </c>
      <c r="P70">
        <f t="shared" si="51"/>
        <v>550</v>
      </c>
      <c r="Q70" t="str">
        <f t="shared" si="52"/>
        <v>Celia Rouche</v>
      </c>
      <c r="R70" t="str">
        <f t="shared" si="53"/>
        <v>West</v>
      </c>
    </row>
    <row r="71" spans="1:18">
      <c r="A71" t="s">
        <v>197</v>
      </c>
      <c r="B71" t="s">
        <v>19</v>
      </c>
      <c r="C71" t="s">
        <v>57</v>
      </c>
      <c r="D71" t="s">
        <v>198</v>
      </c>
      <c r="E71" t="s">
        <v>50</v>
      </c>
      <c r="F71" s="1">
        <v>42698</v>
      </c>
      <c r="G71" s="1">
        <v>42819</v>
      </c>
      <c r="H71">
        <v>3647</v>
      </c>
      <c r="I71" t="str">
        <f>VLOOKUP(pipeline!D71,account,2,FALSE)</f>
        <v>employment</v>
      </c>
      <c r="J71">
        <f t="shared" si="45"/>
        <v>1997</v>
      </c>
      <c r="K71">
        <f t="shared" si="46"/>
        <v>291.27</v>
      </c>
      <c r="L71">
        <f t="shared" si="47"/>
        <v>586</v>
      </c>
      <c r="M71" t="str">
        <f t="shared" si="48"/>
        <v>United States</v>
      </c>
      <c r="N71">
        <f t="shared" si="49"/>
        <v>0</v>
      </c>
      <c r="O71" t="str">
        <f t="shared" si="50"/>
        <v>MG</v>
      </c>
      <c r="P71">
        <f t="shared" si="51"/>
        <v>3393</v>
      </c>
      <c r="Q71" t="str">
        <f t="shared" si="52"/>
        <v>Dustin Brinkmann</v>
      </c>
      <c r="R71" t="str">
        <f t="shared" si="53"/>
        <v>Central</v>
      </c>
    </row>
    <row r="72" spans="1:18">
      <c r="A72" t="s">
        <v>199</v>
      </c>
      <c r="B72" t="s">
        <v>32</v>
      </c>
      <c r="C72" t="s">
        <v>57</v>
      </c>
      <c r="D72" t="s">
        <v>200</v>
      </c>
      <c r="E72" t="s">
        <v>50</v>
      </c>
      <c r="F72" s="1">
        <v>42698</v>
      </c>
      <c r="G72" s="1">
        <v>42795</v>
      </c>
      <c r="H72">
        <v>4200</v>
      </c>
      <c r="I72" t="str">
        <f>VLOOKUP(pipeline!D72,account,2,FALSE)</f>
        <v>finance</v>
      </c>
      <c r="J72">
        <f t="shared" si="45"/>
        <v>1998</v>
      </c>
      <c r="K72">
        <f t="shared" si="46"/>
        <v>2022.14</v>
      </c>
      <c r="L72">
        <f t="shared" si="47"/>
        <v>5113</v>
      </c>
      <c r="M72" t="str">
        <f t="shared" si="48"/>
        <v>United States</v>
      </c>
      <c r="N72">
        <f t="shared" si="49"/>
        <v>0</v>
      </c>
      <c r="O72" t="str">
        <f t="shared" si="50"/>
        <v>MG</v>
      </c>
      <c r="P72">
        <f t="shared" si="51"/>
        <v>3393</v>
      </c>
      <c r="Q72" t="str">
        <f t="shared" si="52"/>
        <v>Rocco Neubert</v>
      </c>
      <c r="R72" t="str">
        <f t="shared" si="53"/>
        <v>East</v>
      </c>
    </row>
    <row r="73" spans="1:18">
      <c r="A73" t="s">
        <v>201</v>
      </c>
      <c r="B73" t="s">
        <v>33</v>
      </c>
      <c r="C73" t="s">
        <v>58</v>
      </c>
      <c r="D73" t="s">
        <v>91</v>
      </c>
      <c r="E73" t="s">
        <v>53</v>
      </c>
      <c r="F73" s="1">
        <v>42698</v>
      </c>
      <c r="I73" t="str">
        <f>VLOOKUP(pipeline!D73,account,2,FALSE)</f>
        <v>retail</v>
      </c>
      <c r="J73">
        <f t="shared" si="45"/>
        <v>1989</v>
      </c>
      <c r="K73">
        <f t="shared" si="46"/>
        <v>1388.67</v>
      </c>
      <c r="L73">
        <f t="shared" si="47"/>
        <v>3583</v>
      </c>
      <c r="M73" t="str">
        <f t="shared" si="48"/>
        <v>United States</v>
      </c>
      <c r="N73">
        <f t="shared" si="49"/>
        <v>0</v>
      </c>
      <c r="O73" t="str">
        <f t="shared" si="50"/>
        <v>GTX</v>
      </c>
      <c r="P73">
        <f t="shared" si="51"/>
        <v>1096</v>
      </c>
      <c r="Q73" t="str">
        <f t="shared" si="52"/>
        <v>Rocco Neubert</v>
      </c>
      <c r="R73" t="str">
        <f t="shared" si="53"/>
        <v>East</v>
      </c>
    </row>
    <row r="74" spans="1:18">
      <c r="A74" t="s">
        <v>202</v>
      </c>
      <c r="B74" t="s">
        <v>38</v>
      </c>
      <c r="C74" t="s">
        <v>58</v>
      </c>
      <c r="D74" t="s">
        <v>203</v>
      </c>
      <c r="E74" t="s">
        <v>53</v>
      </c>
      <c r="F74" s="1">
        <v>42698</v>
      </c>
      <c r="I74" t="str">
        <f>VLOOKUP(pipeline!D74,account,2,FALSE)</f>
        <v>software</v>
      </c>
      <c r="J74">
        <f t="shared" si="45"/>
        <v>2002</v>
      </c>
      <c r="K74">
        <f t="shared" si="46"/>
        <v>987.39</v>
      </c>
      <c r="L74">
        <f t="shared" si="47"/>
        <v>2253</v>
      </c>
      <c r="M74" t="str">
        <f t="shared" si="48"/>
        <v>United States</v>
      </c>
      <c r="N74">
        <f t="shared" si="49"/>
        <v>0</v>
      </c>
      <c r="O74" t="str">
        <f t="shared" si="50"/>
        <v>GTX</v>
      </c>
      <c r="P74">
        <f t="shared" si="51"/>
        <v>1096</v>
      </c>
      <c r="Q74" t="str">
        <f t="shared" si="52"/>
        <v>Summer Sewald</v>
      </c>
      <c r="R74" t="str">
        <f t="shared" si="53"/>
        <v>West</v>
      </c>
    </row>
    <row r="75" spans="1:18">
      <c r="A75" t="s">
        <v>204</v>
      </c>
      <c r="B75" t="s">
        <v>38</v>
      </c>
      <c r="C75" t="s">
        <v>58</v>
      </c>
      <c r="D75" t="s">
        <v>205</v>
      </c>
      <c r="E75" t="s">
        <v>50</v>
      </c>
      <c r="F75" s="1">
        <v>42698</v>
      </c>
      <c r="G75" s="1">
        <v>42822</v>
      </c>
      <c r="H75">
        <v>1059</v>
      </c>
      <c r="I75" t="str">
        <f>VLOOKUP(pipeline!D75,account,2,FALSE)</f>
        <v>telecommunications</v>
      </c>
      <c r="J75">
        <f t="shared" si="45"/>
        <v>1995</v>
      </c>
      <c r="K75">
        <f t="shared" si="46"/>
        <v>1825.82</v>
      </c>
      <c r="L75">
        <f t="shared" si="47"/>
        <v>5595</v>
      </c>
      <c r="M75" t="str">
        <f t="shared" si="48"/>
        <v>United States</v>
      </c>
      <c r="N75" t="str">
        <f t="shared" si="49"/>
        <v>Sonron</v>
      </c>
      <c r="O75" t="str">
        <f t="shared" si="50"/>
        <v>GTX</v>
      </c>
      <c r="P75">
        <f t="shared" si="51"/>
        <v>1096</v>
      </c>
      <c r="Q75" t="str">
        <f t="shared" si="52"/>
        <v>Summer Sewald</v>
      </c>
      <c r="R75" t="str">
        <f t="shared" si="53"/>
        <v>West</v>
      </c>
    </row>
    <row r="76" spans="1:18">
      <c r="A76" t="s">
        <v>206</v>
      </c>
      <c r="B76" t="s">
        <v>28</v>
      </c>
      <c r="C76" t="s">
        <v>58</v>
      </c>
      <c r="D76" t="s">
        <v>85</v>
      </c>
      <c r="E76" t="s">
        <v>52</v>
      </c>
      <c r="F76" s="1">
        <v>42698</v>
      </c>
      <c r="G76" s="1">
        <v>42799</v>
      </c>
      <c r="H76">
        <v>0</v>
      </c>
      <c r="I76" t="str">
        <f>VLOOKUP(pipeline!D76,account,2,FALSE)</f>
        <v>software</v>
      </c>
      <c r="J76">
        <f t="shared" si="45"/>
        <v>1998</v>
      </c>
      <c r="K76">
        <f t="shared" si="46"/>
        <v>2714.9</v>
      </c>
      <c r="L76">
        <f t="shared" si="47"/>
        <v>2641</v>
      </c>
      <c r="M76" t="str">
        <f t="shared" si="48"/>
        <v>United States</v>
      </c>
      <c r="N76" t="str">
        <f t="shared" si="49"/>
        <v>Acme Corporation</v>
      </c>
      <c r="O76" t="str">
        <f t="shared" si="50"/>
        <v>GTX</v>
      </c>
      <c r="P76">
        <f t="shared" si="51"/>
        <v>1096</v>
      </c>
      <c r="Q76" t="str">
        <f t="shared" si="52"/>
        <v>Melvin Marxen</v>
      </c>
      <c r="R76" t="str">
        <f t="shared" si="53"/>
        <v>Central</v>
      </c>
    </row>
    <row r="77" spans="1:18">
      <c r="A77" t="s">
        <v>207</v>
      </c>
      <c r="B77" t="s">
        <v>23</v>
      </c>
      <c r="C77" t="s">
        <v>56</v>
      </c>
      <c r="D77" t="s">
        <v>208</v>
      </c>
      <c r="E77" t="s">
        <v>50</v>
      </c>
      <c r="F77" s="1">
        <v>42698</v>
      </c>
      <c r="G77" s="1">
        <v>42796</v>
      </c>
      <c r="H77">
        <v>57</v>
      </c>
      <c r="I77" t="str">
        <f>VLOOKUP(pipeline!D77,account,2,FALSE)</f>
        <v>software</v>
      </c>
      <c r="J77">
        <f t="shared" si="45"/>
        <v>1982</v>
      </c>
      <c r="K77">
        <f t="shared" si="46"/>
        <v>4618</v>
      </c>
      <c r="L77">
        <f t="shared" si="47"/>
        <v>10083</v>
      </c>
      <c r="M77" t="str">
        <f t="shared" si="48"/>
        <v>United States</v>
      </c>
      <c r="N77">
        <f t="shared" si="49"/>
        <v>0</v>
      </c>
      <c r="O77" t="str">
        <f t="shared" si="50"/>
        <v>MG</v>
      </c>
      <c r="P77">
        <f t="shared" si="51"/>
        <v>55</v>
      </c>
      <c r="Q77" t="str">
        <f t="shared" si="52"/>
        <v>Dustin Brinkmann</v>
      </c>
      <c r="R77" t="str">
        <f t="shared" si="53"/>
        <v>Central</v>
      </c>
    </row>
    <row r="78" spans="1:18">
      <c r="A78" t="s">
        <v>209</v>
      </c>
      <c r="B78" t="s">
        <v>17</v>
      </c>
      <c r="C78" t="s">
        <v>57</v>
      </c>
      <c r="D78" t="s">
        <v>210</v>
      </c>
      <c r="E78" t="s">
        <v>50</v>
      </c>
      <c r="F78" s="1">
        <v>42698</v>
      </c>
      <c r="G78" s="1">
        <v>42821</v>
      </c>
      <c r="H78">
        <v>3671</v>
      </c>
      <c r="I78" t="str">
        <f>VLOOKUP(pipeline!D78,account,2,FALSE)</f>
        <v>technolgy</v>
      </c>
      <c r="J78">
        <f t="shared" si="45"/>
        <v>1980</v>
      </c>
      <c r="K78">
        <f t="shared" si="46"/>
        <v>7708.38</v>
      </c>
      <c r="L78">
        <f t="shared" si="47"/>
        <v>13756</v>
      </c>
      <c r="M78" t="str">
        <f t="shared" si="48"/>
        <v>United States</v>
      </c>
      <c r="N78">
        <f t="shared" si="49"/>
        <v>0</v>
      </c>
      <c r="O78" t="str">
        <f t="shared" si="50"/>
        <v>MG</v>
      </c>
      <c r="P78">
        <f t="shared" si="51"/>
        <v>3393</v>
      </c>
      <c r="Q78" t="str">
        <f t="shared" si="52"/>
        <v>Celia Rouche</v>
      </c>
      <c r="R78" t="str">
        <f t="shared" si="53"/>
        <v>West</v>
      </c>
    </row>
    <row r="79" spans="1:18">
      <c r="A79" t="s">
        <v>211</v>
      </c>
      <c r="B79" t="s">
        <v>19</v>
      </c>
      <c r="C79" t="s">
        <v>56</v>
      </c>
      <c r="D79" t="s">
        <v>108</v>
      </c>
      <c r="E79" t="s">
        <v>50</v>
      </c>
      <c r="F79" s="1">
        <v>42699</v>
      </c>
      <c r="G79" s="1">
        <v>42795</v>
      </c>
      <c r="H79">
        <v>58</v>
      </c>
      <c r="I79" t="str">
        <f>VLOOKUP(pipeline!D79,account,2,FALSE)</f>
        <v>telecommunications</v>
      </c>
      <c r="J79">
        <f t="shared" si="45"/>
        <v>1988</v>
      </c>
      <c r="K79">
        <f t="shared" si="46"/>
        <v>5266.09</v>
      </c>
      <c r="L79">
        <f t="shared" si="47"/>
        <v>8595</v>
      </c>
      <c r="M79" t="str">
        <f t="shared" si="48"/>
        <v>United States</v>
      </c>
      <c r="N79" t="str">
        <f t="shared" si="49"/>
        <v>Sonron</v>
      </c>
      <c r="O79" t="str">
        <f t="shared" si="50"/>
        <v>MG</v>
      </c>
      <c r="P79">
        <f t="shared" si="51"/>
        <v>55</v>
      </c>
      <c r="Q79" t="str">
        <f t="shared" si="52"/>
        <v>Dustin Brinkmann</v>
      </c>
      <c r="R79" t="str">
        <f t="shared" si="53"/>
        <v>Central</v>
      </c>
    </row>
    <row r="80" spans="1:18">
      <c r="A80" t="s">
        <v>212</v>
      </c>
      <c r="B80" t="s">
        <v>20</v>
      </c>
      <c r="C80" t="s">
        <v>57</v>
      </c>
      <c r="D80" t="s">
        <v>108</v>
      </c>
      <c r="E80" t="s">
        <v>50</v>
      </c>
      <c r="F80" s="1">
        <v>42699</v>
      </c>
      <c r="G80" s="1">
        <v>42800</v>
      </c>
      <c r="H80">
        <v>3956</v>
      </c>
      <c r="I80" t="str">
        <f>VLOOKUP(pipeline!D80,account,2,FALSE)</f>
        <v>telecommunications</v>
      </c>
      <c r="J80">
        <f t="shared" si="45"/>
        <v>1988</v>
      </c>
      <c r="K80">
        <f t="shared" si="46"/>
        <v>5266.09</v>
      </c>
      <c r="L80">
        <f t="shared" si="47"/>
        <v>8595</v>
      </c>
      <c r="M80" t="str">
        <f t="shared" si="48"/>
        <v>United States</v>
      </c>
      <c r="N80" t="str">
        <f t="shared" si="49"/>
        <v>Sonron</v>
      </c>
      <c r="O80" t="str">
        <f t="shared" si="50"/>
        <v>MG</v>
      </c>
      <c r="P80">
        <f t="shared" si="51"/>
        <v>3393</v>
      </c>
      <c r="Q80" t="str">
        <f t="shared" si="52"/>
        <v>Dustin Brinkmann</v>
      </c>
      <c r="R80" t="str">
        <f t="shared" si="53"/>
        <v>Central</v>
      </c>
    </row>
    <row r="81" spans="1:18">
      <c r="A81" t="s">
        <v>213</v>
      </c>
      <c r="B81" t="s">
        <v>7</v>
      </c>
      <c r="C81" t="s">
        <v>59</v>
      </c>
      <c r="D81" t="s">
        <v>214</v>
      </c>
      <c r="E81" t="s">
        <v>50</v>
      </c>
      <c r="F81" s="1">
        <v>42699</v>
      </c>
      <c r="G81" s="1">
        <v>42795</v>
      </c>
      <c r="H81">
        <v>5964</v>
      </c>
      <c r="I81" t="str">
        <f>VLOOKUP(pipeline!D81,account,2,FALSE)</f>
        <v>medical</v>
      </c>
      <c r="J81">
        <f t="shared" si="45"/>
        <v>1999</v>
      </c>
      <c r="K81">
        <f t="shared" si="46"/>
        <v>251.41</v>
      </c>
      <c r="L81">
        <f t="shared" si="47"/>
        <v>495</v>
      </c>
      <c r="M81" t="str">
        <f t="shared" si="48"/>
        <v>United States</v>
      </c>
      <c r="N81">
        <f t="shared" si="49"/>
        <v>0</v>
      </c>
      <c r="O81" t="str">
        <f t="shared" si="50"/>
        <v>GTX</v>
      </c>
      <c r="P81">
        <f t="shared" si="51"/>
        <v>5482</v>
      </c>
      <c r="Q81" t="str">
        <f t="shared" si="52"/>
        <v>Cara Losch</v>
      </c>
      <c r="R81" t="str">
        <f t="shared" si="53"/>
        <v>East</v>
      </c>
    </row>
    <row r="82" spans="1:18">
      <c r="A82" t="s">
        <v>215</v>
      </c>
      <c r="B82" t="s">
        <v>25</v>
      </c>
      <c r="C82" t="s">
        <v>56</v>
      </c>
      <c r="D82" t="s">
        <v>216</v>
      </c>
      <c r="E82" t="s">
        <v>50</v>
      </c>
      <c r="F82" s="1">
        <v>42699</v>
      </c>
      <c r="G82" s="1">
        <v>42821</v>
      </c>
      <c r="H82">
        <v>49</v>
      </c>
      <c r="I82" t="str">
        <f>VLOOKUP(pipeline!D82,account,2,FALSE)</f>
        <v>entertainment</v>
      </c>
      <c r="J82">
        <f t="shared" si="45"/>
        <v>1998</v>
      </c>
      <c r="K82">
        <f t="shared" si="46"/>
        <v>217.87</v>
      </c>
      <c r="L82">
        <f t="shared" si="47"/>
        <v>551</v>
      </c>
      <c r="M82" t="str">
        <f t="shared" si="48"/>
        <v>United States</v>
      </c>
      <c r="N82">
        <f t="shared" si="49"/>
        <v>0</v>
      </c>
      <c r="O82" t="str">
        <f t="shared" si="50"/>
        <v>MG</v>
      </c>
      <c r="P82">
        <f>VLOOKUP(C82,products,3,FALSE)</f>
        <v>55</v>
      </c>
      <c r="Q82" t="str">
        <f>VLOOKUP(B82,sales,2,FALSE)</f>
        <v>Melvin Marxen</v>
      </c>
      <c r="R82" t="str">
        <f>VLOOKUP(B82,sales,3,FALSE)</f>
        <v>Central</v>
      </c>
    </row>
    <row r="83" spans="1:18">
      <c r="A83" t="s">
        <v>217</v>
      </c>
      <c r="B83" t="s">
        <v>10</v>
      </c>
      <c r="C83" t="s">
        <v>56</v>
      </c>
      <c r="D83" t="s">
        <v>218</v>
      </c>
      <c r="E83" t="s">
        <v>50</v>
      </c>
      <c r="F83" s="1">
        <v>42699</v>
      </c>
      <c r="G83" s="1">
        <v>42800</v>
      </c>
      <c r="H83">
        <v>65</v>
      </c>
      <c r="I83" t="str">
        <f>VLOOKUP(pipeline!D83,account,2,FALSE)</f>
        <v>technolgy</v>
      </c>
      <c r="J83">
        <f t="shared" si="45"/>
        <v>1992</v>
      </c>
      <c r="K83">
        <f t="shared" si="46"/>
        <v>1712.68</v>
      </c>
      <c r="L83">
        <f t="shared" si="47"/>
        <v>3194</v>
      </c>
      <c r="M83" t="str">
        <f t="shared" si="48"/>
        <v>United States</v>
      </c>
      <c r="N83" t="str">
        <f t="shared" si="49"/>
        <v>Acme Corporation</v>
      </c>
      <c r="O83" t="str">
        <f t="shared" si="50"/>
        <v>MG</v>
      </c>
      <c r="P83">
        <f>VLOOKUP(C83,products,3,FALSE)</f>
        <v>55</v>
      </c>
      <c r="Q83" t="str">
        <f>VLOOKUP(B83,sales,2,FALSE)</f>
        <v>Cara Losch</v>
      </c>
      <c r="R83" t="str">
        <f>VLOOKUP(B83,sales,3,FALSE)</f>
        <v>East</v>
      </c>
    </row>
    <row r="84" spans="1:18">
      <c r="A84" t="s">
        <v>219</v>
      </c>
      <c r="B84" t="s">
        <v>19</v>
      </c>
      <c r="C84" t="s">
        <v>56</v>
      </c>
      <c r="D84" t="s">
        <v>216</v>
      </c>
      <c r="E84" t="s">
        <v>52</v>
      </c>
      <c r="F84" s="1">
        <v>42700</v>
      </c>
      <c r="G84" s="1">
        <v>42821</v>
      </c>
      <c r="H84">
        <v>0</v>
      </c>
      <c r="I84" t="str">
        <f>VLOOKUP(pipeline!D84,account,2,FALSE)</f>
        <v>entertainment</v>
      </c>
      <c r="J84">
        <f t="shared" si="45"/>
        <v>1998</v>
      </c>
      <c r="K84">
        <f t="shared" si="46"/>
        <v>217.87</v>
      </c>
      <c r="L84">
        <f t="shared" si="47"/>
        <v>551</v>
      </c>
      <c r="M84" t="str">
        <f t="shared" si="48"/>
        <v>United States</v>
      </c>
      <c r="N84">
        <f t="shared" si="49"/>
        <v>0</v>
      </c>
      <c r="O84" t="str">
        <f t="shared" si="50"/>
        <v>MG</v>
      </c>
      <c r="P84">
        <f>VLOOKUP(C84,products,3,FALSE)</f>
        <v>55</v>
      </c>
      <c r="Q84" t="str">
        <f>VLOOKUP(B84,sales,2,FALSE)</f>
        <v>Dustin Brinkmann</v>
      </c>
      <c r="R84" t="str">
        <f>VLOOKUP(B84,sales,3,FALSE)</f>
        <v>Central</v>
      </c>
    </row>
    <row r="85" spans="1:18">
      <c r="A85" t="s">
        <v>220</v>
      </c>
      <c r="B85" t="s">
        <v>29</v>
      </c>
      <c r="C85" t="s">
        <v>58</v>
      </c>
      <c r="D85" t="s">
        <v>221</v>
      </c>
      <c r="E85" t="s">
        <v>50</v>
      </c>
      <c r="F85" s="1">
        <v>42700</v>
      </c>
      <c r="G85" s="1">
        <v>42815</v>
      </c>
      <c r="H85">
        <v>1080</v>
      </c>
      <c r="I85" t="str">
        <f>VLOOKUP(pipeline!D85,account,2,FALSE)</f>
        <v>technolgy</v>
      </c>
      <c r="J85">
        <f t="shared" si="45"/>
        <v>2000</v>
      </c>
      <c r="K85">
        <f t="shared" si="46"/>
        <v>1223.72</v>
      </c>
      <c r="L85">
        <f t="shared" si="47"/>
        <v>2497</v>
      </c>
      <c r="M85" t="str">
        <f t="shared" si="48"/>
        <v>Norway</v>
      </c>
      <c r="N85">
        <f t="shared" si="49"/>
        <v>0</v>
      </c>
      <c r="O85" t="str">
        <f t="shared" si="50"/>
        <v>GTX</v>
      </c>
      <c r="P85">
        <f t="shared" ref="P85:P90" si="54">VLOOKUP(C85,products,3,FALSE)</f>
        <v>1096</v>
      </c>
      <c r="Q85" t="str">
        <f t="shared" ref="Q85:Q90" si="55">VLOOKUP(B85,sales,2,FALSE)</f>
        <v>Melvin Marxen</v>
      </c>
      <c r="R85" t="str">
        <f t="shared" ref="R85:R90" si="56">VLOOKUP(B85,sales,3,FALSE)</f>
        <v>Central</v>
      </c>
    </row>
    <row r="86" spans="1:18">
      <c r="A86" t="s">
        <v>222</v>
      </c>
      <c r="B86" t="s">
        <v>35</v>
      </c>
      <c r="C86" t="s">
        <v>56</v>
      </c>
      <c r="D86" t="s">
        <v>223</v>
      </c>
      <c r="E86" t="s">
        <v>50</v>
      </c>
      <c r="F86" s="1">
        <v>42700</v>
      </c>
      <c r="G86" s="1">
        <v>42806</v>
      </c>
      <c r="H86">
        <v>57</v>
      </c>
      <c r="I86" t="str">
        <f>VLOOKUP(pipeline!D86,account,2,FALSE)</f>
        <v>retail</v>
      </c>
      <c r="J86">
        <f t="shared" si="45"/>
        <v>2003</v>
      </c>
      <c r="K86">
        <f t="shared" si="46"/>
        <v>1419.98</v>
      </c>
      <c r="L86">
        <f t="shared" si="47"/>
        <v>4018</v>
      </c>
      <c r="M86" t="str">
        <f t="shared" si="48"/>
        <v>United States</v>
      </c>
      <c r="N86">
        <f t="shared" si="49"/>
        <v>0</v>
      </c>
      <c r="O86" t="str">
        <f t="shared" si="50"/>
        <v>MG</v>
      </c>
      <c r="P86">
        <f t="shared" si="54"/>
        <v>55</v>
      </c>
      <c r="Q86" t="str">
        <f t="shared" si="55"/>
        <v>Rocco Neubert</v>
      </c>
      <c r="R86" t="str">
        <f t="shared" si="56"/>
        <v>East</v>
      </c>
    </row>
    <row r="87" spans="1:18">
      <c r="A87" t="s">
        <v>224</v>
      </c>
      <c r="B87" t="s">
        <v>8</v>
      </c>
      <c r="C87" t="s">
        <v>55</v>
      </c>
      <c r="D87" t="s">
        <v>210</v>
      </c>
      <c r="E87" t="s">
        <v>50</v>
      </c>
      <c r="F87" s="1">
        <v>42701</v>
      </c>
      <c r="G87" s="1">
        <v>42810</v>
      </c>
      <c r="H87">
        <v>469</v>
      </c>
      <c r="I87" t="str">
        <f>VLOOKUP(pipeline!D87,account,2,FALSE)</f>
        <v>technolgy</v>
      </c>
      <c r="J87">
        <f t="shared" si="45"/>
        <v>1980</v>
      </c>
      <c r="K87">
        <f t="shared" si="46"/>
        <v>7708.38</v>
      </c>
      <c r="L87">
        <f t="shared" si="47"/>
        <v>13756</v>
      </c>
      <c r="M87" t="str">
        <f t="shared" si="48"/>
        <v>United States</v>
      </c>
      <c r="N87">
        <f t="shared" si="49"/>
        <v>0</v>
      </c>
      <c r="O87" t="str">
        <f t="shared" si="50"/>
        <v>GTX</v>
      </c>
      <c r="P87">
        <f t="shared" si="54"/>
        <v>550</v>
      </c>
      <c r="Q87" t="str">
        <f t="shared" si="55"/>
        <v>Cara Losch</v>
      </c>
      <c r="R87" t="str">
        <f t="shared" si="56"/>
        <v>East</v>
      </c>
    </row>
    <row r="88" spans="1:18">
      <c r="A88" t="s">
        <v>225</v>
      </c>
      <c r="B88" t="s">
        <v>39</v>
      </c>
      <c r="C88" t="s">
        <v>55</v>
      </c>
      <c r="D88" t="s">
        <v>226</v>
      </c>
      <c r="E88" t="s">
        <v>50</v>
      </c>
      <c r="F88" s="1">
        <v>42701</v>
      </c>
      <c r="G88" s="1">
        <v>42797</v>
      </c>
      <c r="H88">
        <v>532</v>
      </c>
      <c r="I88" t="str">
        <f>VLOOKUP(pipeline!D88,account,2,FALSE)</f>
        <v>medical</v>
      </c>
      <c r="J88">
        <f t="shared" si="45"/>
        <v>2017</v>
      </c>
      <c r="K88">
        <f t="shared" si="46"/>
        <v>4.54</v>
      </c>
      <c r="L88">
        <f t="shared" si="47"/>
        <v>9</v>
      </c>
      <c r="M88" t="str">
        <f t="shared" si="48"/>
        <v>United States</v>
      </c>
      <c r="N88">
        <f t="shared" si="49"/>
        <v>0</v>
      </c>
      <c r="O88" t="str">
        <f t="shared" si="50"/>
        <v>GTX</v>
      </c>
      <c r="P88">
        <f t="shared" si="54"/>
        <v>550</v>
      </c>
      <c r="Q88" t="str">
        <f t="shared" si="55"/>
        <v>Summer Sewald</v>
      </c>
      <c r="R88" t="str">
        <f t="shared" si="56"/>
        <v>West</v>
      </c>
    </row>
    <row r="89" spans="1:18">
      <c r="A89" t="s">
        <v>227</v>
      </c>
      <c r="B89" t="s">
        <v>15</v>
      </c>
      <c r="C89" t="s">
        <v>57</v>
      </c>
      <c r="D89" t="s">
        <v>228</v>
      </c>
      <c r="E89" t="s">
        <v>53</v>
      </c>
      <c r="F89" s="1">
        <v>42701</v>
      </c>
      <c r="I89" t="str">
        <f>VLOOKUP(pipeline!D89,account,2,FALSE)</f>
        <v>finance</v>
      </c>
      <c r="J89">
        <f t="shared" si="45"/>
        <v>1994</v>
      </c>
      <c r="K89">
        <f t="shared" si="46"/>
        <v>355.23</v>
      </c>
      <c r="L89">
        <f t="shared" si="47"/>
        <v>853</v>
      </c>
      <c r="M89" t="str">
        <f t="shared" si="48"/>
        <v>United States</v>
      </c>
      <c r="N89">
        <f t="shared" si="49"/>
        <v>0</v>
      </c>
      <c r="O89" t="str">
        <f t="shared" si="50"/>
        <v>MG</v>
      </c>
      <c r="P89">
        <f t="shared" si="54"/>
        <v>3393</v>
      </c>
      <c r="Q89" t="str">
        <f t="shared" si="55"/>
        <v>Celia Rouche</v>
      </c>
      <c r="R89" t="str">
        <f t="shared" si="56"/>
        <v>West</v>
      </c>
    </row>
    <row r="90" spans="1:18">
      <c r="A90" t="s">
        <v>229</v>
      </c>
      <c r="B90" t="s">
        <v>16</v>
      </c>
      <c r="C90" t="s">
        <v>55</v>
      </c>
      <c r="D90" t="s">
        <v>210</v>
      </c>
      <c r="E90" t="s">
        <v>50</v>
      </c>
      <c r="F90" s="1">
        <v>42701</v>
      </c>
      <c r="G90" s="1">
        <v>42820</v>
      </c>
      <c r="H90">
        <v>538</v>
      </c>
      <c r="I90" t="str">
        <f>VLOOKUP(pipeline!D90,account,2,FALSE)</f>
        <v>technolgy</v>
      </c>
      <c r="J90">
        <f t="shared" si="45"/>
        <v>1980</v>
      </c>
      <c r="K90">
        <f t="shared" si="46"/>
        <v>7708.38</v>
      </c>
      <c r="L90">
        <f t="shared" si="47"/>
        <v>13756</v>
      </c>
      <c r="M90" t="str">
        <f t="shared" si="48"/>
        <v>United States</v>
      </c>
      <c r="N90">
        <f t="shared" si="49"/>
        <v>0</v>
      </c>
      <c r="O90" t="str">
        <f t="shared" si="50"/>
        <v>GTX</v>
      </c>
      <c r="P90">
        <f t="shared" si="54"/>
        <v>550</v>
      </c>
      <c r="Q90" t="str">
        <f t="shared" si="55"/>
        <v>Celia Rouche</v>
      </c>
      <c r="R90" t="str">
        <f t="shared" si="56"/>
        <v>West</v>
      </c>
    </row>
    <row r="91" spans="1:18">
      <c r="A91" t="s">
        <v>230</v>
      </c>
      <c r="B91" t="s">
        <v>41</v>
      </c>
      <c r="C91" t="s">
        <v>59</v>
      </c>
      <c r="D91" t="s">
        <v>231</v>
      </c>
      <c r="E91" t="s">
        <v>50</v>
      </c>
      <c r="F91" s="1">
        <v>42701</v>
      </c>
      <c r="G91" s="1">
        <v>42805</v>
      </c>
      <c r="H91">
        <v>5370</v>
      </c>
      <c r="I91" t="str">
        <f>VLOOKUP(pipeline!D91,account,2,FALSE)</f>
        <v>technolgy</v>
      </c>
      <c r="J91">
        <f t="shared" si="45"/>
        <v>2010</v>
      </c>
      <c r="K91">
        <f t="shared" si="46"/>
        <v>587.72</v>
      </c>
      <c r="L91">
        <f t="shared" si="47"/>
        <v>1501</v>
      </c>
      <c r="M91" t="str">
        <f t="shared" si="48"/>
        <v>United States</v>
      </c>
      <c r="N91">
        <f t="shared" si="49"/>
        <v>0</v>
      </c>
      <c r="O91" t="str">
        <f t="shared" si="50"/>
        <v>GTX</v>
      </c>
      <c r="P91">
        <f t="shared" ref="P91:P106" si="57">VLOOKUP(C91,products,3,FALSE)</f>
        <v>5482</v>
      </c>
      <c r="Q91" t="str">
        <f t="shared" ref="Q91:Q106" si="58">VLOOKUP(B91,sales,2,FALSE)</f>
        <v>Summer Sewald</v>
      </c>
      <c r="R91" t="str">
        <f t="shared" ref="R91:R106" si="59">VLOOKUP(B91,sales,3,FALSE)</f>
        <v>West</v>
      </c>
    </row>
    <row r="92" spans="1:18">
      <c r="A92" t="s">
        <v>232</v>
      </c>
      <c r="B92" t="s">
        <v>41</v>
      </c>
      <c r="C92" t="s">
        <v>59</v>
      </c>
      <c r="D92" t="s">
        <v>87</v>
      </c>
      <c r="E92" t="s">
        <v>50</v>
      </c>
      <c r="F92" s="1">
        <v>42701</v>
      </c>
      <c r="G92" s="1">
        <v>42815</v>
      </c>
      <c r="H92">
        <v>6499</v>
      </c>
      <c r="I92" t="str">
        <f>VLOOKUP(pipeline!D92,account,2,FALSE)</f>
        <v>services</v>
      </c>
      <c r="J92">
        <f t="shared" si="45"/>
        <v>1982</v>
      </c>
      <c r="K92">
        <f t="shared" si="46"/>
        <v>792.46</v>
      </c>
      <c r="L92">
        <f t="shared" si="47"/>
        <v>1299</v>
      </c>
      <c r="M92" t="str">
        <f t="shared" si="48"/>
        <v>United States</v>
      </c>
      <c r="N92">
        <f t="shared" si="49"/>
        <v>0</v>
      </c>
      <c r="O92" t="str">
        <f t="shared" si="50"/>
        <v>GTX</v>
      </c>
      <c r="P92">
        <f t="shared" si="57"/>
        <v>5482</v>
      </c>
      <c r="Q92" t="str">
        <f t="shared" si="58"/>
        <v>Summer Sewald</v>
      </c>
      <c r="R92" t="str">
        <f t="shared" si="59"/>
        <v>West</v>
      </c>
    </row>
    <row r="93" spans="1:18">
      <c r="A93" t="s">
        <v>233</v>
      </c>
      <c r="B93" t="s">
        <v>25</v>
      </c>
      <c r="C93" t="s">
        <v>58</v>
      </c>
      <c r="D93" t="s">
        <v>147</v>
      </c>
      <c r="E93" t="s">
        <v>50</v>
      </c>
      <c r="F93" s="1">
        <v>42702</v>
      </c>
      <c r="G93" s="1">
        <v>42800</v>
      </c>
      <c r="H93">
        <v>1161</v>
      </c>
      <c r="I93" t="str">
        <f>VLOOKUP(pipeline!D93,account,2,FALSE)</f>
        <v>retail</v>
      </c>
      <c r="J93">
        <f t="shared" si="45"/>
        <v>2007</v>
      </c>
      <c r="K93">
        <f t="shared" si="46"/>
        <v>894.33</v>
      </c>
      <c r="L93">
        <f t="shared" si="47"/>
        <v>1635</v>
      </c>
      <c r="M93" t="str">
        <f t="shared" si="48"/>
        <v>Italy</v>
      </c>
      <c r="N93">
        <f t="shared" si="49"/>
        <v>0</v>
      </c>
      <c r="O93" t="str">
        <f t="shared" si="50"/>
        <v>GTX</v>
      </c>
      <c r="P93">
        <f t="shared" si="57"/>
        <v>1096</v>
      </c>
      <c r="Q93" t="str">
        <f t="shared" si="58"/>
        <v>Melvin Marxen</v>
      </c>
      <c r="R93" t="str">
        <f t="shared" si="59"/>
        <v>Central</v>
      </c>
    </row>
    <row r="94" spans="1:18">
      <c r="A94" t="s">
        <v>234</v>
      </c>
      <c r="B94" t="s">
        <v>39</v>
      </c>
      <c r="C94" t="s">
        <v>55</v>
      </c>
      <c r="D94" t="s">
        <v>106</v>
      </c>
      <c r="E94" t="s">
        <v>50</v>
      </c>
      <c r="F94" s="1">
        <v>42702</v>
      </c>
      <c r="G94" s="1">
        <v>42820</v>
      </c>
      <c r="H94">
        <v>576</v>
      </c>
      <c r="I94" t="str">
        <f>VLOOKUP(pipeline!D94,account,2,FALSE)</f>
        <v>software</v>
      </c>
      <c r="J94">
        <f t="shared" si="45"/>
        <v>1996</v>
      </c>
      <c r="K94">
        <f t="shared" si="46"/>
        <v>6354.87</v>
      </c>
      <c r="L94">
        <f t="shared" si="47"/>
        <v>16780</v>
      </c>
      <c r="M94" t="str">
        <f t="shared" si="48"/>
        <v>United States</v>
      </c>
      <c r="N94" t="str">
        <f t="shared" si="49"/>
        <v>Bubba Gump</v>
      </c>
      <c r="O94" t="str">
        <f t="shared" si="50"/>
        <v>GTX</v>
      </c>
      <c r="P94">
        <f t="shared" si="57"/>
        <v>550</v>
      </c>
      <c r="Q94" t="str">
        <f t="shared" si="58"/>
        <v>Summer Sewald</v>
      </c>
      <c r="R94" t="str">
        <f t="shared" si="59"/>
        <v>West</v>
      </c>
    </row>
    <row r="95" spans="1:18">
      <c r="A95" t="s">
        <v>235</v>
      </c>
      <c r="B95" t="s">
        <v>40</v>
      </c>
      <c r="C95" t="s">
        <v>58</v>
      </c>
      <c r="D95" t="s">
        <v>87</v>
      </c>
      <c r="E95" t="s">
        <v>50</v>
      </c>
      <c r="F95" s="1">
        <v>42702</v>
      </c>
      <c r="G95" s="1">
        <v>42813</v>
      </c>
      <c r="H95">
        <v>979</v>
      </c>
      <c r="I95" t="str">
        <f>VLOOKUP(pipeline!D95,account,2,FALSE)</f>
        <v>services</v>
      </c>
      <c r="J95">
        <f t="shared" si="45"/>
        <v>1982</v>
      </c>
      <c r="K95">
        <f t="shared" si="46"/>
        <v>792.46</v>
      </c>
      <c r="L95">
        <f t="shared" si="47"/>
        <v>1299</v>
      </c>
      <c r="M95" t="str">
        <f t="shared" si="48"/>
        <v>United States</v>
      </c>
      <c r="N95">
        <f t="shared" si="49"/>
        <v>0</v>
      </c>
      <c r="O95" t="str">
        <f t="shared" si="50"/>
        <v>GTX</v>
      </c>
      <c r="P95">
        <f t="shared" si="57"/>
        <v>1096</v>
      </c>
      <c r="Q95" t="str">
        <f t="shared" si="58"/>
        <v>Summer Sewald</v>
      </c>
      <c r="R95" t="str">
        <f t="shared" si="59"/>
        <v>West</v>
      </c>
    </row>
    <row r="96" spans="1:18">
      <c r="A96" t="s">
        <v>236</v>
      </c>
      <c r="B96" t="s">
        <v>23</v>
      </c>
      <c r="C96" t="s">
        <v>56</v>
      </c>
      <c r="D96" t="s">
        <v>143</v>
      </c>
      <c r="E96" t="s">
        <v>50</v>
      </c>
      <c r="F96" s="1">
        <v>42702</v>
      </c>
      <c r="G96" s="1">
        <v>42801</v>
      </c>
      <c r="H96">
        <v>43</v>
      </c>
      <c r="I96" t="str">
        <f>VLOOKUP(pipeline!D96,account,2,FALSE)</f>
        <v>finance</v>
      </c>
      <c r="J96">
        <f t="shared" ref="J96:J116" si="60">VLOOKUP(D96,account,3,FALSE)</f>
        <v>1987</v>
      </c>
      <c r="K96">
        <f t="shared" ref="K96:K116" si="61">VLOOKUP(D96,account,4,FALSE)</f>
        <v>1698.2</v>
      </c>
      <c r="L96">
        <f t="shared" ref="L96:L116" si="62">VLOOKUP(D96,account,5,FALSE)</f>
        <v>3798</v>
      </c>
      <c r="M96" t="str">
        <f t="shared" ref="M96:M116" si="63">VLOOKUP(D96,account,6,FALSE)</f>
        <v>United States</v>
      </c>
      <c r="N96">
        <f t="shared" ref="N96:N116" si="64">VLOOKUP(D96,accounts,7,FALSE)</f>
        <v>0</v>
      </c>
      <c r="O96" t="str">
        <f t="shared" ref="O96:O116" si="65">VLOOKUP(C96,products,2,FALSE)</f>
        <v>MG</v>
      </c>
      <c r="P96">
        <f t="shared" si="57"/>
        <v>55</v>
      </c>
      <c r="Q96" t="str">
        <f t="shared" si="58"/>
        <v>Dustin Brinkmann</v>
      </c>
      <c r="R96" t="str">
        <f t="shared" si="59"/>
        <v>Central</v>
      </c>
    </row>
    <row r="97" spans="1:18">
      <c r="A97" t="s">
        <v>237</v>
      </c>
      <c r="B97" t="s">
        <v>26</v>
      </c>
      <c r="C97" t="s">
        <v>56</v>
      </c>
      <c r="D97" t="s">
        <v>238</v>
      </c>
      <c r="E97" t="s">
        <v>50</v>
      </c>
      <c r="F97" s="1">
        <v>42703</v>
      </c>
      <c r="G97" s="1">
        <v>42801</v>
      </c>
      <c r="H97">
        <v>57</v>
      </c>
      <c r="I97" t="str">
        <f>VLOOKUP(pipeline!D97,account,2,FALSE)</f>
        <v>marketing</v>
      </c>
      <c r="J97">
        <f t="shared" si="60"/>
        <v>2012</v>
      </c>
      <c r="K97">
        <f t="shared" si="61"/>
        <v>45.39</v>
      </c>
      <c r="L97">
        <f t="shared" si="62"/>
        <v>100</v>
      </c>
      <c r="M97" t="str">
        <f t="shared" si="63"/>
        <v>United States</v>
      </c>
      <c r="N97" t="str">
        <f t="shared" si="64"/>
        <v>Inity</v>
      </c>
      <c r="O97" t="str">
        <f t="shared" si="65"/>
        <v>MG</v>
      </c>
      <c r="P97">
        <f t="shared" si="57"/>
        <v>55</v>
      </c>
      <c r="Q97" t="str">
        <f t="shared" si="58"/>
        <v>Melvin Marxen</v>
      </c>
      <c r="R97" t="str">
        <f t="shared" si="59"/>
        <v>Central</v>
      </c>
    </row>
    <row r="98" spans="1:18">
      <c r="A98" t="s">
        <v>239</v>
      </c>
      <c r="B98" t="s">
        <v>21</v>
      </c>
      <c r="C98" t="s">
        <v>56</v>
      </c>
      <c r="D98" t="s">
        <v>89</v>
      </c>
      <c r="E98" t="s">
        <v>52</v>
      </c>
      <c r="F98" s="1">
        <v>42703</v>
      </c>
      <c r="G98" s="1">
        <v>42822</v>
      </c>
      <c r="H98">
        <v>0</v>
      </c>
      <c r="I98" t="str">
        <f>VLOOKUP(pipeline!D98,account,2,FALSE)</f>
        <v>medical</v>
      </c>
      <c r="J98">
        <f t="shared" si="60"/>
        <v>1992</v>
      </c>
      <c r="K98">
        <f t="shared" si="61"/>
        <v>3922.42</v>
      </c>
      <c r="L98">
        <f t="shared" si="62"/>
        <v>6837</v>
      </c>
      <c r="M98" t="str">
        <f t="shared" si="63"/>
        <v>United States</v>
      </c>
      <c r="N98">
        <f t="shared" si="64"/>
        <v>0</v>
      </c>
      <c r="O98" t="str">
        <f t="shared" si="65"/>
        <v>MG</v>
      </c>
      <c r="P98">
        <f t="shared" si="57"/>
        <v>55</v>
      </c>
      <c r="Q98" t="str">
        <f t="shared" si="58"/>
        <v>Dustin Brinkmann</v>
      </c>
      <c r="R98" t="str">
        <f t="shared" si="59"/>
        <v>Central</v>
      </c>
    </row>
    <row r="99" spans="1:18">
      <c r="A99" t="s">
        <v>240</v>
      </c>
      <c r="B99" t="s">
        <v>21</v>
      </c>
      <c r="C99" t="s">
        <v>58</v>
      </c>
      <c r="D99" t="s">
        <v>241</v>
      </c>
      <c r="E99" t="s">
        <v>50</v>
      </c>
      <c r="F99" s="1">
        <v>42703</v>
      </c>
      <c r="G99" s="1">
        <v>42806</v>
      </c>
      <c r="H99">
        <v>948</v>
      </c>
      <c r="I99" t="str">
        <f>VLOOKUP(pipeline!D99,account,2,FALSE)</f>
        <v>finance</v>
      </c>
      <c r="J99">
        <f t="shared" si="60"/>
        <v>1991</v>
      </c>
      <c r="K99">
        <f t="shared" si="61"/>
        <v>2819.5</v>
      </c>
      <c r="L99">
        <f t="shared" si="62"/>
        <v>7227</v>
      </c>
      <c r="M99" t="str">
        <f t="shared" si="63"/>
        <v>United States</v>
      </c>
      <c r="N99" t="str">
        <f t="shared" si="64"/>
        <v>Golddex</v>
      </c>
      <c r="O99" t="str">
        <f t="shared" si="65"/>
        <v>GTX</v>
      </c>
      <c r="P99">
        <f t="shared" si="57"/>
        <v>1096</v>
      </c>
      <c r="Q99" t="str">
        <f t="shared" si="58"/>
        <v>Dustin Brinkmann</v>
      </c>
      <c r="R99" t="str">
        <f t="shared" si="59"/>
        <v>Central</v>
      </c>
    </row>
    <row r="100" spans="1:18">
      <c r="A100" t="s">
        <v>242</v>
      </c>
      <c r="B100" t="s">
        <v>11</v>
      </c>
      <c r="C100" t="s">
        <v>57</v>
      </c>
      <c r="D100" t="s">
        <v>223</v>
      </c>
      <c r="E100" t="s">
        <v>50</v>
      </c>
      <c r="F100" s="1">
        <v>42703</v>
      </c>
      <c r="G100" s="1">
        <v>42804</v>
      </c>
      <c r="H100">
        <v>3012</v>
      </c>
      <c r="I100" t="str">
        <f>VLOOKUP(pipeline!D100,account,2,FALSE)</f>
        <v>retail</v>
      </c>
      <c r="J100">
        <f t="shared" si="60"/>
        <v>2003</v>
      </c>
      <c r="K100">
        <f t="shared" si="61"/>
        <v>1419.98</v>
      </c>
      <c r="L100">
        <f t="shared" si="62"/>
        <v>4018</v>
      </c>
      <c r="M100" t="str">
        <f t="shared" si="63"/>
        <v>United States</v>
      </c>
      <c r="N100">
        <f t="shared" si="64"/>
        <v>0</v>
      </c>
      <c r="O100" t="str">
        <f t="shared" si="65"/>
        <v>MG</v>
      </c>
      <c r="P100">
        <f t="shared" si="57"/>
        <v>3393</v>
      </c>
      <c r="Q100" t="str">
        <f t="shared" si="58"/>
        <v>Cara Losch</v>
      </c>
      <c r="R100" t="str">
        <f t="shared" si="59"/>
        <v>East</v>
      </c>
    </row>
    <row r="101" spans="1:18">
      <c r="A101" t="s">
        <v>243</v>
      </c>
      <c r="B101" t="s">
        <v>32</v>
      </c>
      <c r="C101" t="s">
        <v>57</v>
      </c>
      <c r="D101" t="s">
        <v>127</v>
      </c>
      <c r="E101" t="s">
        <v>50</v>
      </c>
      <c r="F101" s="1">
        <v>42704</v>
      </c>
      <c r="G101" s="1">
        <v>42809</v>
      </c>
      <c r="H101">
        <v>3665</v>
      </c>
      <c r="I101" t="str">
        <f>VLOOKUP(pipeline!D101,account,2,FALSE)</f>
        <v>software</v>
      </c>
      <c r="J101">
        <f t="shared" si="60"/>
        <v>1979</v>
      </c>
      <c r="K101">
        <f t="shared" si="61"/>
        <v>4478.47</v>
      </c>
      <c r="L101">
        <f t="shared" si="62"/>
        <v>13809</v>
      </c>
      <c r="M101" t="str">
        <f t="shared" si="63"/>
        <v>United States</v>
      </c>
      <c r="N101">
        <f t="shared" si="64"/>
        <v>0</v>
      </c>
      <c r="O101" t="str">
        <f t="shared" si="65"/>
        <v>MG</v>
      </c>
      <c r="P101">
        <f t="shared" si="57"/>
        <v>3393</v>
      </c>
      <c r="Q101" t="str">
        <f t="shared" si="58"/>
        <v>Rocco Neubert</v>
      </c>
      <c r="R101" t="str">
        <f t="shared" si="59"/>
        <v>East</v>
      </c>
    </row>
    <row r="102" spans="1:18">
      <c r="A102" t="s">
        <v>244</v>
      </c>
      <c r="B102" t="s">
        <v>10</v>
      </c>
      <c r="C102" t="s">
        <v>55</v>
      </c>
      <c r="D102" t="s">
        <v>245</v>
      </c>
      <c r="E102" t="s">
        <v>50</v>
      </c>
      <c r="F102" s="1">
        <v>42704</v>
      </c>
      <c r="G102" s="1">
        <v>42818</v>
      </c>
      <c r="H102">
        <v>564</v>
      </c>
      <c r="I102" t="str">
        <f>VLOOKUP(pipeline!D102,account,2,FALSE)</f>
        <v>retail</v>
      </c>
      <c r="J102">
        <f t="shared" si="60"/>
        <v>1990</v>
      </c>
      <c r="K102">
        <f t="shared" si="61"/>
        <v>2520.83</v>
      </c>
      <c r="L102">
        <f t="shared" si="62"/>
        <v>3502</v>
      </c>
      <c r="M102" t="str">
        <f t="shared" si="63"/>
        <v>United States</v>
      </c>
      <c r="N102">
        <f t="shared" si="64"/>
        <v>0</v>
      </c>
      <c r="O102" t="str">
        <f t="shared" si="65"/>
        <v>GTX</v>
      </c>
      <c r="P102">
        <f t="shared" si="57"/>
        <v>550</v>
      </c>
      <c r="Q102" t="str">
        <f t="shared" si="58"/>
        <v>Cara Losch</v>
      </c>
      <c r="R102" t="str">
        <f t="shared" si="59"/>
        <v>East</v>
      </c>
    </row>
    <row r="103" spans="1:18">
      <c r="A103" t="s">
        <v>246</v>
      </c>
      <c r="B103" t="s">
        <v>19</v>
      </c>
      <c r="C103" t="s">
        <v>58</v>
      </c>
      <c r="D103" t="s">
        <v>129</v>
      </c>
      <c r="E103" t="s">
        <v>52</v>
      </c>
      <c r="F103" s="1">
        <v>42705</v>
      </c>
      <c r="G103" s="1">
        <v>42800</v>
      </c>
      <c r="H103">
        <v>0</v>
      </c>
      <c r="I103" t="str">
        <f>VLOOKUP(pipeline!D103,account,2,FALSE)</f>
        <v>marketing</v>
      </c>
      <c r="J103">
        <f t="shared" si="60"/>
        <v>1995</v>
      </c>
      <c r="K103">
        <f t="shared" si="61"/>
        <v>2173.98</v>
      </c>
      <c r="L103">
        <f t="shared" si="62"/>
        <v>2928</v>
      </c>
      <c r="M103" t="str">
        <f t="shared" si="63"/>
        <v>United States</v>
      </c>
      <c r="N103" t="str">
        <f t="shared" si="64"/>
        <v>Inity</v>
      </c>
      <c r="O103" t="str">
        <f t="shared" si="65"/>
        <v>GTX</v>
      </c>
      <c r="P103">
        <f t="shared" si="57"/>
        <v>1096</v>
      </c>
      <c r="Q103" t="str">
        <f t="shared" si="58"/>
        <v>Dustin Brinkmann</v>
      </c>
      <c r="R103" t="str">
        <f t="shared" si="59"/>
        <v>Central</v>
      </c>
    </row>
    <row r="104" spans="1:18">
      <c r="A104" t="s">
        <v>247</v>
      </c>
      <c r="B104" t="s">
        <v>32</v>
      </c>
      <c r="C104" t="s">
        <v>57</v>
      </c>
      <c r="D104" t="s">
        <v>248</v>
      </c>
      <c r="E104" t="s">
        <v>50</v>
      </c>
      <c r="F104" s="1">
        <v>42705</v>
      </c>
      <c r="G104" s="1">
        <v>42816</v>
      </c>
      <c r="H104">
        <v>3463</v>
      </c>
      <c r="I104" t="str">
        <f>VLOOKUP(pipeline!D104,account,2,FALSE)</f>
        <v>telecommunications</v>
      </c>
      <c r="J104">
        <f t="shared" si="60"/>
        <v>1994</v>
      </c>
      <c r="K104">
        <f t="shared" si="61"/>
        <v>6395.05</v>
      </c>
      <c r="L104">
        <f t="shared" si="62"/>
        <v>20275</v>
      </c>
      <c r="M104" t="str">
        <f t="shared" si="63"/>
        <v>United States</v>
      </c>
      <c r="N104">
        <f t="shared" si="64"/>
        <v>0</v>
      </c>
      <c r="O104" t="str">
        <f t="shared" si="65"/>
        <v>MG</v>
      </c>
      <c r="P104">
        <f t="shared" si="57"/>
        <v>3393</v>
      </c>
      <c r="Q104" t="str">
        <f t="shared" si="58"/>
        <v>Rocco Neubert</v>
      </c>
      <c r="R104" t="str">
        <f t="shared" si="59"/>
        <v>East</v>
      </c>
    </row>
    <row r="105" spans="1:18">
      <c r="A105" t="s">
        <v>249</v>
      </c>
      <c r="B105" t="s">
        <v>7</v>
      </c>
      <c r="C105" t="s">
        <v>55</v>
      </c>
      <c r="D105" t="s">
        <v>245</v>
      </c>
      <c r="E105" t="s">
        <v>50</v>
      </c>
      <c r="F105" s="1">
        <v>42705</v>
      </c>
      <c r="G105" s="1">
        <v>42820</v>
      </c>
      <c r="H105">
        <v>513</v>
      </c>
      <c r="I105" t="str">
        <f>VLOOKUP(pipeline!D105,account,2,FALSE)</f>
        <v>retail</v>
      </c>
      <c r="J105">
        <f t="shared" si="60"/>
        <v>1990</v>
      </c>
      <c r="K105">
        <f t="shared" si="61"/>
        <v>2520.83</v>
      </c>
      <c r="L105">
        <f t="shared" si="62"/>
        <v>3502</v>
      </c>
      <c r="M105" t="str">
        <f t="shared" si="63"/>
        <v>United States</v>
      </c>
      <c r="N105">
        <f t="shared" si="64"/>
        <v>0</v>
      </c>
      <c r="O105" t="str">
        <f t="shared" si="65"/>
        <v>GTX</v>
      </c>
      <c r="P105">
        <f t="shared" si="57"/>
        <v>550</v>
      </c>
      <c r="Q105" t="str">
        <f t="shared" si="58"/>
        <v>Cara Losch</v>
      </c>
      <c r="R105" t="str">
        <f t="shared" si="59"/>
        <v>East</v>
      </c>
    </row>
    <row r="106" spans="1:18">
      <c r="A106" t="s">
        <v>250</v>
      </c>
      <c r="B106" t="s">
        <v>7</v>
      </c>
      <c r="C106" t="s">
        <v>55</v>
      </c>
      <c r="D106" t="s">
        <v>210</v>
      </c>
      <c r="E106" t="s">
        <v>50</v>
      </c>
      <c r="F106" s="1">
        <v>42705</v>
      </c>
      <c r="G106" s="1">
        <v>42822</v>
      </c>
      <c r="H106">
        <v>590</v>
      </c>
      <c r="I106" t="str">
        <f>VLOOKUP(pipeline!D106,account,2,FALSE)</f>
        <v>technolgy</v>
      </c>
      <c r="J106">
        <f t="shared" si="60"/>
        <v>1980</v>
      </c>
      <c r="K106">
        <f t="shared" si="61"/>
        <v>7708.38</v>
      </c>
      <c r="L106">
        <f t="shared" si="62"/>
        <v>13756</v>
      </c>
      <c r="M106" t="str">
        <f t="shared" si="63"/>
        <v>United States</v>
      </c>
      <c r="N106">
        <f t="shared" si="64"/>
        <v>0</v>
      </c>
      <c r="O106" t="str">
        <f t="shared" si="65"/>
        <v>GTX</v>
      </c>
      <c r="P106">
        <f t="shared" si="57"/>
        <v>550</v>
      </c>
      <c r="Q106" t="str">
        <f t="shared" si="58"/>
        <v>Cara Losch</v>
      </c>
      <c r="R106" t="str">
        <f t="shared" si="59"/>
        <v>East</v>
      </c>
    </row>
    <row r="107" spans="1:18">
      <c r="A107" t="s">
        <v>251</v>
      </c>
      <c r="B107" t="s">
        <v>21</v>
      </c>
      <c r="C107" t="s">
        <v>57</v>
      </c>
      <c r="D107" t="s">
        <v>158</v>
      </c>
      <c r="E107" t="s">
        <v>52</v>
      </c>
      <c r="F107" s="1">
        <v>42705</v>
      </c>
      <c r="G107" s="1">
        <v>42796</v>
      </c>
      <c r="H107">
        <v>0</v>
      </c>
      <c r="I107" t="str">
        <f>VLOOKUP(pipeline!D107,account,2,FALSE)</f>
        <v>finance</v>
      </c>
      <c r="J107">
        <f t="shared" si="60"/>
        <v>2006</v>
      </c>
      <c r="K107">
        <f t="shared" si="61"/>
        <v>1102.43</v>
      </c>
      <c r="L107">
        <f t="shared" si="62"/>
        <v>1759</v>
      </c>
      <c r="M107" t="str">
        <f t="shared" si="63"/>
        <v>United States</v>
      </c>
      <c r="N107">
        <f t="shared" si="64"/>
        <v>0</v>
      </c>
      <c r="O107" t="str">
        <f t="shared" si="65"/>
        <v>MG</v>
      </c>
      <c r="P107">
        <f t="shared" ref="P107:P130" si="66">VLOOKUP(C107,products,3,FALSE)</f>
        <v>3393</v>
      </c>
      <c r="Q107" t="str">
        <f t="shared" ref="Q107:Q130" si="67">VLOOKUP(B107,sales,2,FALSE)</f>
        <v>Dustin Brinkmann</v>
      </c>
      <c r="R107" t="str">
        <f t="shared" ref="R107:R130" si="68">VLOOKUP(B107,sales,3,FALSE)</f>
        <v>Central</v>
      </c>
    </row>
    <row r="108" spans="1:18">
      <c r="A108" t="s">
        <v>252</v>
      </c>
      <c r="B108" t="s">
        <v>29</v>
      </c>
      <c r="C108" t="s">
        <v>55</v>
      </c>
      <c r="D108" t="s">
        <v>82</v>
      </c>
      <c r="E108" t="s">
        <v>50</v>
      </c>
      <c r="F108" s="1">
        <v>42705</v>
      </c>
      <c r="G108" s="1">
        <v>42820</v>
      </c>
      <c r="H108">
        <v>546</v>
      </c>
      <c r="I108" t="str">
        <f>VLOOKUP(pipeline!D108,account,2,FALSE)</f>
        <v>retail</v>
      </c>
      <c r="J108">
        <f t="shared" si="60"/>
        <v>2001</v>
      </c>
      <c r="K108">
        <f t="shared" si="61"/>
        <v>718.62</v>
      </c>
      <c r="L108">
        <f t="shared" si="62"/>
        <v>2448</v>
      </c>
      <c r="M108" t="str">
        <f t="shared" si="63"/>
        <v>United States</v>
      </c>
      <c r="N108">
        <f t="shared" si="64"/>
        <v>0</v>
      </c>
      <c r="O108" t="str">
        <f t="shared" si="65"/>
        <v>GTX</v>
      </c>
      <c r="P108">
        <f t="shared" si="66"/>
        <v>550</v>
      </c>
      <c r="Q108" t="str">
        <f t="shared" si="67"/>
        <v>Melvin Marxen</v>
      </c>
      <c r="R108" t="str">
        <f t="shared" si="68"/>
        <v>Central</v>
      </c>
    </row>
    <row r="109" spans="1:18">
      <c r="A109" t="s">
        <v>253</v>
      </c>
      <c r="B109" t="s">
        <v>17</v>
      </c>
      <c r="C109" t="s">
        <v>56</v>
      </c>
      <c r="D109" t="s">
        <v>196</v>
      </c>
      <c r="E109" t="s">
        <v>50</v>
      </c>
      <c r="F109" s="1">
        <v>42705</v>
      </c>
      <c r="G109" s="1">
        <v>42799</v>
      </c>
      <c r="H109">
        <v>46</v>
      </c>
      <c r="I109" t="str">
        <f>VLOOKUP(pipeline!D109,account,2,FALSE)</f>
        <v>employment</v>
      </c>
      <c r="J109">
        <f t="shared" si="60"/>
        <v>1983</v>
      </c>
      <c r="K109">
        <f t="shared" si="61"/>
        <v>2871.35</v>
      </c>
      <c r="L109">
        <f t="shared" si="62"/>
        <v>9561</v>
      </c>
      <c r="M109" t="str">
        <f t="shared" si="63"/>
        <v>United States</v>
      </c>
      <c r="N109">
        <f t="shared" si="64"/>
        <v>0</v>
      </c>
      <c r="O109" t="str">
        <f t="shared" si="65"/>
        <v>MG</v>
      </c>
      <c r="P109">
        <f t="shared" si="66"/>
        <v>55</v>
      </c>
      <c r="Q109" t="str">
        <f t="shared" si="67"/>
        <v>Celia Rouche</v>
      </c>
      <c r="R109" t="str">
        <f t="shared" si="68"/>
        <v>West</v>
      </c>
    </row>
    <row r="110" spans="1:18">
      <c r="A110" t="s">
        <v>254</v>
      </c>
      <c r="B110" t="s">
        <v>14</v>
      </c>
      <c r="C110" t="s">
        <v>58</v>
      </c>
      <c r="D110" t="s">
        <v>151</v>
      </c>
      <c r="E110" t="s">
        <v>50</v>
      </c>
      <c r="F110" s="1">
        <v>42706</v>
      </c>
      <c r="G110" s="1">
        <v>42797</v>
      </c>
      <c r="H110">
        <v>1040</v>
      </c>
      <c r="I110" t="str">
        <f>VLOOKUP(pipeline!D110,account,2,FALSE)</f>
        <v>finance</v>
      </c>
      <c r="J110">
        <f t="shared" si="60"/>
        <v>2008</v>
      </c>
      <c r="K110">
        <f t="shared" si="61"/>
        <v>52.5</v>
      </c>
      <c r="L110">
        <f t="shared" si="62"/>
        <v>165</v>
      </c>
      <c r="M110" t="str">
        <f t="shared" si="63"/>
        <v>United States</v>
      </c>
      <c r="N110">
        <f t="shared" si="64"/>
        <v>0</v>
      </c>
      <c r="O110" t="str">
        <f t="shared" si="65"/>
        <v>GTX</v>
      </c>
      <c r="P110">
        <f t="shared" si="66"/>
        <v>1096</v>
      </c>
      <c r="Q110" t="str">
        <f t="shared" si="67"/>
        <v>Celia Rouche</v>
      </c>
      <c r="R110" t="str">
        <f t="shared" si="68"/>
        <v>West</v>
      </c>
    </row>
    <row r="111" spans="1:18">
      <c r="A111" t="s">
        <v>255</v>
      </c>
      <c r="B111" t="s">
        <v>14</v>
      </c>
      <c r="C111" t="s">
        <v>58</v>
      </c>
      <c r="D111" t="s">
        <v>101</v>
      </c>
      <c r="E111" t="s">
        <v>50</v>
      </c>
      <c r="F111" s="1">
        <v>42706</v>
      </c>
      <c r="G111" s="1">
        <v>42798</v>
      </c>
      <c r="H111">
        <v>1108</v>
      </c>
      <c r="I111" t="str">
        <f>VLOOKUP(pipeline!D111,account,2,FALSE)</f>
        <v>telecommunications</v>
      </c>
      <c r="J111">
        <f t="shared" si="60"/>
        <v>1999</v>
      </c>
      <c r="K111">
        <f t="shared" si="61"/>
        <v>1699.85</v>
      </c>
      <c r="L111">
        <f t="shared" si="62"/>
        <v>5108</v>
      </c>
      <c r="M111" t="str">
        <f t="shared" si="63"/>
        <v>United States</v>
      </c>
      <c r="N111">
        <f t="shared" si="64"/>
        <v>0</v>
      </c>
      <c r="O111" t="str">
        <f t="shared" si="65"/>
        <v>GTX</v>
      </c>
      <c r="P111">
        <f t="shared" si="66"/>
        <v>1096</v>
      </c>
      <c r="Q111" t="str">
        <f t="shared" si="67"/>
        <v>Celia Rouche</v>
      </c>
      <c r="R111" t="str">
        <f t="shared" si="68"/>
        <v>West</v>
      </c>
    </row>
    <row r="112" spans="1:18">
      <c r="A112" t="s">
        <v>256</v>
      </c>
      <c r="B112" t="s">
        <v>14</v>
      </c>
      <c r="C112" t="s">
        <v>56</v>
      </c>
      <c r="D112" t="s">
        <v>176</v>
      </c>
      <c r="E112" t="s">
        <v>50</v>
      </c>
      <c r="F112" s="1">
        <v>42706</v>
      </c>
      <c r="G112" s="1">
        <v>42798</v>
      </c>
      <c r="H112">
        <v>59</v>
      </c>
      <c r="I112" t="str">
        <f>VLOOKUP(pipeline!D112,account,2,FALSE)</f>
        <v>services</v>
      </c>
      <c r="J112">
        <f t="shared" si="60"/>
        <v>1987</v>
      </c>
      <c r="K112">
        <f t="shared" si="61"/>
        <v>405.59</v>
      </c>
      <c r="L112">
        <f t="shared" si="62"/>
        <v>1179</v>
      </c>
      <c r="M112" t="str">
        <f t="shared" si="63"/>
        <v>Brazil</v>
      </c>
      <c r="N112" t="str">
        <f t="shared" si="64"/>
        <v>Warephase</v>
      </c>
      <c r="O112" t="str">
        <f t="shared" si="65"/>
        <v>MG</v>
      </c>
      <c r="P112">
        <f t="shared" si="66"/>
        <v>55</v>
      </c>
      <c r="Q112" t="str">
        <f t="shared" si="67"/>
        <v>Celia Rouche</v>
      </c>
      <c r="R112" t="str">
        <f t="shared" si="68"/>
        <v>West</v>
      </c>
    </row>
    <row r="113" spans="1:18">
      <c r="A113" t="s">
        <v>257</v>
      </c>
      <c r="B113" t="s">
        <v>39</v>
      </c>
      <c r="C113" t="s">
        <v>55</v>
      </c>
      <c r="D113" t="s">
        <v>93</v>
      </c>
      <c r="E113" t="s">
        <v>50</v>
      </c>
      <c r="F113" s="1">
        <v>42706</v>
      </c>
      <c r="G113" s="1">
        <v>42814</v>
      </c>
      <c r="H113">
        <v>515</v>
      </c>
      <c r="I113" t="str">
        <f>VLOOKUP(pipeline!D113,account,2,FALSE)</f>
        <v>entertainment</v>
      </c>
      <c r="J113">
        <f t="shared" si="60"/>
        <v>1993</v>
      </c>
      <c r="K113">
        <f t="shared" si="61"/>
        <v>4269.9</v>
      </c>
      <c r="L113">
        <f t="shared" si="62"/>
        <v>6472</v>
      </c>
      <c r="M113" t="str">
        <f t="shared" si="63"/>
        <v>United States</v>
      </c>
      <c r="N113" t="str">
        <f t="shared" si="64"/>
        <v>Massive Dynamic</v>
      </c>
      <c r="O113" t="str">
        <f t="shared" si="65"/>
        <v>GTX</v>
      </c>
      <c r="P113">
        <f t="shared" si="66"/>
        <v>550</v>
      </c>
      <c r="Q113" t="str">
        <f t="shared" si="67"/>
        <v>Summer Sewald</v>
      </c>
      <c r="R113" t="str">
        <f t="shared" si="68"/>
        <v>West</v>
      </c>
    </row>
    <row r="114" spans="1:18">
      <c r="A114" t="s">
        <v>258</v>
      </c>
      <c r="B114" t="s">
        <v>22</v>
      </c>
      <c r="C114" t="s">
        <v>55</v>
      </c>
      <c r="D114" t="s">
        <v>108</v>
      </c>
      <c r="E114" t="s">
        <v>50</v>
      </c>
      <c r="F114" s="1">
        <v>42706</v>
      </c>
      <c r="G114" s="1">
        <v>42800</v>
      </c>
      <c r="H114">
        <v>583</v>
      </c>
      <c r="I114" t="str">
        <f>VLOOKUP(pipeline!D114,account,2,FALSE)</f>
        <v>telecommunications</v>
      </c>
      <c r="J114">
        <f t="shared" si="60"/>
        <v>1988</v>
      </c>
      <c r="K114">
        <f t="shared" si="61"/>
        <v>5266.09</v>
      </c>
      <c r="L114">
        <f t="shared" si="62"/>
        <v>8595</v>
      </c>
      <c r="M114" t="str">
        <f t="shared" si="63"/>
        <v>United States</v>
      </c>
      <c r="N114" t="str">
        <f t="shared" si="64"/>
        <v>Sonron</v>
      </c>
      <c r="O114" t="str">
        <f t="shared" si="65"/>
        <v>GTX</v>
      </c>
      <c r="P114">
        <f t="shared" si="66"/>
        <v>550</v>
      </c>
      <c r="Q114" t="str">
        <f t="shared" si="67"/>
        <v>Dustin Brinkmann</v>
      </c>
      <c r="R114" t="str">
        <f t="shared" si="68"/>
        <v>Central</v>
      </c>
    </row>
    <row r="115" spans="1:18">
      <c r="A115" t="s">
        <v>259</v>
      </c>
      <c r="B115" t="s">
        <v>23</v>
      </c>
      <c r="C115" t="s">
        <v>56</v>
      </c>
      <c r="D115" t="s">
        <v>241</v>
      </c>
      <c r="E115" t="s">
        <v>50</v>
      </c>
      <c r="F115" s="1">
        <v>42706</v>
      </c>
      <c r="G115" s="1">
        <v>42808</v>
      </c>
      <c r="H115">
        <v>54</v>
      </c>
      <c r="I115" t="str">
        <f>VLOOKUP(pipeline!D115,account,2,FALSE)</f>
        <v>finance</v>
      </c>
      <c r="J115">
        <f t="shared" si="60"/>
        <v>1991</v>
      </c>
      <c r="K115">
        <f t="shared" si="61"/>
        <v>2819.5</v>
      </c>
      <c r="L115">
        <f t="shared" si="62"/>
        <v>7227</v>
      </c>
      <c r="M115" t="str">
        <f t="shared" si="63"/>
        <v>United States</v>
      </c>
      <c r="N115" t="str">
        <f t="shared" si="64"/>
        <v>Golddex</v>
      </c>
      <c r="O115" t="str">
        <f t="shared" si="65"/>
        <v>MG</v>
      </c>
      <c r="P115">
        <f t="shared" si="66"/>
        <v>55</v>
      </c>
      <c r="Q115" t="str">
        <f t="shared" si="67"/>
        <v>Dustin Brinkmann</v>
      </c>
      <c r="R115" t="str">
        <f t="shared" si="68"/>
        <v>Central</v>
      </c>
    </row>
    <row r="116" spans="1:18">
      <c r="A116" t="s">
        <v>260</v>
      </c>
      <c r="B116" t="s">
        <v>17</v>
      </c>
      <c r="C116" t="s">
        <v>56</v>
      </c>
      <c r="D116" t="s">
        <v>182</v>
      </c>
      <c r="E116" t="s">
        <v>50</v>
      </c>
      <c r="F116" s="1">
        <v>42706</v>
      </c>
      <c r="G116" s="1">
        <v>42821</v>
      </c>
      <c r="H116">
        <v>60</v>
      </c>
      <c r="I116" t="str">
        <f>VLOOKUP(pipeline!D116,account,2,FALSE)</f>
        <v>entertainment</v>
      </c>
      <c r="J116">
        <f t="shared" si="60"/>
        <v>2002</v>
      </c>
      <c r="K116">
        <f t="shared" si="61"/>
        <v>349.81</v>
      </c>
      <c r="L116">
        <f t="shared" si="62"/>
        <v>315</v>
      </c>
      <c r="M116" t="str">
        <f t="shared" si="63"/>
        <v>United States</v>
      </c>
      <c r="N116">
        <f t="shared" si="64"/>
        <v>0</v>
      </c>
      <c r="O116" t="str">
        <f t="shared" si="65"/>
        <v>MG</v>
      </c>
      <c r="P116">
        <f t="shared" si="66"/>
        <v>55</v>
      </c>
      <c r="Q116" t="str">
        <f t="shared" si="67"/>
        <v>Celia Rouche</v>
      </c>
      <c r="R116" t="str">
        <f t="shared" si="68"/>
        <v>West</v>
      </c>
    </row>
    <row r="117" spans="1:18">
      <c r="A117" t="s">
        <v>261</v>
      </c>
      <c r="B117" t="s">
        <v>25</v>
      </c>
      <c r="C117" t="s">
        <v>55</v>
      </c>
      <c r="D117" t="s">
        <v>208</v>
      </c>
      <c r="E117" t="s">
        <v>52</v>
      </c>
      <c r="F117" s="1">
        <v>42707</v>
      </c>
      <c r="G117" s="1">
        <v>42806</v>
      </c>
      <c r="H117">
        <v>0</v>
      </c>
      <c r="I117" t="str">
        <f>VLOOKUP(pipeline!D117,account,2,FALSE)</f>
        <v>software</v>
      </c>
      <c r="J117">
        <f t="shared" ref="J117:J129" si="69">VLOOKUP(D117,account,3,FALSE)</f>
        <v>1982</v>
      </c>
      <c r="K117">
        <f t="shared" ref="K117:K129" si="70">VLOOKUP(D117,account,4,FALSE)</f>
        <v>4618</v>
      </c>
      <c r="L117">
        <f t="shared" ref="L117:L129" si="71">VLOOKUP(D117,account,5,FALSE)</f>
        <v>10083</v>
      </c>
      <c r="M117" t="str">
        <f t="shared" ref="M117:M129" si="72">VLOOKUP(D117,account,6,FALSE)</f>
        <v>United States</v>
      </c>
      <c r="N117">
        <f t="shared" ref="N117:N129" si="73">VLOOKUP(D117,accounts,7,FALSE)</f>
        <v>0</v>
      </c>
      <c r="O117" t="str">
        <f t="shared" ref="O117:O129" si="74">VLOOKUP(C117,products,2,FALSE)</f>
        <v>GTX</v>
      </c>
      <c r="P117">
        <f t="shared" si="66"/>
        <v>550</v>
      </c>
      <c r="Q117" t="str">
        <f t="shared" si="67"/>
        <v>Melvin Marxen</v>
      </c>
      <c r="R117" t="str">
        <f t="shared" si="68"/>
        <v>Central</v>
      </c>
    </row>
    <row r="118" spans="1:18">
      <c r="A118" t="s">
        <v>262</v>
      </c>
      <c r="B118" t="s">
        <v>25</v>
      </c>
      <c r="C118" t="s">
        <v>55</v>
      </c>
      <c r="D118" t="s">
        <v>221</v>
      </c>
      <c r="E118" t="s">
        <v>50</v>
      </c>
      <c r="F118" s="1">
        <v>42707</v>
      </c>
      <c r="G118" s="1">
        <v>42817</v>
      </c>
      <c r="H118">
        <v>516</v>
      </c>
      <c r="I118" t="str">
        <f>VLOOKUP(pipeline!D118,account,2,FALSE)</f>
        <v>technolgy</v>
      </c>
      <c r="J118">
        <f t="shared" si="69"/>
        <v>2000</v>
      </c>
      <c r="K118">
        <f t="shared" si="70"/>
        <v>1223.72</v>
      </c>
      <c r="L118">
        <f t="shared" si="71"/>
        <v>2497</v>
      </c>
      <c r="M118" t="str">
        <f t="shared" si="72"/>
        <v>Norway</v>
      </c>
      <c r="N118">
        <f t="shared" si="73"/>
        <v>0</v>
      </c>
      <c r="O118" t="str">
        <f t="shared" si="74"/>
        <v>GTX</v>
      </c>
      <c r="P118">
        <f t="shared" si="66"/>
        <v>550</v>
      </c>
      <c r="Q118" t="str">
        <f t="shared" si="67"/>
        <v>Melvin Marxen</v>
      </c>
      <c r="R118" t="str">
        <f t="shared" si="68"/>
        <v>Central</v>
      </c>
    </row>
    <row r="119" spans="1:18">
      <c r="A119" t="s">
        <v>263</v>
      </c>
      <c r="B119" t="s">
        <v>22</v>
      </c>
      <c r="C119" t="s">
        <v>58</v>
      </c>
      <c r="D119" t="s">
        <v>208</v>
      </c>
      <c r="E119" t="s">
        <v>52</v>
      </c>
      <c r="F119" s="1">
        <v>42707</v>
      </c>
      <c r="G119" s="1">
        <v>42811</v>
      </c>
      <c r="H119">
        <v>0</v>
      </c>
      <c r="I119" t="str">
        <f>VLOOKUP(pipeline!D119,account,2,FALSE)</f>
        <v>software</v>
      </c>
      <c r="J119">
        <f t="shared" si="69"/>
        <v>1982</v>
      </c>
      <c r="K119">
        <f t="shared" si="70"/>
        <v>4618</v>
      </c>
      <c r="L119">
        <f t="shared" si="71"/>
        <v>10083</v>
      </c>
      <c r="M119" t="str">
        <f t="shared" si="72"/>
        <v>United States</v>
      </c>
      <c r="N119">
        <f t="shared" si="73"/>
        <v>0</v>
      </c>
      <c r="O119" t="str">
        <f t="shared" si="74"/>
        <v>GTX</v>
      </c>
      <c r="P119">
        <f t="shared" si="66"/>
        <v>1096</v>
      </c>
      <c r="Q119" t="str">
        <f t="shared" si="67"/>
        <v>Dustin Brinkmann</v>
      </c>
      <c r="R119" t="str">
        <f t="shared" si="68"/>
        <v>Central</v>
      </c>
    </row>
    <row r="120" spans="1:18">
      <c r="A120" t="s">
        <v>264</v>
      </c>
      <c r="B120" t="s">
        <v>35</v>
      </c>
      <c r="C120" t="s">
        <v>58</v>
      </c>
      <c r="D120" t="s">
        <v>218</v>
      </c>
      <c r="E120" t="s">
        <v>50</v>
      </c>
      <c r="F120" s="1">
        <v>42707</v>
      </c>
      <c r="G120" s="1">
        <v>42796</v>
      </c>
      <c r="H120">
        <v>950</v>
      </c>
      <c r="I120" t="str">
        <f>VLOOKUP(pipeline!D120,account,2,FALSE)</f>
        <v>technolgy</v>
      </c>
      <c r="J120">
        <f t="shared" si="69"/>
        <v>1992</v>
      </c>
      <c r="K120">
        <f t="shared" si="70"/>
        <v>1712.68</v>
      </c>
      <c r="L120">
        <f t="shared" si="71"/>
        <v>3194</v>
      </c>
      <c r="M120" t="str">
        <f t="shared" si="72"/>
        <v>United States</v>
      </c>
      <c r="N120" t="str">
        <f t="shared" si="73"/>
        <v>Acme Corporation</v>
      </c>
      <c r="O120" t="str">
        <f t="shared" si="74"/>
        <v>GTX</v>
      </c>
      <c r="P120">
        <f t="shared" si="66"/>
        <v>1096</v>
      </c>
      <c r="Q120" t="str">
        <f t="shared" si="67"/>
        <v>Rocco Neubert</v>
      </c>
      <c r="R120" t="str">
        <f t="shared" si="68"/>
        <v>East</v>
      </c>
    </row>
    <row r="121" spans="1:18">
      <c r="A121" t="s">
        <v>265</v>
      </c>
      <c r="B121" t="s">
        <v>17</v>
      </c>
      <c r="C121" t="s">
        <v>58</v>
      </c>
      <c r="D121" t="s">
        <v>266</v>
      </c>
      <c r="E121" t="s">
        <v>52</v>
      </c>
      <c r="F121" s="1">
        <v>42707</v>
      </c>
      <c r="G121" s="1">
        <v>42803</v>
      </c>
      <c r="H121">
        <v>0</v>
      </c>
      <c r="I121" t="str">
        <f>VLOOKUP(pipeline!D121,account,2,FALSE)</f>
        <v>finance</v>
      </c>
      <c r="J121">
        <f t="shared" si="69"/>
        <v>1993</v>
      </c>
      <c r="K121">
        <f t="shared" si="70"/>
        <v>7537.24</v>
      </c>
      <c r="L121">
        <f t="shared" si="71"/>
        <v>20293</v>
      </c>
      <c r="M121" t="str">
        <f t="shared" si="72"/>
        <v>United States</v>
      </c>
      <c r="N121">
        <f t="shared" si="73"/>
        <v>0</v>
      </c>
      <c r="O121" t="str">
        <f t="shared" si="74"/>
        <v>GTX</v>
      </c>
      <c r="P121">
        <f t="shared" si="66"/>
        <v>1096</v>
      </c>
      <c r="Q121" t="str">
        <f t="shared" si="67"/>
        <v>Celia Rouche</v>
      </c>
      <c r="R121" t="str">
        <f t="shared" si="68"/>
        <v>West</v>
      </c>
    </row>
    <row r="122" spans="1:18">
      <c r="A122" t="s">
        <v>267</v>
      </c>
      <c r="B122" t="s">
        <v>7</v>
      </c>
      <c r="C122" t="s">
        <v>55</v>
      </c>
      <c r="D122" t="s">
        <v>248</v>
      </c>
      <c r="E122" t="s">
        <v>50</v>
      </c>
      <c r="F122" s="1">
        <v>42708</v>
      </c>
      <c r="G122" s="1">
        <v>42814</v>
      </c>
      <c r="H122">
        <v>513</v>
      </c>
      <c r="I122" t="str">
        <f>VLOOKUP(pipeline!D122,account,2,FALSE)</f>
        <v>telecommunications</v>
      </c>
      <c r="J122">
        <f t="shared" si="69"/>
        <v>1994</v>
      </c>
      <c r="K122">
        <f t="shared" si="70"/>
        <v>6395.05</v>
      </c>
      <c r="L122">
        <f t="shared" si="71"/>
        <v>20275</v>
      </c>
      <c r="M122" t="str">
        <f t="shared" si="72"/>
        <v>United States</v>
      </c>
      <c r="N122">
        <f t="shared" si="73"/>
        <v>0</v>
      </c>
      <c r="O122" t="str">
        <f t="shared" si="74"/>
        <v>GTX</v>
      </c>
      <c r="P122">
        <f t="shared" si="66"/>
        <v>550</v>
      </c>
      <c r="Q122" t="str">
        <f t="shared" si="67"/>
        <v>Cara Losch</v>
      </c>
      <c r="R122" t="str">
        <f t="shared" si="68"/>
        <v>East</v>
      </c>
    </row>
    <row r="123" spans="1:18">
      <c r="A123" t="s">
        <v>268</v>
      </c>
      <c r="B123" t="s">
        <v>25</v>
      </c>
      <c r="C123" t="s">
        <v>59</v>
      </c>
      <c r="D123" t="s">
        <v>89</v>
      </c>
      <c r="E123" t="s">
        <v>50</v>
      </c>
      <c r="F123" s="1">
        <v>42708</v>
      </c>
      <c r="G123" s="1">
        <v>42806</v>
      </c>
      <c r="H123">
        <v>5522</v>
      </c>
      <c r="I123" t="str">
        <f>VLOOKUP(pipeline!D123,account,2,FALSE)</f>
        <v>medical</v>
      </c>
      <c r="J123">
        <f t="shared" si="69"/>
        <v>1992</v>
      </c>
      <c r="K123">
        <f t="shared" si="70"/>
        <v>3922.42</v>
      </c>
      <c r="L123">
        <f t="shared" si="71"/>
        <v>6837</v>
      </c>
      <c r="M123" t="str">
        <f t="shared" si="72"/>
        <v>United States</v>
      </c>
      <c r="N123">
        <f t="shared" si="73"/>
        <v>0</v>
      </c>
      <c r="O123" t="str">
        <f t="shared" si="74"/>
        <v>GTX</v>
      </c>
      <c r="P123">
        <f t="shared" si="66"/>
        <v>5482</v>
      </c>
      <c r="Q123" t="str">
        <f t="shared" si="67"/>
        <v>Melvin Marxen</v>
      </c>
      <c r="R123" t="str">
        <f t="shared" si="68"/>
        <v>Central</v>
      </c>
    </row>
    <row r="124" spans="1:18">
      <c r="A124" t="s">
        <v>269</v>
      </c>
      <c r="B124" t="s">
        <v>26</v>
      </c>
      <c r="C124" t="s">
        <v>56</v>
      </c>
      <c r="D124" t="s">
        <v>82</v>
      </c>
      <c r="E124" t="s">
        <v>50</v>
      </c>
      <c r="F124" s="1">
        <v>42708</v>
      </c>
      <c r="G124" s="1">
        <v>42803</v>
      </c>
      <c r="H124">
        <v>56</v>
      </c>
      <c r="I124" t="str">
        <f>VLOOKUP(pipeline!D124,account,2,FALSE)</f>
        <v>retail</v>
      </c>
      <c r="J124">
        <f t="shared" si="69"/>
        <v>2001</v>
      </c>
      <c r="K124">
        <f t="shared" si="70"/>
        <v>718.62</v>
      </c>
      <c r="L124">
        <f t="shared" si="71"/>
        <v>2448</v>
      </c>
      <c r="M124" t="str">
        <f t="shared" si="72"/>
        <v>United States</v>
      </c>
      <c r="N124">
        <f t="shared" si="73"/>
        <v>0</v>
      </c>
      <c r="O124" t="str">
        <f t="shared" si="74"/>
        <v>MG</v>
      </c>
      <c r="P124">
        <f t="shared" si="66"/>
        <v>55</v>
      </c>
      <c r="Q124" t="str">
        <f t="shared" si="67"/>
        <v>Melvin Marxen</v>
      </c>
      <c r="R124" t="str">
        <f t="shared" si="68"/>
        <v>Central</v>
      </c>
    </row>
    <row r="125" spans="1:18">
      <c r="A125" t="s">
        <v>270</v>
      </c>
      <c r="B125" t="s">
        <v>38</v>
      </c>
      <c r="C125" t="s">
        <v>55</v>
      </c>
      <c r="D125" t="s">
        <v>266</v>
      </c>
      <c r="E125" t="s">
        <v>50</v>
      </c>
      <c r="F125" s="1">
        <v>42708</v>
      </c>
      <c r="G125" s="1">
        <v>42804</v>
      </c>
      <c r="H125">
        <v>598</v>
      </c>
      <c r="I125" t="str">
        <f>VLOOKUP(pipeline!D125,account,2,FALSE)</f>
        <v>finance</v>
      </c>
      <c r="J125">
        <f t="shared" si="69"/>
        <v>1993</v>
      </c>
      <c r="K125">
        <f t="shared" si="70"/>
        <v>7537.24</v>
      </c>
      <c r="L125">
        <f t="shared" si="71"/>
        <v>20293</v>
      </c>
      <c r="M125" t="str">
        <f t="shared" si="72"/>
        <v>United States</v>
      </c>
      <c r="N125">
        <f t="shared" si="73"/>
        <v>0</v>
      </c>
      <c r="O125" t="str">
        <f t="shared" si="74"/>
        <v>GTX</v>
      </c>
      <c r="P125">
        <f t="shared" si="66"/>
        <v>550</v>
      </c>
      <c r="Q125" t="str">
        <f t="shared" si="67"/>
        <v>Summer Sewald</v>
      </c>
      <c r="R125" t="str">
        <f t="shared" si="68"/>
        <v>West</v>
      </c>
    </row>
    <row r="126" spans="1:18">
      <c r="A126" t="s">
        <v>271</v>
      </c>
      <c r="B126" t="s">
        <v>28</v>
      </c>
      <c r="C126" t="s">
        <v>59</v>
      </c>
      <c r="D126" t="s">
        <v>170</v>
      </c>
      <c r="E126" t="s">
        <v>50</v>
      </c>
      <c r="F126" s="1">
        <v>42708</v>
      </c>
      <c r="G126" s="1">
        <v>42810</v>
      </c>
      <c r="H126">
        <v>5787</v>
      </c>
      <c r="I126" t="str">
        <f>VLOOKUP(pipeline!D126,account,2,FALSE)</f>
        <v>technolgy</v>
      </c>
      <c r="J126">
        <f t="shared" si="69"/>
        <v>1987</v>
      </c>
      <c r="K126">
        <f t="shared" si="70"/>
        <v>2938.67</v>
      </c>
      <c r="L126">
        <f t="shared" si="71"/>
        <v>8775</v>
      </c>
      <c r="M126" t="str">
        <f t="shared" si="72"/>
        <v>Panama</v>
      </c>
      <c r="N126">
        <f t="shared" si="73"/>
        <v>0</v>
      </c>
      <c r="O126" t="str">
        <f t="shared" si="74"/>
        <v>GTX</v>
      </c>
      <c r="P126">
        <f t="shared" si="66"/>
        <v>5482</v>
      </c>
      <c r="Q126" t="str">
        <f t="shared" si="67"/>
        <v>Melvin Marxen</v>
      </c>
      <c r="R126" t="str">
        <f t="shared" si="68"/>
        <v>Central</v>
      </c>
    </row>
    <row r="127" spans="1:18">
      <c r="A127" t="s">
        <v>272</v>
      </c>
      <c r="B127" t="s">
        <v>40</v>
      </c>
      <c r="C127" t="s">
        <v>58</v>
      </c>
      <c r="D127" t="s">
        <v>273</v>
      </c>
      <c r="E127" t="s">
        <v>50</v>
      </c>
      <c r="F127" s="1">
        <v>42708</v>
      </c>
      <c r="G127" s="1">
        <v>42802</v>
      </c>
      <c r="H127">
        <v>1070</v>
      </c>
      <c r="I127" t="str">
        <f>VLOOKUP(pipeline!D127,account,2,FALSE)</f>
        <v>retail</v>
      </c>
      <c r="J127">
        <f t="shared" si="69"/>
        <v>1996</v>
      </c>
      <c r="K127">
        <f t="shared" si="70"/>
        <v>2214.94</v>
      </c>
      <c r="L127">
        <f t="shared" si="71"/>
        <v>5374</v>
      </c>
      <c r="M127" t="str">
        <f t="shared" si="72"/>
        <v>United States</v>
      </c>
      <c r="N127">
        <f t="shared" si="73"/>
        <v>0</v>
      </c>
      <c r="O127" t="str">
        <f t="shared" si="74"/>
        <v>GTX</v>
      </c>
      <c r="P127">
        <f t="shared" si="66"/>
        <v>1096</v>
      </c>
      <c r="Q127" t="str">
        <f t="shared" si="67"/>
        <v>Summer Sewald</v>
      </c>
      <c r="R127" t="str">
        <f t="shared" si="68"/>
        <v>West</v>
      </c>
    </row>
    <row r="128" spans="1:18">
      <c r="A128" t="s">
        <v>274</v>
      </c>
      <c r="B128" t="s">
        <v>31</v>
      </c>
      <c r="C128" t="s">
        <v>57</v>
      </c>
      <c r="D128" t="s">
        <v>218</v>
      </c>
      <c r="E128" t="s">
        <v>50</v>
      </c>
      <c r="F128" s="1">
        <v>42709</v>
      </c>
      <c r="G128" s="1">
        <v>42808</v>
      </c>
      <c r="H128">
        <v>3677</v>
      </c>
      <c r="I128" t="str">
        <f>VLOOKUP(pipeline!D128,account,2,FALSE)</f>
        <v>technolgy</v>
      </c>
      <c r="J128">
        <f t="shared" si="69"/>
        <v>1992</v>
      </c>
      <c r="K128">
        <f t="shared" si="70"/>
        <v>1712.68</v>
      </c>
      <c r="L128">
        <f t="shared" si="71"/>
        <v>3194</v>
      </c>
      <c r="M128" t="str">
        <f t="shared" si="72"/>
        <v>United States</v>
      </c>
      <c r="N128" t="str">
        <f t="shared" si="73"/>
        <v>Acme Corporation</v>
      </c>
      <c r="O128" t="str">
        <f t="shared" si="74"/>
        <v>MG</v>
      </c>
      <c r="P128">
        <f t="shared" si="66"/>
        <v>3393</v>
      </c>
      <c r="Q128" t="str">
        <f t="shared" si="67"/>
        <v>Rocco Neubert</v>
      </c>
      <c r="R128" t="str">
        <f t="shared" si="68"/>
        <v>East</v>
      </c>
    </row>
    <row r="129" spans="1:18">
      <c r="A129" t="s">
        <v>275</v>
      </c>
      <c r="B129" t="s">
        <v>32</v>
      </c>
      <c r="C129" t="s">
        <v>59</v>
      </c>
      <c r="D129" t="s">
        <v>189</v>
      </c>
      <c r="E129" t="s">
        <v>50</v>
      </c>
      <c r="F129" s="1">
        <v>42709</v>
      </c>
      <c r="G129" s="1">
        <v>42824</v>
      </c>
      <c r="H129">
        <v>5425</v>
      </c>
      <c r="I129" t="str">
        <f>VLOOKUP(pipeline!D129,account,2,FALSE)</f>
        <v>employment</v>
      </c>
      <c r="J129">
        <f t="shared" si="69"/>
        <v>1997</v>
      </c>
      <c r="K129">
        <f t="shared" si="70"/>
        <v>882.12</v>
      </c>
      <c r="L129">
        <f t="shared" si="71"/>
        <v>2769</v>
      </c>
      <c r="M129" t="str">
        <f t="shared" si="72"/>
        <v>United States</v>
      </c>
      <c r="N129">
        <f t="shared" si="73"/>
        <v>0</v>
      </c>
      <c r="O129" t="str">
        <f t="shared" si="74"/>
        <v>GTX</v>
      </c>
      <c r="P129">
        <f t="shared" si="66"/>
        <v>5482</v>
      </c>
      <c r="Q129" t="str">
        <f t="shared" si="67"/>
        <v>Rocco Neubert</v>
      </c>
      <c r="R129" t="str">
        <f t="shared" si="68"/>
        <v>East</v>
      </c>
    </row>
    <row r="130" spans="1:18">
      <c r="A130" t="s">
        <v>276</v>
      </c>
      <c r="B130" t="s">
        <v>34</v>
      </c>
      <c r="C130" t="s">
        <v>57</v>
      </c>
      <c r="D130" t="s">
        <v>277</v>
      </c>
      <c r="E130" t="s">
        <v>50</v>
      </c>
      <c r="F130" s="1">
        <v>42709</v>
      </c>
      <c r="G130" s="1">
        <v>42817</v>
      </c>
      <c r="H130">
        <v>3415</v>
      </c>
      <c r="I130" t="str">
        <f>VLOOKUP(pipeline!D130,account,2,FALSE)</f>
        <v>retail</v>
      </c>
      <c r="J130">
        <f>VLOOKUP(D130,account,3,FALSE)</f>
        <v>2005</v>
      </c>
      <c r="K130">
        <f>VLOOKUP(D130,account,4,FALSE)</f>
        <v>2261.05</v>
      </c>
      <c r="L130">
        <f>VLOOKUP(D130,account,5,FALSE)</f>
        <v>3851</v>
      </c>
      <c r="M130" t="str">
        <f>VLOOKUP(D130,account,6,FALSE)</f>
        <v>United States</v>
      </c>
      <c r="N130">
        <f>VLOOKUP(D130,accounts,7,FALSE)</f>
        <v>0</v>
      </c>
      <c r="O130" t="str">
        <f>VLOOKUP(C130,products,2,FALSE)</f>
        <v>MG</v>
      </c>
      <c r="P130">
        <f t="shared" si="66"/>
        <v>3393</v>
      </c>
      <c r="Q130" t="str">
        <f t="shared" si="67"/>
        <v>Rocco Neubert</v>
      </c>
      <c r="R130" t="str">
        <f t="shared" si="68"/>
        <v>East</v>
      </c>
    </row>
    <row r="131" spans="1:18">
      <c r="A131" t="s">
        <v>278</v>
      </c>
      <c r="B131" t="s">
        <v>40</v>
      </c>
      <c r="C131" t="s">
        <v>58</v>
      </c>
      <c r="D131" t="s">
        <v>194</v>
      </c>
      <c r="E131" t="s">
        <v>50</v>
      </c>
      <c r="F131" s="1">
        <v>42709</v>
      </c>
      <c r="G131" s="1">
        <v>42815</v>
      </c>
      <c r="H131">
        <v>891</v>
      </c>
      <c r="I131" t="str">
        <f>VLOOKUP(pipeline!D131,account,2,FALSE)</f>
        <v>medical</v>
      </c>
      <c r="J131">
        <f t="shared" ref="J131:J141" si="75">VLOOKUP(D131,account,3,FALSE)</f>
        <v>2004</v>
      </c>
      <c r="K131">
        <f t="shared" ref="K131:K141" si="76">VLOOKUP(D131,account,4,FALSE)</f>
        <v>1618.89</v>
      </c>
      <c r="L131">
        <f t="shared" ref="L131:L141" si="77">VLOOKUP(D131,account,5,FALSE)</f>
        <v>3889</v>
      </c>
      <c r="M131" t="str">
        <f t="shared" ref="M131:M141" si="78">VLOOKUP(D131,account,6,FALSE)</f>
        <v>United States</v>
      </c>
      <c r="N131">
        <f t="shared" ref="N131:N141" si="79">VLOOKUP(D131,accounts,7,FALSE)</f>
        <v>0</v>
      </c>
      <c r="O131" t="str">
        <f t="shared" ref="O131:O141" si="80">VLOOKUP(C131,products,2,FALSE)</f>
        <v>GTX</v>
      </c>
      <c r="P131">
        <f t="shared" ref="P131:P136" si="81">VLOOKUP(C131,products,3,FALSE)</f>
        <v>1096</v>
      </c>
      <c r="Q131" t="str">
        <f t="shared" ref="Q131:Q136" si="82">VLOOKUP(B131,sales,2,FALSE)</f>
        <v>Summer Sewald</v>
      </c>
      <c r="R131" t="str">
        <f t="shared" ref="R131:R136" si="83">VLOOKUP(B131,sales,3,FALSE)</f>
        <v>West</v>
      </c>
    </row>
    <row r="132" spans="1:18">
      <c r="A132" t="s">
        <v>279</v>
      </c>
      <c r="B132" t="s">
        <v>21</v>
      </c>
      <c r="C132" t="s">
        <v>55</v>
      </c>
      <c r="D132" t="s">
        <v>85</v>
      </c>
      <c r="E132" t="s">
        <v>50</v>
      </c>
      <c r="F132" s="1">
        <v>42710</v>
      </c>
      <c r="G132" s="1">
        <v>42806</v>
      </c>
      <c r="H132">
        <v>609</v>
      </c>
      <c r="I132" t="str">
        <f>VLOOKUP(pipeline!D132,account,2,FALSE)</f>
        <v>software</v>
      </c>
      <c r="J132">
        <f t="shared" si="75"/>
        <v>1998</v>
      </c>
      <c r="K132">
        <f t="shared" si="76"/>
        <v>2714.9</v>
      </c>
      <c r="L132">
        <f t="shared" si="77"/>
        <v>2641</v>
      </c>
      <c r="M132" t="str">
        <f t="shared" si="78"/>
        <v>United States</v>
      </c>
      <c r="N132" t="str">
        <f t="shared" si="79"/>
        <v>Acme Corporation</v>
      </c>
      <c r="O132" t="str">
        <f t="shared" si="80"/>
        <v>GTX</v>
      </c>
      <c r="P132">
        <f t="shared" si="81"/>
        <v>550</v>
      </c>
      <c r="Q132" t="str">
        <f t="shared" si="82"/>
        <v>Dustin Brinkmann</v>
      </c>
      <c r="R132" t="str">
        <f t="shared" si="83"/>
        <v>Central</v>
      </c>
    </row>
    <row r="133" spans="1:18">
      <c r="A133" t="s">
        <v>280</v>
      </c>
      <c r="B133" t="s">
        <v>15</v>
      </c>
      <c r="C133" t="s">
        <v>56</v>
      </c>
      <c r="D133" t="s">
        <v>182</v>
      </c>
      <c r="E133" t="s">
        <v>50</v>
      </c>
      <c r="F133" s="1">
        <v>42710</v>
      </c>
      <c r="G133" s="1">
        <v>42810</v>
      </c>
      <c r="H133">
        <v>54</v>
      </c>
      <c r="I133" t="str">
        <f>VLOOKUP(pipeline!D133,account,2,FALSE)</f>
        <v>entertainment</v>
      </c>
      <c r="J133">
        <f t="shared" si="75"/>
        <v>2002</v>
      </c>
      <c r="K133">
        <f t="shared" si="76"/>
        <v>349.81</v>
      </c>
      <c r="L133">
        <f t="shared" si="77"/>
        <v>315</v>
      </c>
      <c r="M133" t="str">
        <f t="shared" si="78"/>
        <v>United States</v>
      </c>
      <c r="N133">
        <f t="shared" si="79"/>
        <v>0</v>
      </c>
      <c r="O133" t="str">
        <f t="shared" si="80"/>
        <v>MG</v>
      </c>
      <c r="P133">
        <f t="shared" si="81"/>
        <v>55</v>
      </c>
      <c r="Q133" t="str">
        <f t="shared" si="82"/>
        <v>Celia Rouche</v>
      </c>
      <c r="R133" t="str">
        <f t="shared" si="83"/>
        <v>West</v>
      </c>
    </row>
    <row r="134" spans="1:18">
      <c r="A134" t="s">
        <v>281</v>
      </c>
      <c r="B134" t="s">
        <v>41</v>
      </c>
      <c r="C134" t="s">
        <v>58</v>
      </c>
      <c r="D134" t="s">
        <v>282</v>
      </c>
      <c r="E134" t="s">
        <v>50</v>
      </c>
      <c r="F134" s="1">
        <v>42710</v>
      </c>
      <c r="G134" s="1">
        <v>42803</v>
      </c>
      <c r="H134">
        <v>1049</v>
      </c>
      <c r="I134" t="str">
        <f>VLOOKUP(pipeline!D134,account,2,FALSE)</f>
        <v>medical</v>
      </c>
      <c r="J134">
        <f t="shared" si="75"/>
        <v>1985</v>
      </c>
      <c r="K134">
        <f t="shared" si="76"/>
        <v>2741.37</v>
      </c>
      <c r="L134">
        <f t="shared" si="77"/>
        <v>9226</v>
      </c>
      <c r="M134" t="str">
        <f t="shared" si="78"/>
        <v>United States</v>
      </c>
      <c r="N134">
        <f t="shared" si="79"/>
        <v>0</v>
      </c>
      <c r="O134" t="str">
        <f t="shared" si="80"/>
        <v>GTX</v>
      </c>
      <c r="P134">
        <f t="shared" si="81"/>
        <v>1096</v>
      </c>
      <c r="Q134" t="str">
        <f t="shared" si="82"/>
        <v>Summer Sewald</v>
      </c>
      <c r="R134" t="str">
        <f t="shared" si="83"/>
        <v>West</v>
      </c>
    </row>
    <row r="135" spans="1:18">
      <c r="A135" t="s">
        <v>283</v>
      </c>
      <c r="B135" t="s">
        <v>32</v>
      </c>
      <c r="C135" t="s">
        <v>58</v>
      </c>
      <c r="D135" t="s">
        <v>245</v>
      </c>
      <c r="E135" t="s">
        <v>50</v>
      </c>
      <c r="F135" s="1">
        <v>42711</v>
      </c>
      <c r="G135" s="1">
        <v>42801</v>
      </c>
      <c r="H135">
        <v>1152</v>
      </c>
      <c r="I135" t="str">
        <f>VLOOKUP(pipeline!D135,account,2,FALSE)</f>
        <v>retail</v>
      </c>
      <c r="J135">
        <f t="shared" si="75"/>
        <v>1990</v>
      </c>
      <c r="K135">
        <f t="shared" si="76"/>
        <v>2520.83</v>
      </c>
      <c r="L135">
        <f t="shared" si="77"/>
        <v>3502</v>
      </c>
      <c r="M135" t="str">
        <f t="shared" si="78"/>
        <v>United States</v>
      </c>
      <c r="N135">
        <f t="shared" si="79"/>
        <v>0</v>
      </c>
      <c r="O135" t="str">
        <f t="shared" si="80"/>
        <v>GTX</v>
      </c>
      <c r="P135">
        <f t="shared" si="81"/>
        <v>1096</v>
      </c>
      <c r="Q135" t="str">
        <f t="shared" si="82"/>
        <v>Rocco Neubert</v>
      </c>
      <c r="R135" t="str">
        <f t="shared" si="83"/>
        <v>East</v>
      </c>
    </row>
    <row r="136" spans="1:18">
      <c r="A136" t="s">
        <v>284</v>
      </c>
      <c r="B136" t="s">
        <v>33</v>
      </c>
      <c r="C136" t="s">
        <v>56</v>
      </c>
      <c r="D136" t="s">
        <v>223</v>
      </c>
      <c r="E136" t="s">
        <v>52</v>
      </c>
      <c r="F136" s="1">
        <v>42711</v>
      </c>
      <c r="G136" s="1">
        <v>42814</v>
      </c>
      <c r="H136">
        <v>0</v>
      </c>
      <c r="I136" t="str">
        <f>VLOOKUP(pipeline!D136,account,2,FALSE)</f>
        <v>retail</v>
      </c>
      <c r="J136">
        <f t="shared" si="75"/>
        <v>2003</v>
      </c>
      <c r="K136">
        <f t="shared" si="76"/>
        <v>1419.98</v>
      </c>
      <c r="L136">
        <f t="shared" si="77"/>
        <v>4018</v>
      </c>
      <c r="M136" t="str">
        <f t="shared" si="78"/>
        <v>United States</v>
      </c>
      <c r="N136">
        <f t="shared" si="79"/>
        <v>0</v>
      </c>
      <c r="O136" t="str">
        <f t="shared" si="80"/>
        <v>MG</v>
      </c>
      <c r="P136">
        <f t="shared" si="81"/>
        <v>55</v>
      </c>
      <c r="Q136" t="str">
        <f t="shared" si="82"/>
        <v>Rocco Neubert</v>
      </c>
      <c r="R136" t="str">
        <f t="shared" si="83"/>
        <v>East</v>
      </c>
    </row>
    <row r="137" spans="1:18">
      <c r="A137" t="s">
        <v>285</v>
      </c>
      <c r="B137" t="s">
        <v>26</v>
      </c>
      <c r="C137" t="s">
        <v>56</v>
      </c>
      <c r="D137" t="s">
        <v>129</v>
      </c>
      <c r="E137" t="s">
        <v>50</v>
      </c>
      <c r="F137" s="1">
        <v>42711</v>
      </c>
      <c r="G137" s="1">
        <v>42806</v>
      </c>
      <c r="H137">
        <v>51</v>
      </c>
      <c r="I137" t="str">
        <f>VLOOKUP(pipeline!D137,account,2,FALSE)</f>
        <v>marketing</v>
      </c>
      <c r="J137">
        <f t="shared" si="75"/>
        <v>1995</v>
      </c>
      <c r="K137">
        <f t="shared" si="76"/>
        <v>2173.98</v>
      </c>
      <c r="L137">
        <f t="shared" si="77"/>
        <v>2928</v>
      </c>
      <c r="M137" t="str">
        <f t="shared" si="78"/>
        <v>United States</v>
      </c>
      <c r="N137" t="str">
        <f t="shared" si="79"/>
        <v>Inity</v>
      </c>
      <c r="O137" t="str">
        <f t="shared" si="80"/>
        <v>MG</v>
      </c>
      <c r="P137">
        <f t="shared" ref="P137:P142" si="84">VLOOKUP(C137,products,3,FALSE)</f>
        <v>55</v>
      </c>
      <c r="Q137" t="str">
        <f t="shared" ref="Q137:Q142" si="85">VLOOKUP(B137,sales,2,FALSE)</f>
        <v>Melvin Marxen</v>
      </c>
      <c r="R137" t="str">
        <f t="shared" ref="R137:R142" si="86">VLOOKUP(B137,sales,3,FALSE)</f>
        <v>Central</v>
      </c>
    </row>
    <row r="138" spans="1:18">
      <c r="A138" t="s">
        <v>286</v>
      </c>
      <c r="B138" t="s">
        <v>14</v>
      </c>
      <c r="C138" t="s">
        <v>57</v>
      </c>
      <c r="D138" t="s">
        <v>91</v>
      </c>
      <c r="E138" t="s">
        <v>50</v>
      </c>
      <c r="F138" s="1">
        <v>42711</v>
      </c>
      <c r="G138" s="1">
        <v>42797</v>
      </c>
      <c r="H138">
        <v>3426</v>
      </c>
      <c r="I138" t="str">
        <f>VLOOKUP(pipeline!D138,account,2,FALSE)</f>
        <v>retail</v>
      </c>
      <c r="J138">
        <f t="shared" si="75"/>
        <v>1989</v>
      </c>
      <c r="K138">
        <f t="shared" si="76"/>
        <v>1388.67</v>
      </c>
      <c r="L138">
        <f t="shared" si="77"/>
        <v>3583</v>
      </c>
      <c r="M138" t="str">
        <f t="shared" si="78"/>
        <v>United States</v>
      </c>
      <c r="N138">
        <f t="shared" si="79"/>
        <v>0</v>
      </c>
      <c r="O138" t="str">
        <f t="shared" si="80"/>
        <v>MG</v>
      </c>
      <c r="P138">
        <f t="shared" si="84"/>
        <v>3393</v>
      </c>
      <c r="Q138" t="str">
        <f t="shared" si="85"/>
        <v>Celia Rouche</v>
      </c>
      <c r="R138" t="str">
        <f t="shared" si="86"/>
        <v>West</v>
      </c>
    </row>
    <row r="139" spans="1:18">
      <c r="A139" t="s">
        <v>287</v>
      </c>
      <c r="B139" t="s">
        <v>27</v>
      </c>
      <c r="C139" t="s">
        <v>56</v>
      </c>
      <c r="D139" t="s">
        <v>170</v>
      </c>
      <c r="E139" t="s">
        <v>50</v>
      </c>
      <c r="F139" s="1">
        <v>42711</v>
      </c>
      <c r="G139" s="1">
        <v>42805</v>
      </c>
      <c r="H139">
        <v>51</v>
      </c>
      <c r="I139" t="str">
        <f>VLOOKUP(pipeline!D139,account,2,FALSE)</f>
        <v>technolgy</v>
      </c>
      <c r="J139">
        <f t="shared" si="75"/>
        <v>1987</v>
      </c>
      <c r="K139">
        <f t="shared" si="76"/>
        <v>2938.67</v>
      </c>
      <c r="L139">
        <f t="shared" si="77"/>
        <v>8775</v>
      </c>
      <c r="M139" t="str">
        <f t="shared" si="78"/>
        <v>Panama</v>
      </c>
      <c r="N139">
        <f t="shared" si="79"/>
        <v>0</v>
      </c>
      <c r="O139" t="str">
        <f t="shared" si="80"/>
        <v>MG</v>
      </c>
      <c r="P139">
        <f t="shared" si="84"/>
        <v>55</v>
      </c>
      <c r="Q139" t="str">
        <f t="shared" si="85"/>
        <v>Melvin Marxen</v>
      </c>
      <c r="R139" t="str">
        <f t="shared" si="86"/>
        <v>Central</v>
      </c>
    </row>
    <row r="140" spans="1:18">
      <c r="A140" t="s">
        <v>288</v>
      </c>
      <c r="B140" t="s">
        <v>38</v>
      </c>
      <c r="C140" t="s">
        <v>55</v>
      </c>
      <c r="D140" t="s">
        <v>103</v>
      </c>
      <c r="E140" t="s">
        <v>50</v>
      </c>
      <c r="F140" s="1">
        <v>42711</v>
      </c>
      <c r="G140" s="1">
        <v>42814</v>
      </c>
      <c r="H140">
        <v>564</v>
      </c>
      <c r="I140" t="str">
        <f>VLOOKUP(pipeline!D140,account,2,FALSE)</f>
        <v>employment</v>
      </c>
      <c r="J140">
        <f t="shared" si="75"/>
        <v>1988</v>
      </c>
      <c r="K140">
        <f t="shared" si="76"/>
        <v>2059.9</v>
      </c>
      <c r="L140">
        <f t="shared" si="77"/>
        <v>3644</v>
      </c>
      <c r="M140" t="str">
        <f t="shared" si="78"/>
        <v>United States</v>
      </c>
      <c r="N140">
        <f t="shared" si="79"/>
        <v>0</v>
      </c>
      <c r="O140" t="str">
        <f t="shared" si="80"/>
        <v>GTX</v>
      </c>
      <c r="P140">
        <f t="shared" si="84"/>
        <v>550</v>
      </c>
      <c r="Q140" t="str">
        <f t="shared" si="85"/>
        <v>Summer Sewald</v>
      </c>
      <c r="R140" t="str">
        <f t="shared" si="86"/>
        <v>West</v>
      </c>
    </row>
    <row r="141" spans="1:18">
      <c r="A141" t="s">
        <v>289</v>
      </c>
      <c r="B141" t="s">
        <v>20</v>
      </c>
      <c r="C141" t="s">
        <v>59</v>
      </c>
      <c r="D141" t="s">
        <v>290</v>
      </c>
      <c r="E141" t="s">
        <v>50</v>
      </c>
      <c r="F141" s="1">
        <v>42712</v>
      </c>
      <c r="G141" s="1">
        <v>42795</v>
      </c>
      <c r="H141">
        <v>5882</v>
      </c>
      <c r="I141" t="str">
        <f>VLOOKUP(pipeline!D141,account,2,FALSE)</f>
        <v>medical</v>
      </c>
      <c r="J141">
        <f t="shared" si="75"/>
        <v>2002</v>
      </c>
      <c r="K141">
        <f t="shared" si="76"/>
        <v>3178.24</v>
      </c>
      <c r="L141">
        <f t="shared" si="77"/>
        <v>4540</v>
      </c>
      <c r="M141" t="str">
        <f t="shared" si="78"/>
        <v>United States</v>
      </c>
      <c r="N141">
        <f t="shared" si="79"/>
        <v>0</v>
      </c>
      <c r="O141" t="str">
        <f t="shared" si="80"/>
        <v>GTX</v>
      </c>
      <c r="P141">
        <f t="shared" si="84"/>
        <v>5482</v>
      </c>
      <c r="Q141" t="str">
        <f t="shared" si="85"/>
        <v>Dustin Brinkmann</v>
      </c>
      <c r="R141" t="str">
        <f t="shared" si="86"/>
        <v>Central</v>
      </c>
    </row>
    <row r="142" spans="1:18">
      <c r="A142" t="s">
        <v>291</v>
      </c>
      <c r="B142" t="s">
        <v>38</v>
      </c>
      <c r="C142" t="s">
        <v>57</v>
      </c>
      <c r="D142" t="s">
        <v>273</v>
      </c>
      <c r="E142" t="s">
        <v>50</v>
      </c>
      <c r="F142" s="1">
        <v>42712</v>
      </c>
      <c r="G142" s="1">
        <v>42805</v>
      </c>
      <c r="H142">
        <v>3388</v>
      </c>
      <c r="I142" t="str">
        <f>VLOOKUP(pipeline!D142,account,2,FALSE)</f>
        <v>retail</v>
      </c>
      <c r="J142">
        <f>VLOOKUP(D142,account,3,FALSE)</f>
        <v>1996</v>
      </c>
      <c r="K142">
        <f>VLOOKUP(D142,account,4,FALSE)</f>
        <v>2214.94</v>
      </c>
      <c r="L142">
        <f>VLOOKUP(D142,account,5,FALSE)</f>
        <v>5374</v>
      </c>
      <c r="M142" t="str">
        <f>VLOOKUP(D142,account,6,FALSE)</f>
        <v>United States</v>
      </c>
      <c r="N142">
        <f>VLOOKUP(D142,accounts,7,FALSE)</f>
        <v>0</v>
      </c>
      <c r="O142" t="str">
        <f>VLOOKUP(C142,products,2,FALSE)</f>
        <v>MG</v>
      </c>
      <c r="P142">
        <f t="shared" si="84"/>
        <v>3393</v>
      </c>
      <c r="Q142" t="str">
        <f t="shared" si="85"/>
        <v>Summer Sewald</v>
      </c>
      <c r="R142" t="str">
        <f t="shared" si="86"/>
        <v>West</v>
      </c>
    </row>
    <row r="143" spans="1:18">
      <c r="A143" t="s">
        <v>292</v>
      </c>
      <c r="B143" t="s">
        <v>15</v>
      </c>
      <c r="C143" t="s">
        <v>59</v>
      </c>
      <c r="D143" t="s">
        <v>119</v>
      </c>
      <c r="E143" t="s">
        <v>50</v>
      </c>
      <c r="F143" s="1">
        <v>42712</v>
      </c>
      <c r="G143" s="1">
        <v>42804</v>
      </c>
      <c r="H143">
        <v>5410</v>
      </c>
      <c r="I143" t="str">
        <f>VLOOKUP(pipeline!D143,account,2,FALSE)</f>
        <v>entertainment</v>
      </c>
      <c r="J143">
        <f t="shared" ref="J143:J157" si="87">VLOOKUP(D143,account,3,FALSE)</f>
        <v>1992</v>
      </c>
      <c r="K143">
        <f t="shared" ref="K143:K157" si="88">VLOOKUP(D143,account,4,FALSE)</f>
        <v>324.19</v>
      </c>
      <c r="L143">
        <f t="shared" ref="L143:L157" si="89">VLOOKUP(D143,account,5,FALSE)</f>
        <v>978</v>
      </c>
      <c r="M143" t="str">
        <f t="shared" ref="M143:M157" si="90">VLOOKUP(D143,account,6,FALSE)</f>
        <v>United States</v>
      </c>
      <c r="N143">
        <f t="shared" ref="N143:N157" si="91">VLOOKUP(D143,accounts,7,FALSE)</f>
        <v>0</v>
      </c>
      <c r="O143" t="str">
        <f t="shared" ref="O143:O157" si="92">VLOOKUP(C143,products,2,FALSE)</f>
        <v>GTX</v>
      </c>
      <c r="P143">
        <f t="shared" ref="P143:P148" si="93">VLOOKUP(C143,products,3,FALSE)</f>
        <v>5482</v>
      </c>
      <c r="Q143" t="str">
        <f t="shared" ref="Q143:Q148" si="94">VLOOKUP(B143,sales,2,FALSE)</f>
        <v>Celia Rouche</v>
      </c>
      <c r="R143" t="str">
        <f t="shared" ref="R143:R148" si="95">VLOOKUP(B143,sales,3,FALSE)</f>
        <v>West</v>
      </c>
    </row>
    <row r="144" spans="1:18">
      <c r="A144" t="s">
        <v>293</v>
      </c>
      <c r="B144" t="s">
        <v>35</v>
      </c>
      <c r="C144" t="s">
        <v>58</v>
      </c>
      <c r="D144" t="s">
        <v>294</v>
      </c>
      <c r="E144" t="s">
        <v>50</v>
      </c>
      <c r="F144" s="1">
        <v>42712</v>
      </c>
      <c r="G144" s="1">
        <v>42822</v>
      </c>
      <c r="H144">
        <v>978</v>
      </c>
      <c r="I144" t="str">
        <f>VLOOKUP(pipeline!D144,account,2,FALSE)</f>
        <v>retail</v>
      </c>
      <c r="J144">
        <f t="shared" si="87"/>
        <v>2010</v>
      </c>
      <c r="K144">
        <f t="shared" si="88"/>
        <v>71.12</v>
      </c>
      <c r="L144">
        <f t="shared" si="89"/>
        <v>144</v>
      </c>
      <c r="M144" t="str">
        <f t="shared" si="90"/>
        <v>United States</v>
      </c>
      <c r="N144">
        <f t="shared" si="91"/>
        <v>0</v>
      </c>
      <c r="O144" t="str">
        <f t="shared" si="92"/>
        <v>GTX</v>
      </c>
      <c r="P144">
        <f t="shared" si="93"/>
        <v>1096</v>
      </c>
      <c r="Q144" t="str">
        <f t="shared" si="94"/>
        <v>Rocco Neubert</v>
      </c>
      <c r="R144" t="str">
        <f t="shared" si="95"/>
        <v>East</v>
      </c>
    </row>
    <row r="145" spans="1:18">
      <c r="A145" t="s">
        <v>295</v>
      </c>
      <c r="B145" t="s">
        <v>17</v>
      </c>
      <c r="C145" t="s">
        <v>56</v>
      </c>
      <c r="D145" t="s">
        <v>106</v>
      </c>
      <c r="E145" t="s">
        <v>50</v>
      </c>
      <c r="F145" s="1">
        <v>42712</v>
      </c>
      <c r="G145" s="1">
        <v>42820</v>
      </c>
      <c r="H145">
        <v>54</v>
      </c>
      <c r="I145" t="str">
        <f>VLOOKUP(pipeline!D145,account,2,FALSE)</f>
        <v>software</v>
      </c>
      <c r="J145">
        <f t="shared" si="87"/>
        <v>1996</v>
      </c>
      <c r="K145">
        <f t="shared" si="88"/>
        <v>6354.87</v>
      </c>
      <c r="L145">
        <f t="shared" si="89"/>
        <v>16780</v>
      </c>
      <c r="M145" t="str">
        <f t="shared" si="90"/>
        <v>United States</v>
      </c>
      <c r="N145" t="str">
        <f t="shared" si="91"/>
        <v>Bubba Gump</v>
      </c>
      <c r="O145" t="str">
        <f t="shared" si="92"/>
        <v>MG</v>
      </c>
      <c r="P145">
        <f t="shared" si="93"/>
        <v>55</v>
      </c>
      <c r="Q145" t="str">
        <f t="shared" si="94"/>
        <v>Celia Rouche</v>
      </c>
      <c r="R145" t="str">
        <f t="shared" si="95"/>
        <v>West</v>
      </c>
    </row>
    <row r="146" spans="1:18">
      <c r="A146" t="s">
        <v>296</v>
      </c>
      <c r="B146" t="s">
        <v>19</v>
      </c>
      <c r="C146" t="s">
        <v>56</v>
      </c>
      <c r="D146" t="s">
        <v>297</v>
      </c>
      <c r="E146" t="s">
        <v>52</v>
      </c>
      <c r="F146" s="1">
        <v>42713</v>
      </c>
      <c r="G146" s="1">
        <v>42816</v>
      </c>
      <c r="H146">
        <v>0</v>
      </c>
      <c r="I146" t="str">
        <f>VLOOKUP(pipeline!D146,account,2,FALSE)</f>
        <v>medical</v>
      </c>
      <c r="J146">
        <f t="shared" si="87"/>
        <v>1986</v>
      </c>
      <c r="K146">
        <f t="shared" si="88"/>
        <v>647.18</v>
      </c>
      <c r="L146">
        <f t="shared" si="89"/>
        <v>1185</v>
      </c>
      <c r="M146" t="str">
        <f t="shared" si="90"/>
        <v>Kenya</v>
      </c>
      <c r="N146">
        <f t="shared" si="91"/>
        <v>0</v>
      </c>
      <c r="O146" t="str">
        <f t="shared" si="92"/>
        <v>MG</v>
      </c>
      <c r="P146">
        <f t="shared" si="93"/>
        <v>55</v>
      </c>
      <c r="Q146" t="str">
        <f t="shared" si="94"/>
        <v>Dustin Brinkmann</v>
      </c>
      <c r="R146" t="str">
        <f t="shared" si="95"/>
        <v>Central</v>
      </c>
    </row>
    <row r="147" spans="1:18">
      <c r="A147" t="s">
        <v>298</v>
      </c>
      <c r="B147" t="s">
        <v>32</v>
      </c>
      <c r="C147" t="s">
        <v>55</v>
      </c>
      <c r="D147" t="s">
        <v>203</v>
      </c>
      <c r="E147" t="s">
        <v>50</v>
      </c>
      <c r="F147" s="1">
        <v>42713</v>
      </c>
      <c r="G147" s="1">
        <v>42808</v>
      </c>
      <c r="H147">
        <v>549</v>
      </c>
      <c r="I147" t="str">
        <f>VLOOKUP(pipeline!D147,account,2,FALSE)</f>
        <v>software</v>
      </c>
      <c r="J147">
        <f t="shared" si="87"/>
        <v>2002</v>
      </c>
      <c r="K147">
        <f t="shared" si="88"/>
        <v>987.39</v>
      </c>
      <c r="L147">
        <f t="shared" si="89"/>
        <v>2253</v>
      </c>
      <c r="M147" t="str">
        <f t="shared" si="90"/>
        <v>United States</v>
      </c>
      <c r="N147">
        <f t="shared" si="91"/>
        <v>0</v>
      </c>
      <c r="O147" t="str">
        <f t="shared" si="92"/>
        <v>GTX</v>
      </c>
      <c r="P147">
        <f t="shared" si="93"/>
        <v>550</v>
      </c>
      <c r="Q147" t="str">
        <f t="shared" si="94"/>
        <v>Rocco Neubert</v>
      </c>
      <c r="R147" t="str">
        <f t="shared" si="95"/>
        <v>East</v>
      </c>
    </row>
    <row r="148" spans="1:18">
      <c r="A148" t="s">
        <v>299</v>
      </c>
      <c r="B148" t="s">
        <v>7</v>
      </c>
      <c r="C148" t="s">
        <v>58</v>
      </c>
      <c r="D148" t="s">
        <v>138</v>
      </c>
      <c r="E148" t="s">
        <v>50</v>
      </c>
      <c r="F148" s="1">
        <v>42713</v>
      </c>
      <c r="G148" s="1">
        <v>42808</v>
      </c>
      <c r="H148">
        <v>1034</v>
      </c>
      <c r="I148" t="str">
        <f>VLOOKUP(pipeline!D148,account,2,FALSE)</f>
        <v>marketing</v>
      </c>
      <c r="J148">
        <f t="shared" si="87"/>
        <v>1984</v>
      </c>
      <c r="K148">
        <f t="shared" si="88"/>
        <v>3027.46</v>
      </c>
      <c r="L148">
        <f t="shared" si="89"/>
        <v>9516</v>
      </c>
      <c r="M148" t="str">
        <f t="shared" si="90"/>
        <v>Jordan</v>
      </c>
      <c r="N148">
        <f t="shared" si="91"/>
        <v>0</v>
      </c>
      <c r="O148" t="str">
        <f t="shared" si="92"/>
        <v>GTX</v>
      </c>
      <c r="P148">
        <f t="shared" si="93"/>
        <v>1096</v>
      </c>
      <c r="Q148" t="str">
        <f t="shared" si="94"/>
        <v>Cara Losch</v>
      </c>
      <c r="R148" t="str">
        <f t="shared" si="95"/>
        <v>East</v>
      </c>
    </row>
    <row r="149" spans="1:18">
      <c r="A149" t="s">
        <v>300</v>
      </c>
      <c r="B149" t="s">
        <v>34</v>
      </c>
      <c r="C149" t="s">
        <v>57</v>
      </c>
      <c r="D149" t="s">
        <v>189</v>
      </c>
      <c r="E149" t="s">
        <v>50</v>
      </c>
      <c r="F149" s="1">
        <v>42713</v>
      </c>
      <c r="G149" s="1">
        <v>42822</v>
      </c>
      <c r="H149">
        <v>3421</v>
      </c>
      <c r="I149" t="str">
        <f>VLOOKUP(pipeline!D149,account,2,FALSE)</f>
        <v>employment</v>
      </c>
      <c r="J149">
        <f t="shared" si="87"/>
        <v>1997</v>
      </c>
      <c r="K149">
        <f t="shared" si="88"/>
        <v>882.12</v>
      </c>
      <c r="L149">
        <f t="shared" si="89"/>
        <v>2769</v>
      </c>
      <c r="M149" t="str">
        <f t="shared" si="90"/>
        <v>United States</v>
      </c>
      <c r="N149">
        <f t="shared" si="91"/>
        <v>0</v>
      </c>
      <c r="O149" t="str">
        <f t="shared" si="92"/>
        <v>MG</v>
      </c>
      <c r="P149">
        <f t="shared" ref="P149:P189" si="96">VLOOKUP(C149,products,3,FALSE)</f>
        <v>3393</v>
      </c>
      <c r="Q149" t="str">
        <f t="shared" ref="Q149:Q189" si="97">VLOOKUP(B149,sales,2,FALSE)</f>
        <v>Rocco Neubert</v>
      </c>
      <c r="R149" t="str">
        <f t="shared" ref="R149:R189" si="98">VLOOKUP(B149,sales,3,FALSE)</f>
        <v>East</v>
      </c>
    </row>
    <row r="150" spans="1:18">
      <c r="A150" t="s">
        <v>301</v>
      </c>
      <c r="B150" t="s">
        <v>39</v>
      </c>
      <c r="C150" t="s">
        <v>59</v>
      </c>
      <c r="D150" t="s">
        <v>231</v>
      </c>
      <c r="E150" t="s">
        <v>50</v>
      </c>
      <c r="F150" s="1">
        <v>42713</v>
      </c>
      <c r="G150" s="1">
        <v>42798</v>
      </c>
      <c r="H150">
        <v>5425</v>
      </c>
      <c r="I150" t="str">
        <f>VLOOKUP(pipeline!D150,account,2,FALSE)</f>
        <v>technolgy</v>
      </c>
      <c r="J150">
        <f t="shared" si="87"/>
        <v>2010</v>
      </c>
      <c r="K150">
        <f t="shared" si="88"/>
        <v>587.72</v>
      </c>
      <c r="L150">
        <f t="shared" si="89"/>
        <v>1501</v>
      </c>
      <c r="M150" t="str">
        <f t="shared" si="90"/>
        <v>United States</v>
      </c>
      <c r="N150">
        <f t="shared" si="91"/>
        <v>0</v>
      </c>
      <c r="O150" t="str">
        <f t="shared" si="92"/>
        <v>GTX</v>
      </c>
      <c r="P150">
        <f t="shared" si="96"/>
        <v>5482</v>
      </c>
      <c r="Q150" t="str">
        <f t="shared" si="97"/>
        <v>Summer Sewald</v>
      </c>
      <c r="R150" t="str">
        <f t="shared" si="98"/>
        <v>West</v>
      </c>
    </row>
    <row r="151" spans="1:18">
      <c r="A151" t="s">
        <v>302</v>
      </c>
      <c r="B151" t="s">
        <v>17</v>
      </c>
      <c r="C151" t="s">
        <v>56</v>
      </c>
      <c r="D151" t="s">
        <v>303</v>
      </c>
      <c r="E151" t="s">
        <v>50</v>
      </c>
      <c r="F151" s="1">
        <v>42713</v>
      </c>
      <c r="G151" s="1">
        <v>42809</v>
      </c>
      <c r="H151">
        <v>55</v>
      </c>
      <c r="I151" t="str">
        <f>VLOOKUP(pipeline!D151,account,2,FALSE)</f>
        <v>software</v>
      </c>
      <c r="J151">
        <f t="shared" si="87"/>
        <v>2013</v>
      </c>
      <c r="K151">
        <f t="shared" si="88"/>
        <v>98.79</v>
      </c>
      <c r="L151">
        <f t="shared" si="89"/>
        <v>96</v>
      </c>
      <c r="M151" t="str">
        <f t="shared" si="90"/>
        <v>United States</v>
      </c>
      <c r="N151" t="str">
        <f t="shared" si="91"/>
        <v>Bubba Gump</v>
      </c>
      <c r="O151" t="str">
        <f t="shared" si="92"/>
        <v>MG</v>
      </c>
      <c r="P151">
        <f t="shared" si="96"/>
        <v>55</v>
      </c>
      <c r="Q151" t="str">
        <f t="shared" si="97"/>
        <v>Celia Rouche</v>
      </c>
      <c r="R151" t="str">
        <f t="shared" si="98"/>
        <v>West</v>
      </c>
    </row>
    <row r="152" spans="1:18">
      <c r="A152" t="s">
        <v>304</v>
      </c>
      <c r="B152" t="s">
        <v>10</v>
      </c>
      <c r="C152" t="s">
        <v>57</v>
      </c>
      <c r="D152" t="s">
        <v>164</v>
      </c>
      <c r="E152" t="s">
        <v>50</v>
      </c>
      <c r="F152" s="1">
        <v>42713</v>
      </c>
      <c r="G152" s="1">
        <v>42808</v>
      </c>
      <c r="H152">
        <v>3558</v>
      </c>
      <c r="I152" t="str">
        <f>VLOOKUP(pipeline!D152,account,2,FALSE)</f>
        <v>medical</v>
      </c>
      <c r="J152">
        <f t="shared" si="87"/>
        <v>1994</v>
      </c>
      <c r="K152">
        <f t="shared" si="88"/>
        <v>2818.38</v>
      </c>
      <c r="L152">
        <f t="shared" si="89"/>
        <v>6290</v>
      </c>
      <c r="M152" t="str">
        <f t="shared" si="90"/>
        <v>United States</v>
      </c>
      <c r="N152">
        <f t="shared" si="91"/>
        <v>0</v>
      </c>
      <c r="O152" t="str">
        <f t="shared" si="92"/>
        <v>MG</v>
      </c>
      <c r="P152">
        <f t="shared" si="96"/>
        <v>3393</v>
      </c>
      <c r="Q152" t="str">
        <f t="shared" si="97"/>
        <v>Cara Losch</v>
      </c>
      <c r="R152" t="str">
        <f t="shared" si="98"/>
        <v>East</v>
      </c>
    </row>
    <row r="153" spans="1:18">
      <c r="A153" t="s">
        <v>305</v>
      </c>
      <c r="B153" t="s">
        <v>15</v>
      </c>
      <c r="C153" t="s">
        <v>56</v>
      </c>
      <c r="D153" t="s">
        <v>306</v>
      </c>
      <c r="E153" t="s">
        <v>50</v>
      </c>
      <c r="F153" s="1">
        <v>42714</v>
      </c>
      <c r="G153" s="1">
        <v>42819</v>
      </c>
      <c r="H153">
        <v>47</v>
      </c>
      <c r="I153" t="str">
        <f>VLOOKUP(pipeline!D153,account,2,FALSE)</f>
        <v>technolgy</v>
      </c>
      <c r="J153">
        <f t="shared" si="87"/>
        <v>1997</v>
      </c>
      <c r="K153">
        <f t="shared" si="88"/>
        <v>8170.38</v>
      </c>
      <c r="L153">
        <f t="shared" si="89"/>
        <v>16499</v>
      </c>
      <c r="M153" t="str">
        <f t="shared" si="90"/>
        <v>Korea</v>
      </c>
      <c r="N153">
        <f t="shared" si="91"/>
        <v>0</v>
      </c>
      <c r="O153" t="str">
        <f t="shared" si="92"/>
        <v>MG</v>
      </c>
      <c r="P153">
        <f t="shared" si="96"/>
        <v>55</v>
      </c>
      <c r="Q153" t="str">
        <f t="shared" si="97"/>
        <v>Celia Rouche</v>
      </c>
      <c r="R153" t="str">
        <f t="shared" si="98"/>
        <v>West</v>
      </c>
    </row>
    <row r="154" spans="1:18">
      <c r="A154" t="s">
        <v>307</v>
      </c>
      <c r="B154" t="s">
        <v>40</v>
      </c>
      <c r="C154" t="s">
        <v>58</v>
      </c>
      <c r="D154" t="s">
        <v>112</v>
      </c>
      <c r="E154" t="s">
        <v>50</v>
      </c>
      <c r="F154" s="1">
        <v>42714</v>
      </c>
      <c r="G154" s="1">
        <v>42818</v>
      </c>
      <c r="H154">
        <v>1007</v>
      </c>
      <c r="I154" t="str">
        <f>VLOOKUP(pipeline!D154,account,2,FALSE)</f>
        <v>retail</v>
      </c>
      <c r="J154">
        <f t="shared" si="87"/>
        <v>1990</v>
      </c>
      <c r="K154">
        <f t="shared" si="88"/>
        <v>4968.91</v>
      </c>
      <c r="L154">
        <f t="shared" si="89"/>
        <v>7523</v>
      </c>
      <c r="M154" t="str">
        <f t="shared" si="90"/>
        <v>United States</v>
      </c>
      <c r="N154">
        <f t="shared" si="91"/>
        <v>0</v>
      </c>
      <c r="O154" t="str">
        <f t="shared" si="92"/>
        <v>GTX</v>
      </c>
      <c r="P154">
        <f t="shared" si="96"/>
        <v>1096</v>
      </c>
      <c r="Q154" t="str">
        <f t="shared" si="97"/>
        <v>Summer Sewald</v>
      </c>
      <c r="R154" t="str">
        <f t="shared" si="98"/>
        <v>West</v>
      </c>
    </row>
    <row r="155" spans="1:18">
      <c r="A155" t="s">
        <v>308</v>
      </c>
      <c r="B155" t="s">
        <v>29</v>
      </c>
      <c r="C155" t="s">
        <v>56</v>
      </c>
      <c r="D155" t="s">
        <v>309</v>
      </c>
      <c r="E155" t="s">
        <v>50</v>
      </c>
      <c r="F155" s="1">
        <v>42714</v>
      </c>
      <c r="G155" s="1">
        <v>42818</v>
      </c>
      <c r="H155">
        <v>48</v>
      </c>
      <c r="I155" t="str">
        <f>VLOOKUP(pipeline!D155,account,2,FALSE)</f>
        <v>marketing</v>
      </c>
      <c r="J155">
        <f t="shared" si="87"/>
        <v>1986</v>
      </c>
      <c r="K155">
        <f t="shared" si="88"/>
        <v>2403.58</v>
      </c>
      <c r="L155">
        <f t="shared" si="89"/>
        <v>8801</v>
      </c>
      <c r="M155" t="str">
        <f t="shared" si="90"/>
        <v>United States</v>
      </c>
      <c r="N155">
        <f t="shared" si="91"/>
        <v>0</v>
      </c>
      <c r="O155" t="str">
        <f t="shared" si="92"/>
        <v>MG</v>
      </c>
      <c r="P155">
        <f t="shared" si="96"/>
        <v>55</v>
      </c>
      <c r="Q155" t="str">
        <f t="shared" si="97"/>
        <v>Melvin Marxen</v>
      </c>
      <c r="R155" t="str">
        <f t="shared" si="98"/>
        <v>Central</v>
      </c>
    </row>
    <row r="156" spans="1:18">
      <c r="A156" t="s">
        <v>310</v>
      </c>
      <c r="B156" t="s">
        <v>23</v>
      </c>
      <c r="C156" t="s">
        <v>56</v>
      </c>
      <c r="D156" t="s">
        <v>108</v>
      </c>
      <c r="E156" t="s">
        <v>50</v>
      </c>
      <c r="F156" s="1">
        <v>42714</v>
      </c>
      <c r="G156" s="1">
        <v>42801</v>
      </c>
      <c r="H156">
        <v>49</v>
      </c>
      <c r="I156" t="str">
        <f>VLOOKUP(pipeline!D156,account,2,FALSE)</f>
        <v>telecommunications</v>
      </c>
      <c r="J156">
        <f t="shared" si="87"/>
        <v>1988</v>
      </c>
      <c r="K156">
        <f t="shared" si="88"/>
        <v>5266.09</v>
      </c>
      <c r="L156">
        <f t="shared" si="89"/>
        <v>8595</v>
      </c>
      <c r="M156" t="str">
        <f t="shared" si="90"/>
        <v>United States</v>
      </c>
      <c r="N156" t="str">
        <f t="shared" si="91"/>
        <v>Sonron</v>
      </c>
      <c r="O156" t="str">
        <f t="shared" si="92"/>
        <v>MG</v>
      </c>
      <c r="P156">
        <f t="shared" si="96"/>
        <v>55</v>
      </c>
      <c r="Q156" t="str">
        <f t="shared" si="97"/>
        <v>Dustin Brinkmann</v>
      </c>
      <c r="R156" t="str">
        <f t="shared" si="98"/>
        <v>Central</v>
      </c>
    </row>
    <row r="157" spans="1:18">
      <c r="A157" t="s">
        <v>311</v>
      </c>
      <c r="B157" t="s">
        <v>10</v>
      </c>
      <c r="C157" t="s">
        <v>55</v>
      </c>
      <c r="D157" t="s">
        <v>138</v>
      </c>
      <c r="E157" t="s">
        <v>50</v>
      </c>
      <c r="F157" s="1">
        <v>42714</v>
      </c>
      <c r="G157" s="1">
        <v>42812</v>
      </c>
      <c r="H157">
        <v>504</v>
      </c>
      <c r="I157" t="str">
        <f>VLOOKUP(pipeline!D157,account,2,FALSE)</f>
        <v>marketing</v>
      </c>
      <c r="J157">
        <f t="shared" si="87"/>
        <v>1984</v>
      </c>
      <c r="K157">
        <f t="shared" si="88"/>
        <v>3027.46</v>
      </c>
      <c r="L157">
        <f t="shared" si="89"/>
        <v>9516</v>
      </c>
      <c r="M157" t="str">
        <f t="shared" si="90"/>
        <v>Jordan</v>
      </c>
      <c r="N157">
        <f t="shared" si="91"/>
        <v>0</v>
      </c>
      <c r="O157" t="str">
        <f t="shared" si="92"/>
        <v>GTX</v>
      </c>
      <c r="P157">
        <f t="shared" si="96"/>
        <v>550</v>
      </c>
      <c r="Q157" t="str">
        <f t="shared" si="97"/>
        <v>Cara Losch</v>
      </c>
      <c r="R157" t="str">
        <f t="shared" si="98"/>
        <v>East</v>
      </c>
    </row>
    <row r="158" spans="1:18">
      <c r="A158" t="s">
        <v>312</v>
      </c>
      <c r="B158" t="s">
        <v>27</v>
      </c>
      <c r="C158" t="s">
        <v>55</v>
      </c>
      <c r="D158" t="s">
        <v>158</v>
      </c>
      <c r="E158" t="s">
        <v>50</v>
      </c>
      <c r="F158" s="1">
        <v>42715</v>
      </c>
      <c r="G158" s="1">
        <v>42815</v>
      </c>
      <c r="H158">
        <v>543</v>
      </c>
      <c r="I158" t="str">
        <f>VLOOKUP(pipeline!D158,account,2,FALSE)</f>
        <v>finance</v>
      </c>
      <c r="J158">
        <f t="shared" ref="J158:J163" si="99">VLOOKUP(D158,account,3,FALSE)</f>
        <v>2006</v>
      </c>
      <c r="K158">
        <f t="shared" ref="K158:K163" si="100">VLOOKUP(D158,account,4,FALSE)</f>
        <v>1102.43</v>
      </c>
      <c r="L158">
        <f t="shared" ref="L158:L163" si="101">VLOOKUP(D158,account,5,FALSE)</f>
        <v>1759</v>
      </c>
      <c r="M158" t="str">
        <f t="shared" ref="M158:M163" si="102">VLOOKUP(D158,account,6,FALSE)</f>
        <v>United States</v>
      </c>
      <c r="N158">
        <f t="shared" ref="N158:N163" si="103">VLOOKUP(D158,accounts,7,FALSE)</f>
        <v>0</v>
      </c>
      <c r="O158" t="str">
        <f t="shared" ref="O158:O163" si="104">VLOOKUP(C158,products,2,FALSE)</f>
        <v>GTX</v>
      </c>
      <c r="P158">
        <f t="shared" si="96"/>
        <v>550</v>
      </c>
      <c r="Q158" t="str">
        <f t="shared" si="97"/>
        <v>Melvin Marxen</v>
      </c>
      <c r="R158" t="str">
        <f t="shared" si="98"/>
        <v>Central</v>
      </c>
    </row>
    <row r="159" spans="1:18">
      <c r="A159" t="s">
        <v>313</v>
      </c>
      <c r="B159" t="s">
        <v>39</v>
      </c>
      <c r="C159" t="s">
        <v>59</v>
      </c>
      <c r="D159" t="s">
        <v>112</v>
      </c>
      <c r="E159" t="s">
        <v>52</v>
      </c>
      <c r="F159" s="1">
        <v>42715</v>
      </c>
      <c r="G159" s="1">
        <v>42812</v>
      </c>
      <c r="H159">
        <v>0</v>
      </c>
      <c r="I159" t="str">
        <f>VLOOKUP(pipeline!D159,account,2,FALSE)</f>
        <v>retail</v>
      </c>
      <c r="J159">
        <f t="shared" si="99"/>
        <v>1990</v>
      </c>
      <c r="K159">
        <f t="shared" si="100"/>
        <v>4968.91</v>
      </c>
      <c r="L159">
        <f t="shared" si="101"/>
        <v>7523</v>
      </c>
      <c r="M159" t="str">
        <f t="shared" si="102"/>
        <v>United States</v>
      </c>
      <c r="N159">
        <f t="shared" si="103"/>
        <v>0</v>
      </c>
      <c r="O159" t="str">
        <f t="shared" si="104"/>
        <v>GTX</v>
      </c>
      <c r="P159">
        <f t="shared" si="96"/>
        <v>5482</v>
      </c>
      <c r="Q159" t="str">
        <f t="shared" si="97"/>
        <v>Summer Sewald</v>
      </c>
      <c r="R159" t="str">
        <f t="shared" si="98"/>
        <v>West</v>
      </c>
    </row>
    <row r="160" spans="1:18">
      <c r="A160" t="s">
        <v>314</v>
      </c>
      <c r="B160" t="s">
        <v>21</v>
      </c>
      <c r="C160" t="s">
        <v>55</v>
      </c>
      <c r="D160" t="s">
        <v>108</v>
      </c>
      <c r="E160" t="s">
        <v>52</v>
      </c>
      <c r="F160" s="1">
        <v>42715</v>
      </c>
      <c r="G160" s="1">
        <v>42803</v>
      </c>
      <c r="H160">
        <v>0</v>
      </c>
      <c r="I160" t="str">
        <f>VLOOKUP(pipeline!D160,account,2,FALSE)</f>
        <v>telecommunications</v>
      </c>
      <c r="J160">
        <f t="shared" si="99"/>
        <v>1988</v>
      </c>
      <c r="K160">
        <f t="shared" si="100"/>
        <v>5266.09</v>
      </c>
      <c r="L160">
        <f t="shared" si="101"/>
        <v>8595</v>
      </c>
      <c r="M160" t="str">
        <f t="shared" si="102"/>
        <v>United States</v>
      </c>
      <c r="N160" t="str">
        <f t="shared" si="103"/>
        <v>Sonron</v>
      </c>
      <c r="O160" t="str">
        <f t="shared" si="104"/>
        <v>GTX</v>
      </c>
      <c r="P160">
        <f t="shared" si="96"/>
        <v>550</v>
      </c>
      <c r="Q160" t="str">
        <f t="shared" si="97"/>
        <v>Dustin Brinkmann</v>
      </c>
      <c r="R160" t="str">
        <f t="shared" si="98"/>
        <v>Central</v>
      </c>
    </row>
    <row r="161" spans="1:18">
      <c r="A161" t="s">
        <v>315</v>
      </c>
      <c r="B161" t="s">
        <v>15</v>
      </c>
      <c r="C161" t="s">
        <v>58</v>
      </c>
      <c r="D161" t="s">
        <v>316</v>
      </c>
      <c r="E161" t="s">
        <v>50</v>
      </c>
      <c r="F161" s="1">
        <v>42715</v>
      </c>
      <c r="G161" s="1">
        <v>42805</v>
      </c>
      <c r="H161">
        <v>1043</v>
      </c>
      <c r="I161" t="str">
        <f>VLOOKUP(pipeline!D161,account,2,FALSE)</f>
        <v>retail</v>
      </c>
      <c r="J161">
        <f t="shared" si="99"/>
        <v>2009</v>
      </c>
      <c r="K161">
        <f t="shared" si="100"/>
        <v>497.11</v>
      </c>
      <c r="L161">
        <f t="shared" si="101"/>
        <v>1588</v>
      </c>
      <c r="M161" t="str">
        <f t="shared" si="102"/>
        <v>United States</v>
      </c>
      <c r="N161">
        <f t="shared" si="103"/>
        <v>0</v>
      </c>
      <c r="O161" t="str">
        <f t="shared" si="104"/>
        <v>GTX</v>
      </c>
      <c r="P161">
        <f t="shared" si="96"/>
        <v>1096</v>
      </c>
      <c r="Q161" t="str">
        <f t="shared" si="97"/>
        <v>Celia Rouche</v>
      </c>
      <c r="R161" t="str">
        <f t="shared" si="98"/>
        <v>West</v>
      </c>
    </row>
    <row r="162" spans="1:18">
      <c r="A162" t="s">
        <v>317</v>
      </c>
      <c r="B162" t="s">
        <v>32</v>
      </c>
      <c r="C162" t="s">
        <v>59</v>
      </c>
      <c r="D162" t="s">
        <v>318</v>
      </c>
      <c r="E162" t="s">
        <v>52</v>
      </c>
      <c r="F162" s="1">
        <v>42716</v>
      </c>
      <c r="G162" s="1">
        <v>42803</v>
      </c>
      <c r="H162">
        <v>0</v>
      </c>
      <c r="I162" t="str">
        <f>VLOOKUP(pipeline!D162,account,2,FALSE)</f>
        <v>retail</v>
      </c>
      <c r="J162">
        <f t="shared" si="99"/>
        <v>2000</v>
      </c>
      <c r="K162">
        <f t="shared" si="100"/>
        <v>167.89</v>
      </c>
      <c r="L162">
        <f t="shared" si="101"/>
        <v>493</v>
      </c>
      <c r="M162" t="str">
        <f t="shared" si="102"/>
        <v>Romania</v>
      </c>
      <c r="N162">
        <f t="shared" si="103"/>
        <v>0</v>
      </c>
      <c r="O162" t="str">
        <f t="shared" si="104"/>
        <v>GTX</v>
      </c>
      <c r="P162">
        <f t="shared" si="96"/>
        <v>5482</v>
      </c>
      <c r="Q162" t="str">
        <f t="shared" si="97"/>
        <v>Rocco Neubert</v>
      </c>
      <c r="R162" t="str">
        <f t="shared" si="98"/>
        <v>East</v>
      </c>
    </row>
    <row r="163" spans="1:18">
      <c r="A163" t="s">
        <v>319</v>
      </c>
      <c r="B163" t="s">
        <v>37</v>
      </c>
      <c r="C163" t="s">
        <v>55</v>
      </c>
      <c r="D163" t="s">
        <v>226</v>
      </c>
      <c r="E163" t="s">
        <v>50</v>
      </c>
      <c r="F163" s="1">
        <v>42716</v>
      </c>
      <c r="G163" s="1">
        <v>42823</v>
      </c>
      <c r="H163">
        <v>437</v>
      </c>
      <c r="I163" t="str">
        <f>VLOOKUP(pipeline!D163,account,2,FALSE)</f>
        <v>medical</v>
      </c>
      <c r="J163">
        <f t="shared" si="99"/>
        <v>2017</v>
      </c>
      <c r="K163">
        <f t="shared" si="100"/>
        <v>4.54</v>
      </c>
      <c r="L163">
        <f t="shared" si="101"/>
        <v>9</v>
      </c>
      <c r="M163" t="str">
        <f t="shared" si="102"/>
        <v>United States</v>
      </c>
      <c r="N163">
        <f t="shared" si="103"/>
        <v>0</v>
      </c>
      <c r="O163" t="str">
        <f t="shared" si="104"/>
        <v>GTX</v>
      </c>
      <c r="P163">
        <f t="shared" si="96"/>
        <v>550</v>
      </c>
      <c r="Q163" t="str">
        <f t="shared" si="97"/>
        <v>Summer Sewald</v>
      </c>
      <c r="R163" t="str">
        <f t="shared" si="98"/>
        <v>West</v>
      </c>
    </row>
    <row r="164" spans="1:18">
      <c r="A164" t="s">
        <v>320</v>
      </c>
      <c r="B164" t="s">
        <v>17</v>
      </c>
      <c r="C164" t="s">
        <v>55</v>
      </c>
      <c r="D164" t="s">
        <v>210</v>
      </c>
      <c r="E164" t="s">
        <v>50</v>
      </c>
      <c r="F164" s="1">
        <v>42716</v>
      </c>
      <c r="G164" s="1">
        <v>42812</v>
      </c>
      <c r="H164">
        <v>443</v>
      </c>
      <c r="I164" t="str">
        <f>VLOOKUP(pipeline!D164,account,2,FALSE)</f>
        <v>technolgy</v>
      </c>
      <c r="J164">
        <f>VLOOKUP(D164,account,3,FALSE)</f>
        <v>1980</v>
      </c>
      <c r="K164">
        <f>VLOOKUP(D164,account,4,FALSE)</f>
        <v>7708.38</v>
      </c>
      <c r="L164">
        <f>VLOOKUP(D164,account,5,FALSE)</f>
        <v>13756</v>
      </c>
      <c r="M164" t="str">
        <f>VLOOKUP(D164,account,6,FALSE)</f>
        <v>United States</v>
      </c>
      <c r="N164">
        <f>VLOOKUP(D164,accounts,7,FALSE)</f>
        <v>0</v>
      </c>
      <c r="O164" t="str">
        <f>VLOOKUP(C164,products,2,FALSE)</f>
        <v>GTX</v>
      </c>
      <c r="P164">
        <f t="shared" si="96"/>
        <v>550</v>
      </c>
      <c r="Q164" t="str">
        <f t="shared" si="97"/>
        <v>Celia Rouche</v>
      </c>
      <c r="R164" t="str">
        <f t="shared" si="98"/>
        <v>West</v>
      </c>
    </row>
    <row r="165" spans="1:18">
      <c r="A165" t="s">
        <v>321</v>
      </c>
      <c r="B165" t="s">
        <v>10</v>
      </c>
      <c r="C165" t="s">
        <v>56</v>
      </c>
      <c r="D165" t="s">
        <v>318</v>
      </c>
      <c r="E165" t="s">
        <v>52</v>
      </c>
      <c r="F165" s="1">
        <v>42716</v>
      </c>
      <c r="G165" s="1">
        <v>42817</v>
      </c>
      <c r="H165">
        <v>0</v>
      </c>
      <c r="I165" t="str">
        <f>VLOOKUP(pipeline!D165,account,2,FALSE)</f>
        <v>retail</v>
      </c>
      <c r="J165">
        <f>VLOOKUP(D165,account,3,FALSE)</f>
        <v>2000</v>
      </c>
      <c r="K165">
        <f>VLOOKUP(D165,account,4,FALSE)</f>
        <v>167.89</v>
      </c>
      <c r="L165">
        <f>VLOOKUP(D165,account,5,FALSE)</f>
        <v>493</v>
      </c>
      <c r="M165" t="str">
        <f>VLOOKUP(D165,account,6,FALSE)</f>
        <v>Romania</v>
      </c>
      <c r="N165">
        <f>VLOOKUP(D165,accounts,7,FALSE)</f>
        <v>0</v>
      </c>
      <c r="O165" t="str">
        <f>VLOOKUP(C165,products,2,FALSE)</f>
        <v>MG</v>
      </c>
      <c r="P165">
        <f t="shared" si="96"/>
        <v>55</v>
      </c>
      <c r="Q165" t="str">
        <f t="shared" si="97"/>
        <v>Cara Losch</v>
      </c>
      <c r="R165" t="str">
        <f t="shared" si="98"/>
        <v>East</v>
      </c>
    </row>
    <row r="166" spans="1:18">
      <c r="A166" t="s">
        <v>322</v>
      </c>
      <c r="B166" t="s">
        <v>25</v>
      </c>
      <c r="C166" t="s">
        <v>59</v>
      </c>
      <c r="D166" t="s">
        <v>297</v>
      </c>
      <c r="E166" t="s">
        <v>50</v>
      </c>
      <c r="F166" s="1">
        <v>42717</v>
      </c>
      <c r="G166" s="1">
        <v>42814</v>
      </c>
      <c r="H166">
        <v>4278</v>
      </c>
      <c r="I166" t="str">
        <f>VLOOKUP(pipeline!D166,account,2,FALSE)</f>
        <v>medical</v>
      </c>
      <c r="J166">
        <f>VLOOKUP(D166,account,3,FALSE)</f>
        <v>1986</v>
      </c>
      <c r="K166">
        <f>VLOOKUP(D166,account,4,FALSE)</f>
        <v>647.18</v>
      </c>
      <c r="L166">
        <f>VLOOKUP(D166,account,5,FALSE)</f>
        <v>1185</v>
      </c>
      <c r="M166" t="str">
        <f>VLOOKUP(D166,account,6,FALSE)</f>
        <v>Kenya</v>
      </c>
      <c r="N166">
        <f>VLOOKUP(D166,accounts,7,FALSE)</f>
        <v>0</v>
      </c>
      <c r="O166" t="str">
        <f>VLOOKUP(C166,products,2,FALSE)</f>
        <v>GTX</v>
      </c>
      <c r="P166">
        <f t="shared" si="96"/>
        <v>5482</v>
      </c>
      <c r="Q166" t="str">
        <f t="shared" si="97"/>
        <v>Melvin Marxen</v>
      </c>
      <c r="R166" t="str">
        <f t="shared" si="98"/>
        <v>Central</v>
      </c>
    </row>
    <row r="167" spans="1:18">
      <c r="A167" t="s">
        <v>323</v>
      </c>
      <c r="B167" t="s">
        <v>8</v>
      </c>
      <c r="C167" t="s">
        <v>56</v>
      </c>
      <c r="D167" t="s">
        <v>191</v>
      </c>
      <c r="E167" t="s">
        <v>50</v>
      </c>
      <c r="F167" s="1">
        <v>42717</v>
      </c>
      <c r="G167" s="1">
        <v>42800</v>
      </c>
      <c r="H167">
        <v>41</v>
      </c>
      <c r="I167" t="str">
        <f>VLOOKUP(pipeline!D167,account,2,FALSE)</f>
        <v>retail</v>
      </c>
      <c r="J167">
        <f>VLOOKUP(D167,account,3,FALSE)</f>
        <v>2004</v>
      </c>
      <c r="K167">
        <f>VLOOKUP(D167,account,4,FALSE)</f>
        <v>702.72</v>
      </c>
      <c r="L167">
        <f>VLOOKUP(D167,account,5,FALSE)</f>
        <v>1831</v>
      </c>
      <c r="M167" t="str">
        <f>VLOOKUP(D167,account,6,FALSE)</f>
        <v>United States</v>
      </c>
      <c r="N167">
        <f>VLOOKUP(D167,accounts,7,FALSE)</f>
        <v>0</v>
      </c>
      <c r="O167" t="str">
        <f>VLOOKUP(C167,products,2,FALSE)</f>
        <v>MG</v>
      </c>
      <c r="P167">
        <f t="shared" si="96"/>
        <v>55</v>
      </c>
      <c r="Q167" t="str">
        <f t="shared" si="97"/>
        <v>Cara Losch</v>
      </c>
      <c r="R167" t="str">
        <f t="shared" si="98"/>
        <v>East</v>
      </c>
    </row>
    <row r="168" spans="1:18">
      <c r="A168" t="s">
        <v>324</v>
      </c>
      <c r="B168" t="s">
        <v>27</v>
      </c>
      <c r="C168" t="s">
        <v>55</v>
      </c>
      <c r="D168" t="s">
        <v>290</v>
      </c>
      <c r="E168" t="s">
        <v>50</v>
      </c>
      <c r="F168" s="1">
        <v>42717</v>
      </c>
      <c r="G168" s="1">
        <v>42822</v>
      </c>
      <c r="H168">
        <v>519</v>
      </c>
      <c r="I168" t="str">
        <f>VLOOKUP(pipeline!D168,account,2,FALSE)</f>
        <v>medical</v>
      </c>
      <c r="J168">
        <f>VLOOKUP(D168,account,3,FALSE)</f>
        <v>2002</v>
      </c>
      <c r="K168">
        <f>VLOOKUP(D168,account,4,FALSE)</f>
        <v>3178.24</v>
      </c>
      <c r="L168">
        <f>VLOOKUP(D168,account,5,FALSE)</f>
        <v>4540</v>
      </c>
      <c r="M168" t="str">
        <f>VLOOKUP(D168,account,6,FALSE)</f>
        <v>United States</v>
      </c>
      <c r="N168">
        <f>VLOOKUP(D168,accounts,7,FALSE)</f>
        <v>0</v>
      </c>
      <c r="O168" t="str">
        <f>VLOOKUP(C168,products,2,FALSE)</f>
        <v>GTX</v>
      </c>
      <c r="P168">
        <f t="shared" si="96"/>
        <v>550</v>
      </c>
      <c r="Q168" t="str">
        <f t="shared" si="97"/>
        <v>Melvin Marxen</v>
      </c>
      <c r="R168" t="str">
        <f t="shared" si="98"/>
        <v>Central</v>
      </c>
    </row>
    <row r="169" spans="1:18">
      <c r="A169" t="s">
        <v>325</v>
      </c>
      <c r="B169" t="s">
        <v>40</v>
      </c>
      <c r="C169" t="s">
        <v>55</v>
      </c>
      <c r="D169" t="s">
        <v>174</v>
      </c>
      <c r="E169" t="s">
        <v>50</v>
      </c>
      <c r="F169" s="1">
        <v>42717</v>
      </c>
      <c r="G169" s="1">
        <v>42798</v>
      </c>
      <c r="H169">
        <v>524</v>
      </c>
      <c r="I169" t="str">
        <f>VLOOKUP(pipeline!D169,account,2,FALSE)</f>
        <v>software</v>
      </c>
      <c r="J169">
        <f t="shared" ref="J169:J175" si="105">VLOOKUP(D169,account,3,FALSE)</f>
        <v>1982</v>
      </c>
      <c r="K169">
        <f t="shared" ref="K169:K175" si="106">VLOOKUP(D169,account,4,FALSE)</f>
        <v>11698.03</v>
      </c>
      <c r="L169">
        <f t="shared" ref="L169:L175" si="107">VLOOKUP(D169,account,5,FALSE)</f>
        <v>34288</v>
      </c>
      <c r="M169" t="str">
        <f t="shared" ref="M169:M175" si="108">VLOOKUP(D169,account,6,FALSE)</f>
        <v>United States</v>
      </c>
      <c r="N169">
        <f t="shared" ref="N169:N175" si="109">VLOOKUP(D169,accounts,7,FALSE)</f>
        <v>0</v>
      </c>
      <c r="O169" t="str">
        <f t="shared" ref="O169:O175" si="110">VLOOKUP(C169,products,2,FALSE)</f>
        <v>GTX</v>
      </c>
      <c r="P169">
        <f t="shared" si="96"/>
        <v>550</v>
      </c>
      <c r="Q169" t="str">
        <f t="shared" si="97"/>
        <v>Summer Sewald</v>
      </c>
      <c r="R169" t="str">
        <f t="shared" si="98"/>
        <v>West</v>
      </c>
    </row>
    <row r="170" spans="1:18">
      <c r="A170" t="s">
        <v>326</v>
      </c>
      <c r="B170" t="s">
        <v>41</v>
      </c>
      <c r="C170" t="s">
        <v>55</v>
      </c>
      <c r="D170" t="s">
        <v>273</v>
      </c>
      <c r="E170" t="s">
        <v>50</v>
      </c>
      <c r="F170" s="1">
        <v>42717</v>
      </c>
      <c r="G170" s="1">
        <v>42821</v>
      </c>
      <c r="H170">
        <v>552</v>
      </c>
      <c r="I170" t="str">
        <f>VLOOKUP(pipeline!D170,account,2,FALSE)</f>
        <v>retail</v>
      </c>
      <c r="J170">
        <f t="shared" si="105"/>
        <v>1996</v>
      </c>
      <c r="K170">
        <f t="shared" si="106"/>
        <v>2214.94</v>
      </c>
      <c r="L170">
        <f t="shared" si="107"/>
        <v>5374</v>
      </c>
      <c r="M170" t="str">
        <f t="shared" si="108"/>
        <v>United States</v>
      </c>
      <c r="N170">
        <f t="shared" si="109"/>
        <v>0</v>
      </c>
      <c r="O170" t="str">
        <f t="shared" si="110"/>
        <v>GTX</v>
      </c>
      <c r="P170">
        <f t="shared" si="96"/>
        <v>550</v>
      </c>
      <c r="Q170" t="str">
        <f t="shared" si="97"/>
        <v>Summer Sewald</v>
      </c>
      <c r="R170" t="str">
        <f t="shared" si="98"/>
        <v>West</v>
      </c>
    </row>
    <row r="171" spans="1:18">
      <c r="A171" t="s">
        <v>327</v>
      </c>
      <c r="B171" t="s">
        <v>26</v>
      </c>
      <c r="C171" t="s">
        <v>58</v>
      </c>
      <c r="D171" t="s">
        <v>145</v>
      </c>
      <c r="E171" t="s">
        <v>50</v>
      </c>
      <c r="F171" s="1">
        <v>42718</v>
      </c>
      <c r="G171" s="1">
        <v>42796</v>
      </c>
      <c r="H171">
        <v>970</v>
      </c>
      <c r="I171" t="str">
        <f>VLOOKUP(pipeline!D171,account,2,FALSE)</f>
        <v>marketing</v>
      </c>
      <c r="J171">
        <f t="shared" si="105"/>
        <v>1985</v>
      </c>
      <c r="K171">
        <f t="shared" si="106"/>
        <v>375.43</v>
      </c>
      <c r="L171">
        <f t="shared" si="107"/>
        <v>1190</v>
      </c>
      <c r="M171" t="str">
        <f t="shared" si="108"/>
        <v>United States</v>
      </c>
      <c r="N171">
        <f t="shared" si="109"/>
        <v>0</v>
      </c>
      <c r="O171" t="str">
        <f t="shared" si="110"/>
        <v>GTX</v>
      </c>
      <c r="P171">
        <f t="shared" si="96"/>
        <v>1096</v>
      </c>
      <c r="Q171" t="str">
        <f t="shared" si="97"/>
        <v>Melvin Marxen</v>
      </c>
      <c r="R171" t="str">
        <f t="shared" si="98"/>
        <v>Central</v>
      </c>
    </row>
    <row r="172" spans="1:18">
      <c r="A172" t="s">
        <v>328</v>
      </c>
      <c r="B172" t="s">
        <v>39</v>
      </c>
      <c r="C172" t="s">
        <v>58</v>
      </c>
      <c r="D172" t="s">
        <v>306</v>
      </c>
      <c r="E172" t="s">
        <v>53</v>
      </c>
      <c r="F172" s="1">
        <v>42718</v>
      </c>
      <c r="I172" t="str">
        <f>VLOOKUP(pipeline!D172,account,2,FALSE)</f>
        <v>technolgy</v>
      </c>
      <c r="J172">
        <f t="shared" si="105"/>
        <v>1997</v>
      </c>
      <c r="K172">
        <f t="shared" si="106"/>
        <v>8170.38</v>
      </c>
      <c r="L172">
        <f t="shared" si="107"/>
        <v>16499</v>
      </c>
      <c r="M172" t="str">
        <f t="shared" si="108"/>
        <v>Korea</v>
      </c>
      <c r="N172">
        <f t="shared" si="109"/>
        <v>0</v>
      </c>
      <c r="O172" t="str">
        <f t="shared" si="110"/>
        <v>GTX</v>
      </c>
      <c r="P172">
        <f t="shared" si="96"/>
        <v>1096</v>
      </c>
      <c r="Q172" t="str">
        <f t="shared" si="97"/>
        <v>Summer Sewald</v>
      </c>
      <c r="R172" t="str">
        <f t="shared" si="98"/>
        <v>West</v>
      </c>
    </row>
    <row r="173" spans="1:18">
      <c r="A173" t="s">
        <v>329</v>
      </c>
      <c r="B173" t="s">
        <v>39</v>
      </c>
      <c r="C173" t="s">
        <v>58</v>
      </c>
      <c r="D173" t="s">
        <v>87</v>
      </c>
      <c r="E173" t="s">
        <v>50</v>
      </c>
      <c r="F173" s="1">
        <v>42718</v>
      </c>
      <c r="G173" s="1">
        <v>42807</v>
      </c>
      <c r="H173">
        <v>1046</v>
      </c>
      <c r="I173" t="str">
        <f>VLOOKUP(pipeline!D173,account,2,FALSE)</f>
        <v>services</v>
      </c>
      <c r="J173">
        <f t="shared" si="105"/>
        <v>1982</v>
      </c>
      <c r="K173">
        <f t="shared" si="106"/>
        <v>792.46</v>
      </c>
      <c r="L173">
        <f t="shared" si="107"/>
        <v>1299</v>
      </c>
      <c r="M173" t="str">
        <f t="shared" si="108"/>
        <v>United States</v>
      </c>
      <c r="N173">
        <f t="shared" si="109"/>
        <v>0</v>
      </c>
      <c r="O173" t="str">
        <f t="shared" si="110"/>
        <v>GTX</v>
      </c>
      <c r="P173">
        <f t="shared" si="96"/>
        <v>1096</v>
      </c>
      <c r="Q173" t="str">
        <f t="shared" si="97"/>
        <v>Summer Sewald</v>
      </c>
      <c r="R173" t="str">
        <f t="shared" si="98"/>
        <v>West</v>
      </c>
    </row>
    <row r="174" spans="1:18">
      <c r="A174" t="s">
        <v>330</v>
      </c>
      <c r="B174" t="s">
        <v>39</v>
      </c>
      <c r="C174" t="s">
        <v>58</v>
      </c>
      <c r="D174" t="s">
        <v>99</v>
      </c>
      <c r="E174" t="s">
        <v>50</v>
      </c>
      <c r="F174" s="1">
        <v>42718</v>
      </c>
      <c r="G174" s="1">
        <v>42808</v>
      </c>
      <c r="H174">
        <v>988</v>
      </c>
      <c r="I174" t="str">
        <f>VLOOKUP(pipeline!D174,account,2,FALSE)</f>
        <v>marketing</v>
      </c>
      <c r="J174">
        <f t="shared" si="105"/>
        <v>2008</v>
      </c>
      <c r="K174">
        <f t="shared" si="106"/>
        <v>894.37</v>
      </c>
      <c r="L174">
        <f t="shared" si="107"/>
        <v>1593</v>
      </c>
      <c r="M174" t="str">
        <f t="shared" si="108"/>
        <v>Poland</v>
      </c>
      <c r="N174">
        <f t="shared" si="109"/>
        <v>0</v>
      </c>
      <c r="O174" t="str">
        <f t="shared" si="110"/>
        <v>GTX</v>
      </c>
      <c r="P174">
        <f t="shared" si="96"/>
        <v>1096</v>
      </c>
      <c r="Q174" t="str">
        <f t="shared" si="97"/>
        <v>Summer Sewald</v>
      </c>
      <c r="R174" t="str">
        <f t="shared" si="98"/>
        <v>West</v>
      </c>
    </row>
    <row r="175" spans="1:18">
      <c r="A175" t="s">
        <v>331</v>
      </c>
      <c r="B175" t="s">
        <v>21</v>
      </c>
      <c r="C175" t="s">
        <v>55</v>
      </c>
      <c r="D175" t="s">
        <v>85</v>
      </c>
      <c r="E175" t="s">
        <v>50</v>
      </c>
      <c r="F175" s="1">
        <v>42718</v>
      </c>
      <c r="G175" s="1">
        <v>42816</v>
      </c>
      <c r="H175">
        <v>547</v>
      </c>
      <c r="I175" t="str">
        <f>VLOOKUP(pipeline!D175,account,2,FALSE)</f>
        <v>software</v>
      </c>
      <c r="J175">
        <f t="shared" si="105"/>
        <v>1998</v>
      </c>
      <c r="K175">
        <f t="shared" si="106"/>
        <v>2714.9</v>
      </c>
      <c r="L175">
        <f t="shared" si="107"/>
        <v>2641</v>
      </c>
      <c r="M175" t="str">
        <f t="shared" si="108"/>
        <v>United States</v>
      </c>
      <c r="N175" t="str">
        <f t="shared" si="109"/>
        <v>Acme Corporation</v>
      </c>
      <c r="O175" t="str">
        <f t="shared" si="110"/>
        <v>GTX</v>
      </c>
      <c r="P175">
        <f t="shared" si="96"/>
        <v>550</v>
      </c>
      <c r="Q175" t="str">
        <f t="shared" si="97"/>
        <v>Dustin Brinkmann</v>
      </c>
      <c r="R175" t="str">
        <f t="shared" si="98"/>
        <v>Central</v>
      </c>
    </row>
    <row r="176" spans="1:18">
      <c r="A176" t="s">
        <v>332</v>
      </c>
      <c r="B176" t="s">
        <v>23</v>
      </c>
      <c r="C176" t="s">
        <v>56</v>
      </c>
      <c r="D176" t="s">
        <v>290</v>
      </c>
      <c r="E176" t="s">
        <v>50</v>
      </c>
      <c r="F176" s="1">
        <v>42718</v>
      </c>
      <c r="G176" s="1">
        <v>42825</v>
      </c>
      <c r="H176">
        <v>54</v>
      </c>
      <c r="I176" t="str">
        <f>VLOOKUP(pipeline!D176,account,2,FALSE)</f>
        <v>medical</v>
      </c>
      <c r="J176">
        <f>VLOOKUP(D176,account,3,FALSE)</f>
        <v>2002</v>
      </c>
      <c r="K176">
        <f>VLOOKUP(D176,account,4,FALSE)</f>
        <v>3178.24</v>
      </c>
      <c r="L176">
        <f>VLOOKUP(D176,account,5,FALSE)</f>
        <v>4540</v>
      </c>
      <c r="M176" t="str">
        <f>VLOOKUP(D176,account,6,FALSE)</f>
        <v>United States</v>
      </c>
      <c r="N176">
        <f>VLOOKUP(D176,accounts,7,FALSE)</f>
        <v>0</v>
      </c>
      <c r="O176" t="str">
        <f>VLOOKUP(C176,products,2,FALSE)</f>
        <v>MG</v>
      </c>
      <c r="P176">
        <f t="shared" si="96"/>
        <v>55</v>
      </c>
      <c r="Q176" t="str">
        <f t="shared" si="97"/>
        <v>Dustin Brinkmann</v>
      </c>
      <c r="R176" t="str">
        <f t="shared" si="98"/>
        <v>Central</v>
      </c>
    </row>
    <row r="177" spans="1:18">
      <c r="A177" t="s">
        <v>333</v>
      </c>
      <c r="B177" t="s">
        <v>10</v>
      </c>
      <c r="C177" t="s">
        <v>56</v>
      </c>
      <c r="D177" t="s">
        <v>164</v>
      </c>
      <c r="E177" t="s">
        <v>50</v>
      </c>
      <c r="F177" s="1">
        <v>42718</v>
      </c>
      <c r="G177" s="1">
        <v>42814</v>
      </c>
      <c r="H177">
        <v>57</v>
      </c>
      <c r="I177" t="str">
        <f>VLOOKUP(pipeline!D177,account,2,FALSE)</f>
        <v>medical</v>
      </c>
      <c r="J177">
        <f>VLOOKUP(D177,account,3,FALSE)</f>
        <v>1994</v>
      </c>
      <c r="K177">
        <f>VLOOKUP(D177,account,4,FALSE)</f>
        <v>2818.38</v>
      </c>
      <c r="L177">
        <f>VLOOKUP(D177,account,5,FALSE)</f>
        <v>6290</v>
      </c>
      <c r="M177" t="str">
        <f>VLOOKUP(D177,account,6,FALSE)</f>
        <v>United States</v>
      </c>
      <c r="N177">
        <f>VLOOKUP(D177,accounts,7,FALSE)</f>
        <v>0</v>
      </c>
      <c r="O177" t="str">
        <f>VLOOKUP(C177,products,2,FALSE)</f>
        <v>MG</v>
      </c>
      <c r="P177">
        <f t="shared" si="96"/>
        <v>55</v>
      </c>
      <c r="Q177" t="str">
        <f t="shared" si="97"/>
        <v>Cara Losch</v>
      </c>
      <c r="R177" t="str">
        <f t="shared" si="98"/>
        <v>East</v>
      </c>
    </row>
    <row r="178" spans="1:18">
      <c r="A178" t="s">
        <v>334</v>
      </c>
      <c r="B178" t="s">
        <v>10</v>
      </c>
      <c r="C178" t="s">
        <v>56</v>
      </c>
      <c r="D178" t="s">
        <v>277</v>
      </c>
      <c r="E178" t="s">
        <v>50</v>
      </c>
      <c r="F178" s="1">
        <v>42718</v>
      </c>
      <c r="G178" s="1">
        <v>42812</v>
      </c>
      <c r="H178">
        <v>55</v>
      </c>
      <c r="I178" t="str">
        <f>VLOOKUP(pipeline!D178,account,2,FALSE)</f>
        <v>retail</v>
      </c>
      <c r="J178">
        <f>VLOOKUP(D178,account,3,FALSE)</f>
        <v>2005</v>
      </c>
      <c r="K178">
        <f>VLOOKUP(D178,account,4,FALSE)</f>
        <v>2261.05</v>
      </c>
      <c r="L178">
        <f>VLOOKUP(D178,account,5,FALSE)</f>
        <v>3851</v>
      </c>
      <c r="M178" t="str">
        <f>VLOOKUP(D178,account,6,FALSE)</f>
        <v>United States</v>
      </c>
      <c r="N178">
        <f>VLOOKUP(D178,accounts,7,FALSE)</f>
        <v>0</v>
      </c>
      <c r="O178" t="str">
        <f>VLOOKUP(C178,products,2,FALSE)</f>
        <v>MG</v>
      </c>
      <c r="P178">
        <f t="shared" si="96"/>
        <v>55</v>
      </c>
      <c r="Q178" t="str">
        <f t="shared" si="97"/>
        <v>Cara Losch</v>
      </c>
      <c r="R178" t="str">
        <f t="shared" si="98"/>
        <v>East</v>
      </c>
    </row>
    <row r="179" spans="1:18">
      <c r="A179" t="s">
        <v>335</v>
      </c>
      <c r="B179" t="s">
        <v>19</v>
      </c>
      <c r="C179" t="s">
        <v>59</v>
      </c>
      <c r="D179" t="s">
        <v>143</v>
      </c>
      <c r="E179" t="s">
        <v>50</v>
      </c>
      <c r="F179" s="1">
        <v>42719</v>
      </c>
      <c r="G179" s="1">
        <v>42809</v>
      </c>
      <c r="H179">
        <v>5765</v>
      </c>
      <c r="I179" t="str">
        <f>VLOOKUP(pipeline!D179,account,2,FALSE)</f>
        <v>finance</v>
      </c>
      <c r="J179">
        <f>VLOOKUP(D179,account,3,FALSE)</f>
        <v>1987</v>
      </c>
      <c r="K179">
        <f>VLOOKUP(D179,account,4,FALSE)</f>
        <v>1698.2</v>
      </c>
      <c r="L179">
        <f>VLOOKUP(D179,account,5,FALSE)</f>
        <v>3798</v>
      </c>
      <c r="M179" t="str">
        <f>VLOOKUP(D179,account,6,FALSE)</f>
        <v>United States</v>
      </c>
      <c r="N179">
        <f>VLOOKUP(D179,accounts,7,FALSE)</f>
        <v>0</v>
      </c>
      <c r="O179" t="str">
        <f>VLOOKUP(C179,products,2,FALSE)</f>
        <v>GTX</v>
      </c>
      <c r="P179">
        <f t="shared" si="96"/>
        <v>5482</v>
      </c>
      <c r="Q179" t="str">
        <f t="shared" si="97"/>
        <v>Dustin Brinkmann</v>
      </c>
      <c r="R179" t="str">
        <f t="shared" si="98"/>
        <v>Central</v>
      </c>
    </row>
    <row r="180" spans="1:18">
      <c r="A180" t="s">
        <v>336</v>
      </c>
      <c r="B180" t="s">
        <v>33</v>
      </c>
      <c r="C180" t="s">
        <v>55</v>
      </c>
      <c r="D180" t="s">
        <v>180</v>
      </c>
      <c r="E180" t="s">
        <v>50</v>
      </c>
      <c r="F180" s="1">
        <v>42719</v>
      </c>
      <c r="G180" s="1">
        <v>42810</v>
      </c>
      <c r="H180">
        <v>639</v>
      </c>
      <c r="I180" t="str">
        <f>VLOOKUP(pipeline!D180,account,2,FALSE)</f>
        <v>medical</v>
      </c>
      <c r="J180">
        <f>VLOOKUP(D180,account,3,FALSE)</f>
        <v>1991</v>
      </c>
      <c r="K180">
        <f>VLOOKUP(D180,account,4,FALSE)</f>
        <v>326.82</v>
      </c>
      <c r="L180">
        <f>VLOOKUP(D180,account,5,FALSE)</f>
        <v>1016</v>
      </c>
      <c r="M180" t="str">
        <f>VLOOKUP(D180,account,6,FALSE)</f>
        <v>United States</v>
      </c>
      <c r="N180">
        <f>VLOOKUP(D180,accounts,7,FALSE)</f>
        <v>0</v>
      </c>
      <c r="O180" t="str">
        <f>VLOOKUP(C180,products,2,FALSE)</f>
        <v>GTX</v>
      </c>
      <c r="P180">
        <f t="shared" si="96"/>
        <v>550</v>
      </c>
      <c r="Q180" t="str">
        <f t="shared" si="97"/>
        <v>Rocco Neubert</v>
      </c>
      <c r="R180" t="str">
        <f t="shared" si="98"/>
        <v>East</v>
      </c>
    </row>
    <row r="181" spans="1:18">
      <c r="A181" t="s">
        <v>337</v>
      </c>
      <c r="B181" t="s">
        <v>31</v>
      </c>
      <c r="C181" t="s">
        <v>59</v>
      </c>
      <c r="D181" t="s">
        <v>147</v>
      </c>
      <c r="E181" t="s">
        <v>53</v>
      </c>
      <c r="F181" s="1">
        <v>42720</v>
      </c>
      <c r="I181" t="str">
        <f>VLOOKUP(pipeline!D181,account,2,FALSE)</f>
        <v>retail</v>
      </c>
      <c r="J181">
        <f t="shared" ref="J181:J189" si="111">VLOOKUP(D181,account,3,FALSE)</f>
        <v>2007</v>
      </c>
      <c r="K181">
        <f t="shared" ref="K181:K189" si="112">VLOOKUP(D181,account,4,FALSE)</f>
        <v>894.33</v>
      </c>
      <c r="L181">
        <f t="shared" ref="L181:L189" si="113">VLOOKUP(D181,account,5,FALSE)</f>
        <v>1635</v>
      </c>
      <c r="M181" t="str">
        <f t="shared" ref="M181:M189" si="114">VLOOKUP(D181,account,6,FALSE)</f>
        <v>Italy</v>
      </c>
      <c r="N181">
        <f t="shared" ref="N181:N189" si="115">VLOOKUP(D181,accounts,7,FALSE)</f>
        <v>0</v>
      </c>
      <c r="O181" t="str">
        <f t="shared" ref="O181:O189" si="116">VLOOKUP(C181,products,2,FALSE)</f>
        <v>GTX</v>
      </c>
      <c r="P181">
        <f t="shared" si="96"/>
        <v>5482</v>
      </c>
      <c r="Q181" t="str">
        <f t="shared" si="97"/>
        <v>Rocco Neubert</v>
      </c>
      <c r="R181" t="str">
        <f t="shared" si="98"/>
        <v>East</v>
      </c>
    </row>
    <row r="182" spans="1:18">
      <c r="A182" t="s">
        <v>338</v>
      </c>
      <c r="B182" t="s">
        <v>33</v>
      </c>
      <c r="C182" t="s">
        <v>55</v>
      </c>
      <c r="D182" t="s">
        <v>216</v>
      </c>
      <c r="E182" t="s">
        <v>53</v>
      </c>
      <c r="F182" s="1">
        <v>42720</v>
      </c>
      <c r="I182" t="str">
        <f>VLOOKUP(pipeline!D182,account,2,FALSE)</f>
        <v>entertainment</v>
      </c>
      <c r="J182">
        <f t="shared" si="111"/>
        <v>1998</v>
      </c>
      <c r="K182">
        <f t="shared" si="112"/>
        <v>217.87</v>
      </c>
      <c r="L182">
        <f t="shared" si="113"/>
        <v>551</v>
      </c>
      <c r="M182" t="str">
        <f t="shared" si="114"/>
        <v>United States</v>
      </c>
      <c r="N182">
        <f t="shared" si="115"/>
        <v>0</v>
      </c>
      <c r="O182" t="str">
        <f t="shared" si="116"/>
        <v>GTX</v>
      </c>
      <c r="P182">
        <f t="shared" si="96"/>
        <v>550</v>
      </c>
      <c r="Q182" t="str">
        <f t="shared" si="97"/>
        <v>Rocco Neubert</v>
      </c>
      <c r="R182" t="str">
        <f t="shared" si="98"/>
        <v>East</v>
      </c>
    </row>
    <row r="183" spans="1:18">
      <c r="A183" t="s">
        <v>339</v>
      </c>
      <c r="B183" t="s">
        <v>34</v>
      </c>
      <c r="C183" t="s">
        <v>58</v>
      </c>
      <c r="D183" t="s">
        <v>228</v>
      </c>
      <c r="E183" t="s">
        <v>50</v>
      </c>
      <c r="F183" s="1">
        <v>42720</v>
      </c>
      <c r="G183" s="1">
        <v>42801</v>
      </c>
      <c r="H183">
        <v>1037</v>
      </c>
      <c r="I183" t="str">
        <f>VLOOKUP(pipeline!D183,account,2,FALSE)</f>
        <v>finance</v>
      </c>
      <c r="J183">
        <f t="shared" si="111"/>
        <v>1994</v>
      </c>
      <c r="K183">
        <f t="shared" si="112"/>
        <v>355.23</v>
      </c>
      <c r="L183">
        <f t="shared" si="113"/>
        <v>853</v>
      </c>
      <c r="M183" t="str">
        <f t="shared" si="114"/>
        <v>United States</v>
      </c>
      <c r="N183">
        <f t="shared" si="115"/>
        <v>0</v>
      </c>
      <c r="O183" t="str">
        <f t="shared" si="116"/>
        <v>GTX</v>
      </c>
      <c r="P183">
        <f t="shared" si="96"/>
        <v>1096</v>
      </c>
      <c r="Q183" t="str">
        <f t="shared" si="97"/>
        <v>Rocco Neubert</v>
      </c>
      <c r="R183" t="str">
        <f t="shared" si="98"/>
        <v>East</v>
      </c>
    </row>
    <row r="184" spans="1:18">
      <c r="A184" t="s">
        <v>340</v>
      </c>
      <c r="B184" t="s">
        <v>37</v>
      </c>
      <c r="C184" t="s">
        <v>55</v>
      </c>
      <c r="D184" t="s">
        <v>153</v>
      </c>
      <c r="E184" t="s">
        <v>50</v>
      </c>
      <c r="F184" s="1">
        <v>42720</v>
      </c>
      <c r="G184" s="1">
        <v>42809</v>
      </c>
      <c r="H184">
        <v>537</v>
      </c>
      <c r="I184" t="str">
        <f>VLOOKUP(pipeline!D184,account,2,FALSE)</f>
        <v>retail</v>
      </c>
      <c r="J184">
        <f t="shared" si="111"/>
        <v>2001</v>
      </c>
      <c r="K184">
        <f t="shared" si="112"/>
        <v>2437.85</v>
      </c>
      <c r="L184">
        <f t="shared" si="113"/>
        <v>4874</v>
      </c>
      <c r="M184" t="str">
        <f t="shared" si="114"/>
        <v>United States</v>
      </c>
      <c r="N184">
        <f t="shared" si="115"/>
        <v>0</v>
      </c>
      <c r="O184" t="str">
        <f t="shared" si="116"/>
        <v>GTX</v>
      </c>
      <c r="P184">
        <f t="shared" si="96"/>
        <v>550</v>
      </c>
      <c r="Q184" t="str">
        <f t="shared" si="97"/>
        <v>Summer Sewald</v>
      </c>
      <c r="R184" t="str">
        <f t="shared" si="98"/>
        <v>West</v>
      </c>
    </row>
    <row r="185" spans="1:18">
      <c r="A185" t="s">
        <v>341</v>
      </c>
      <c r="B185" t="s">
        <v>21</v>
      </c>
      <c r="C185" t="s">
        <v>55</v>
      </c>
      <c r="D185" t="s">
        <v>145</v>
      </c>
      <c r="E185" t="s">
        <v>50</v>
      </c>
      <c r="F185" s="1">
        <v>42720</v>
      </c>
      <c r="G185" s="1">
        <v>42818</v>
      </c>
      <c r="H185">
        <v>560</v>
      </c>
      <c r="I185" t="str">
        <f>VLOOKUP(pipeline!D185,account,2,FALSE)</f>
        <v>marketing</v>
      </c>
      <c r="J185">
        <f t="shared" si="111"/>
        <v>1985</v>
      </c>
      <c r="K185">
        <f t="shared" si="112"/>
        <v>375.43</v>
      </c>
      <c r="L185">
        <f t="shared" si="113"/>
        <v>1190</v>
      </c>
      <c r="M185" t="str">
        <f t="shared" si="114"/>
        <v>United States</v>
      </c>
      <c r="N185">
        <f t="shared" si="115"/>
        <v>0</v>
      </c>
      <c r="O185" t="str">
        <f t="shared" si="116"/>
        <v>GTX</v>
      </c>
      <c r="P185">
        <f t="shared" si="96"/>
        <v>550</v>
      </c>
      <c r="Q185" t="str">
        <f t="shared" si="97"/>
        <v>Dustin Brinkmann</v>
      </c>
      <c r="R185" t="str">
        <f t="shared" si="98"/>
        <v>Central</v>
      </c>
    </row>
    <row r="186" spans="1:18">
      <c r="A186" t="s">
        <v>342</v>
      </c>
      <c r="B186" t="s">
        <v>22</v>
      </c>
      <c r="C186" t="s">
        <v>55</v>
      </c>
      <c r="D186" t="s">
        <v>129</v>
      </c>
      <c r="E186" t="s">
        <v>50</v>
      </c>
      <c r="F186" s="1">
        <v>42720</v>
      </c>
      <c r="G186" s="1">
        <v>42807</v>
      </c>
      <c r="H186">
        <v>589</v>
      </c>
      <c r="I186" t="str">
        <f>VLOOKUP(pipeline!D186,account,2,FALSE)</f>
        <v>marketing</v>
      </c>
      <c r="J186">
        <f t="shared" si="111"/>
        <v>1995</v>
      </c>
      <c r="K186">
        <f t="shared" si="112"/>
        <v>2173.98</v>
      </c>
      <c r="L186">
        <f t="shared" si="113"/>
        <v>2928</v>
      </c>
      <c r="M186" t="str">
        <f t="shared" si="114"/>
        <v>United States</v>
      </c>
      <c r="N186" t="str">
        <f t="shared" si="115"/>
        <v>Inity</v>
      </c>
      <c r="O186" t="str">
        <f t="shared" si="116"/>
        <v>GTX</v>
      </c>
      <c r="P186">
        <f t="shared" si="96"/>
        <v>550</v>
      </c>
      <c r="Q186" t="str">
        <f t="shared" si="97"/>
        <v>Dustin Brinkmann</v>
      </c>
      <c r="R186" t="str">
        <f t="shared" si="98"/>
        <v>Central</v>
      </c>
    </row>
    <row r="187" spans="1:18">
      <c r="A187" t="s">
        <v>343</v>
      </c>
      <c r="B187" t="s">
        <v>35</v>
      </c>
      <c r="C187" t="s">
        <v>55</v>
      </c>
      <c r="D187" t="s">
        <v>138</v>
      </c>
      <c r="E187" t="s">
        <v>50</v>
      </c>
      <c r="F187" s="1">
        <v>42720</v>
      </c>
      <c r="G187" s="1">
        <v>42808</v>
      </c>
      <c r="H187">
        <v>493</v>
      </c>
      <c r="I187" t="str">
        <f>VLOOKUP(pipeline!D187,account,2,FALSE)</f>
        <v>marketing</v>
      </c>
      <c r="J187">
        <f t="shared" si="111"/>
        <v>1984</v>
      </c>
      <c r="K187">
        <f t="shared" si="112"/>
        <v>3027.46</v>
      </c>
      <c r="L187">
        <f t="shared" si="113"/>
        <v>9516</v>
      </c>
      <c r="M187" t="str">
        <f t="shared" si="114"/>
        <v>Jordan</v>
      </c>
      <c r="N187">
        <f t="shared" si="115"/>
        <v>0</v>
      </c>
      <c r="O187" t="str">
        <f t="shared" si="116"/>
        <v>GTX</v>
      </c>
      <c r="P187">
        <f t="shared" si="96"/>
        <v>550</v>
      </c>
      <c r="Q187" t="str">
        <f t="shared" si="97"/>
        <v>Rocco Neubert</v>
      </c>
      <c r="R187" t="str">
        <f t="shared" si="98"/>
        <v>East</v>
      </c>
    </row>
    <row r="188" spans="1:18">
      <c r="A188" t="s">
        <v>344</v>
      </c>
      <c r="B188" t="s">
        <v>23</v>
      </c>
      <c r="C188" t="s">
        <v>56</v>
      </c>
      <c r="D188" t="s">
        <v>297</v>
      </c>
      <c r="E188" t="s">
        <v>50</v>
      </c>
      <c r="F188" s="1">
        <v>42720</v>
      </c>
      <c r="G188" s="1">
        <v>42802</v>
      </c>
      <c r="H188">
        <v>50</v>
      </c>
      <c r="I188" t="str">
        <f>VLOOKUP(pipeline!D188,account,2,FALSE)</f>
        <v>medical</v>
      </c>
      <c r="J188">
        <f t="shared" si="111"/>
        <v>1986</v>
      </c>
      <c r="K188">
        <f t="shared" si="112"/>
        <v>647.18</v>
      </c>
      <c r="L188">
        <f t="shared" si="113"/>
        <v>1185</v>
      </c>
      <c r="M188" t="str">
        <f t="shared" si="114"/>
        <v>Kenya</v>
      </c>
      <c r="N188">
        <f t="shared" si="115"/>
        <v>0</v>
      </c>
      <c r="O188" t="str">
        <f t="shared" si="116"/>
        <v>MG</v>
      </c>
      <c r="P188">
        <f t="shared" si="96"/>
        <v>55</v>
      </c>
      <c r="Q188" t="str">
        <f t="shared" si="97"/>
        <v>Dustin Brinkmann</v>
      </c>
      <c r="R188" t="str">
        <f t="shared" si="98"/>
        <v>Central</v>
      </c>
    </row>
    <row r="189" spans="1:18">
      <c r="A189" t="s">
        <v>345</v>
      </c>
      <c r="B189" t="s">
        <v>17</v>
      </c>
      <c r="C189" t="s">
        <v>55</v>
      </c>
      <c r="D189" t="s">
        <v>196</v>
      </c>
      <c r="E189" t="s">
        <v>50</v>
      </c>
      <c r="F189" s="1">
        <v>42720</v>
      </c>
      <c r="G189" s="1">
        <v>42822</v>
      </c>
      <c r="H189">
        <v>492</v>
      </c>
      <c r="I189" t="str">
        <f>VLOOKUP(pipeline!D189,account,2,FALSE)</f>
        <v>employment</v>
      </c>
      <c r="J189">
        <f t="shared" si="111"/>
        <v>1983</v>
      </c>
      <c r="K189">
        <f t="shared" si="112"/>
        <v>2871.35</v>
      </c>
      <c r="L189">
        <f t="shared" si="113"/>
        <v>9561</v>
      </c>
      <c r="M189" t="str">
        <f t="shared" si="114"/>
        <v>United States</v>
      </c>
      <c r="N189">
        <f t="shared" si="115"/>
        <v>0</v>
      </c>
      <c r="O189" t="str">
        <f t="shared" si="116"/>
        <v>GTX</v>
      </c>
      <c r="P189">
        <f t="shared" si="96"/>
        <v>550</v>
      </c>
      <c r="Q189" t="str">
        <f t="shared" si="97"/>
        <v>Celia Rouche</v>
      </c>
      <c r="R189" t="str">
        <f t="shared" si="98"/>
        <v>West</v>
      </c>
    </row>
    <row r="190" spans="1:18">
      <c r="A190" t="s">
        <v>346</v>
      </c>
      <c r="B190" t="s">
        <v>7</v>
      </c>
      <c r="C190" t="s">
        <v>58</v>
      </c>
      <c r="D190" t="s">
        <v>210</v>
      </c>
      <c r="E190" t="s">
        <v>50</v>
      </c>
      <c r="F190" s="1">
        <v>42721</v>
      </c>
      <c r="G190" s="1">
        <v>42807</v>
      </c>
      <c r="H190">
        <v>1255</v>
      </c>
      <c r="I190" t="str">
        <f>VLOOKUP(pipeline!D190,account,2,FALSE)</f>
        <v>technolgy</v>
      </c>
      <c r="J190">
        <f t="shared" ref="J190:J198" si="117">VLOOKUP(D190,account,3,FALSE)</f>
        <v>1980</v>
      </c>
      <c r="K190">
        <f t="shared" ref="K190:K198" si="118">VLOOKUP(D190,account,4,FALSE)</f>
        <v>7708.38</v>
      </c>
      <c r="L190">
        <f t="shared" ref="L190:L198" si="119">VLOOKUP(D190,account,5,FALSE)</f>
        <v>13756</v>
      </c>
      <c r="M190" t="str">
        <f t="shared" ref="M190:M198" si="120">VLOOKUP(D190,account,6,FALSE)</f>
        <v>United States</v>
      </c>
      <c r="N190">
        <f t="shared" ref="N190:N198" si="121">VLOOKUP(D190,accounts,7,FALSE)</f>
        <v>0</v>
      </c>
      <c r="O190" t="str">
        <f t="shared" ref="O190:O198" si="122">VLOOKUP(C190,products,2,FALSE)</f>
        <v>GTX</v>
      </c>
      <c r="P190">
        <f t="shared" ref="P190:P198" si="123">VLOOKUP(C190,products,3,FALSE)</f>
        <v>1096</v>
      </c>
      <c r="Q190" t="str">
        <f t="shared" ref="Q190:Q198" si="124">VLOOKUP(B190,sales,2,FALSE)</f>
        <v>Cara Losch</v>
      </c>
      <c r="R190" t="str">
        <f t="shared" ref="R190:R198" si="125">VLOOKUP(B190,sales,3,FALSE)</f>
        <v>East</v>
      </c>
    </row>
    <row r="191" spans="1:18">
      <c r="A191" t="s">
        <v>347</v>
      </c>
      <c r="B191" t="s">
        <v>25</v>
      </c>
      <c r="C191" t="s">
        <v>55</v>
      </c>
      <c r="D191" t="s">
        <v>198</v>
      </c>
      <c r="E191" t="s">
        <v>50</v>
      </c>
      <c r="F191" s="1">
        <v>42721</v>
      </c>
      <c r="G191" s="1">
        <v>42798</v>
      </c>
      <c r="H191">
        <v>463</v>
      </c>
      <c r="I191" t="str">
        <f>VLOOKUP(pipeline!D191,account,2,FALSE)</f>
        <v>employment</v>
      </c>
      <c r="J191">
        <f t="shared" si="117"/>
        <v>1997</v>
      </c>
      <c r="K191">
        <f t="shared" si="118"/>
        <v>291.27</v>
      </c>
      <c r="L191">
        <f t="shared" si="119"/>
        <v>586</v>
      </c>
      <c r="M191" t="str">
        <f t="shared" si="120"/>
        <v>United States</v>
      </c>
      <c r="N191">
        <f t="shared" si="121"/>
        <v>0</v>
      </c>
      <c r="O191" t="str">
        <f t="shared" si="122"/>
        <v>GTX</v>
      </c>
      <c r="P191">
        <f t="shared" si="123"/>
        <v>550</v>
      </c>
      <c r="Q191" t="str">
        <f t="shared" si="124"/>
        <v>Melvin Marxen</v>
      </c>
      <c r="R191" t="str">
        <f t="shared" si="125"/>
        <v>Central</v>
      </c>
    </row>
    <row r="192" spans="1:18">
      <c r="A192" t="s">
        <v>348</v>
      </c>
      <c r="B192" t="s">
        <v>34</v>
      </c>
      <c r="C192" t="s">
        <v>58</v>
      </c>
      <c r="D192" t="s">
        <v>248</v>
      </c>
      <c r="E192" t="s">
        <v>52</v>
      </c>
      <c r="F192" s="1">
        <v>42721</v>
      </c>
      <c r="G192" s="1">
        <v>42821</v>
      </c>
      <c r="H192">
        <v>0</v>
      </c>
      <c r="I192" t="str">
        <f>VLOOKUP(pipeline!D192,account,2,FALSE)</f>
        <v>telecommunications</v>
      </c>
      <c r="J192">
        <f t="shared" si="117"/>
        <v>1994</v>
      </c>
      <c r="K192">
        <f t="shared" si="118"/>
        <v>6395.05</v>
      </c>
      <c r="L192">
        <f t="shared" si="119"/>
        <v>20275</v>
      </c>
      <c r="M192" t="str">
        <f t="shared" si="120"/>
        <v>United States</v>
      </c>
      <c r="N192">
        <f t="shared" si="121"/>
        <v>0</v>
      </c>
      <c r="O192" t="str">
        <f t="shared" si="122"/>
        <v>GTX</v>
      </c>
      <c r="P192">
        <f t="shared" si="123"/>
        <v>1096</v>
      </c>
      <c r="Q192" t="str">
        <f t="shared" si="124"/>
        <v>Rocco Neubert</v>
      </c>
      <c r="R192" t="str">
        <f t="shared" si="125"/>
        <v>East</v>
      </c>
    </row>
    <row r="193" spans="1:18">
      <c r="A193" t="s">
        <v>349</v>
      </c>
      <c r="B193" t="s">
        <v>34</v>
      </c>
      <c r="C193" t="s">
        <v>55</v>
      </c>
      <c r="D193" t="s">
        <v>350</v>
      </c>
      <c r="E193" t="s">
        <v>50</v>
      </c>
      <c r="F193" s="1">
        <v>42721</v>
      </c>
      <c r="G193" s="1">
        <v>42806</v>
      </c>
      <c r="H193">
        <v>605</v>
      </c>
      <c r="I193" t="str">
        <f>VLOOKUP(pipeline!D193,account,2,FALSE)</f>
        <v>technolgy</v>
      </c>
      <c r="J193">
        <f t="shared" si="117"/>
        <v>2011</v>
      </c>
      <c r="K193">
        <f t="shared" si="118"/>
        <v>40.79</v>
      </c>
      <c r="L193">
        <f t="shared" si="119"/>
        <v>142</v>
      </c>
      <c r="M193" t="str">
        <f t="shared" si="120"/>
        <v>China</v>
      </c>
      <c r="N193">
        <f t="shared" si="121"/>
        <v>0</v>
      </c>
      <c r="O193" t="str">
        <f t="shared" si="122"/>
        <v>GTX</v>
      </c>
      <c r="P193">
        <f t="shared" si="123"/>
        <v>550</v>
      </c>
      <c r="Q193" t="str">
        <f t="shared" si="124"/>
        <v>Rocco Neubert</v>
      </c>
      <c r="R193" t="str">
        <f t="shared" si="125"/>
        <v>East</v>
      </c>
    </row>
    <row r="194" spans="1:18">
      <c r="A194" t="s">
        <v>351</v>
      </c>
      <c r="B194" t="s">
        <v>14</v>
      </c>
      <c r="C194" t="s">
        <v>58</v>
      </c>
      <c r="D194" t="s">
        <v>112</v>
      </c>
      <c r="E194" t="s">
        <v>50</v>
      </c>
      <c r="F194" s="1">
        <v>42721</v>
      </c>
      <c r="G194" s="1">
        <v>42814</v>
      </c>
      <c r="H194">
        <v>1315</v>
      </c>
      <c r="I194" t="str">
        <f>VLOOKUP(pipeline!D194,account,2,FALSE)</f>
        <v>retail</v>
      </c>
      <c r="J194">
        <f t="shared" si="117"/>
        <v>1990</v>
      </c>
      <c r="K194">
        <f t="shared" si="118"/>
        <v>4968.91</v>
      </c>
      <c r="L194">
        <f t="shared" si="119"/>
        <v>7523</v>
      </c>
      <c r="M194" t="str">
        <f t="shared" si="120"/>
        <v>United States</v>
      </c>
      <c r="N194">
        <f t="shared" si="121"/>
        <v>0</v>
      </c>
      <c r="O194" t="str">
        <f t="shared" si="122"/>
        <v>GTX</v>
      </c>
      <c r="P194">
        <f t="shared" si="123"/>
        <v>1096</v>
      </c>
      <c r="Q194" t="str">
        <f t="shared" si="124"/>
        <v>Celia Rouche</v>
      </c>
      <c r="R194" t="str">
        <f t="shared" si="125"/>
        <v>West</v>
      </c>
    </row>
    <row r="195" spans="1:18">
      <c r="A195" t="s">
        <v>352</v>
      </c>
      <c r="B195" t="s">
        <v>21</v>
      </c>
      <c r="C195" t="s">
        <v>55</v>
      </c>
      <c r="D195" t="s">
        <v>95</v>
      </c>
      <c r="E195" t="s">
        <v>50</v>
      </c>
      <c r="F195" s="1">
        <v>42721</v>
      </c>
      <c r="G195" s="1">
        <v>42796</v>
      </c>
      <c r="H195">
        <v>559</v>
      </c>
      <c r="I195" t="str">
        <f>VLOOKUP(pipeline!D195,account,2,FALSE)</f>
        <v>medical</v>
      </c>
      <c r="J195">
        <f t="shared" si="117"/>
        <v>1984</v>
      </c>
      <c r="K195">
        <f t="shared" si="118"/>
        <v>441.08</v>
      </c>
      <c r="L195">
        <f t="shared" si="119"/>
        <v>1210</v>
      </c>
      <c r="M195" t="str">
        <f t="shared" si="120"/>
        <v>United States</v>
      </c>
      <c r="N195">
        <f t="shared" si="121"/>
        <v>0</v>
      </c>
      <c r="O195" t="str">
        <f t="shared" si="122"/>
        <v>GTX</v>
      </c>
      <c r="P195">
        <f t="shared" si="123"/>
        <v>550</v>
      </c>
      <c r="Q195" t="str">
        <f t="shared" si="124"/>
        <v>Dustin Brinkmann</v>
      </c>
      <c r="R195" t="str">
        <f t="shared" si="125"/>
        <v>Central</v>
      </c>
    </row>
    <row r="196" spans="1:18">
      <c r="A196" t="s">
        <v>353</v>
      </c>
      <c r="B196" t="s">
        <v>22</v>
      </c>
      <c r="C196" t="s">
        <v>55</v>
      </c>
      <c r="D196" t="s">
        <v>155</v>
      </c>
      <c r="E196" t="s">
        <v>50</v>
      </c>
      <c r="F196" s="1">
        <v>42721</v>
      </c>
      <c r="G196" s="1">
        <v>42822</v>
      </c>
      <c r="H196">
        <v>557</v>
      </c>
      <c r="I196" t="str">
        <f>VLOOKUP(pipeline!D196,account,2,FALSE)</f>
        <v>technolgy</v>
      </c>
      <c r="J196">
        <f t="shared" si="117"/>
        <v>1983</v>
      </c>
      <c r="K196">
        <f t="shared" si="118"/>
        <v>1008.06</v>
      </c>
      <c r="L196">
        <f t="shared" si="119"/>
        <v>1238</v>
      </c>
      <c r="M196" t="str">
        <f t="shared" si="120"/>
        <v>United States</v>
      </c>
      <c r="N196">
        <f t="shared" si="121"/>
        <v>0</v>
      </c>
      <c r="O196" t="str">
        <f t="shared" si="122"/>
        <v>GTX</v>
      </c>
      <c r="P196">
        <f t="shared" si="123"/>
        <v>550</v>
      </c>
      <c r="Q196" t="str">
        <f t="shared" si="124"/>
        <v>Dustin Brinkmann</v>
      </c>
      <c r="R196" t="str">
        <f t="shared" si="125"/>
        <v>Central</v>
      </c>
    </row>
    <row r="197" spans="1:18">
      <c r="A197" t="s">
        <v>354</v>
      </c>
      <c r="B197" t="s">
        <v>9</v>
      </c>
      <c r="C197" t="s">
        <v>56</v>
      </c>
      <c r="D197" t="s">
        <v>115</v>
      </c>
      <c r="E197" t="s">
        <v>50</v>
      </c>
      <c r="F197" s="1">
        <v>42721</v>
      </c>
      <c r="G197" s="1">
        <v>42796</v>
      </c>
      <c r="H197">
        <v>48</v>
      </c>
      <c r="I197" t="str">
        <f>VLOOKUP(pipeline!D197,account,2,FALSE)</f>
        <v>finance</v>
      </c>
      <c r="J197">
        <f t="shared" si="117"/>
        <v>1993</v>
      </c>
      <c r="K197">
        <f t="shared" si="118"/>
        <v>646.1</v>
      </c>
      <c r="L197">
        <f t="shared" si="119"/>
        <v>883</v>
      </c>
      <c r="M197" t="str">
        <f t="shared" si="120"/>
        <v>United States</v>
      </c>
      <c r="N197" t="str">
        <f t="shared" si="121"/>
        <v>Golddex</v>
      </c>
      <c r="O197" t="str">
        <f t="shared" si="122"/>
        <v>MG</v>
      </c>
      <c r="P197">
        <f t="shared" si="123"/>
        <v>55</v>
      </c>
      <c r="Q197" t="str">
        <f t="shared" si="124"/>
        <v>Cara Losch</v>
      </c>
      <c r="R197" t="str">
        <f t="shared" si="125"/>
        <v>East</v>
      </c>
    </row>
    <row r="198" spans="1:18">
      <c r="A198" t="s">
        <v>355</v>
      </c>
      <c r="B198" t="s">
        <v>23</v>
      </c>
      <c r="C198" t="s">
        <v>59</v>
      </c>
      <c r="D198" t="s">
        <v>290</v>
      </c>
      <c r="E198" t="s">
        <v>50</v>
      </c>
      <c r="F198" s="1">
        <v>42721</v>
      </c>
      <c r="G198" s="1">
        <v>42819</v>
      </c>
      <c r="H198">
        <v>6282</v>
      </c>
      <c r="I198" t="str">
        <f>VLOOKUP(pipeline!D198,account,2,FALSE)</f>
        <v>medical</v>
      </c>
      <c r="J198">
        <f t="shared" si="117"/>
        <v>2002</v>
      </c>
      <c r="K198">
        <f t="shared" si="118"/>
        <v>3178.24</v>
      </c>
      <c r="L198">
        <f t="shared" si="119"/>
        <v>4540</v>
      </c>
      <c r="M198" t="str">
        <f t="shared" si="120"/>
        <v>United States</v>
      </c>
      <c r="N198">
        <f t="shared" si="121"/>
        <v>0</v>
      </c>
      <c r="O198" t="str">
        <f t="shared" si="122"/>
        <v>GTX</v>
      </c>
      <c r="P198">
        <f t="shared" si="123"/>
        <v>5482</v>
      </c>
      <c r="Q198" t="str">
        <f t="shared" si="124"/>
        <v>Dustin Brinkmann</v>
      </c>
      <c r="R198" t="str">
        <f t="shared" si="125"/>
        <v>Central</v>
      </c>
    </row>
    <row r="199" spans="1:18">
      <c r="A199" t="s">
        <v>356</v>
      </c>
      <c r="B199" t="s">
        <v>19</v>
      </c>
      <c r="C199" t="s">
        <v>57</v>
      </c>
      <c r="D199" t="s">
        <v>290</v>
      </c>
      <c r="E199" t="s">
        <v>50</v>
      </c>
      <c r="F199" s="1">
        <v>42722</v>
      </c>
      <c r="G199" s="1">
        <v>42796</v>
      </c>
      <c r="H199">
        <v>3246</v>
      </c>
      <c r="I199" t="str">
        <f>VLOOKUP(pipeline!D199,account,2,FALSE)</f>
        <v>medical</v>
      </c>
      <c r="J199">
        <f>VLOOKUP(D199,account,3,FALSE)</f>
        <v>2002</v>
      </c>
      <c r="K199">
        <f>VLOOKUP(D199,account,4,FALSE)</f>
        <v>3178.24</v>
      </c>
      <c r="L199">
        <f>VLOOKUP(D199,account,5,FALSE)</f>
        <v>4540</v>
      </c>
      <c r="M199" t="str">
        <f>VLOOKUP(D199,account,6,FALSE)</f>
        <v>United States</v>
      </c>
      <c r="N199">
        <f>VLOOKUP(D199,accounts,7,FALSE)</f>
        <v>0</v>
      </c>
      <c r="O199" t="str">
        <f>VLOOKUP(C199,products,2,FALSE)</f>
        <v>MG</v>
      </c>
      <c r="P199">
        <f t="shared" ref="P199:P206" si="126">VLOOKUP(C199,products,3,FALSE)</f>
        <v>3393</v>
      </c>
      <c r="Q199" t="str">
        <f t="shared" ref="Q199:Q206" si="127">VLOOKUP(B199,sales,2,FALSE)</f>
        <v>Dustin Brinkmann</v>
      </c>
      <c r="R199" t="str">
        <f t="shared" ref="R199:R206" si="128">VLOOKUP(B199,sales,3,FALSE)</f>
        <v>Central</v>
      </c>
    </row>
    <row r="200" spans="1:18">
      <c r="A200" t="s">
        <v>357</v>
      </c>
      <c r="B200" t="s">
        <v>25</v>
      </c>
      <c r="C200" t="s">
        <v>55</v>
      </c>
      <c r="D200" t="s">
        <v>158</v>
      </c>
      <c r="E200" t="s">
        <v>50</v>
      </c>
      <c r="F200" s="1">
        <v>42722</v>
      </c>
      <c r="G200" s="1">
        <v>42808</v>
      </c>
      <c r="H200">
        <v>514</v>
      </c>
      <c r="I200" t="str">
        <f>VLOOKUP(pipeline!D200,account,2,FALSE)</f>
        <v>finance</v>
      </c>
      <c r="J200">
        <f t="shared" ref="J200:J215" si="129">VLOOKUP(D200,account,3,FALSE)</f>
        <v>2006</v>
      </c>
      <c r="K200">
        <f t="shared" ref="K200:K215" si="130">VLOOKUP(D200,account,4,FALSE)</f>
        <v>1102.43</v>
      </c>
      <c r="L200">
        <f t="shared" ref="L200:L215" si="131">VLOOKUP(D200,account,5,FALSE)</f>
        <v>1759</v>
      </c>
      <c r="M200" t="str">
        <f t="shared" ref="M200:M215" si="132">VLOOKUP(D200,account,6,FALSE)</f>
        <v>United States</v>
      </c>
      <c r="N200">
        <f t="shared" ref="N200:N215" si="133">VLOOKUP(D200,accounts,7,FALSE)</f>
        <v>0</v>
      </c>
      <c r="O200" t="str">
        <f t="shared" ref="O200:O215" si="134">VLOOKUP(C200,products,2,FALSE)</f>
        <v>GTX</v>
      </c>
      <c r="P200">
        <f t="shared" si="126"/>
        <v>550</v>
      </c>
      <c r="Q200" t="str">
        <f t="shared" si="127"/>
        <v>Melvin Marxen</v>
      </c>
      <c r="R200" t="str">
        <f t="shared" si="128"/>
        <v>Central</v>
      </c>
    </row>
    <row r="201" spans="1:18">
      <c r="A201" t="s">
        <v>358</v>
      </c>
      <c r="B201" t="s">
        <v>34</v>
      </c>
      <c r="C201" t="s">
        <v>58</v>
      </c>
      <c r="D201" t="s">
        <v>164</v>
      </c>
      <c r="E201" t="s">
        <v>50</v>
      </c>
      <c r="F201" s="1">
        <v>42722</v>
      </c>
      <c r="G201" s="1">
        <v>42809</v>
      </c>
      <c r="H201">
        <v>1132</v>
      </c>
      <c r="I201" t="str">
        <f>VLOOKUP(pipeline!D201,account,2,FALSE)</f>
        <v>medical</v>
      </c>
      <c r="J201">
        <f t="shared" si="129"/>
        <v>1994</v>
      </c>
      <c r="K201">
        <f t="shared" si="130"/>
        <v>2818.38</v>
      </c>
      <c r="L201">
        <f t="shared" si="131"/>
        <v>6290</v>
      </c>
      <c r="M201" t="str">
        <f t="shared" si="132"/>
        <v>United States</v>
      </c>
      <c r="N201">
        <f t="shared" si="133"/>
        <v>0</v>
      </c>
      <c r="O201" t="str">
        <f t="shared" si="134"/>
        <v>GTX</v>
      </c>
      <c r="P201">
        <f t="shared" si="126"/>
        <v>1096</v>
      </c>
      <c r="Q201" t="str">
        <f t="shared" si="127"/>
        <v>Rocco Neubert</v>
      </c>
      <c r="R201" t="str">
        <f t="shared" si="128"/>
        <v>East</v>
      </c>
    </row>
    <row r="202" spans="1:18">
      <c r="A202" t="s">
        <v>359</v>
      </c>
      <c r="B202" t="s">
        <v>8</v>
      </c>
      <c r="C202" t="s">
        <v>59</v>
      </c>
      <c r="D202" t="s">
        <v>164</v>
      </c>
      <c r="E202" t="s">
        <v>50</v>
      </c>
      <c r="F202" s="1">
        <v>42722</v>
      </c>
      <c r="G202" s="1">
        <v>42815</v>
      </c>
      <c r="H202">
        <v>5918</v>
      </c>
      <c r="I202" t="str">
        <f>VLOOKUP(pipeline!D202,account,2,FALSE)</f>
        <v>medical</v>
      </c>
      <c r="J202">
        <f t="shared" si="129"/>
        <v>1994</v>
      </c>
      <c r="K202">
        <f t="shared" si="130"/>
        <v>2818.38</v>
      </c>
      <c r="L202">
        <f t="shared" si="131"/>
        <v>6290</v>
      </c>
      <c r="M202" t="str">
        <f t="shared" si="132"/>
        <v>United States</v>
      </c>
      <c r="N202">
        <f t="shared" si="133"/>
        <v>0</v>
      </c>
      <c r="O202" t="str">
        <f t="shared" si="134"/>
        <v>GTX</v>
      </c>
      <c r="P202">
        <f t="shared" si="126"/>
        <v>5482</v>
      </c>
      <c r="Q202" t="str">
        <f t="shared" si="127"/>
        <v>Cara Losch</v>
      </c>
      <c r="R202" t="str">
        <f t="shared" si="128"/>
        <v>East</v>
      </c>
    </row>
    <row r="203" spans="1:18">
      <c r="A203" t="s">
        <v>360</v>
      </c>
      <c r="B203" t="s">
        <v>40</v>
      </c>
      <c r="C203" t="s">
        <v>56</v>
      </c>
      <c r="D203" t="s">
        <v>174</v>
      </c>
      <c r="E203" t="s">
        <v>52</v>
      </c>
      <c r="F203" s="1">
        <v>42722</v>
      </c>
      <c r="G203" s="1">
        <v>42808</v>
      </c>
      <c r="H203">
        <v>0</v>
      </c>
      <c r="I203" t="str">
        <f>VLOOKUP(pipeline!D203,account,2,FALSE)</f>
        <v>software</v>
      </c>
      <c r="J203">
        <f t="shared" si="129"/>
        <v>1982</v>
      </c>
      <c r="K203">
        <f t="shared" si="130"/>
        <v>11698.03</v>
      </c>
      <c r="L203">
        <f t="shared" si="131"/>
        <v>34288</v>
      </c>
      <c r="M203" t="str">
        <f t="shared" si="132"/>
        <v>United States</v>
      </c>
      <c r="N203">
        <f t="shared" si="133"/>
        <v>0</v>
      </c>
      <c r="O203" t="str">
        <f t="shared" si="134"/>
        <v>MG</v>
      </c>
      <c r="P203">
        <f t="shared" si="126"/>
        <v>55</v>
      </c>
      <c r="Q203" t="str">
        <f t="shared" si="127"/>
        <v>Summer Sewald</v>
      </c>
      <c r="R203" t="str">
        <f t="shared" si="128"/>
        <v>West</v>
      </c>
    </row>
    <row r="204" spans="1:18">
      <c r="A204" t="s">
        <v>361</v>
      </c>
      <c r="B204" t="s">
        <v>16</v>
      </c>
      <c r="C204" t="s">
        <v>56</v>
      </c>
      <c r="D204" t="s">
        <v>87</v>
      </c>
      <c r="E204" t="s">
        <v>52</v>
      </c>
      <c r="F204" s="1">
        <v>42722</v>
      </c>
      <c r="G204" s="1">
        <v>42807</v>
      </c>
      <c r="H204">
        <v>0</v>
      </c>
      <c r="I204" t="str">
        <f>VLOOKUP(pipeline!D204,account,2,FALSE)</f>
        <v>services</v>
      </c>
      <c r="J204">
        <f t="shared" si="129"/>
        <v>1982</v>
      </c>
      <c r="K204">
        <f t="shared" si="130"/>
        <v>792.46</v>
      </c>
      <c r="L204">
        <f t="shared" si="131"/>
        <v>1299</v>
      </c>
      <c r="M204" t="str">
        <f t="shared" si="132"/>
        <v>United States</v>
      </c>
      <c r="N204">
        <f t="shared" si="133"/>
        <v>0</v>
      </c>
      <c r="O204" t="str">
        <f t="shared" si="134"/>
        <v>MG</v>
      </c>
      <c r="P204">
        <f t="shared" si="126"/>
        <v>55</v>
      </c>
      <c r="Q204" t="str">
        <f t="shared" si="127"/>
        <v>Celia Rouche</v>
      </c>
      <c r="R204" t="str">
        <f t="shared" si="128"/>
        <v>West</v>
      </c>
    </row>
    <row r="205" spans="1:18">
      <c r="A205" t="s">
        <v>362</v>
      </c>
      <c r="B205" t="s">
        <v>9</v>
      </c>
      <c r="C205" t="s">
        <v>56</v>
      </c>
      <c r="D205" t="s">
        <v>153</v>
      </c>
      <c r="E205" t="s">
        <v>53</v>
      </c>
      <c r="F205" s="1">
        <v>42722</v>
      </c>
      <c r="I205" t="str">
        <f>VLOOKUP(pipeline!D205,account,2,FALSE)</f>
        <v>retail</v>
      </c>
      <c r="J205">
        <f t="shared" si="129"/>
        <v>2001</v>
      </c>
      <c r="K205">
        <f t="shared" si="130"/>
        <v>2437.85</v>
      </c>
      <c r="L205">
        <f t="shared" si="131"/>
        <v>4874</v>
      </c>
      <c r="M205" t="str">
        <f t="shared" si="132"/>
        <v>United States</v>
      </c>
      <c r="N205">
        <f t="shared" si="133"/>
        <v>0</v>
      </c>
      <c r="O205" t="str">
        <f t="shared" si="134"/>
        <v>MG</v>
      </c>
      <c r="P205">
        <f t="shared" si="126"/>
        <v>55</v>
      </c>
      <c r="Q205" t="str">
        <f t="shared" si="127"/>
        <v>Cara Losch</v>
      </c>
      <c r="R205" t="str">
        <f t="shared" si="128"/>
        <v>East</v>
      </c>
    </row>
    <row r="206" spans="1:18">
      <c r="A206" t="s">
        <v>363</v>
      </c>
      <c r="B206" t="s">
        <v>23</v>
      </c>
      <c r="C206" t="s">
        <v>57</v>
      </c>
      <c r="D206" t="s">
        <v>141</v>
      </c>
      <c r="E206" t="s">
        <v>50</v>
      </c>
      <c r="F206" s="1">
        <v>42722</v>
      </c>
      <c r="G206" s="1">
        <v>42818</v>
      </c>
      <c r="H206">
        <v>2955</v>
      </c>
      <c r="I206" t="str">
        <f>VLOOKUP(pipeline!D206,account,2,FALSE)</f>
        <v>telecommunications</v>
      </c>
      <c r="J206">
        <f t="shared" si="129"/>
        <v>2007</v>
      </c>
      <c r="K206">
        <f t="shared" si="130"/>
        <v>86.68</v>
      </c>
      <c r="L206">
        <f t="shared" si="131"/>
        <v>187</v>
      </c>
      <c r="M206" t="str">
        <f t="shared" si="132"/>
        <v>United States</v>
      </c>
      <c r="N206" t="str">
        <f t="shared" si="133"/>
        <v>Sonron</v>
      </c>
      <c r="O206" t="str">
        <f t="shared" si="134"/>
        <v>MG</v>
      </c>
      <c r="P206">
        <f t="shared" si="126"/>
        <v>3393</v>
      </c>
      <c r="Q206" t="str">
        <f t="shared" si="127"/>
        <v>Dustin Brinkmann</v>
      </c>
      <c r="R206" t="str">
        <f t="shared" si="128"/>
        <v>Central</v>
      </c>
    </row>
    <row r="207" spans="1:18">
      <c r="A207" t="s">
        <v>364</v>
      </c>
      <c r="B207" t="s">
        <v>10</v>
      </c>
      <c r="C207" t="s">
        <v>56</v>
      </c>
      <c r="D207" t="s">
        <v>248</v>
      </c>
      <c r="E207" t="s">
        <v>50</v>
      </c>
      <c r="F207" s="1">
        <v>42722</v>
      </c>
      <c r="G207" s="1">
        <v>42808</v>
      </c>
      <c r="H207">
        <v>64</v>
      </c>
      <c r="I207" t="str">
        <f>VLOOKUP(pipeline!D207,account,2,FALSE)</f>
        <v>telecommunications</v>
      </c>
      <c r="J207">
        <f t="shared" si="129"/>
        <v>1994</v>
      </c>
      <c r="K207">
        <f t="shared" si="130"/>
        <v>6395.05</v>
      </c>
      <c r="L207">
        <f t="shared" si="131"/>
        <v>20275</v>
      </c>
      <c r="M207" t="str">
        <f t="shared" si="132"/>
        <v>United States</v>
      </c>
      <c r="N207">
        <f t="shared" si="133"/>
        <v>0</v>
      </c>
      <c r="O207" t="str">
        <f t="shared" si="134"/>
        <v>MG</v>
      </c>
      <c r="P207">
        <f t="shared" ref="P207:P214" si="135">VLOOKUP(C207,products,3,FALSE)</f>
        <v>55</v>
      </c>
      <c r="Q207" t="str">
        <f t="shared" ref="Q207:Q214" si="136">VLOOKUP(B207,sales,2,FALSE)</f>
        <v>Cara Losch</v>
      </c>
      <c r="R207" t="str">
        <f t="shared" ref="R207:R214" si="137">VLOOKUP(B207,sales,3,FALSE)</f>
        <v>East</v>
      </c>
    </row>
    <row r="208" spans="1:18">
      <c r="A208" t="s">
        <v>365</v>
      </c>
      <c r="B208" t="s">
        <v>11</v>
      </c>
      <c r="C208" t="s">
        <v>57</v>
      </c>
      <c r="D208" t="s">
        <v>248</v>
      </c>
      <c r="E208" t="s">
        <v>52</v>
      </c>
      <c r="F208" s="1">
        <v>42722</v>
      </c>
      <c r="G208" s="1">
        <v>42821</v>
      </c>
      <c r="H208">
        <v>0</v>
      </c>
      <c r="I208" t="str">
        <f>VLOOKUP(pipeline!D208,account,2,FALSE)</f>
        <v>telecommunications</v>
      </c>
      <c r="J208">
        <f t="shared" si="129"/>
        <v>1994</v>
      </c>
      <c r="K208">
        <f t="shared" si="130"/>
        <v>6395.05</v>
      </c>
      <c r="L208">
        <f t="shared" si="131"/>
        <v>20275</v>
      </c>
      <c r="M208" t="str">
        <f t="shared" si="132"/>
        <v>United States</v>
      </c>
      <c r="N208">
        <f t="shared" si="133"/>
        <v>0</v>
      </c>
      <c r="O208" t="str">
        <f t="shared" si="134"/>
        <v>MG</v>
      </c>
      <c r="P208">
        <f t="shared" si="135"/>
        <v>3393</v>
      </c>
      <c r="Q208" t="str">
        <f t="shared" si="136"/>
        <v>Cara Losch</v>
      </c>
      <c r="R208" t="str">
        <f t="shared" si="137"/>
        <v>East</v>
      </c>
    </row>
    <row r="209" spans="1:18">
      <c r="A209" t="s">
        <v>366</v>
      </c>
      <c r="B209" t="s">
        <v>13</v>
      </c>
      <c r="C209" t="s">
        <v>60</v>
      </c>
      <c r="D209" t="s">
        <v>117</v>
      </c>
      <c r="E209" t="s">
        <v>53</v>
      </c>
      <c r="F209" s="1">
        <v>42723</v>
      </c>
      <c r="I209" t="str">
        <f>VLOOKUP(pipeline!D209,account,2,FALSE)</f>
        <v>services</v>
      </c>
      <c r="J209">
        <f t="shared" si="129"/>
        <v>1997</v>
      </c>
      <c r="K209">
        <f t="shared" si="130"/>
        <v>2041.73</v>
      </c>
      <c r="L209">
        <f t="shared" si="131"/>
        <v>5276</v>
      </c>
      <c r="M209" t="str">
        <f t="shared" si="132"/>
        <v>United States</v>
      </c>
      <c r="N209">
        <f t="shared" si="133"/>
        <v>0</v>
      </c>
      <c r="O209" t="str">
        <f t="shared" si="134"/>
        <v>GTK</v>
      </c>
      <c r="P209">
        <f t="shared" si="135"/>
        <v>26768</v>
      </c>
      <c r="Q209" t="str">
        <f t="shared" si="136"/>
        <v>Celia Rouche</v>
      </c>
      <c r="R209" t="str">
        <f t="shared" si="137"/>
        <v>West</v>
      </c>
    </row>
    <row r="210" spans="1:18">
      <c r="A210" t="s">
        <v>367</v>
      </c>
      <c r="B210" t="s">
        <v>13</v>
      </c>
      <c r="C210" t="s">
        <v>58</v>
      </c>
      <c r="D210" t="s">
        <v>106</v>
      </c>
      <c r="E210" t="s">
        <v>50</v>
      </c>
      <c r="F210" s="1">
        <v>42723</v>
      </c>
      <c r="G210" s="1">
        <v>42812</v>
      </c>
      <c r="H210">
        <v>1164</v>
      </c>
      <c r="I210" t="str">
        <f>VLOOKUP(pipeline!D210,account,2,FALSE)</f>
        <v>software</v>
      </c>
      <c r="J210">
        <f t="shared" si="129"/>
        <v>1996</v>
      </c>
      <c r="K210">
        <f t="shared" si="130"/>
        <v>6354.87</v>
      </c>
      <c r="L210">
        <f t="shared" si="131"/>
        <v>16780</v>
      </c>
      <c r="M210" t="str">
        <f t="shared" si="132"/>
        <v>United States</v>
      </c>
      <c r="N210" t="str">
        <f t="shared" si="133"/>
        <v>Bubba Gump</v>
      </c>
      <c r="O210" t="str">
        <f t="shared" si="134"/>
        <v>GTX</v>
      </c>
      <c r="P210">
        <f t="shared" si="135"/>
        <v>1096</v>
      </c>
      <c r="Q210" t="str">
        <f t="shared" si="136"/>
        <v>Celia Rouche</v>
      </c>
      <c r="R210" t="str">
        <f t="shared" si="137"/>
        <v>West</v>
      </c>
    </row>
    <row r="211" spans="1:18">
      <c r="A211" t="s">
        <v>368</v>
      </c>
      <c r="B211" t="s">
        <v>13</v>
      </c>
      <c r="C211" t="s">
        <v>56</v>
      </c>
      <c r="D211" t="s">
        <v>273</v>
      </c>
      <c r="E211" t="s">
        <v>50</v>
      </c>
      <c r="F211" s="1">
        <v>42723</v>
      </c>
      <c r="G211" s="1">
        <v>42801</v>
      </c>
      <c r="H211">
        <v>65</v>
      </c>
      <c r="I211" t="str">
        <f>VLOOKUP(pipeline!D211,account,2,FALSE)</f>
        <v>retail</v>
      </c>
      <c r="J211">
        <f t="shared" si="129"/>
        <v>1996</v>
      </c>
      <c r="K211">
        <f t="shared" si="130"/>
        <v>2214.94</v>
      </c>
      <c r="L211">
        <f t="shared" si="131"/>
        <v>5374</v>
      </c>
      <c r="M211" t="str">
        <f t="shared" si="132"/>
        <v>United States</v>
      </c>
      <c r="N211">
        <f t="shared" si="133"/>
        <v>0</v>
      </c>
      <c r="O211" t="str">
        <f t="shared" si="134"/>
        <v>MG</v>
      </c>
      <c r="P211">
        <f t="shared" si="135"/>
        <v>55</v>
      </c>
      <c r="Q211" t="str">
        <f t="shared" si="136"/>
        <v>Celia Rouche</v>
      </c>
      <c r="R211" t="str">
        <f t="shared" si="137"/>
        <v>West</v>
      </c>
    </row>
    <row r="212" spans="1:18">
      <c r="A212" t="s">
        <v>369</v>
      </c>
      <c r="B212" t="s">
        <v>26</v>
      </c>
      <c r="C212" t="s">
        <v>58</v>
      </c>
      <c r="D212" t="s">
        <v>82</v>
      </c>
      <c r="E212" t="s">
        <v>52</v>
      </c>
      <c r="F212" s="1">
        <v>42723</v>
      </c>
      <c r="G212" s="1">
        <v>42801</v>
      </c>
      <c r="H212">
        <v>0</v>
      </c>
      <c r="I212" t="str">
        <f>VLOOKUP(pipeline!D212,account,2,FALSE)</f>
        <v>retail</v>
      </c>
      <c r="J212">
        <f t="shared" si="129"/>
        <v>2001</v>
      </c>
      <c r="K212">
        <f t="shared" si="130"/>
        <v>718.62</v>
      </c>
      <c r="L212">
        <f t="shared" si="131"/>
        <v>2448</v>
      </c>
      <c r="M212" t="str">
        <f t="shared" si="132"/>
        <v>United States</v>
      </c>
      <c r="N212">
        <f t="shared" si="133"/>
        <v>0</v>
      </c>
      <c r="O212" t="str">
        <f t="shared" si="134"/>
        <v>GTX</v>
      </c>
      <c r="P212">
        <f t="shared" si="135"/>
        <v>1096</v>
      </c>
      <c r="Q212" t="str">
        <f t="shared" si="136"/>
        <v>Melvin Marxen</v>
      </c>
      <c r="R212" t="str">
        <f t="shared" si="137"/>
        <v>Central</v>
      </c>
    </row>
    <row r="213" spans="1:18">
      <c r="A213" t="s">
        <v>370</v>
      </c>
      <c r="B213" t="s">
        <v>38</v>
      </c>
      <c r="C213" t="s">
        <v>55</v>
      </c>
      <c r="D213" t="s">
        <v>371</v>
      </c>
      <c r="E213" t="s">
        <v>50</v>
      </c>
      <c r="F213" s="1">
        <v>42723</v>
      </c>
      <c r="G213" s="1">
        <v>42810</v>
      </c>
      <c r="H213">
        <v>441</v>
      </c>
      <c r="I213" t="str">
        <f>VLOOKUP(pipeline!D213,account,2,FALSE)</f>
        <v>retail</v>
      </c>
      <c r="J213">
        <f t="shared" si="129"/>
        <v>2003</v>
      </c>
      <c r="K213">
        <f t="shared" si="130"/>
        <v>223.8</v>
      </c>
      <c r="L213">
        <f t="shared" si="131"/>
        <v>299</v>
      </c>
      <c r="M213" t="str">
        <f t="shared" si="132"/>
        <v>United States</v>
      </c>
      <c r="N213">
        <f t="shared" si="133"/>
        <v>0</v>
      </c>
      <c r="O213" t="str">
        <f t="shared" si="134"/>
        <v>GTX</v>
      </c>
      <c r="P213">
        <f t="shared" si="135"/>
        <v>550</v>
      </c>
      <c r="Q213" t="str">
        <f t="shared" si="136"/>
        <v>Summer Sewald</v>
      </c>
      <c r="R213" t="str">
        <f t="shared" si="137"/>
        <v>West</v>
      </c>
    </row>
    <row r="214" spans="1:18">
      <c r="A214" t="s">
        <v>372</v>
      </c>
      <c r="B214" t="s">
        <v>28</v>
      </c>
      <c r="C214" t="s">
        <v>58</v>
      </c>
      <c r="D214" t="s">
        <v>158</v>
      </c>
      <c r="E214" t="s">
        <v>52</v>
      </c>
      <c r="F214" s="1">
        <v>42723</v>
      </c>
      <c r="G214" s="1">
        <v>42806</v>
      </c>
      <c r="H214">
        <v>0</v>
      </c>
      <c r="I214" t="str">
        <f>VLOOKUP(pipeline!D214,account,2,FALSE)</f>
        <v>finance</v>
      </c>
      <c r="J214">
        <f t="shared" si="129"/>
        <v>2006</v>
      </c>
      <c r="K214">
        <f t="shared" si="130"/>
        <v>1102.43</v>
      </c>
      <c r="L214">
        <f t="shared" si="131"/>
        <v>1759</v>
      </c>
      <c r="M214" t="str">
        <f t="shared" si="132"/>
        <v>United States</v>
      </c>
      <c r="N214">
        <f t="shared" si="133"/>
        <v>0</v>
      </c>
      <c r="O214" t="str">
        <f t="shared" si="134"/>
        <v>GTX</v>
      </c>
      <c r="P214">
        <f t="shared" si="135"/>
        <v>1096</v>
      </c>
      <c r="Q214" t="str">
        <f t="shared" si="136"/>
        <v>Melvin Marxen</v>
      </c>
      <c r="R214" t="str">
        <f t="shared" si="137"/>
        <v>Central</v>
      </c>
    </row>
    <row r="215" spans="1:18">
      <c r="A215" t="s">
        <v>373</v>
      </c>
      <c r="B215" t="s">
        <v>19</v>
      </c>
      <c r="C215" t="s">
        <v>57</v>
      </c>
      <c r="D215" t="s">
        <v>290</v>
      </c>
      <c r="E215" t="s">
        <v>52</v>
      </c>
      <c r="F215" s="1">
        <v>42724</v>
      </c>
      <c r="G215" s="1">
        <v>42795</v>
      </c>
      <c r="H215">
        <v>0</v>
      </c>
      <c r="I215" t="str">
        <f>VLOOKUP(pipeline!D215,account,2,FALSE)</f>
        <v>medical</v>
      </c>
      <c r="J215">
        <f t="shared" si="129"/>
        <v>2002</v>
      </c>
      <c r="K215">
        <f t="shared" si="130"/>
        <v>3178.24</v>
      </c>
      <c r="L215">
        <f t="shared" si="131"/>
        <v>4540</v>
      </c>
      <c r="M215" t="str">
        <f t="shared" si="132"/>
        <v>United States</v>
      </c>
      <c r="N215">
        <f t="shared" si="133"/>
        <v>0</v>
      </c>
      <c r="O215" t="str">
        <f t="shared" si="134"/>
        <v>MG</v>
      </c>
      <c r="P215">
        <f>VLOOKUP(C215,products,3,FALSE)</f>
        <v>3393</v>
      </c>
      <c r="Q215" t="str">
        <f>VLOOKUP(B215,sales,2,FALSE)</f>
        <v>Dustin Brinkmann</v>
      </c>
      <c r="R215" t="str">
        <f>VLOOKUP(B215,sales,3,FALSE)</f>
        <v>Central</v>
      </c>
    </row>
    <row r="216" spans="1:18">
      <c r="A216" t="s">
        <v>374</v>
      </c>
      <c r="B216" t="s">
        <v>25</v>
      </c>
      <c r="C216" t="s">
        <v>57</v>
      </c>
      <c r="D216" t="s">
        <v>85</v>
      </c>
      <c r="E216" t="s">
        <v>50</v>
      </c>
      <c r="F216" s="1">
        <v>42724</v>
      </c>
      <c r="G216" s="1">
        <v>42819</v>
      </c>
      <c r="H216">
        <v>3269</v>
      </c>
      <c r="I216" t="str">
        <f>VLOOKUP(pipeline!D216,account,2,FALSE)</f>
        <v>software</v>
      </c>
      <c r="J216">
        <f t="shared" ref="J216:J230" si="138">VLOOKUP(D216,account,3,FALSE)</f>
        <v>1998</v>
      </c>
      <c r="K216">
        <f t="shared" ref="K216:K230" si="139">VLOOKUP(D216,account,4,FALSE)</f>
        <v>2714.9</v>
      </c>
      <c r="L216">
        <f t="shared" ref="L216:L230" si="140">VLOOKUP(D216,account,5,FALSE)</f>
        <v>2641</v>
      </c>
      <c r="M216" t="str">
        <f t="shared" ref="M216:M230" si="141">VLOOKUP(D216,account,6,FALSE)</f>
        <v>United States</v>
      </c>
      <c r="N216" t="str">
        <f t="shared" ref="N216:N230" si="142">VLOOKUP(D216,accounts,7,FALSE)</f>
        <v>Acme Corporation</v>
      </c>
      <c r="O216" t="str">
        <f t="shared" ref="O216:O230" si="143">VLOOKUP(C216,products,2,FALSE)</f>
        <v>MG</v>
      </c>
      <c r="P216">
        <f t="shared" ref="P216:P225" si="144">VLOOKUP(C216,products,3,FALSE)</f>
        <v>3393</v>
      </c>
      <c r="Q216" t="str">
        <f t="shared" ref="Q216:Q225" si="145">VLOOKUP(B216,sales,2,FALSE)</f>
        <v>Melvin Marxen</v>
      </c>
      <c r="R216" t="str">
        <f t="shared" ref="R216:R225" si="146">VLOOKUP(B216,sales,3,FALSE)</f>
        <v>Central</v>
      </c>
    </row>
    <row r="217" spans="1:18">
      <c r="A217" t="s">
        <v>375</v>
      </c>
      <c r="B217" t="s">
        <v>34</v>
      </c>
      <c r="C217" t="s">
        <v>55</v>
      </c>
      <c r="D217" t="s">
        <v>191</v>
      </c>
      <c r="E217" t="s">
        <v>50</v>
      </c>
      <c r="F217" s="1">
        <v>42724</v>
      </c>
      <c r="G217" s="1">
        <v>42806</v>
      </c>
      <c r="H217">
        <v>579</v>
      </c>
      <c r="I217" t="str">
        <f>VLOOKUP(pipeline!D217,account,2,FALSE)</f>
        <v>retail</v>
      </c>
      <c r="J217">
        <f t="shared" si="138"/>
        <v>2004</v>
      </c>
      <c r="K217">
        <f t="shared" si="139"/>
        <v>702.72</v>
      </c>
      <c r="L217">
        <f t="shared" si="140"/>
        <v>1831</v>
      </c>
      <c r="M217" t="str">
        <f t="shared" si="141"/>
        <v>United States</v>
      </c>
      <c r="N217">
        <f t="shared" si="142"/>
        <v>0</v>
      </c>
      <c r="O217" t="str">
        <f t="shared" si="143"/>
        <v>GTX</v>
      </c>
      <c r="P217">
        <f t="shared" si="144"/>
        <v>550</v>
      </c>
      <c r="Q217" t="str">
        <f t="shared" si="145"/>
        <v>Rocco Neubert</v>
      </c>
      <c r="R217" t="str">
        <f t="shared" si="146"/>
        <v>East</v>
      </c>
    </row>
    <row r="218" spans="1:18">
      <c r="A218" t="s">
        <v>376</v>
      </c>
      <c r="B218" t="s">
        <v>26</v>
      </c>
      <c r="C218" t="s">
        <v>55</v>
      </c>
      <c r="D218" t="s">
        <v>290</v>
      </c>
      <c r="E218" t="s">
        <v>52</v>
      </c>
      <c r="F218" s="1">
        <v>42724</v>
      </c>
      <c r="G218" s="1">
        <v>42819</v>
      </c>
      <c r="H218">
        <v>0</v>
      </c>
      <c r="I218" t="str">
        <f>VLOOKUP(pipeline!D218,account,2,FALSE)</f>
        <v>medical</v>
      </c>
      <c r="J218">
        <f t="shared" si="138"/>
        <v>2002</v>
      </c>
      <c r="K218">
        <f t="shared" si="139"/>
        <v>3178.24</v>
      </c>
      <c r="L218">
        <f t="shared" si="140"/>
        <v>4540</v>
      </c>
      <c r="M218" t="str">
        <f t="shared" si="141"/>
        <v>United States</v>
      </c>
      <c r="N218">
        <f t="shared" si="142"/>
        <v>0</v>
      </c>
      <c r="O218" t="str">
        <f t="shared" si="143"/>
        <v>GTX</v>
      </c>
      <c r="P218">
        <f t="shared" si="144"/>
        <v>550</v>
      </c>
      <c r="Q218" t="str">
        <f t="shared" si="145"/>
        <v>Melvin Marxen</v>
      </c>
      <c r="R218" t="str">
        <f t="shared" si="146"/>
        <v>Central</v>
      </c>
    </row>
    <row r="219" spans="1:18">
      <c r="A219" t="s">
        <v>377</v>
      </c>
      <c r="B219" t="s">
        <v>39</v>
      </c>
      <c r="C219" t="s">
        <v>55</v>
      </c>
      <c r="D219" t="s">
        <v>303</v>
      </c>
      <c r="E219" t="s">
        <v>52</v>
      </c>
      <c r="F219" s="1">
        <v>42724</v>
      </c>
      <c r="G219" s="1">
        <v>42801</v>
      </c>
      <c r="H219">
        <v>0</v>
      </c>
      <c r="I219" t="str">
        <f>VLOOKUP(pipeline!D219,account,2,FALSE)</f>
        <v>software</v>
      </c>
      <c r="J219">
        <f t="shared" si="138"/>
        <v>2013</v>
      </c>
      <c r="K219">
        <f t="shared" si="139"/>
        <v>98.79</v>
      </c>
      <c r="L219">
        <f t="shared" si="140"/>
        <v>96</v>
      </c>
      <c r="M219" t="str">
        <f t="shared" si="141"/>
        <v>United States</v>
      </c>
      <c r="N219" t="str">
        <f t="shared" si="142"/>
        <v>Bubba Gump</v>
      </c>
      <c r="O219" t="str">
        <f t="shared" si="143"/>
        <v>GTX</v>
      </c>
      <c r="P219">
        <f t="shared" si="144"/>
        <v>550</v>
      </c>
      <c r="Q219" t="str">
        <f t="shared" si="145"/>
        <v>Summer Sewald</v>
      </c>
      <c r="R219" t="str">
        <f t="shared" si="146"/>
        <v>West</v>
      </c>
    </row>
    <row r="220" spans="1:18">
      <c r="A220" t="s">
        <v>378</v>
      </c>
      <c r="B220" t="s">
        <v>39</v>
      </c>
      <c r="C220" t="s">
        <v>56</v>
      </c>
      <c r="D220" t="s">
        <v>266</v>
      </c>
      <c r="E220" t="s">
        <v>50</v>
      </c>
      <c r="F220" s="1">
        <v>42724</v>
      </c>
      <c r="G220" s="1">
        <v>42825</v>
      </c>
      <c r="H220">
        <v>51</v>
      </c>
      <c r="I220" t="str">
        <f>VLOOKUP(pipeline!D220,account,2,FALSE)</f>
        <v>finance</v>
      </c>
      <c r="J220">
        <f t="shared" si="138"/>
        <v>1993</v>
      </c>
      <c r="K220">
        <f t="shared" si="139"/>
        <v>7537.24</v>
      </c>
      <c r="L220">
        <f t="shared" si="140"/>
        <v>20293</v>
      </c>
      <c r="M220" t="str">
        <f t="shared" si="141"/>
        <v>United States</v>
      </c>
      <c r="N220">
        <f t="shared" si="142"/>
        <v>0</v>
      </c>
      <c r="O220" t="str">
        <f t="shared" si="143"/>
        <v>MG</v>
      </c>
      <c r="P220">
        <f t="shared" si="144"/>
        <v>55</v>
      </c>
      <c r="Q220" t="str">
        <f t="shared" si="145"/>
        <v>Summer Sewald</v>
      </c>
      <c r="R220" t="str">
        <f t="shared" si="146"/>
        <v>West</v>
      </c>
    </row>
    <row r="221" spans="1:18">
      <c r="A221" t="s">
        <v>379</v>
      </c>
      <c r="B221" t="s">
        <v>15</v>
      </c>
      <c r="C221" t="s">
        <v>56</v>
      </c>
      <c r="D221" t="s">
        <v>205</v>
      </c>
      <c r="E221" t="s">
        <v>50</v>
      </c>
      <c r="F221" s="1">
        <v>42724</v>
      </c>
      <c r="G221" s="1">
        <v>42802</v>
      </c>
      <c r="H221">
        <v>64</v>
      </c>
      <c r="I221" t="str">
        <f>VLOOKUP(pipeline!D221,account,2,FALSE)</f>
        <v>telecommunications</v>
      </c>
      <c r="J221">
        <f t="shared" si="138"/>
        <v>1995</v>
      </c>
      <c r="K221">
        <f t="shared" si="139"/>
        <v>1825.82</v>
      </c>
      <c r="L221">
        <f t="shared" si="140"/>
        <v>5595</v>
      </c>
      <c r="M221" t="str">
        <f t="shared" si="141"/>
        <v>United States</v>
      </c>
      <c r="N221" t="str">
        <f t="shared" si="142"/>
        <v>Sonron</v>
      </c>
      <c r="O221" t="str">
        <f t="shared" si="143"/>
        <v>MG</v>
      </c>
      <c r="P221">
        <f t="shared" si="144"/>
        <v>55</v>
      </c>
      <c r="Q221" t="str">
        <f t="shared" si="145"/>
        <v>Celia Rouche</v>
      </c>
      <c r="R221" t="str">
        <f t="shared" si="146"/>
        <v>West</v>
      </c>
    </row>
    <row r="222" spans="1:18">
      <c r="A222" t="s">
        <v>380</v>
      </c>
      <c r="B222" t="s">
        <v>9</v>
      </c>
      <c r="C222" t="s">
        <v>56</v>
      </c>
      <c r="D222" t="s">
        <v>381</v>
      </c>
      <c r="E222" t="s">
        <v>50</v>
      </c>
      <c r="F222" s="1">
        <v>42724</v>
      </c>
      <c r="G222" s="1">
        <v>42802</v>
      </c>
      <c r="H222">
        <v>60</v>
      </c>
      <c r="I222" t="str">
        <f>VLOOKUP(pipeline!D222,account,2,FALSE)</f>
        <v>marketing</v>
      </c>
      <c r="J222">
        <f t="shared" si="138"/>
        <v>1999</v>
      </c>
      <c r="K222">
        <f t="shared" si="139"/>
        <v>1197.44</v>
      </c>
      <c r="L222">
        <f t="shared" si="140"/>
        <v>2570</v>
      </c>
      <c r="M222" t="str">
        <f t="shared" si="141"/>
        <v>United States</v>
      </c>
      <c r="N222">
        <f t="shared" si="142"/>
        <v>0</v>
      </c>
      <c r="O222" t="str">
        <f t="shared" si="143"/>
        <v>MG</v>
      </c>
      <c r="P222">
        <f t="shared" si="144"/>
        <v>55</v>
      </c>
      <c r="Q222" t="str">
        <f t="shared" si="145"/>
        <v>Cara Losch</v>
      </c>
      <c r="R222" t="str">
        <f t="shared" si="146"/>
        <v>East</v>
      </c>
    </row>
    <row r="223" spans="1:18">
      <c r="A223" t="s">
        <v>382</v>
      </c>
      <c r="B223" t="s">
        <v>32</v>
      </c>
      <c r="C223" t="s">
        <v>58</v>
      </c>
      <c r="D223" t="s">
        <v>121</v>
      </c>
      <c r="E223" t="s">
        <v>50</v>
      </c>
      <c r="F223" s="1">
        <v>42725</v>
      </c>
      <c r="G223" s="1">
        <v>42821</v>
      </c>
      <c r="H223">
        <v>1186</v>
      </c>
      <c r="I223" t="str">
        <f>VLOOKUP(pipeline!D223,account,2,FALSE)</f>
        <v>retail</v>
      </c>
      <c r="J223">
        <f t="shared" si="138"/>
        <v>1995</v>
      </c>
      <c r="K223">
        <f t="shared" si="139"/>
        <v>5158.71</v>
      </c>
      <c r="L223">
        <f t="shared" si="140"/>
        <v>17479</v>
      </c>
      <c r="M223" t="str">
        <f t="shared" si="141"/>
        <v>Japan</v>
      </c>
      <c r="N223">
        <f t="shared" si="142"/>
        <v>0</v>
      </c>
      <c r="O223" t="str">
        <f t="shared" si="143"/>
        <v>GTX</v>
      </c>
      <c r="P223">
        <f t="shared" si="144"/>
        <v>1096</v>
      </c>
      <c r="Q223" t="str">
        <f t="shared" si="145"/>
        <v>Rocco Neubert</v>
      </c>
      <c r="R223" t="str">
        <f t="shared" si="146"/>
        <v>East</v>
      </c>
    </row>
    <row r="224" spans="1:18">
      <c r="A224" t="s">
        <v>383</v>
      </c>
      <c r="B224" t="s">
        <v>7</v>
      </c>
      <c r="C224" t="s">
        <v>57</v>
      </c>
      <c r="D224" t="s">
        <v>277</v>
      </c>
      <c r="E224" t="s">
        <v>50</v>
      </c>
      <c r="F224" s="1">
        <v>42725</v>
      </c>
      <c r="G224" s="1">
        <v>42803</v>
      </c>
      <c r="H224">
        <v>3577</v>
      </c>
      <c r="I224" t="str">
        <f>VLOOKUP(pipeline!D224,account,2,FALSE)</f>
        <v>retail</v>
      </c>
      <c r="J224">
        <f t="shared" si="138"/>
        <v>2005</v>
      </c>
      <c r="K224">
        <f t="shared" si="139"/>
        <v>2261.05</v>
      </c>
      <c r="L224">
        <f t="shared" si="140"/>
        <v>3851</v>
      </c>
      <c r="M224" t="str">
        <f t="shared" si="141"/>
        <v>United States</v>
      </c>
      <c r="N224">
        <f t="shared" si="142"/>
        <v>0</v>
      </c>
      <c r="O224" t="str">
        <f t="shared" si="143"/>
        <v>MG</v>
      </c>
      <c r="P224">
        <f t="shared" si="144"/>
        <v>3393</v>
      </c>
      <c r="Q224" t="str">
        <f t="shared" si="145"/>
        <v>Cara Losch</v>
      </c>
      <c r="R224" t="str">
        <f t="shared" si="146"/>
        <v>East</v>
      </c>
    </row>
    <row r="225" spans="1:18">
      <c r="A225" t="s">
        <v>384</v>
      </c>
      <c r="B225" t="s">
        <v>33</v>
      </c>
      <c r="C225" t="s">
        <v>58</v>
      </c>
      <c r="D225" t="s">
        <v>218</v>
      </c>
      <c r="E225" t="s">
        <v>50</v>
      </c>
      <c r="F225" s="1">
        <v>42725</v>
      </c>
      <c r="G225" s="1">
        <v>42801</v>
      </c>
      <c r="H225">
        <v>1020</v>
      </c>
      <c r="I225" t="str">
        <f>VLOOKUP(pipeline!D225,account,2,FALSE)</f>
        <v>technolgy</v>
      </c>
      <c r="J225">
        <f t="shared" si="138"/>
        <v>1992</v>
      </c>
      <c r="K225">
        <f t="shared" si="139"/>
        <v>1712.68</v>
      </c>
      <c r="L225">
        <f t="shared" si="140"/>
        <v>3194</v>
      </c>
      <c r="M225" t="str">
        <f t="shared" si="141"/>
        <v>United States</v>
      </c>
      <c r="N225" t="str">
        <f t="shared" si="142"/>
        <v>Acme Corporation</v>
      </c>
      <c r="O225" t="str">
        <f t="shared" si="143"/>
        <v>GTX</v>
      </c>
      <c r="P225">
        <f t="shared" si="144"/>
        <v>1096</v>
      </c>
      <c r="Q225" t="str">
        <f t="shared" si="145"/>
        <v>Rocco Neubert</v>
      </c>
      <c r="R225" t="str">
        <f t="shared" si="146"/>
        <v>East</v>
      </c>
    </row>
    <row r="226" spans="1:18">
      <c r="A226" t="s">
        <v>385</v>
      </c>
      <c r="B226" t="s">
        <v>14</v>
      </c>
      <c r="C226" t="s">
        <v>56</v>
      </c>
      <c r="D226" t="s">
        <v>119</v>
      </c>
      <c r="E226" t="s">
        <v>50</v>
      </c>
      <c r="F226" s="1">
        <v>42725</v>
      </c>
      <c r="G226" s="1">
        <v>42817</v>
      </c>
      <c r="H226">
        <v>53</v>
      </c>
      <c r="I226" t="str">
        <f>VLOOKUP(pipeline!D226,account,2,FALSE)</f>
        <v>entertainment</v>
      </c>
      <c r="J226">
        <f t="shared" si="138"/>
        <v>1992</v>
      </c>
      <c r="K226">
        <f t="shared" si="139"/>
        <v>324.19</v>
      </c>
      <c r="L226">
        <f t="shared" si="140"/>
        <v>978</v>
      </c>
      <c r="M226" t="str">
        <f t="shared" si="141"/>
        <v>United States</v>
      </c>
      <c r="N226">
        <f t="shared" si="142"/>
        <v>0</v>
      </c>
      <c r="O226" t="str">
        <f t="shared" si="143"/>
        <v>MG</v>
      </c>
      <c r="P226">
        <f>VLOOKUP(C226,products,3,FALSE)</f>
        <v>55</v>
      </c>
      <c r="Q226" t="str">
        <f>VLOOKUP(B226,sales,2,FALSE)</f>
        <v>Celia Rouche</v>
      </c>
      <c r="R226" t="str">
        <f>VLOOKUP(B226,sales,3,FALSE)</f>
        <v>West</v>
      </c>
    </row>
    <row r="227" spans="1:18">
      <c r="A227" t="s">
        <v>386</v>
      </c>
      <c r="B227" t="s">
        <v>27</v>
      </c>
      <c r="C227" t="s">
        <v>55</v>
      </c>
      <c r="D227" t="s">
        <v>155</v>
      </c>
      <c r="E227" t="s">
        <v>52</v>
      </c>
      <c r="F227" s="1">
        <v>42725</v>
      </c>
      <c r="G227" s="1">
        <v>42804</v>
      </c>
      <c r="H227">
        <v>0</v>
      </c>
      <c r="I227" t="str">
        <f>VLOOKUP(pipeline!D227,account,2,FALSE)</f>
        <v>technolgy</v>
      </c>
      <c r="J227">
        <f t="shared" si="138"/>
        <v>1983</v>
      </c>
      <c r="K227">
        <f t="shared" si="139"/>
        <v>1008.06</v>
      </c>
      <c r="L227">
        <f t="shared" si="140"/>
        <v>1238</v>
      </c>
      <c r="M227" t="str">
        <f t="shared" si="141"/>
        <v>United States</v>
      </c>
      <c r="N227">
        <f t="shared" si="142"/>
        <v>0</v>
      </c>
      <c r="O227" t="str">
        <f t="shared" si="143"/>
        <v>GTX</v>
      </c>
      <c r="P227">
        <f>VLOOKUP(C227,products,3,FALSE)</f>
        <v>550</v>
      </c>
      <c r="Q227" t="str">
        <f>VLOOKUP(B227,sales,2,FALSE)</f>
        <v>Melvin Marxen</v>
      </c>
      <c r="R227" t="str">
        <f>VLOOKUP(B227,sales,3,FALSE)</f>
        <v>Central</v>
      </c>
    </row>
    <row r="228" spans="1:18">
      <c r="A228" t="s">
        <v>387</v>
      </c>
      <c r="B228" t="s">
        <v>39</v>
      </c>
      <c r="C228" t="s">
        <v>55</v>
      </c>
      <c r="D228" t="s">
        <v>205</v>
      </c>
      <c r="E228" t="s">
        <v>52</v>
      </c>
      <c r="F228" s="1">
        <v>42725</v>
      </c>
      <c r="G228" s="1">
        <v>42822</v>
      </c>
      <c r="H228">
        <v>0</v>
      </c>
      <c r="I228" t="str">
        <f>VLOOKUP(pipeline!D228,account,2,FALSE)</f>
        <v>telecommunications</v>
      </c>
      <c r="J228">
        <f t="shared" si="138"/>
        <v>1995</v>
      </c>
      <c r="K228">
        <f t="shared" si="139"/>
        <v>1825.82</v>
      </c>
      <c r="L228">
        <f t="shared" si="140"/>
        <v>5595</v>
      </c>
      <c r="M228" t="str">
        <f t="shared" si="141"/>
        <v>United States</v>
      </c>
      <c r="N228" t="str">
        <f t="shared" si="142"/>
        <v>Sonron</v>
      </c>
      <c r="O228" t="str">
        <f t="shared" si="143"/>
        <v>GTX</v>
      </c>
      <c r="P228">
        <f>VLOOKUP(C228,products,3,FALSE)</f>
        <v>550</v>
      </c>
      <c r="Q228" t="str">
        <f>VLOOKUP(B228,sales,2,FALSE)</f>
        <v>Summer Sewald</v>
      </c>
      <c r="R228" t="str">
        <f>VLOOKUP(B228,sales,3,FALSE)</f>
        <v>West</v>
      </c>
    </row>
    <row r="229" spans="1:18">
      <c r="A229" t="s">
        <v>388</v>
      </c>
      <c r="B229" t="s">
        <v>22</v>
      </c>
      <c r="C229" t="s">
        <v>55</v>
      </c>
      <c r="D229" t="s">
        <v>85</v>
      </c>
      <c r="E229" t="s">
        <v>50</v>
      </c>
      <c r="F229" s="1">
        <v>42725</v>
      </c>
      <c r="G229" s="1">
        <v>42816</v>
      </c>
      <c r="H229">
        <v>546</v>
      </c>
      <c r="I229" t="str">
        <f>VLOOKUP(pipeline!D229,account,2,FALSE)</f>
        <v>software</v>
      </c>
      <c r="J229">
        <f t="shared" si="138"/>
        <v>1998</v>
      </c>
      <c r="K229">
        <f t="shared" si="139"/>
        <v>2714.9</v>
      </c>
      <c r="L229">
        <f t="shared" si="140"/>
        <v>2641</v>
      </c>
      <c r="M229" t="str">
        <f t="shared" si="141"/>
        <v>United States</v>
      </c>
      <c r="N229" t="str">
        <f t="shared" si="142"/>
        <v>Acme Corporation</v>
      </c>
      <c r="O229" t="str">
        <f t="shared" si="143"/>
        <v>GTX</v>
      </c>
      <c r="P229">
        <f>VLOOKUP(C229,products,3,FALSE)</f>
        <v>550</v>
      </c>
      <c r="Q229" t="str">
        <f>VLOOKUP(B229,sales,2,FALSE)</f>
        <v>Dustin Brinkmann</v>
      </c>
      <c r="R229" t="str">
        <f>VLOOKUP(B229,sales,3,FALSE)</f>
        <v>Central</v>
      </c>
    </row>
    <row r="230" spans="1:18">
      <c r="A230" t="s">
        <v>389</v>
      </c>
      <c r="B230" t="s">
        <v>29</v>
      </c>
      <c r="C230" t="s">
        <v>58</v>
      </c>
      <c r="D230" t="s">
        <v>216</v>
      </c>
      <c r="E230" t="s">
        <v>50</v>
      </c>
      <c r="F230" s="1">
        <v>42725</v>
      </c>
      <c r="G230" s="1">
        <v>42815</v>
      </c>
      <c r="H230">
        <v>1212</v>
      </c>
      <c r="I230" t="str">
        <f>VLOOKUP(pipeline!D230,account,2,FALSE)</f>
        <v>entertainment</v>
      </c>
      <c r="J230">
        <f t="shared" si="138"/>
        <v>1998</v>
      </c>
      <c r="K230">
        <f t="shared" si="139"/>
        <v>217.87</v>
      </c>
      <c r="L230">
        <f t="shared" si="140"/>
        <v>551</v>
      </c>
      <c r="M230" t="str">
        <f t="shared" si="141"/>
        <v>United States</v>
      </c>
      <c r="N230">
        <f t="shared" si="142"/>
        <v>0</v>
      </c>
      <c r="O230" t="str">
        <f t="shared" si="143"/>
        <v>GTX</v>
      </c>
      <c r="P230">
        <f>VLOOKUP(C230,products,3,FALSE)</f>
        <v>1096</v>
      </c>
      <c r="Q230" t="str">
        <f>VLOOKUP(B230,sales,2,FALSE)</f>
        <v>Melvin Marxen</v>
      </c>
      <c r="R230" t="str">
        <f>VLOOKUP(B230,sales,3,FALSE)</f>
        <v>Central</v>
      </c>
    </row>
    <row r="231" spans="1:18">
      <c r="A231" t="s">
        <v>390</v>
      </c>
      <c r="B231" t="s">
        <v>17</v>
      </c>
      <c r="C231" t="s">
        <v>55</v>
      </c>
      <c r="D231" t="s">
        <v>99</v>
      </c>
      <c r="E231" t="s">
        <v>52</v>
      </c>
      <c r="F231" s="1">
        <v>42725</v>
      </c>
      <c r="G231" s="1">
        <v>42802</v>
      </c>
      <c r="H231">
        <v>0</v>
      </c>
      <c r="I231" t="str">
        <f>VLOOKUP(pipeline!D231,account,2,FALSE)</f>
        <v>marketing</v>
      </c>
      <c r="J231">
        <f t="shared" ref="J231:J236" si="147">VLOOKUP(D231,account,3,FALSE)</f>
        <v>2008</v>
      </c>
      <c r="K231">
        <f t="shared" ref="K231:K236" si="148">VLOOKUP(D231,account,4,FALSE)</f>
        <v>894.37</v>
      </c>
      <c r="L231">
        <f t="shared" ref="L231:L236" si="149">VLOOKUP(D231,account,5,FALSE)</f>
        <v>1593</v>
      </c>
      <c r="M231" t="str">
        <f t="shared" ref="M231:M236" si="150">VLOOKUP(D231,account,6,FALSE)</f>
        <v>Poland</v>
      </c>
      <c r="N231">
        <f t="shared" ref="N231:N236" si="151">VLOOKUP(D231,accounts,7,FALSE)</f>
        <v>0</v>
      </c>
      <c r="O231" t="str">
        <f t="shared" ref="O231:O236" si="152">VLOOKUP(C231,products,2,FALSE)</f>
        <v>GTX</v>
      </c>
      <c r="P231">
        <f t="shared" ref="P231:P236" si="153">VLOOKUP(C231,products,3,FALSE)</f>
        <v>550</v>
      </c>
      <c r="Q231" t="str">
        <f t="shared" ref="Q231:Q236" si="154">VLOOKUP(B231,sales,2,FALSE)</f>
        <v>Celia Rouche</v>
      </c>
      <c r="R231" t="str">
        <f t="shared" ref="R231:R236" si="155">VLOOKUP(B231,sales,3,FALSE)</f>
        <v>West</v>
      </c>
    </row>
    <row r="232" spans="1:18">
      <c r="A232" t="s">
        <v>391</v>
      </c>
      <c r="B232" t="s">
        <v>19</v>
      </c>
      <c r="C232" t="s">
        <v>59</v>
      </c>
      <c r="D232" t="s">
        <v>97</v>
      </c>
      <c r="E232" t="s">
        <v>52</v>
      </c>
      <c r="F232" s="1">
        <v>42726</v>
      </c>
      <c r="G232" s="1">
        <v>42821</v>
      </c>
      <c r="H232">
        <v>0</v>
      </c>
      <c r="I232" t="str">
        <f>VLOOKUP(pipeline!D232,account,2,FALSE)</f>
        <v>medical</v>
      </c>
      <c r="J232">
        <f t="shared" si="147"/>
        <v>2012</v>
      </c>
      <c r="K232">
        <f t="shared" si="148"/>
        <v>587.34</v>
      </c>
      <c r="L232">
        <f t="shared" si="149"/>
        <v>1356</v>
      </c>
      <c r="M232" t="str">
        <f t="shared" si="150"/>
        <v>Philipines</v>
      </c>
      <c r="N232">
        <f t="shared" si="151"/>
        <v>0</v>
      </c>
      <c r="O232" t="str">
        <f t="shared" si="152"/>
        <v>GTX</v>
      </c>
      <c r="P232">
        <f t="shared" si="153"/>
        <v>5482</v>
      </c>
      <c r="Q232" t="str">
        <f t="shared" si="154"/>
        <v>Dustin Brinkmann</v>
      </c>
      <c r="R232" t="str">
        <f t="shared" si="155"/>
        <v>Central</v>
      </c>
    </row>
    <row r="233" spans="1:18">
      <c r="A233" t="s">
        <v>392</v>
      </c>
      <c r="B233" t="s">
        <v>26</v>
      </c>
      <c r="C233" t="s">
        <v>59</v>
      </c>
      <c r="D233" t="s">
        <v>208</v>
      </c>
      <c r="E233" t="s">
        <v>50</v>
      </c>
      <c r="F233" s="1">
        <v>42726</v>
      </c>
      <c r="G233" s="1">
        <v>42808</v>
      </c>
      <c r="H233">
        <v>5533</v>
      </c>
      <c r="I233" t="str">
        <f>VLOOKUP(pipeline!D233,account,2,FALSE)</f>
        <v>software</v>
      </c>
      <c r="J233">
        <f t="shared" si="147"/>
        <v>1982</v>
      </c>
      <c r="K233">
        <f t="shared" si="148"/>
        <v>4618</v>
      </c>
      <c r="L233">
        <f t="shared" si="149"/>
        <v>10083</v>
      </c>
      <c r="M233" t="str">
        <f t="shared" si="150"/>
        <v>United States</v>
      </c>
      <c r="N233">
        <f t="shared" si="151"/>
        <v>0</v>
      </c>
      <c r="O233" t="str">
        <f t="shared" si="152"/>
        <v>GTX</v>
      </c>
      <c r="P233">
        <f t="shared" si="153"/>
        <v>5482</v>
      </c>
      <c r="Q233" t="str">
        <f t="shared" si="154"/>
        <v>Melvin Marxen</v>
      </c>
      <c r="R233" t="str">
        <f t="shared" si="155"/>
        <v>Central</v>
      </c>
    </row>
    <row r="234" spans="1:18">
      <c r="A234" t="s">
        <v>393</v>
      </c>
      <c r="B234" t="s">
        <v>38</v>
      </c>
      <c r="C234" t="s">
        <v>57</v>
      </c>
      <c r="D234" t="s">
        <v>103</v>
      </c>
      <c r="E234" t="s">
        <v>50</v>
      </c>
      <c r="F234" s="1">
        <v>42726</v>
      </c>
      <c r="G234" s="1">
        <v>42795</v>
      </c>
      <c r="H234">
        <v>3295</v>
      </c>
      <c r="I234" t="str">
        <f>VLOOKUP(pipeline!D234,account,2,FALSE)</f>
        <v>employment</v>
      </c>
      <c r="J234">
        <f t="shared" si="147"/>
        <v>1988</v>
      </c>
      <c r="K234">
        <f t="shared" si="148"/>
        <v>2059.9</v>
      </c>
      <c r="L234">
        <f t="shared" si="149"/>
        <v>3644</v>
      </c>
      <c r="M234" t="str">
        <f t="shared" si="150"/>
        <v>United States</v>
      </c>
      <c r="N234">
        <f t="shared" si="151"/>
        <v>0</v>
      </c>
      <c r="O234" t="str">
        <f t="shared" si="152"/>
        <v>MG</v>
      </c>
      <c r="P234">
        <f t="shared" si="153"/>
        <v>3393</v>
      </c>
      <c r="Q234" t="str">
        <f t="shared" si="154"/>
        <v>Summer Sewald</v>
      </c>
      <c r="R234" t="str">
        <f t="shared" si="155"/>
        <v>West</v>
      </c>
    </row>
    <row r="235" spans="1:18">
      <c r="A235" t="s">
        <v>394</v>
      </c>
      <c r="B235" t="s">
        <v>16</v>
      </c>
      <c r="C235" t="s">
        <v>56</v>
      </c>
      <c r="D235" t="s">
        <v>103</v>
      </c>
      <c r="E235" t="s">
        <v>50</v>
      </c>
      <c r="F235" s="1">
        <v>42726</v>
      </c>
      <c r="G235" s="1">
        <v>42825</v>
      </c>
      <c r="H235">
        <v>45</v>
      </c>
      <c r="I235" t="str">
        <f>VLOOKUP(pipeline!D235,account,2,FALSE)</f>
        <v>employment</v>
      </c>
      <c r="J235">
        <f t="shared" si="147"/>
        <v>1988</v>
      </c>
      <c r="K235">
        <f t="shared" si="148"/>
        <v>2059.9</v>
      </c>
      <c r="L235">
        <f t="shared" si="149"/>
        <v>3644</v>
      </c>
      <c r="M235" t="str">
        <f t="shared" si="150"/>
        <v>United States</v>
      </c>
      <c r="N235">
        <f t="shared" si="151"/>
        <v>0</v>
      </c>
      <c r="O235" t="str">
        <f t="shared" si="152"/>
        <v>MG</v>
      </c>
      <c r="P235">
        <f t="shared" si="153"/>
        <v>55</v>
      </c>
      <c r="Q235" t="str">
        <f t="shared" si="154"/>
        <v>Celia Rouche</v>
      </c>
      <c r="R235" t="str">
        <f t="shared" si="155"/>
        <v>West</v>
      </c>
    </row>
    <row r="236" spans="1:18">
      <c r="A236" t="s">
        <v>395</v>
      </c>
      <c r="B236" t="s">
        <v>10</v>
      </c>
      <c r="C236" t="s">
        <v>56</v>
      </c>
      <c r="D236" t="s">
        <v>180</v>
      </c>
      <c r="E236" t="s">
        <v>50</v>
      </c>
      <c r="F236" s="1">
        <v>42726</v>
      </c>
      <c r="G236" s="1">
        <v>42798</v>
      </c>
      <c r="H236">
        <v>56</v>
      </c>
      <c r="I236" t="str">
        <f>VLOOKUP(pipeline!D236,account,2,FALSE)</f>
        <v>medical</v>
      </c>
      <c r="J236">
        <f t="shared" si="147"/>
        <v>1991</v>
      </c>
      <c r="K236">
        <f t="shared" si="148"/>
        <v>326.82</v>
      </c>
      <c r="L236">
        <f t="shared" si="149"/>
        <v>1016</v>
      </c>
      <c r="M236" t="str">
        <f t="shared" si="150"/>
        <v>United States</v>
      </c>
      <c r="N236">
        <f t="shared" si="151"/>
        <v>0</v>
      </c>
      <c r="O236" t="str">
        <f t="shared" si="152"/>
        <v>MG</v>
      </c>
      <c r="P236">
        <f t="shared" si="153"/>
        <v>55</v>
      </c>
      <c r="Q236" t="str">
        <f t="shared" si="154"/>
        <v>Cara Losch</v>
      </c>
      <c r="R236" t="str">
        <f t="shared" si="155"/>
        <v>East</v>
      </c>
    </row>
    <row r="237" spans="1:18">
      <c r="A237" t="s">
        <v>396</v>
      </c>
      <c r="B237" t="s">
        <v>33</v>
      </c>
      <c r="C237" t="s">
        <v>58</v>
      </c>
      <c r="D237" t="s">
        <v>158</v>
      </c>
      <c r="E237" t="s">
        <v>53</v>
      </c>
      <c r="F237" s="1">
        <v>42727</v>
      </c>
      <c r="I237" t="str">
        <f>VLOOKUP(pipeline!D237,account,2,FALSE)</f>
        <v>finance</v>
      </c>
      <c r="J237">
        <f t="shared" ref="J237:J253" si="156">VLOOKUP(D237,account,3,FALSE)</f>
        <v>2006</v>
      </c>
      <c r="K237">
        <f t="shared" ref="K237:K253" si="157">VLOOKUP(D237,account,4,FALSE)</f>
        <v>1102.43</v>
      </c>
      <c r="L237">
        <f t="shared" ref="L237:L253" si="158">VLOOKUP(D237,account,5,FALSE)</f>
        <v>1759</v>
      </c>
      <c r="M237" t="str">
        <f t="shared" ref="M237:M253" si="159">VLOOKUP(D237,account,6,FALSE)</f>
        <v>United States</v>
      </c>
      <c r="N237">
        <f t="shared" ref="N237:N253" si="160">VLOOKUP(D237,accounts,7,FALSE)</f>
        <v>0</v>
      </c>
      <c r="O237" t="str">
        <f t="shared" ref="O237:O253" si="161">VLOOKUP(C237,products,2,FALSE)</f>
        <v>GTX</v>
      </c>
      <c r="P237">
        <f>VLOOKUP(C237,products,3,FALSE)</f>
        <v>1096</v>
      </c>
      <c r="Q237" t="str">
        <f>VLOOKUP(B237,sales,2,FALSE)</f>
        <v>Rocco Neubert</v>
      </c>
      <c r="R237" t="str">
        <f>VLOOKUP(B237,sales,3,FALSE)</f>
        <v>East</v>
      </c>
    </row>
    <row r="238" spans="1:18">
      <c r="A238" t="s">
        <v>397</v>
      </c>
      <c r="B238" t="s">
        <v>26</v>
      </c>
      <c r="C238" t="s">
        <v>57</v>
      </c>
      <c r="D238" t="s">
        <v>290</v>
      </c>
      <c r="E238" t="s">
        <v>50</v>
      </c>
      <c r="F238" s="1">
        <v>42727</v>
      </c>
      <c r="G238" s="1">
        <v>42807</v>
      </c>
      <c r="H238">
        <v>3440</v>
      </c>
      <c r="I238" t="str">
        <f>VLOOKUP(pipeline!D238,account,2,FALSE)</f>
        <v>medical</v>
      </c>
      <c r="J238">
        <f t="shared" si="156"/>
        <v>2002</v>
      </c>
      <c r="K238">
        <f t="shared" si="157"/>
        <v>3178.24</v>
      </c>
      <c r="L238">
        <f t="shared" si="158"/>
        <v>4540</v>
      </c>
      <c r="M238" t="str">
        <f t="shared" si="159"/>
        <v>United States</v>
      </c>
      <c r="N238">
        <f t="shared" si="160"/>
        <v>0</v>
      </c>
      <c r="O238" t="str">
        <f t="shared" si="161"/>
        <v>MG</v>
      </c>
      <c r="P238">
        <f>VLOOKUP(C238,products,3,FALSE)</f>
        <v>3393</v>
      </c>
      <c r="Q238" t="str">
        <f>VLOOKUP(B238,sales,2,FALSE)</f>
        <v>Melvin Marxen</v>
      </c>
      <c r="R238" t="str">
        <f>VLOOKUP(B238,sales,3,FALSE)</f>
        <v>Central</v>
      </c>
    </row>
    <row r="239" spans="1:18">
      <c r="A239" t="s">
        <v>398</v>
      </c>
      <c r="B239" t="s">
        <v>27</v>
      </c>
      <c r="C239" t="s">
        <v>55</v>
      </c>
      <c r="D239" t="s">
        <v>82</v>
      </c>
      <c r="E239" t="s">
        <v>50</v>
      </c>
      <c r="F239" s="1">
        <v>42727</v>
      </c>
      <c r="G239" s="1">
        <v>42806</v>
      </c>
      <c r="H239">
        <v>469</v>
      </c>
      <c r="I239" t="str">
        <f>VLOOKUP(pipeline!D239,account,2,FALSE)</f>
        <v>retail</v>
      </c>
      <c r="J239">
        <f t="shared" si="156"/>
        <v>2001</v>
      </c>
      <c r="K239">
        <f t="shared" si="157"/>
        <v>718.62</v>
      </c>
      <c r="L239">
        <f t="shared" si="158"/>
        <v>2448</v>
      </c>
      <c r="M239" t="str">
        <f t="shared" si="159"/>
        <v>United States</v>
      </c>
      <c r="N239">
        <f t="shared" si="160"/>
        <v>0</v>
      </c>
      <c r="O239" t="str">
        <f t="shared" si="161"/>
        <v>GTX</v>
      </c>
      <c r="P239">
        <f t="shared" ref="P239:P249" si="162">VLOOKUP(C239,products,3,FALSE)</f>
        <v>550</v>
      </c>
      <c r="Q239" t="str">
        <f t="shared" ref="Q239:Q249" si="163">VLOOKUP(B239,sales,2,FALSE)</f>
        <v>Melvin Marxen</v>
      </c>
      <c r="R239" t="str">
        <f t="shared" ref="R239:R249" si="164">VLOOKUP(B239,sales,3,FALSE)</f>
        <v>Central</v>
      </c>
    </row>
    <row r="240" spans="1:18">
      <c r="A240" t="s">
        <v>399</v>
      </c>
      <c r="B240" t="s">
        <v>22</v>
      </c>
      <c r="C240" t="s">
        <v>56</v>
      </c>
      <c r="D240" t="s">
        <v>290</v>
      </c>
      <c r="E240" t="s">
        <v>50</v>
      </c>
      <c r="F240" s="1">
        <v>42727</v>
      </c>
      <c r="G240" s="1">
        <v>42801</v>
      </c>
      <c r="H240">
        <v>58</v>
      </c>
      <c r="I240" t="str">
        <f>VLOOKUP(pipeline!D240,account,2,FALSE)</f>
        <v>medical</v>
      </c>
      <c r="J240">
        <f t="shared" si="156"/>
        <v>2002</v>
      </c>
      <c r="K240">
        <f t="shared" si="157"/>
        <v>3178.24</v>
      </c>
      <c r="L240">
        <f t="shared" si="158"/>
        <v>4540</v>
      </c>
      <c r="M240" t="str">
        <f t="shared" si="159"/>
        <v>United States</v>
      </c>
      <c r="N240">
        <f t="shared" si="160"/>
        <v>0</v>
      </c>
      <c r="O240" t="str">
        <f t="shared" si="161"/>
        <v>MG</v>
      </c>
      <c r="P240">
        <f t="shared" si="162"/>
        <v>55</v>
      </c>
      <c r="Q240" t="str">
        <f t="shared" si="163"/>
        <v>Dustin Brinkmann</v>
      </c>
      <c r="R240" t="str">
        <f t="shared" si="164"/>
        <v>Central</v>
      </c>
    </row>
    <row r="241" spans="1:18">
      <c r="A241" t="s">
        <v>400</v>
      </c>
      <c r="B241" t="s">
        <v>20</v>
      </c>
      <c r="C241" t="s">
        <v>57</v>
      </c>
      <c r="D241" t="s">
        <v>290</v>
      </c>
      <c r="E241" t="s">
        <v>50</v>
      </c>
      <c r="F241" s="1">
        <v>42728</v>
      </c>
      <c r="G241" s="1">
        <v>42810</v>
      </c>
      <c r="H241">
        <v>2955</v>
      </c>
      <c r="I241" t="str">
        <f>VLOOKUP(pipeline!D241,account,2,FALSE)</f>
        <v>medical</v>
      </c>
      <c r="J241">
        <f t="shared" si="156"/>
        <v>2002</v>
      </c>
      <c r="K241">
        <f t="shared" si="157"/>
        <v>3178.24</v>
      </c>
      <c r="L241">
        <f t="shared" si="158"/>
        <v>4540</v>
      </c>
      <c r="M241" t="str">
        <f t="shared" si="159"/>
        <v>United States</v>
      </c>
      <c r="N241">
        <f t="shared" si="160"/>
        <v>0</v>
      </c>
      <c r="O241" t="str">
        <f t="shared" si="161"/>
        <v>MG</v>
      </c>
      <c r="P241">
        <f t="shared" si="162"/>
        <v>3393</v>
      </c>
      <c r="Q241" t="str">
        <f t="shared" si="163"/>
        <v>Dustin Brinkmann</v>
      </c>
      <c r="R241" t="str">
        <f t="shared" si="164"/>
        <v>Central</v>
      </c>
    </row>
    <row r="242" spans="1:18">
      <c r="A242" t="s">
        <v>401</v>
      </c>
      <c r="B242" t="s">
        <v>7</v>
      </c>
      <c r="C242" t="s">
        <v>59</v>
      </c>
      <c r="D242" t="s">
        <v>226</v>
      </c>
      <c r="E242" t="s">
        <v>50</v>
      </c>
      <c r="F242" s="1">
        <v>42728</v>
      </c>
      <c r="G242" s="1">
        <v>42820</v>
      </c>
      <c r="H242">
        <v>5228</v>
      </c>
      <c r="I242" t="str">
        <f>VLOOKUP(pipeline!D242,account,2,FALSE)</f>
        <v>medical</v>
      </c>
      <c r="J242">
        <f t="shared" si="156"/>
        <v>2017</v>
      </c>
      <c r="K242">
        <f t="shared" si="157"/>
        <v>4.54</v>
      </c>
      <c r="L242">
        <f t="shared" si="158"/>
        <v>9</v>
      </c>
      <c r="M242" t="str">
        <f t="shared" si="159"/>
        <v>United States</v>
      </c>
      <c r="N242">
        <f t="shared" si="160"/>
        <v>0</v>
      </c>
      <c r="O242" t="str">
        <f t="shared" si="161"/>
        <v>GTX</v>
      </c>
      <c r="P242">
        <f t="shared" si="162"/>
        <v>5482</v>
      </c>
      <c r="Q242" t="str">
        <f t="shared" si="163"/>
        <v>Cara Losch</v>
      </c>
      <c r="R242" t="str">
        <f t="shared" si="164"/>
        <v>East</v>
      </c>
    </row>
    <row r="243" spans="1:18">
      <c r="A243" t="s">
        <v>402</v>
      </c>
      <c r="B243" t="s">
        <v>25</v>
      </c>
      <c r="C243" t="s">
        <v>57</v>
      </c>
      <c r="D243" t="s">
        <v>184</v>
      </c>
      <c r="E243" t="s">
        <v>50</v>
      </c>
      <c r="F243" s="1">
        <v>42728</v>
      </c>
      <c r="G243" s="1">
        <v>42808</v>
      </c>
      <c r="H243">
        <v>3358</v>
      </c>
      <c r="I243" t="str">
        <f>VLOOKUP(pipeline!D243,account,2,FALSE)</f>
        <v>retail</v>
      </c>
      <c r="J243">
        <f t="shared" si="156"/>
        <v>1995</v>
      </c>
      <c r="K243">
        <f t="shared" si="157"/>
        <v>332.43</v>
      </c>
      <c r="L243">
        <f t="shared" si="158"/>
        <v>799</v>
      </c>
      <c r="M243" t="str">
        <f t="shared" si="159"/>
        <v>United States</v>
      </c>
      <c r="N243">
        <f t="shared" si="160"/>
        <v>0</v>
      </c>
      <c r="O243" t="str">
        <f t="shared" si="161"/>
        <v>MG</v>
      </c>
      <c r="P243">
        <f t="shared" si="162"/>
        <v>3393</v>
      </c>
      <c r="Q243" t="str">
        <f t="shared" si="163"/>
        <v>Melvin Marxen</v>
      </c>
      <c r="R243" t="str">
        <f t="shared" si="164"/>
        <v>Central</v>
      </c>
    </row>
    <row r="244" spans="1:18">
      <c r="A244" t="s">
        <v>403</v>
      </c>
      <c r="B244" t="s">
        <v>13</v>
      </c>
      <c r="C244" t="s">
        <v>59</v>
      </c>
      <c r="D244" t="s">
        <v>134</v>
      </c>
      <c r="E244" t="s">
        <v>52</v>
      </c>
      <c r="F244" s="1">
        <v>42728</v>
      </c>
      <c r="G244" s="1">
        <v>42823</v>
      </c>
      <c r="H244">
        <v>0</v>
      </c>
      <c r="I244" t="str">
        <f>VLOOKUP(pipeline!D244,account,2,FALSE)</f>
        <v>services</v>
      </c>
      <c r="J244">
        <f t="shared" si="156"/>
        <v>2003</v>
      </c>
      <c r="K244">
        <f t="shared" si="157"/>
        <v>692.19</v>
      </c>
      <c r="L244">
        <f t="shared" si="158"/>
        <v>1922</v>
      </c>
      <c r="M244" t="str">
        <f t="shared" si="159"/>
        <v>United States</v>
      </c>
      <c r="N244">
        <f t="shared" si="160"/>
        <v>0</v>
      </c>
      <c r="O244" t="str">
        <f t="shared" si="161"/>
        <v>GTX</v>
      </c>
      <c r="P244">
        <f t="shared" si="162"/>
        <v>5482</v>
      </c>
      <c r="Q244" t="str">
        <f t="shared" si="163"/>
        <v>Celia Rouche</v>
      </c>
      <c r="R244" t="str">
        <f t="shared" si="164"/>
        <v>West</v>
      </c>
    </row>
    <row r="245" spans="1:18">
      <c r="A245" t="s">
        <v>404</v>
      </c>
      <c r="B245" t="s">
        <v>27</v>
      </c>
      <c r="C245" t="s">
        <v>55</v>
      </c>
      <c r="D245" t="s">
        <v>85</v>
      </c>
      <c r="E245" t="s">
        <v>50</v>
      </c>
      <c r="F245" s="1">
        <v>42728</v>
      </c>
      <c r="G245" s="1">
        <v>42825</v>
      </c>
      <c r="H245">
        <v>517</v>
      </c>
      <c r="I245" t="str">
        <f>VLOOKUP(pipeline!D245,account,2,FALSE)</f>
        <v>software</v>
      </c>
      <c r="J245">
        <f t="shared" si="156"/>
        <v>1998</v>
      </c>
      <c r="K245">
        <f t="shared" si="157"/>
        <v>2714.9</v>
      </c>
      <c r="L245">
        <f t="shared" si="158"/>
        <v>2641</v>
      </c>
      <c r="M245" t="str">
        <f t="shared" si="159"/>
        <v>United States</v>
      </c>
      <c r="N245" t="str">
        <f t="shared" si="160"/>
        <v>Acme Corporation</v>
      </c>
      <c r="O245" t="str">
        <f t="shared" si="161"/>
        <v>GTX</v>
      </c>
      <c r="P245">
        <f t="shared" si="162"/>
        <v>550</v>
      </c>
      <c r="Q245" t="str">
        <f t="shared" si="163"/>
        <v>Melvin Marxen</v>
      </c>
      <c r="R245" t="str">
        <f t="shared" si="164"/>
        <v>Central</v>
      </c>
    </row>
    <row r="246" spans="1:18">
      <c r="A246" t="s">
        <v>405</v>
      </c>
      <c r="B246" t="s">
        <v>22</v>
      </c>
      <c r="C246" t="s">
        <v>55</v>
      </c>
      <c r="D246" t="s">
        <v>208</v>
      </c>
      <c r="E246" t="s">
        <v>50</v>
      </c>
      <c r="F246" s="1">
        <v>42728</v>
      </c>
      <c r="G246" s="1">
        <v>42797</v>
      </c>
      <c r="H246">
        <v>615</v>
      </c>
      <c r="I246" t="str">
        <f>VLOOKUP(pipeline!D246,account,2,FALSE)</f>
        <v>software</v>
      </c>
      <c r="J246">
        <f t="shared" si="156"/>
        <v>1982</v>
      </c>
      <c r="K246">
        <f t="shared" si="157"/>
        <v>4618</v>
      </c>
      <c r="L246">
        <f t="shared" si="158"/>
        <v>10083</v>
      </c>
      <c r="M246" t="str">
        <f t="shared" si="159"/>
        <v>United States</v>
      </c>
      <c r="N246">
        <f t="shared" si="160"/>
        <v>0</v>
      </c>
      <c r="O246" t="str">
        <f t="shared" si="161"/>
        <v>GTX</v>
      </c>
      <c r="P246">
        <f t="shared" si="162"/>
        <v>550</v>
      </c>
      <c r="Q246" t="str">
        <f t="shared" si="163"/>
        <v>Dustin Brinkmann</v>
      </c>
      <c r="R246" t="str">
        <f t="shared" si="164"/>
        <v>Central</v>
      </c>
    </row>
    <row r="247" spans="1:18">
      <c r="A247" t="s">
        <v>406</v>
      </c>
      <c r="B247" t="s">
        <v>29</v>
      </c>
      <c r="C247" t="s">
        <v>55</v>
      </c>
      <c r="D247" t="s">
        <v>216</v>
      </c>
      <c r="E247" t="s">
        <v>52</v>
      </c>
      <c r="F247" s="1">
        <v>42728</v>
      </c>
      <c r="G247" s="1">
        <v>42804</v>
      </c>
      <c r="H247">
        <v>0</v>
      </c>
      <c r="I247" t="str">
        <f>VLOOKUP(pipeline!D247,account,2,FALSE)</f>
        <v>entertainment</v>
      </c>
      <c r="J247">
        <f t="shared" si="156"/>
        <v>1998</v>
      </c>
      <c r="K247">
        <f t="shared" si="157"/>
        <v>217.87</v>
      </c>
      <c r="L247">
        <f t="shared" si="158"/>
        <v>551</v>
      </c>
      <c r="M247" t="str">
        <f t="shared" si="159"/>
        <v>United States</v>
      </c>
      <c r="N247">
        <f t="shared" si="160"/>
        <v>0</v>
      </c>
      <c r="O247" t="str">
        <f t="shared" si="161"/>
        <v>GTX</v>
      </c>
      <c r="P247">
        <f t="shared" si="162"/>
        <v>550</v>
      </c>
      <c r="Q247" t="str">
        <f t="shared" si="163"/>
        <v>Melvin Marxen</v>
      </c>
      <c r="R247" t="str">
        <f t="shared" si="164"/>
        <v>Central</v>
      </c>
    </row>
    <row r="248" spans="1:18">
      <c r="A248" t="s">
        <v>407</v>
      </c>
      <c r="B248" t="s">
        <v>23</v>
      </c>
      <c r="C248" t="s">
        <v>56</v>
      </c>
      <c r="D248" t="s">
        <v>226</v>
      </c>
      <c r="E248" t="s">
        <v>50</v>
      </c>
      <c r="F248" s="1">
        <v>42728</v>
      </c>
      <c r="G248" s="1">
        <v>42802</v>
      </c>
      <c r="H248">
        <v>62</v>
      </c>
      <c r="I248" t="str">
        <f>VLOOKUP(pipeline!D248,account,2,FALSE)</f>
        <v>medical</v>
      </c>
      <c r="J248">
        <f t="shared" si="156"/>
        <v>2017</v>
      </c>
      <c r="K248">
        <f t="shared" si="157"/>
        <v>4.54</v>
      </c>
      <c r="L248">
        <f t="shared" si="158"/>
        <v>9</v>
      </c>
      <c r="M248" t="str">
        <f t="shared" si="159"/>
        <v>United States</v>
      </c>
      <c r="N248">
        <f t="shared" si="160"/>
        <v>0</v>
      </c>
      <c r="O248" t="str">
        <f t="shared" si="161"/>
        <v>MG</v>
      </c>
      <c r="P248">
        <f t="shared" si="162"/>
        <v>55</v>
      </c>
      <c r="Q248" t="str">
        <f t="shared" si="163"/>
        <v>Dustin Brinkmann</v>
      </c>
      <c r="R248" t="str">
        <f t="shared" si="164"/>
        <v>Central</v>
      </c>
    </row>
    <row r="249" spans="1:18">
      <c r="A249" t="s">
        <v>408</v>
      </c>
      <c r="B249" t="s">
        <v>25</v>
      </c>
      <c r="C249" t="s">
        <v>59</v>
      </c>
      <c r="D249" t="s">
        <v>290</v>
      </c>
      <c r="E249" t="s">
        <v>50</v>
      </c>
      <c r="F249" s="1">
        <v>42729</v>
      </c>
      <c r="G249" s="1">
        <v>42807</v>
      </c>
      <c r="H249">
        <v>4711</v>
      </c>
      <c r="I249" t="str">
        <f>VLOOKUP(pipeline!D249,account,2,FALSE)</f>
        <v>medical</v>
      </c>
      <c r="J249">
        <f t="shared" si="156"/>
        <v>2002</v>
      </c>
      <c r="K249">
        <f t="shared" si="157"/>
        <v>3178.24</v>
      </c>
      <c r="L249">
        <f t="shared" si="158"/>
        <v>4540</v>
      </c>
      <c r="M249" t="str">
        <f t="shared" si="159"/>
        <v>United States</v>
      </c>
      <c r="N249">
        <f t="shared" si="160"/>
        <v>0</v>
      </c>
      <c r="O249" t="str">
        <f t="shared" si="161"/>
        <v>GTX</v>
      </c>
      <c r="P249">
        <f t="shared" si="162"/>
        <v>5482</v>
      </c>
      <c r="Q249" t="str">
        <f t="shared" si="163"/>
        <v>Melvin Marxen</v>
      </c>
      <c r="R249" t="str">
        <f t="shared" si="164"/>
        <v>Central</v>
      </c>
    </row>
    <row r="250" spans="1:18">
      <c r="A250" t="s">
        <v>409</v>
      </c>
      <c r="B250" t="s">
        <v>8</v>
      </c>
      <c r="C250" t="s">
        <v>55</v>
      </c>
      <c r="D250" t="s">
        <v>277</v>
      </c>
      <c r="E250" t="s">
        <v>50</v>
      </c>
      <c r="F250" s="1">
        <v>42729</v>
      </c>
      <c r="G250" s="1">
        <v>42824</v>
      </c>
      <c r="H250">
        <v>510</v>
      </c>
      <c r="I250" t="str">
        <f>VLOOKUP(pipeline!D250,account,2,FALSE)</f>
        <v>retail</v>
      </c>
      <c r="J250">
        <f t="shared" si="156"/>
        <v>2005</v>
      </c>
      <c r="K250">
        <f t="shared" si="157"/>
        <v>2261.05</v>
      </c>
      <c r="L250">
        <f t="shared" si="158"/>
        <v>3851</v>
      </c>
      <c r="M250" t="str">
        <f t="shared" si="159"/>
        <v>United States</v>
      </c>
      <c r="N250">
        <f t="shared" si="160"/>
        <v>0</v>
      </c>
      <c r="O250" t="str">
        <f t="shared" si="161"/>
        <v>GTX</v>
      </c>
      <c r="P250">
        <f t="shared" ref="P250:P262" si="165">VLOOKUP(C250,products,3,FALSE)</f>
        <v>550</v>
      </c>
      <c r="Q250" t="str">
        <f t="shared" ref="Q250:Q262" si="166">VLOOKUP(B250,sales,2,FALSE)</f>
        <v>Cara Losch</v>
      </c>
      <c r="R250" t="str">
        <f t="shared" ref="R250:R262" si="167">VLOOKUP(B250,sales,3,FALSE)</f>
        <v>East</v>
      </c>
    </row>
    <row r="251" spans="1:18">
      <c r="A251" t="s">
        <v>410</v>
      </c>
      <c r="B251" t="s">
        <v>14</v>
      </c>
      <c r="C251" t="s">
        <v>58</v>
      </c>
      <c r="D251" t="s">
        <v>134</v>
      </c>
      <c r="E251" t="s">
        <v>50</v>
      </c>
      <c r="F251" s="1">
        <v>42729</v>
      </c>
      <c r="G251" s="1">
        <v>42811</v>
      </c>
      <c r="H251">
        <v>926</v>
      </c>
      <c r="I251" t="str">
        <f>VLOOKUP(pipeline!D251,account,2,FALSE)</f>
        <v>services</v>
      </c>
      <c r="J251">
        <f t="shared" si="156"/>
        <v>2003</v>
      </c>
      <c r="K251">
        <f t="shared" si="157"/>
        <v>692.19</v>
      </c>
      <c r="L251">
        <f t="shared" si="158"/>
        <v>1922</v>
      </c>
      <c r="M251" t="str">
        <f t="shared" si="159"/>
        <v>United States</v>
      </c>
      <c r="N251">
        <f t="shared" si="160"/>
        <v>0</v>
      </c>
      <c r="O251" t="str">
        <f t="shared" si="161"/>
        <v>GTX</v>
      </c>
      <c r="P251">
        <f t="shared" si="165"/>
        <v>1096</v>
      </c>
      <c r="Q251" t="str">
        <f t="shared" si="166"/>
        <v>Celia Rouche</v>
      </c>
      <c r="R251" t="str">
        <f t="shared" si="167"/>
        <v>West</v>
      </c>
    </row>
    <row r="252" spans="1:18">
      <c r="A252" t="s">
        <v>411</v>
      </c>
      <c r="B252" t="s">
        <v>21</v>
      </c>
      <c r="C252" t="s">
        <v>56</v>
      </c>
      <c r="D252" t="s">
        <v>297</v>
      </c>
      <c r="E252" t="s">
        <v>50</v>
      </c>
      <c r="F252" s="1">
        <v>42729</v>
      </c>
      <c r="G252" s="1">
        <v>42804</v>
      </c>
      <c r="H252">
        <v>56</v>
      </c>
      <c r="I252" t="str">
        <f>VLOOKUP(pipeline!D252,account,2,FALSE)</f>
        <v>medical</v>
      </c>
      <c r="J252">
        <f t="shared" si="156"/>
        <v>1986</v>
      </c>
      <c r="K252">
        <f t="shared" si="157"/>
        <v>647.18</v>
      </c>
      <c r="L252">
        <f t="shared" si="158"/>
        <v>1185</v>
      </c>
      <c r="M252" t="str">
        <f t="shared" si="159"/>
        <v>Kenya</v>
      </c>
      <c r="N252">
        <f t="shared" si="160"/>
        <v>0</v>
      </c>
      <c r="O252" t="str">
        <f t="shared" si="161"/>
        <v>MG</v>
      </c>
      <c r="P252">
        <f t="shared" si="165"/>
        <v>55</v>
      </c>
      <c r="Q252" t="str">
        <f t="shared" si="166"/>
        <v>Dustin Brinkmann</v>
      </c>
      <c r="R252" t="str">
        <f t="shared" si="167"/>
        <v>Central</v>
      </c>
    </row>
    <row r="253" spans="1:18">
      <c r="A253" t="s">
        <v>412</v>
      </c>
      <c r="B253" t="s">
        <v>40</v>
      </c>
      <c r="C253" t="s">
        <v>55</v>
      </c>
      <c r="D253" t="s">
        <v>108</v>
      </c>
      <c r="E253" t="s">
        <v>53</v>
      </c>
      <c r="F253" s="1">
        <v>42729</v>
      </c>
      <c r="I253" t="str">
        <f>VLOOKUP(pipeline!D253,account,2,FALSE)</f>
        <v>telecommunications</v>
      </c>
      <c r="J253">
        <f t="shared" si="156"/>
        <v>1988</v>
      </c>
      <c r="K253">
        <f t="shared" si="157"/>
        <v>5266.09</v>
      </c>
      <c r="L253">
        <f t="shared" si="158"/>
        <v>8595</v>
      </c>
      <c r="M253" t="str">
        <f t="shared" si="159"/>
        <v>United States</v>
      </c>
      <c r="N253" t="str">
        <f t="shared" si="160"/>
        <v>Sonron</v>
      </c>
      <c r="O253" t="str">
        <f t="shared" si="161"/>
        <v>GTX</v>
      </c>
      <c r="P253">
        <f t="shared" si="165"/>
        <v>550</v>
      </c>
      <c r="Q253" t="str">
        <f t="shared" si="166"/>
        <v>Summer Sewald</v>
      </c>
      <c r="R253" t="str">
        <f t="shared" si="167"/>
        <v>West</v>
      </c>
    </row>
    <row r="254" spans="1:18">
      <c r="A254" t="s">
        <v>413</v>
      </c>
      <c r="B254" t="s">
        <v>10</v>
      </c>
      <c r="C254" t="s">
        <v>56</v>
      </c>
      <c r="D254" t="s">
        <v>189</v>
      </c>
      <c r="E254" t="s">
        <v>50</v>
      </c>
      <c r="F254" s="1">
        <v>42729</v>
      </c>
      <c r="G254" s="1">
        <v>42799</v>
      </c>
      <c r="H254">
        <v>47</v>
      </c>
      <c r="I254" t="str">
        <f>VLOOKUP(pipeline!D254,account,2,FALSE)</f>
        <v>employment</v>
      </c>
      <c r="J254">
        <f t="shared" ref="J254:J262" si="168">VLOOKUP(D254,account,3,FALSE)</f>
        <v>1997</v>
      </c>
      <c r="K254">
        <f t="shared" ref="K254:K262" si="169">VLOOKUP(D254,account,4,FALSE)</f>
        <v>882.12</v>
      </c>
      <c r="L254">
        <f t="shared" ref="L254:L262" si="170">VLOOKUP(D254,account,5,FALSE)</f>
        <v>2769</v>
      </c>
      <c r="M254" t="str">
        <f t="shared" ref="M254:M262" si="171">VLOOKUP(D254,account,6,FALSE)</f>
        <v>United States</v>
      </c>
      <c r="N254">
        <f t="shared" ref="N254:N262" si="172">VLOOKUP(D254,accounts,7,FALSE)</f>
        <v>0</v>
      </c>
      <c r="O254" t="str">
        <f t="shared" ref="O254:O262" si="173">VLOOKUP(C254,products,2,FALSE)</f>
        <v>MG</v>
      </c>
      <c r="P254">
        <f t="shared" si="165"/>
        <v>55</v>
      </c>
      <c r="Q254" t="str">
        <f t="shared" si="166"/>
        <v>Cara Losch</v>
      </c>
      <c r="R254" t="str">
        <f t="shared" si="167"/>
        <v>East</v>
      </c>
    </row>
    <row r="255" spans="1:18">
      <c r="A255" t="s">
        <v>414</v>
      </c>
      <c r="B255" t="s">
        <v>25</v>
      </c>
      <c r="C255" t="s">
        <v>55</v>
      </c>
      <c r="D255" t="s">
        <v>170</v>
      </c>
      <c r="E255" t="s">
        <v>52</v>
      </c>
      <c r="F255" s="1">
        <v>42730</v>
      </c>
      <c r="G255" s="1">
        <v>42817</v>
      </c>
      <c r="H255">
        <v>0</v>
      </c>
      <c r="I255" t="str">
        <f>VLOOKUP(pipeline!D255,account,2,FALSE)</f>
        <v>technolgy</v>
      </c>
      <c r="J255">
        <f t="shared" si="168"/>
        <v>1987</v>
      </c>
      <c r="K255">
        <f t="shared" si="169"/>
        <v>2938.67</v>
      </c>
      <c r="L255">
        <f t="shared" si="170"/>
        <v>8775</v>
      </c>
      <c r="M255" t="str">
        <f t="shared" si="171"/>
        <v>Panama</v>
      </c>
      <c r="N255">
        <f t="shared" si="172"/>
        <v>0</v>
      </c>
      <c r="O255" t="str">
        <f t="shared" si="173"/>
        <v>GTX</v>
      </c>
      <c r="P255">
        <f t="shared" si="165"/>
        <v>550</v>
      </c>
      <c r="Q255" t="str">
        <f t="shared" si="166"/>
        <v>Melvin Marxen</v>
      </c>
      <c r="R255" t="str">
        <f t="shared" si="167"/>
        <v>Central</v>
      </c>
    </row>
    <row r="256" spans="1:18">
      <c r="A256" t="s">
        <v>415</v>
      </c>
      <c r="B256" t="s">
        <v>37</v>
      </c>
      <c r="C256" t="s">
        <v>59</v>
      </c>
      <c r="D256" t="s">
        <v>176</v>
      </c>
      <c r="E256" t="s">
        <v>50</v>
      </c>
      <c r="F256" s="1">
        <v>42730</v>
      </c>
      <c r="G256" s="1">
        <v>42804</v>
      </c>
      <c r="H256">
        <v>6490</v>
      </c>
      <c r="I256" t="str">
        <f>VLOOKUP(pipeline!D256,account,2,FALSE)</f>
        <v>services</v>
      </c>
      <c r="J256">
        <f t="shared" si="168"/>
        <v>1987</v>
      </c>
      <c r="K256">
        <f t="shared" si="169"/>
        <v>405.59</v>
      </c>
      <c r="L256">
        <f t="shared" si="170"/>
        <v>1179</v>
      </c>
      <c r="M256" t="str">
        <f t="shared" si="171"/>
        <v>Brazil</v>
      </c>
      <c r="N256" t="str">
        <f t="shared" si="172"/>
        <v>Warephase</v>
      </c>
      <c r="O256" t="str">
        <f t="shared" si="173"/>
        <v>GTX</v>
      </c>
      <c r="P256">
        <f t="shared" si="165"/>
        <v>5482</v>
      </c>
      <c r="Q256" t="str">
        <f t="shared" si="166"/>
        <v>Summer Sewald</v>
      </c>
      <c r="R256" t="str">
        <f t="shared" si="167"/>
        <v>West</v>
      </c>
    </row>
    <row r="257" spans="1:18">
      <c r="A257" t="s">
        <v>416</v>
      </c>
      <c r="B257" t="s">
        <v>38</v>
      </c>
      <c r="C257" t="s">
        <v>57</v>
      </c>
      <c r="D257" t="s">
        <v>141</v>
      </c>
      <c r="E257" t="s">
        <v>53</v>
      </c>
      <c r="F257" s="1">
        <v>42730</v>
      </c>
      <c r="I257" t="str">
        <f>VLOOKUP(pipeline!D257,account,2,FALSE)</f>
        <v>telecommunications</v>
      </c>
      <c r="J257">
        <f t="shared" si="168"/>
        <v>2007</v>
      </c>
      <c r="K257">
        <f t="shared" si="169"/>
        <v>86.68</v>
      </c>
      <c r="L257">
        <f t="shared" si="170"/>
        <v>187</v>
      </c>
      <c r="M257" t="str">
        <f t="shared" si="171"/>
        <v>United States</v>
      </c>
      <c r="N257" t="str">
        <f t="shared" si="172"/>
        <v>Sonron</v>
      </c>
      <c r="O257" t="str">
        <f t="shared" si="173"/>
        <v>MG</v>
      </c>
      <c r="P257">
        <f t="shared" si="165"/>
        <v>3393</v>
      </c>
      <c r="Q257" t="str">
        <f t="shared" si="166"/>
        <v>Summer Sewald</v>
      </c>
      <c r="R257" t="str">
        <f t="shared" si="167"/>
        <v>West</v>
      </c>
    </row>
    <row r="258" spans="1:18">
      <c r="A258" t="s">
        <v>417</v>
      </c>
      <c r="B258" t="s">
        <v>29</v>
      </c>
      <c r="C258" t="s">
        <v>57</v>
      </c>
      <c r="D258" t="s">
        <v>108</v>
      </c>
      <c r="E258" t="s">
        <v>50</v>
      </c>
      <c r="F258" s="1">
        <v>42730</v>
      </c>
      <c r="G258" s="1">
        <v>42796</v>
      </c>
      <c r="H258">
        <v>3841</v>
      </c>
      <c r="I258" t="str">
        <f>VLOOKUP(pipeline!D258,account,2,FALSE)</f>
        <v>telecommunications</v>
      </c>
      <c r="J258">
        <f t="shared" si="168"/>
        <v>1988</v>
      </c>
      <c r="K258">
        <f t="shared" si="169"/>
        <v>5266.09</v>
      </c>
      <c r="L258">
        <f t="shared" si="170"/>
        <v>8595</v>
      </c>
      <c r="M258" t="str">
        <f t="shared" si="171"/>
        <v>United States</v>
      </c>
      <c r="N258" t="str">
        <f t="shared" si="172"/>
        <v>Sonron</v>
      </c>
      <c r="O258" t="str">
        <f t="shared" si="173"/>
        <v>MG</v>
      </c>
      <c r="P258">
        <f t="shared" si="165"/>
        <v>3393</v>
      </c>
      <c r="Q258" t="str">
        <f t="shared" si="166"/>
        <v>Melvin Marxen</v>
      </c>
      <c r="R258" t="str">
        <f t="shared" si="167"/>
        <v>Central</v>
      </c>
    </row>
    <row r="259" spans="1:18">
      <c r="A259" t="s">
        <v>418</v>
      </c>
      <c r="B259" t="s">
        <v>39</v>
      </c>
      <c r="C259" t="s">
        <v>59</v>
      </c>
      <c r="D259" t="s">
        <v>205</v>
      </c>
      <c r="E259" t="s">
        <v>50</v>
      </c>
      <c r="F259" s="1">
        <v>42731</v>
      </c>
      <c r="G259" s="1">
        <v>42809</v>
      </c>
      <c r="H259">
        <v>5256</v>
      </c>
      <c r="I259" t="str">
        <f>VLOOKUP(pipeline!D259,account,2,FALSE)</f>
        <v>telecommunications</v>
      </c>
      <c r="J259">
        <f t="shared" si="168"/>
        <v>1995</v>
      </c>
      <c r="K259">
        <f t="shared" si="169"/>
        <v>1825.82</v>
      </c>
      <c r="L259">
        <f t="shared" si="170"/>
        <v>5595</v>
      </c>
      <c r="M259" t="str">
        <f t="shared" si="171"/>
        <v>United States</v>
      </c>
      <c r="N259" t="str">
        <f t="shared" si="172"/>
        <v>Sonron</v>
      </c>
      <c r="O259" t="str">
        <f t="shared" si="173"/>
        <v>GTX</v>
      </c>
      <c r="P259">
        <f t="shared" si="165"/>
        <v>5482</v>
      </c>
      <c r="Q259" t="str">
        <f t="shared" si="166"/>
        <v>Summer Sewald</v>
      </c>
      <c r="R259" t="str">
        <f t="shared" si="167"/>
        <v>West</v>
      </c>
    </row>
    <row r="260" spans="1:18">
      <c r="A260" t="s">
        <v>419</v>
      </c>
      <c r="B260" t="s">
        <v>15</v>
      </c>
      <c r="C260" t="s">
        <v>56</v>
      </c>
      <c r="D260" t="s">
        <v>174</v>
      </c>
      <c r="E260" t="s">
        <v>52</v>
      </c>
      <c r="F260" s="1">
        <v>42731</v>
      </c>
      <c r="G260" s="1">
        <v>42822</v>
      </c>
      <c r="H260">
        <v>0</v>
      </c>
      <c r="I260" t="str">
        <f>VLOOKUP(pipeline!D260,account,2,FALSE)</f>
        <v>software</v>
      </c>
      <c r="J260">
        <f t="shared" si="168"/>
        <v>1982</v>
      </c>
      <c r="K260">
        <f t="shared" si="169"/>
        <v>11698.03</v>
      </c>
      <c r="L260">
        <f t="shared" si="170"/>
        <v>34288</v>
      </c>
      <c r="M260" t="str">
        <f t="shared" si="171"/>
        <v>United States</v>
      </c>
      <c r="N260">
        <f t="shared" si="172"/>
        <v>0</v>
      </c>
      <c r="O260" t="str">
        <f t="shared" si="173"/>
        <v>MG</v>
      </c>
      <c r="P260">
        <f t="shared" si="165"/>
        <v>55</v>
      </c>
      <c r="Q260" t="str">
        <f t="shared" si="166"/>
        <v>Celia Rouche</v>
      </c>
      <c r="R260" t="str">
        <f t="shared" si="167"/>
        <v>West</v>
      </c>
    </row>
    <row r="261" spans="1:18">
      <c r="A261" t="s">
        <v>420</v>
      </c>
      <c r="B261" t="s">
        <v>15</v>
      </c>
      <c r="C261" t="s">
        <v>57</v>
      </c>
      <c r="D261" t="s">
        <v>101</v>
      </c>
      <c r="E261" t="s">
        <v>52</v>
      </c>
      <c r="F261" s="1">
        <v>42731</v>
      </c>
      <c r="G261" s="1">
        <v>42819</v>
      </c>
      <c r="H261">
        <v>0</v>
      </c>
      <c r="I261" t="str">
        <f>VLOOKUP(pipeline!D261,account,2,FALSE)</f>
        <v>telecommunications</v>
      </c>
      <c r="J261">
        <f t="shared" si="168"/>
        <v>1999</v>
      </c>
      <c r="K261">
        <f t="shared" si="169"/>
        <v>1699.85</v>
      </c>
      <c r="L261">
        <f t="shared" si="170"/>
        <v>5108</v>
      </c>
      <c r="M261" t="str">
        <f t="shared" si="171"/>
        <v>United States</v>
      </c>
      <c r="N261">
        <f t="shared" si="172"/>
        <v>0</v>
      </c>
      <c r="O261" t="str">
        <f t="shared" si="173"/>
        <v>MG</v>
      </c>
      <c r="P261">
        <f t="shared" si="165"/>
        <v>3393</v>
      </c>
      <c r="Q261" t="str">
        <f t="shared" si="166"/>
        <v>Celia Rouche</v>
      </c>
      <c r="R261" t="str">
        <f t="shared" si="167"/>
        <v>West</v>
      </c>
    </row>
    <row r="262" spans="1:18">
      <c r="A262" t="s">
        <v>421</v>
      </c>
      <c r="B262" t="s">
        <v>19</v>
      </c>
      <c r="C262" t="s">
        <v>55</v>
      </c>
      <c r="D262" t="s">
        <v>149</v>
      </c>
      <c r="E262" t="s">
        <v>50</v>
      </c>
      <c r="F262" s="1">
        <v>42732</v>
      </c>
      <c r="G262" s="1">
        <v>42795</v>
      </c>
      <c r="H262">
        <v>625</v>
      </c>
      <c r="I262" t="str">
        <f>VLOOKUP(pipeline!D262,account,2,FALSE)</f>
        <v>technolgy</v>
      </c>
      <c r="J262">
        <f t="shared" si="168"/>
        <v>2005</v>
      </c>
      <c r="K262">
        <f t="shared" si="169"/>
        <v>1520.66</v>
      </c>
      <c r="L262">
        <f t="shared" si="170"/>
        <v>1806</v>
      </c>
      <c r="M262" t="str">
        <f t="shared" si="171"/>
        <v>United States</v>
      </c>
      <c r="N262">
        <f t="shared" si="172"/>
        <v>0</v>
      </c>
      <c r="O262" t="str">
        <f t="shared" si="173"/>
        <v>GTX</v>
      </c>
      <c r="P262">
        <f t="shared" si="165"/>
        <v>550</v>
      </c>
      <c r="Q262" t="str">
        <f t="shared" si="166"/>
        <v>Dustin Brinkmann</v>
      </c>
      <c r="R262" t="str">
        <f t="shared" si="167"/>
        <v>Central</v>
      </c>
    </row>
    <row r="263" spans="1:18">
      <c r="A263" t="s">
        <v>422</v>
      </c>
      <c r="B263" t="s">
        <v>39</v>
      </c>
      <c r="C263" t="s">
        <v>59</v>
      </c>
      <c r="D263" t="s">
        <v>210</v>
      </c>
      <c r="E263" t="s">
        <v>50</v>
      </c>
      <c r="F263" s="1">
        <v>42732</v>
      </c>
      <c r="G263" s="1">
        <v>42807</v>
      </c>
      <c r="H263">
        <v>5515</v>
      </c>
      <c r="I263" t="str">
        <f>VLOOKUP(pipeline!D263,account,2,FALSE)</f>
        <v>technolgy</v>
      </c>
      <c r="J263">
        <f t="shared" ref="J263:J268" si="174">VLOOKUP(D263,account,3,FALSE)</f>
        <v>1980</v>
      </c>
      <c r="K263">
        <f t="shared" ref="K263:K268" si="175">VLOOKUP(D263,account,4,FALSE)</f>
        <v>7708.38</v>
      </c>
      <c r="L263">
        <f t="shared" ref="L263:L268" si="176">VLOOKUP(D263,account,5,FALSE)</f>
        <v>13756</v>
      </c>
      <c r="M263" t="str">
        <f t="shared" ref="M263:M268" si="177">VLOOKUP(D263,account,6,FALSE)</f>
        <v>United States</v>
      </c>
      <c r="N263">
        <f t="shared" ref="N263:N268" si="178">VLOOKUP(D263,accounts,7,FALSE)</f>
        <v>0</v>
      </c>
      <c r="O263" t="str">
        <f t="shared" ref="O263:O268" si="179">VLOOKUP(C263,products,2,FALSE)</f>
        <v>GTX</v>
      </c>
      <c r="P263">
        <f t="shared" ref="P263:P268" si="180">VLOOKUP(C263,products,3,FALSE)</f>
        <v>5482</v>
      </c>
      <c r="Q263" t="str">
        <f t="shared" ref="Q263:Q268" si="181">VLOOKUP(B263,sales,2,FALSE)</f>
        <v>Summer Sewald</v>
      </c>
      <c r="R263" t="str">
        <f t="shared" ref="R263:R268" si="182">VLOOKUP(B263,sales,3,FALSE)</f>
        <v>West</v>
      </c>
    </row>
    <row r="264" spans="1:18">
      <c r="A264" t="s">
        <v>423</v>
      </c>
      <c r="B264" t="s">
        <v>35</v>
      </c>
      <c r="C264" t="s">
        <v>56</v>
      </c>
      <c r="D264" t="s">
        <v>115</v>
      </c>
      <c r="E264" t="s">
        <v>50</v>
      </c>
      <c r="F264" s="1">
        <v>42732</v>
      </c>
      <c r="G264" s="1">
        <v>42810</v>
      </c>
      <c r="H264">
        <v>57</v>
      </c>
      <c r="I264" t="str">
        <f>VLOOKUP(pipeline!D264,account,2,FALSE)</f>
        <v>finance</v>
      </c>
      <c r="J264">
        <f t="shared" si="174"/>
        <v>1993</v>
      </c>
      <c r="K264">
        <f t="shared" si="175"/>
        <v>646.1</v>
      </c>
      <c r="L264">
        <f t="shared" si="176"/>
        <v>883</v>
      </c>
      <c r="M264" t="str">
        <f t="shared" si="177"/>
        <v>United States</v>
      </c>
      <c r="N264" t="str">
        <f t="shared" si="178"/>
        <v>Golddex</v>
      </c>
      <c r="O264" t="str">
        <f t="shared" si="179"/>
        <v>MG</v>
      </c>
      <c r="P264">
        <f t="shared" si="180"/>
        <v>55</v>
      </c>
      <c r="Q264" t="str">
        <f t="shared" si="181"/>
        <v>Rocco Neubert</v>
      </c>
      <c r="R264" t="str">
        <f t="shared" si="182"/>
        <v>East</v>
      </c>
    </row>
    <row r="265" spans="1:18">
      <c r="A265" t="s">
        <v>424</v>
      </c>
      <c r="B265" t="s">
        <v>23</v>
      </c>
      <c r="C265" t="s">
        <v>56</v>
      </c>
      <c r="D265" t="s">
        <v>145</v>
      </c>
      <c r="E265" t="s">
        <v>50</v>
      </c>
      <c r="F265" s="1">
        <v>42732</v>
      </c>
      <c r="G265" s="1">
        <v>42822</v>
      </c>
      <c r="H265">
        <v>51</v>
      </c>
      <c r="I265" t="str">
        <f>VLOOKUP(pipeline!D265,account,2,FALSE)</f>
        <v>marketing</v>
      </c>
      <c r="J265">
        <f t="shared" si="174"/>
        <v>1985</v>
      </c>
      <c r="K265">
        <f t="shared" si="175"/>
        <v>375.43</v>
      </c>
      <c r="L265">
        <f t="shared" si="176"/>
        <v>1190</v>
      </c>
      <c r="M265" t="str">
        <f t="shared" si="177"/>
        <v>United States</v>
      </c>
      <c r="N265">
        <f t="shared" si="178"/>
        <v>0</v>
      </c>
      <c r="O265" t="str">
        <f t="shared" si="179"/>
        <v>MG</v>
      </c>
      <c r="P265">
        <f t="shared" si="180"/>
        <v>55</v>
      </c>
      <c r="Q265" t="str">
        <f t="shared" si="181"/>
        <v>Dustin Brinkmann</v>
      </c>
      <c r="R265" t="str">
        <f t="shared" si="182"/>
        <v>Central</v>
      </c>
    </row>
    <row r="266" spans="1:18">
      <c r="A266" t="s">
        <v>425</v>
      </c>
      <c r="B266" t="s">
        <v>17</v>
      </c>
      <c r="C266" t="s">
        <v>57</v>
      </c>
      <c r="D266" t="s">
        <v>112</v>
      </c>
      <c r="E266" t="s">
        <v>50</v>
      </c>
      <c r="F266" s="1">
        <v>42732</v>
      </c>
      <c r="G266" s="1">
        <v>42807</v>
      </c>
      <c r="H266">
        <v>3803</v>
      </c>
      <c r="I266" t="str">
        <f>VLOOKUP(pipeline!D266,account,2,FALSE)</f>
        <v>retail</v>
      </c>
      <c r="J266">
        <f t="shared" si="174"/>
        <v>1990</v>
      </c>
      <c r="K266">
        <f t="shared" si="175"/>
        <v>4968.91</v>
      </c>
      <c r="L266">
        <f t="shared" si="176"/>
        <v>7523</v>
      </c>
      <c r="M266" t="str">
        <f t="shared" si="177"/>
        <v>United States</v>
      </c>
      <c r="N266">
        <f t="shared" si="178"/>
        <v>0</v>
      </c>
      <c r="O266" t="str">
        <f t="shared" si="179"/>
        <v>MG</v>
      </c>
      <c r="P266">
        <f t="shared" si="180"/>
        <v>3393</v>
      </c>
      <c r="Q266" t="str">
        <f t="shared" si="181"/>
        <v>Celia Rouche</v>
      </c>
      <c r="R266" t="str">
        <f t="shared" si="182"/>
        <v>West</v>
      </c>
    </row>
    <row r="267" spans="1:18">
      <c r="A267" t="s">
        <v>426</v>
      </c>
      <c r="B267" t="s">
        <v>19</v>
      </c>
      <c r="C267" t="s">
        <v>59</v>
      </c>
      <c r="D267" t="s">
        <v>155</v>
      </c>
      <c r="E267" t="s">
        <v>50</v>
      </c>
      <c r="F267" s="1">
        <v>42733</v>
      </c>
      <c r="G267" s="1">
        <v>42821</v>
      </c>
      <c r="H267">
        <v>5459</v>
      </c>
      <c r="I267" t="str">
        <f>VLOOKUP(pipeline!D267,account,2,FALSE)</f>
        <v>technolgy</v>
      </c>
      <c r="J267">
        <f t="shared" si="174"/>
        <v>1983</v>
      </c>
      <c r="K267">
        <f t="shared" si="175"/>
        <v>1008.06</v>
      </c>
      <c r="L267">
        <f t="shared" si="176"/>
        <v>1238</v>
      </c>
      <c r="M267" t="str">
        <f t="shared" si="177"/>
        <v>United States</v>
      </c>
      <c r="N267">
        <f t="shared" si="178"/>
        <v>0</v>
      </c>
      <c r="O267" t="str">
        <f t="shared" si="179"/>
        <v>GTX</v>
      </c>
      <c r="P267">
        <f t="shared" si="180"/>
        <v>5482</v>
      </c>
      <c r="Q267" t="str">
        <f t="shared" si="181"/>
        <v>Dustin Brinkmann</v>
      </c>
      <c r="R267" t="str">
        <f t="shared" si="182"/>
        <v>Central</v>
      </c>
    </row>
    <row r="268" spans="1:18">
      <c r="A268" t="s">
        <v>427</v>
      </c>
      <c r="B268" t="s">
        <v>19</v>
      </c>
      <c r="C268" t="s">
        <v>57</v>
      </c>
      <c r="D268" t="s">
        <v>143</v>
      </c>
      <c r="E268" t="s">
        <v>50</v>
      </c>
      <c r="F268" s="1">
        <v>42733</v>
      </c>
      <c r="G268" s="1">
        <v>42817</v>
      </c>
      <c r="H268">
        <v>4148</v>
      </c>
      <c r="I268" t="str">
        <f>VLOOKUP(pipeline!D268,account,2,FALSE)</f>
        <v>finance</v>
      </c>
      <c r="J268">
        <f t="shared" si="174"/>
        <v>1987</v>
      </c>
      <c r="K268">
        <f t="shared" si="175"/>
        <v>1698.2</v>
      </c>
      <c r="L268">
        <f t="shared" si="176"/>
        <v>3798</v>
      </c>
      <c r="M268" t="str">
        <f t="shared" si="177"/>
        <v>United States</v>
      </c>
      <c r="N268">
        <f t="shared" si="178"/>
        <v>0</v>
      </c>
      <c r="O268" t="str">
        <f t="shared" si="179"/>
        <v>MG</v>
      </c>
      <c r="P268">
        <f t="shared" si="180"/>
        <v>3393</v>
      </c>
      <c r="Q268" t="str">
        <f t="shared" si="181"/>
        <v>Dustin Brinkmann</v>
      </c>
      <c r="R268" t="str">
        <f t="shared" si="182"/>
        <v>Central</v>
      </c>
    </row>
    <row r="269" spans="1:18">
      <c r="A269" t="s">
        <v>428</v>
      </c>
      <c r="B269" t="s">
        <v>7</v>
      </c>
      <c r="C269" t="s">
        <v>59</v>
      </c>
      <c r="D269" t="s">
        <v>121</v>
      </c>
      <c r="E269" t="s">
        <v>50</v>
      </c>
      <c r="F269" s="1">
        <v>42733</v>
      </c>
      <c r="G269" s="1">
        <v>42817</v>
      </c>
      <c r="H269">
        <v>5002</v>
      </c>
      <c r="I269" t="str">
        <f>VLOOKUP(pipeline!D269,account,2,FALSE)</f>
        <v>retail</v>
      </c>
      <c r="J269">
        <f t="shared" ref="J269:J281" si="183">VLOOKUP(D269,account,3,FALSE)</f>
        <v>1995</v>
      </c>
      <c r="K269">
        <f t="shared" ref="K269:K281" si="184">VLOOKUP(D269,account,4,FALSE)</f>
        <v>5158.71</v>
      </c>
      <c r="L269">
        <f t="shared" ref="L269:L281" si="185">VLOOKUP(D269,account,5,FALSE)</f>
        <v>17479</v>
      </c>
      <c r="M269" t="str">
        <f t="shared" ref="M269:M281" si="186">VLOOKUP(D269,account,6,FALSE)</f>
        <v>Japan</v>
      </c>
      <c r="N269">
        <f t="shared" ref="N269:N281" si="187">VLOOKUP(D269,accounts,7,FALSE)</f>
        <v>0</v>
      </c>
      <c r="O269" t="str">
        <f t="shared" ref="O269:O281" si="188">VLOOKUP(C269,products,2,FALSE)</f>
        <v>GTX</v>
      </c>
      <c r="P269">
        <f t="shared" ref="P269:P290" si="189">VLOOKUP(C269,products,3,FALSE)</f>
        <v>5482</v>
      </c>
      <c r="Q269" t="str">
        <f t="shared" ref="Q269:Q290" si="190">VLOOKUP(B269,sales,2,FALSE)</f>
        <v>Cara Losch</v>
      </c>
      <c r="R269" t="str">
        <f t="shared" ref="R269:R290" si="191">VLOOKUP(B269,sales,3,FALSE)</f>
        <v>East</v>
      </c>
    </row>
    <row r="270" spans="1:18">
      <c r="A270" t="s">
        <v>429</v>
      </c>
      <c r="B270" t="s">
        <v>7</v>
      </c>
      <c r="C270" t="s">
        <v>57</v>
      </c>
      <c r="D270" t="s">
        <v>245</v>
      </c>
      <c r="E270" t="s">
        <v>50</v>
      </c>
      <c r="F270" s="1">
        <v>42733</v>
      </c>
      <c r="G270" s="1">
        <v>42797</v>
      </c>
      <c r="H270">
        <v>3351</v>
      </c>
      <c r="I270" t="str">
        <f>VLOOKUP(pipeline!D270,account,2,FALSE)</f>
        <v>retail</v>
      </c>
      <c r="J270">
        <f t="shared" si="183"/>
        <v>1990</v>
      </c>
      <c r="K270">
        <f t="shared" si="184"/>
        <v>2520.83</v>
      </c>
      <c r="L270">
        <f t="shared" si="185"/>
        <v>3502</v>
      </c>
      <c r="M270" t="str">
        <f t="shared" si="186"/>
        <v>United States</v>
      </c>
      <c r="N270">
        <f t="shared" si="187"/>
        <v>0</v>
      </c>
      <c r="O270" t="str">
        <f t="shared" si="188"/>
        <v>MG</v>
      </c>
      <c r="P270">
        <f t="shared" si="189"/>
        <v>3393</v>
      </c>
      <c r="Q270" t="str">
        <f t="shared" si="190"/>
        <v>Cara Losch</v>
      </c>
      <c r="R270" t="str">
        <f t="shared" si="191"/>
        <v>East</v>
      </c>
    </row>
    <row r="271" spans="1:18">
      <c r="A271" t="s">
        <v>430</v>
      </c>
      <c r="B271" t="s">
        <v>26</v>
      </c>
      <c r="C271" t="s">
        <v>55</v>
      </c>
      <c r="D271" t="s">
        <v>216</v>
      </c>
      <c r="E271" t="s">
        <v>50</v>
      </c>
      <c r="F271" s="1">
        <v>42733</v>
      </c>
      <c r="G271" s="1">
        <v>42813</v>
      </c>
      <c r="H271">
        <v>571</v>
      </c>
      <c r="I271" t="str">
        <f>VLOOKUP(pipeline!D271,account,2,FALSE)</f>
        <v>entertainment</v>
      </c>
      <c r="J271">
        <f t="shared" si="183"/>
        <v>1998</v>
      </c>
      <c r="K271">
        <f t="shared" si="184"/>
        <v>217.87</v>
      </c>
      <c r="L271">
        <f t="shared" si="185"/>
        <v>551</v>
      </c>
      <c r="M271" t="str">
        <f t="shared" si="186"/>
        <v>United States</v>
      </c>
      <c r="N271">
        <f t="shared" si="187"/>
        <v>0</v>
      </c>
      <c r="O271" t="str">
        <f t="shared" si="188"/>
        <v>GTX</v>
      </c>
      <c r="P271">
        <f t="shared" si="189"/>
        <v>550</v>
      </c>
      <c r="Q271" t="str">
        <f t="shared" si="190"/>
        <v>Melvin Marxen</v>
      </c>
      <c r="R271" t="str">
        <f t="shared" si="191"/>
        <v>Central</v>
      </c>
    </row>
    <row r="272" spans="1:18">
      <c r="A272" t="s">
        <v>431</v>
      </c>
      <c r="B272" t="s">
        <v>37</v>
      </c>
      <c r="C272" t="s">
        <v>55</v>
      </c>
      <c r="D272" t="s">
        <v>167</v>
      </c>
      <c r="E272" t="s">
        <v>50</v>
      </c>
      <c r="F272" s="1">
        <v>42733</v>
      </c>
      <c r="G272" s="1">
        <v>42804</v>
      </c>
      <c r="H272">
        <v>601</v>
      </c>
      <c r="I272" t="str">
        <f>VLOOKUP(pipeline!D272,account,2,FALSE)</f>
        <v>marketing</v>
      </c>
      <c r="J272">
        <f t="shared" si="183"/>
        <v>2000</v>
      </c>
      <c r="K272">
        <f t="shared" si="184"/>
        <v>2952.73</v>
      </c>
      <c r="L272">
        <f t="shared" si="185"/>
        <v>5107</v>
      </c>
      <c r="M272" t="str">
        <f t="shared" si="186"/>
        <v>United States</v>
      </c>
      <c r="N272">
        <f t="shared" si="187"/>
        <v>0</v>
      </c>
      <c r="O272" t="str">
        <f t="shared" si="188"/>
        <v>GTX</v>
      </c>
      <c r="P272">
        <f t="shared" si="189"/>
        <v>550</v>
      </c>
      <c r="Q272" t="str">
        <f t="shared" si="190"/>
        <v>Summer Sewald</v>
      </c>
      <c r="R272" t="str">
        <f t="shared" si="191"/>
        <v>West</v>
      </c>
    </row>
    <row r="273" spans="1:18">
      <c r="A273" t="s">
        <v>432</v>
      </c>
      <c r="B273" t="s">
        <v>15</v>
      </c>
      <c r="C273" t="s">
        <v>55</v>
      </c>
      <c r="D273" t="s">
        <v>119</v>
      </c>
      <c r="E273" t="s">
        <v>50</v>
      </c>
      <c r="F273" s="1">
        <v>42733</v>
      </c>
      <c r="G273" s="1">
        <v>42807</v>
      </c>
      <c r="H273">
        <v>576</v>
      </c>
      <c r="I273" t="str">
        <f>VLOOKUP(pipeline!D273,account,2,FALSE)</f>
        <v>entertainment</v>
      </c>
      <c r="J273">
        <f t="shared" si="183"/>
        <v>1992</v>
      </c>
      <c r="K273">
        <f t="shared" si="184"/>
        <v>324.19</v>
      </c>
      <c r="L273">
        <f t="shared" si="185"/>
        <v>978</v>
      </c>
      <c r="M273" t="str">
        <f t="shared" si="186"/>
        <v>United States</v>
      </c>
      <c r="N273">
        <f t="shared" si="187"/>
        <v>0</v>
      </c>
      <c r="O273" t="str">
        <f t="shared" si="188"/>
        <v>GTX</v>
      </c>
      <c r="P273">
        <f t="shared" si="189"/>
        <v>550</v>
      </c>
      <c r="Q273" t="str">
        <f t="shared" si="190"/>
        <v>Celia Rouche</v>
      </c>
      <c r="R273" t="str">
        <f t="shared" si="191"/>
        <v>West</v>
      </c>
    </row>
    <row r="274" spans="1:18">
      <c r="A274" t="s">
        <v>433</v>
      </c>
      <c r="B274" t="s">
        <v>28</v>
      </c>
      <c r="C274" t="s">
        <v>56</v>
      </c>
      <c r="D274" t="s">
        <v>241</v>
      </c>
      <c r="E274" t="s">
        <v>50</v>
      </c>
      <c r="F274" s="1">
        <v>42733</v>
      </c>
      <c r="G274" s="1">
        <v>42797</v>
      </c>
      <c r="H274">
        <v>52</v>
      </c>
      <c r="I274" t="str">
        <f>VLOOKUP(pipeline!D274,account,2,FALSE)</f>
        <v>finance</v>
      </c>
      <c r="J274">
        <f t="shared" si="183"/>
        <v>1991</v>
      </c>
      <c r="K274">
        <f t="shared" si="184"/>
        <v>2819.5</v>
      </c>
      <c r="L274">
        <f t="shared" si="185"/>
        <v>7227</v>
      </c>
      <c r="M274" t="str">
        <f t="shared" si="186"/>
        <v>United States</v>
      </c>
      <c r="N274" t="str">
        <f t="shared" si="187"/>
        <v>Golddex</v>
      </c>
      <c r="O274" t="str">
        <f t="shared" si="188"/>
        <v>MG</v>
      </c>
      <c r="P274">
        <f t="shared" si="189"/>
        <v>55</v>
      </c>
      <c r="Q274" t="str">
        <f t="shared" si="190"/>
        <v>Melvin Marxen</v>
      </c>
      <c r="R274" t="str">
        <f t="shared" si="191"/>
        <v>Central</v>
      </c>
    </row>
    <row r="275" spans="1:18">
      <c r="A275" t="s">
        <v>434</v>
      </c>
      <c r="B275" t="s">
        <v>40</v>
      </c>
      <c r="C275" t="s">
        <v>58</v>
      </c>
      <c r="D275" t="s">
        <v>112</v>
      </c>
      <c r="E275" t="s">
        <v>50</v>
      </c>
      <c r="F275" s="1">
        <v>42733</v>
      </c>
      <c r="G275" s="1">
        <v>42807</v>
      </c>
      <c r="H275">
        <v>1185</v>
      </c>
      <c r="I275" t="str">
        <f>VLOOKUP(pipeline!D275,account,2,FALSE)</f>
        <v>retail</v>
      </c>
      <c r="J275">
        <f t="shared" si="183"/>
        <v>1990</v>
      </c>
      <c r="K275">
        <f t="shared" si="184"/>
        <v>4968.91</v>
      </c>
      <c r="L275">
        <f t="shared" si="185"/>
        <v>7523</v>
      </c>
      <c r="M275" t="str">
        <f t="shared" si="186"/>
        <v>United States</v>
      </c>
      <c r="N275">
        <f t="shared" si="187"/>
        <v>0</v>
      </c>
      <c r="O275" t="str">
        <f t="shared" si="188"/>
        <v>GTX</v>
      </c>
      <c r="P275">
        <f t="shared" si="189"/>
        <v>1096</v>
      </c>
      <c r="Q275" t="str">
        <f t="shared" si="190"/>
        <v>Summer Sewald</v>
      </c>
      <c r="R275" t="str">
        <f t="shared" si="191"/>
        <v>West</v>
      </c>
    </row>
    <row r="276" spans="1:18">
      <c r="A276" t="s">
        <v>435</v>
      </c>
      <c r="B276" t="s">
        <v>35</v>
      </c>
      <c r="C276" t="s">
        <v>58</v>
      </c>
      <c r="D276" t="s">
        <v>245</v>
      </c>
      <c r="E276" t="s">
        <v>52</v>
      </c>
      <c r="F276" s="1">
        <v>42733</v>
      </c>
      <c r="G276" s="1">
        <v>42822</v>
      </c>
      <c r="H276">
        <v>0</v>
      </c>
      <c r="I276" t="str">
        <f>VLOOKUP(pipeline!D276,account,2,FALSE)</f>
        <v>retail</v>
      </c>
      <c r="J276">
        <f t="shared" si="183"/>
        <v>1990</v>
      </c>
      <c r="K276">
        <f t="shared" si="184"/>
        <v>2520.83</v>
      </c>
      <c r="L276">
        <f t="shared" si="185"/>
        <v>3502</v>
      </c>
      <c r="M276" t="str">
        <f t="shared" si="186"/>
        <v>United States</v>
      </c>
      <c r="N276">
        <f t="shared" si="187"/>
        <v>0</v>
      </c>
      <c r="O276" t="str">
        <f t="shared" si="188"/>
        <v>GTX</v>
      </c>
      <c r="P276">
        <f t="shared" si="189"/>
        <v>1096</v>
      </c>
      <c r="Q276" t="str">
        <f t="shared" si="190"/>
        <v>Rocco Neubert</v>
      </c>
      <c r="R276" t="str">
        <f t="shared" si="191"/>
        <v>East</v>
      </c>
    </row>
    <row r="277" spans="1:18">
      <c r="A277" t="s">
        <v>436</v>
      </c>
      <c r="B277" t="s">
        <v>16</v>
      </c>
      <c r="C277" t="s">
        <v>56</v>
      </c>
      <c r="D277" t="s">
        <v>153</v>
      </c>
      <c r="E277" t="s">
        <v>50</v>
      </c>
      <c r="F277" s="1">
        <v>42733</v>
      </c>
      <c r="G277" s="1">
        <v>42808</v>
      </c>
      <c r="H277">
        <v>56</v>
      </c>
      <c r="I277" t="str">
        <f>VLOOKUP(pipeline!D277,account,2,FALSE)</f>
        <v>retail</v>
      </c>
      <c r="J277">
        <f t="shared" si="183"/>
        <v>2001</v>
      </c>
      <c r="K277">
        <f t="shared" si="184"/>
        <v>2437.85</v>
      </c>
      <c r="L277">
        <f t="shared" si="185"/>
        <v>4874</v>
      </c>
      <c r="M277" t="str">
        <f t="shared" si="186"/>
        <v>United States</v>
      </c>
      <c r="N277">
        <f t="shared" si="187"/>
        <v>0</v>
      </c>
      <c r="O277" t="str">
        <f t="shared" si="188"/>
        <v>MG</v>
      </c>
      <c r="P277">
        <f t="shared" si="189"/>
        <v>55</v>
      </c>
      <c r="Q277" t="str">
        <f t="shared" si="190"/>
        <v>Celia Rouche</v>
      </c>
      <c r="R277" t="str">
        <f t="shared" si="191"/>
        <v>West</v>
      </c>
    </row>
    <row r="278" spans="1:18">
      <c r="A278" t="s">
        <v>437</v>
      </c>
      <c r="B278" t="s">
        <v>10</v>
      </c>
      <c r="C278" t="s">
        <v>56</v>
      </c>
      <c r="D278" t="s">
        <v>228</v>
      </c>
      <c r="E278" t="s">
        <v>50</v>
      </c>
      <c r="F278" s="1">
        <v>42733</v>
      </c>
      <c r="G278" s="1">
        <v>42823</v>
      </c>
      <c r="H278">
        <v>54</v>
      </c>
      <c r="I278" t="str">
        <f>VLOOKUP(pipeline!D278,account,2,FALSE)</f>
        <v>finance</v>
      </c>
      <c r="J278">
        <f t="shared" si="183"/>
        <v>1994</v>
      </c>
      <c r="K278">
        <f t="shared" si="184"/>
        <v>355.23</v>
      </c>
      <c r="L278">
        <f t="shared" si="185"/>
        <v>853</v>
      </c>
      <c r="M278" t="str">
        <f t="shared" si="186"/>
        <v>United States</v>
      </c>
      <c r="N278">
        <f t="shared" si="187"/>
        <v>0</v>
      </c>
      <c r="O278" t="str">
        <f t="shared" si="188"/>
        <v>MG</v>
      </c>
      <c r="P278">
        <f t="shared" si="189"/>
        <v>55</v>
      </c>
      <c r="Q278" t="str">
        <f t="shared" si="190"/>
        <v>Cara Losch</v>
      </c>
      <c r="R278" t="str">
        <f t="shared" si="191"/>
        <v>East</v>
      </c>
    </row>
    <row r="279" spans="1:18">
      <c r="A279" t="s">
        <v>438</v>
      </c>
      <c r="B279" t="s">
        <v>19</v>
      </c>
      <c r="C279" t="s">
        <v>59</v>
      </c>
      <c r="D279" t="s">
        <v>85</v>
      </c>
      <c r="E279" t="s">
        <v>50</v>
      </c>
      <c r="F279" s="1">
        <v>42736</v>
      </c>
      <c r="G279" s="1">
        <v>42795</v>
      </c>
      <c r="H279">
        <v>5087</v>
      </c>
      <c r="I279" t="str">
        <f>VLOOKUP(pipeline!D279,account,2,FALSE)</f>
        <v>software</v>
      </c>
      <c r="J279">
        <f t="shared" si="183"/>
        <v>1998</v>
      </c>
      <c r="K279">
        <f t="shared" si="184"/>
        <v>2714.9</v>
      </c>
      <c r="L279">
        <f t="shared" si="185"/>
        <v>2641</v>
      </c>
      <c r="M279" t="str">
        <f t="shared" si="186"/>
        <v>United States</v>
      </c>
      <c r="N279" t="str">
        <f t="shared" si="187"/>
        <v>Acme Corporation</v>
      </c>
      <c r="O279" t="str">
        <f t="shared" si="188"/>
        <v>GTX</v>
      </c>
      <c r="P279">
        <f t="shared" si="189"/>
        <v>5482</v>
      </c>
      <c r="Q279" t="str">
        <f t="shared" si="190"/>
        <v>Dustin Brinkmann</v>
      </c>
      <c r="R279" t="str">
        <f t="shared" si="191"/>
        <v>Central</v>
      </c>
    </row>
    <row r="280" spans="1:18">
      <c r="A280" t="s">
        <v>439</v>
      </c>
      <c r="B280" t="s">
        <v>33</v>
      </c>
      <c r="C280" t="s">
        <v>58</v>
      </c>
      <c r="D280" t="s">
        <v>228</v>
      </c>
      <c r="E280" t="s">
        <v>50</v>
      </c>
      <c r="F280" s="1">
        <v>42736</v>
      </c>
      <c r="G280" s="1">
        <v>42813</v>
      </c>
      <c r="H280">
        <v>1116</v>
      </c>
      <c r="I280" t="str">
        <f>VLOOKUP(pipeline!D280,account,2,FALSE)</f>
        <v>finance</v>
      </c>
      <c r="J280">
        <f t="shared" si="183"/>
        <v>1994</v>
      </c>
      <c r="K280">
        <f t="shared" si="184"/>
        <v>355.23</v>
      </c>
      <c r="L280">
        <f t="shared" si="185"/>
        <v>853</v>
      </c>
      <c r="M280" t="str">
        <f t="shared" si="186"/>
        <v>United States</v>
      </c>
      <c r="N280">
        <f t="shared" si="187"/>
        <v>0</v>
      </c>
      <c r="O280" t="str">
        <f t="shared" si="188"/>
        <v>GTX</v>
      </c>
      <c r="P280">
        <f t="shared" si="189"/>
        <v>1096</v>
      </c>
      <c r="Q280" t="str">
        <f t="shared" si="190"/>
        <v>Rocco Neubert</v>
      </c>
      <c r="R280" t="str">
        <f t="shared" si="191"/>
        <v>East</v>
      </c>
    </row>
    <row r="281" spans="1:18">
      <c r="A281" t="s">
        <v>440</v>
      </c>
      <c r="B281" t="s">
        <v>25</v>
      </c>
      <c r="C281" t="s">
        <v>55</v>
      </c>
      <c r="D281" t="s">
        <v>141</v>
      </c>
      <c r="E281" t="s">
        <v>50</v>
      </c>
      <c r="F281" s="1">
        <v>42736</v>
      </c>
      <c r="G281" s="1">
        <v>42814</v>
      </c>
      <c r="H281">
        <v>510</v>
      </c>
      <c r="I281" t="str">
        <f>VLOOKUP(pipeline!D281,account,2,FALSE)</f>
        <v>telecommunications</v>
      </c>
      <c r="J281">
        <f t="shared" si="183"/>
        <v>2007</v>
      </c>
      <c r="K281">
        <f t="shared" si="184"/>
        <v>86.68</v>
      </c>
      <c r="L281">
        <f t="shared" si="185"/>
        <v>187</v>
      </c>
      <c r="M281" t="str">
        <f t="shared" si="186"/>
        <v>United States</v>
      </c>
      <c r="N281" t="str">
        <f t="shared" si="187"/>
        <v>Sonron</v>
      </c>
      <c r="O281" t="str">
        <f t="shared" si="188"/>
        <v>GTX</v>
      </c>
      <c r="P281">
        <f t="shared" si="189"/>
        <v>550</v>
      </c>
      <c r="Q281" t="str">
        <f t="shared" si="190"/>
        <v>Melvin Marxen</v>
      </c>
      <c r="R281" t="str">
        <f t="shared" si="191"/>
        <v>Central</v>
      </c>
    </row>
    <row r="282" spans="1:18">
      <c r="A282" t="s">
        <v>441</v>
      </c>
      <c r="B282" t="s">
        <v>27</v>
      </c>
      <c r="C282" t="s">
        <v>55</v>
      </c>
      <c r="D282" t="s">
        <v>442</v>
      </c>
      <c r="E282" t="s">
        <v>50</v>
      </c>
      <c r="F282" s="1">
        <v>42736</v>
      </c>
      <c r="G282" s="1">
        <v>42810</v>
      </c>
      <c r="H282">
        <v>565</v>
      </c>
      <c r="I282" t="str">
        <f>VLOOKUP(pipeline!D282,account,2,FALSE)</f>
        <v>retail</v>
      </c>
      <c r="J282">
        <f t="shared" ref="J282:J288" si="192">VLOOKUP(D282,account,3,FALSE)</f>
        <v>1988</v>
      </c>
      <c r="K282">
        <f t="shared" ref="K282:K288" si="193">VLOOKUP(D282,account,4,FALSE)</f>
        <v>1376.8</v>
      </c>
      <c r="L282">
        <f t="shared" ref="L282:L288" si="194">VLOOKUP(D282,account,5,FALSE)</f>
        <v>1165</v>
      </c>
      <c r="M282" t="str">
        <f t="shared" ref="M282:M288" si="195">VLOOKUP(D282,account,6,FALSE)</f>
        <v>Belgium</v>
      </c>
      <c r="N282">
        <f t="shared" ref="N282:N288" si="196">VLOOKUP(D282,accounts,7,FALSE)</f>
        <v>0</v>
      </c>
      <c r="O282" t="str">
        <f t="shared" ref="O282:O288" si="197">VLOOKUP(C282,products,2,FALSE)</f>
        <v>GTX</v>
      </c>
      <c r="P282">
        <f t="shared" si="189"/>
        <v>550</v>
      </c>
      <c r="Q282" t="str">
        <f t="shared" si="190"/>
        <v>Melvin Marxen</v>
      </c>
      <c r="R282" t="str">
        <f t="shared" si="191"/>
        <v>Central</v>
      </c>
    </row>
    <row r="283" spans="1:18">
      <c r="A283" t="s">
        <v>443</v>
      </c>
      <c r="B283" t="s">
        <v>38</v>
      </c>
      <c r="C283" t="s">
        <v>55</v>
      </c>
      <c r="D283" t="s">
        <v>103</v>
      </c>
      <c r="E283" t="s">
        <v>50</v>
      </c>
      <c r="F283" s="1">
        <v>42736</v>
      </c>
      <c r="G283" s="1">
        <v>42820</v>
      </c>
      <c r="H283">
        <v>633</v>
      </c>
      <c r="I283" t="str">
        <f>VLOOKUP(pipeline!D283,account,2,FALSE)</f>
        <v>employment</v>
      </c>
      <c r="J283">
        <f t="shared" si="192"/>
        <v>1988</v>
      </c>
      <c r="K283">
        <f t="shared" si="193"/>
        <v>2059.9</v>
      </c>
      <c r="L283">
        <f t="shared" si="194"/>
        <v>3644</v>
      </c>
      <c r="M283" t="str">
        <f t="shared" si="195"/>
        <v>United States</v>
      </c>
      <c r="N283">
        <f t="shared" si="196"/>
        <v>0</v>
      </c>
      <c r="O283" t="str">
        <f t="shared" si="197"/>
        <v>GTX</v>
      </c>
      <c r="P283">
        <f t="shared" si="189"/>
        <v>550</v>
      </c>
      <c r="Q283" t="str">
        <f t="shared" si="190"/>
        <v>Summer Sewald</v>
      </c>
      <c r="R283" t="str">
        <f t="shared" si="191"/>
        <v>West</v>
      </c>
    </row>
    <row r="284" spans="1:18">
      <c r="A284" t="s">
        <v>444</v>
      </c>
      <c r="B284" t="s">
        <v>35</v>
      </c>
      <c r="C284" t="s">
        <v>57</v>
      </c>
      <c r="D284" t="s">
        <v>124</v>
      </c>
      <c r="E284" t="s">
        <v>50</v>
      </c>
      <c r="F284" s="1">
        <v>42736</v>
      </c>
      <c r="G284" s="1">
        <v>42823</v>
      </c>
      <c r="H284">
        <v>3962</v>
      </c>
      <c r="I284" t="str">
        <f>VLOOKUP(pipeline!D284,account,2,FALSE)</f>
        <v>entertainment</v>
      </c>
      <c r="J284">
        <f t="shared" si="192"/>
        <v>1989</v>
      </c>
      <c r="K284">
        <f t="shared" si="193"/>
        <v>3838.39</v>
      </c>
      <c r="L284">
        <f t="shared" si="194"/>
        <v>8274</v>
      </c>
      <c r="M284" t="str">
        <f t="shared" si="195"/>
        <v>United States</v>
      </c>
      <c r="N284">
        <f t="shared" si="196"/>
        <v>0</v>
      </c>
      <c r="O284" t="str">
        <f t="shared" si="197"/>
        <v>MG</v>
      </c>
      <c r="P284">
        <f t="shared" si="189"/>
        <v>3393</v>
      </c>
      <c r="Q284" t="str">
        <f t="shared" si="190"/>
        <v>Rocco Neubert</v>
      </c>
      <c r="R284" t="str">
        <f t="shared" si="191"/>
        <v>East</v>
      </c>
    </row>
    <row r="285" spans="1:18">
      <c r="A285" t="s">
        <v>445</v>
      </c>
      <c r="B285" t="s">
        <v>17</v>
      </c>
      <c r="C285" t="s">
        <v>57</v>
      </c>
      <c r="D285" t="s">
        <v>196</v>
      </c>
      <c r="E285" t="s">
        <v>50</v>
      </c>
      <c r="F285" s="1">
        <v>42736</v>
      </c>
      <c r="G285" s="1">
        <v>42816</v>
      </c>
      <c r="H285">
        <v>3672</v>
      </c>
      <c r="I285" t="str">
        <f>VLOOKUP(pipeline!D285,account,2,FALSE)</f>
        <v>employment</v>
      </c>
      <c r="J285">
        <f t="shared" si="192"/>
        <v>1983</v>
      </c>
      <c r="K285">
        <f t="shared" si="193"/>
        <v>2871.35</v>
      </c>
      <c r="L285">
        <f t="shared" si="194"/>
        <v>9561</v>
      </c>
      <c r="M285" t="str">
        <f t="shared" si="195"/>
        <v>United States</v>
      </c>
      <c r="N285">
        <f t="shared" si="196"/>
        <v>0</v>
      </c>
      <c r="O285" t="str">
        <f t="shared" si="197"/>
        <v>MG</v>
      </c>
      <c r="P285">
        <f t="shared" si="189"/>
        <v>3393</v>
      </c>
      <c r="Q285" t="str">
        <f t="shared" si="190"/>
        <v>Celia Rouche</v>
      </c>
      <c r="R285" t="str">
        <f t="shared" si="191"/>
        <v>West</v>
      </c>
    </row>
    <row r="286" spans="1:18">
      <c r="A286" t="s">
        <v>446</v>
      </c>
      <c r="B286" t="s">
        <v>41</v>
      </c>
      <c r="C286" t="s">
        <v>58</v>
      </c>
      <c r="D286" t="s">
        <v>134</v>
      </c>
      <c r="E286" t="s">
        <v>53</v>
      </c>
      <c r="F286" s="1">
        <v>42736</v>
      </c>
      <c r="I286" t="str">
        <f>VLOOKUP(pipeline!D286,account,2,FALSE)</f>
        <v>services</v>
      </c>
      <c r="J286">
        <f t="shared" si="192"/>
        <v>2003</v>
      </c>
      <c r="K286">
        <f t="shared" si="193"/>
        <v>692.19</v>
      </c>
      <c r="L286">
        <f t="shared" si="194"/>
        <v>1922</v>
      </c>
      <c r="M286" t="str">
        <f t="shared" si="195"/>
        <v>United States</v>
      </c>
      <c r="N286">
        <f t="shared" si="196"/>
        <v>0</v>
      </c>
      <c r="O286" t="str">
        <f t="shared" si="197"/>
        <v>GTX</v>
      </c>
      <c r="P286">
        <f t="shared" si="189"/>
        <v>1096</v>
      </c>
      <c r="Q286" t="str">
        <f t="shared" si="190"/>
        <v>Summer Sewald</v>
      </c>
      <c r="R286" t="str">
        <f t="shared" si="191"/>
        <v>West</v>
      </c>
    </row>
    <row r="287" spans="1:18">
      <c r="A287" t="s">
        <v>447</v>
      </c>
      <c r="B287" t="s">
        <v>19</v>
      </c>
      <c r="C287" t="s">
        <v>56</v>
      </c>
      <c r="D287" t="s">
        <v>306</v>
      </c>
      <c r="E287" t="s">
        <v>50</v>
      </c>
      <c r="F287" s="1">
        <v>42737</v>
      </c>
      <c r="G287" s="1">
        <v>42796</v>
      </c>
      <c r="H287">
        <v>60</v>
      </c>
      <c r="I287" t="str">
        <f>VLOOKUP(pipeline!D287,account,2,FALSE)</f>
        <v>technolgy</v>
      </c>
      <c r="J287">
        <f t="shared" si="192"/>
        <v>1997</v>
      </c>
      <c r="K287">
        <f t="shared" si="193"/>
        <v>8170.38</v>
      </c>
      <c r="L287">
        <f t="shared" si="194"/>
        <v>16499</v>
      </c>
      <c r="M287" t="str">
        <f t="shared" si="195"/>
        <v>Korea</v>
      </c>
      <c r="N287">
        <f t="shared" si="196"/>
        <v>0</v>
      </c>
      <c r="O287" t="str">
        <f t="shared" si="197"/>
        <v>MG</v>
      </c>
      <c r="P287">
        <f t="shared" si="189"/>
        <v>55</v>
      </c>
      <c r="Q287" t="str">
        <f t="shared" si="190"/>
        <v>Dustin Brinkmann</v>
      </c>
      <c r="R287" t="str">
        <f t="shared" si="191"/>
        <v>Central</v>
      </c>
    </row>
    <row r="288" spans="1:18">
      <c r="A288" t="s">
        <v>448</v>
      </c>
      <c r="B288" t="s">
        <v>7</v>
      </c>
      <c r="C288" t="s">
        <v>58</v>
      </c>
      <c r="D288" t="s">
        <v>129</v>
      </c>
      <c r="E288" t="s">
        <v>53</v>
      </c>
      <c r="F288" s="1">
        <v>42737</v>
      </c>
      <c r="I288" t="str">
        <f>VLOOKUP(pipeline!D288,account,2,FALSE)</f>
        <v>marketing</v>
      </c>
      <c r="J288">
        <f t="shared" si="192"/>
        <v>1995</v>
      </c>
      <c r="K288">
        <f t="shared" si="193"/>
        <v>2173.98</v>
      </c>
      <c r="L288">
        <f t="shared" si="194"/>
        <v>2928</v>
      </c>
      <c r="M288" t="str">
        <f t="shared" si="195"/>
        <v>United States</v>
      </c>
      <c r="N288" t="str">
        <f t="shared" si="196"/>
        <v>Inity</v>
      </c>
      <c r="O288" t="str">
        <f t="shared" si="197"/>
        <v>GTX</v>
      </c>
      <c r="P288">
        <f t="shared" si="189"/>
        <v>1096</v>
      </c>
      <c r="Q288" t="str">
        <f t="shared" si="190"/>
        <v>Cara Losch</v>
      </c>
      <c r="R288" t="str">
        <f t="shared" si="191"/>
        <v>East</v>
      </c>
    </row>
    <row r="289" spans="1:18">
      <c r="A289" t="s">
        <v>449</v>
      </c>
      <c r="B289" t="s">
        <v>27</v>
      </c>
      <c r="C289" t="s">
        <v>55</v>
      </c>
      <c r="D289" t="s">
        <v>208</v>
      </c>
      <c r="E289" t="s">
        <v>50</v>
      </c>
      <c r="F289" s="1">
        <v>42737</v>
      </c>
      <c r="G289" s="1">
        <v>42859</v>
      </c>
      <c r="H289">
        <v>572</v>
      </c>
      <c r="I289" t="str">
        <f>VLOOKUP(pipeline!D289,account,2,FALSE)</f>
        <v>software</v>
      </c>
      <c r="J289">
        <f t="shared" ref="J289:J296" si="198">VLOOKUP(D289,account,3,FALSE)</f>
        <v>1982</v>
      </c>
      <c r="K289">
        <f t="shared" ref="K289:K296" si="199">VLOOKUP(D289,account,4,FALSE)</f>
        <v>4618</v>
      </c>
      <c r="L289">
        <f t="shared" ref="L289:L296" si="200">VLOOKUP(D289,account,5,FALSE)</f>
        <v>10083</v>
      </c>
      <c r="M289" t="str">
        <f t="shared" ref="M289:M296" si="201">VLOOKUP(D289,account,6,FALSE)</f>
        <v>United States</v>
      </c>
      <c r="N289">
        <f t="shared" ref="N289:N296" si="202">VLOOKUP(D289,accounts,7,FALSE)</f>
        <v>0</v>
      </c>
      <c r="O289" t="str">
        <f t="shared" ref="O289:O296" si="203">VLOOKUP(C289,products,2,FALSE)</f>
        <v>GTX</v>
      </c>
      <c r="P289">
        <f t="shared" si="189"/>
        <v>550</v>
      </c>
      <c r="Q289" t="str">
        <f t="shared" si="190"/>
        <v>Melvin Marxen</v>
      </c>
      <c r="R289" t="str">
        <f t="shared" si="191"/>
        <v>Central</v>
      </c>
    </row>
    <row r="290" spans="1:18">
      <c r="A290" t="s">
        <v>450</v>
      </c>
      <c r="B290" t="s">
        <v>39</v>
      </c>
      <c r="C290" t="s">
        <v>55</v>
      </c>
      <c r="D290" t="s">
        <v>167</v>
      </c>
      <c r="E290" t="s">
        <v>50</v>
      </c>
      <c r="F290" s="1">
        <v>42737</v>
      </c>
      <c r="G290" s="1">
        <v>42795</v>
      </c>
      <c r="H290">
        <v>550</v>
      </c>
      <c r="I290" t="str">
        <f>VLOOKUP(pipeline!D290,account,2,FALSE)</f>
        <v>marketing</v>
      </c>
      <c r="J290">
        <f t="shared" si="198"/>
        <v>2000</v>
      </c>
      <c r="K290">
        <f t="shared" si="199"/>
        <v>2952.73</v>
      </c>
      <c r="L290">
        <f t="shared" si="200"/>
        <v>5107</v>
      </c>
      <c r="M290" t="str">
        <f t="shared" si="201"/>
        <v>United States</v>
      </c>
      <c r="N290">
        <f t="shared" si="202"/>
        <v>0</v>
      </c>
      <c r="O290" t="str">
        <f t="shared" si="203"/>
        <v>GTX</v>
      </c>
      <c r="P290">
        <f t="shared" si="189"/>
        <v>550</v>
      </c>
      <c r="Q290" t="str">
        <f t="shared" si="190"/>
        <v>Summer Sewald</v>
      </c>
      <c r="R290" t="str">
        <f t="shared" si="191"/>
        <v>West</v>
      </c>
    </row>
    <row r="291" spans="1:18">
      <c r="A291" t="s">
        <v>451</v>
      </c>
      <c r="B291" t="s">
        <v>28</v>
      </c>
      <c r="C291" t="s">
        <v>57</v>
      </c>
      <c r="D291" t="s">
        <v>95</v>
      </c>
      <c r="E291" t="s">
        <v>50</v>
      </c>
      <c r="F291" s="1">
        <v>42737</v>
      </c>
      <c r="G291" s="1">
        <v>42804</v>
      </c>
      <c r="H291">
        <v>3647</v>
      </c>
      <c r="I291" t="str">
        <f>VLOOKUP(pipeline!D291,account,2,FALSE)</f>
        <v>medical</v>
      </c>
      <c r="J291">
        <f t="shared" si="198"/>
        <v>1984</v>
      </c>
      <c r="K291">
        <f t="shared" si="199"/>
        <v>441.08</v>
      </c>
      <c r="L291">
        <f t="shared" si="200"/>
        <v>1210</v>
      </c>
      <c r="M291" t="str">
        <f t="shared" si="201"/>
        <v>United States</v>
      </c>
      <c r="N291">
        <f t="shared" si="202"/>
        <v>0</v>
      </c>
      <c r="O291" t="str">
        <f t="shared" si="203"/>
        <v>MG</v>
      </c>
      <c r="P291">
        <f t="shared" ref="P291:P296" si="204">VLOOKUP(C291,products,3,FALSE)</f>
        <v>3393</v>
      </c>
      <c r="Q291" t="str">
        <f t="shared" ref="Q291:Q296" si="205">VLOOKUP(B291,sales,2,FALSE)</f>
        <v>Melvin Marxen</v>
      </c>
      <c r="R291" t="str">
        <f t="shared" ref="R291:R296" si="206">VLOOKUP(B291,sales,3,FALSE)</f>
        <v>Central</v>
      </c>
    </row>
    <row r="292" spans="1:18">
      <c r="A292" t="s">
        <v>452</v>
      </c>
      <c r="B292" t="s">
        <v>22</v>
      </c>
      <c r="C292" t="s">
        <v>55</v>
      </c>
      <c r="D292" t="s">
        <v>208</v>
      </c>
      <c r="E292" t="s">
        <v>50</v>
      </c>
      <c r="F292" s="1">
        <v>42737</v>
      </c>
      <c r="G292" s="1">
        <v>42815</v>
      </c>
      <c r="H292">
        <v>573</v>
      </c>
      <c r="I292" t="str">
        <f>VLOOKUP(pipeline!D292,account,2,FALSE)</f>
        <v>software</v>
      </c>
      <c r="J292">
        <f t="shared" si="198"/>
        <v>1982</v>
      </c>
      <c r="K292">
        <f t="shared" si="199"/>
        <v>4618</v>
      </c>
      <c r="L292">
        <f t="shared" si="200"/>
        <v>10083</v>
      </c>
      <c r="M292" t="str">
        <f t="shared" si="201"/>
        <v>United States</v>
      </c>
      <c r="N292">
        <f t="shared" si="202"/>
        <v>0</v>
      </c>
      <c r="O292" t="str">
        <f t="shared" si="203"/>
        <v>GTX</v>
      </c>
      <c r="P292">
        <f t="shared" si="204"/>
        <v>550</v>
      </c>
      <c r="Q292" t="str">
        <f t="shared" si="205"/>
        <v>Dustin Brinkmann</v>
      </c>
      <c r="R292" t="str">
        <f t="shared" si="206"/>
        <v>Central</v>
      </c>
    </row>
    <row r="293" spans="1:18">
      <c r="A293" t="s">
        <v>453</v>
      </c>
      <c r="B293" t="s">
        <v>10</v>
      </c>
      <c r="C293" t="s">
        <v>55</v>
      </c>
      <c r="D293" t="s">
        <v>350</v>
      </c>
      <c r="E293" t="s">
        <v>50</v>
      </c>
      <c r="F293" s="1">
        <v>42737</v>
      </c>
      <c r="G293" s="1">
        <v>42823</v>
      </c>
      <c r="H293">
        <v>542</v>
      </c>
      <c r="I293" t="str">
        <f>VLOOKUP(pipeline!D293,account,2,FALSE)</f>
        <v>technolgy</v>
      </c>
      <c r="J293">
        <f t="shared" si="198"/>
        <v>2011</v>
      </c>
      <c r="K293">
        <f t="shared" si="199"/>
        <v>40.79</v>
      </c>
      <c r="L293">
        <f t="shared" si="200"/>
        <v>142</v>
      </c>
      <c r="M293" t="str">
        <f t="shared" si="201"/>
        <v>China</v>
      </c>
      <c r="N293">
        <f t="shared" si="202"/>
        <v>0</v>
      </c>
      <c r="O293" t="str">
        <f t="shared" si="203"/>
        <v>GTX</v>
      </c>
      <c r="P293">
        <f t="shared" si="204"/>
        <v>550</v>
      </c>
      <c r="Q293" t="str">
        <f t="shared" si="205"/>
        <v>Cara Losch</v>
      </c>
      <c r="R293" t="str">
        <f t="shared" si="206"/>
        <v>East</v>
      </c>
    </row>
    <row r="294" spans="1:18">
      <c r="A294" t="s">
        <v>454</v>
      </c>
      <c r="B294" t="s">
        <v>32</v>
      </c>
      <c r="C294" t="s">
        <v>57</v>
      </c>
      <c r="D294" t="s">
        <v>381</v>
      </c>
      <c r="E294" t="s">
        <v>50</v>
      </c>
      <c r="F294" s="1">
        <v>42738</v>
      </c>
      <c r="G294" s="1">
        <v>42806</v>
      </c>
      <c r="H294">
        <v>3479</v>
      </c>
      <c r="I294" t="str">
        <f>VLOOKUP(pipeline!D294,account,2,FALSE)</f>
        <v>marketing</v>
      </c>
      <c r="J294">
        <f t="shared" si="198"/>
        <v>1999</v>
      </c>
      <c r="K294">
        <f t="shared" si="199"/>
        <v>1197.44</v>
      </c>
      <c r="L294">
        <f t="shared" si="200"/>
        <v>2570</v>
      </c>
      <c r="M294" t="str">
        <f t="shared" si="201"/>
        <v>United States</v>
      </c>
      <c r="N294">
        <f t="shared" si="202"/>
        <v>0</v>
      </c>
      <c r="O294" t="str">
        <f t="shared" si="203"/>
        <v>MG</v>
      </c>
      <c r="P294">
        <f t="shared" si="204"/>
        <v>3393</v>
      </c>
      <c r="Q294" t="str">
        <f t="shared" si="205"/>
        <v>Rocco Neubert</v>
      </c>
      <c r="R294" t="str">
        <f t="shared" si="206"/>
        <v>East</v>
      </c>
    </row>
    <row r="295" spans="1:18">
      <c r="A295" t="s">
        <v>455</v>
      </c>
      <c r="B295" t="s">
        <v>33</v>
      </c>
      <c r="C295" t="s">
        <v>57</v>
      </c>
      <c r="D295" t="s">
        <v>121</v>
      </c>
      <c r="E295" t="s">
        <v>52</v>
      </c>
      <c r="F295" s="1">
        <v>42738</v>
      </c>
      <c r="G295" s="1">
        <v>42816</v>
      </c>
      <c r="H295">
        <v>0</v>
      </c>
      <c r="I295" t="str">
        <f>VLOOKUP(pipeline!D295,account,2,FALSE)</f>
        <v>retail</v>
      </c>
      <c r="J295">
        <f t="shared" si="198"/>
        <v>1995</v>
      </c>
      <c r="K295">
        <f t="shared" si="199"/>
        <v>5158.71</v>
      </c>
      <c r="L295">
        <f t="shared" si="200"/>
        <v>17479</v>
      </c>
      <c r="M295" t="str">
        <f t="shared" si="201"/>
        <v>Japan</v>
      </c>
      <c r="N295">
        <f t="shared" si="202"/>
        <v>0</v>
      </c>
      <c r="O295" t="str">
        <f t="shared" si="203"/>
        <v>MG</v>
      </c>
      <c r="P295">
        <f t="shared" si="204"/>
        <v>3393</v>
      </c>
      <c r="Q295" t="str">
        <f t="shared" si="205"/>
        <v>Rocco Neubert</v>
      </c>
      <c r="R295" t="str">
        <f t="shared" si="206"/>
        <v>East</v>
      </c>
    </row>
    <row r="296" spans="1:18">
      <c r="A296" t="s">
        <v>456</v>
      </c>
      <c r="B296" t="s">
        <v>25</v>
      </c>
      <c r="C296" t="s">
        <v>58</v>
      </c>
      <c r="D296" t="s">
        <v>143</v>
      </c>
      <c r="E296" t="s">
        <v>50</v>
      </c>
      <c r="F296" s="1">
        <v>42738</v>
      </c>
      <c r="G296" s="1">
        <v>42815</v>
      </c>
      <c r="H296">
        <v>1012</v>
      </c>
      <c r="I296" t="str">
        <f>VLOOKUP(pipeline!D296,account,2,FALSE)</f>
        <v>finance</v>
      </c>
      <c r="J296">
        <f t="shared" si="198"/>
        <v>1987</v>
      </c>
      <c r="K296">
        <f t="shared" si="199"/>
        <v>1698.2</v>
      </c>
      <c r="L296">
        <f t="shared" si="200"/>
        <v>3798</v>
      </c>
      <c r="M296" t="str">
        <f t="shared" si="201"/>
        <v>United States</v>
      </c>
      <c r="N296">
        <f t="shared" si="202"/>
        <v>0</v>
      </c>
      <c r="O296" t="str">
        <f t="shared" si="203"/>
        <v>GTX</v>
      </c>
      <c r="P296">
        <f t="shared" si="204"/>
        <v>1096</v>
      </c>
      <c r="Q296" t="str">
        <f t="shared" si="205"/>
        <v>Melvin Marxen</v>
      </c>
      <c r="R296" t="str">
        <f t="shared" si="206"/>
        <v>Central</v>
      </c>
    </row>
    <row r="297" spans="1:18">
      <c r="A297" t="s">
        <v>457</v>
      </c>
      <c r="B297" t="s">
        <v>37</v>
      </c>
      <c r="C297" t="s">
        <v>58</v>
      </c>
      <c r="D297" t="s">
        <v>231</v>
      </c>
      <c r="E297" t="s">
        <v>50</v>
      </c>
      <c r="F297" s="1">
        <v>42738</v>
      </c>
      <c r="G297" s="1">
        <v>42800</v>
      </c>
      <c r="H297">
        <v>990</v>
      </c>
      <c r="I297" t="str">
        <f>VLOOKUP(pipeline!D297,account,2,FALSE)</f>
        <v>technolgy</v>
      </c>
      <c r="J297">
        <f t="shared" ref="J297:J303" si="207">VLOOKUP(D297,account,3,FALSE)</f>
        <v>2010</v>
      </c>
      <c r="K297">
        <f t="shared" ref="K297:K303" si="208">VLOOKUP(D297,account,4,FALSE)</f>
        <v>587.72</v>
      </c>
      <c r="L297">
        <f t="shared" ref="L297:L303" si="209">VLOOKUP(D297,account,5,FALSE)</f>
        <v>1501</v>
      </c>
      <c r="M297" t="str">
        <f t="shared" ref="M297:M303" si="210">VLOOKUP(D297,account,6,FALSE)</f>
        <v>United States</v>
      </c>
      <c r="N297">
        <f t="shared" ref="N297:N303" si="211">VLOOKUP(D297,accounts,7,FALSE)</f>
        <v>0</v>
      </c>
      <c r="O297" t="str">
        <f t="shared" ref="O297:O303" si="212">VLOOKUP(C297,products,2,FALSE)</f>
        <v>GTX</v>
      </c>
      <c r="P297">
        <f>VLOOKUP(C297,products,3,FALSE)</f>
        <v>1096</v>
      </c>
      <c r="Q297" t="str">
        <f>VLOOKUP(B297,sales,2,FALSE)</f>
        <v>Summer Sewald</v>
      </c>
      <c r="R297" t="str">
        <f>VLOOKUP(B297,sales,3,FALSE)</f>
        <v>West</v>
      </c>
    </row>
    <row r="298" spans="1:18">
      <c r="A298" t="s">
        <v>458</v>
      </c>
      <c r="B298" t="s">
        <v>39</v>
      </c>
      <c r="C298" t="s">
        <v>55</v>
      </c>
      <c r="D298" t="s">
        <v>103</v>
      </c>
      <c r="E298" t="s">
        <v>52</v>
      </c>
      <c r="F298" s="1">
        <v>42738</v>
      </c>
      <c r="G298" s="1">
        <v>42811</v>
      </c>
      <c r="H298">
        <v>0</v>
      </c>
      <c r="I298" t="str">
        <f>VLOOKUP(pipeline!D298,account,2,FALSE)</f>
        <v>employment</v>
      </c>
      <c r="J298">
        <f t="shared" si="207"/>
        <v>1988</v>
      </c>
      <c r="K298">
        <f t="shared" si="208"/>
        <v>2059.9</v>
      </c>
      <c r="L298">
        <f t="shared" si="209"/>
        <v>3644</v>
      </c>
      <c r="M298" t="str">
        <f t="shared" si="210"/>
        <v>United States</v>
      </c>
      <c r="N298">
        <f t="shared" si="211"/>
        <v>0</v>
      </c>
      <c r="O298" t="str">
        <f t="shared" si="212"/>
        <v>GTX</v>
      </c>
      <c r="P298">
        <f t="shared" ref="P298:P303" si="213">VLOOKUP(C298,products,3,FALSE)</f>
        <v>550</v>
      </c>
      <c r="Q298" t="str">
        <f t="shared" ref="Q298:Q303" si="214">VLOOKUP(B298,sales,2,FALSE)</f>
        <v>Summer Sewald</v>
      </c>
      <c r="R298" t="str">
        <f t="shared" ref="R298:R303" si="215">VLOOKUP(B298,sales,3,FALSE)</f>
        <v>West</v>
      </c>
    </row>
    <row r="299" spans="1:18">
      <c r="A299" t="s">
        <v>459</v>
      </c>
      <c r="B299" t="s">
        <v>39</v>
      </c>
      <c r="C299" t="s">
        <v>58</v>
      </c>
      <c r="D299" t="s">
        <v>266</v>
      </c>
      <c r="E299" t="s">
        <v>50</v>
      </c>
      <c r="F299" s="1">
        <v>42738</v>
      </c>
      <c r="G299" s="1">
        <v>42824</v>
      </c>
      <c r="H299">
        <v>1054</v>
      </c>
      <c r="I299" t="str">
        <f>VLOOKUP(pipeline!D299,account,2,FALSE)</f>
        <v>finance</v>
      </c>
      <c r="J299">
        <f t="shared" si="207"/>
        <v>1993</v>
      </c>
      <c r="K299">
        <f t="shared" si="208"/>
        <v>7537.24</v>
      </c>
      <c r="L299">
        <f t="shared" si="209"/>
        <v>20293</v>
      </c>
      <c r="M299" t="str">
        <f t="shared" si="210"/>
        <v>United States</v>
      </c>
      <c r="N299">
        <f t="shared" si="211"/>
        <v>0</v>
      </c>
      <c r="O299" t="str">
        <f t="shared" si="212"/>
        <v>GTX</v>
      </c>
      <c r="P299">
        <f t="shared" si="213"/>
        <v>1096</v>
      </c>
      <c r="Q299" t="str">
        <f t="shared" si="214"/>
        <v>Summer Sewald</v>
      </c>
      <c r="R299" t="str">
        <f t="shared" si="215"/>
        <v>West</v>
      </c>
    </row>
    <row r="300" spans="1:18">
      <c r="A300" t="s">
        <v>460</v>
      </c>
      <c r="B300" t="s">
        <v>17</v>
      </c>
      <c r="C300" t="s">
        <v>56</v>
      </c>
      <c r="D300" t="s">
        <v>106</v>
      </c>
      <c r="E300" t="s">
        <v>50</v>
      </c>
      <c r="F300" s="1">
        <v>42738</v>
      </c>
      <c r="G300" s="1">
        <v>42809</v>
      </c>
      <c r="H300">
        <v>55</v>
      </c>
      <c r="I300" t="str">
        <f>VLOOKUP(pipeline!D300,account,2,FALSE)</f>
        <v>software</v>
      </c>
      <c r="J300">
        <f t="shared" si="207"/>
        <v>1996</v>
      </c>
      <c r="K300">
        <f t="shared" si="208"/>
        <v>6354.87</v>
      </c>
      <c r="L300">
        <f t="shared" si="209"/>
        <v>16780</v>
      </c>
      <c r="M300" t="str">
        <f t="shared" si="210"/>
        <v>United States</v>
      </c>
      <c r="N300" t="str">
        <f t="shared" si="211"/>
        <v>Bubba Gump</v>
      </c>
      <c r="O300" t="str">
        <f t="shared" si="212"/>
        <v>MG</v>
      </c>
      <c r="P300">
        <f t="shared" si="213"/>
        <v>55</v>
      </c>
      <c r="Q300" t="str">
        <f t="shared" si="214"/>
        <v>Celia Rouche</v>
      </c>
      <c r="R300" t="str">
        <f t="shared" si="215"/>
        <v>West</v>
      </c>
    </row>
    <row r="301" spans="1:18">
      <c r="A301" t="s">
        <v>461</v>
      </c>
      <c r="B301" t="s">
        <v>10</v>
      </c>
      <c r="C301" t="s">
        <v>56</v>
      </c>
      <c r="D301" t="s">
        <v>121</v>
      </c>
      <c r="E301" t="s">
        <v>52</v>
      </c>
      <c r="F301" s="1">
        <v>42738</v>
      </c>
      <c r="G301" s="1">
        <v>42799</v>
      </c>
      <c r="H301">
        <v>0</v>
      </c>
      <c r="I301" t="str">
        <f>VLOOKUP(pipeline!D301,account,2,FALSE)</f>
        <v>retail</v>
      </c>
      <c r="J301">
        <f t="shared" si="207"/>
        <v>1995</v>
      </c>
      <c r="K301">
        <f t="shared" si="208"/>
        <v>5158.71</v>
      </c>
      <c r="L301">
        <f t="shared" si="209"/>
        <v>17479</v>
      </c>
      <c r="M301" t="str">
        <f t="shared" si="210"/>
        <v>Japan</v>
      </c>
      <c r="N301">
        <f t="shared" si="211"/>
        <v>0</v>
      </c>
      <c r="O301" t="str">
        <f t="shared" si="212"/>
        <v>MG</v>
      </c>
      <c r="P301">
        <f t="shared" si="213"/>
        <v>55</v>
      </c>
      <c r="Q301" t="str">
        <f t="shared" si="214"/>
        <v>Cara Losch</v>
      </c>
      <c r="R301" t="str">
        <f t="shared" si="215"/>
        <v>East</v>
      </c>
    </row>
    <row r="302" spans="1:18">
      <c r="A302" t="s">
        <v>462</v>
      </c>
      <c r="B302" t="s">
        <v>31</v>
      </c>
      <c r="C302" t="s">
        <v>58</v>
      </c>
      <c r="D302" t="s">
        <v>463</v>
      </c>
      <c r="E302" t="s">
        <v>50</v>
      </c>
      <c r="F302" s="1">
        <v>42739</v>
      </c>
      <c r="G302" s="1">
        <v>42819</v>
      </c>
      <c r="H302">
        <v>1073</v>
      </c>
      <c r="I302" t="str">
        <f>VLOOKUP(pipeline!D302,account,2,FALSE)</f>
        <v>technolgy</v>
      </c>
      <c r="J302">
        <f t="shared" si="207"/>
        <v>2011</v>
      </c>
      <c r="K302">
        <f t="shared" si="208"/>
        <v>527.11</v>
      </c>
      <c r="L302">
        <f t="shared" si="209"/>
        <v>1428</v>
      </c>
      <c r="M302" t="str">
        <f t="shared" si="210"/>
        <v>United States</v>
      </c>
      <c r="N302" t="str">
        <f t="shared" si="211"/>
        <v>Acme Corporation</v>
      </c>
      <c r="O302" t="str">
        <f t="shared" si="212"/>
        <v>GTX</v>
      </c>
      <c r="P302">
        <f t="shared" si="213"/>
        <v>1096</v>
      </c>
      <c r="Q302" t="str">
        <f t="shared" si="214"/>
        <v>Rocco Neubert</v>
      </c>
      <c r="R302" t="str">
        <f t="shared" si="215"/>
        <v>East</v>
      </c>
    </row>
    <row r="303" spans="1:18">
      <c r="A303" t="s">
        <v>464</v>
      </c>
      <c r="B303" t="s">
        <v>20</v>
      </c>
      <c r="C303" t="s">
        <v>57</v>
      </c>
      <c r="D303" t="s">
        <v>147</v>
      </c>
      <c r="E303" t="s">
        <v>52</v>
      </c>
      <c r="F303" s="1">
        <v>42739</v>
      </c>
      <c r="G303" s="1">
        <v>42814</v>
      </c>
      <c r="H303">
        <v>0</v>
      </c>
      <c r="I303" t="str">
        <f>VLOOKUP(pipeline!D303,account,2,FALSE)</f>
        <v>retail</v>
      </c>
      <c r="J303">
        <f t="shared" si="207"/>
        <v>2007</v>
      </c>
      <c r="K303">
        <f t="shared" si="208"/>
        <v>894.33</v>
      </c>
      <c r="L303">
        <f t="shared" si="209"/>
        <v>1635</v>
      </c>
      <c r="M303" t="str">
        <f t="shared" si="210"/>
        <v>Italy</v>
      </c>
      <c r="N303">
        <f t="shared" si="211"/>
        <v>0</v>
      </c>
      <c r="O303" t="str">
        <f t="shared" si="212"/>
        <v>MG</v>
      </c>
      <c r="P303">
        <f t="shared" si="213"/>
        <v>3393</v>
      </c>
      <c r="Q303" t="str">
        <f t="shared" si="214"/>
        <v>Dustin Brinkmann</v>
      </c>
      <c r="R303" t="str">
        <f t="shared" si="215"/>
        <v>Central</v>
      </c>
    </row>
    <row r="304" spans="1:18">
      <c r="A304" t="s">
        <v>465</v>
      </c>
      <c r="B304" t="s">
        <v>39</v>
      </c>
      <c r="C304" t="s">
        <v>55</v>
      </c>
      <c r="D304" t="s">
        <v>205</v>
      </c>
      <c r="E304" t="s">
        <v>50</v>
      </c>
      <c r="F304" s="1">
        <v>42739</v>
      </c>
      <c r="G304" s="1">
        <v>42810</v>
      </c>
      <c r="H304">
        <v>586</v>
      </c>
      <c r="I304" t="str">
        <f>VLOOKUP(pipeline!D304,account,2,FALSE)</f>
        <v>telecommunications</v>
      </c>
      <c r="J304">
        <f t="shared" ref="J304:J310" si="216">VLOOKUP(D304,account,3,FALSE)</f>
        <v>1995</v>
      </c>
      <c r="K304">
        <f t="shared" ref="K304:K310" si="217">VLOOKUP(D304,account,4,FALSE)</f>
        <v>1825.82</v>
      </c>
      <c r="L304">
        <f t="shared" ref="L304:L310" si="218">VLOOKUP(D304,account,5,FALSE)</f>
        <v>5595</v>
      </c>
      <c r="M304" t="str">
        <f t="shared" ref="M304:M310" si="219">VLOOKUP(D304,account,6,FALSE)</f>
        <v>United States</v>
      </c>
      <c r="N304" t="str">
        <f t="shared" ref="N304:N310" si="220">VLOOKUP(D304,accounts,7,FALSE)</f>
        <v>Sonron</v>
      </c>
      <c r="O304" t="str">
        <f t="shared" ref="O304:O310" si="221">VLOOKUP(C304,products,2,FALSE)</f>
        <v>GTX</v>
      </c>
      <c r="P304">
        <f t="shared" ref="P304:P310" si="222">VLOOKUP(C304,products,3,FALSE)</f>
        <v>550</v>
      </c>
      <c r="Q304" t="str">
        <f t="shared" ref="Q304:Q310" si="223">VLOOKUP(B304,sales,2,FALSE)</f>
        <v>Summer Sewald</v>
      </c>
      <c r="R304" t="str">
        <f t="shared" ref="R304:R310" si="224">VLOOKUP(B304,sales,3,FALSE)</f>
        <v>West</v>
      </c>
    </row>
    <row r="305" spans="1:18">
      <c r="A305" t="s">
        <v>466</v>
      </c>
      <c r="B305" t="s">
        <v>17</v>
      </c>
      <c r="C305" t="s">
        <v>58</v>
      </c>
      <c r="D305" t="s">
        <v>306</v>
      </c>
      <c r="E305" t="s">
        <v>50</v>
      </c>
      <c r="F305" s="1">
        <v>42739</v>
      </c>
      <c r="G305" s="1">
        <v>42822</v>
      </c>
      <c r="H305">
        <v>880</v>
      </c>
      <c r="I305" t="str">
        <f>VLOOKUP(pipeline!D305,account,2,FALSE)</f>
        <v>technolgy</v>
      </c>
      <c r="J305">
        <f t="shared" si="216"/>
        <v>1997</v>
      </c>
      <c r="K305">
        <f t="shared" si="217"/>
        <v>8170.38</v>
      </c>
      <c r="L305">
        <f t="shared" si="218"/>
        <v>16499</v>
      </c>
      <c r="M305" t="str">
        <f t="shared" si="219"/>
        <v>Korea</v>
      </c>
      <c r="N305">
        <f t="shared" si="220"/>
        <v>0</v>
      </c>
      <c r="O305" t="str">
        <f t="shared" si="221"/>
        <v>GTX</v>
      </c>
      <c r="P305">
        <f t="shared" si="222"/>
        <v>1096</v>
      </c>
      <c r="Q305" t="str">
        <f t="shared" si="223"/>
        <v>Celia Rouche</v>
      </c>
      <c r="R305" t="str">
        <f t="shared" si="224"/>
        <v>West</v>
      </c>
    </row>
    <row r="306" spans="1:18">
      <c r="A306" t="s">
        <v>467</v>
      </c>
      <c r="B306" t="s">
        <v>17</v>
      </c>
      <c r="C306" t="s">
        <v>57</v>
      </c>
      <c r="D306" t="s">
        <v>153</v>
      </c>
      <c r="E306" t="s">
        <v>50</v>
      </c>
      <c r="F306" s="1">
        <v>42739</v>
      </c>
      <c r="G306" s="1">
        <v>42806</v>
      </c>
      <c r="H306">
        <v>3676</v>
      </c>
      <c r="I306" t="str">
        <f>VLOOKUP(pipeline!D306,account,2,FALSE)</f>
        <v>retail</v>
      </c>
      <c r="J306">
        <f t="shared" si="216"/>
        <v>2001</v>
      </c>
      <c r="K306">
        <f t="shared" si="217"/>
        <v>2437.85</v>
      </c>
      <c r="L306">
        <f t="shared" si="218"/>
        <v>4874</v>
      </c>
      <c r="M306" t="str">
        <f t="shared" si="219"/>
        <v>United States</v>
      </c>
      <c r="N306">
        <f t="shared" si="220"/>
        <v>0</v>
      </c>
      <c r="O306" t="str">
        <f t="shared" si="221"/>
        <v>MG</v>
      </c>
      <c r="P306">
        <f t="shared" si="222"/>
        <v>3393</v>
      </c>
      <c r="Q306" t="str">
        <f t="shared" si="223"/>
        <v>Celia Rouche</v>
      </c>
      <c r="R306" t="str">
        <f t="shared" si="224"/>
        <v>West</v>
      </c>
    </row>
    <row r="307" spans="1:18">
      <c r="A307" t="s">
        <v>468</v>
      </c>
      <c r="B307" t="s">
        <v>19</v>
      </c>
      <c r="C307" t="s">
        <v>57</v>
      </c>
      <c r="D307" t="s">
        <v>241</v>
      </c>
      <c r="E307" t="s">
        <v>52</v>
      </c>
      <c r="F307" s="1">
        <v>42740</v>
      </c>
      <c r="G307" s="1">
        <v>42819</v>
      </c>
      <c r="H307">
        <v>0</v>
      </c>
      <c r="I307" t="str">
        <f>VLOOKUP(pipeline!D307,account,2,FALSE)</f>
        <v>finance</v>
      </c>
      <c r="J307">
        <f t="shared" si="216"/>
        <v>1991</v>
      </c>
      <c r="K307">
        <f t="shared" si="217"/>
        <v>2819.5</v>
      </c>
      <c r="L307">
        <f t="shared" si="218"/>
        <v>7227</v>
      </c>
      <c r="M307" t="str">
        <f t="shared" si="219"/>
        <v>United States</v>
      </c>
      <c r="N307" t="str">
        <f t="shared" si="220"/>
        <v>Golddex</v>
      </c>
      <c r="O307" t="str">
        <f t="shared" si="221"/>
        <v>MG</v>
      </c>
      <c r="P307">
        <f t="shared" si="222"/>
        <v>3393</v>
      </c>
      <c r="Q307" t="str">
        <f t="shared" si="223"/>
        <v>Dustin Brinkmann</v>
      </c>
      <c r="R307" t="str">
        <f t="shared" si="224"/>
        <v>Central</v>
      </c>
    </row>
    <row r="308" spans="1:18">
      <c r="A308" t="s">
        <v>469</v>
      </c>
      <c r="B308" t="s">
        <v>8</v>
      </c>
      <c r="C308" t="s">
        <v>58</v>
      </c>
      <c r="D308" t="s">
        <v>228</v>
      </c>
      <c r="E308" t="s">
        <v>52</v>
      </c>
      <c r="F308" s="1">
        <v>42740</v>
      </c>
      <c r="G308" s="1">
        <v>42820</v>
      </c>
      <c r="H308">
        <v>0</v>
      </c>
      <c r="I308" t="str">
        <f>VLOOKUP(pipeline!D308,account,2,FALSE)</f>
        <v>finance</v>
      </c>
      <c r="J308">
        <f t="shared" si="216"/>
        <v>1994</v>
      </c>
      <c r="K308">
        <f t="shared" si="217"/>
        <v>355.23</v>
      </c>
      <c r="L308">
        <f t="shared" si="218"/>
        <v>853</v>
      </c>
      <c r="M308" t="str">
        <f t="shared" si="219"/>
        <v>United States</v>
      </c>
      <c r="N308">
        <f t="shared" si="220"/>
        <v>0</v>
      </c>
      <c r="O308" t="str">
        <f t="shared" si="221"/>
        <v>GTX</v>
      </c>
      <c r="P308">
        <f t="shared" si="222"/>
        <v>1096</v>
      </c>
      <c r="Q308" t="str">
        <f t="shared" si="223"/>
        <v>Cara Losch</v>
      </c>
      <c r="R308" t="str">
        <f t="shared" si="224"/>
        <v>East</v>
      </c>
    </row>
    <row r="309" spans="1:18">
      <c r="A309" t="s">
        <v>470</v>
      </c>
      <c r="B309" t="s">
        <v>39</v>
      </c>
      <c r="C309" t="s">
        <v>55</v>
      </c>
      <c r="D309" t="s">
        <v>316</v>
      </c>
      <c r="E309" t="s">
        <v>52</v>
      </c>
      <c r="F309" s="1">
        <v>42740</v>
      </c>
      <c r="G309" s="1">
        <v>42824</v>
      </c>
      <c r="H309">
        <v>0</v>
      </c>
      <c r="I309" t="str">
        <f>VLOOKUP(pipeline!D309,account,2,FALSE)</f>
        <v>retail</v>
      </c>
      <c r="J309">
        <f t="shared" si="216"/>
        <v>2009</v>
      </c>
      <c r="K309">
        <f t="shared" si="217"/>
        <v>497.11</v>
      </c>
      <c r="L309">
        <f t="shared" si="218"/>
        <v>1588</v>
      </c>
      <c r="M309" t="str">
        <f t="shared" si="219"/>
        <v>United States</v>
      </c>
      <c r="N309">
        <f t="shared" si="220"/>
        <v>0</v>
      </c>
      <c r="O309" t="str">
        <f t="shared" si="221"/>
        <v>GTX</v>
      </c>
      <c r="P309">
        <f t="shared" si="222"/>
        <v>550</v>
      </c>
      <c r="Q309" t="str">
        <f t="shared" si="223"/>
        <v>Summer Sewald</v>
      </c>
      <c r="R309" t="str">
        <f t="shared" si="224"/>
        <v>West</v>
      </c>
    </row>
    <row r="310" spans="1:18">
      <c r="A310" t="s">
        <v>471</v>
      </c>
      <c r="B310" t="s">
        <v>19</v>
      </c>
      <c r="C310" t="s">
        <v>57</v>
      </c>
      <c r="D310" t="s">
        <v>241</v>
      </c>
      <c r="E310" t="s">
        <v>52</v>
      </c>
      <c r="F310" s="1">
        <v>42741</v>
      </c>
      <c r="G310" s="1">
        <v>42815</v>
      </c>
      <c r="H310">
        <v>0</v>
      </c>
      <c r="I310" t="str">
        <f>VLOOKUP(pipeline!D310,account,2,FALSE)</f>
        <v>finance</v>
      </c>
      <c r="J310">
        <f t="shared" si="216"/>
        <v>1991</v>
      </c>
      <c r="K310">
        <f t="shared" si="217"/>
        <v>2819.5</v>
      </c>
      <c r="L310">
        <f t="shared" si="218"/>
        <v>7227</v>
      </c>
      <c r="M310" t="str">
        <f t="shared" si="219"/>
        <v>United States</v>
      </c>
      <c r="N310" t="str">
        <f t="shared" si="220"/>
        <v>Golddex</v>
      </c>
      <c r="O310" t="str">
        <f t="shared" si="221"/>
        <v>MG</v>
      </c>
      <c r="P310">
        <f t="shared" si="222"/>
        <v>3393</v>
      </c>
      <c r="Q310" t="str">
        <f t="shared" si="223"/>
        <v>Dustin Brinkmann</v>
      </c>
      <c r="R310" t="str">
        <f t="shared" si="224"/>
        <v>Central</v>
      </c>
    </row>
    <row r="311" spans="1:18">
      <c r="A311" t="s">
        <v>472</v>
      </c>
      <c r="B311" t="s">
        <v>25</v>
      </c>
      <c r="C311" t="s">
        <v>56</v>
      </c>
      <c r="D311" t="s">
        <v>184</v>
      </c>
      <c r="E311" t="s">
        <v>50</v>
      </c>
      <c r="F311" s="1">
        <v>42741</v>
      </c>
      <c r="G311" s="1">
        <v>42811</v>
      </c>
      <c r="H311">
        <v>56</v>
      </c>
      <c r="I311" t="str">
        <f>VLOOKUP(pipeline!D311,account,2,FALSE)</f>
        <v>retail</v>
      </c>
      <c r="J311">
        <f t="shared" ref="J311:J318" si="225">VLOOKUP(D311,account,3,FALSE)</f>
        <v>1995</v>
      </c>
      <c r="K311">
        <f t="shared" ref="K311:K318" si="226">VLOOKUP(D311,account,4,FALSE)</f>
        <v>332.43</v>
      </c>
      <c r="L311">
        <f t="shared" ref="L311:L318" si="227">VLOOKUP(D311,account,5,FALSE)</f>
        <v>799</v>
      </c>
      <c r="M311" t="str">
        <f t="shared" ref="M311:M318" si="228">VLOOKUP(D311,account,6,FALSE)</f>
        <v>United States</v>
      </c>
      <c r="N311">
        <f t="shared" ref="N311:N318" si="229">VLOOKUP(D311,accounts,7,FALSE)</f>
        <v>0</v>
      </c>
      <c r="O311" t="str">
        <f t="shared" ref="O311:O318" si="230">VLOOKUP(C311,products,2,FALSE)</f>
        <v>MG</v>
      </c>
      <c r="P311">
        <f t="shared" ref="P311:P316" si="231">VLOOKUP(C311,products,3,FALSE)</f>
        <v>55</v>
      </c>
      <c r="Q311" t="str">
        <f t="shared" ref="Q311:Q316" si="232">VLOOKUP(B311,sales,2,FALSE)</f>
        <v>Melvin Marxen</v>
      </c>
      <c r="R311" t="str">
        <f t="shared" ref="R311:R316" si="233">VLOOKUP(B311,sales,3,FALSE)</f>
        <v>Central</v>
      </c>
    </row>
    <row r="312" spans="1:18">
      <c r="A312" t="s">
        <v>473</v>
      </c>
      <c r="B312" t="s">
        <v>26</v>
      </c>
      <c r="C312" t="s">
        <v>56</v>
      </c>
      <c r="D312" t="s">
        <v>155</v>
      </c>
      <c r="E312" t="s">
        <v>52</v>
      </c>
      <c r="F312" s="1">
        <v>42741</v>
      </c>
      <c r="G312" s="1">
        <v>42817</v>
      </c>
      <c r="H312">
        <v>0</v>
      </c>
      <c r="I312" t="str">
        <f>VLOOKUP(pipeline!D312,account,2,FALSE)</f>
        <v>technolgy</v>
      </c>
      <c r="J312">
        <f t="shared" si="225"/>
        <v>1983</v>
      </c>
      <c r="K312">
        <f t="shared" si="226"/>
        <v>1008.06</v>
      </c>
      <c r="L312">
        <f t="shared" si="227"/>
        <v>1238</v>
      </c>
      <c r="M312" t="str">
        <f t="shared" si="228"/>
        <v>United States</v>
      </c>
      <c r="N312">
        <f t="shared" si="229"/>
        <v>0</v>
      </c>
      <c r="O312" t="str">
        <f t="shared" si="230"/>
        <v>MG</v>
      </c>
      <c r="P312">
        <f t="shared" si="231"/>
        <v>55</v>
      </c>
      <c r="Q312" t="str">
        <f t="shared" si="232"/>
        <v>Melvin Marxen</v>
      </c>
      <c r="R312" t="str">
        <f t="shared" si="233"/>
        <v>Central</v>
      </c>
    </row>
    <row r="313" spans="1:18">
      <c r="A313" t="s">
        <v>474</v>
      </c>
      <c r="B313" t="s">
        <v>26</v>
      </c>
      <c r="C313" t="s">
        <v>56</v>
      </c>
      <c r="D313" t="s">
        <v>241</v>
      </c>
      <c r="E313" t="s">
        <v>50</v>
      </c>
      <c r="F313" s="1">
        <v>42741</v>
      </c>
      <c r="G313" s="1">
        <v>42817</v>
      </c>
      <c r="H313">
        <v>44</v>
      </c>
      <c r="I313" t="str">
        <f>VLOOKUP(pipeline!D313,account,2,FALSE)</f>
        <v>finance</v>
      </c>
      <c r="J313">
        <f t="shared" si="225"/>
        <v>1991</v>
      </c>
      <c r="K313">
        <f t="shared" si="226"/>
        <v>2819.5</v>
      </c>
      <c r="L313">
        <f t="shared" si="227"/>
        <v>7227</v>
      </c>
      <c r="M313" t="str">
        <f t="shared" si="228"/>
        <v>United States</v>
      </c>
      <c r="N313" t="str">
        <f t="shared" si="229"/>
        <v>Golddex</v>
      </c>
      <c r="O313" t="str">
        <f t="shared" si="230"/>
        <v>MG</v>
      </c>
      <c r="P313">
        <f t="shared" si="231"/>
        <v>55</v>
      </c>
      <c r="Q313" t="str">
        <f t="shared" si="232"/>
        <v>Melvin Marxen</v>
      </c>
      <c r="R313" t="str">
        <f t="shared" si="233"/>
        <v>Central</v>
      </c>
    </row>
    <row r="314" spans="1:18">
      <c r="A314" t="s">
        <v>475</v>
      </c>
      <c r="B314" t="s">
        <v>39</v>
      </c>
      <c r="C314" t="s">
        <v>55</v>
      </c>
      <c r="D314" t="s">
        <v>210</v>
      </c>
      <c r="E314" t="s">
        <v>50</v>
      </c>
      <c r="F314" s="1">
        <v>42741</v>
      </c>
      <c r="G314" s="1">
        <v>42821</v>
      </c>
      <c r="H314">
        <v>532</v>
      </c>
      <c r="I314" t="str">
        <f>VLOOKUP(pipeline!D314,account,2,FALSE)</f>
        <v>technolgy</v>
      </c>
      <c r="J314">
        <f t="shared" si="225"/>
        <v>1980</v>
      </c>
      <c r="K314">
        <f t="shared" si="226"/>
        <v>7708.38</v>
      </c>
      <c r="L314">
        <f t="shared" si="227"/>
        <v>13756</v>
      </c>
      <c r="M314" t="str">
        <f t="shared" si="228"/>
        <v>United States</v>
      </c>
      <c r="N314">
        <f t="shared" si="229"/>
        <v>0</v>
      </c>
      <c r="O314" t="str">
        <f t="shared" si="230"/>
        <v>GTX</v>
      </c>
      <c r="P314">
        <f t="shared" si="231"/>
        <v>550</v>
      </c>
      <c r="Q314" t="str">
        <f t="shared" si="232"/>
        <v>Summer Sewald</v>
      </c>
      <c r="R314" t="str">
        <f t="shared" si="233"/>
        <v>West</v>
      </c>
    </row>
    <row r="315" spans="1:18">
      <c r="A315" t="s">
        <v>476</v>
      </c>
      <c r="B315" t="s">
        <v>21</v>
      </c>
      <c r="C315" t="s">
        <v>55</v>
      </c>
      <c r="D315" t="s">
        <v>108</v>
      </c>
      <c r="E315" t="s">
        <v>52</v>
      </c>
      <c r="F315" s="1">
        <v>42741</v>
      </c>
      <c r="G315" s="1">
        <v>42865</v>
      </c>
      <c r="H315">
        <v>0</v>
      </c>
      <c r="I315" t="str">
        <f>VLOOKUP(pipeline!D315,account,2,FALSE)</f>
        <v>telecommunications</v>
      </c>
      <c r="J315">
        <f t="shared" si="225"/>
        <v>1988</v>
      </c>
      <c r="K315">
        <f t="shared" si="226"/>
        <v>5266.09</v>
      </c>
      <c r="L315">
        <f t="shared" si="227"/>
        <v>8595</v>
      </c>
      <c r="M315" t="str">
        <f t="shared" si="228"/>
        <v>United States</v>
      </c>
      <c r="N315" t="str">
        <f t="shared" si="229"/>
        <v>Sonron</v>
      </c>
      <c r="O315" t="str">
        <f t="shared" si="230"/>
        <v>GTX</v>
      </c>
      <c r="P315">
        <f t="shared" si="231"/>
        <v>550</v>
      </c>
      <c r="Q315" t="str">
        <f t="shared" si="232"/>
        <v>Dustin Brinkmann</v>
      </c>
      <c r="R315" t="str">
        <f t="shared" si="233"/>
        <v>Central</v>
      </c>
    </row>
    <row r="316" spans="1:18">
      <c r="A316" t="s">
        <v>477</v>
      </c>
      <c r="B316" t="s">
        <v>21</v>
      </c>
      <c r="C316" t="s">
        <v>55</v>
      </c>
      <c r="D316" t="s">
        <v>95</v>
      </c>
      <c r="E316" t="s">
        <v>52</v>
      </c>
      <c r="F316" s="1">
        <v>42741</v>
      </c>
      <c r="G316" s="1">
        <v>42814</v>
      </c>
      <c r="H316">
        <v>0</v>
      </c>
      <c r="I316" t="str">
        <f>VLOOKUP(pipeline!D316,account,2,FALSE)</f>
        <v>medical</v>
      </c>
      <c r="J316">
        <f t="shared" si="225"/>
        <v>1984</v>
      </c>
      <c r="K316">
        <f t="shared" si="226"/>
        <v>441.08</v>
      </c>
      <c r="L316">
        <f t="shared" si="227"/>
        <v>1210</v>
      </c>
      <c r="M316" t="str">
        <f t="shared" si="228"/>
        <v>United States</v>
      </c>
      <c r="N316">
        <f t="shared" si="229"/>
        <v>0</v>
      </c>
      <c r="O316" t="str">
        <f t="shared" si="230"/>
        <v>GTX</v>
      </c>
      <c r="P316">
        <f t="shared" si="231"/>
        <v>550</v>
      </c>
      <c r="Q316" t="str">
        <f t="shared" si="232"/>
        <v>Dustin Brinkmann</v>
      </c>
      <c r="R316" t="str">
        <f t="shared" si="233"/>
        <v>Central</v>
      </c>
    </row>
    <row r="317" spans="1:18">
      <c r="A317" t="s">
        <v>478</v>
      </c>
      <c r="B317" t="s">
        <v>23</v>
      </c>
      <c r="C317" t="s">
        <v>55</v>
      </c>
      <c r="D317" t="s">
        <v>216</v>
      </c>
      <c r="E317" t="s">
        <v>52</v>
      </c>
      <c r="F317" s="1">
        <v>42741</v>
      </c>
      <c r="G317" s="1">
        <v>42818</v>
      </c>
      <c r="H317">
        <v>0</v>
      </c>
      <c r="I317" t="str">
        <f>VLOOKUP(pipeline!D317,account,2,FALSE)</f>
        <v>entertainment</v>
      </c>
      <c r="J317">
        <f t="shared" si="225"/>
        <v>1998</v>
      </c>
      <c r="K317">
        <f t="shared" si="226"/>
        <v>217.87</v>
      </c>
      <c r="L317">
        <f t="shared" si="227"/>
        <v>551</v>
      </c>
      <c r="M317" t="str">
        <f t="shared" si="228"/>
        <v>United States</v>
      </c>
      <c r="N317">
        <f t="shared" si="229"/>
        <v>0</v>
      </c>
      <c r="O317" t="str">
        <f t="shared" si="230"/>
        <v>GTX</v>
      </c>
      <c r="P317">
        <f t="shared" ref="P317:P322" si="234">VLOOKUP(C317,products,3,FALSE)</f>
        <v>550</v>
      </c>
      <c r="Q317" t="str">
        <f t="shared" ref="Q317:Q322" si="235">VLOOKUP(B317,sales,2,FALSE)</f>
        <v>Dustin Brinkmann</v>
      </c>
      <c r="R317" t="str">
        <f t="shared" ref="R317:R322" si="236">VLOOKUP(B317,sales,3,FALSE)</f>
        <v>Central</v>
      </c>
    </row>
    <row r="318" spans="1:18">
      <c r="A318" t="s">
        <v>479</v>
      </c>
      <c r="B318" t="s">
        <v>19</v>
      </c>
      <c r="C318" t="s">
        <v>55</v>
      </c>
      <c r="D318" t="s">
        <v>290</v>
      </c>
      <c r="E318" t="s">
        <v>50</v>
      </c>
      <c r="F318" s="1">
        <v>42742</v>
      </c>
      <c r="G318" s="1">
        <v>42802</v>
      </c>
      <c r="H318">
        <v>622</v>
      </c>
      <c r="I318" t="str">
        <f>VLOOKUP(pipeline!D318,account,2,FALSE)</f>
        <v>medical</v>
      </c>
      <c r="J318">
        <f t="shared" si="225"/>
        <v>2002</v>
      </c>
      <c r="K318">
        <f t="shared" si="226"/>
        <v>3178.24</v>
      </c>
      <c r="L318">
        <f t="shared" si="227"/>
        <v>4540</v>
      </c>
      <c r="M318" t="str">
        <f t="shared" si="228"/>
        <v>United States</v>
      </c>
      <c r="N318">
        <f t="shared" si="229"/>
        <v>0</v>
      </c>
      <c r="O318" t="str">
        <f t="shared" si="230"/>
        <v>GTX</v>
      </c>
      <c r="P318">
        <f t="shared" si="234"/>
        <v>550</v>
      </c>
      <c r="Q318" t="str">
        <f t="shared" si="235"/>
        <v>Dustin Brinkmann</v>
      </c>
      <c r="R318" t="str">
        <f t="shared" si="236"/>
        <v>Central</v>
      </c>
    </row>
    <row r="319" spans="1:18">
      <c r="A319" t="s">
        <v>480</v>
      </c>
      <c r="B319" t="s">
        <v>20</v>
      </c>
      <c r="C319" t="s">
        <v>59</v>
      </c>
      <c r="D319" t="s">
        <v>82</v>
      </c>
      <c r="E319" t="s">
        <v>52</v>
      </c>
      <c r="F319" s="1">
        <v>42742</v>
      </c>
      <c r="G319" s="1">
        <v>42799</v>
      </c>
      <c r="H319">
        <v>0</v>
      </c>
      <c r="I319" t="str">
        <f>VLOOKUP(pipeline!D319,account,2,FALSE)</f>
        <v>retail</v>
      </c>
      <c r="J319">
        <f>VLOOKUP(D319,account,3,FALSE)</f>
        <v>2001</v>
      </c>
      <c r="K319">
        <f>VLOOKUP(D319,account,4,FALSE)</f>
        <v>718.62</v>
      </c>
      <c r="L319">
        <f>VLOOKUP(D319,account,5,FALSE)</f>
        <v>2448</v>
      </c>
      <c r="M319" t="str">
        <f>VLOOKUP(D319,account,6,FALSE)</f>
        <v>United States</v>
      </c>
      <c r="N319">
        <f>VLOOKUP(D319,accounts,7,FALSE)</f>
        <v>0</v>
      </c>
      <c r="O319" t="str">
        <f>VLOOKUP(C319,products,2,FALSE)</f>
        <v>GTX</v>
      </c>
      <c r="P319">
        <f t="shared" si="234"/>
        <v>5482</v>
      </c>
      <c r="Q319" t="str">
        <f t="shared" si="235"/>
        <v>Dustin Brinkmann</v>
      </c>
      <c r="R319" t="str">
        <f t="shared" si="236"/>
        <v>Central</v>
      </c>
    </row>
    <row r="320" spans="1:18">
      <c r="A320" t="s">
        <v>481</v>
      </c>
      <c r="B320" t="s">
        <v>7</v>
      </c>
      <c r="C320" t="s">
        <v>58</v>
      </c>
      <c r="D320" t="s">
        <v>124</v>
      </c>
      <c r="E320" t="s">
        <v>50</v>
      </c>
      <c r="F320" s="1">
        <v>42742</v>
      </c>
      <c r="G320" s="1">
        <v>42810</v>
      </c>
      <c r="H320">
        <v>1257</v>
      </c>
      <c r="I320" t="str">
        <f>VLOOKUP(pipeline!D320,account,2,FALSE)</f>
        <v>entertainment</v>
      </c>
      <c r="J320">
        <f t="shared" ref="J320:J336" si="237">VLOOKUP(D320,account,3,FALSE)</f>
        <v>1989</v>
      </c>
      <c r="K320">
        <f t="shared" ref="K320:K336" si="238">VLOOKUP(D320,account,4,FALSE)</f>
        <v>3838.39</v>
      </c>
      <c r="L320">
        <f t="shared" ref="L320:L336" si="239">VLOOKUP(D320,account,5,FALSE)</f>
        <v>8274</v>
      </c>
      <c r="M320" t="str">
        <f t="shared" ref="M320:M336" si="240">VLOOKUP(D320,account,6,FALSE)</f>
        <v>United States</v>
      </c>
      <c r="N320">
        <f t="shared" ref="N320:N336" si="241">VLOOKUP(D320,accounts,7,FALSE)</f>
        <v>0</v>
      </c>
      <c r="O320" t="str">
        <f t="shared" ref="O320:O336" si="242">VLOOKUP(C320,products,2,FALSE)</f>
        <v>GTX</v>
      </c>
      <c r="P320">
        <f t="shared" si="234"/>
        <v>1096</v>
      </c>
      <c r="Q320" t="str">
        <f t="shared" si="235"/>
        <v>Cara Losch</v>
      </c>
      <c r="R320" t="str">
        <f t="shared" si="236"/>
        <v>East</v>
      </c>
    </row>
    <row r="321" spans="1:18">
      <c r="A321" t="s">
        <v>482</v>
      </c>
      <c r="B321" t="s">
        <v>40</v>
      </c>
      <c r="C321" t="s">
        <v>58</v>
      </c>
      <c r="D321" t="s">
        <v>194</v>
      </c>
      <c r="E321" t="s">
        <v>50</v>
      </c>
      <c r="F321" s="1">
        <v>42742</v>
      </c>
      <c r="G321" s="1">
        <v>42819</v>
      </c>
      <c r="H321">
        <v>1135</v>
      </c>
      <c r="I321" t="str">
        <f>VLOOKUP(pipeline!D321,account,2,FALSE)</f>
        <v>medical</v>
      </c>
      <c r="J321">
        <f t="shared" si="237"/>
        <v>2004</v>
      </c>
      <c r="K321">
        <f t="shared" si="238"/>
        <v>1618.89</v>
      </c>
      <c r="L321">
        <f t="shared" si="239"/>
        <v>3889</v>
      </c>
      <c r="M321" t="str">
        <f t="shared" si="240"/>
        <v>United States</v>
      </c>
      <c r="N321">
        <f t="shared" si="241"/>
        <v>0</v>
      </c>
      <c r="O321" t="str">
        <f t="shared" si="242"/>
        <v>GTX</v>
      </c>
      <c r="P321">
        <f t="shared" si="234"/>
        <v>1096</v>
      </c>
      <c r="Q321" t="str">
        <f t="shared" si="235"/>
        <v>Summer Sewald</v>
      </c>
      <c r="R321" t="str">
        <f t="shared" si="236"/>
        <v>West</v>
      </c>
    </row>
    <row r="322" spans="1:18">
      <c r="A322" t="s">
        <v>483</v>
      </c>
      <c r="B322" t="s">
        <v>41</v>
      </c>
      <c r="C322" t="s">
        <v>57</v>
      </c>
      <c r="D322" t="s">
        <v>306</v>
      </c>
      <c r="E322" t="s">
        <v>52</v>
      </c>
      <c r="F322" s="1">
        <v>42742</v>
      </c>
      <c r="G322" s="1">
        <v>42822</v>
      </c>
      <c r="H322">
        <v>0</v>
      </c>
      <c r="I322" t="str">
        <f>VLOOKUP(pipeline!D322,account,2,FALSE)</f>
        <v>technolgy</v>
      </c>
      <c r="J322">
        <f t="shared" si="237"/>
        <v>1997</v>
      </c>
      <c r="K322">
        <f t="shared" si="238"/>
        <v>8170.38</v>
      </c>
      <c r="L322">
        <f t="shared" si="239"/>
        <v>16499</v>
      </c>
      <c r="M322" t="str">
        <f t="shared" si="240"/>
        <v>Korea</v>
      </c>
      <c r="N322">
        <f t="shared" si="241"/>
        <v>0</v>
      </c>
      <c r="O322" t="str">
        <f t="shared" si="242"/>
        <v>MG</v>
      </c>
      <c r="P322">
        <f t="shared" si="234"/>
        <v>3393</v>
      </c>
      <c r="Q322" t="str">
        <f t="shared" si="235"/>
        <v>Summer Sewald</v>
      </c>
      <c r="R322" t="str">
        <f t="shared" si="236"/>
        <v>West</v>
      </c>
    </row>
    <row r="323" spans="1:18">
      <c r="A323" t="s">
        <v>484</v>
      </c>
      <c r="B323" t="s">
        <v>19</v>
      </c>
      <c r="C323" t="s">
        <v>59</v>
      </c>
      <c r="D323" t="s">
        <v>129</v>
      </c>
      <c r="E323" t="s">
        <v>50</v>
      </c>
      <c r="F323" s="1">
        <v>42743</v>
      </c>
      <c r="G323" s="1">
        <v>42812</v>
      </c>
      <c r="H323">
        <v>5210</v>
      </c>
      <c r="I323" t="str">
        <f>VLOOKUP(pipeline!D323,account,2,FALSE)</f>
        <v>marketing</v>
      </c>
      <c r="J323">
        <f t="shared" si="237"/>
        <v>1995</v>
      </c>
      <c r="K323">
        <f t="shared" si="238"/>
        <v>2173.98</v>
      </c>
      <c r="L323">
        <f t="shared" si="239"/>
        <v>2928</v>
      </c>
      <c r="M323" t="str">
        <f t="shared" si="240"/>
        <v>United States</v>
      </c>
      <c r="N323" t="str">
        <f t="shared" si="241"/>
        <v>Inity</v>
      </c>
      <c r="O323" t="str">
        <f t="shared" si="242"/>
        <v>GTX</v>
      </c>
      <c r="P323">
        <f t="shared" ref="P323:P335" si="243">VLOOKUP(C323,products,3,FALSE)</f>
        <v>5482</v>
      </c>
      <c r="Q323" t="str">
        <f t="shared" ref="Q323:Q335" si="244">VLOOKUP(B323,sales,2,FALSE)</f>
        <v>Dustin Brinkmann</v>
      </c>
      <c r="R323" t="str">
        <f t="shared" ref="R323:R335" si="245">VLOOKUP(B323,sales,3,FALSE)</f>
        <v>Central</v>
      </c>
    </row>
    <row r="324" spans="1:18">
      <c r="A324" t="s">
        <v>485</v>
      </c>
      <c r="B324" t="s">
        <v>21</v>
      </c>
      <c r="C324" t="s">
        <v>56</v>
      </c>
      <c r="D324" t="s">
        <v>89</v>
      </c>
      <c r="E324" t="s">
        <v>50</v>
      </c>
      <c r="F324" s="1">
        <v>42743</v>
      </c>
      <c r="G324" s="1">
        <v>42821</v>
      </c>
      <c r="H324">
        <v>47</v>
      </c>
      <c r="I324" t="str">
        <f>VLOOKUP(pipeline!D324,account,2,FALSE)</f>
        <v>medical</v>
      </c>
      <c r="J324">
        <f t="shared" si="237"/>
        <v>1992</v>
      </c>
      <c r="K324">
        <f t="shared" si="238"/>
        <v>3922.42</v>
      </c>
      <c r="L324">
        <f t="shared" si="239"/>
        <v>6837</v>
      </c>
      <c r="M324" t="str">
        <f t="shared" si="240"/>
        <v>United States</v>
      </c>
      <c r="N324">
        <f t="shared" si="241"/>
        <v>0</v>
      </c>
      <c r="O324" t="str">
        <f t="shared" si="242"/>
        <v>MG</v>
      </c>
      <c r="P324">
        <f t="shared" si="243"/>
        <v>55</v>
      </c>
      <c r="Q324" t="str">
        <f t="shared" si="244"/>
        <v>Dustin Brinkmann</v>
      </c>
      <c r="R324" t="str">
        <f t="shared" si="245"/>
        <v>Central</v>
      </c>
    </row>
    <row r="325" spans="1:18">
      <c r="A325" t="s">
        <v>486</v>
      </c>
      <c r="B325" t="s">
        <v>15</v>
      </c>
      <c r="C325" t="s">
        <v>57</v>
      </c>
      <c r="D325" t="s">
        <v>210</v>
      </c>
      <c r="E325" t="s">
        <v>50</v>
      </c>
      <c r="F325" s="1">
        <v>42743</v>
      </c>
      <c r="G325" s="1">
        <v>42816</v>
      </c>
      <c r="H325">
        <v>3220</v>
      </c>
      <c r="I325" t="str">
        <f>VLOOKUP(pipeline!D325,account,2,FALSE)</f>
        <v>technolgy</v>
      </c>
      <c r="J325">
        <f t="shared" si="237"/>
        <v>1980</v>
      </c>
      <c r="K325">
        <f t="shared" si="238"/>
        <v>7708.38</v>
      </c>
      <c r="L325">
        <f t="shared" si="239"/>
        <v>13756</v>
      </c>
      <c r="M325" t="str">
        <f t="shared" si="240"/>
        <v>United States</v>
      </c>
      <c r="N325">
        <f t="shared" si="241"/>
        <v>0</v>
      </c>
      <c r="O325" t="str">
        <f t="shared" si="242"/>
        <v>MG</v>
      </c>
      <c r="P325">
        <f t="shared" si="243"/>
        <v>3393</v>
      </c>
      <c r="Q325" t="str">
        <f t="shared" si="244"/>
        <v>Celia Rouche</v>
      </c>
      <c r="R325" t="str">
        <f t="shared" si="245"/>
        <v>West</v>
      </c>
    </row>
    <row r="326" spans="1:18">
      <c r="A326" t="s">
        <v>487</v>
      </c>
      <c r="B326" t="s">
        <v>16</v>
      </c>
      <c r="C326" t="s">
        <v>55</v>
      </c>
      <c r="D326" t="s">
        <v>248</v>
      </c>
      <c r="E326" t="s">
        <v>53</v>
      </c>
      <c r="F326" s="1">
        <v>42743</v>
      </c>
      <c r="I326" t="str">
        <f>VLOOKUP(pipeline!D326,account,2,FALSE)</f>
        <v>telecommunications</v>
      </c>
      <c r="J326">
        <f t="shared" si="237"/>
        <v>1994</v>
      </c>
      <c r="K326">
        <f t="shared" si="238"/>
        <v>6395.05</v>
      </c>
      <c r="L326">
        <f t="shared" si="239"/>
        <v>20275</v>
      </c>
      <c r="M326" t="str">
        <f t="shared" si="240"/>
        <v>United States</v>
      </c>
      <c r="N326">
        <f t="shared" si="241"/>
        <v>0</v>
      </c>
      <c r="O326" t="str">
        <f t="shared" si="242"/>
        <v>GTX</v>
      </c>
      <c r="P326">
        <f t="shared" si="243"/>
        <v>550</v>
      </c>
      <c r="Q326" t="str">
        <f t="shared" si="244"/>
        <v>Celia Rouche</v>
      </c>
      <c r="R326" t="str">
        <f t="shared" si="245"/>
        <v>West</v>
      </c>
    </row>
    <row r="327" spans="1:18">
      <c r="A327" t="s">
        <v>488</v>
      </c>
      <c r="B327" t="s">
        <v>9</v>
      </c>
      <c r="C327" t="s">
        <v>56</v>
      </c>
      <c r="D327" t="s">
        <v>381</v>
      </c>
      <c r="E327" t="s">
        <v>50</v>
      </c>
      <c r="F327" s="1">
        <v>42743</v>
      </c>
      <c r="G327" s="1">
        <v>42820</v>
      </c>
      <c r="H327">
        <v>47</v>
      </c>
      <c r="I327" t="str">
        <f>VLOOKUP(pipeline!D327,account,2,FALSE)</f>
        <v>marketing</v>
      </c>
      <c r="J327">
        <f t="shared" si="237"/>
        <v>1999</v>
      </c>
      <c r="K327">
        <f t="shared" si="238"/>
        <v>1197.44</v>
      </c>
      <c r="L327">
        <f t="shared" si="239"/>
        <v>2570</v>
      </c>
      <c r="M327" t="str">
        <f t="shared" si="240"/>
        <v>United States</v>
      </c>
      <c r="N327">
        <f t="shared" si="241"/>
        <v>0</v>
      </c>
      <c r="O327" t="str">
        <f t="shared" si="242"/>
        <v>MG</v>
      </c>
      <c r="P327">
        <f t="shared" si="243"/>
        <v>55</v>
      </c>
      <c r="Q327" t="str">
        <f t="shared" si="244"/>
        <v>Cara Losch</v>
      </c>
      <c r="R327" t="str">
        <f t="shared" si="245"/>
        <v>East</v>
      </c>
    </row>
    <row r="328" spans="1:18">
      <c r="A328" t="s">
        <v>489</v>
      </c>
      <c r="B328" t="s">
        <v>10</v>
      </c>
      <c r="C328" t="s">
        <v>56</v>
      </c>
      <c r="D328" t="s">
        <v>155</v>
      </c>
      <c r="E328" t="s">
        <v>53</v>
      </c>
      <c r="F328" s="1">
        <v>42743</v>
      </c>
      <c r="I328" t="str">
        <f>VLOOKUP(pipeline!D328,account,2,FALSE)</f>
        <v>technolgy</v>
      </c>
      <c r="J328">
        <f t="shared" si="237"/>
        <v>1983</v>
      </c>
      <c r="K328">
        <f t="shared" si="238"/>
        <v>1008.06</v>
      </c>
      <c r="L328">
        <f t="shared" si="239"/>
        <v>1238</v>
      </c>
      <c r="M328" t="str">
        <f t="shared" si="240"/>
        <v>United States</v>
      </c>
      <c r="N328">
        <f t="shared" si="241"/>
        <v>0</v>
      </c>
      <c r="O328" t="str">
        <f t="shared" si="242"/>
        <v>MG</v>
      </c>
      <c r="P328">
        <f t="shared" si="243"/>
        <v>55</v>
      </c>
      <c r="Q328" t="str">
        <f t="shared" si="244"/>
        <v>Cara Losch</v>
      </c>
      <c r="R328" t="str">
        <f t="shared" si="245"/>
        <v>East</v>
      </c>
    </row>
    <row r="329" spans="1:18">
      <c r="A329" t="s">
        <v>490</v>
      </c>
      <c r="B329" t="s">
        <v>10</v>
      </c>
      <c r="C329" t="s">
        <v>56</v>
      </c>
      <c r="D329" t="s">
        <v>277</v>
      </c>
      <c r="E329" t="s">
        <v>50</v>
      </c>
      <c r="F329" s="1">
        <v>42743</v>
      </c>
      <c r="G329" s="1">
        <v>42819</v>
      </c>
      <c r="H329">
        <v>63</v>
      </c>
      <c r="I329" t="str">
        <f>VLOOKUP(pipeline!D329,account,2,FALSE)</f>
        <v>retail</v>
      </c>
      <c r="J329">
        <f t="shared" si="237"/>
        <v>2005</v>
      </c>
      <c r="K329">
        <f t="shared" si="238"/>
        <v>2261.05</v>
      </c>
      <c r="L329">
        <f t="shared" si="239"/>
        <v>3851</v>
      </c>
      <c r="M329" t="str">
        <f t="shared" si="240"/>
        <v>United States</v>
      </c>
      <c r="N329">
        <f t="shared" si="241"/>
        <v>0</v>
      </c>
      <c r="O329" t="str">
        <f t="shared" si="242"/>
        <v>MG</v>
      </c>
      <c r="P329">
        <f t="shared" si="243"/>
        <v>55</v>
      </c>
      <c r="Q329" t="str">
        <f t="shared" si="244"/>
        <v>Cara Losch</v>
      </c>
      <c r="R329" t="str">
        <f t="shared" si="245"/>
        <v>East</v>
      </c>
    </row>
    <row r="330" spans="1:18">
      <c r="A330" t="s">
        <v>491</v>
      </c>
      <c r="B330" t="s">
        <v>19</v>
      </c>
      <c r="C330" t="s">
        <v>56</v>
      </c>
      <c r="D330" t="s">
        <v>297</v>
      </c>
      <c r="E330" t="s">
        <v>50</v>
      </c>
      <c r="F330" s="1">
        <v>42744</v>
      </c>
      <c r="G330" s="1">
        <v>42809</v>
      </c>
      <c r="H330">
        <v>56</v>
      </c>
      <c r="I330" t="str">
        <f>VLOOKUP(pipeline!D330,account,2,FALSE)</f>
        <v>medical</v>
      </c>
      <c r="J330">
        <f t="shared" si="237"/>
        <v>1986</v>
      </c>
      <c r="K330">
        <f t="shared" si="238"/>
        <v>647.18</v>
      </c>
      <c r="L330">
        <f t="shared" si="239"/>
        <v>1185</v>
      </c>
      <c r="M330" t="str">
        <f t="shared" si="240"/>
        <v>Kenya</v>
      </c>
      <c r="N330">
        <f t="shared" si="241"/>
        <v>0</v>
      </c>
      <c r="O330" t="str">
        <f t="shared" si="242"/>
        <v>MG</v>
      </c>
      <c r="P330">
        <f t="shared" si="243"/>
        <v>55</v>
      </c>
      <c r="Q330" t="str">
        <f t="shared" si="244"/>
        <v>Dustin Brinkmann</v>
      </c>
      <c r="R330" t="str">
        <f t="shared" si="245"/>
        <v>Central</v>
      </c>
    </row>
    <row r="331" spans="1:18">
      <c r="A331" t="s">
        <v>492</v>
      </c>
      <c r="B331" t="s">
        <v>19</v>
      </c>
      <c r="C331" t="s">
        <v>56</v>
      </c>
      <c r="D331" t="s">
        <v>155</v>
      </c>
      <c r="E331" t="s">
        <v>50</v>
      </c>
      <c r="F331" s="1">
        <v>42744</v>
      </c>
      <c r="G331" s="1">
        <v>42795</v>
      </c>
      <c r="H331">
        <v>65</v>
      </c>
      <c r="I331" t="str">
        <f>VLOOKUP(pipeline!D331,account,2,FALSE)</f>
        <v>technolgy</v>
      </c>
      <c r="J331">
        <f t="shared" si="237"/>
        <v>1983</v>
      </c>
      <c r="K331">
        <f t="shared" si="238"/>
        <v>1008.06</v>
      </c>
      <c r="L331">
        <f t="shared" si="239"/>
        <v>1238</v>
      </c>
      <c r="M331" t="str">
        <f t="shared" si="240"/>
        <v>United States</v>
      </c>
      <c r="N331">
        <f t="shared" si="241"/>
        <v>0</v>
      </c>
      <c r="O331" t="str">
        <f t="shared" si="242"/>
        <v>MG</v>
      </c>
      <c r="P331">
        <f t="shared" si="243"/>
        <v>55</v>
      </c>
      <c r="Q331" t="str">
        <f t="shared" si="244"/>
        <v>Dustin Brinkmann</v>
      </c>
      <c r="R331" t="str">
        <f t="shared" si="245"/>
        <v>Central</v>
      </c>
    </row>
    <row r="332" spans="1:18">
      <c r="A332" t="s">
        <v>493</v>
      </c>
      <c r="B332" t="s">
        <v>31</v>
      </c>
      <c r="C332" t="s">
        <v>59</v>
      </c>
      <c r="D332" t="s">
        <v>218</v>
      </c>
      <c r="E332" t="s">
        <v>50</v>
      </c>
      <c r="F332" s="1">
        <v>42744</v>
      </c>
      <c r="G332" s="1">
        <v>42813</v>
      </c>
      <c r="H332">
        <v>5743</v>
      </c>
      <c r="I332" t="str">
        <f>VLOOKUP(pipeline!D332,account,2,FALSE)</f>
        <v>technolgy</v>
      </c>
      <c r="J332">
        <f t="shared" si="237"/>
        <v>1992</v>
      </c>
      <c r="K332">
        <f t="shared" si="238"/>
        <v>1712.68</v>
      </c>
      <c r="L332">
        <f t="shared" si="239"/>
        <v>3194</v>
      </c>
      <c r="M332" t="str">
        <f t="shared" si="240"/>
        <v>United States</v>
      </c>
      <c r="N332" t="str">
        <f t="shared" si="241"/>
        <v>Acme Corporation</v>
      </c>
      <c r="O332" t="str">
        <f t="shared" si="242"/>
        <v>GTX</v>
      </c>
      <c r="P332">
        <f t="shared" si="243"/>
        <v>5482</v>
      </c>
      <c r="Q332" t="str">
        <f t="shared" si="244"/>
        <v>Rocco Neubert</v>
      </c>
      <c r="R332" t="str">
        <f t="shared" si="245"/>
        <v>East</v>
      </c>
    </row>
    <row r="333" spans="1:18">
      <c r="A333" t="s">
        <v>494</v>
      </c>
      <c r="B333" t="s">
        <v>32</v>
      </c>
      <c r="C333" t="s">
        <v>56</v>
      </c>
      <c r="D333" t="s">
        <v>138</v>
      </c>
      <c r="E333" t="s">
        <v>50</v>
      </c>
      <c r="F333" s="1">
        <v>42744</v>
      </c>
      <c r="G333" s="1">
        <v>42797</v>
      </c>
      <c r="H333">
        <v>53</v>
      </c>
      <c r="I333" t="str">
        <f>VLOOKUP(pipeline!D333,account,2,FALSE)</f>
        <v>marketing</v>
      </c>
      <c r="J333">
        <f t="shared" si="237"/>
        <v>1984</v>
      </c>
      <c r="K333">
        <f t="shared" si="238"/>
        <v>3027.46</v>
      </c>
      <c r="L333">
        <f t="shared" si="239"/>
        <v>9516</v>
      </c>
      <c r="M333" t="str">
        <f t="shared" si="240"/>
        <v>Jordan</v>
      </c>
      <c r="N333">
        <f t="shared" si="241"/>
        <v>0</v>
      </c>
      <c r="O333" t="str">
        <f t="shared" si="242"/>
        <v>MG</v>
      </c>
      <c r="P333">
        <f t="shared" si="243"/>
        <v>55</v>
      </c>
      <c r="Q333" t="str">
        <f t="shared" si="244"/>
        <v>Rocco Neubert</v>
      </c>
      <c r="R333" t="str">
        <f t="shared" si="245"/>
        <v>East</v>
      </c>
    </row>
    <row r="334" spans="1:18">
      <c r="A334" t="s">
        <v>495</v>
      </c>
      <c r="B334" t="s">
        <v>7</v>
      </c>
      <c r="C334" t="s">
        <v>59</v>
      </c>
      <c r="D334" t="s">
        <v>214</v>
      </c>
      <c r="E334" t="s">
        <v>50</v>
      </c>
      <c r="F334" s="1">
        <v>42744</v>
      </c>
      <c r="G334" s="1">
        <v>42824</v>
      </c>
      <c r="H334">
        <v>4974</v>
      </c>
      <c r="I334" t="str">
        <f>VLOOKUP(pipeline!D334,account,2,FALSE)</f>
        <v>medical</v>
      </c>
      <c r="J334">
        <f t="shared" si="237"/>
        <v>1999</v>
      </c>
      <c r="K334">
        <f t="shared" si="238"/>
        <v>251.41</v>
      </c>
      <c r="L334">
        <f t="shared" si="239"/>
        <v>495</v>
      </c>
      <c r="M334" t="str">
        <f t="shared" si="240"/>
        <v>United States</v>
      </c>
      <c r="N334">
        <f t="shared" si="241"/>
        <v>0</v>
      </c>
      <c r="O334" t="str">
        <f t="shared" si="242"/>
        <v>GTX</v>
      </c>
      <c r="P334">
        <f t="shared" si="243"/>
        <v>5482</v>
      </c>
      <c r="Q334" t="str">
        <f t="shared" si="244"/>
        <v>Cara Losch</v>
      </c>
      <c r="R334" t="str">
        <f t="shared" si="245"/>
        <v>East</v>
      </c>
    </row>
    <row r="335" spans="1:18">
      <c r="A335" t="s">
        <v>496</v>
      </c>
      <c r="B335" t="s">
        <v>34</v>
      </c>
      <c r="C335" t="s">
        <v>57</v>
      </c>
      <c r="D335" t="s">
        <v>189</v>
      </c>
      <c r="E335" t="s">
        <v>50</v>
      </c>
      <c r="F335" s="1">
        <v>42744</v>
      </c>
      <c r="G335" s="1">
        <v>42819</v>
      </c>
      <c r="H335">
        <v>3892</v>
      </c>
      <c r="I335" t="str">
        <f>VLOOKUP(pipeline!D335,account,2,FALSE)</f>
        <v>employment</v>
      </c>
      <c r="J335">
        <f t="shared" si="237"/>
        <v>1997</v>
      </c>
      <c r="K335">
        <f t="shared" si="238"/>
        <v>882.12</v>
      </c>
      <c r="L335">
        <f t="shared" si="239"/>
        <v>2769</v>
      </c>
      <c r="M335" t="str">
        <f t="shared" si="240"/>
        <v>United States</v>
      </c>
      <c r="N335">
        <f t="shared" si="241"/>
        <v>0</v>
      </c>
      <c r="O335" t="str">
        <f t="shared" si="242"/>
        <v>MG</v>
      </c>
      <c r="P335">
        <f t="shared" si="243"/>
        <v>3393</v>
      </c>
      <c r="Q335" t="str">
        <f t="shared" si="244"/>
        <v>Rocco Neubert</v>
      </c>
      <c r="R335" t="str">
        <f t="shared" si="245"/>
        <v>East</v>
      </c>
    </row>
    <row r="336" spans="1:18">
      <c r="A336" t="s">
        <v>497</v>
      </c>
      <c r="B336" t="s">
        <v>27</v>
      </c>
      <c r="C336" t="s">
        <v>55</v>
      </c>
      <c r="D336" t="s">
        <v>309</v>
      </c>
      <c r="E336" t="s">
        <v>50</v>
      </c>
      <c r="F336" s="1">
        <v>42744</v>
      </c>
      <c r="G336" s="1">
        <v>42796</v>
      </c>
      <c r="H336">
        <v>504</v>
      </c>
      <c r="I336" t="str">
        <f>VLOOKUP(pipeline!D336,account,2,FALSE)</f>
        <v>marketing</v>
      </c>
      <c r="J336">
        <f t="shared" si="237"/>
        <v>1986</v>
      </c>
      <c r="K336">
        <f t="shared" si="238"/>
        <v>2403.58</v>
      </c>
      <c r="L336">
        <f t="shared" si="239"/>
        <v>8801</v>
      </c>
      <c r="M336" t="str">
        <f t="shared" si="240"/>
        <v>United States</v>
      </c>
      <c r="N336">
        <f t="shared" si="241"/>
        <v>0</v>
      </c>
      <c r="O336" t="str">
        <f t="shared" si="242"/>
        <v>GTX</v>
      </c>
      <c r="P336">
        <f t="shared" ref="P336:P349" si="246">VLOOKUP(C336,products,3,FALSE)</f>
        <v>550</v>
      </c>
      <c r="Q336" t="str">
        <f t="shared" ref="Q336:Q349" si="247">VLOOKUP(B336,sales,2,FALSE)</f>
        <v>Melvin Marxen</v>
      </c>
      <c r="R336" t="str">
        <f t="shared" ref="R336:R349" si="248">VLOOKUP(B336,sales,3,FALSE)</f>
        <v>Central</v>
      </c>
    </row>
    <row r="337" spans="1:18">
      <c r="A337" t="s">
        <v>498</v>
      </c>
      <c r="B337" t="s">
        <v>16</v>
      </c>
      <c r="C337" t="s">
        <v>57</v>
      </c>
      <c r="D337" t="s">
        <v>266</v>
      </c>
      <c r="E337" t="s">
        <v>50</v>
      </c>
      <c r="F337" s="1">
        <v>42744</v>
      </c>
      <c r="G337" s="1">
        <v>42823</v>
      </c>
      <c r="H337">
        <v>3145</v>
      </c>
      <c r="I337" t="str">
        <f>VLOOKUP(pipeline!D337,account,2,FALSE)</f>
        <v>finance</v>
      </c>
      <c r="J337">
        <f t="shared" ref="J337:J349" si="249">VLOOKUP(D337,account,3,FALSE)</f>
        <v>1993</v>
      </c>
      <c r="K337">
        <f t="shared" ref="K337:K349" si="250">VLOOKUP(D337,account,4,FALSE)</f>
        <v>7537.24</v>
      </c>
      <c r="L337">
        <f t="shared" ref="L337:L349" si="251">VLOOKUP(D337,account,5,FALSE)</f>
        <v>20293</v>
      </c>
      <c r="M337" t="str">
        <f t="shared" ref="M337:M349" si="252">VLOOKUP(D337,account,6,FALSE)</f>
        <v>United States</v>
      </c>
      <c r="N337">
        <f t="shared" ref="N337:N349" si="253">VLOOKUP(D337,accounts,7,FALSE)</f>
        <v>0</v>
      </c>
      <c r="O337" t="str">
        <f t="shared" ref="O337:O349" si="254">VLOOKUP(C337,products,2,FALSE)</f>
        <v>MG</v>
      </c>
      <c r="P337">
        <f t="shared" si="246"/>
        <v>3393</v>
      </c>
      <c r="Q337" t="str">
        <f t="shared" si="247"/>
        <v>Celia Rouche</v>
      </c>
      <c r="R337" t="str">
        <f t="shared" si="248"/>
        <v>West</v>
      </c>
    </row>
    <row r="338" spans="1:18">
      <c r="A338" t="s">
        <v>499</v>
      </c>
      <c r="B338" t="s">
        <v>17</v>
      </c>
      <c r="C338" t="s">
        <v>55</v>
      </c>
      <c r="D338" t="s">
        <v>103</v>
      </c>
      <c r="E338" t="s">
        <v>50</v>
      </c>
      <c r="F338" s="1">
        <v>42744</v>
      </c>
      <c r="G338" s="1">
        <v>42821</v>
      </c>
      <c r="H338">
        <v>564</v>
      </c>
      <c r="I338" t="str">
        <f>VLOOKUP(pipeline!D338,account,2,FALSE)</f>
        <v>employment</v>
      </c>
      <c r="J338">
        <f t="shared" si="249"/>
        <v>1988</v>
      </c>
      <c r="K338">
        <f t="shared" si="250"/>
        <v>2059.9</v>
      </c>
      <c r="L338">
        <f t="shared" si="251"/>
        <v>3644</v>
      </c>
      <c r="M338" t="str">
        <f t="shared" si="252"/>
        <v>United States</v>
      </c>
      <c r="N338">
        <f t="shared" si="253"/>
        <v>0</v>
      </c>
      <c r="O338" t="str">
        <f t="shared" si="254"/>
        <v>GTX</v>
      </c>
      <c r="P338">
        <f t="shared" si="246"/>
        <v>550</v>
      </c>
      <c r="Q338" t="str">
        <f t="shared" si="247"/>
        <v>Celia Rouche</v>
      </c>
      <c r="R338" t="str">
        <f t="shared" si="248"/>
        <v>West</v>
      </c>
    </row>
    <row r="339" spans="1:18">
      <c r="A339" t="s">
        <v>500</v>
      </c>
      <c r="B339" t="s">
        <v>41</v>
      </c>
      <c r="C339" t="s">
        <v>58</v>
      </c>
      <c r="D339" t="s">
        <v>112</v>
      </c>
      <c r="E339" t="s">
        <v>50</v>
      </c>
      <c r="F339" s="1">
        <v>42744</v>
      </c>
      <c r="G339" s="1">
        <v>42808</v>
      </c>
      <c r="H339">
        <v>1117</v>
      </c>
      <c r="I339" t="str">
        <f>VLOOKUP(pipeline!D339,account,2,FALSE)</f>
        <v>retail</v>
      </c>
      <c r="J339">
        <f t="shared" si="249"/>
        <v>1990</v>
      </c>
      <c r="K339">
        <f t="shared" si="250"/>
        <v>4968.91</v>
      </c>
      <c r="L339">
        <f t="shared" si="251"/>
        <v>7523</v>
      </c>
      <c r="M339" t="str">
        <f t="shared" si="252"/>
        <v>United States</v>
      </c>
      <c r="N339">
        <f t="shared" si="253"/>
        <v>0</v>
      </c>
      <c r="O339" t="str">
        <f t="shared" si="254"/>
        <v>GTX</v>
      </c>
      <c r="P339">
        <f t="shared" si="246"/>
        <v>1096</v>
      </c>
      <c r="Q339" t="str">
        <f t="shared" si="247"/>
        <v>Summer Sewald</v>
      </c>
      <c r="R339" t="str">
        <f t="shared" si="248"/>
        <v>West</v>
      </c>
    </row>
    <row r="340" spans="1:18">
      <c r="A340" t="s">
        <v>501</v>
      </c>
      <c r="B340" t="s">
        <v>19</v>
      </c>
      <c r="C340" t="s">
        <v>56</v>
      </c>
      <c r="D340" t="s">
        <v>309</v>
      </c>
      <c r="E340" t="s">
        <v>50</v>
      </c>
      <c r="F340" s="1">
        <v>42745</v>
      </c>
      <c r="G340" s="1">
        <v>42820</v>
      </c>
      <c r="H340">
        <v>59</v>
      </c>
      <c r="I340" t="str">
        <f>VLOOKUP(pipeline!D340,account,2,FALSE)</f>
        <v>marketing</v>
      </c>
      <c r="J340">
        <f t="shared" si="249"/>
        <v>1986</v>
      </c>
      <c r="K340">
        <f t="shared" si="250"/>
        <v>2403.58</v>
      </c>
      <c r="L340">
        <f t="shared" si="251"/>
        <v>8801</v>
      </c>
      <c r="M340" t="str">
        <f t="shared" si="252"/>
        <v>United States</v>
      </c>
      <c r="N340">
        <f t="shared" si="253"/>
        <v>0</v>
      </c>
      <c r="O340" t="str">
        <f t="shared" si="254"/>
        <v>MG</v>
      </c>
      <c r="P340">
        <f t="shared" si="246"/>
        <v>55</v>
      </c>
      <c r="Q340" t="str">
        <f t="shared" si="247"/>
        <v>Dustin Brinkmann</v>
      </c>
      <c r="R340" t="str">
        <f t="shared" si="248"/>
        <v>Central</v>
      </c>
    </row>
    <row r="341" spans="1:18">
      <c r="A341" t="s">
        <v>502</v>
      </c>
      <c r="B341" t="s">
        <v>25</v>
      </c>
      <c r="C341" t="s">
        <v>56</v>
      </c>
      <c r="D341" t="s">
        <v>158</v>
      </c>
      <c r="E341" t="s">
        <v>50</v>
      </c>
      <c r="F341" s="1">
        <v>42745</v>
      </c>
      <c r="G341" s="1">
        <v>42822</v>
      </c>
      <c r="H341">
        <v>52</v>
      </c>
      <c r="I341" t="str">
        <f>VLOOKUP(pipeline!D341,account,2,FALSE)</f>
        <v>finance</v>
      </c>
      <c r="J341">
        <f t="shared" si="249"/>
        <v>2006</v>
      </c>
      <c r="K341">
        <f t="shared" si="250"/>
        <v>1102.43</v>
      </c>
      <c r="L341">
        <f t="shared" si="251"/>
        <v>1759</v>
      </c>
      <c r="M341" t="str">
        <f t="shared" si="252"/>
        <v>United States</v>
      </c>
      <c r="N341">
        <f t="shared" si="253"/>
        <v>0</v>
      </c>
      <c r="O341" t="str">
        <f t="shared" si="254"/>
        <v>MG</v>
      </c>
      <c r="P341">
        <f t="shared" si="246"/>
        <v>55</v>
      </c>
      <c r="Q341" t="str">
        <f t="shared" si="247"/>
        <v>Melvin Marxen</v>
      </c>
      <c r="R341" t="str">
        <f t="shared" si="248"/>
        <v>Central</v>
      </c>
    </row>
    <row r="342" spans="1:18">
      <c r="A342" t="s">
        <v>503</v>
      </c>
      <c r="B342" t="s">
        <v>39</v>
      </c>
      <c r="C342" t="s">
        <v>58</v>
      </c>
      <c r="D342" t="s">
        <v>273</v>
      </c>
      <c r="E342" t="s">
        <v>50</v>
      </c>
      <c r="F342" s="1">
        <v>42745</v>
      </c>
      <c r="G342" s="1">
        <v>42802</v>
      </c>
      <c r="H342">
        <v>1095</v>
      </c>
      <c r="I342" t="str">
        <f>VLOOKUP(pipeline!D342,account,2,FALSE)</f>
        <v>retail</v>
      </c>
      <c r="J342">
        <f t="shared" si="249"/>
        <v>1996</v>
      </c>
      <c r="K342">
        <f t="shared" si="250"/>
        <v>2214.94</v>
      </c>
      <c r="L342">
        <f t="shared" si="251"/>
        <v>5374</v>
      </c>
      <c r="M342" t="str">
        <f t="shared" si="252"/>
        <v>United States</v>
      </c>
      <c r="N342">
        <f t="shared" si="253"/>
        <v>0</v>
      </c>
      <c r="O342" t="str">
        <f t="shared" si="254"/>
        <v>GTX</v>
      </c>
      <c r="P342">
        <f t="shared" si="246"/>
        <v>1096</v>
      </c>
      <c r="Q342" t="str">
        <f t="shared" si="247"/>
        <v>Summer Sewald</v>
      </c>
      <c r="R342" t="str">
        <f t="shared" si="248"/>
        <v>West</v>
      </c>
    </row>
    <row r="343" spans="1:18">
      <c r="A343" t="s">
        <v>504</v>
      </c>
      <c r="B343" t="s">
        <v>21</v>
      </c>
      <c r="C343" t="s">
        <v>55</v>
      </c>
      <c r="D343" t="s">
        <v>149</v>
      </c>
      <c r="E343" t="s">
        <v>52</v>
      </c>
      <c r="F343" s="1">
        <v>42745</v>
      </c>
      <c r="G343" s="1">
        <v>42857</v>
      </c>
      <c r="H343">
        <v>0</v>
      </c>
      <c r="I343" t="str">
        <f>VLOOKUP(pipeline!D343,account,2,FALSE)</f>
        <v>technolgy</v>
      </c>
      <c r="J343">
        <f t="shared" si="249"/>
        <v>2005</v>
      </c>
      <c r="K343">
        <f t="shared" si="250"/>
        <v>1520.66</v>
      </c>
      <c r="L343">
        <f t="shared" si="251"/>
        <v>1806</v>
      </c>
      <c r="M343" t="str">
        <f t="shared" si="252"/>
        <v>United States</v>
      </c>
      <c r="N343">
        <f t="shared" si="253"/>
        <v>0</v>
      </c>
      <c r="O343" t="str">
        <f t="shared" si="254"/>
        <v>GTX</v>
      </c>
      <c r="P343">
        <f t="shared" si="246"/>
        <v>550</v>
      </c>
      <c r="Q343" t="str">
        <f t="shared" si="247"/>
        <v>Dustin Brinkmann</v>
      </c>
      <c r="R343" t="str">
        <f t="shared" si="248"/>
        <v>Central</v>
      </c>
    </row>
    <row r="344" spans="1:18">
      <c r="A344" t="s">
        <v>505</v>
      </c>
      <c r="B344" t="s">
        <v>21</v>
      </c>
      <c r="C344" t="s">
        <v>55</v>
      </c>
      <c r="D344" t="s">
        <v>89</v>
      </c>
      <c r="E344" t="s">
        <v>50</v>
      </c>
      <c r="F344" s="1">
        <v>42745</v>
      </c>
      <c r="G344" s="1">
        <v>42824</v>
      </c>
      <c r="H344">
        <v>489</v>
      </c>
      <c r="I344" t="str">
        <f>VLOOKUP(pipeline!D344,account,2,FALSE)</f>
        <v>medical</v>
      </c>
      <c r="J344">
        <f t="shared" si="249"/>
        <v>1992</v>
      </c>
      <c r="K344">
        <f t="shared" si="250"/>
        <v>3922.42</v>
      </c>
      <c r="L344">
        <f t="shared" si="251"/>
        <v>6837</v>
      </c>
      <c r="M344" t="str">
        <f t="shared" si="252"/>
        <v>United States</v>
      </c>
      <c r="N344">
        <f t="shared" si="253"/>
        <v>0</v>
      </c>
      <c r="O344" t="str">
        <f t="shared" si="254"/>
        <v>GTX</v>
      </c>
      <c r="P344">
        <f t="shared" si="246"/>
        <v>550</v>
      </c>
      <c r="Q344" t="str">
        <f t="shared" si="247"/>
        <v>Dustin Brinkmann</v>
      </c>
      <c r="R344" t="str">
        <f t="shared" si="248"/>
        <v>Central</v>
      </c>
    </row>
    <row r="345" spans="1:18">
      <c r="A345" t="s">
        <v>506</v>
      </c>
      <c r="B345" t="s">
        <v>15</v>
      </c>
      <c r="C345" t="s">
        <v>56</v>
      </c>
      <c r="D345" t="s">
        <v>97</v>
      </c>
      <c r="E345" t="s">
        <v>53</v>
      </c>
      <c r="F345" s="1">
        <v>42745</v>
      </c>
      <c r="I345" t="str">
        <f>VLOOKUP(pipeline!D345,account,2,FALSE)</f>
        <v>medical</v>
      </c>
      <c r="J345">
        <f t="shared" si="249"/>
        <v>2012</v>
      </c>
      <c r="K345">
        <f t="shared" si="250"/>
        <v>587.34</v>
      </c>
      <c r="L345">
        <f t="shared" si="251"/>
        <v>1356</v>
      </c>
      <c r="M345" t="str">
        <f t="shared" si="252"/>
        <v>Philipines</v>
      </c>
      <c r="N345">
        <f t="shared" si="253"/>
        <v>0</v>
      </c>
      <c r="O345" t="str">
        <f t="shared" si="254"/>
        <v>MG</v>
      </c>
      <c r="P345">
        <f t="shared" si="246"/>
        <v>55</v>
      </c>
      <c r="Q345" t="str">
        <f t="shared" si="247"/>
        <v>Celia Rouche</v>
      </c>
      <c r="R345" t="str">
        <f t="shared" si="248"/>
        <v>West</v>
      </c>
    </row>
    <row r="346" spans="1:18">
      <c r="A346" t="s">
        <v>507</v>
      </c>
      <c r="B346" t="s">
        <v>15</v>
      </c>
      <c r="C346" t="s">
        <v>59</v>
      </c>
      <c r="D346" t="s">
        <v>151</v>
      </c>
      <c r="E346" t="s">
        <v>50</v>
      </c>
      <c r="F346" s="1">
        <v>42745</v>
      </c>
      <c r="G346" s="1">
        <v>42810</v>
      </c>
      <c r="H346">
        <v>5908</v>
      </c>
      <c r="I346" t="str">
        <f>VLOOKUP(pipeline!D346,account,2,FALSE)</f>
        <v>finance</v>
      </c>
      <c r="J346">
        <f t="shared" si="249"/>
        <v>2008</v>
      </c>
      <c r="K346">
        <f t="shared" si="250"/>
        <v>52.5</v>
      </c>
      <c r="L346">
        <f t="shared" si="251"/>
        <v>165</v>
      </c>
      <c r="M346" t="str">
        <f t="shared" si="252"/>
        <v>United States</v>
      </c>
      <c r="N346">
        <f t="shared" si="253"/>
        <v>0</v>
      </c>
      <c r="O346" t="str">
        <f t="shared" si="254"/>
        <v>GTX</v>
      </c>
      <c r="P346">
        <f t="shared" si="246"/>
        <v>5482</v>
      </c>
      <c r="Q346" t="str">
        <f t="shared" si="247"/>
        <v>Celia Rouche</v>
      </c>
      <c r="R346" t="str">
        <f t="shared" si="248"/>
        <v>West</v>
      </c>
    </row>
    <row r="347" spans="1:18">
      <c r="A347" t="s">
        <v>508</v>
      </c>
      <c r="B347" t="s">
        <v>15</v>
      </c>
      <c r="C347" t="s">
        <v>57</v>
      </c>
      <c r="D347" t="s">
        <v>266</v>
      </c>
      <c r="E347" t="s">
        <v>50</v>
      </c>
      <c r="F347" s="1">
        <v>42745</v>
      </c>
      <c r="G347" s="1">
        <v>42805</v>
      </c>
      <c r="H347">
        <v>3820</v>
      </c>
      <c r="I347" t="str">
        <f>VLOOKUP(pipeline!D347,account,2,FALSE)</f>
        <v>finance</v>
      </c>
      <c r="J347">
        <f t="shared" si="249"/>
        <v>1993</v>
      </c>
      <c r="K347">
        <f t="shared" si="250"/>
        <v>7537.24</v>
      </c>
      <c r="L347">
        <f t="shared" si="251"/>
        <v>20293</v>
      </c>
      <c r="M347" t="str">
        <f t="shared" si="252"/>
        <v>United States</v>
      </c>
      <c r="N347">
        <f t="shared" si="253"/>
        <v>0</v>
      </c>
      <c r="O347" t="str">
        <f t="shared" si="254"/>
        <v>MG</v>
      </c>
      <c r="P347">
        <f t="shared" si="246"/>
        <v>3393</v>
      </c>
      <c r="Q347" t="str">
        <f t="shared" si="247"/>
        <v>Celia Rouche</v>
      </c>
      <c r="R347" t="str">
        <f t="shared" si="248"/>
        <v>West</v>
      </c>
    </row>
    <row r="348" spans="1:18">
      <c r="A348" t="s">
        <v>509</v>
      </c>
      <c r="B348" t="s">
        <v>40</v>
      </c>
      <c r="C348" t="s">
        <v>58</v>
      </c>
      <c r="D348" t="s">
        <v>306</v>
      </c>
      <c r="E348" t="s">
        <v>52</v>
      </c>
      <c r="F348" s="1">
        <v>42745</v>
      </c>
      <c r="G348" s="1">
        <v>42806</v>
      </c>
      <c r="H348">
        <v>0</v>
      </c>
      <c r="I348" t="str">
        <f>VLOOKUP(pipeline!D348,account,2,FALSE)</f>
        <v>technolgy</v>
      </c>
      <c r="J348">
        <f t="shared" si="249"/>
        <v>1997</v>
      </c>
      <c r="K348">
        <f t="shared" si="250"/>
        <v>8170.38</v>
      </c>
      <c r="L348">
        <f t="shared" si="251"/>
        <v>16499</v>
      </c>
      <c r="M348" t="str">
        <f t="shared" si="252"/>
        <v>Korea</v>
      </c>
      <c r="N348">
        <f t="shared" si="253"/>
        <v>0</v>
      </c>
      <c r="O348" t="str">
        <f t="shared" si="254"/>
        <v>GTX</v>
      </c>
      <c r="P348">
        <f t="shared" si="246"/>
        <v>1096</v>
      </c>
      <c r="Q348" t="str">
        <f t="shared" si="247"/>
        <v>Summer Sewald</v>
      </c>
      <c r="R348" t="str">
        <f t="shared" si="248"/>
        <v>West</v>
      </c>
    </row>
    <row r="349" spans="1:18">
      <c r="A349" t="s">
        <v>510</v>
      </c>
      <c r="B349" t="s">
        <v>17</v>
      </c>
      <c r="C349" t="s">
        <v>55</v>
      </c>
      <c r="D349" t="s">
        <v>110</v>
      </c>
      <c r="E349" t="s">
        <v>50</v>
      </c>
      <c r="F349" s="1">
        <v>42745</v>
      </c>
      <c r="G349" s="1">
        <v>42814</v>
      </c>
      <c r="H349">
        <v>581</v>
      </c>
      <c r="I349" t="str">
        <f>VLOOKUP(pipeline!D349,account,2,FALSE)</f>
        <v>telecommunications</v>
      </c>
      <c r="J349">
        <f t="shared" si="249"/>
        <v>1994</v>
      </c>
      <c r="K349">
        <f t="shared" si="250"/>
        <v>1188.42</v>
      </c>
      <c r="L349">
        <f t="shared" si="251"/>
        <v>3015</v>
      </c>
      <c r="M349" t="str">
        <f t="shared" si="252"/>
        <v>United States</v>
      </c>
      <c r="N349">
        <f t="shared" si="253"/>
        <v>0</v>
      </c>
      <c r="O349" t="str">
        <f t="shared" si="254"/>
        <v>GTX</v>
      </c>
      <c r="P349">
        <f t="shared" si="246"/>
        <v>550</v>
      </c>
      <c r="Q349" t="str">
        <f t="shared" si="247"/>
        <v>Celia Rouche</v>
      </c>
      <c r="R349" t="str">
        <f t="shared" si="248"/>
        <v>West</v>
      </c>
    </row>
    <row r="350" spans="1:18">
      <c r="A350" t="s">
        <v>511</v>
      </c>
      <c r="B350" t="s">
        <v>25</v>
      </c>
      <c r="C350" t="s">
        <v>59</v>
      </c>
      <c r="D350" t="s">
        <v>241</v>
      </c>
      <c r="E350" t="s">
        <v>52</v>
      </c>
      <c r="F350" s="1">
        <v>42746</v>
      </c>
      <c r="G350" s="1">
        <v>42804</v>
      </c>
      <c r="H350">
        <v>0</v>
      </c>
      <c r="I350" t="str">
        <f>VLOOKUP(pipeline!D350,account,2,FALSE)</f>
        <v>finance</v>
      </c>
      <c r="J350">
        <f t="shared" ref="J350:J360" si="255">VLOOKUP(D350,account,3,FALSE)</f>
        <v>1991</v>
      </c>
      <c r="K350">
        <f t="shared" ref="K350:K360" si="256">VLOOKUP(D350,account,4,FALSE)</f>
        <v>2819.5</v>
      </c>
      <c r="L350">
        <f t="shared" ref="L350:L360" si="257">VLOOKUP(D350,account,5,FALSE)</f>
        <v>7227</v>
      </c>
      <c r="M350" t="str">
        <f t="shared" ref="M350:M360" si="258">VLOOKUP(D350,account,6,FALSE)</f>
        <v>United States</v>
      </c>
      <c r="N350" t="str">
        <f t="shared" ref="N350:N360" si="259">VLOOKUP(D350,accounts,7,FALSE)</f>
        <v>Golddex</v>
      </c>
      <c r="O350" t="str">
        <f t="shared" ref="O350:O360" si="260">VLOOKUP(C350,products,2,FALSE)</f>
        <v>GTX</v>
      </c>
      <c r="P350">
        <f t="shared" ref="P350:P356" si="261">VLOOKUP(C350,products,3,FALSE)</f>
        <v>5482</v>
      </c>
      <c r="Q350" t="str">
        <f t="shared" ref="Q350:Q356" si="262">VLOOKUP(B350,sales,2,FALSE)</f>
        <v>Melvin Marxen</v>
      </c>
      <c r="R350" t="str">
        <f t="shared" ref="R350:R356" si="263">VLOOKUP(B350,sales,3,FALSE)</f>
        <v>Central</v>
      </c>
    </row>
    <row r="351" spans="1:18">
      <c r="A351" t="s">
        <v>512</v>
      </c>
      <c r="B351" t="s">
        <v>27</v>
      </c>
      <c r="C351" t="s">
        <v>55</v>
      </c>
      <c r="D351" t="s">
        <v>141</v>
      </c>
      <c r="E351" t="s">
        <v>50</v>
      </c>
      <c r="F351" s="1">
        <v>42746</v>
      </c>
      <c r="G351" s="1">
        <v>42822</v>
      </c>
      <c r="H351">
        <v>585</v>
      </c>
      <c r="I351" t="str">
        <f>VLOOKUP(pipeline!D351,account,2,FALSE)</f>
        <v>telecommunications</v>
      </c>
      <c r="J351">
        <f t="shared" si="255"/>
        <v>2007</v>
      </c>
      <c r="K351">
        <f t="shared" si="256"/>
        <v>86.68</v>
      </c>
      <c r="L351">
        <f t="shared" si="257"/>
        <v>187</v>
      </c>
      <c r="M351" t="str">
        <f t="shared" si="258"/>
        <v>United States</v>
      </c>
      <c r="N351" t="str">
        <f t="shared" si="259"/>
        <v>Sonron</v>
      </c>
      <c r="O351" t="str">
        <f t="shared" si="260"/>
        <v>GTX</v>
      </c>
      <c r="P351">
        <f t="shared" si="261"/>
        <v>550</v>
      </c>
      <c r="Q351" t="str">
        <f t="shared" si="262"/>
        <v>Melvin Marxen</v>
      </c>
      <c r="R351" t="str">
        <f t="shared" si="263"/>
        <v>Central</v>
      </c>
    </row>
    <row r="352" spans="1:18">
      <c r="A352" t="s">
        <v>513</v>
      </c>
      <c r="B352" t="s">
        <v>38</v>
      </c>
      <c r="C352" t="s">
        <v>58</v>
      </c>
      <c r="D352" t="s">
        <v>182</v>
      </c>
      <c r="E352" t="s">
        <v>53</v>
      </c>
      <c r="F352" s="1">
        <v>42746</v>
      </c>
      <c r="I352" t="str">
        <f>VLOOKUP(pipeline!D352,account,2,FALSE)</f>
        <v>entertainment</v>
      </c>
      <c r="J352">
        <f t="shared" si="255"/>
        <v>2002</v>
      </c>
      <c r="K352">
        <f t="shared" si="256"/>
        <v>349.81</v>
      </c>
      <c r="L352">
        <f t="shared" si="257"/>
        <v>315</v>
      </c>
      <c r="M352" t="str">
        <f t="shared" si="258"/>
        <v>United States</v>
      </c>
      <c r="N352">
        <f t="shared" si="259"/>
        <v>0</v>
      </c>
      <c r="O352" t="str">
        <f t="shared" si="260"/>
        <v>GTX</v>
      </c>
      <c r="P352">
        <f t="shared" si="261"/>
        <v>1096</v>
      </c>
      <c r="Q352" t="str">
        <f t="shared" si="262"/>
        <v>Summer Sewald</v>
      </c>
      <c r="R352" t="str">
        <f t="shared" si="263"/>
        <v>West</v>
      </c>
    </row>
    <row r="353" spans="1:18">
      <c r="A353" t="s">
        <v>514</v>
      </c>
      <c r="B353" t="s">
        <v>38</v>
      </c>
      <c r="C353" t="s">
        <v>55</v>
      </c>
      <c r="D353" t="s">
        <v>176</v>
      </c>
      <c r="E353" t="s">
        <v>50</v>
      </c>
      <c r="F353" s="1">
        <v>42746</v>
      </c>
      <c r="G353" s="1">
        <v>42861</v>
      </c>
      <c r="H353">
        <v>572</v>
      </c>
      <c r="I353" t="str">
        <f>VLOOKUP(pipeline!D353,account,2,FALSE)</f>
        <v>services</v>
      </c>
      <c r="J353">
        <f t="shared" si="255"/>
        <v>1987</v>
      </c>
      <c r="K353">
        <f t="shared" si="256"/>
        <v>405.59</v>
      </c>
      <c r="L353">
        <f t="shared" si="257"/>
        <v>1179</v>
      </c>
      <c r="M353" t="str">
        <f t="shared" si="258"/>
        <v>Brazil</v>
      </c>
      <c r="N353" t="str">
        <f t="shared" si="259"/>
        <v>Warephase</v>
      </c>
      <c r="O353" t="str">
        <f t="shared" si="260"/>
        <v>GTX</v>
      </c>
      <c r="P353">
        <f t="shared" si="261"/>
        <v>550</v>
      </c>
      <c r="Q353" t="str">
        <f t="shared" si="262"/>
        <v>Summer Sewald</v>
      </c>
      <c r="R353" t="str">
        <f t="shared" si="263"/>
        <v>West</v>
      </c>
    </row>
    <row r="354" spans="1:18">
      <c r="A354" t="s">
        <v>515</v>
      </c>
      <c r="B354" t="s">
        <v>21</v>
      </c>
      <c r="C354" t="s">
        <v>57</v>
      </c>
      <c r="D354" t="s">
        <v>95</v>
      </c>
      <c r="E354" t="s">
        <v>50</v>
      </c>
      <c r="F354" s="1">
        <v>42746</v>
      </c>
      <c r="G354" s="1">
        <v>42806</v>
      </c>
      <c r="H354">
        <v>3669</v>
      </c>
      <c r="I354" t="str">
        <f>VLOOKUP(pipeline!D354,account,2,FALSE)</f>
        <v>medical</v>
      </c>
      <c r="J354">
        <f t="shared" si="255"/>
        <v>1984</v>
      </c>
      <c r="K354">
        <f t="shared" si="256"/>
        <v>441.08</v>
      </c>
      <c r="L354">
        <f t="shared" si="257"/>
        <v>1210</v>
      </c>
      <c r="M354" t="str">
        <f t="shared" si="258"/>
        <v>United States</v>
      </c>
      <c r="N354">
        <f t="shared" si="259"/>
        <v>0</v>
      </c>
      <c r="O354" t="str">
        <f t="shared" si="260"/>
        <v>MG</v>
      </c>
      <c r="P354">
        <f t="shared" si="261"/>
        <v>3393</v>
      </c>
      <c r="Q354" t="str">
        <f t="shared" si="262"/>
        <v>Dustin Brinkmann</v>
      </c>
      <c r="R354" t="str">
        <f t="shared" si="263"/>
        <v>Central</v>
      </c>
    </row>
    <row r="355" spans="1:18">
      <c r="A355" t="s">
        <v>516</v>
      </c>
      <c r="B355" t="s">
        <v>15</v>
      </c>
      <c r="C355" t="s">
        <v>58</v>
      </c>
      <c r="D355" t="s">
        <v>151</v>
      </c>
      <c r="E355" t="s">
        <v>50</v>
      </c>
      <c r="F355" s="1">
        <v>42746</v>
      </c>
      <c r="G355" s="1">
        <v>42810</v>
      </c>
      <c r="H355">
        <v>1091</v>
      </c>
      <c r="I355" t="str">
        <f>VLOOKUP(pipeline!D355,account,2,FALSE)</f>
        <v>finance</v>
      </c>
      <c r="J355">
        <f t="shared" si="255"/>
        <v>2008</v>
      </c>
      <c r="K355">
        <f t="shared" si="256"/>
        <v>52.5</v>
      </c>
      <c r="L355">
        <f t="shared" si="257"/>
        <v>165</v>
      </c>
      <c r="M355" t="str">
        <f t="shared" si="258"/>
        <v>United States</v>
      </c>
      <c r="N355">
        <f t="shared" si="259"/>
        <v>0</v>
      </c>
      <c r="O355" t="str">
        <f t="shared" si="260"/>
        <v>GTX</v>
      </c>
      <c r="P355">
        <f t="shared" si="261"/>
        <v>1096</v>
      </c>
      <c r="Q355" t="str">
        <f t="shared" si="262"/>
        <v>Celia Rouche</v>
      </c>
      <c r="R355" t="str">
        <f t="shared" si="263"/>
        <v>West</v>
      </c>
    </row>
    <row r="356" spans="1:18">
      <c r="A356" t="s">
        <v>517</v>
      </c>
      <c r="B356" t="s">
        <v>28</v>
      </c>
      <c r="C356" t="s">
        <v>58</v>
      </c>
      <c r="D356" t="s">
        <v>170</v>
      </c>
      <c r="E356" t="s">
        <v>52</v>
      </c>
      <c r="F356" s="1">
        <v>42746</v>
      </c>
      <c r="G356" s="1">
        <v>42825</v>
      </c>
      <c r="H356">
        <v>0</v>
      </c>
      <c r="I356" t="str">
        <f>VLOOKUP(pipeline!D356,account,2,FALSE)</f>
        <v>technolgy</v>
      </c>
      <c r="J356">
        <f t="shared" si="255"/>
        <v>1987</v>
      </c>
      <c r="K356">
        <f t="shared" si="256"/>
        <v>2938.67</v>
      </c>
      <c r="L356">
        <f t="shared" si="257"/>
        <v>8775</v>
      </c>
      <c r="M356" t="str">
        <f t="shared" si="258"/>
        <v>Panama</v>
      </c>
      <c r="N356">
        <f t="shared" si="259"/>
        <v>0</v>
      </c>
      <c r="O356" t="str">
        <f t="shared" si="260"/>
        <v>GTX</v>
      </c>
      <c r="P356">
        <f t="shared" si="261"/>
        <v>1096</v>
      </c>
      <c r="Q356" t="str">
        <f t="shared" si="262"/>
        <v>Melvin Marxen</v>
      </c>
      <c r="R356" t="str">
        <f t="shared" si="263"/>
        <v>Central</v>
      </c>
    </row>
    <row r="357" spans="1:18">
      <c r="A357" t="s">
        <v>518</v>
      </c>
      <c r="B357" t="s">
        <v>7</v>
      </c>
      <c r="C357" t="s">
        <v>55</v>
      </c>
      <c r="D357" t="s">
        <v>115</v>
      </c>
      <c r="E357" t="s">
        <v>50</v>
      </c>
      <c r="F357" s="1">
        <v>42747</v>
      </c>
      <c r="G357" s="1">
        <v>42804</v>
      </c>
      <c r="H357">
        <v>540</v>
      </c>
      <c r="I357" t="str">
        <f>VLOOKUP(pipeline!D357,account,2,FALSE)</f>
        <v>finance</v>
      </c>
      <c r="J357">
        <f t="shared" si="255"/>
        <v>1993</v>
      </c>
      <c r="K357">
        <f t="shared" si="256"/>
        <v>646.1</v>
      </c>
      <c r="L357">
        <f t="shared" si="257"/>
        <v>883</v>
      </c>
      <c r="M357" t="str">
        <f t="shared" si="258"/>
        <v>United States</v>
      </c>
      <c r="N357" t="str">
        <f t="shared" si="259"/>
        <v>Golddex</v>
      </c>
      <c r="O357" t="str">
        <f t="shared" si="260"/>
        <v>GTX</v>
      </c>
      <c r="P357">
        <f t="shared" ref="P357:P385" si="264">VLOOKUP(C357,products,3,FALSE)</f>
        <v>550</v>
      </c>
      <c r="Q357" t="str">
        <f t="shared" ref="Q357:Q385" si="265">VLOOKUP(B357,sales,2,FALSE)</f>
        <v>Cara Losch</v>
      </c>
      <c r="R357" t="str">
        <f t="shared" ref="R357:R385" si="266">VLOOKUP(B357,sales,3,FALSE)</f>
        <v>East</v>
      </c>
    </row>
    <row r="358" spans="1:18">
      <c r="A358" t="s">
        <v>519</v>
      </c>
      <c r="B358" t="s">
        <v>26</v>
      </c>
      <c r="C358" t="s">
        <v>56</v>
      </c>
      <c r="D358" t="s">
        <v>95</v>
      </c>
      <c r="E358" t="s">
        <v>50</v>
      </c>
      <c r="F358" s="1">
        <v>42747</v>
      </c>
      <c r="G358" s="1">
        <v>42814</v>
      </c>
      <c r="H358">
        <v>49</v>
      </c>
      <c r="I358" t="str">
        <f>VLOOKUP(pipeline!D358,account,2,FALSE)</f>
        <v>medical</v>
      </c>
      <c r="J358">
        <f t="shared" si="255"/>
        <v>1984</v>
      </c>
      <c r="K358">
        <f t="shared" si="256"/>
        <v>441.08</v>
      </c>
      <c r="L358">
        <f t="shared" si="257"/>
        <v>1210</v>
      </c>
      <c r="M358" t="str">
        <f t="shared" si="258"/>
        <v>United States</v>
      </c>
      <c r="N358">
        <f t="shared" si="259"/>
        <v>0</v>
      </c>
      <c r="O358" t="str">
        <f t="shared" si="260"/>
        <v>MG</v>
      </c>
      <c r="P358">
        <f t="shared" si="264"/>
        <v>55</v>
      </c>
      <c r="Q358" t="str">
        <f t="shared" si="265"/>
        <v>Melvin Marxen</v>
      </c>
      <c r="R358" t="str">
        <f t="shared" si="266"/>
        <v>Central</v>
      </c>
    </row>
    <row r="359" spans="1:18">
      <c r="A359" t="s">
        <v>520</v>
      </c>
      <c r="B359" t="s">
        <v>27</v>
      </c>
      <c r="C359" t="s">
        <v>55</v>
      </c>
      <c r="D359" t="s">
        <v>221</v>
      </c>
      <c r="E359" t="s">
        <v>50</v>
      </c>
      <c r="F359" s="1">
        <v>42747</v>
      </c>
      <c r="G359" s="1">
        <v>42872</v>
      </c>
      <c r="H359">
        <v>513</v>
      </c>
      <c r="I359" t="str">
        <f>VLOOKUP(pipeline!D359,account,2,FALSE)</f>
        <v>technolgy</v>
      </c>
      <c r="J359">
        <f t="shared" si="255"/>
        <v>2000</v>
      </c>
      <c r="K359">
        <f t="shared" si="256"/>
        <v>1223.72</v>
      </c>
      <c r="L359">
        <f t="shared" si="257"/>
        <v>2497</v>
      </c>
      <c r="M359" t="str">
        <f t="shared" si="258"/>
        <v>Norway</v>
      </c>
      <c r="N359">
        <f t="shared" si="259"/>
        <v>0</v>
      </c>
      <c r="O359" t="str">
        <f t="shared" si="260"/>
        <v>GTX</v>
      </c>
      <c r="P359">
        <f t="shared" si="264"/>
        <v>550</v>
      </c>
      <c r="Q359" t="str">
        <f t="shared" si="265"/>
        <v>Melvin Marxen</v>
      </c>
      <c r="R359" t="str">
        <f t="shared" si="266"/>
        <v>Central</v>
      </c>
    </row>
    <row r="360" spans="1:18">
      <c r="A360" t="s">
        <v>521</v>
      </c>
      <c r="B360" t="s">
        <v>21</v>
      </c>
      <c r="C360" t="s">
        <v>56</v>
      </c>
      <c r="D360" t="s">
        <v>141</v>
      </c>
      <c r="E360" t="s">
        <v>50</v>
      </c>
      <c r="F360" s="1">
        <v>42747</v>
      </c>
      <c r="G360" s="1">
        <v>42824</v>
      </c>
      <c r="H360">
        <v>54</v>
      </c>
      <c r="I360" t="str">
        <f>VLOOKUP(pipeline!D360,account,2,FALSE)</f>
        <v>telecommunications</v>
      </c>
      <c r="J360">
        <f t="shared" si="255"/>
        <v>2007</v>
      </c>
      <c r="K360">
        <f t="shared" si="256"/>
        <v>86.68</v>
      </c>
      <c r="L360">
        <f t="shared" si="257"/>
        <v>187</v>
      </c>
      <c r="M360" t="str">
        <f t="shared" si="258"/>
        <v>United States</v>
      </c>
      <c r="N360" t="str">
        <f t="shared" si="259"/>
        <v>Sonron</v>
      </c>
      <c r="O360" t="str">
        <f t="shared" si="260"/>
        <v>MG</v>
      </c>
      <c r="P360">
        <f t="shared" si="264"/>
        <v>55</v>
      </c>
      <c r="Q360" t="str">
        <f t="shared" si="265"/>
        <v>Dustin Brinkmann</v>
      </c>
      <c r="R360" t="str">
        <f t="shared" si="266"/>
        <v>Central</v>
      </c>
    </row>
    <row r="361" spans="1:18">
      <c r="A361" t="s">
        <v>522</v>
      </c>
      <c r="B361" t="s">
        <v>10</v>
      </c>
      <c r="C361" t="s">
        <v>55</v>
      </c>
      <c r="D361" t="s">
        <v>241</v>
      </c>
      <c r="E361" t="s">
        <v>53</v>
      </c>
      <c r="F361" s="1">
        <v>42747</v>
      </c>
      <c r="I361" t="str">
        <f>VLOOKUP(pipeline!D361,account,2,FALSE)</f>
        <v>finance</v>
      </c>
      <c r="J361">
        <f t="shared" ref="J361:J369" si="267">VLOOKUP(D361,account,3,FALSE)</f>
        <v>1991</v>
      </c>
      <c r="K361">
        <f t="shared" ref="K361:K369" si="268">VLOOKUP(D361,account,4,FALSE)</f>
        <v>2819.5</v>
      </c>
      <c r="L361">
        <f t="shared" ref="L361:L369" si="269">VLOOKUP(D361,account,5,FALSE)</f>
        <v>7227</v>
      </c>
      <c r="M361" t="str">
        <f t="shared" ref="M361:M369" si="270">VLOOKUP(D361,account,6,FALSE)</f>
        <v>United States</v>
      </c>
      <c r="N361" t="str">
        <f t="shared" ref="N361:N369" si="271">VLOOKUP(D361,accounts,7,FALSE)</f>
        <v>Golddex</v>
      </c>
      <c r="O361" t="str">
        <f t="shared" ref="O361:O369" si="272">VLOOKUP(C361,products,2,FALSE)</f>
        <v>GTX</v>
      </c>
      <c r="P361">
        <f t="shared" si="264"/>
        <v>550</v>
      </c>
      <c r="Q361" t="str">
        <f t="shared" si="265"/>
        <v>Cara Losch</v>
      </c>
      <c r="R361" t="str">
        <f t="shared" si="266"/>
        <v>East</v>
      </c>
    </row>
    <row r="362" spans="1:18">
      <c r="A362" t="s">
        <v>523</v>
      </c>
      <c r="B362" t="s">
        <v>10</v>
      </c>
      <c r="C362" t="s">
        <v>56</v>
      </c>
      <c r="D362" t="s">
        <v>277</v>
      </c>
      <c r="E362" t="s">
        <v>50</v>
      </c>
      <c r="F362" s="1">
        <v>42747</v>
      </c>
      <c r="G362" s="1">
        <v>42817</v>
      </c>
      <c r="H362">
        <v>56</v>
      </c>
      <c r="I362" t="str">
        <f>VLOOKUP(pipeline!D362,account,2,FALSE)</f>
        <v>retail</v>
      </c>
      <c r="J362">
        <f t="shared" si="267"/>
        <v>2005</v>
      </c>
      <c r="K362">
        <f t="shared" si="268"/>
        <v>2261.05</v>
      </c>
      <c r="L362">
        <f t="shared" si="269"/>
        <v>3851</v>
      </c>
      <c r="M362" t="str">
        <f t="shared" si="270"/>
        <v>United States</v>
      </c>
      <c r="N362">
        <f t="shared" si="271"/>
        <v>0</v>
      </c>
      <c r="O362" t="str">
        <f t="shared" si="272"/>
        <v>MG</v>
      </c>
      <c r="P362">
        <f t="shared" si="264"/>
        <v>55</v>
      </c>
      <c r="Q362" t="str">
        <f t="shared" si="265"/>
        <v>Cara Losch</v>
      </c>
      <c r="R362" t="str">
        <f t="shared" si="266"/>
        <v>East</v>
      </c>
    </row>
    <row r="363" spans="1:18">
      <c r="A363" t="s">
        <v>524</v>
      </c>
      <c r="B363" t="s">
        <v>19</v>
      </c>
      <c r="C363" t="s">
        <v>56</v>
      </c>
      <c r="D363" t="s">
        <v>145</v>
      </c>
      <c r="E363" t="s">
        <v>50</v>
      </c>
      <c r="F363" s="1">
        <v>42748</v>
      </c>
      <c r="G363" s="1">
        <v>42810</v>
      </c>
      <c r="H363">
        <v>58</v>
      </c>
      <c r="I363" t="str">
        <f>VLOOKUP(pipeline!D363,account,2,FALSE)</f>
        <v>marketing</v>
      </c>
      <c r="J363">
        <f t="shared" si="267"/>
        <v>1985</v>
      </c>
      <c r="K363">
        <f t="shared" si="268"/>
        <v>375.43</v>
      </c>
      <c r="L363">
        <f t="shared" si="269"/>
        <v>1190</v>
      </c>
      <c r="M363" t="str">
        <f t="shared" si="270"/>
        <v>United States</v>
      </c>
      <c r="N363">
        <f t="shared" si="271"/>
        <v>0</v>
      </c>
      <c r="O363" t="str">
        <f t="shared" si="272"/>
        <v>MG</v>
      </c>
      <c r="P363">
        <f t="shared" si="264"/>
        <v>55</v>
      </c>
      <c r="Q363" t="str">
        <f t="shared" si="265"/>
        <v>Dustin Brinkmann</v>
      </c>
      <c r="R363" t="str">
        <f t="shared" si="266"/>
        <v>Central</v>
      </c>
    </row>
    <row r="364" spans="1:18">
      <c r="A364" t="s">
        <v>525</v>
      </c>
      <c r="B364" t="s">
        <v>19</v>
      </c>
      <c r="C364" t="s">
        <v>56</v>
      </c>
      <c r="D364" t="s">
        <v>108</v>
      </c>
      <c r="E364" t="s">
        <v>50</v>
      </c>
      <c r="F364" s="1">
        <v>42748</v>
      </c>
      <c r="G364" s="1">
        <v>42821</v>
      </c>
      <c r="H364">
        <v>58</v>
      </c>
      <c r="I364" t="str">
        <f>VLOOKUP(pipeline!D364,account,2,FALSE)</f>
        <v>telecommunications</v>
      </c>
      <c r="J364">
        <f t="shared" si="267"/>
        <v>1988</v>
      </c>
      <c r="K364">
        <f t="shared" si="268"/>
        <v>5266.09</v>
      </c>
      <c r="L364">
        <f t="shared" si="269"/>
        <v>8595</v>
      </c>
      <c r="M364" t="str">
        <f t="shared" si="270"/>
        <v>United States</v>
      </c>
      <c r="N364" t="str">
        <f t="shared" si="271"/>
        <v>Sonron</v>
      </c>
      <c r="O364" t="str">
        <f t="shared" si="272"/>
        <v>MG</v>
      </c>
      <c r="P364">
        <f t="shared" si="264"/>
        <v>55</v>
      </c>
      <c r="Q364" t="str">
        <f t="shared" si="265"/>
        <v>Dustin Brinkmann</v>
      </c>
      <c r="R364" t="str">
        <f t="shared" si="266"/>
        <v>Central</v>
      </c>
    </row>
    <row r="365" spans="1:18">
      <c r="A365" t="s">
        <v>526</v>
      </c>
      <c r="B365" t="s">
        <v>14</v>
      </c>
      <c r="C365" t="s">
        <v>57</v>
      </c>
      <c r="D365" t="s">
        <v>115</v>
      </c>
      <c r="E365" t="s">
        <v>53</v>
      </c>
      <c r="F365" s="1">
        <v>42748</v>
      </c>
      <c r="I365" t="str">
        <f>VLOOKUP(pipeline!D365,account,2,FALSE)</f>
        <v>finance</v>
      </c>
      <c r="J365">
        <f t="shared" si="267"/>
        <v>1993</v>
      </c>
      <c r="K365">
        <f t="shared" si="268"/>
        <v>646.1</v>
      </c>
      <c r="L365">
        <f t="shared" si="269"/>
        <v>883</v>
      </c>
      <c r="M365" t="str">
        <f t="shared" si="270"/>
        <v>United States</v>
      </c>
      <c r="N365" t="str">
        <f t="shared" si="271"/>
        <v>Golddex</v>
      </c>
      <c r="O365" t="str">
        <f t="shared" si="272"/>
        <v>MG</v>
      </c>
      <c r="P365">
        <f t="shared" si="264"/>
        <v>3393</v>
      </c>
      <c r="Q365" t="str">
        <f t="shared" si="265"/>
        <v>Celia Rouche</v>
      </c>
      <c r="R365" t="str">
        <f t="shared" si="266"/>
        <v>West</v>
      </c>
    </row>
    <row r="366" spans="1:18">
      <c r="A366" t="s">
        <v>527</v>
      </c>
      <c r="B366" t="s">
        <v>39</v>
      </c>
      <c r="C366" t="s">
        <v>56</v>
      </c>
      <c r="D366" t="s">
        <v>182</v>
      </c>
      <c r="E366" t="s">
        <v>52</v>
      </c>
      <c r="F366" s="1">
        <v>42748</v>
      </c>
      <c r="G366" s="1">
        <v>42863</v>
      </c>
      <c r="H366">
        <v>0</v>
      </c>
      <c r="I366" t="str">
        <f>VLOOKUP(pipeline!D366,account,2,FALSE)</f>
        <v>entertainment</v>
      </c>
      <c r="J366">
        <f t="shared" si="267"/>
        <v>2002</v>
      </c>
      <c r="K366">
        <f t="shared" si="268"/>
        <v>349.81</v>
      </c>
      <c r="L366">
        <f t="shared" si="269"/>
        <v>315</v>
      </c>
      <c r="M366" t="str">
        <f t="shared" si="270"/>
        <v>United States</v>
      </c>
      <c r="N366">
        <f t="shared" si="271"/>
        <v>0</v>
      </c>
      <c r="O366" t="str">
        <f t="shared" si="272"/>
        <v>MG</v>
      </c>
      <c r="P366">
        <f t="shared" si="264"/>
        <v>55</v>
      </c>
      <c r="Q366" t="str">
        <f t="shared" si="265"/>
        <v>Summer Sewald</v>
      </c>
      <c r="R366" t="str">
        <f t="shared" si="266"/>
        <v>West</v>
      </c>
    </row>
    <row r="367" spans="1:18">
      <c r="A367" t="s">
        <v>528</v>
      </c>
      <c r="B367" t="s">
        <v>39</v>
      </c>
      <c r="C367" t="s">
        <v>55</v>
      </c>
      <c r="D367" t="s">
        <v>176</v>
      </c>
      <c r="E367" t="s">
        <v>50</v>
      </c>
      <c r="F367" s="1">
        <v>42748</v>
      </c>
      <c r="G367" s="1">
        <v>42808</v>
      </c>
      <c r="H367">
        <v>619</v>
      </c>
      <c r="I367" t="str">
        <f>VLOOKUP(pipeline!D367,account,2,FALSE)</f>
        <v>services</v>
      </c>
      <c r="J367">
        <f t="shared" si="267"/>
        <v>1987</v>
      </c>
      <c r="K367">
        <f t="shared" si="268"/>
        <v>405.59</v>
      </c>
      <c r="L367">
        <f t="shared" si="269"/>
        <v>1179</v>
      </c>
      <c r="M367" t="str">
        <f t="shared" si="270"/>
        <v>Brazil</v>
      </c>
      <c r="N367" t="str">
        <f t="shared" si="271"/>
        <v>Warephase</v>
      </c>
      <c r="O367" t="str">
        <f t="shared" si="272"/>
        <v>GTX</v>
      </c>
      <c r="P367">
        <f t="shared" si="264"/>
        <v>550</v>
      </c>
      <c r="Q367" t="str">
        <f t="shared" si="265"/>
        <v>Summer Sewald</v>
      </c>
      <c r="R367" t="str">
        <f t="shared" si="266"/>
        <v>West</v>
      </c>
    </row>
    <row r="368" spans="1:18">
      <c r="A368" t="s">
        <v>529</v>
      </c>
      <c r="B368" t="s">
        <v>40</v>
      </c>
      <c r="C368" t="s">
        <v>59</v>
      </c>
      <c r="D368" t="s">
        <v>266</v>
      </c>
      <c r="E368" t="s">
        <v>50</v>
      </c>
      <c r="F368" s="1">
        <v>42748</v>
      </c>
      <c r="G368" s="1">
        <v>42869</v>
      </c>
      <c r="H368">
        <v>5163</v>
      </c>
      <c r="I368" t="str">
        <f>VLOOKUP(pipeline!D368,account,2,FALSE)</f>
        <v>finance</v>
      </c>
      <c r="J368">
        <f t="shared" si="267"/>
        <v>1993</v>
      </c>
      <c r="K368">
        <f t="shared" si="268"/>
        <v>7537.24</v>
      </c>
      <c r="L368">
        <f t="shared" si="269"/>
        <v>20293</v>
      </c>
      <c r="M368" t="str">
        <f t="shared" si="270"/>
        <v>United States</v>
      </c>
      <c r="N368">
        <f t="shared" si="271"/>
        <v>0</v>
      </c>
      <c r="O368" t="str">
        <f t="shared" si="272"/>
        <v>GTX</v>
      </c>
      <c r="P368">
        <f t="shared" si="264"/>
        <v>5482</v>
      </c>
      <c r="Q368" t="str">
        <f t="shared" si="265"/>
        <v>Summer Sewald</v>
      </c>
      <c r="R368" t="str">
        <f t="shared" si="266"/>
        <v>West</v>
      </c>
    </row>
    <row r="369" spans="1:18">
      <c r="A369" t="s">
        <v>530</v>
      </c>
      <c r="B369" t="s">
        <v>35</v>
      </c>
      <c r="C369" t="s">
        <v>56</v>
      </c>
      <c r="D369" t="s">
        <v>218</v>
      </c>
      <c r="E369" t="s">
        <v>50</v>
      </c>
      <c r="F369" s="1">
        <v>42748</v>
      </c>
      <c r="G369" s="1">
        <v>42863</v>
      </c>
      <c r="H369">
        <v>56</v>
      </c>
      <c r="I369" t="str">
        <f>VLOOKUP(pipeline!D369,account,2,FALSE)</f>
        <v>technolgy</v>
      </c>
      <c r="J369">
        <f t="shared" si="267"/>
        <v>1992</v>
      </c>
      <c r="K369">
        <f t="shared" si="268"/>
        <v>1712.68</v>
      </c>
      <c r="L369">
        <f t="shared" si="269"/>
        <v>3194</v>
      </c>
      <c r="M369" t="str">
        <f t="shared" si="270"/>
        <v>United States</v>
      </c>
      <c r="N369" t="str">
        <f t="shared" si="271"/>
        <v>Acme Corporation</v>
      </c>
      <c r="O369" t="str">
        <f t="shared" si="272"/>
        <v>MG</v>
      </c>
      <c r="P369">
        <f t="shared" si="264"/>
        <v>55</v>
      </c>
      <c r="Q369" t="str">
        <f t="shared" si="265"/>
        <v>Rocco Neubert</v>
      </c>
      <c r="R369" t="str">
        <f t="shared" si="266"/>
        <v>East</v>
      </c>
    </row>
    <row r="370" spans="1:18">
      <c r="A370" t="s">
        <v>531</v>
      </c>
      <c r="B370" t="s">
        <v>10</v>
      </c>
      <c r="C370" t="s">
        <v>57</v>
      </c>
      <c r="D370" t="s">
        <v>318</v>
      </c>
      <c r="E370" t="s">
        <v>52</v>
      </c>
      <c r="F370" s="1">
        <v>42748</v>
      </c>
      <c r="G370" s="1">
        <v>42825</v>
      </c>
      <c r="H370">
        <v>0</v>
      </c>
      <c r="I370" t="str">
        <f>VLOOKUP(pipeline!D370,account,2,FALSE)</f>
        <v>retail</v>
      </c>
      <c r="J370">
        <f t="shared" ref="J370:J382" si="273">VLOOKUP(D370,account,3,FALSE)</f>
        <v>2000</v>
      </c>
      <c r="K370">
        <f t="shared" ref="K370:K382" si="274">VLOOKUP(D370,account,4,FALSE)</f>
        <v>167.89</v>
      </c>
      <c r="L370">
        <f t="shared" ref="L370:L382" si="275">VLOOKUP(D370,account,5,FALSE)</f>
        <v>493</v>
      </c>
      <c r="M370" t="str">
        <f t="shared" ref="M370:M382" si="276">VLOOKUP(D370,account,6,FALSE)</f>
        <v>Romania</v>
      </c>
      <c r="N370">
        <f t="shared" ref="N370:N382" si="277">VLOOKUP(D370,accounts,7,FALSE)</f>
        <v>0</v>
      </c>
      <c r="O370" t="str">
        <f t="shared" ref="O370:O382" si="278">VLOOKUP(C370,products,2,FALSE)</f>
        <v>MG</v>
      </c>
      <c r="P370">
        <f t="shared" si="264"/>
        <v>3393</v>
      </c>
      <c r="Q370" t="str">
        <f t="shared" si="265"/>
        <v>Cara Losch</v>
      </c>
      <c r="R370" t="str">
        <f t="shared" si="266"/>
        <v>East</v>
      </c>
    </row>
    <row r="371" spans="1:18">
      <c r="A371" t="s">
        <v>532</v>
      </c>
      <c r="B371" t="s">
        <v>37</v>
      </c>
      <c r="C371" t="s">
        <v>57</v>
      </c>
      <c r="D371" t="s">
        <v>85</v>
      </c>
      <c r="E371" t="s">
        <v>53</v>
      </c>
      <c r="F371" s="1">
        <v>42749</v>
      </c>
      <c r="I371" t="str">
        <f>VLOOKUP(pipeline!D371,account,2,FALSE)</f>
        <v>software</v>
      </c>
      <c r="J371">
        <f t="shared" si="273"/>
        <v>1998</v>
      </c>
      <c r="K371">
        <f t="shared" si="274"/>
        <v>2714.9</v>
      </c>
      <c r="L371">
        <f t="shared" si="275"/>
        <v>2641</v>
      </c>
      <c r="M371" t="str">
        <f t="shared" si="276"/>
        <v>United States</v>
      </c>
      <c r="N371" t="str">
        <f t="shared" si="277"/>
        <v>Acme Corporation</v>
      </c>
      <c r="O371" t="str">
        <f t="shared" si="278"/>
        <v>MG</v>
      </c>
      <c r="P371">
        <f t="shared" si="264"/>
        <v>3393</v>
      </c>
      <c r="Q371" t="str">
        <f t="shared" si="265"/>
        <v>Summer Sewald</v>
      </c>
      <c r="R371" t="str">
        <f t="shared" si="266"/>
        <v>West</v>
      </c>
    </row>
    <row r="372" spans="1:18">
      <c r="A372" t="s">
        <v>533</v>
      </c>
      <c r="B372" t="s">
        <v>38</v>
      </c>
      <c r="C372" t="s">
        <v>55</v>
      </c>
      <c r="D372" t="s">
        <v>151</v>
      </c>
      <c r="E372" t="s">
        <v>50</v>
      </c>
      <c r="F372" s="1">
        <v>42749</v>
      </c>
      <c r="G372" s="1">
        <v>42822</v>
      </c>
      <c r="H372">
        <v>610</v>
      </c>
      <c r="I372" t="str">
        <f>VLOOKUP(pipeline!D372,account,2,FALSE)</f>
        <v>finance</v>
      </c>
      <c r="J372">
        <f t="shared" si="273"/>
        <v>2008</v>
      </c>
      <c r="K372">
        <f t="shared" si="274"/>
        <v>52.5</v>
      </c>
      <c r="L372">
        <f t="shared" si="275"/>
        <v>165</v>
      </c>
      <c r="M372" t="str">
        <f t="shared" si="276"/>
        <v>United States</v>
      </c>
      <c r="N372">
        <f t="shared" si="277"/>
        <v>0</v>
      </c>
      <c r="O372" t="str">
        <f t="shared" si="278"/>
        <v>GTX</v>
      </c>
      <c r="P372">
        <f t="shared" si="264"/>
        <v>550</v>
      </c>
      <c r="Q372" t="str">
        <f t="shared" si="265"/>
        <v>Summer Sewald</v>
      </c>
      <c r="R372" t="str">
        <f t="shared" si="266"/>
        <v>West</v>
      </c>
    </row>
    <row r="373" spans="1:18">
      <c r="A373" t="s">
        <v>534</v>
      </c>
      <c r="B373" t="s">
        <v>17</v>
      </c>
      <c r="C373" t="s">
        <v>55</v>
      </c>
      <c r="D373" t="s">
        <v>238</v>
      </c>
      <c r="E373" t="s">
        <v>53</v>
      </c>
      <c r="F373" s="1">
        <v>42749</v>
      </c>
      <c r="I373" t="str">
        <f>VLOOKUP(pipeline!D373,account,2,FALSE)</f>
        <v>marketing</v>
      </c>
      <c r="J373">
        <f t="shared" si="273"/>
        <v>2012</v>
      </c>
      <c r="K373">
        <f t="shared" si="274"/>
        <v>45.39</v>
      </c>
      <c r="L373">
        <f t="shared" si="275"/>
        <v>100</v>
      </c>
      <c r="M373" t="str">
        <f t="shared" si="276"/>
        <v>United States</v>
      </c>
      <c r="N373" t="str">
        <f t="shared" si="277"/>
        <v>Inity</v>
      </c>
      <c r="O373" t="str">
        <f t="shared" si="278"/>
        <v>GTX</v>
      </c>
      <c r="P373">
        <f t="shared" si="264"/>
        <v>550</v>
      </c>
      <c r="Q373" t="str">
        <f t="shared" si="265"/>
        <v>Celia Rouche</v>
      </c>
      <c r="R373" t="str">
        <f t="shared" si="266"/>
        <v>West</v>
      </c>
    </row>
    <row r="374" spans="1:18">
      <c r="A374" t="s">
        <v>535</v>
      </c>
      <c r="B374" t="s">
        <v>17</v>
      </c>
      <c r="C374" t="s">
        <v>57</v>
      </c>
      <c r="D374" t="s">
        <v>87</v>
      </c>
      <c r="E374" t="s">
        <v>52</v>
      </c>
      <c r="F374" s="1">
        <v>42749</v>
      </c>
      <c r="G374" s="1">
        <v>42860</v>
      </c>
      <c r="H374">
        <v>0</v>
      </c>
      <c r="I374" t="str">
        <f>VLOOKUP(pipeline!D374,account,2,FALSE)</f>
        <v>services</v>
      </c>
      <c r="J374">
        <f t="shared" si="273"/>
        <v>1982</v>
      </c>
      <c r="K374">
        <f t="shared" si="274"/>
        <v>792.46</v>
      </c>
      <c r="L374">
        <f t="shared" si="275"/>
        <v>1299</v>
      </c>
      <c r="M374" t="str">
        <f t="shared" si="276"/>
        <v>United States</v>
      </c>
      <c r="N374">
        <f t="shared" si="277"/>
        <v>0</v>
      </c>
      <c r="O374" t="str">
        <f t="shared" si="278"/>
        <v>MG</v>
      </c>
      <c r="P374">
        <f t="shared" si="264"/>
        <v>3393</v>
      </c>
      <c r="Q374" t="str">
        <f t="shared" si="265"/>
        <v>Celia Rouche</v>
      </c>
      <c r="R374" t="str">
        <f t="shared" si="266"/>
        <v>West</v>
      </c>
    </row>
    <row r="375" spans="1:18">
      <c r="A375" t="s">
        <v>536</v>
      </c>
      <c r="B375" t="s">
        <v>11</v>
      </c>
      <c r="C375" t="s">
        <v>57</v>
      </c>
      <c r="D375" t="s">
        <v>210</v>
      </c>
      <c r="E375" t="s">
        <v>50</v>
      </c>
      <c r="F375" s="1">
        <v>42749</v>
      </c>
      <c r="G375" s="1">
        <v>42873</v>
      </c>
      <c r="H375">
        <v>2880</v>
      </c>
      <c r="I375" t="str">
        <f>VLOOKUP(pipeline!D375,account,2,FALSE)</f>
        <v>technolgy</v>
      </c>
      <c r="J375">
        <f t="shared" si="273"/>
        <v>1980</v>
      </c>
      <c r="K375">
        <f t="shared" si="274"/>
        <v>7708.38</v>
      </c>
      <c r="L375">
        <f t="shared" si="275"/>
        <v>13756</v>
      </c>
      <c r="M375" t="str">
        <f t="shared" si="276"/>
        <v>United States</v>
      </c>
      <c r="N375">
        <f t="shared" si="277"/>
        <v>0</v>
      </c>
      <c r="O375" t="str">
        <f t="shared" si="278"/>
        <v>MG</v>
      </c>
      <c r="P375">
        <f t="shared" si="264"/>
        <v>3393</v>
      </c>
      <c r="Q375" t="str">
        <f t="shared" si="265"/>
        <v>Cara Losch</v>
      </c>
      <c r="R375" t="str">
        <f t="shared" si="266"/>
        <v>East</v>
      </c>
    </row>
    <row r="376" spans="1:18">
      <c r="A376" t="s">
        <v>537</v>
      </c>
      <c r="B376" t="s">
        <v>7</v>
      </c>
      <c r="C376" t="s">
        <v>59</v>
      </c>
      <c r="D376" t="s">
        <v>119</v>
      </c>
      <c r="E376" t="s">
        <v>53</v>
      </c>
      <c r="F376" s="1">
        <v>42750</v>
      </c>
      <c r="I376" t="str">
        <f>VLOOKUP(pipeline!D376,account,2,FALSE)</f>
        <v>entertainment</v>
      </c>
      <c r="J376">
        <f t="shared" si="273"/>
        <v>1992</v>
      </c>
      <c r="K376">
        <f t="shared" si="274"/>
        <v>324.19</v>
      </c>
      <c r="L376">
        <f t="shared" si="275"/>
        <v>978</v>
      </c>
      <c r="M376" t="str">
        <f t="shared" si="276"/>
        <v>United States</v>
      </c>
      <c r="N376">
        <f t="shared" si="277"/>
        <v>0</v>
      </c>
      <c r="O376" t="str">
        <f t="shared" si="278"/>
        <v>GTX</v>
      </c>
      <c r="P376">
        <f t="shared" si="264"/>
        <v>5482</v>
      </c>
      <c r="Q376" t="str">
        <f t="shared" si="265"/>
        <v>Cara Losch</v>
      </c>
      <c r="R376" t="str">
        <f t="shared" si="266"/>
        <v>East</v>
      </c>
    </row>
    <row r="377" spans="1:18">
      <c r="A377" t="s">
        <v>538</v>
      </c>
      <c r="B377" t="s">
        <v>7</v>
      </c>
      <c r="C377" t="s">
        <v>58</v>
      </c>
      <c r="D377" t="s">
        <v>248</v>
      </c>
      <c r="E377" t="s">
        <v>52</v>
      </c>
      <c r="F377" s="1">
        <v>42750</v>
      </c>
      <c r="G377" s="1">
        <v>42857</v>
      </c>
      <c r="H377">
        <v>0</v>
      </c>
      <c r="I377" t="str">
        <f>VLOOKUP(pipeline!D377,account,2,FALSE)</f>
        <v>telecommunications</v>
      </c>
      <c r="J377">
        <f t="shared" si="273"/>
        <v>1994</v>
      </c>
      <c r="K377">
        <f t="shared" si="274"/>
        <v>6395.05</v>
      </c>
      <c r="L377">
        <f t="shared" si="275"/>
        <v>20275</v>
      </c>
      <c r="M377" t="str">
        <f t="shared" si="276"/>
        <v>United States</v>
      </c>
      <c r="N377">
        <f t="shared" si="277"/>
        <v>0</v>
      </c>
      <c r="O377" t="str">
        <f t="shared" si="278"/>
        <v>GTX</v>
      </c>
      <c r="P377">
        <f t="shared" si="264"/>
        <v>1096</v>
      </c>
      <c r="Q377" t="str">
        <f t="shared" si="265"/>
        <v>Cara Losch</v>
      </c>
      <c r="R377" t="str">
        <f t="shared" si="266"/>
        <v>East</v>
      </c>
    </row>
    <row r="378" spans="1:18">
      <c r="A378" t="s">
        <v>539</v>
      </c>
      <c r="B378" t="s">
        <v>13</v>
      </c>
      <c r="C378" t="s">
        <v>56</v>
      </c>
      <c r="D378" t="s">
        <v>138</v>
      </c>
      <c r="E378" t="s">
        <v>53</v>
      </c>
      <c r="F378" s="1">
        <v>42750</v>
      </c>
      <c r="I378" t="str">
        <f>VLOOKUP(pipeline!D378,account,2,FALSE)</f>
        <v>marketing</v>
      </c>
      <c r="J378">
        <f t="shared" si="273"/>
        <v>1984</v>
      </c>
      <c r="K378">
        <f t="shared" si="274"/>
        <v>3027.46</v>
      </c>
      <c r="L378">
        <f t="shared" si="275"/>
        <v>9516</v>
      </c>
      <c r="M378" t="str">
        <f t="shared" si="276"/>
        <v>Jordan</v>
      </c>
      <c r="N378">
        <f t="shared" si="277"/>
        <v>0</v>
      </c>
      <c r="O378" t="str">
        <f t="shared" si="278"/>
        <v>MG</v>
      </c>
      <c r="P378">
        <f t="shared" si="264"/>
        <v>55</v>
      </c>
      <c r="Q378" t="str">
        <f t="shared" si="265"/>
        <v>Celia Rouche</v>
      </c>
      <c r="R378" t="str">
        <f t="shared" si="266"/>
        <v>West</v>
      </c>
    </row>
    <row r="379" spans="1:18">
      <c r="A379" t="s">
        <v>540</v>
      </c>
      <c r="B379" t="s">
        <v>15</v>
      </c>
      <c r="C379" t="s">
        <v>56</v>
      </c>
      <c r="D379" t="s">
        <v>106</v>
      </c>
      <c r="E379" t="s">
        <v>50</v>
      </c>
      <c r="F379" s="1">
        <v>42750</v>
      </c>
      <c r="G379" s="1">
        <v>42873</v>
      </c>
      <c r="H379">
        <v>60</v>
      </c>
      <c r="I379" t="str">
        <f>VLOOKUP(pipeline!D379,account,2,FALSE)</f>
        <v>software</v>
      </c>
      <c r="J379">
        <f t="shared" si="273"/>
        <v>1996</v>
      </c>
      <c r="K379">
        <f t="shared" si="274"/>
        <v>6354.87</v>
      </c>
      <c r="L379">
        <f t="shared" si="275"/>
        <v>16780</v>
      </c>
      <c r="M379" t="str">
        <f t="shared" si="276"/>
        <v>United States</v>
      </c>
      <c r="N379" t="str">
        <f t="shared" si="277"/>
        <v>Bubba Gump</v>
      </c>
      <c r="O379" t="str">
        <f t="shared" si="278"/>
        <v>MG</v>
      </c>
      <c r="P379">
        <f t="shared" si="264"/>
        <v>55</v>
      </c>
      <c r="Q379" t="str">
        <f t="shared" si="265"/>
        <v>Celia Rouche</v>
      </c>
      <c r="R379" t="str">
        <f t="shared" si="266"/>
        <v>West</v>
      </c>
    </row>
    <row r="380" spans="1:18">
      <c r="A380" t="s">
        <v>541</v>
      </c>
      <c r="B380" t="s">
        <v>40</v>
      </c>
      <c r="C380" t="s">
        <v>55</v>
      </c>
      <c r="D380" t="s">
        <v>226</v>
      </c>
      <c r="E380" t="s">
        <v>50</v>
      </c>
      <c r="F380" s="1">
        <v>42750</v>
      </c>
      <c r="G380" s="1">
        <v>42815</v>
      </c>
      <c r="H380">
        <v>688</v>
      </c>
      <c r="I380" t="str">
        <f>VLOOKUP(pipeline!D380,account,2,FALSE)</f>
        <v>medical</v>
      </c>
      <c r="J380">
        <f t="shared" si="273"/>
        <v>2017</v>
      </c>
      <c r="K380">
        <f t="shared" si="274"/>
        <v>4.54</v>
      </c>
      <c r="L380">
        <f t="shared" si="275"/>
        <v>9</v>
      </c>
      <c r="M380" t="str">
        <f t="shared" si="276"/>
        <v>United States</v>
      </c>
      <c r="N380">
        <f t="shared" si="277"/>
        <v>0</v>
      </c>
      <c r="O380" t="str">
        <f t="shared" si="278"/>
        <v>GTX</v>
      </c>
      <c r="P380">
        <f t="shared" si="264"/>
        <v>550</v>
      </c>
      <c r="Q380" t="str">
        <f t="shared" si="265"/>
        <v>Summer Sewald</v>
      </c>
      <c r="R380" t="str">
        <f t="shared" si="266"/>
        <v>West</v>
      </c>
    </row>
    <row r="381" spans="1:18">
      <c r="A381" t="s">
        <v>542</v>
      </c>
      <c r="B381" t="s">
        <v>40</v>
      </c>
      <c r="C381" t="s">
        <v>59</v>
      </c>
      <c r="D381" t="s">
        <v>167</v>
      </c>
      <c r="E381" t="s">
        <v>50</v>
      </c>
      <c r="F381" s="1">
        <v>42750</v>
      </c>
      <c r="G381" s="1">
        <v>42816</v>
      </c>
      <c r="H381">
        <v>6142</v>
      </c>
      <c r="I381" t="str">
        <f>VLOOKUP(pipeline!D381,account,2,FALSE)</f>
        <v>marketing</v>
      </c>
      <c r="J381">
        <f t="shared" si="273"/>
        <v>2000</v>
      </c>
      <c r="K381">
        <f t="shared" si="274"/>
        <v>2952.73</v>
      </c>
      <c r="L381">
        <f t="shared" si="275"/>
        <v>5107</v>
      </c>
      <c r="M381" t="str">
        <f t="shared" si="276"/>
        <v>United States</v>
      </c>
      <c r="N381">
        <f t="shared" si="277"/>
        <v>0</v>
      </c>
      <c r="O381" t="str">
        <f t="shared" si="278"/>
        <v>GTX</v>
      </c>
      <c r="P381">
        <f t="shared" si="264"/>
        <v>5482</v>
      </c>
      <c r="Q381" t="str">
        <f t="shared" si="265"/>
        <v>Summer Sewald</v>
      </c>
      <c r="R381" t="str">
        <f t="shared" si="266"/>
        <v>West</v>
      </c>
    </row>
    <row r="382" spans="1:18">
      <c r="A382" t="s">
        <v>543</v>
      </c>
      <c r="B382" t="s">
        <v>29</v>
      </c>
      <c r="C382" t="s">
        <v>59</v>
      </c>
      <c r="D382" t="s">
        <v>117</v>
      </c>
      <c r="E382" t="s">
        <v>50</v>
      </c>
      <c r="F382" s="1">
        <v>42750</v>
      </c>
      <c r="G382" s="1">
        <v>42870</v>
      </c>
      <c r="H382">
        <v>6270</v>
      </c>
      <c r="I382" t="str">
        <f>VLOOKUP(pipeline!D382,account,2,FALSE)</f>
        <v>services</v>
      </c>
      <c r="J382">
        <f t="shared" si="273"/>
        <v>1997</v>
      </c>
      <c r="K382">
        <f t="shared" si="274"/>
        <v>2041.73</v>
      </c>
      <c r="L382">
        <f t="shared" si="275"/>
        <v>5276</v>
      </c>
      <c r="M382" t="str">
        <f t="shared" si="276"/>
        <v>United States</v>
      </c>
      <c r="N382">
        <f t="shared" si="277"/>
        <v>0</v>
      </c>
      <c r="O382" t="str">
        <f t="shared" si="278"/>
        <v>GTX</v>
      </c>
      <c r="P382">
        <f t="shared" si="264"/>
        <v>5482</v>
      </c>
      <c r="Q382" t="str">
        <f t="shared" si="265"/>
        <v>Melvin Marxen</v>
      </c>
      <c r="R382" t="str">
        <f t="shared" si="266"/>
        <v>Central</v>
      </c>
    </row>
    <row r="383" spans="1:18">
      <c r="A383" t="s">
        <v>544</v>
      </c>
      <c r="B383" t="s">
        <v>11</v>
      </c>
      <c r="C383" t="s">
        <v>57</v>
      </c>
      <c r="D383" t="s">
        <v>132</v>
      </c>
      <c r="E383" t="s">
        <v>50</v>
      </c>
      <c r="F383" s="1">
        <v>42750</v>
      </c>
      <c r="G383" s="1">
        <v>42823</v>
      </c>
      <c r="H383">
        <v>3833</v>
      </c>
      <c r="I383" t="str">
        <f>VLOOKUP(pipeline!D383,account,2,FALSE)</f>
        <v>technolgy</v>
      </c>
      <c r="J383">
        <f>VLOOKUP(D383,account,3,FALSE)</f>
        <v>1996</v>
      </c>
      <c r="K383">
        <f>VLOOKUP(D383,account,4,FALSE)</f>
        <v>1100.04</v>
      </c>
      <c r="L383">
        <f>VLOOKUP(D383,account,5,FALSE)</f>
        <v>2822</v>
      </c>
      <c r="M383" t="str">
        <f>VLOOKUP(D383,account,6,FALSE)</f>
        <v>United States</v>
      </c>
      <c r="N383">
        <f>VLOOKUP(D383,accounts,7,FALSE)</f>
        <v>0</v>
      </c>
      <c r="O383" t="str">
        <f>VLOOKUP(C383,products,2,FALSE)</f>
        <v>MG</v>
      </c>
      <c r="P383">
        <f t="shared" si="264"/>
        <v>3393</v>
      </c>
      <c r="Q383" t="str">
        <f t="shared" si="265"/>
        <v>Cara Losch</v>
      </c>
      <c r="R383" t="str">
        <f t="shared" si="266"/>
        <v>East</v>
      </c>
    </row>
    <row r="384" spans="1:18">
      <c r="A384" t="s">
        <v>545</v>
      </c>
      <c r="B384" t="s">
        <v>33</v>
      </c>
      <c r="C384" t="s">
        <v>58</v>
      </c>
      <c r="D384" t="s">
        <v>203</v>
      </c>
      <c r="E384" t="s">
        <v>52</v>
      </c>
      <c r="F384" s="1">
        <v>42751</v>
      </c>
      <c r="G384" s="1">
        <v>42822</v>
      </c>
      <c r="H384">
        <v>0</v>
      </c>
      <c r="I384" t="str">
        <f>VLOOKUP(pipeline!D384,account,2,FALSE)</f>
        <v>software</v>
      </c>
      <c r="J384">
        <f>VLOOKUP(D384,account,3,FALSE)</f>
        <v>2002</v>
      </c>
      <c r="K384">
        <f>VLOOKUP(D384,account,4,FALSE)</f>
        <v>987.39</v>
      </c>
      <c r="L384">
        <f>VLOOKUP(D384,account,5,FALSE)</f>
        <v>2253</v>
      </c>
      <c r="M384" t="str">
        <f>VLOOKUP(D384,account,6,FALSE)</f>
        <v>United States</v>
      </c>
      <c r="N384">
        <f>VLOOKUP(D384,accounts,7,FALSE)</f>
        <v>0</v>
      </c>
      <c r="O384" t="str">
        <f>VLOOKUP(C384,products,2,FALSE)</f>
        <v>GTX</v>
      </c>
      <c r="P384">
        <f t="shared" si="264"/>
        <v>1096</v>
      </c>
      <c r="Q384" t="str">
        <f t="shared" si="265"/>
        <v>Rocco Neubert</v>
      </c>
      <c r="R384" t="str">
        <f t="shared" si="266"/>
        <v>East</v>
      </c>
    </row>
    <row r="385" spans="1:18">
      <c r="A385" t="s">
        <v>546</v>
      </c>
      <c r="B385" t="s">
        <v>38</v>
      </c>
      <c r="C385" t="s">
        <v>59</v>
      </c>
      <c r="D385" t="s">
        <v>132</v>
      </c>
      <c r="E385" t="s">
        <v>53</v>
      </c>
      <c r="F385" s="1">
        <v>42751</v>
      </c>
      <c r="I385" t="str">
        <f>VLOOKUP(pipeline!D385,account,2,FALSE)</f>
        <v>technolgy</v>
      </c>
      <c r="J385">
        <f>VLOOKUP(D385,account,3,FALSE)</f>
        <v>1996</v>
      </c>
      <c r="K385">
        <f>VLOOKUP(D385,account,4,FALSE)</f>
        <v>1100.04</v>
      </c>
      <c r="L385">
        <f>VLOOKUP(D385,account,5,FALSE)</f>
        <v>2822</v>
      </c>
      <c r="M385" t="str">
        <f>VLOOKUP(D385,account,6,FALSE)</f>
        <v>United States</v>
      </c>
      <c r="N385">
        <f>VLOOKUP(D385,accounts,7,FALSE)</f>
        <v>0</v>
      </c>
      <c r="O385" t="str">
        <f>VLOOKUP(C385,products,2,FALSE)</f>
        <v>GTX</v>
      </c>
      <c r="P385">
        <f t="shared" si="264"/>
        <v>5482</v>
      </c>
      <c r="Q385" t="str">
        <f t="shared" si="265"/>
        <v>Summer Sewald</v>
      </c>
      <c r="R385" t="str">
        <f t="shared" si="266"/>
        <v>West</v>
      </c>
    </row>
    <row r="386" spans="1:18">
      <c r="A386" t="s">
        <v>547</v>
      </c>
      <c r="B386" t="s">
        <v>22</v>
      </c>
      <c r="C386" t="s">
        <v>56</v>
      </c>
      <c r="D386" t="s">
        <v>306</v>
      </c>
      <c r="E386" t="s">
        <v>50</v>
      </c>
      <c r="F386" s="1">
        <v>42751</v>
      </c>
      <c r="G386" s="1">
        <v>42888</v>
      </c>
      <c r="H386">
        <v>57</v>
      </c>
      <c r="I386" t="str">
        <f>VLOOKUP(pipeline!D386,account,2,FALSE)</f>
        <v>technolgy</v>
      </c>
      <c r="J386">
        <f t="shared" ref="J386:J399" si="279">VLOOKUP(D386,account,3,FALSE)</f>
        <v>1997</v>
      </c>
      <c r="K386">
        <f t="shared" ref="K386:K399" si="280">VLOOKUP(D386,account,4,FALSE)</f>
        <v>8170.38</v>
      </c>
      <c r="L386">
        <f t="shared" ref="L386:L399" si="281">VLOOKUP(D386,account,5,FALSE)</f>
        <v>16499</v>
      </c>
      <c r="M386" t="str">
        <f t="shared" ref="M386:M399" si="282">VLOOKUP(D386,account,6,FALSE)</f>
        <v>Korea</v>
      </c>
      <c r="N386">
        <f t="shared" ref="N386:N399" si="283">VLOOKUP(D386,accounts,7,FALSE)</f>
        <v>0</v>
      </c>
      <c r="O386" t="str">
        <f t="shared" ref="O386:O399" si="284">VLOOKUP(C386,products,2,FALSE)</f>
        <v>MG</v>
      </c>
      <c r="P386">
        <f t="shared" ref="P386:P399" si="285">VLOOKUP(C386,products,3,FALSE)</f>
        <v>55</v>
      </c>
      <c r="Q386" t="str">
        <f t="shared" ref="Q386:Q399" si="286">VLOOKUP(B386,sales,2,FALSE)</f>
        <v>Dustin Brinkmann</v>
      </c>
      <c r="R386" t="str">
        <f t="shared" ref="R386:R399" si="287">VLOOKUP(B386,sales,3,FALSE)</f>
        <v>Central</v>
      </c>
    </row>
    <row r="387" spans="1:18">
      <c r="A387" t="s">
        <v>548</v>
      </c>
      <c r="B387" t="s">
        <v>23</v>
      </c>
      <c r="C387" t="s">
        <v>56</v>
      </c>
      <c r="D387" t="s">
        <v>82</v>
      </c>
      <c r="E387" t="s">
        <v>50</v>
      </c>
      <c r="F387" s="1">
        <v>42751</v>
      </c>
      <c r="G387" s="1">
        <v>42811</v>
      </c>
      <c r="H387">
        <v>47</v>
      </c>
      <c r="I387" t="str">
        <f>VLOOKUP(pipeline!D387,account,2,FALSE)</f>
        <v>retail</v>
      </c>
      <c r="J387">
        <f t="shared" si="279"/>
        <v>2001</v>
      </c>
      <c r="K387">
        <f t="shared" si="280"/>
        <v>718.62</v>
      </c>
      <c r="L387">
        <f t="shared" si="281"/>
        <v>2448</v>
      </c>
      <c r="M387" t="str">
        <f t="shared" si="282"/>
        <v>United States</v>
      </c>
      <c r="N387">
        <f t="shared" si="283"/>
        <v>0</v>
      </c>
      <c r="O387" t="str">
        <f t="shared" si="284"/>
        <v>MG</v>
      </c>
      <c r="P387">
        <f t="shared" si="285"/>
        <v>55</v>
      </c>
      <c r="Q387" t="str">
        <f t="shared" si="286"/>
        <v>Dustin Brinkmann</v>
      </c>
      <c r="R387" t="str">
        <f t="shared" si="287"/>
        <v>Central</v>
      </c>
    </row>
    <row r="388" spans="1:18">
      <c r="A388" t="s">
        <v>549</v>
      </c>
      <c r="B388" t="s">
        <v>10</v>
      </c>
      <c r="C388" t="s">
        <v>56</v>
      </c>
      <c r="D388" t="s">
        <v>381</v>
      </c>
      <c r="E388" t="s">
        <v>52</v>
      </c>
      <c r="F388" s="1">
        <v>42751</v>
      </c>
      <c r="G388" s="1">
        <v>42807</v>
      </c>
      <c r="H388">
        <v>0</v>
      </c>
      <c r="I388" t="str">
        <f>VLOOKUP(pipeline!D388,account,2,FALSE)</f>
        <v>marketing</v>
      </c>
      <c r="J388">
        <f t="shared" si="279"/>
        <v>1999</v>
      </c>
      <c r="K388">
        <f t="shared" si="280"/>
        <v>1197.44</v>
      </c>
      <c r="L388">
        <f t="shared" si="281"/>
        <v>2570</v>
      </c>
      <c r="M388" t="str">
        <f t="shared" si="282"/>
        <v>United States</v>
      </c>
      <c r="N388">
        <f t="shared" si="283"/>
        <v>0</v>
      </c>
      <c r="O388" t="str">
        <f t="shared" si="284"/>
        <v>MG</v>
      </c>
      <c r="P388">
        <f t="shared" si="285"/>
        <v>55</v>
      </c>
      <c r="Q388" t="str">
        <f t="shared" si="286"/>
        <v>Cara Losch</v>
      </c>
      <c r="R388" t="str">
        <f t="shared" si="287"/>
        <v>East</v>
      </c>
    </row>
    <row r="389" spans="1:18">
      <c r="A389" t="s">
        <v>550</v>
      </c>
      <c r="B389" t="s">
        <v>33</v>
      </c>
      <c r="C389" t="s">
        <v>57</v>
      </c>
      <c r="D389" t="s">
        <v>223</v>
      </c>
      <c r="E389" t="s">
        <v>52</v>
      </c>
      <c r="F389" s="1">
        <v>42752</v>
      </c>
      <c r="G389" s="1">
        <v>42813</v>
      </c>
      <c r="H389">
        <v>0</v>
      </c>
      <c r="I389" t="str">
        <f>VLOOKUP(pipeline!D389,account,2,FALSE)</f>
        <v>retail</v>
      </c>
      <c r="J389">
        <f t="shared" si="279"/>
        <v>2003</v>
      </c>
      <c r="K389">
        <f t="shared" si="280"/>
        <v>1419.98</v>
      </c>
      <c r="L389">
        <f t="shared" si="281"/>
        <v>4018</v>
      </c>
      <c r="M389" t="str">
        <f t="shared" si="282"/>
        <v>United States</v>
      </c>
      <c r="N389">
        <f t="shared" si="283"/>
        <v>0</v>
      </c>
      <c r="O389" t="str">
        <f t="shared" si="284"/>
        <v>MG</v>
      </c>
      <c r="P389">
        <f t="shared" si="285"/>
        <v>3393</v>
      </c>
      <c r="Q389" t="str">
        <f t="shared" si="286"/>
        <v>Rocco Neubert</v>
      </c>
      <c r="R389" t="str">
        <f t="shared" si="287"/>
        <v>East</v>
      </c>
    </row>
    <row r="390" spans="1:18">
      <c r="A390" t="s">
        <v>551</v>
      </c>
      <c r="B390" t="s">
        <v>26</v>
      </c>
      <c r="C390" t="s">
        <v>56</v>
      </c>
      <c r="D390" t="s">
        <v>309</v>
      </c>
      <c r="E390" t="s">
        <v>50</v>
      </c>
      <c r="F390" s="1">
        <v>42752</v>
      </c>
      <c r="G390" s="1">
        <v>42859</v>
      </c>
      <c r="H390">
        <v>57</v>
      </c>
      <c r="I390" t="str">
        <f>VLOOKUP(pipeline!D390,account,2,FALSE)</f>
        <v>marketing</v>
      </c>
      <c r="J390">
        <f t="shared" si="279"/>
        <v>1986</v>
      </c>
      <c r="K390">
        <f t="shared" si="280"/>
        <v>2403.58</v>
      </c>
      <c r="L390">
        <f t="shared" si="281"/>
        <v>8801</v>
      </c>
      <c r="M390" t="str">
        <f t="shared" si="282"/>
        <v>United States</v>
      </c>
      <c r="N390">
        <f t="shared" si="283"/>
        <v>0</v>
      </c>
      <c r="O390" t="str">
        <f t="shared" si="284"/>
        <v>MG</v>
      </c>
      <c r="P390">
        <f t="shared" si="285"/>
        <v>55</v>
      </c>
      <c r="Q390" t="str">
        <f t="shared" si="286"/>
        <v>Melvin Marxen</v>
      </c>
      <c r="R390" t="str">
        <f t="shared" si="287"/>
        <v>Central</v>
      </c>
    </row>
    <row r="391" spans="1:18">
      <c r="A391" t="s">
        <v>552</v>
      </c>
      <c r="B391" t="s">
        <v>37</v>
      </c>
      <c r="C391" t="s">
        <v>58</v>
      </c>
      <c r="D391" t="s">
        <v>117</v>
      </c>
      <c r="E391" t="s">
        <v>53</v>
      </c>
      <c r="F391" s="1">
        <v>42752</v>
      </c>
      <c r="I391" t="str">
        <f>VLOOKUP(pipeline!D391,account,2,FALSE)</f>
        <v>services</v>
      </c>
      <c r="J391">
        <f t="shared" si="279"/>
        <v>1997</v>
      </c>
      <c r="K391">
        <f t="shared" si="280"/>
        <v>2041.73</v>
      </c>
      <c r="L391">
        <f t="shared" si="281"/>
        <v>5276</v>
      </c>
      <c r="M391" t="str">
        <f t="shared" si="282"/>
        <v>United States</v>
      </c>
      <c r="N391">
        <f t="shared" si="283"/>
        <v>0</v>
      </c>
      <c r="O391" t="str">
        <f t="shared" si="284"/>
        <v>GTX</v>
      </c>
      <c r="P391">
        <f t="shared" si="285"/>
        <v>1096</v>
      </c>
      <c r="Q391" t="str">
        <f t="shared" si="286"/>
        <v>Summer Sewald</v>
      </c>
      <c r="R391" t="str">
        <f t="shared" si="287"/>
        <v>West</v>
      </c>
    </row>
    <row r="392" spans="1:18">
      <c r="A392" t="s">
        <v>553</v>
      </c>
      <c r="B392" t="s">
        <v>27</v>
      </c>
      <c r="C392" t="s">
        <v>57</v>
      </c>
      <c r="D392" t="s">
        <v>147</v>
      </c>
      <c r="E392" t="s">
        <v>50</v>
      </c>
      <c r="F392" s="1">
        <v>42752</v>
      </c>
      <c r="G392" s="1">
        <v>42808</v>
      </c>
      <c r="H392">
        <v>3257</v>
      </c>
      <c r="I392" t="str">
        <f>VLOOKUP(pipeline!D392,account,2,FALSE)</f>
        <v>retail</v>
      </c>
      <c r="J392">
        <f t="shared" si="279"/>
        <v>2007</v>
      </c>
      <c r="K392">
        <f t="shared" si="280"/>
        <v>894.33</v>
      </c>
      <c r="L392">
        <f t="shared" si="281"/>
        <v>1635</v>
      </c>
      <c r="M392" t="str">
        <f t="shared" si="282"/>
        <v>Italy</v>
      </c>
      <c r="N392">
        <f t="shared" si="283"/>
        <v>0</v>
      </c>
      <c r="O392" t="str">
        <f t="shared" si="284"/>
        <v>MG</v>
      </c>
      <c r="P392">
        <f t="shared" si="285"/>
        <v>3393</v>
      </c>
      <c r="Q392" t="str">
        <f t="shared" si="286"/>
        <v>Melvin Marxen</v>
      </c>
      <c r="R392" t="str">
        <f t="shared" si="287"/>
        <v>Central</v>
      </c>
    </row>
    <row r="393" spans="1:18">
      <c r="A393" t="s">
        <v>554</v>
      </c>
      <c r="B393" t="s">
        <v>38</v>
      </c>
      <c r="C393" t="s">
        <v>55</v>
      </c>
      <c r="D393" t="s">
        <v>99</v>
      </c>
      <c r="E393" t="s">
        <v>50</v>
      </c>
      <c r="F393" s="1">
        <v>42752</v>
      </c>
      <c r="G393" s="1">
        <v>42863</v>
      </c>
      <c r="H393">
        <v>511</v>
      </c>
      <c r="I393" t="str">
        <f>VLOOKUP(pipeline!D393,account,2,FALSE)</f>
        <v>marketing</v>
      </c>
      <c r="J393">
        <f t="shared" si="279"/>
        <v>2008</v>
      </c>
      <c r="K393">
        <f t="shared" si="280"/>
        <v>894.37</v>
      </c>
      <c r="L393">
        <f t="shared" si="281"/>
        <v>1593</v>
      </c>
      <c r="M393" t="str">
        <f t="shared" si="282"/>
        <v>Poland</v>
      </c>
      <c r="N393">
        <f t="shared" si="283"/>
        <v>0</v>
      </c>
      <c r="O393" t="str">
        <f t="shared" si="284"/>
        <v>GTX</v>
      </c>
      <c r="P393">
        <f t="shared" si="285"/>
        <v>550</v>
      </c>
      <c r="Q393" t="str">
        <f t="shared" si="286"/>
        <v>Summer Sewald</v>
      </c>
      <c r="R393" t="str">
        <f t="shared" si="287"/>
        <v>West</v>
      </c>
    </row>
    <row r="394" spans="1:18">
      <c r="A394" t="s">
        <v>555</v>
      </c>
      <c r="B394" t="s">
        <v>38</v>
      </c>
      <c r="C394" t="s">
        <v>55</v>
      </c>
      <c r="D394" t="s">
        <v>196</v>
      </c>
      <c r="E394" t="s">
        <v>50</v>
      </c>
      <c r="F394" s="1">
        <v>42752</v>
      </c>
      <c r="G394" s="1">
        <v>42808</v>
      </c>
      <c r="H394">
        <v>607</v>
      </c>
      <c r="I394" t="str">
        <f>VLOOKUP(pipeline!D394,account,2,FALSE)</f>
        <v>employment</v>
      </c>
      <c r="J394">
        <f t="shared" si="279"/>
        <v>1983</v>
      </c>
      <c r="K394">
        <f t="shared" si="280"/>
        <v>2871.35</v>
      </c>
      <c r="L394">
        <f t="shared" si="281"/>
        <v>9561</v>
      </c>
      <c r="M394" t="str">
        <f t="shared" si="282"/>
        <v>United States</v>
      </c>
      <c r="N394">
        <f t="shared" si="283"/>
        <v>0</v>
      </c>
      <c r="O394" t="str">
        <f t="shared" si="284"/>
        <v>GTX</v>
      </c>
      <c r="P394">
        <f t="shared" si="285"/>
        <v>550</v>
      </c>
      <c r="Q394" t="str">
        <f t="shared" si="286"/>
        <v>Summer Sewald</v>
      </c>
      <c r="R394" t="str">
        <f t="shared" si="287"/>
        <v>West</v>
      </c>
    </row>
    <row r="395" spans="1:18">
      <c r="A395" t="s">
        <v>556</v>
      </c>
      <c r="B395" t="s">
        <v>15</v>
      </c>
      <c r="C395" t="s">
        <v>59</v>
      </c>
      <c r="D395" t="s">
        <v>93</v>
      </c>
      <c r="E395" t="s">
        <v>50</v>
      </c>
      <c r="F395" s="1">
        <v>42752</v>
      </c>
      <c r="G395" s="1">
        <v>42823</v>
      </c>
      <c r="H395">
        <v>5120</v>
      </c>
      <c r="I395" t="str">
        <f>VLOOKUP(pipeline!D395,account,2,FALSE)</f>
        <v>entertainment</v>
      </c>
      <c r="J395">
        <f t="shared" si="279"/>
        <v>1993</v>
      </c>
      <c r="K395">
        <f t="shared" si="280"/>
        <v>4269.9</v>
      </c>
      <c r="L395">
        <f t="shared" si="281"/>
        <v>6472</v>
      </c>
      <c r="M395" t="str">
        <f t="shared" si="282"/>
        <v>United States</v>
      </c>
      <c r="N395" t="str">
        <f t="shared" si="283"/>
        <v>Massive Dynamic</v>
      </c>
      <c r="O395" t="str">
        <f t="shared" si="284"/>
        <v>GTX</v>
      </c>
      <c r="P395">
        <f t="shared" si="285"/>
        <v>5482</v>
      </c>
      <c r="Q395" t="str">
        <f t="shared" si="286"/>
        <v>Celia Rouche</v>
      </c>
      <c r="R395" t="str">
        <f t="shared" si="287"/>
        <v>West</v>
      </c>
    </row>
    <row r="396" spans="1:18">
      <c r="A396" t="s">
        <v>557</v>
      </c>
      <c r="B396" t="s">
        <v>29</v>
      </c>
      <c r="C396" t="s">
        <v>58</v>
      </c>
      <c r="D396" t="s">
        <v>306</v>
      </c>
      <c r="E396" t="s">
        <v>50</v>
      </c>
      <c r="F396" s="1">
        <v>42752</v>
      </c>
      <c r="G396" s="1">
        <v>42817</v>
      </c>
      <c r="H396">
        <v>1343</v>
      </c>
      <c r="I396" t="str">
        <f>VLOOKUP(pipeline!D396,account,2,FALSE)</f>
        <v>technolgy</v>
      </c>
      <c r="J396">
        <f t="shared" si="279"/>
        <v>1997</v>
      </c>
      <c r="K396">
        <f t="shared" si="280"/>
        <v>8170.38</v>
      </c>
      <c r="L396">
        <f t="shared" si="281"/>
        <v>16499</v>
      </c>
      <c r="M396" t="str">
        <f t="shared" si="282"/>
        <v>Korea</v>
      </c>
      <c r="N396">
        <f t="shared" si="283"/>
        <v>0</v>
      </c>
      <c r="O396" t="str">
        <f t="shared" si="284"/>
        <v>GTX</v>
      </c>
      <c r="P396">
        <f t="shared" si="285"/>
        <v>1096</v>
      </c>
      <c r="Q396" t="str">
        <f t="shared" si="286"/>
        <v>Melvin Marxen</v>
      </c>
      <c r="R396" t="str">
        <f t="shared" si="287"/>
        <v>Central</v>
      </c>
    </row>
    <row r="397" spans="1:18">
      <c r="A397" t="s">
        <v>558</v>
      </c>
      <c r="B397" t="s">
        <v>29</v>
      </c>
      <c r="C397" t="s">
        <v>56</v>
      </c>
      <c r="D397" t="s">
        <v>155</v>
      </c>
      <c r="E397" t="s">
        <v>50</v>
      </c>
      <c r="F397" s="1">
        <v>42752</v>
      </c>
      <c r="G397" s="1">
        <v>42869</v>
      </c>
      <c r="H397">
        <v>55</v>
      </c>
      <c r="I397" t="str">
        <f>VLOOKUP(pipeline!D397,account,2,FALSE)</f>
        <v>technolgy</v>
      </c>
      <c r="J397">
        <f t="shared" si="279"/>
        <v>1983</v>
      </c>
      <c r="K397">
        <f t="shared" si="280"/>
        <v>1008.06</v>
      </c>
      <c r="L397">
        <f t="shared" si="281"/>
        <v>1238</v>
      </c>
      <c r="M397" t="str">
        <f t="shared" si="282"/>
        <v>United States</v>
      </c>
      <c r="N397">
        <f t="shared" si="283"/>
        <v>0</v>
      </c>
      <c r="O397" t="str">
        <f t="shared" si="284"/>
        <v>MG</v>
      </c>
      <c r="P397">
        <f t="shared" si="285"/>
        <v>55</v>
      </c>
      <c r="Q397" t="str">
        <f t="shared" si="286"/>
        <v>Melvin Marxen</v>
      </c>
      <c r="R397" t="str">
        <f t="shared" si="287"/>
        <v>Central</v>
      </c>
    </row>
    <row r="398" spans="1:18">
      <c r="A398" t="s">
        <v>559</v>
      </c>
      <c r="B398" t="s">
        <v>17</v>
      </c>
      <c r="C398" t="s">
        <v>56</v>
      </c>
      <c r="D398" t="s">
        <v>205</v>
      </c>
      <c r="E398" t="s">
        <v>50</v>
      </c>
      <c r="F398" s="1">
        <v>42752</v>
      </c>
      <c r="G398" s="1">
        <v>42824</v>
      </c>
      <c r="H398">
        <v>49</v>
      </c>
      <c r="I398" t="str">
        <f>VLOOKUP(pipeline!D398,account,2,FALSE)</f>
        <v>telecommunications</v>
      </c>
      <c r="J398">
        <f t="shared" si="279"/>
        <v>1995</v>
      </c>
      <c r="K398">
        <f t="shared" si="280"/>
        <v>1825.82</v>
      </c>
      <c r="L398">
        <f t="shared" si="281"/>
        <v>5595</v>
      </c>
      <c r="M398" t="str">
        <f t="shared" si="282"/>
        <v>United States</v>
      </c>
      <c r="N398" t="str">
        <f t="shared" si="283"/>
        <v>Sonron</v>
      </c>
      <c r="O398" t="str">
        <f t="shared" si="284"/>
        <v>MG</v>
      </c>
      <c r="P398">
        <f t="shared" si="285"/>
        <v>55</v>
      </c>
      <c r="Q398" t="str">
        <f t="shared" si="286"/>
        <v>Celia Rouche</v>
      </c>
      <c r="R398" t="str">
        <f t="shared" si="287"/>
        <v>West</v>
      </c>
    </row>
    <row r="399" spans="1:18">
      <c r="A399" t="s">
        <v>560</v>
      </c>
      <c r="B399" t="s">
        <v>31</v>
      </c>
      <c r="C399" t="s">
        <v>55</v>
      </c>
      <c r="D399" t="s">
        <v>136</v>
      </c>
      <c r="E399" t="s">
        <v>52</v>
      </c>
      <c r="F399" s="1">
        <v>42753</v>
      </c>
      <c r="G399" s="1">
        <v>42823</v>
      </c>
      <c r="H399">
        <v>0</v>
      </c>
      <c r="I399" t="str">
        <f>VLOOKUP(pipeline!D399,account,2,FALSE)</f>
        <v>medical</v>
      </c>
      <c r="J399">
        <f t="shared" si="279"/>
        <v>1996</v>
      </c>
      <c r="K399">
        <f t="shared" si="280"/>
        <v>439.21</v>
      </c>
      <c r="L399">
        <f t="shared" si="281"/>
        <v>792</v>
      </c>
      <c r="M399" t="str">
        <f t="shared" si="282"/>
        <v>United States</v>
      </c>
      <c r="N399">
        <f t="shared" si="283"/>
        <v>0</v>
      </c>
      <c r="O399" t="str">
        <f t="shared" si="284"/>
        <v>GTX</v>
      </c>
      <c r="P399">
        <f t="shared" si="285"/>
        <v>550</v>
      </c>
      <c r="Q399" t="str">
        <f t="shared" si="286"/>
        <v>Rocco Neubert</v>
      </c>
      <c r="R399" t="str">
        <f t="shared" si="287"/>
        <v>East</v>
      </c>
    </row>
    <row r="400" spans="1:18">
      <c r="A400" t="s">
        <v>561</v>
      </c>
      <c r="B400" t="s">
        <v>37</v>
      </c>
      <c r="C400" t="s">
        <v>59</v>
      </c>
      <c r="D400" t="s">
        <v>371</v>
      </c>
      <c r="E400" t="s">
        <v>50</v>
      </c>
      <c r="F400" s="1">
        <v>42753</v>
      </c>
      <c r="G400" s="1">
        <v>42858</v>
      </c>
      <c r="H400">
        <v>5264</v>
      </c>
      <c r="I400" t="str">
        <f>VLOOKUP(pipeline!D400,account,2,FALSE)</f>
        <v>retail</v>
      </c>
      <c r="J400">
        <f>VLOOKUP(D400,account,3,FALSE)</f>
        <v>2003</v>
      </c>
      <c r="K400">
        <f>VLOOKUP(D400,account,4,FALSE)</f>
        <v>223.8</v>
      </c>
      <c r="L400">
        <f>VLOOKUP(D400,account,5,FALSE)</f>
        <v>299</v>
      </c>
      <c r="M400" t="str">
        <f>VLOOKUP(D400,account,6,FALSE)</f>
        <v>United States</v>
      </c>
      <c r="N400">
        <f>VLOOKUP(D400,accounts,7,FALSE)</f>
        <v>0</v>
      </c>
      <c r="O400" t="str">
        <f>VLOOKUP(C400,products,2,FALSE)</f>
        <v>GTX</v>
      </c>
      <c r="P400">
        <f>VLOOKUP(C400,products,3,FALSE)</f>
        <v>5482</v>
      </c>
      <c r="Q400" t="str">
        <f>VLOOKUP(B400,sales,2,FALSE)</f>
        <v>Summer Sewald</v>
      </c>
      <c r="R400" t="str">
        <f>VLOOKUP(B400,sales,3,FALSE)</f>
        <v>West</v>
      </c>
    </row>
    <row r="401" spans="1:18">
      <c r="A401" t="s">
        <v>562</v>
      </c>
      <c r="B401" t="s">
        <v>22</v>
      </c>
      <c r="C401" t="s">
        <v>56</v>
      </c>
      <c r="D401" t="s">
        <v>208</v>
      </c>
      <c r="E401" t="s">
        <v>50</v>
      </c>
      <c r="F401" s="1">
        <v>42753</v>
      </c>
      <c r="G401" s="1">
        <v>42823</v>
      </c>
      <c r="H401">
        <v>59</v>
      </c>
      <c r="I401" t="str">
        <f>VLOOKUP(pipeline!D401,account,2,FALSE)</f>
        <v>software</v>
      </c>
      <c r="J401">
        <f t="shared" ref="J401:J411" si="288">VLOOKUP(D401,account,3,FALSE)</f>
        <v>1982</v>
      </c>
      <c r="K401">
        <f t="shared" ref="K401:K411" si="289">VLOOKUP(D401,account,4,FALSE)</f>
        <v>4618</v>
      </c>
      <c r="L401">
        <f t="shared" ref="L401:L411" si="290">VLOOKUP(D401,account,5,FALSE)</f>
        <v>10083</v>
      </c>
      <c r="M401" t="str">
        <f t="shared" ref="M401:M411" si="291">VLOOKUP(D401,account,6,FALSE)</f>
        <v>United States</v>
      </c>
      <c r="N401">
        <f t="shared" ref="N401:N411" si="292">VLOOKUP(D401,accounts,7,FALSE)</f>
        <v>0</v>
      </c>
      <c r="O401" t="str">
        <f t="shared" ref="O401:O411" si="293">VLOOKUP(C401,products,2,FALSE)</f>
        <v>MG</v>
      </c>
      <c r="P401">
        <f t="shared" ref="P401:P411" si="294">VLOOKUP(C401,products,3,FALSE)</f>
        <v>55</v>
      </c>
      <c r="Q401" t="str">
        <f t="shared" ref="Q401:Q411" si="295">VLOOKUP(B401,sales,2,FALSE)</f>
        <v>Dustin Brinkmann</v>
      </c>
      <c r="R401" t="str">
        <f t="shared" ref="R401:R411" si="296">VLOOKUP(B401,sales,3,FALSE)</f>
        <v>Central</v>
      </c>
    </row>
    <row r="402" spans="1:18">
      <c r="A402" t="s">
        <v>563</v>
      </c>
      <c r="B402" t="s">
        <v>8</v>
      </c>
      <c r="C402" t="s">
        <v>55</v>
      </c>
      <c r="D402" t="s">
        <v>228</v>
      </c>
      <c r="E402" t="s">
        <v>50</v>
      </c>
      <c r="F402" s="1">
        <v>42754</v>
      </c>
      <c r="G402" s="1">
        <v>42824</v>
      </c>
      <c r="H402">
        <v>617</v>
      </c>
      <c r="I402" t="str">
        <f>VLOOKUP(pipeline!D402,account,2,FALSE)</f>
        <v>finance</v>
      </c>
      <c r="J402">
        <f t="shared" si="288"/>
        <v>1994</v>
      </c>
      <c r="K402">
        <f t="shared" si="289"/>
        <v>355.23</v>
      </c>
      <c r="L402">
        <f t="shared" si="290"/>
        <v>853</v>
      </c>
      <c r="M402" t="str">
        <f t="shared" si="291"/>
        <v>United States</v>
      </c>
      <c r="N402">
        <f t="shared" si="292"/>
        <v>0</v>
      </c>
      <c r="O402" t="str">
        <f t="shared" si="293"/>
        <v>GTX</v>
      </c>
      <c r="P402">
        <f t="shared" si="294"/>
        <v>550</v>
      </c>
      <c r="Q402" t="str">
        <f t="shared" si="295"/>
        <v>Cara Losch</v>
      </c>
      <c r="R402" t="str">
        <f t="shared" si="296"/>
        <v>East</v>
      </c>
    </row>
    <row r="403" spans="1:18">
      <c r="A403" t="s">
        <v>564</v>
      </c>
      <c r="B403" t="s">
        <v>26</v>
      </c>
      <c r="C403" t="s">
        <v>55</v>
      </c>
      <c r="D403" t="s">
        <v>85</v>
      </c>
      <c r="E403" t="s">
        <v>50</v>
      </c>
      <c r="F403" s="1">
        <v>42754</v>
      </c>
      <c r="G403" s="1">
        <v>42890</v>
      </c>
      <c r="H403">
        <v>565</v>
      </c>
      <c r="I403" t="str">
        <f>VLOOKUP(pipeline!D403,account,2,FALSE)</f>
        <v>software</v>
      </c>
      <c r="J403">
        <f t="shared" si="288"/>
        <v>1998</v>
      </c>
      <c r="K403">
        <f t="shared" si="289"/>
        <v>2714.9</v>
      </c>
      <c r="L403">
        <f t="shared" si="290"/>
        <v>2641</v>
      </c>
      <c r="M403" t="str">
        <f t="shared" si="291"/>
        <v>United States</v>
      </c>
      <c r="N403" t="str">
        <f t="shared" si="292"/>
        <v>Acme Corporation</v>
      </c>
      <c r="O403" t="str">
        <f t="shared" si="293"/>
        <v>GTX</v>
      </c>
      <c r="P403">
        <f t="shared" si="294"/>
        <v>550</v>
      </c>
      <c r="Q403" t="str">
        <f t="shared" si="295"/>
        <v>Melvin Marxen</v>
      </c>
      <c r="R403" t="str">
        <f t="shared" si="296"/>
        <v>Central</v>
      </c>
    </row>
    <row r="404" spans="1:18">
      <c r="A404" t="s">
        <v>565</v>
      </c>
      <c r="B404" t="s">
        <v>37</v>
      </c>
      <c r="C404" t="s">
        <v>55</v>
      </c>
      <c r="D404" t="s">
        <v>101</v>
      </c>
      <c r="E404" t="s">
        <v>50</v>
      </c>
      <c r="F404" s="1">
        <v>42754</v>
      </c>
      <c r="G404" s="1">
        <v>42795</v>
      </c>
      <c r="H404">
        <v>511</v>
      </c>
      <c r="I404" t="str">
        <f>VLOOKUP(pipeline!D404,account,2,FALSE)</f>
        <v>telecommunications</v>
      </c>
      <c r="J404">
        <f t="shared" si="288"/>
        <v>1999</v>
      </c>
      <c r="K404">
        <f t="shared" si="289"/>
        <v>1699.85</v>
      </c>
      <c r="L404">
        <f t="shared" si="290"/>
        <v>5108</v>
      </c>
      <c r="M404" t="str">
        <f t="shared" si="291"/>
        <v>United States</v>
      </c>
      <c r="N404">
        <f t="shared" si="292"/>
        <v>0</v>
      </c>
      <c r="O404" t="str">
        <f t="shared" si="293"/>
        <v>GTX</v>
      </c>
      <c r="P404">
        <f t="shared" si="294"/>
        <v>550</v>
      </c>
      <c r="Q404" t="str">
        <f t="shared" si="295"/>
        <v>Summer Sewald</v>
      </c>
      <c r="R404" t="str">
        <f t="shared" si="296"/>
        <v>West</v>
      </c>
    </row>
    <row r="405" spans="1:18">
      <c r="A405" t="s">
        <v>566</v>
      </c>
      <c r="B405" t="s">
        <v>38</v>
      </c>
      <c r="C405" t="s">
        <v>58</v>
      </c>
      <c r="D405" t="s">
        <v>110</v>
      </c>
      <c r="E405" t="s">
        <v>52</v>
      </c>
      <c r="F405" s="1">
        <v>42754</v>
      </c>
      <c r="G405" s="1">
        <v>42863</v>
      </c>
      <c r="H405">
        <v>0</v>
      </c>
      <c r="I405" t="str">
        <f>VLOOKUP(pipeline!D405,account,2,FALSE)</f>
        <v>telecommunications</v>
      </c>
      <c r="J405">
        <f t="shared" si="288"/>
        <v>1994</v>
      </c>
      <c r="K405">
        <f t="shared" si="289"/>
        <v>1188.42</v>
      </c>
      <c r="L405">
        <f t="shared" si="290"/>
        <v>3015</v>
      </c>
      <c r="M405" t="str">
        <f t="shared" si="291"/>
        <v>United States</v>
      </c>
      <c r="N405">
        <f t="shared" si="292"/>
        <v>0</v>
      </c>
      <c r="O405" t="str">
        <f t="shared" si="293"/>
        <v>GTX</v>
      </c>
      <c r="P405">
        <f t="shared" si="294"/>
        <v>1096</v>
      </c>
      <c r="Q405" t="str">
        <f t="shared" si="295"/>
        <v>Summer Sewald</v>
      </c>
      <c r="R405" t="str">
        <f t="shared" si="296"/>
        <v>West</v>
      </c>
    </row>
    <row r="406" spans="1:18">
      <c r="A406" t="s">
        <v>567</v>
      </c>
      <c r="B406" t="s">
        <v>39</v>
      </c>
      <c r="C406" t="s">
        <v>56</v>
      </c>
      <c r="D406" t="s">
        <v>205</v>
      </c>
      <c r="E406" t="s">
        <v>50</v>
      </c>
      <c r="F406" s="1">
        <v>42754</v>
      </c>
      <c r="G406" s="1">
        <v>42824</v>
      </c>
      <c r="H406">
        <v>60</v>
      </c>
      <c r="I406" t="str">
        <f>VLOOKUP(pipeline!D406,account,2,FALSE)</f>
        <v>telecommunications</v>
      </c>
      <c r="J406">
        <f t="shared" si="288"/>
        <v>1995</v>
      </c>
      <c r="K406">
        <f t="shared" si="289"/>
        <v>1825.82</v>
      </c>
      <c r="L406">
        <f t="shared" si="290"/>
        <v>5595</v>
      </c>
      <c r="M406" t="str">
        <f t="shared" si="291"/>
        <v>United States</v>
      </c>
      <c r="N406" t="str">
        <f t="shared" si="292"/>
        <v>Sonron</v>
      </c>
      <c r="O406" t="str">
        <f t="shared" si="293"/>
        <v>MG</v>
      </c>
      <c r="P406">
        <f t="shared" si="294"/>
        <v>55</v>
      </c>
      <c r="Q406" t="str">
        <f t="shared" si="295"/>
        <v>Summer Sewald</v>
      </c>
      <c r="R406" t="str">
        <f t="shared" si="296"/>
        <v>West</v>
      </c>
    </row>
    <row r="407" spans="1:18">
      <c r="A407" t="s">
        <v>568</v>
      </c>
      <c r="B407" t="s">
        <v>39</v>
      </c>
      <c r="C407" t="s">
        <v>57</v>
      </c>
      <c r="D407" t="s">
        <v>153</v>
      </c>
      <c r="E407" t="s">
        <v>50</v>
      </c>
      <c r="F407" s="1">
        <v>42754</v>
      </c>
      <c r="G407" s="1">
        <v>42823</v>
      </c>
      <c r="H407">
        <v>3407</v>
      </c>
      <c r="I407" t="str">
        <f>VLOOKUP(pipeline!D407,account,2,FALSE)</f>
        <v>retail</v>
      </c>
      <c r="J407">
        <f t="shared" si="288"/>
        <v>2001</v>
      </c>
      <c r="K407">
        <f t="shared" si="289"/>
        <v>2437.85</v>
      </c>
      <c r="L407">
        <f t="shared" si="290"/>
        <v>4874</v>
      </c>
      <c r="M407" t="str">
        <f t="shared" si="291"/>
        <v>United States</v>
      </c>
      <c r="N407">
        <f t="shared" si="292"/>
        <v>0</v>
      </c>
      <c r="O407" t="str">
        <f t="shared" si="293"/>
        <v>MG</v>
      </c>
      <c r="P407">
        <f t="shared" si="294"/>
        <v>3393</v>
      </c>
      <c r="Q407" t="str">
        <f t="shared" si="295"/>
        <v>Summer Sewald</v>
      </c>
      <c r="R407" t="str">
        <f t="shared" si="296"/>
        <v>West</v>
      </c>
    </row>
    <row r="408" spans="1:18">
      <c r="A408" t="s">
        <v>569</v>
      </c>
      <c r="B408" t="s">
        <v>39</v>
      </c>
      <c r="C408" t="s">
        <v>57</v>
      </c>
      <c r="D408" t="s">
        <v>266</v>
      </c>
      <c r="E408" t="s">
        <v>50</v>
      </c>
      <c r="F408" s="1">
        <v>42754</v>
      </c>
      <c r="G408" s="1">
        <v>42822</v>
      </c>
      <c r="H408">
        <v>3273</v>
      </c>
      <c r="I408" t="str">
        <f>VLOOKUP(pipeline!D408,account,2,FALSE)</f>
        <v>finance</v>
      </c>
      <c r="J408">
        <f t="shared" si="288"/>
        <v>1993</v>
      </c>
      <c r="K408">
        <f t="shared" si="289"/>
        <v>7537.24</v>
      </c>
      <c r="L408">
        <f t="shared" si="290"/>
        <v>20293</v>
      </c>
      <c r="M408" t="str">
        <f t="shared" si="291"/>
        <v>United States</v>
      </c>
      <c r="N408">
        <f t="shared" si="292"/>
        <v>0</v>
      </c>
      <c r="O408" t="str">
        <f t="shared" si="293"/>
        <v>MG</v>
      </c>
      <c r="P408">
        <f t="shared" si="294"/>
        <v>3393</v>
      </c>
      <c r="Q408" t="str">
        <f t="shared" si="295"/>
        <v>Summer Sewald</v>
      </c>
      <c r="R408" t="str">
        <f t="shared" si="296"/>
        <v>West</v>
      </c>
    </row>
    <row r="409" spans="1:18">
      <c r="A409" t="s">
        <v>570</v>
      </c>
      <c r="B409" t="s">
        <v>15</v>
      </c>
      <c r="C409" t="s">
        <v>58</v>
      </c>
      <c r="D409" t="s">
        <v>196</v>
      </c>
      <c r="E409" t="s">
        <v>52</v>
      </c>
      <c r="F409" s="1">
        <v>42754</v>
      </c>
      <c r="G409" s="1">
        <v>42820</v>
      </c>
      <c r="H409">
        <v>0</v>
      </c>
      <c r="I409" t="str">
        <f>VLOOKUP(pipeline!D409,account,2,FALSE)</f>
        <v>employment</v>
      </c>
      <c r="J409">
        <f t="shared" si="288"/>
        <v>1983</v>
      </c>
      <c r="K409">
        <f t="shared" si="289"/>
        <v>2871.35</v>
      </c>
      <c r="L409">
        <f t="shared" si="290"/>
        <v>9561</v>
      </c>
      <c r="M409" t="str">
        <f t="shared" si="291"/>
        <v>United States</v>
      </c>
      <c r="N409">
        <f t="shared" si="292"/>
        <v>0</v>
      </c>
      <c r="O409" t="str">
        <f t="shared" si="293"/>
        <v>GTX</v>
      </c>
      <c r="P409">
        <f t="shared" si="294"/>
        <v>1096</v>
      </c>
      <c r="Q409" t="str">
        <f t="shared" si="295"/>
        <v>Celia Rouche</v>
      </c>
      <c r="R409" t="str">
        <f t="shared" si="296"/>
        <v>West</v>
      </c>
    </row>
    <row r="410" spans="1:18">
      <c r="A410" t="s">
        <v>571</v>
      </c>
      <c r="B410" t="s">
        <v>15</v>
      </c>
      <c r="C410" t="s">
        <v>56</v>
      </c>
      <c r="D410" t="s">
        <v>99</v>
      </c>
      <c r="E410" t="s">
        <v>52</v>
      </c>
      <c r="F410" s="1">
        <v>42754</v>
      </c>
      <c r="G410" s="1">
        <v>42860</v>
      </c>
      <c r="H410">
        <v>0</v>
      </c>
      <c r="I410" t="str">
        <f>VLOOKUP(pipeline!D410,account,2,FALSE)</f>
        <v>marketing</v>
      </c>
      <c r="J410">
        <f t="shared" si="288"/>
        <v>2008</v>
      </c>
      <c r="K410">
        <f t="shared" si="289"/>
        <v>894.37</v>
      </c>
      <c r="L410">
        <f t="shared" si="290"/>
        <v>1593</v>
      </c>
      <c r="M410" t="str">
        <f t="shared" si="291"/>
        <v>Poland</v>
      </c>
      <c r="N410">
        <f t="shared" si="292"/>
        <v>0</v>
      </c>
      <c r="O410" t="str">
        <f t="shared" si="293"/>
        <v>MG</v>
      </c>
      <c r="P410">
        <f t="shared" si="294"/>
        <v>55</v>
      </c>
      <c r="Q410" t="str">
        <f t="shared" si="295"/>
        <v>Celia Rouche</v>
      </c>
      <c r="R410" t="str">
        <f t="shared" si="296"/>
        <v>West</v>
      </c>
    </row>
    <row r="411" spans="1:18">
      <c r="A411" t="s">
        <v>572</v>
      </c>
      <c r="B411" t="s">
        <v>22</v>
      </c>
      <c r="C411" t="s">
        <v>57</v>
      </c>
      <c r="D411" t="s">
        <v>141</v>
      </c>
      <c r="E411" t="s">
        <v>50</v>
      </c>
      <c r="F411" s="1">
        <v>42754</v>
      </c>
      <c r="G411" s="1">
        <v>42856</v>
      </c>
      <c r="H411">
        <v>3363</v>
      </c>
      <c r="I411" t="str">
        <f>VLOOKUP(pipeline!D411,account,2,FALSE)</f>
        <v>telecommunications</v>
      </c>
      <c r="J411">
        <f t="shared" si="288"/>
        <v>2007</v>
      </c>
      <c r="K411">
        <f t="shared" si="289"/>
        <v>86.68</v>
      </c>
      <c r="L411">
        <f t="shared" si="290"/>
        <v>187</v>
      </c>
      <c r="M411" t="str">
        <f t="shared" si="291"/>
        <v>United States</v>
      </c>
      <c r="N411" t="str">
        <f t="shared" si="292"/>
        <v>Sonron</v>
      </c>
      <c r="O411" t="str">
        <f t="shared" si="293"/>
        <v>MG</v>
      </c>
      <c r="P411">
        <f t="shared" si="294"/>
        <v>3393</v>
      </c>
      <c r="Q411" t="str">
        <f t="shared" si="295"/>
        <v>Dustin Brinkmann</v>
      </c>
      <c r="R411" t="str">
        <f t="shared" si="296"/>
        <v>Central</v>
      </c>
    </row>
    <row r="412" spans="1:18">
      <c r="A412" t="s">
        <v>573</v>
      </c>
      <c r="B412" t="s">
        <v>17</v>
      </c>
      <c r="C412" t="s">
        <v>55</v>
      </c>
      <c r="D412" t="s">
        <v>266</v>
      </c>
      <c r="E412" t="s">
        <v>50</v>
      </c>
      <c r="F412" s="1">
        <v>42754</v>
      </c>
      <c r="G412" s="1">
        <v>42825</v>
      </c>
      <c r="H412">
        <v>365</v>
      </c>
      <c r="I412" t="str">
        <f>VLOOKUP(pipeline!D412,account,2,FALSE)</f>
        <v>finance</v>
      </c>
      <c r="J412">
        <f t="shared" ref="J412:J423" si="297">VLOOKUP(D412,account,3,FALSE)</f>
        <v>1993</v>
      </c>
      <c r="K412">
        <f t="shared" ref="K412:K423" si="298">VLOOKUP(D412,account,4,FALSE)</f>
        <v>7537.24</v>
      </c>
      <c r="L412">
        <f t="shared" ref="L412:L423" si="299">VLOOKUP(D412,account,5,FALSE)</f>
        <v>20293</v>
      </c>
      <c r="M412" t="str">
        <f t="shared" ref="M412:M423" si="300">VLOOKUP(D412,account,6,FALSE)</f>
        <v>United States</v>
      </c>
      <c r="N412">
        <f t="shared" ref="N412:N423" si="301">VLOOKUP(D412,accounts,7,FALSE)</f>
        <v>0</v>
      </c>
      <c r="O412" t="str">
        <f t="shared" ref="O412:O423" si="302">VLOOKUP(C412,products,2,FALSE)</f>
        <v>GTX</v>
      </c>
      <c r="P412">
        <f t="shared" ref="P412:P424" si="303">VLOOKUP(C412,products,3,FALSE)</f>
        <v>550</v>
      </c>
      <c r="Q412" t="str">
        <f t="shared" ref="Q412:Q424" si="304">VLOOKUP(B412,sales,2,FALSE)</f>
        <v>Celia Rouche</v>
      </c>
      <c r="R412" t="str">
        <f t="shared" ref="R412:R424" si="305">VLOOKUP(B412,sales,3,FALSE)</f>
        <v>West</v>
      </c>
    </row>
    <row r="413" spans="1:18">
      <c r="A413" t="s">
        <v>574</v>
      </c>
      <c r="B413" t="s">
        <v>41</v>
      </c>
      <c r="C413" t="s">
        <v>59</v>
      </c>
      <c r="D413" t="s">
        <v>194</v>
      </c>
      <c r="E413" t="s">
        <v>50</v>
      </c>
      <c r="F413" s="1">
        <v>42754</v>
      </c>
      <c r="G413" s="1">
        <v>42812</v>
      </c>
      <c r="H413">
        <v>4869</v>
      </c>
      <c r="I413" t="str">
        <f>VLOOKUP(pipeline!D413,account,2,FALSE)</f>
        <v>medical</v>
      </c>
      <c r="J413">
        <f t="shared" si="297"/>
        <v>2004</v>
      </c>
      <c r="K413">
        <f t="shared" si="298"/>
        <v>1618.89</v>
      </c>
      <c r="L413">
        <f t="shared" si="299"/>
        <v>3889</v>
      </c>
      <c r="M413" t="str">
        <f t="shared" si="300"/>
        <v>United States</v>
      </c>
      <c r="N413">
        <f t="shared" si="301"/>
        <v>0</v>
      </c>
      <c r="O413" t="str">
        <f t="shared" si="302"/>
        <v>GTX</v>
      </c>
      <c r="P413">
        <f t="shared" si="303"/>
        <v>5482</v>
      </c>
      <c r="Q413" t="str">
        <f t="shared" si="304"/>
        <v>Summer Sewald</v>
      </c>
      <c r="R413" t="str">
        <f t="shared" si="305"/>
        <v>West</v>
      </c>
    </row>
    <row r="414" spans="1:18">
      <c r="A414" t="s">
        <v>575</v>
      </c>
      <c r="B414" t="s">
        <v>7</v>
      </c>
      <c r="C414" t="s">
        <v>55</v>
      </c>
      <c r="D414" t="s">
        <v>189</v>
      </c>
      <c r="E414" t="s">
        <v>50</v>
      </c>
      <c r="F414" s="1">
        <v>42755</v>
      </c>
      <c r="G414" s="1">
        <v>42892</v>
      </c>
      <c r="H414">
        <v>599</v>
      </c>
      <c r="I414" t="str">
        <f>VLOOKUP(pipeline!D414,account,2,FALSE)</f>
        <v>employment</v>
      </c>
      <c r="J414">
        <f t="shared" si="297"/>
        <v>1997</v>
      </c>
      <c r="K414">
        <f t="shared" si="298"/>
        <v>882.12</v>
      </c>
      <c r="L414">
        <f t="shared" si="299"/>
        <v>2769</v>
      </c>
      <c r="M414" t="str">
        <f t="shared" si="300"/>
        <v>United States</v>
      </c>
      <c r="N414">
        <f t="shared" si="301"/>
        <v>0</v>
      </c>
      <c r="O414" t="str">
        <f t="shared" si="302"/>
        <v>GTX</v>
      </c>
      <c r="P414">
        <f t="shared" si="303"/>
        <v>550</v>
      </c>
      <c r="Q414" t="str">
        <f t="shared" si="304"/>
        <v>Cara Losch</v>
      </c>
      <c r="R414" t="str">
        <f t="shared" si="305"/>
        <v>East</v>
      </c>
    </row>
    <row r="415" spans="1:18">
      <c r="A415" t="s">
        <v>576</v>
      </c>
      <c r="B415" t="s">
        <v>33</v>
      </c>
      <c r="C415" t="s">
        <v>57</v>
      </c>
      <c r="D415" t="s">
        <v>210</v>
      </c>
      <c r="E415" t="s">
        <v>50</v>
      </c>
      <c r="F415" s="1">
        <v>42755</v>
      </c>
      <c r="G415" s="1">
        <v>42875</v>
      </c>
      <c r="H415">
        <v>3194</v>
      </c>
      <c r="I415" t="str">
        <f>VLOOKUP(pipeline!D415,account,2,FALSE)</f>
        <v>technolgy</v>
      </c>
      <c r="J415">
        <f t="shared" si="297"/>
        <v>1980</v>
      </c>
      <c r="K415">
        <f t="shared" si="298"/>
        <v>7708.38</v>
      </c>
      <c r="L415">
        <f t="shared" si="299"/>
        <v>13756</v>
      </c>
      <c r="M415" t="str">
        <f t="shared" si="300"/>
        <v>United States</v>
      </c>
      <c r="N415">
        <f t="shared" si="301"/>
        <v>0</v>
      </c>
      <c r="O415" t="str">
        <f t="shared" si="302"/>
        <v>MG</v>
      </c>
      <c r="P415">
        <f t="shared" si="303"/>
        <v>3393</v>
      </c>
      <c r="Q415" t="str">
        <f t="shared" si="304"/>
        <v>Rocco Neubert</v>
      </c>
      <c r="R415" t="str">
        <f t="shared" si="305"/>
        <v>East</v>
      </c>
    </row>
    <row r="416" spans="1:18">
      <c r="A416" t="s">
        <v>577</v>
      </c>
      <c r="B416" t="s">
        <v>8</v>
      </c>
      <c r="C416" t="s">
        <v>59</v>
      </c>
      <c r="D416" t="s">
        <v>226</v>
      </c>
      <c r="E416" t="s">
        <v>50</v>
      </c>
      <c r="F416" s="1">
        <v>42755</v>
      </c>
      <c r="G416" s="1">
        <v>42891</v>
      </c>
      <c r="H416">
        <v>5429</v>
      </c>
      <c r="I416" t="str">
        <f>VLOOKUP(pipeline!D416,account,2,FALSE)</f>
        <v>medical</v>
      </c>
      <c r="J416">
        <f t="shared" si="297"/>
        <v>2017</v>
      </c>
      <c r="K416">
        <f t="shared" si="298"/>
        <v>4.54</v>
      </c>
      <c r="L416">
        <f t="shared" si="299"/>
        <v>9</v>
      </c>
      <c r="M416" t="str">
        <f t="shared" si="300"/>
        <v>United States</v>
      </c>
      <c r="N416">
        <f t="shared" si="301"/>
        <v>0</v>
      </c>
      <c r="O416" t="str">
        <f t="shared" si="302"/>
        <v>GTX</v>
      </c>
      <c r="P416">
        <f t="shared" si="303"/>
        <v>5482</v>
      </c>
      <c r="Q416" t="str">
        <f t="shared" si="304"/>
        <v>Cara Losch</v>
      </c>
      <c r="R416" t="str">
        <f t="shared" si="305"/>
        <v>East</v>
      </c>
    </row>
    <row r="417" spans="1:18">
      <c r="A417" t="s">
        <v>578</v>
      </c>
      <c r="B417" t="s">
        <v>27</v>
      </c>
      <c r="C417" t="s">
        <v>57</v>
      </c>
      <c r="D417" t="s">
        <v>216</v>
      </c>
      <c r="E417" t="s">
        <v>50</v>
      </c>
      <c r="F417" s="1">
        <v>42755</v>
      </c>
      <c r="G417" s="1">
        <v>42822</v>
      </c>
      <c r="H417">
        <v>3459</v>
      </c>
      <c r="I417" t="str">
        <f>VLOOKUP(pipeline!D417,account,2,FALSE)</f>
        <v>entertainment</v>
      </c>
      <c r="J417">
        <f t="shared" si="297"/>
        <v>1998</v>
      </c>
      <c r="K417">
        <f t="shared" si="298"/>
        <v>217.87</v>
      </c>
      <c r="L417">
        <f t="shared" si="299"/>
        <v>551</v>
      </c>
      <c r="M417" t="str">
        <f t="shared" si="300"/>
        <v>United States</v>
      </c>
      <c r="N417">
        <f t="shared" si="301"/>
        <v>0</v>
      </c>
      <c r="O417" t="str">
        <f t="shared" si="302"/>
        <v>MG</v>
      </c>
      <c r="P417">
        <f t="shared" si="303"/>
        <v>3393</v>
      </c>
      <c r="Q417" t="str">
        <f t="shared" si="304"/>
        <v>Melvin Marxen</v>
      </c>
      <c r="R417" t="str">
        <f t="shared" si="305"/>
        <v>Central</v>
      </c>
    </row>
    <row r="418" spans="1:18">
      <c r="A418" t="s">
        <v>579</v>
      </c>
      <c r="B418" t="s">
        <v>21</v>
      </c>
      <c r="C418" t="s">
        <v>57</v>
      </c>
      <c r="D418" t="s">
        <v>117</v>
      </c>
      <c r="E418" t="s">
        <v>52</v>
      </c>
      <c r="F418" s="1">
        <v>42755</v>
      </c>
      <c r="G418" s="1">
        <v>42805</v>
      </c>
      <c r="H418">
        <v>0</v>
      </c>
      <c r="I418" t="str">
        <f>VLOOKUP(pipeline!D418,account,2,FALSE)</f>
        <v>services</v>
      </c>
      <c r="J418">
        <f t="shared" si="297"/>
        <v>1997</v>
      </c>
      <c r="K418">
        <f t="shared" si="298"/>
        <v>2041.73</v>
      </c>
      <c r="L418">
        <f t="shared" si="299"/>
        <v>5276</v>
      </c>
      <c r="M418" t="str">
        <f t="shared" si="300"/>
        <v>United States</v>
      </c>
      <c r="N418">
        <f t="shared" si="301"/>
        <v>0</v>
      </c>
      <c r="O418" t="str">
        <f t="shared" si="302"/>
        <v>MG</v>
      </c>
      <c r="P418">
        <f t="shared" si="303"/>
        <v>3393</v>
      </c>
      <c r="Q418" t="str">
        <f t="shared" si="304"/>
        <v>Dustin Brinkmann</v>
      </c>
      <c r="R418" t="str">
        <f t="shared" si="305"/>
        <v>Central</v>
      </c>
    </row>
    <row r="419" spans="1:18">
      <c r="A419" t="s">
        <v>580</v>
      </c>
      <c r="B419" t="s">
        <v>21</v>
      </c>
      <c r="C419" t="s">
        <v>56</v>
      </c>
      <c r="D419" t="s">
        <v>216</v>
      </c>
      <c r="E419" t="s">
        <v>50</v>
      </c>
      <c r="F419" s="1">
        <v>42755</v>
      </c>
      <c r="G419" s="1">
        <v>42800</v>
      </c>
      <c r="H419">
        <v>56</v>
      </c>
      <c r="I419" t="str">
        <f>VLOOKUP(pipeline!D419,account,2,FALSE)</f>
        <v>entertainment</v>
      </c>
      <c r="J419">
        <f t="shared" si="297"/>
        <v>1998</v>
      </c>
      <c r="K419">
        <f t="shared" si="298"/>
        <v>217.87</v>
      </c>
      <c r="L419">
        <f t="shared" si="299"/>
        <v>551</v>
      </c>
      <c r="M419" t="str">
        <f t="shared" si="300"/>
        <v>United States</v>
      </c>
      <c r="N419">
        <f t="shared" si="301"/>
        <v>0</v>
      </c>
      <c r="O419" t="str">
        <f t="shared" si="302"/>
        <v>MG</v>
      </c>
      <c r="P419">
        <f t="shared" si="303"/>
        <v>55</v>
      </c>
      <c r="Q419" t="str">
        <f t="shared" si="304"/>
        <v>Dustin Brinkmann</v>
      </c>
      <c r="R419" t="str">
        <f t="shared" si="305"/>
        <v>Central</v>
      </c>
    </row>
    <row r="420" spans="1:18">
      <c r="A420" t="s">
        <v>581</v>
      </c>
      <c r="B420" t="s">
        <v>22</v>
      </c>
      <c r="C420" t="s">
        <v>58</v>
      </c>
      <c r="D420" t="s">
        <v>85</v>
      </c>
      <c r="E420" t="s">
        <v>52</v>
      </c>
      <c r="F420" s="1">
        <v>42755</v>
      </c>
      <c r="G420" s="1">
        <v>42818</v>
      </c>
      <c r="H420">
        <v>0</v>
      </c>
      <c r="I420" t="str">
        <f>VLOOKUP(pipeline!D420,account,2,FALSE)</f>
        <v>software</v>
      </c>
      <c r="J420">
        <f t="shared" si="297"/>
        <v>1998</v>
      </c>
      <c r="K420">
        <f t="shared" si="298"/>
        <v>2714.9</v>
      </c>
      <c r="L420">
        <f t="shared" si="299"/>
        <v>2641</v>
      </c>
      <c r="M420" t="str">
        <f t="shared" si="300"/>
        <v>United States</v>
      </c>
      <c r="N420" t="str">
        <f t="shared" si="301"/>
        <v>Acme Corporation</v>
      </c>
      <c r="O420" t="str">
        <f t="shared" si="302"/>
        <v>GTX</v>
      </c>
      <c r="P420">
        <f t="shared" si="303"/>
        <v>1096</v>
      </c>
      <c r="Q420" t="str">
        <f t="shared" si="304"/>
        <v>Dustin Brinkmann</v>
      </c>
      <c r="R420" t="str">
        <f t="shared" si="305"/>
        <v>Central</v>
      </c>
    </row>
    <row r="421" spans="1:18">
      <c r="A421" t="s">
        <v>582</v>
      </c>
      <c r="B421" t="s">
        <v>41</v>
      </c>
      <c r="C421" t="s">
        <v>55</v>
      </c>
      <c r="D421" t="s">
        <v>194</v>
      </c>
      <c r="E421" t="s">
        <v>52</v>
      </c>
      <c r="F421" s="1">
        <v>42755</v>
      </c>
      <c r="G421" s="1">
        <v>42814</v>
      </c>
      <c r="H421">
        <v>0</v>
      </c>
      <c r="I421" t="str">
        <f>VLOOKUP(pipeline!D421,account,2,FALSE)</f>
        <v>medical</v>
      </c>
      <c r="J421">
        <f t="shared" si="297"/>
        <v>2004</v>
      </c>
      <c r="K421">
        <f t="shared" si="298"/>
        <v>1618.89</v>
      </c>
      <c r="L421">
        <f t="shared" si="299"/>
        <v>3889</v>
      </c>
      <c r="M421" t="str">
        <f t="shared" si="300"/>
        <v>United States</v>
      </c>
      <c r="N421">
        <f t="shared" si="301"/>
        <v>0</v>
      </c>
      <c r="O421" t="str">
        <f t="shared" si="302"/>
        <v>GTX</v>
      </c>
      <c r="P421">
        <f t="shared" si="303"/>
        <v>550</v>
      </c>
      <c r="Q421" t="str">
        <f t="shared" si="304"/>
        <v>Summer Sewald</v>
      </c>
      <c r="R421" t="str">
        <f t="shared" si="305"/>
        <v>West</v>
      </c>
    </row>
    <row r="422" spans="1:18">
      <c r="A422" t="s">
        <v>583</v>
      </c>
      <c r="B422" t="s">
        <v>19</v>
      </c>
      <c r="C422" t="s">
        <v>57</v>
      </c>
      <c r="D422" t="s">
        <v>82</v>
      </c>
      <c r="E422" t="s">
        <v>52</v>
      </c>
      <c r="F422" s="1">
        <v>42756</v>
      </c>
      <c r="G422" s="1">
        <v>42803</v>
      </c>
      <c r="H422">
        <v>0</v>
      </c>
      <c r="I422" t="str">
        <f>VLOOKUP(pipeline!D422,account,2,FALSE)</f>
        <v>retail</v>
      </c>
      <c r="J422">
        <f t="shared" si="297"/>
        <v>2001</v>
      </c>
      <c r="K422">
        <f t="shared" si="298"/>
        <v>718.62</v>
      </c>
      <c r="L422">
        <f t="shared" si="299"/>
        <v>2448</v>
      </c>
      <c r="M422" t="str">
        <f t="shared" si="300"/>
        <v>United States</v>
      </c>
      <c r="N422">
        <f t="shared" si="301"/>
        <v>0</v>
      </c>
      <c r="O422" t="str">
        <f t="shared" si="302"/>
        <v>MG</v>
      </c>
      <c r="P422">
        <f t="shared" si="303"/>
        <v>3393</v>
      </c>
      <c r="Q422" t="str">
        <f t="shared" si="304"/>
        <v>Dustin Brinkmann</v>
      </c>
      <c r="R422" t="str">
        <f t="shared" si="305"/>
        <v>Central</v>
      </c>
    </row>
    <row r="423" spans="1:18">
      <c r="A423" t="s">
        <v>584</v>
      </c>
      <c r="B423" t="s">
        <v>25</v>
      </c>
      <c r="C423" t="s">
        <v>55</v>
      </c>
      <c r="D423" t="s">
        <v>89</v>
      </c>
      <c r="E423" t="s">
        <v>50</v>
      </c>
      <c r="F423" s="1">
        <v>42756</v>
      </c>
      <c r="G423" s="1">
        <v>42813</v>
      </c>
      <c r="H423">
        <v>657</v>
      </c>
      <c r="I423" t="str">
        <f>VLOOKUP(pipeline!D423,account,2,FALSE)</f>
        <v>medical</v>
      </c>
      <c r="J423">
        <f t="shared" si="297"/>
        <v>1992</v>
      </c>
      <c r="K423">
        <f t="shared" si="298"/>
        <v>3922.42</v>
      </c>
      <c r="L423">
        <f t="shared" si="299"/>
        <v>6837</v>
      </c>
      <c r="M423" t="str">
        <f t="shared" si="300"/>
        <v>United States</v>
      </c>
      <c r="N423">
        <f t="shared" si="301"/>
        <v>0</v>
      </c>
      <c r="O423" t="str">
        <f t="shared" si="302"/>
        <v>GTX</v>
      </c>
      <c r="P423">
        <f t="shared" si="303"/>
        <v>550</v>
      </c>
      <c r="Q423" t="str">
        <f t="shared" si="304"/>
        <v>Melvin Marxen</v>
      </c>
      <c r="R423" t="str">
        <f t="shared" si="305"/>
        <v>Central</v>
      </c>
    </row>
    <row r="424" spans="1:18">
      <c r="A424" t="s">
        <v>585</v>
      </c>
      <c r="B424" t="s">
        <v>21</v>
      </c>
      <c r="C424" t="s">
        <v>55</v>
      </c>
      <c r="D424" t="s">
        <v>238</v>
      </c>
      <c r="E424" t="s">
        <v>50</v>
      </c>
      <c r="F424" s="1">
        <v>42756</v>
      </c>
      <c r="G424" s="1">
        <v>42819</v>
      </c>
      <c r="H424">
        <v>638</v>
      </c>
      <c r="I424" t="str">
        <f>VLOOKUP(pipeline!D424,account,2,FALSE)</f>
        <v>marketing</v>
      </c>
      <c r="J424">
        <f>VLOOKUP(D424,account,3,FALSE)</f>
        <v>2012</v>
      </c>
      <c r="K424">
        <f>VLOOKUP(D424,account,4,FALSE)</f>
        <v>45.39</v>
      </c>
      <c r="L424">
        <f>VLOOKUP(D424,account,5,FALSE)</f>
        <v>100</v>
      </c>
      <c r="M424" t="str">
        <f>VLOOKUP(D424,account,6,FALSE)</f>
        <v>United States</v>
      </c>
      <c r="N424" t="str">
        <f>VLOOKUP(D424,accounts,7,FALSE)</f>
        <v>Inity</v>
      </c>
      <c r="O424" t="str">
        <f>VLOOKUP(C424,products,2,FALSE)</f>
        <v>GTX</v>
      </c>
      <c r="P424">
        <f t="shared" si="303"/>
        <v>550</v>
      </c>
      <c r="Q424" t="str">
        <f t="shared" si="304"/>
        <v>Dustin Brinkmann</v>
      </c>
      <c r="R424" t="str">
        <f t="shared" si="305"/>
        <v>Central</v>
      </c>
    </row>
    <row r="425" spans="1:18">
      <c r="A425" t="s">
        <v>586</v>
      </c>
      <c r="B425" t="s">
        <v>28</v>
      </c>
      <c r="C425" t="s">
        <v>56</v>
      </c>
      <c r="D425" t="s">
        <v>297</v>
      </c>
      <c r="E425" t="s">
        <v>50</v>
      </c>
      <c r="F425" s="1">
        <v>42756</v>
      </c>
      <c r="G425" s="1">
        <v>42892</v>
      </c>
      <c r="H425">
        <v>41</v>
      </c>
      <c r="I425" t="str">
        <f>VLOOKUP(pipeline!D425,account,2,FALSE)</f>
        <v>medical</v>
      </c>
      <c r="J425">
        <f t="shared" ref="J425:J433" si="306">VLOOKUP(D425,account,3,FALSE)</f>
        <v>1986</v>
      </c>
      <c r="K425">
        <f t="shared" ref="K425:K433" si="307">VLOOKUP(D425,account,4,FALSE)</f>
        <v>647.18</v>
      </c>
      <c r="L425">
        <f t="shared" ref="L425:L433" si="308">VLOOKUP(D425,account,5,FALSE)</f>
        <v>1185</v>
      </c>
      <c r="M425" t="str">
        <f t="shared" ref="M425:M433" si="309">VLOOKUP(D425,account,6,FALSE)</f>
        <v>Kenya</v>
      </c>
      <c r="N425">
        <f t="shared" ref="N425:N433" si="310">VLOOKUP(D425,accounts,7,FALSE)</f>
        <v>0</v>
      </c>
      <c r="O425" t="str">
        <f t="shared" ref="O425:O433" si="311">VLOOKUP(C425,products,2,FALSE)</f>
        <v>MG</v>
      </c>
      <c r="P425">
        <f t="shared" ref="P425:P433" si="312">VLOOKUP(C425,products,3,FALSE)</f>
        <v>55</v>
      </c>
      <c r="Q425" t="str">
        <f t="shared" ref="Q425:Q433" si="313">VLOOKUP(B425,sales,2,FALSE)</f>
        <v>Melvin Marxen</v>
      </c>
      <c r="R425" t="str">
        <f t="shared" ref="R425:R433" si="314">VLOOKUP(B425,sales,3,FALSE)</f>
        <v>Central</v>
      </c>
    </row>
    <row r="426" spans="1:18">
      <c r="A426" t="s">
        <v>587</v>
      </c>
      <c r="B426" t="s">
        <v>9</v>
      </c>
      <c r="C426" t="s">
        <v>59</v>
      </c>
      <c r="D426" t="s">
        <v>248</v>
      </c>
      <c r="E426" t="s">
        <v>50</v>
      </c>
      <c r="F426" s="1">
        <v>42756</v>
      </c>
      <c r="G426" s="1">
        <v>42862</v>
      </c>
      <c r="H426">
        <v>5582</v>
      </c>
      <c r="I426" t="str">
        <f>VLOOKUP(pipeline!D426,account,2,FALSE)</f>
        <v>telecommunications</v>
      </c>
      <c r="J426">
        <f t="shared" si="306"/>
        <v>1994</v>
      </c>
      <c r="K426">
        <f t="shared" si="307"/>
        <v>6395.05</v>
      </c>
      <c r="L426">
        <f t="shared" si="308"/>
        <v>20275</v>
      </c>
      <c r="M426" t="str">
        <f t="shared" si="309"/>
        <v>United States</v>
      </c>
      <c r="N426">
        <f t="shared" si="310"/>
        <v>0</v>
      </c>
      <c r="O426" t="str">
        <f t="shared" si="311"/>
        <v>GTX</v>
      </c>
      <c r="P426">
        <f t="shared" si="312"/>
        <v>5482</v>
      </c>
      <c r="Q426" t="str">
        <f t="shared" si="313"/>
        <v>Cara Losch</v>
      </c>
      <c r="R426" t="str">
        <f t="shared" si="314"/>
        <v>East</v>
      </c>
    </row>
    <row r="427" spans="1:18">
      <c r="A427" t="s">
        <v>588</v>
      </c>
      <c r="B427" t="s">
        <v>23</v>
      </c>
      <c r="C427" t="s">
        <v>56</v>
      </c>
      <c r="D427" t="s">
        <v>145</v>
      </c>
      <c r="E427" t="s">
        <v>50</v>
      </c>
      <c r="F427" s="1">
        <v>42756</v>
      </c>
      <c r="G427" s="1">
        <v>42875</v>
      </c>
      <c r="H427">
        <v>60</v>
      </c>
      <c r="I427" t="str">
        <f>VLOOKUP(pipeline!D427,account,2,FALSE)</f>
        <v>marketing</v>
      </c>
      <c r="J427">
        <f t="shared" si="306"/>
        <v>1985</v>
      </c>
      <c r="K427">
        <f t="shared" si="307"/>
        <v>375.43</v>
      </c>
      <c r="L427">
        <f t="shared" si="308"/>
        <v>1190</v>
      </c>
      <c r="M427" t="str">
        <f t="shared" si="309"/>
        <v>United States</v>
      </c>
      <c r="N427">
        <f t="shared" si="310"/>
        <v>0</v>
      </c>
      <c r="O427" t="str">
        <f t="shared" si="311"/>
        <v>MG</v>
      </c>
      <c r="P427">
        <f t="shared" si="312"/>
        <v>55</v>
      </c>
      <c r="Q427" t="str">
        <f t="shared" si="313"/>
        <v>Dustin Brinkmann</v>
      </c>
      <c r="R427" t="str">
        <f t="shared" si="314"/>
        <v>Central</v>
      </c>
    </row>
    <row r="428" spans="1:18">
      <c r="A428" t="s">
        <v>589</v>
      </c>
      <c r="B428" t="s">
        <v>41</v>
      </c>
      <c r="C428" t="s">
        <v>58</v>
      </c>
      <c r="D428" t="s">
        <v>196</v>
      </c>
      <c r="E428" t="s">
        <v>50</v>
      </c>
      <c r="F428" s="1">
        <v>42756</v>
      </c>
      <c r="G428" s="1">
        <v>42858</v>
      </c>
      <c r="H428">
        <v>1036</v>
      </c>
      <c r="I428" t="str">
        <f>VLOOKUP(pipeline!D428,account,2,FALSE)</f>
        <v>employment</v>
      </c>
      <c r="J428">
        <f t="shared" si="306"/>
        <v>1983</v>
      </c>
      <c r="K428">
        <f t="shared" si="307"/>
        <v>2871.35</v>
      </c>
      <c r="L428">
        <f t="shared" si="308"/>
        <v>9561</v>
      </c>
      <c r="M428" t="str">
        <f t="shared" si="309"/>
        <v>United States</v>
      </c>
      <c r="N428">
        <f t="shared" si="310"/>
        <v>0</v>
      </c>
      <c r="O428" t="str">
        <f t="shared" si="311"/>
        <v>GTX</v>
      </c>
      <c r="P428">
        <f t="shared" si="312"/>
        <v>1096</v>
      </c>
      <c r="Q428" t="str">
        <f t="shared" si="313"/>
        <v>Summer Sewald</v>
      </c>
      <c r="R428" t="str">
        <f t="shared" si="314"/>
        <v>West</v>
      </c>
    </row>
    <row r="429" spans="1:18">
      <c r="A429" t="s">
        <v>590</v>
      </c>
      <c r="B429" t="s">
        <v>25</v>
      </c>
      <c r="C429" t="s">
        <v>58</v>
      </c>
      <c r="D429" t="s">
        <v>241</v>
      </c>
      <c r="E429" t="s">
        <v>50</v>
      </c>
      <c r="F429" s="1">
        <v>42757</v>
      </c>
      <c r="G429" s="1">
        <v>42867</v>
      </c>
      <c r="H429">
        <v>943</v>
      </c>
      <c r="I429" t="str">
        <f>VLOOKUP(pipeline!D429,account,2,FALSE)</f>
        <v>finance</v>
      </c>
      <c r="J429">
        <f t="shared" si="306"/>
        <v>1991</v>
      </c>
      <c r="K429">
        <f t="shared" si="307"/>
        <v>2819.5</v>
      </c>
      <c r="L429">
        <f t="shared" si="308"/>
        <v>7227</v>
      </c>
      <c r="M429" t="str">
        <f t="shared" si="309"/>
        <v>United States</v>
      </c>
      <c r="N429" t="str">
        <f t="shared" si="310"/>
        <v>Golddex</v>
      </c>
      <c r="O429" t="str">
        <f t="shared" si="311"/>
        <v>GTX</v>
      </c>
      <c r="P429">
        <f t="shared" si="312"/>
        <v>1096</v>
      </c>
      <c r="Q429" t="str">
        <f t="shared" si="313"/>
        <v>Melvin Marxen</v>
      </c>
      <c r="R429" t="str">
        <f t="shared" si="314"/>
        <v>Central</v>
      </c>
    </row>
    <row r="430" spans="1:18">
      <c r="A430" t="s">
        <v>591</v>
      </c>
      <c r="B430" t="s">
        <v>13</v>
      </c>
      <c r="C430" t="s">
        <v>55</v>
      </c>
      <c r="D430" t="s">
        <v>174</v>
      </c>
      <c r="E430" t="s">
        <v>50</v>
      </c>
      <c r="F430" s="1">
        <v>42757</v>
      </c>
      <c r="G430" s="1">
        <v>42893</v>
      </c>
      <c r="H430">
        <v>581</v>
      </c>
      <c r="I430" t="str">
        <f>VLOOKUP(pipeline!D430,account,2,FALSE)</f>
        <v>software</v>
      </c>
      <c r="J430">
        <f t="shared" si="306"/>
        <v>1982</v>
      </c>
      <c r="K430">
        <f t="shared" si="307"/>
        <v>11698.03</v>
      </c>
      <c r="L430">
        <f t="shared" si="308"/>
        <v>34288</v>
      </c>
      <c r="M430" t="str">
        <f t="shared" si="309"/>
        <v>United States</v>
      </c>
      <c r="N430">
        <f t="shared" si="310"/>
        <v>0</v>
      </c>
      <c r="O430" t="str">
        <f t="shared" si="311"/>
        <v>GTX</v>
      </c>
      <c r="P430">
        <f t="shared" si="312"/>
        <v>550</v>
      </c>
      <c r="Q430" t="str">
        <f t="shared" si="313"/>
        <v>Celia Rouche</v>
      </c>
      <c r="R430" t="str">
        <f t="shared" si="314"/>
        <v>West</v>
      </c>
    </row>
    <row r="431" spans="1:18">
      <c r="A431" t="s">
        <v>592</v>
      </c>
      <c r="B431" t="s">
        <v>27</v>
      </c>
      <c r="C431" t="s">
        <v>56</v>
      </c>
      <c r="D431" t="s">
        <v>85</v>
      </c>
      <c r="E431" t="s">
        <v>52</v>
      </c>
      <c r="F431" s="1">
        <v>42757</v>
      </c>
      <c r="G431" s="1">
        <v>42870</v>
      </c>
      <c r="H431">
        <v>0</v>
      </c>
      <c r="I431" t="str">
        <f>VLOOKUP(pipeline!D431,account,2,FALSE)</f>
        <v>software</v>
      </c>
      <c r="J431">
        <f t="shared" si="306"/>
        <v>1998</v>
      </c>
      <c r="K431">
        <f t="shared" si="307"/>
        <v>2714.9</v>
      </c>
      <c r="L431">
        <f t="shared" si="308"/>
        <v>2641</v>
      </c>
      <c r="M431" t="str">
        <f t="shared" si="309"/>
        <v>United States</v>
      </c>
      <c r="N431" t="str">
        <f t="shared" si="310"/>
        <v>Acme Corporation</v>
      </c>
      <c r="O431" t="str">
        <f t="shared" si="311"/>
        <v>MG</v>
      </c>
      <c r="P431">
        <f t="shared" si="312"/>
        <v>55</v>
      </c>
      <c r="Q431" t="str">
        <f t="shared" si="313"/>
        <v>Melvin Marxen</v>
      </c>
      <c r="R431" t="str">
        <f t="shared" si="314"/>
        <v>Central</v>
      </c>
    </row>
    <row r="432" spans="1:18">
      <c r="A432" t="s">
        <v>593</v>
      </c>
      <c r="B432" t="s">
        <v>22</v>
      </c>
      <c r="C432" t="s">
        <v>55</v>
      </c>
      <c r="D432" t="s">
        <v>184</v>
      </c>
      <c r="E432" t="s">
        <v>50</v>
      </c>
      <c r="F432" s="1">
        <v>42757</v>
      </c>
      <c r="G432" s="1">
        <v>42862</v>
      </c>
      <c r="H432">
        <v>538</v>
      </c>
      <c r="I432" t="str">
        <f>VLOOKUP(pipeline!D432,account,2,FALSE)</f>
        <v>retail</v>
      </c>
      <c r="J432">
        <f t="shared" si="306"/>
        <v>1995</v>
      </c>
      <c r="K432">
        <f t="shared" si="307"/>
        <v>332.43</v>
      </c>
      <c r="L432">
        <f t="shared" si="308"/>
        <v>799</v>
      </c>
      <c r="M432" t="str">
        <f t="shared" si="309"/>
        <v>United States</v>
      </c>
      <c r="N432">
        <f t="shared" si="310"/>
        <v>0</v>
      </c>
      <c r="O432" t="str">
        <f t="shared" si="311"/>
        <v>GTX</v>
      </c>
      <c r="P432">
        <f t="shared" si="312"/>
        <v>550</v>
      </c>
      <c r="Q432" t="str">
        <f t="shared" si="313"/>
        <v>Dustin Brinkmann</v>
      </c>
      <c r="R432" t="str">
        <f t="shared" si="314"/>
        <v>Central</v>
      </c>
    </row>
    <row r="433" spans="1:18">
      <c r="A433" t="s">
        <v>594</v>
      </c>
      <c r="B433" t="s">
        <v>35</v>
      </c>
      <c r="C433" t="s">
        <v>58</v>
      </c>
      <c r="D433" t="s">
        <v>218</v>
      </c>
      <c r="E433" t="s">
        <v>50</v>
      </c>
      <c r="F433" s="1">
        <v>42757</v>
      </c>
      <c r="G433" s="1">
        <v>42822</v>
      </c>
      <c r="H433">
        <v>1100</v>
      </c>
      <c r="I433" t="str">
        <f>VLOOKUP(pipeline!D433,account,2,FALSE)</f>
        <v>technolgy</v>
      </c>
      <c r="J433">
        <f t="shared" si="306"/>
        <v>1992</v>
      </c>
      <c r="K433">
        <f t="shared" si="307"/>
        <v>1712.68</v>
      </c>
      <c r="L433">
        <f t="shared" si="308"/>
        <v>3194</v>
      </c>
      <c r="M433" t="str">
        <f t="shared" si="309"/>
        <v>United States</v>
      </c>
      <c r="N433" t="str">
        <f t="shared" si="310"/>
        <v>Acme Corporation</v>
      </c>
      <c r="O433" t="str">
        <f t="shared" si="311"/>
        <v>GTX</v>
      </c>
      <c r="P433">
        <f t="shared" si="312"/>
        <v>1096</v>
      </c>
      <c r="Q433" t="str">
        <f t="shared" si="313"/>
        <v>Rocco Neubert</v>
      </c>
      <c r="R433" t="str">
        <f t="shared" si="314"/>
        <v>East</v>
      </c>
    </row>
    <row r="434" spans="1:18">
      <c r="A434" t="s">
        <v>595</v>
      </c>
      <c r="B434" t="s">
        <v>19</v>
      </c>
      <c r="C434" t="s">
        <v>57</v>
      </c>
      <c r="D434" t="s">
        <v>309</v>
      </c>
      <c r="E434" t="s">
        <v>52</v>
      </c>
      <c r="F434" s="1">
        <v>42758</v>
      </c>
      <c r="G434" s="1">
        <v>42860</v>
      </c>
      <c r="H434">
        <v>0</v>
      </c>
      <c r="I434" t="str">
        <f>VLOOKUP(pipeline!D434,account,2,FALSE)</f>
        <v>marketing</v>
      </c>
      <c r="J434">
        <f t="shared" ref="J434:J442" si="315">VLOOKUP(D434,account,3,FALSE)</f>
        <v>1986</v>
      </c>
      <c r="K434">
        <f t="shared" ref="K434:K442" si="316">VLOOKUP(D434,account,4,FALSE)</f>
        <v>2403.58</v>
      </c>
      <c r="L434">
        <f t="shared" ref="L434:L442" si="317">VLOOKUP(D434,account,5,FALSE)</f>
        <v>8801</v>
      </c>
      <c r="M434" t="str">
        <f t="shared" ref="M434:M442" si="318">VLOOKUP(D434,account,6,FALSE)</f>
        <v>United States</v>
      </c>
      <c r="N434">
        <f t="shared" ref="N434:N442" si="319">VLOOKUP(D434,accounts,7,FALSE)</f>
        <v>0</v>
      </c>
      <c r="O434" t="str">
        <f t="shared" ref="O434:O442" si="320">VLOOKUP(C434,products,2,FALSE)</f>
        <v>MG</v>
      </c>
      <c r="P434">
        <f t="shared" ref="P434:P442" si="321">VLOOKUP(C434,products,3,FALSE)</f>
        <v>3393</v>
      </c>
      <c r="Q434" t="str">
        <f t="shared" ref="Q434:Q442" si="322">VLOOKUP(B434,sales,2,FALSE)</f>
        <v>Dustin Brinkmann</v>
      </c>
      <c r="R434" t="str">
        <f t="shared" ref="R434:R442" si="323">VLOOKUP(B434,sales,3,FALSE)</f>
        <v>Central</v>
      </c>
    </row>
    <row r="435" spans="1:18">
      <c r="A435" t="s">
        <v>596</v>
      </c>
      <c r="B435" t="s">
        <v>20</v>
      </c>
      <c r="C435" t="s">
        <v>57</v>
      </c>
      <c r="D435" t="s">
        <v>158</v>
      </c>
      <c r="E435" t="s">
        <v>52</v>
      </c>
      <c r="F435" s="1">
        <v>42758</v>
      </c>
      <c r="G435" s="1">
        <v>42883</v>
      </c>
      <c r="H435">
        <v>0</v>
      </c>
      <c r="I435" t="str">
        <f>VLOOKUP(pipeline!D435,account,2,FALSE)</f>
        <v>finance</v>
      </c>
      <c r="J435">
        <f t="shared" si="315"/>
        <v>2006</v>
      </c>
      <c r="K435">
        <f t="shared" si="316"/>
        <v>1102.43</v>
      </c>
      <c r="L435">
        <f t="shared" si="317"/>
        <v>1759</v>
      </c>
      <c r="M435" t="str">
        <f t="shared" si="318"/>
        <v>United States</v>
      </c>
      <c r="N435">
        <f t="shared" si="319"/>
        <v>0</v>
      </c>
      <c r="O435" t="str">
        <f t="shared" si="320"/>
        <v>MG</v>
      </c>
      <c r="P435">
        <f t="shared" si="321"/>
        <v>3393</v>
      </c>
      <c r="Q435" t="str">
        <f t="shared" si="322"/>
        <v>Dustin Brinkmann</v>
      </c>
      <c r="R435" t="str">
        <f t="shared" si="323"/>
        <v>Central</v>
      </c>
    </row>
    <row r="436" spans="1:18">
      <c r="A436" t="s">
        <v>597</v>
      </c>
      <c r="B436" t="s">
        <v>27</v>
      </c>
      <c r="C436" t="s">
        <v>58</v>
      </c>
      <c r="D436" t="s">
        <v>306</v>
      </c>
      <c r="E436" t="s">
        <v>50</v>
      </c>
      <c r="F436" s="1">
        <v>42758</v>
      </c>
      <c r="G436" s="1">
        <v>42872</v>
      </c>
      <c r="H436">
        <v>1039</v>
      </c>
      <c r="I436" t="str">
        <f>VLOOKUP(pipeline!D436,account,2,FALSE)</f>
        <v>technolgy</v>
      </c>
      <c r="J436">
        <f t="shared" si="315"/>
        <v>1997</v>
      </c>
      <c r="K436">
        <f t="shared" si="316"/>
        <v>8170.38</v>
      </c>
      <c r="L436">
        <f t="shared" si="317"/>
        <v>16499</v>
      </c>
      <c r="M436" t="str">
        <f t="shared" si="318"/>
        <v>Korea</v>
      </c>
      <c r="N436">
        <f t="shared" si="319"/>
        <v>0</v>
      </c>
      <c r="O436" t="str">
        <f t="shared" si="320"/>
        <v>GTX</v>
      </c>
      <c r="P436">
        <f t="shared" si="321"/>
        <v>1096</v>
      </c>
      <c r="Q436" t="str">
        <f t="shared" si="322"/>
        <v>Melvin Marxen</v>
      </c>
      <c r="R436" t="str">
        <f t="shared" si="323"/>
        <v>Central</v>
      </c>
    </row>
    <row r="437" spans="1:18">
      <c r="A437" t="s">
        <v>598</v>
      </c>
      <c r="B437" t="s">
        <v>21</v>
      </c>
      <c r="C437" t="s">
        <v>56</v>
      </c>
      <c r="D437" t="s">
        <v>129</v>
      </c>
      <c r="E437" t="s">
        <v>52</v>
      </c>
      <c r="F437" s="1">
        <v>42758</v>
      </c>
      <c r="G437" s="1">
        <v>42866</v>
      </c>
      <c r="H437">
        <v>0</v>
      </c>
      <c r="I437" t="str">
        <f>VLOOKUP(pipeline!D437,account,2,FALSE)</f>
        <v>marketing</v>
      </c>
      <c r="J437">
        <f t="shared" si="315"/>
        <v>1995</v>
      </c>
      <c r="K437">
        <f t="shared" si="316"/>
        <v>2173.98</v>
      </c>
      <c r="L437">
        <f t="shared" si="317"/>
        <v>2928</v>
      </c>
      <c r="M437" t="str">
        <f t="shared" si="318"/>
        <v>United States</v>
      </c>
      <c r="N437" t="str">
        <f t="shared" si="319"/>
        <v>Inity</v>
      </c>
      <c r="O437" t="str">
        <f t="shared" si="320"/>
        <v>MG</v>
      </c>
      <c r="P437">
        <f t="shared" si="321"/>
        <v>55</v>
      </c>
      <c r="Q437" t="str">
        <f t="shared" si="322"/>
        <v>Dustin Brinkmann</v>
      </c>
      <c r="R437" t="str">
        <f t="shared" si="323"/>
        <v>Central</v>
      </c>
    </row>
    <row r="438" spans="1:18">
      <c r="A438" t="s">
        <v>599</v>
      </c>
      <c r="B438" t="s">
        <v>35</v>
      </c>
      <c r="C438" t="s">
        <v>58</v>
      </c>
      <c r="D438" t="s">
        <v>200</v>
      </c>
      <c r="E438" t="s">
        <v>50</v>
      </c>
      <c r="F438" s="1">
        <v>42758</v>
      </c>
      <c r="G438" s="1">
        <v>42865</v>
      </c>
      <c r="H438">
        <v>1076</v>
      </c>
      <c r="I438" t="str">
        <f>VLOOKUP(pipeline!D438,account,2,FALSE)</f>
        <v>finance</v>
      </c>
      <c r="J438">
        <f t="shared" si="315"/>
        <v>1998</v>
      </c>
      <c r="K438">
        <f t="shared" si="316"/>
        <v>2022.14</v>
      </c>
      <c r="L438">
        <f t="shared" si="317"/>
        <v>5113</v>
      </c>
      <c r="M438" t="str">
        <f t="shared" si="318"/>
        <v>United States</v>
      </c>
      <c r="N438">
        <f t="shared" si="319"/>
        <v>0</v>
      </c>
      <c r="O438" t="str">
        <f t="shared" si="320"/>
        <v>GTX</v>
      </c>
      <c r="P438">
        <f t="shared" si="321"/>
        <v>1096</v>
      </c>
      <c r="Q438" t="str">
        <f t="shared" si="322"/>
        <v>Rocco Neubert</v>
      </c>
      <c r="R438" t="str">
        <f t="shared" si="323"/>
        <v>East</v>
      </c>
    </row>
    <row r="439" spans="1:18">
      <c r="A439" t="s">
        <v>600</v>
      </c>
      <c r="B439" t="s">
        <v>16</v>
      </c>
      <c r="C439" t="s">
        <v>56</v>
      </c>
      <c r="D439" t="s">
        <v>210</v>
      </c>
      <c r="E439" t="s">
        <v>52</v>
      </c>
      <c r="F439" s="1">
        <v>42758</v>
      </c>
      <c r="G439" s="1">
        <v>42861</v>
      </c>
      <c r="H439">
        <v>0</v>
      </c>
      <c r="I439" t="str">
        <f>VLOOKUP(pipeline!D439,account,2,FALSE)</f>
        <v>technolgy</v>
      </c>
      <c r="J439">
        <f t="shared" si="315"/>
        <v>1980</v>
      </c>
      <c r="K439">
        <f t="shared" si="316"/>
        <v>7708.38</v>
      </c>
      <c r="L439">
        <f t="shared" si="317"/>
        <v>13756</v>
      </c>
      <c r="M439" t="str">
        <f t="shared" si="318"/>
        <v>United States</v>
      </c>
      <c r="N439">
        <f t="shared" si="319"/>
        <v>0</v>
      </c>
      <c r="O439" t="str">
        <f t="shared" si="320"/>
        <v>MG</v>
      </c>
      <c r="P439">
        <f t="shared" si="321"/>
        <v>55</v>
      </c>
      <c r="Q439" t="str">
        <f t="shared" si="322"/>
        <v>Celia Rouche</v>
      </c>
      <c r="R439" t="str">
        <f t="shared" si="323"/>
        <v>West</v>
      </c>
    </row>
    <row r="440" spans="1:18">
      <c r="A440" t="s">
        <v>601</v>
      </c>
      <c r="B440" t="s">
        <v>16</v>
      </c>
      <c r="C440" t="s">
        <v>56</v>
      </c>
      <c r="D440" t="s">
        <v>110</v>
      </c>
      <c r="E440" t="s">
        <v>52</v>
      </c>
      <c r="F440" s="1">
        <v>42758</v>
      </c>
      <c r="G440" s="1">
        <v>42878</v>
      </c>
      <c r="H440">
        <v>0</v>
      </c>
      <c r="I440" t="str">
        <f>VLOOKUP(pipeline!D440,account,2,FALSE)</f>
        <v>telecommunications</v>
      </c>
      <c r="J440">
        <f t="shared" si="315"/>
        <v>1994</v>
      </c>
      <c r="K440">
        <f t="shared" si="316"/>
        <v>1188.42</v>
      </c>
      <c r="L440">
        <f t="shared" si="317"/>
        <v>3015</v>
      </c>
      <c r="M440" t="str">
        <f t="shared" si="318"/>
        <v>United States</v>
      </c>
      <c r="N440">
        <f t="shared" si="319"/>
        <v>0</v>
      </c>
      <c r="O440" t="str">
        <f t="shared" si="320"/>
        <v>MG</v>
      </c>
      <c r="P440">
        <f t="shared" si="321"/>
        <v>55</v>
      </c>
      <c r="Q440" t="str">
        <f t="shared" si="322"/>
        <v>Celia Rouche</v>
      </c>
      <c r="R440" t="str">
        <f t="shared" si="323"/>
        <v>West</v>
      </c>
    </row>
    <row r="441" spans="1:18">
      <c r="A441" t="s">
        <v>602</v>
      </c>
      <c r="B441" t="s">
        <v>23</v>
      </c>
      <c r="C441" t="s">
        <v>56</v>
      </c>
      <c r="D441" t="s">
        <v>155</v>
      </c>
      <c r="E441" t="s">
        <v>50</v>
      </c>
      <c r="F441" s="1">
        <v>42758</v>
      </c>
      <c r="G441" s="1">
        <v>42810</v>
      </c>
      <c r="H441">
        <v>53</v>
      </c>
      <c r="I441" t="str">
        <f>VLOOKUP(pipeline!D441,account,2,FALSE)</f>
        <v>technolgy</v>
      </c>
      <c r="J441">
        <f t="shared" si="315"/>
        <v>1983</v>
      </c>
      <c r="K441">
        <f t="shared" si="316"/>
        <v>1008.06</v>
      </c>
      <c r="L441">
        <f t="shared" si="317"/>
        <v>1238</v>
      </c>
      <c r="M441" t="str">
        <f t="shared" si="318"/>
        <v>United States</v>
      </c>
      <c r="N441">
        <f t="shared" si="319"/>
        <v>0</v>
      </c>
      <c r="O441" t="str">
        <f t="shared" si="320"/>
        <v>MG</v>
      </c>
      <c r="P441">
        <f t="shared" si="321"/>
        <v>55</v>
      </c>
      <c r="Q441" t="str">
        <f t="shared" si="322"/>
        <v>Dustin Brinkmann</v>
      </c>
      <c r="R441" t="str">
        <f t="shared" si="323"/>
        <v>Central</v>
      </c>
    </row>
    <row r="442" spans="1:18">
      <c r="A442" t="s">
        <v>603</v>
      </c>
      <c r="B442" t="s">
        <v>23</v>
      </c>
      <c r="C442" t="s">
        <v>57</v>
      </c>
      <c r="D442" t="s">
        <v>198</v>
      </c>
      <c r="E442" t="s">
        <v>50</v>
      </c>
      <c r="F442" s="1">
        <v>42758</v>
      </c>
      <c r="G442" s="1">
        <v>42817</v>
      </c>
      <c r="H442">
        <v>3046</v>
      </c>
      <c r="I442" t="str">
        <f>VLOOKUP(pipeline!D442,account,2,FALSE)</f>
        <v>employment</v>
      </c>
      <c r="J442">
        <f t="shared" si="315"/>
        <v>1997</v>
      </c>
      <c r="K442">
        <f t="shared" si="316"/>
        <v>291.27</v>
      </c>
      <c r="L442">
        <f t="shared" si="317"/>
        <v>586</v>
      </c>
      <c r="M442" t="str">
        <f t="shared" si="318"/>
        <v>United States</v>
      </c>
      <c r="N442">
        <f t="shared" si="319"/>
        <v>0</v>
      </c>
      <c r="O442" t="str">
        <f t="shared" si="320"/>
        <v>MG</v>
      </c>
      <c r="P442">
        <f t="shared" si="321"/>
        <v>3393</v>
      </c>
      <c r="Q442" t="str">
        <f t="shared" si="322"/>
        <v>Dustin Brinkmann</v>
      </c>
      <c r="R442" t="str">
        <f t="shared" si="323"/>
        <v>Central</v>
      </c>
    </row>
    <row r="443" spans="1:18">
      <c r="A443" t="s">
        <v>604</v>
      </c>
      <c r="B443" t="s">
        <v>10</v>
      </c>
      <c r="C443" t="s">
        <v>56</v>
      </c>
      <c r="D443" t="s">
        <v>132</v>
      </c>
      <c r="E443" t="s">
        <v>52</v>
      </c>
      <c r="F443" s="1">
        <v>42758</v>
      </c>
      <c r="G443" s="1">
        <v>42861</v>
      </c>
      <c r="H443">
        <v>0</v>
      </c>
      <c r="I443" t="str">
        <f>VLOOKUP(pipeline!D443,account,2,FALSE)</f>
        <v>technolgy</v>
      </c>
      <c r="J443">
        <f>VLOOKUP(D443,account,3,FALSE)</f>
        <v>1996</v>
      </c>
      <c r="K443">
        <f>VLOOKUP(D443,account,4,FALSE)</f>
        <v>1100.04</v>
      </c>
      <c r="L443">
        <f>VLOOKUP(D443,account,5,FALSE)</f>
        <v>2822</v>
      </c>
      <c r="M443" t="str">
        <f>VLOOKUP(D443,account,6,FALSE)</f>
        <v>United States</v>
      </c>
      <c r="N443">
        <f>VLOOKUP(D443,accounts,7,FALSE)</f>
        <v>0</v>
      </c>
      <c r="O443" t="str">
        <f>VLOOKUP(C443,products,2,FALSE)</f>
        <v>MG</v>
      </c>
      <c r="P443">
        <f t="shared" ref="P443:P454" si="324">VLOOKUP(C443,products,3,FALSE)</f>
        <v>55</v>
      </c>
      <c r="Q443" t="str">
        <f t="shared" ref="Q443:Q454" si="325">VLOOKUP(B443,sales,2,FALSE)</f>
        <v>Cara Losch</v>
      </c>
      <c r="R443" t="str">
        <f t="shared" ref="R443:R454" si="326">VLOOKUP(B443,sales,3,FALSE)</f>
        <v>East</v>
      </c>
    </row>
    <row r="444" spans="1:18">
      <c r="A444" t="s">
        <v>605</v>
      </c>
      <c r="B444" t="s">
        <v>41</v>
      </c>
      <c r="C444" t="s">
        <v>55</v>
      </c>
      <c r="D444" t="s">
        <v>106</v>
      </c>
      <c r="E444" t="s">
        <v>52</v>
      </c>
      <c r="F444" s="1">
        <v>42758</v>
      </c>
      <c r="G444" s="1">
        <v>42824</v>
      </c>
      <c r="H444">
        <v>0</v>
      </c>
      <c r="I444" t="str">
        <f>VLOOKUP(pipeline!D444,account,2,FALSE)</f>
        <v>software</v>
      </c>
      <c r="J444">
        <f>VLOOKUP(D444,account,3,FALSE)</f>
        <v>1996</v>
      </c>
      <c r="K444">
        <f>VLOOKUP(D444,account,4,FALSE)</f>
        <v>6354.87</v>
      </c>
      <c r="L444">
        <f>VLOOKUP(D444,account,5,FALSE)</f>
        <v>16780</v>
      </c>
      <c r="M444" t="str">
        <f>VLOOKUP(D444,account,6,FALSE)</f>
        <v>United States</v>
      </c>
      <c r="N444" t="str">
        <f>VLOOKUP(D444,accounts,7,FALSE)</f>
        <v>Bubba Gump</v>
      </c>
      <c r="O444" t="str">
        <f>VLOOKUP(C444,products,2,FALSE)</f>
        <v>GTX</v>
      </c>
      <c r="P444">
        <f t="shared" si="324"/>
        <v>550</v>
      </c>
      <c r="Q444" t="str">
        <f t="shared" si="325"/>
        <v>Summer Sewald</v>
      </c>
      <c r="R444" t="str">
        <f t="shared" si="326"/>
        <v>West</v>
      </c>
    </row>
    <row r="445" spans="1:18">
      <c r="A445" t="s">
        <v>606</v>
      </c>
      <c r="B445" t="s">
        <v>25</v>
      </c>
      <c r="C445" t="s">
        <v>58</v>
      </c>
      <c r="D445" t="s">
        <v>117</v>
      </c>
      <c r="E445" t="s">
        <v>50</v>
      </c>
      <c r="F445" s="1">
        <v>42759</v>
      </c>
      <c r="G445" s="1">
        <v>42872</v>
      </c>
      <c r="H445">
        <v>1067</v>
      </c>
      <c r="I445" t="str">
        <f>VLOOKUP(pipeline!D445,account,2,FALSE)</f>
        <v>services</v>
      </c>
      <c r="J445">
        <f>VLOOKUP(D445,account,3,FALSE)</f>
        <v>1997</v>
      </c>
      <c r="K445">
        <f>VLOOKUP(D445,account,4,FALSE)</f>
        <v>2041.73</v>
      </c>
      <c r="L445">
        <f>VLOOKUP(D445,account,5,FALSE)</f>
        <v>5276</v>
      </c>
      <c r="M445" t="str">
        <f>VLOOKUP(D445,account,6,FALSE)</f>
        <v>United States</v>
      </c>
      <c r="N445">
        <f>VLOOKUP(D445,accounts,7,FALSE)</f>
        <v>0</v>
      </c>
      <c r="O445" t="str">
        <f>VLOOKUP(C445,products,2,FALSE)</f>
        <v>GTX</v>
      </c>
      <c r="P445">
        <f t="shared" si="324"/>
        <v>1096</v>
      </c>
      <c r="Q445" t="str">
        <f t="shared" si="325"/>
        <v>Melvin Marxen</v>
      </c>
      <c r="R445" t="str">
        <f t="shared" si="326"/>
        <v>Central</v>
      </c>
    </row>
    <row r="446" spans="1:18">
      <c r="A446" t="s">
        <v>607</v>
      </c>
      <c r="B446" t="s">
        <v>38</v>
      </c>
      <c r="C446" t="s">
        <v>58</v>
      </c>
      <c r="D446" t="s">
        <v>87</v>
      </c>
      <c r="E446" t="s">
        <v>53</v>
      </c>
      <c r="F446" s="1">
        <v>42759</v>
      </c>
      <c r="I446" t="str">
        <f>VLOOKUP(pipeline!D446,account,2,FALSE)</f>
        <v>services</v>
      </c>
      <c r="J446">
        <f>VLOOKUP(D446,account,3,FALSE)</f>
        <v>1982</v>
      </c>
      <c r="K446">
        <f>VLOOKUP(D446,account,4,FALSE)</f>
        <v>792.46</v>
      </c>
      <c r="L446">
        <f>VLOOKUP(D446,account,5,FALSE)</f>
        <v>1299</v>
      </c>
      <c r="M446" t="str">
        <f>VLOOKUP(D446,account,6,FALSE)</f>
        <v>United States</v>
      </c>
      <c r="N446">
        <f>VLOOKUP(D446,accounts,7,FALSE)</f>
        <v>0</v>
      </c>
      <c r="O446" t="str">
        <f>VLOOKUP(C446,products,2,FALSE)</f>
        <v>GTX</v>
      </c>
      <c r="P446">
        <f t="shared" si="324"/>
        <v>1096</v>
      </c>
      <c r="Q446" t="str">
        <f t="shared" si="325"/>
        <v>Summer Sewald</v>
      </c>
      <c r="R446" t="str">
        <f t="shared" si="326"/>
        <v>West</v>
      </c>
    </row>
    <row r="447" spans="1:18">
      <c r="A447" t="s">
        <v>608</v>
      </c>
      <c r="B447" t="s">
        <v>33</v>
      </c>
      <c r="C447" t="s">
        <v>58</v>
      </c>
      <c r="D447" t="s">
        <v>294</v>
      </c>
      <c r="E447" t="s">
        <v>50</v>
      </c>
      <c r="F447" s="1">
        <v>42760</v>
      </c>
      <c r="G447" s="1">
        <v>42815</v>
      </c>
      <c r="H447">
        <v>1065</v>
      </c>
      <c r="I447" t="str">
        <f>VLOOKUP(pipeline!D447,account,2,FALSE)</f>
        <v>retail</v>
      </c>
      <c r="J447">
        <f t="shared" ref="J447:J453" si="327">VLOOKUP(D447,account,3,FALSE)</f>
        <v>2010</v>
      </c>
      <c r="K447">
        <f t="shared" ref="K447:K453" si="328">VLOOKUP(D447,account,4,FALSE)</f>
        <v>71.12</v>
      </c>
      <c r="L447">
        <f t="shared" ref="L447:L453" si="329">VLOOKUP(D447,account,5,FALSE)</f>
        <v>144</v>
      </c>
      <c r="M447" t="str">
        <f t="shared" ref="M447:M453" si="330">VLOOKUP(D447,account,6,FALSE)</f>
        <v>United States</v>
      </c>
      <c r="N447">
        <f t="shared" ref="N447:N453" si="331">VLOOKUP(D447,accounts,7,FALSE)</f>
        <v>0</v>
      </c>
      <c r="O447" t="str">
        <f t="shared" ref="O447:O453" si="332">VLOOKUP(C447,products,2,FALSE)</f>
        <v>GTX</v>
      </c>
      <c r="P447">
        <f t="shared" si="324"/>
        <v>1096</v>
      </c>
      <c r="Q447" t="str">
        <f t="shared" si="325"/>
        <v>Rocco Neubert</v>
      </c>
      <c r="R447" t="str">
        <f t="shared" si="326"/>
        <v>East</v>
      </c>
    </row>
    <row r="448" spans="1:18">
      <c r="A448" t="s">
        <v>609</v>
      </c>
      <c r="B448" t="s">
        <v>39</v>
      </c>
      <c r="C448" t="s">
        <v>55</v>
      </c>
      <c r="D448" t="s">
        <v>194</v>
      </c>
      <c r="E448" t="s">
        <v>50</v>
      </c>
      <c r="F448" s="1">
        <v>42760</v>
      </c>
      <c r="G448" s="1">
        <v>42861</v>
      </c>
      <c r="H448">
        <v>481</v>
      </c>
      <c r="I448" t="str">
        <f>VLOOKUP(pipeline!D448,account,2,FALSE)</f>
        <v>medical</v>
      </c>
      <c r="J448">
        <f t="shared" si="327"/>
        <v>2004</v>
      </c>
      <c r="K448">
        <f t="shared" si="328"/>
        <v>1618.89</v>
      </c>
      <c r="L448">
        <f t="shared" si="329"/>
        <v>3889</v>
      </c>
      <c r="M448" t="str">
        <f t="shared" si="330"/>
        <v>United States</v>
      </c>
      <c r="N448">
        <f t="shared" si="331"/>
        <v>0</v>
      </c>
      <c r="O448" t="str">
        <f t="shared" si="332"/>
        <v>GTX</v>
      </c>
      <c r="P448">
        <f t="shared" si="324"/>
        <v>550</v>
      </c>
      <c r="Q448" t="str">
        <f t="shared" si="325"/>
        <v>Summer Sewald</v>
      </c>
      <c r="R448" t="str">
        <f t="shared" si="326"/>
        <v>West</v>
      </c>
    </row>
    <row r="449" spans="1:18">
      <c r="A449" t="s">
        <v>610</v>
      </c>
      <c r="B449" t="s">
        <v>15</v>
      </c>
      <c r="C449" t="s">
        <v>55</v>
      </c>
      <c r="D449" t="s">
        <v>91</v>
      </c>
      <c r="E449" t="s">
        <v>52</v>
      </c>
      <c r="F449" s="1">
        <v>42760</v>
      </c>
      <c r="G449" s="1">
        <v>42877</v>
      </c>
      <c r="H449">
        <v>0</v>
      </c>
      <c r="I449" t="str">
        <f>VLOOKUP(pipeline!D449,account,2,FALSE)</f>
        <v>retail</v>
      </c>
      <c r="J449">
        <f t="shared" si="327"/>
        <v>1989</v>
      </c>
      <c r="K449">
        <f t="shared" si="328"/>
        <v>1388.67</v>
      </c>
      <c r="L449">
        <f t="shared" si="329"/>
        <v>3583</v>
      </c>
      <c r="M449" t="str">
        <f t="shared" si="330"/>
        <v>United States</v>
      </c>
      <c r="N449">
        <f t="shared" si="331"/>
        <v>0</v>
      </c>
      <c r="O449" t="str">
        <f t="shared" si="332"/>
        <v>GTX</v>
      </c>
      <c r="P449">
        <f t="shared" si="324"/>
        <v>550</v>
      </c>
      <c r="Q449" t="str">
        <f t="shared" si="325"/>
        <v>Celia Rouche</v>
      </c>
      <c r="R449" t="str">
        <f t="shared" si="326"/>
        <v>West</v>
      </c>
    </row>
    <row r="450" spans="1:18">
      <c r="A450" t="s">
        <v>611</v>
      </c>
      <c r="B450" t="s">
        <v>40</v>
      </c>
      <c r="C450" t="s">
        <v>55</v>
      </c>
      <c r="D450" t="s">
        <v>303</v>
      </c>
      <c r="E450" t="s">
        <v>50</v>
      </c>
      <c r="F450" s="1">
        <v>42760</v>
      </c>
      <c r="G450" s="1">
        <v>42800</v>
      </c>
      <c r="H450">
        <v>499</v>
      </c>
      <c r="I450" t="str">
        <f>VLOOKUP(pipeline!D450,account,2,FALSE)</f>
        <v>software</v>
      </c>
      <c r="J450">
        <f t="shared" si="327"/>
        <v>2013</v>
      </c>
      <c r="K450">
        <f t="shared" si="328"/>
        <v>98.79</v>
      </c>
      <c r="L450">
        <f t="shared" si="329"/>
        <v>96</v>
      </c>
      <c r="M450" t="str">
        <f t="shared" si="330"/>
        <v>United States</v>
      </c>
      <c r="N450" t="str">
        <f t="shared" si="331"/>
        <v>Bubba Gump</v>
      </c>
      <c r="O450" t="str">
        <f t="shared" si="332"/>
        <v>GTX</v>
      </c>
      <c r="P450">
        <f t="shared" si="324"/>
        <v>550</v>
      </c>
      <c r="Q450" t="str">
        <f t="shared" si="325"/>
        <v>Summer Sewald</v>
      </c>
      <c r="R450" t="str">
        <f t="shared" si="326"/>
        <v>West</v>
      </c>
    </row>
    <row r="451" spans="1:18">
      <c r="A451" t="s">
        <v>612</v>
      </c>
      <c r="B451" t="s">
        <v>9</v>
      </c>
      <c r="C451" t="s">
        <v>56</v>
      </c>
      <c r="D451" t="s">
        <v>180</v>
      </c>
      <c r="E451" t="s">
        <v>50</v>
      </c>
      <c r="F451" s="1">
        <v>42760</v>
      </c>
      <c r="G451" s="1">
        <v>42802</v>
      </c>
      <c r="H451">
        <v>59</v>
      </c>
      <c r="I451" t="str">
        <f>VLOOKUP(pipeline!D451,account,2,FALSE)</f>
        <v>medical</v>
      </c>
      <c r="J451">
        <f t="shared" si="327"/>
        <v>1991</v>
      </c>
      <c r="K451">
        <f t="shared" si="328"/>
        <v>326.82</v>
      </c>
      <c r="L451">
        <f t="shared" si="329"/>
        <v>1016</v>
      </c>
      <c r="M451" t="str">
        <f t="shared" si="330"/>
        <v>United States</v>
      </c>
      <c r="N451">
        <f t="shared" si="331"/>
        <v>0</v>
      </c>
      <c r="O451" t="str">
        <f t="shared" si="332"/>
        <v>MG</v>
      </c>
      <c r="P451">
        <f t="shared" si="324"/>
        <v>55</v>
      </c>
      <c r="Q451" t="str">
        <f t="shared" si="325"/>
        <v>Cara Losch</v>
      </c>
      <c r="R451" t="str">
        <f t="shared" si="326"/>
        <v>East</v>
      </c>
    </row>
    <row r="452" spans="1:18">
      <c r="A452" t="s">
        <v>613</v>
      </c>
      <c r="B452" t="s">
        <v>17</v>
      </c>
      <c r="C452" t="s">
        <v>56</v>
      </c>
      <c r="D452" t="s">
        <v>306</v>
      </c>
      <c r="E452" t="s">
        <v>52</v>
      </c>
      <c r="F452" s="1">
        <v>42760</v>
      </c>
      <c r="G452" s="1">
        <v>42856</v>
      </c>
      <c r="H452">
        <v>0</v>
      </c>
      <c r="I452" t="str">
        <f>VLOOKUP(pipeline!D452,account,2,FALSE)</f>
        <v>technolgy</v>
      </c>
      <c r="J452">
        <f t="shared" si="327"/>
        <v>1997</v>
      </c>
      <c r="K452">
        <f t="shared" si="328"/>
        <v>8170.38</v>
      </c>
      <c r="L452">
        <f t="shared" si="329"/>
        <v>16499</v>
      </c>
      <c r="M452" t="str">
        <f t="shared" si="330"/>
        <v>Korea</v>
      </c>
      <c r="N452">
        <f t="shared" si="331"/>
        <v>0</v>
      </c>
      <c r="O452" t="str">
        <f t="shared" si="332"/>
        <v>MG</v>
      </c>
      <c r="P452">
        <f t="shared" si="324"/>
        <v>55</v>
      </c>
      <c r="Q452" t="str">
        <f t="shared" si="325"/>
        <v>Celia Rouche</v>
      </c>
      <c r="R452" t="str">
        <f t="shared" si="326"/>
        <v>West</v>
      </c>
    </row>
    <row r="453" spans="1:18">
      <c r="A453" t="s">
        <v>614</v>
      </c>
      <c r="B453" t="s">
        <v>10</v>
      </c>
      <c r="C453" t="s">
        <v>56</v>
      </c>
      <c r="D453" t="s">
        <v>248</v>
      </c>
      <c r="E453" t="s">
        <v>50</v>
      </c>
      <c r="F453" s="1">
        <v>42760</v>
      </c>
      <c r="G453" s="1">
        <v>42864</v>
      </c>
      <c r="H453">
        <v>45</v>
      </c>
      <c r="I453" t="str">
        <f>VLOOKUP(pipeline!D453,account,2,FALSE)</f>
        <v>telecommunications</v>
      </c>
      <c r="J453">
        <f t="shared" si="327"/>
        <v>1994</v>
      </c>
      <c r="K453">
        <f t="shared" si="328"/>
        <v>6395.05</v>
      </c>
      <c r="L453">
        <f t="shared" si="329"/>
        <v>20275</v>
      </c>
      <c r="M453" t="str">
        <f t="shared" si="330"/>
        <v>United States</v>
      </c>
      <c r="N453">
        <f t="shared" si="331"/>
        <v>0</v>
      </c>
      <c r="O453" t="str">
        <f t="shared" si="332"/>
        <v>MG</v>
      </c>
      <c r="P453">
        <f t="shared" si="324"/>
        <v>55</v>
      </c>
      <c r="Q453" t="str">
        <f t="shared" si="325"/>
        <v>Cara Losch</v>
      </c>
      <c r="R453" t="str">
        <f t="shared" si="326"/>
        <v>East</v>
      </c>
    </row>
    <row r="454" spans="1:18">
      <c r="A454" t="s">
        <v>615</v>
      </c>
      <c r="B454" t="s">
        <v>32</v>
      </c>
      <c r="C454" t="s">
        <v>59</v>
      </c>
      <c r="D454" t="s">
        <v>115</v>
      </c>
      <c r="E454" t="s">
        <v>50</v>
      </c>
      <c r="F454" s="1">
        <v>42761</v>
      </c>
      <c r="G454" s="1">
        <v>42868</v>
      </c>
      <c r="H454">
        <v>6117</v>
      </c>
      <c r="I454" t="str">
        <f>VLOOKUP(pipeline!D454,account,2,FALSE)</f>
        <v>finance</v>
      </c>
      <c r="J454">
        <f t="shared" ref="J454:J473" si="333">VLOOKUP(D454,account,3,FALSE)</f>
        <v>1993</v>
      </c>
      <c r="K454">
        <f t="shared" ref="K454:K473" si="334">VLOOKUP(D454,account,4,FALSE)</f>
        <v>646.1</v>
      </c>
      <c r="L454">
        <f t="shared" ref="L454:L473" si="335">VLOOKUP(D454,account,5,FALSE)</f>
        <v>883</v>
      </c>
      <c r="M454" t="str">
        <f t="shared" ref="M454:M473" si="336">VLOOKUP(D454,account,6,FALSE)</f>
        <v>United States</v>
      </c>
      <c r="N454" t="str">
        <f t="shared" ref="N454:N473" si="337">VLOOKUP(D454,accounts,7,FALSE)</f>
        <v>Golddex</v>
      </c>
      <c r="O454" t="str">
        <f t="shared" ref="O454:O473" si="338">VLOOKUP(C454,products,2,FALSE)</f>
        <v>GTX</v>
      </c>
      <c r="P454">
        <f t="shared" si="324"/>
        <v>5482</v>
      </c>
      <c r="Q454" t="str">
        <f t="shared" si="325"/>
        <v>Rocco Neubert</v>
      </c>
      <c r="R454" t="str">
        <f t="shared" si="326"/>
        <v>East</v>
      </c>
    </row>
    <row r="455" spans="1:18">
      <c r="A455" t="s">
        <v>616</v>
      </c>
      <c r="B455" t="s">
        <v>34</v>
      </c>
      <c r="C455" t="s">
        <v>58</v>
      </c>
      <c r="D455" t="s">
        <v>136</v>
      </c>
      <c r="E455" t="s">
        <v>50</v>
      </c>
      <c r="F455" s="1">
        <v>42761</v>
      </c>
      <c r="G455" s="1">
        <v>42813</v>
      </c>
      <c r="H455">
        <v>1158</v>
      </c>
      <c r="I455" t="str">
        <f>VLOOKUP(pipeline!D455,account,2,FALSE)</f>
        <v>medical</v>
      </c>
      <c r="J455">
        <f t="shared" si="333"/>
        <v>1996</v>
      </c>
      <c r="K455">
        <f t="shared" si="334"/>
        <v>439.21</v>
      </c>
      <c r="L455">
        <f t="shared" si="335"/>
        <v>792</v>
      </c>
      <c r="M455" t="str">
        <f t="shared" si="336"/>
        <v>United States</v>
      </c>
      <c r="N455">
        <f t="shared" si="337"/>
        <v>0</v>
      </c>
      <c r="O455" t="str">
        <f t="shared" si="338"/>
        <v>GTX</v>
      </c>
      <c r="P455">
        <f t="shared" ref="P455:P471" si="339">VLOOKUP(C455,products,3,FALSE)</f>
        <v>1096</v>
      </c>
      <c r="Q455" t="str">
        <f t="shared" ref="Q455:Q471" si="340">VLOOKUP(B455,sales,2,FALSE)</f>
        <v>Rocco Neubert</v>
      </c>
      <c r="R455" t="str">
        <f t="shared" ref="R455:R471" si="341">VLOOKUP(B455,sales,3,FALSE)</f>
        <v>East</v>
      </c>
    </row>
    <row r="456" spans="1:18">
      <c r="A456" t="s">
        <v>617</v>
      </c>
      <c r="B456" t="s">
        <v>8</v>
      </c>
      <c r="C456" t="s">
        <v>56</v>
      </c>
      <c r="D456" t="s">
        <v>191</v>
      </c>
      <c r="E456" t="s">
        <v>50</v>
      </c>
      <c r="F456" s="1">
        <v>42761</v>
      </c>
      <c r="G456" s="1">
        <v>42877</v>
      </c>
      <c r="H456">
        <v>59</v>
      </c>
      <c r="I456" t="str">
        <f>VLOOKUP(pipeline!D456,account,2,FALSE)</f>
        <v>retail</v>
      </c>
      <c r="J456">
        <f t="shared" si="333"/>
        <v>2004</v>
      </c>
      <c r="K456">
        <f t="shared" si="334"/>
        <v>702.72</v>
      </c>
      <c r="L456">
        <f t="shared" si="335"/>
        <v>1831</v>
      </c>
      <c r="M456" t="str">
        <f t="shared" si="336"/>
        <v>United States</v>
      </c>
      <c r="N456">
        <f t="shared" si="337"/>
        <v>0</v>
      </c>
      <c r="O456" t="str">
        <f t="shared" si="338"/>
        <v>MG</v>
      </c>
      <c r="P456">
        <f t="shared" si="339"/>
        <v>55</v>
      </c>
      <c r="Q456" t="str">
        <f t="shared" si="340"/>
        <v>Cara Losch</v>
      </c>
      <c r="R456" t="str">
        <f t="shared" si="341"/>
        <v>East</v>
      </c>
    </row>
    <row r="457" spans="1:18">
      <c r="A457" t="s">
        <v>618</v>
      </c>
      <c r="B457" t="s">
        <v>38</v>
      </c>
      <c r="C457" t="s">
        <v>58</v>
      </c>
      <c r="D457" t="s">
        <v>303</v>
      </c>
      <c r="E457" t="s">
        <v>52</v>
      </c>
      <c r="F457" s="1">
        <v>42761</v>
      </c>
      <c r="G457" s="1">
        <v>42879</v>
      </c>
      <c r="H457">
        <v>0</v>
      </c>
      <c r="I457" t="str">
        <f>VLOOKUP(pipeline!D457,account,2,FALSE)</f>
        <v>software</v>
      </c>
      <c r="J457">
        <f t="shared" si="333"/>
        <v>2013</v>
      </c>
      <c r="K457">
        <f t="shared" si="334"/>
        <v>98.79</v>
      </c>
      <c r="L457">
        <f t="shared" si="335"/>
        <v>96</v>
      </c>
      <c r="M457" t="str">
        <f t="shared" si="336"/>
        <v>United States</v>
      </c>
      <c r="N457" t="str">
        <f t="shared" si="337"/>
        <v>Bubba Gump</v>
      </c>
      <c r="O457" t="str">
        <f t="shared" si="338"/>
        <v>GTX</v>
      </c>
      <c r="P457">
        <f t="shared" si="339"/>
        <v>1096</v>
      </c>
      <c r="Q457" t="str">
        <f t="shared" si="340"/>
        <v>Summer Sewald</v>
      </c>
      <c r="R457" t="str">
        <f t="shared" si="341"/>
        <v>West</v>
      </c>
    </row>
    <row r="458" spans="1:18">
      <c r="A458" t="s">
        <v>619</v>
      </c>
      <c r="B458" t="s">
        <v>40</v>
      </c>
      <c r="C458" t="s">
        <v>57</v>
      </c>
      <c r="D458" t="s">
        <v>266</v>
      </c>
      <c r="E458" t="s">
        <v>50</v>
      </c>
      <c r="F458" s="1">
        <v>42761</v>
      </c>
      <c r="G458" s="1">
        <v>42818</v>
      </c>
      <c r="H458">
        <v>3106</v>
      </c>
      <c r="I458" t="str">
        <f>VLOOKUP(pipeline!D458,account,2,FALSE)</f>
        <v>finance</v>
      </c>
      <c r="J458">
        <f t="shared" si="333"/>
        <v>1993</v>
      </c>
      <c r="K458">
        <f t="shared" si="334"/>
        <v>7537.24</v>
      </c>
      <c r="L458">
        <f t="shared" si="335"/>
        <v>20293</v>
      </c>
      <c r="M458" t="str">
        <f t="shared" si="336"/>
        <v>United States</v>
      </c>
      <c r="N458">
        <f t="shared" si="337"/>
        <v>0</v>
      </c>
      <c r="O458" t="str">
        <f t="shared" si="338"/>
        <v>MG</v>
      </c>
      <c r="P458">
        <f t="shared" si="339"/>
        <v>3393</v>
      </c>
      <c r="Q458" t="str">
        <f t="shared" si="340"/>
        <v>Summer Sewald</v>
      </c>
      <c r="R458" t="str">
        <f t="shared" si="341"/>
        <v>West</v>
      </c>
    </row>
    <row r="459" spans="1:18">
      <c r="A459" t="s">
        <v>620</v>
      </c>
      <c r="B459" t="s">
        <v>16</v>
      </c>
      <c r="C459" t="s">
        <v>57</v>
      </c>
      <c r="D459" t="s">
        <v>621</v>
      </c>
      <c r="E459" t="s">
        <v>50</v>
      </c>
      <c r="F459" s="1">
        <v>42761</v>
      </c>
      <c r="G459" s="1">
        <v>42813</v>
      </c>
      <c r="H459">
        <v>2982</v>
      </c>
      <c r="I459" t="str">
        <f>VLOOKUP(pipeline!D459,account,2,FALSE)</f>
        <v>services</v>
      </c>
      <c r="J459">
        <f t="shared" si="333"/>
        <v>1991</v>
      </c>
      <c r="K459">
        <f t="shared" si="334"/>
        <v>1012.72</v>
      </c>
      <c r="L459">
        <f t="shared" si="335"/>
        <v>3492</v>
      </c>
      <c r="M459" t="str">
        <f t="shared" si="336"/>
        <v>Germany</v>
      </c>
      <c r="N459">
        <f t="shared" si="337"/>
        <v>0</v>
      </c>
      <c r="O459" t="str">
        <f t="shared" si="338"/>
        <v>MG</v>
      </c>
      <c r="P459">
        <f t="shared" si="339"/>
        <v>3393</v>
      </c>
      <c r="Q459" t="str">
        <f t="shared" si="340"/>
        <v>Celia Rouche</v>
      </c>
      <c r="R459" t="str">
        <f t="shared" si="341"/>
        <v>West</v>
      </c>
    </row>
    <row r="460" spans="1:18">
      <c r="A460" t="s">
        <v>622</v>
      </c>
      <c r="B460" t="s">
        <v>41</v>
      </c>
      <c r="C460" t="s">
        <v>59</v>
      </c>
      <c r="D460" t="s">
        <v>306</v>
      </c>
      <c r="E460" t="s">
        <v>50</v>
      </c>
      <c r="F460" s="1">
        <v>42761</v>
      </c>
      <c r="G460" s="1">
        <v>42810</v>
      </c>
      <c r="H460">
        <v>6101</v>
      </c>
      <c r="I460" t="str">
        <f>VLOOKUP(pipeline!D460,account,2,FALSE)</f>
        <v>technolgy</v>
      </c>
      <c r="J460">
        <f t="shared" si="333"/>
        <v>1997</v>
      </c>
      <c r="K460">
        <f t="shared" si="334"/>
        <v>8170.38</v>
      </c>
      <c r="L460">
        <f t="shared" si="335"/>
        <v>16499</v>
      </c>
      <c r="M460" t="str">
        <f t="shared" si="336"/>
        <v>Korea</v>
      </c>
      <c r="N460">
        <f t="shared" si="337"/>
        <v>0</v>
      </c>
      <c r="O460" t="str">
        <f t="shared" si="338"/>
        <v>GTX</v>
      </c>
      <c r="P460">
        <f t="shared" si="339"/>
        <v>5482</v>
      </c>
      <c r="Q460" t="str">
        <f t="shared" si="340"/>
        <v>Summer Sewald</v>
      </c>
      <c r="R460" t="str">
        <f t="shared" si="341"/>
        <v>West</v>
      </c>
    </row>
    <row r="461" spans="1:18">
      <c r="A461" t="s">
        <v>623</v>
      </c>
      <c r="B461" t="s">
        <v>19</v>
      </c>
      <c r="C461" t="s">
        <v>59</v>
      </c>
      <c r="D461" t="s">
        <v>108</v>
      </c>
      <c r="E461" t="s">
        <v>50</v>
      </c>
      <c r="F461" s="1">
        <v>42762</v>
      </c>
      <c r="G461" s="1">
        <v>42863</v>
      </c>
      <c r="H461">
        <v>5883</v>
      </c>
      <c r="I461" t="str">
        <f>VLOOKUP(pipeline!D461,account,2,FALSE)</f>
        <v>telecommunications</v>
      </c>
      <c r="J461">
        <f t="shared" si="333"/>
        <v>1988</v>
      </c>
      <c r="K461">
        <f t="shared" si="334"/>
        <v>5266.09</v>
      </c>
      <c r="L461">
        <f t="shared" si="335"/>
        <v>8595</v>
      </c>
      <c r="M461" t="str">
        <f t="shared" si="336"/>
        <v>United States</v>
      </c>
      <c r="N461" t="str">
        <f t="shared" si="337"/>
        <v>Sonron</v>
      </c>
      <c r="O461" t="str">
        <f t="shared" si="338"/>
        <v>GTX</v>
      </c>
      <c r="P461">
        <f t="shared" si="339"/>
        <v>5482</v>
      </c>
      <c r="Q461" t="str">
        <f t="shared" si="340"/>
        <v>Dustin Brinkmann</v>
      </c>
      <c r="R461" t="str">
        <f t="shared" si="341"/>
        <v>Central</v>
      </c>
    </row>
    <row r="462" spans="1:18">
      <c r="A462" t="s">
        <v>624</v>
      </c>
      <c r="B462" t="s">
        <v>7</v>
      </c>
      <c r="C462" t="s">
        <v>59</v>
      </c>
      <c r="D462" t="s">
        <v>124</v>
      </c>
      <c r="E462" t="s">
        <v>50</v>
      </c>
      <c r="F462" s="1">
        <v>42762</v>
      </c>
      <c r="G462" s="1">
        <v>42877</v>
      </c>
      <c r="H462">
        <v>5051</v>
      </c>
      <c r="I462" t="str">
        <f>VLOOKUP(pipeline!D462,account,2,FALSE)</f>
        <v>entertainment</v>
      </c>
      <c r="J462">
        <f t="shared" si="333"/>
        <v>1989</v>
      </c>
      <c r="K462">
        <f t="shared" si="334"/>
        <v>3838.39</v>
      </c>
      <c r="L462">
        <f t="shared" si="335"/>
        <v>8274</v>
      </c>
      <c r="M462" t="str">
        <f t="shared" si="336"/>
        <v>United States</v>
      </c>
      <c r="N462">
        <f t="shared" si="337"/>
        <v>0</v>
      </c>
      <c r="O462" t="str">
        <f t="shared" si="338"/>
        <v>GTX</v>
      </c>
      <c r="P462">
        <f t="shared" si="339"/>
        <v>5482</v>
      </c>
      <c r="Q462" t="str">
        <f t="shared" si="340"/>
        <v>Cara Losch</v>
      </c>
      <c r="R462" t="str">
        <f t="shared" si="341"/>
        <v>East</v>
      </c>
    </row>
    <row r="463" spans="1:18">
      <c r="A463" t="s">
        <v>625</v>
      </c>
      <c r="B463" t="s">
        <v>25</v>
      </c>
      <c r="C463" t="s">
        <v>58</v>
      </c>
      <c r="D463" t="s">
        <v>198</v>
      </c>
      <c r="E463" t="s">
        <v>50</v>
      </c>
      <c r="F463" s="1">
        <v>42762</v>
      </c>
      <c r="G463" s="1">
        <v>42866</v>
      </c>
      <c r="H463">
        <v>1155</v>
      </c>
      <c r="I463" t="str">
        <f>VLOOKUP(pipeline!D463,account,2,FALSE)</f>
        <v>employment</v>
      </c>
      <c r="J463">
        <f t="shared" si="333"/>
        <v>1997</v>
      </c>
      <c r="K463">
        <f t="shared" si="334"/>
        <v>291.27</v>
      </c>
      <c r="L463">
        <f t="shared" si="335"/>
        <v>586</v>
      </c>
      <c r="M463" t="str">
        <f t="shared" si="336"/>
        <v>United States</v>
      </c>
      <c r="N463">
        <f t="shared" si="337"/>
        <v>0</v>
      </c>
      <c r="O463" t="str">
        <f t="shared" si="338"/>
        <v>GTX</v>
      </c>
      <c r="P463">
        <f t="shared" si="339"/>
        <v>1096</v>
      </c>
      <c r="Q463" t="str">
        <f t="shared" si="340"/>
        <v>Melvin Marxen</v>
      </c>
      <c r="R463" t="str">
        <f t="shared" si="341"/>
        <v>Central</v>
      </c>
    </row>
    <row r="464" spans="1:18">
      <c r="A464" t="s">
        <v>626</v>
      </c>
      <c r="B464" t="s">
        <v>8</v>
      </c>
      <c r="C464" t="s">
        <v>55</v>
      </c>
      <c r="D464" t="s">
        <v>627</v>
      </c>
      <c r="E464" t="s">
        <v>52</v>
      </c>
      <c r="F464" s="1">
        <v>42762</v>
      </c>
      <c r="G464" s="1">
        <v>42865</v>
      </c>
      <c r="H464">
        <v>0</v>
      </c>
      <c r="I464" t="str">
        <f>VLOOKUP(pipeline!D464,account,2,FALSE)</f>
        <v>technolgy</v>
      </c>
      <c r="J464">
        <f t="shared" si="333"/>
        <v>1993</v>
      </c>
      <c r="K464">
        <f t="shared" si="334"/>
        <v>1242.32</v>
      </c>
      <c r="L464">
        <f t="shared" si="335"/>
        <v>3027</v>
      </c>
      <c r="M464" t="str">
        <f t="shared" si="336"/>
        <v>United States</v>
      </c>
      <c r="N464" t="str">
        <f t="shared" si="337"/>
        <v>Acme Corporation</v>
      </c>
      <c r="O464" t="str">
        <f t="shared" si="338"/>
        <v>GTX</v>
      </c>
      <c r="P464">
        <f t="shared" si="339"/>
        <v>550</v>
      </c>
      <c r="Q464" t="str">
        <f t="shared" si="340"/>
        <v>Cara Losch</v>
      </c>
      <c r="R464" t="str">
        <f t="shared" si="341"/>
        <v>East</v>
      </c>
    </row>
    <row r="465" spans="1:18">
      <c r="A465" t="s">
        <v>628</v>
      </c>
      <c r="B465" t="s">
        <v>37</v>
      </c>
      <c r="C465" t="s">
        <v>59</v>
      </c>
      <c r="D465" t="s">
        <v>93</v>
      </c>
      <c r="E465" t="s">
        <v>50</v>
      </c>
      <c r="F465" s="1">
        <v>42762</v>
      </c>
      <c r="G465" s="1">
        <v>42800</v>
      </c>
      <c r="H465">
        <v>5616</v>
      </c>
      <c r="I465" t="str">
        <f>VLOOKUP(pipeline!D465,account,2,FALSE)</f>
        <v>entertainment</v>
      </c>
      <c r="J465">
        <f t="shared" si="333"/>
        <v>1993</v>
      </c>
      <c r="K465">
        <f t="shared" si="334"/>
        <v>4269.9</v>
      </c>
      <c r="L465">
        <f t="shared" si="335"/>
        <v>6472</v>
      </c>
      <c r="M465" t="str">
        <f t="shared" si="336"/>
        <v>United States</v>
      </c>
      <c r="N465" t="str">
        <f t="shared" si="337"/>
        <v>Massive Dynamic</v>
      </c>
      <c r="O465" t="str">
        <f t="shared" si="338"/>
        <v>GTX</v>
      </c>
      <c r="P465">
        <f t="shared" si="339"/>
        <v>5482</v>
      </c>
      <c r="Q465" t="str">
        <f t="shared" si="340"/>
        <v>Summer Sewald</v>
      </c>
      <c r="R465" t="str">
        <f t="shared" si="341"/>
        <v>West</v>
      </c>
    </row>
    <row r="466" spans="1:18">
      <c r="A466" t="s">
        <v>629</v>
      </c>
      <c r="B466" t="s">
        <v>37</v>
      </c>
      <c r="C466" t="s">
        <v>59</v>
      </c>
      <c r="D466" t="s">
        <v>151</v>
      </c>
      <c r="E466" t="s">
        <v>50</v>
      </c>
      <c r="F466" s="1">
        <v>42762</v>
      </c>
      <c r="G466" s="1">
        <v>42892</v>
      </c>
      <c r="H466">
        <v>5116</v>
      </c>
      <c r="I466" t="str">
        <f>VLOOKUP(pipeline!D466,account,2,FALSE)</f>
        <v>finance</v>
      </c>
      <c r="J466">
        <f t="shared" si="333"/>
        <v>2008</v>
      </c>
      <c r="K466">
        <f t="shared" si="334"/>
        <v>52.5</v>
      </c>
      <c r="L466">
        <f t="shared" si="335"/>
        <v>165</v>
      </c>
      <c r="M466" t="str">
        <f t="shared" si="336"/>
        <v>United States</v>
      </c>
      <c r="N466">
        <f t="shared" si="337"/>
        <v>0</v>
      </c>
      <c r="O466" t="str">
        <f t="shared" si="338"/>
        <v>GTX</v>
      </c>
      <c r="P466">
        <f t="shared" si="339"/>
        <v>5482</v>
      </c>
      <c r="Q466" t="str">
        <f t="shared" si="340"/>
        <v>Summer Sewald</v>
      </c>
      <c r="R466" t="str">
        <f t="shared" si="341"/>
        <v>West</v>
      </c>
    </row>
    <row r="467" spans="1:18">
      <c r="A467" t="s">
        <v>630</v>
      </c>
      <c r="B467" t="s">
        <v>39</v>
      </c>
      <c r="C467" t="s">
        <v>58</v>
      </c>
      <c r="D467" t="s">
        <v>226</v>
      </c>
      <c r="E467" t="s">
        <v>50</v>
      </c>
      <c r="F467" s="1">
        <v>42762</v>
      </c>
      <c r="G467" s="1">
        <v>42824</v>
      </c>
      <c r="H467">
        <v>1136</v>
      </c>
      <c r="I467" t="str">
        <f>VLOOKUP(pipeline!D467,account,2,FALSE)</f>
        <v>medical</v>
      </c>
      <c r="J467">
        <f t="shared" si="333"/>
        <v>2017</v>
      </c>
      <c r="K467">
        <f t="shared" si="334"/>
        <v>4.54</v>
      </c>
      <c r="L467">
        <f t="shared" si="335"/>
        <v>9</v>
      </c>
      <c r="M467" t="str">
        <f t="shared" si="336"/>
        <v>United States</v>
      </c>
      <c r="N467">
        <f t="shared" si="337"/>
        <v>0</v>
      </c>
      <c r="O467" t="str">
        <f t="shared" si="338"/>
        <v>GTX</v>
      </c>
      <c r="P467">
        <f t="shared" si="339"/>
        <v>1096</v>
      </c>
      <c r="Q467" t="str">
        <f t="shared" si="340"/>
        <v>Summer Sewald</v>
      </c>
      <c r="R467" t="str">
        <f t="shared" si="341"/>
        <v>West</v>
      </c>
    </row>
    <row r="468" spans="1:18">
      <c r="A468" t="s">
        <v>631</v>
      </c>
      <c r="B468" t="s">
        <v>19</v>
      </c>
      <c r="C468" t="s">
        <v>58</v>
      </c>
      <c r="D468" t="s">
        <v>158</v>
      </c>
      <c r="E468" t="s">
        <v>50</v>
      </c>
      <c r="F468" s="1">
        <v>42763</v>
      </c>
      <c r="G468" s="1">
        <v>42887</v>
      </c>
      <c r="H468">
        <v>1216</v>
      </c>
      <c r="I468" t="str">
        <f>VLOOKUP(pipeline!D468,account,2,FALSE)</f>
        <v>finance</v>
      </c>
      <c r="J468">
        <f t="shared" si="333"/>
        <v>2006</v>
      </c>
      <c r="K468">
        <f t="shared" si="334"/>
        <v>1102.43</v>
      </c>
      <c r="L468">
        <f t="shared" si="335"/>
        <v>1759</v>
      </c>
      <c r="M468" t="str">
        <f t="shared" si="336"/>
        <v>United States</v>
      </c>
      <c r="N468">
        <f t="shared" si="337"/>
        <v>0</v>
      </c>
      <c r="O468" t="str">
        <f t="shared" si="338"/>
        <v>GTX</v>
      </c>
      <c r="P468">
        <f t="shared" si="339"/>
        <v>1096</v>
      </c>
      <c r="Q468" t="str">
        <f t="shared" si="340"/>
        <v>Dustin Brinkmann</v>
      </c>
      <c r="R468" t="str">
        <f t="shared" si="341"/>
        <v>Central</v>
      </c>
    </row>
    <row r="469" spans="1:18">
      <c r="A469" t="s">
        <v>632</v>
      </c>
      <c r="B469" t="s">
        <v>19</v>
      </c>
      <c r="C469" t="s">
        <v>58</v>
      </c>
      <c r="D469" t="s">
        <v>306</v>
      </c>
      <c r="E469" t="s">
        <v>50</v>
      </c>
      <c r="F469" s="1">
        <v>42763</v>
      </c>
      <c r="G469" s="1">
        <v>42857</v>
      </c>
      <c r="H469">
        <v>1089</v>
      </c>
      <c r="I469" t="str">
        <f>VLOOKUP(pipeline!D469,account,2,FALSE)</f>
        <v>technolgy</v>
      </c>
      <c r="J469">
        <f t="shared" si="333"/>
        <v>1997</v>
      </c>
      <c r="K469">
        <f t="shared" si="334"/>
        <v>8170.38</v>
      </c>
      <c r="L469">
        <f t="shared" si="335"/>
        <v>16499</v>
      </c>
      <c r="M469" t="str">
        <f t="shared" si="336"/>
        <v>Korea</v>
      </c>
      <c r="N469">
        <f t="shared" si="337"/>
        <v>0</v>
      </c>
      <c r="O469" t="str">
        <f t="shared" si="338"/>
        <v>GTX</v>
      </c>
      <c r="P469">
        <f t="shared" si="339"/>
        <v>1096</v>
      </c>
      <c r="Q469" t="str">
        <f t="shared" si="340"/>
        <v>Dustin Brinkmann</v>
      </c>
      <c r="R469" t="str">
        <f t="shared" si="341"/>
        <v>Central</v>
      </c>
    </row>
    <row r="470" spans="1:18">
      <c r="A470" t="s">
        <v>633</v>
      </c>
      <c r="B470" t="s">
        <v>32</v>
      </c>
      <c r="C470" t="s">
        <v>57</v>
      </c>
      <c r="D470" t="s">
        <v>226</v>
      </c>
      <c r="E470" t="s">
        <v>50</v>
      </c>
      <c r="F470" s="1">
        <v>42763</v>
      </c>
      <c r="G470" s="1">
        <v>42890</v>
      </c>
      <c r="H470">
        <v>3908</v>
      </c>
      <c r="I470" t="str">
        <f>VLOOKUP(pipeline!D470,account,2,FALSE)</f>
        <v>medical</v>
      </c>
      <c r="J470">
        <f t="shared" si="333"/>
        <v>2017</v>
      </c>
      <c r="K470">
        <f t="shared" si="334"/>
        <v>4.54</v>
      </c>
      <c r="L470">
        <f t="shared" si="335"/>
        <v>9</v>
      </c>
      <c r="M470" t="str">
        <f t="shared" si="336"/>
        <v>United States</v>
      </c>
      <c r="N470">
        <f t="shared" si="337"/>
        <v>0</v>
      </c>
      <c r="O470" t="str">
        <f t="shared" si="338"/>
        <v>MG</v>
      </c>
      <c r="P470">
        <f t="shared" si="339"/>
        <v>3393</v>
      </c>
      <c r="Q470" t="str">
        <f t="shared" si="340"/>
        <v>Rocco Neubert</v>
      </c>
      <c r="R470" t="str">
        <f t="shared" si="341"/>
        <v>East</v>
      </c>
    </row>
    <row r="471" spans="1:18">
      <c r="A471" t="s">
        <v>634</v>
      </c>
      <c r="B471" t="s">
        <v>7</v>
      </c>
      <c r="C471" t="s">
        <v>58</v>
      </c>
      <c r="D471" t="s">
        <v>184</v>
      </c>
      <c r="E471" t="s">
        <v>53</v>
      </c>
      <c r="F471" s="1">
        <v>42763</v>
      </c>
      <c r="I471" t="str">
        <f>VLOOKUP(pipeline!D471,account,2,FALSE)</f>
        <v>retail</v>
      </c>
      <c r="J471">
        <f t="shared" si="333"/>
        <v>1995</v>
      </c>
      <c r="K471">
        <f t="shared" si="334"/>
        <v>332.43</v>
      </c>
      <c r="L471">
        <f t="shared" si="335"/>
        <v>799</v>
      </c>
      <c r="M471" t="str">
        <f t="shared" si="336"/>
        <v>United States</v>
      </c>
      <c r="N471">
        <f t="shared" si="337"/>
        <v>0</v>
      </c>
      <c r="O471" t="str">
        <f t="shared" si="338"/>
        <v>GTX</v>
      </c>
      <c r="P471">
        <f t="shared" si="339"/>
        <v>1096</v>
      </c>
      <c r="Q471" t="str">
        <f t="shared" si="340"/>
        <v>Cara Losch</v>
      </c>
      <c r="R471" t="str">
        <f t="shared" si="341"/>
        <v>East</v>
      </c>
    </row>
    <row r="472" spans="1:18">
      <c r="A472" t="s">
        <v>635</v>
      </c>
      <c r="B472" t="s">
        <v>25</v>
      </c>
      <c r="C472" t="s">
        <v>57</v>
      </c>
      <c r="D472" t="s">
        <v>442</v>
      </c>
      <c r="E472" t="s">
        <v>50</v>
      </c>
      <c r="F472" s="1">
        <v>42763</v>
      </c>
      <c r="G472" s="1">
        <v>42862</v>
      </c>
      <c r="H472">
        <v>3369</v>
      </c>
      <c r="I472" t="str">
        <f>VLOOKUP(pipeline!D472,account,2,FALSE)</f>
        <v>retail</v>
      </c>
      <c r="J472">
        <f t="shared" si="333"/>
        <v>1988</v>
      </c>
      <c r="K472">
        <f t="shared" si="334"/>
        <v>1376.8</v>
      </c>
      <c r="L472">
        <f t="shared" si="335"/>
        <v>1165</v>
      </c>
      <c r="M472" t="str">
        <f t="shared" si="336"/>
        <v>Belgium</v>
      </c>
      <c r="N472">
        <f t="shared" si="337"/>
        <v>0</v>
      </c>
      <c r="O472" t="str">
        <f t="shared" si="338"/>
        <v>MG</v>
      </c>
      <c r="P472">
        <f t="shared" ref="P472:P478" si="342">VLOOKUP(C472,products,3,FALSE)</f>
        <v>3393</v>
      </c>
      <c r="Q472" t="str">
        <f t="shared" ref="Q472:Q478" si="343">VLOOKUP(B472,sales,2,FALSE)</f>
        <v>Melvin Marxen</v>
      </c>
      <c r="R472" t="str">
        <f t="shared" ref="R472:R478" si="344">VLOOKUP(B472,sales,3,FALSE)</f>
        <v>Central</v>
      </c>
    </row>
    <row r="473" spans="1:18">
      <c r="A473" t="s">
        <v>636</v>
      </c>
      <c r="B473" t="s">
        <v>37</v>
      </c>
      <c r="C473" t="s">
        <v>59</v>
      </c>
      <c r="D473" t="s">
        <v>91</v>
      </c>
      <c r="E473" t="s">
        <v>50</v>
      </c>
      <c r="F473" s="1">
        <v>42763</v>
      </c>
      <c r="G473" s="1">
        <v>42875</v>
      </c>
      <c r="H473">
        <v>5259</v>
      </c>
      <c r="I473" t="str">
        <f>VLOOKUP(pipeline!D473,account,2,FALSE)</f>
        <v>retail</v>
      </c>
      <c r="J473">
        <f t="shared" si="333"/>
        <v>1989</v>
      </c>
      <c r="K473">
        <f t="shared" si="334"/>
        <v>1388.67</v>
      </c>
      <c r="L473">
        <f t="shared" si="335"/>
        <v>3583</v>
      </c>
      <c r="M473" t="str">
        <f t="shared" si="336"/>
        <v>United States</v>
      </c>
      <c r="N473">
        <f t="shared" si="337"/>
        <v>0</v>
      </c>
      <c r="O473" t="str">
        <f t="shared" si="338"/>
        <v>GTX</v>
      </c>
      <c r="P473">
        <f t="shared" si="342"/>
        <v>5482</v>
      </c>
      <c r="Q473" t="str">
        <f t="shared" si="343"/>
        <v>Summer Sewald</v>
      </c>
      <c r="R473" t="str">
        <f t="shared" si="344"/>
        <v>West</v>
      </c>
    </row>
    <row r="474" spans="1:18">
      <c r="A474" t="s">
        <v>637</v>
      </c>
      <c r="B474" t="s">
        <v>40</v>
      </c>
      <c r="C474" t="s">
        <v>58</v>
      </c>
      <c r="D474" t="s">
        <v>196</v>
      </c>
      <c r="E474" t="s">
        <v>52</v>
      </c>
      <c r="F474" s="1">
        <v>42763</v>
      </c>
      <c r="G474" s="1">
        <v>42863</v>
      </c>
      <c r="H474">
        <v>0</v>
      </c>
      <c r="I474" t="str">
        <f>VLOOKUP(pipeline!D474,account,2,FALSE)</f>
        <v>employment</v>
      </c>
      <c r="J474">
        <f t="shared" ref="J474:J485" si="345">VLOOKUP(D474,account,3,FALSE)</f>
        <v>1983</v>
      </c>
      <c r="K474">
        <f t="shared" ref="K474:K485" si="346">VLOOKUP(D474,account,4,FALSE)</f>
        <v>2871.35</v>
      </c>
      <c r="L474">
        <f t="shared" ref="L474:L485" si="347">VLOOKUP(D474,account,5,FALSE)</f>
        <v>9561</v>
      </c>
      <c r="M474" t="str">
        <f t="shared" ref="M474:M485" si="348">VLOOKUP(D474,account,6,FALSE)</f>
        <v>United States</v>
      </c>
      <c r="N474">
        <f t="shared" ref="N474:N485" si="349">VLOOKUP(D474,accounts,7,FALSE)</f>
        <v>0</v>
      </c>
      <c r="O474" t="str">
        <f t="shared" ref="O474:O485" si="350">VLOOKUP(C474,products,2,FALSE)</f>
        <v>GTX</v>
      </c>
      <c r="P474">
        <f t="shared" si="342"/>
        <v>1096</v>
      </c>
      <c r="Q474" t="str">
        <f t="shared" si="343"/>
        <v>Summer Sewald</v>
      </c>
      <c r="R474" t="str">
        <f t="shared" si="344"/>
        <v>West</v>
      </c>
    </row>
    <row r="475" spans="1:18">
      <c r="A475" t="s">
        <v>638</v>
      </c>
      <c r="B475" t="s">
        <v>35</v>
      </c>
      <c r="C475" t="s">
        <v>57</v>
      </c>
      <c r="D475" t="s">
        <v>203</v>
      </c>
      <c r="E475" t="s">
        <v>52</v>
      </c>
      <c r="F475" s="1">
        <v>42763</v>
      </c>
      <c r="G475" s="1">
        <v>42824</v>
      </c>
      <c r="H475">
        <v>0</v>
      </c>
      <c r="I475" t="str">
        <f>VLOOKUP(pipeline!D475,account,2,FALSE)</f>
        <v>software</v>
      </c>
      <c r="J475">
        <f t="shared" si="345"/>
        <v>2002</v>
      </c>
      <c r="K475">
        <f t="shared" si="346"/>
        <v>987.39</v>
      </c>
      <c r="L475">
        <f t="shared" si="347"/>
        <v>2253</v>
      </c>
      <c r="M475" t="str">
        <f t="shared" si="348"/>
        <v>United States</v>
      </c>
      <c r="N475">
        <f t="shared" si="349"/>
        <v>0</v>
      </c>
      <c r="O475" t="str">
        <f t="shared" si="350"/>
        <v>MG</v>
      </c>
      <c r="P475">
        <f t="shared" si="342"/>
        <v>3393</v>
      </c>
      <c r="Q475" t="str">
        <f t="shared" si="343"/>
        <v>Rocco Neubert</v>
      </c>
      <c r="R475" t="str">
        <f t="shared" si="344"/>
        <v>East</v>
      </c>
    </row>
    <row r="476" spans="1:18">
      <c r="A476" t="s">
        <v>639</v>
      </c>
      <c r="B476" t="s">
        <v>41</v>
      </c>
      <c r="C476" t="s">
        <v>56</v>
      </c>
      <c r="D476" t="s">
        <v>145</v>
      </c>
      <c r="E476" t="s">
        <v>53</v>
      </c>
      <c r="F476" s="1">
        <v>42763</v>
      </c>
      <c r="I476" t="str">
        <f>VLOOKUP(pipeline!D476,account,2,FALSE)</f>
        <v>marketing</v>
      </c>
      <c r="J476">
        <f t="shared" si="345"/>
        <v>1985</v>
      </c>
      <c r="K476">
        <f t="shared" si="346"/>
        <v>375.43</v>
      </c>
      <c r="L476">
        <f t="shared" si="347"/>
        <v>1190</v>
      </c>
      <c r="M476" t="str">
        <f t="shared" si="348"/>
        <v>United States</v>
      </c>
      <c r="N476">
        <f t="shared" si="349"/>
        <v>0</v>
      </c>
      <c r="O476" t="str">
        <f t="shared" si="350"/>
        <v>MG</v>
      </c>
      <c r="P476">
        <f t="shared" si="342"/>
        <v>55</v>
      </c>
      <c r="Q476" t="str">
        <f t="shared" si="343"/>
        <v>Summer Sewald</v>
      </c>
      <c r="R476" t="str">
        <f t="shared" si="344"/>
        <v>West</v>
      </c>
    </row>
    <row r="477" spans="1:18">
      <c r="A477" t="s">
        <v>640</v>
      </c>
      <c r="B477" t="s">
        <v>19</v>
      </c>
      <c r="C477" t="s">
        <v>56</v>
      </c>
      <c r="D477" t="s">
        <v>226</v>
      </c>
      <c r="E477" t="s">
        <v>50</v>
      </c>
      <c r="F477" s="1">
        <v>42764</v>
      </c>
      <c r="G477" s="1">
        <v>42880</v>
      </c>
      <c r="H477">
        <v>52</v>
      </c>
      <c r="I477" t="str">
        <f>VLOOKUP(pipeline!D477,account,2,FALSE)</f>
        <v>medical</v>
      </c>
      <c r="J477">
        <f t="shared" si="345"/>
        <v>2017</v>
      </c>
      <c r="K477">
        <f t="shared" si="346"/>
        <v>4.54</v>
      </c>
      <c r="L477">
        <f t="shared" si="347"/>
        <v>9</v>
      </c>
      <c r="M477" t="str">
        <f t="shared" si="348"/>
        <v>United States</v>
      </c>
      <c r="N477">
        <f t="shared" si="349"/>
        <v>0</v>
      </c>
      <c r="O477" t="str">
        <f t="shared" si="350"/>
        <v>MG</v>
      </c>
      <c r="P477">
        <f t="shared" si="342"/>
        <v>55</v>
      </c>
      <c r="Q477" t="str">
        <f t="shared" si="343"/>
        <v>Dustin Brinkmann</v>
      </c>
      <c r="R477" t="str">
        <f t="shared" si="344"/>
        <v>Central</v>
      </c>
    </row>
    <row r="478" spans="1:18">
      <c r="A478" t="s">
        <v>641</v>
      </c>
      <c r="B478" t="s">
        <v>31</v>
      </c>
      <c r="C478" t="s">
        <v>59</v>
      </c>
      <c r="D478" t="s">
        <v>132</v>
      </c>
      <c r="E478" t="s">
        <v>50</v>
      </c>
      <c r="F478" s="1">
        <v>42764</v>
      </c>
      <c r="G478" s="1">
        <v>42866</v>
      </c>
      <c r="H478">
        <v>5772</v>
      </c>
      <c r="I478" t="str">
        <f>VLOOKUP(pipeline!D478,account,2,FALSE)</f>
        <v>technolgy</v>
      </c>
      <c r="J478">
        <f t="shared" si="345"/>
        <v>1996</v>
      </c>
      <c r="K478">
        <f t="shared" si="346"/>
        <v>1100.04</v>
      </c>
      <c r="L478">
        <f t="shared" si="347"/>
        <v>2822</v>
      </c>
      <c r="M478" t="str">
        <f t="shared" si="348"/>
        <v>United States</v>
      </c>
      <c r="N478">
        <f t="shared" si="349"/>
        <v>0</v>
      </c>
      <c r="O478" t="str">
        <f t="shared" si="350"/>
        <v>GTX</v>
      </c>
      <c r="P478">
        <f t="shared" si="342"/>
        <v>5482</v>
      </c>
      <c r="Q478" t="str">
        <f t="shared" si="343"/>
        <v>Rocco Neubert</v>
      </c>
      <c r="R478" t="str">
        <f t="shared" si="344"/>
        <v>East</v>
      </c>
    </row>
    <row r="479" spans="1:18">
      <c r="A479" t="s">
        <v>642</v>
      </c>
      <c r="B479" t="s">
        <v>20</v>
      </c>
      <c r="C479" t="s">
        <v>57</v>
      </c>
      <c r="D479" t="s">
        <v>216</v>
      </c>
      <c r="E479" t="s">
        <v>50</v>
      </c>
      <c r="F479" s="1">
        <v>42764</v>
      </c>
      <c r="G479" s="1">
        <v>42815</v>
      </c>
      <c r="H479">
        <v>3496</v>
      </c>
      <c r="I479" t="str">
        <f>VLOOKUP(pipeline!D479,account,2,FALSE)</f>
        <v>entertainment</v>
      </c>
      <c r="J479">
        <f t="shared" si="345"/>
        <v>1998</v>
      </c>
      <c r="K479">
        <f t="shared" si="346"/>
        <v>217.87</v>
      </c>
      <c r="L479">
        <f t="shared" si="347"/>
        <v>551</v>
      </c>
      <c r="M479" t="str">
        <f t="shared" si="348"/>
        <v>United States</v>
      </c>
      <c r="N479">
        <f t="shared" si="349"/>
        <v>0</v>
      </c>
      <c r="O479" t="str">
        <f t="shared" si="350"/>
        <v>MG</v>
      </c>
      <c r="P479">
        <f t="shared" ref="P479:P485" si="351">VLOOKUP(C479,products,3,FALSE)</f>
        <v>3393</v>
      </c>
      <c r="Q479" t="str">
        <f t="shared" ref="Q479:Q485" si="352">VLOOKUP(B479,sales,2,FALSE)</f>
        <v>Dustin Brinkmann</v>
      </c>
      <c r="R479" t="str">
        <f t="shared" ref="R479:R485" si="353">VLOOKUP(B479,sales,3,FALSE)</f>
        <v>Central</v>
      </c>
    </row>
    <row r="480" spans="1:18">
      <c r="A480" t="s">
        <v>643</v>
      </c>
      <c r="B480" t="s">
        <v>13</v>
      </c>
      <c r="C480" t="s">
        <v>57</v>
      </c>
      <c r="D480" t="s">
        <v>103</v>
      </c>
      <c r="E480" t="s">
        <v>50</v>
      </c>
      <c r="F480" s="1">
        <v>42764</v>
      </c>
      <c r="G480" s="1">
        <v>42806</v>
      </c>
      <c r="H480">
        <v>3602</v>
      </c>
      <c r="I480" t="str">
        <f>VLOOKUP(pipeline!D480,account,2,FALSE)</f>
        <v>employment</v>
      </c>
      <c r="J480">
        <f t="shared" si="345"/>
        <v>1988</v>
      </c>
      <c r="K480">
        <f t="shared" si="346"/>
        <v>2059.9</v>
      </c>
      <c r="L480">
        <f t="shared" si="347"/>
        <v>3644</v>
      </c>
      <c r="M480" t="str">
        <f t="shared" si="348"/>
        <v>United States</v>
      </c>
      <c r="N480">
        <f t="shared" si="349"/>
        <v>0</v>
      </c>
      <c r="O480" t="str">
        <f t="shared" si="350"/>
        <v>MG</v>
      </c>
      <c r="P480">
        <f t="shared" si="351"/>
        <v>3393</v>
      </c>
      <c r="Q480" t="str">
        <f t="shared" si="352"/>
        <v>Celia Rouche</v>
      </c>
      <c r="R480" t="str">
        <f t="shared" si="353"/>
        <v>West</v>
      </c>
    </row>
    <row r="481" spans="1:18">
      <c r="A481" t="s">
        <v>644</v>
      </c>
      <c r="B481" t="s">
        <v>8</v>
      </c>
      <c r="C481" t="s">
        <v>56</v>
      </c>
      <c r="D481" t="s">
        <v>277</v>
      </c>
      <c r="E481" t="s">
        <v>50</v>
      </c>
      <c r="F481" s="1">
        <v>42764</v>
      </c>
      <c r="G481" s="1">
        <v>42803</v>
      </c>
      <c r="H481">
        <v>57</v>
      </c>
      <c r="I481" t="str">
        <f>VLOOKUP(pipeline!D481,account,2,FALSE)</f>
        <v>retail</v>
      </c>
      <c r="J481">
        <f t="shared" si="345"/>
        <v>2005</v>
      </c>
      <c r="K481">
        <f t="shared" si="346"/>
        <v>2261.05</v>
      </c>
      <c r="L481">
        <f t="shared" si="347"/>
        <v>3851</v>
      </c>
      <c r="M481" t="str">
        <f t="shared" si="348"/>
        <v>United States</v>
      </c>
      <c r="N481">
        <f t="shared" si="349"/>
        <v>0</v>
      </c>
      <c r="O481" t="str">
        <f t="shared" si="350"/>
        <v>MG</v>
      </c>
      <c r="P481">
        <f t="shared" si="351"/>
        <v>55</v>
      </c>
      <c r="Q481" t="str">
        <f t="shared" si="352"/>
        <v>Cara Losch</v>
      </c>
      <c r="R481" t="str">
        <f t="shared" si="353"/>
        <v>East</v>
      </c>
    </row>
    <row r="482" spans="1:18">
      <c r="A482" t="s">
        <v>645</v>
      </c>
      <c r="B482" t="s">
        <v>26</v>
      </c>
      <c r="C482" t="s">
        <v>56</v>
      </c>
      <c r="D482" t="s">
        <v>241</v>
      </c>
      <c r="E482" t="s">
        <v>50</v>
      </c>
      <c r="F482" s="1">
        <v>42764</v>
      </c>
      <c r="G482" s="1">
        <v>42866</v>
      </c>
      <c r="H482">
        <v>51</v>
      </c>
      <c r="I482" t="str">
        <f>VLOOKUP(pipeline!D482,account,2,FALSE)</f>
        <v>finance</v>
      </c>
      <c r="J482">
        <f t="shared" si="345"/>
        <v>1991</v>
      </c>
      <c r="K482">
        <f t="shared" si="346"/>
        <v>2819.5</v>
      </c>
      <c r="L482">
        <f t="shared" si="347"/>
        <v>7227</v>
      </c>
      <c r="M482" t="str">
        <f t="shared" si="348"/>
        <v>United States</v>
      </c>
      <c r="N482" t="str">
        <f t="shared" si="349"/>
        <v>Golddex</v>
      </c>
      <c r="O482" t="str">
        <f t="shared" si="350"/>
        <v>MG</v>
      </c>
      <c r="P482">
        <f t="shared" si="351"/>
        <v>55</v>
      </c>
      <c r="Q482" t="str">
        <f t="shared" si="352"/>
        <v>Melvin Marxen</v>
      </c>
      <c r="R482" t="str">
        <f t="shared" si="353"/>
        <v>Central</v>
      </c>
    </row>
    <row r="483" spans="1:18">
      <c r="A483" t="s">
        <v>646</v>
      </c>
      <c r="B483" t="s">
        <v>14</v>
      </c>
      <c r="C483" t="s">
        <v>57</v>
      </c>
      <c r="D483" t="s">
        <v>101</v>
      </c>
      <c r="E483" t="s">
        <v>50</v>
      </c>
      <c r="F483" s="1">
        <v>42764</v>
      </c>
      <c r="G483" s="1">
        <v>42900</v>
      </c>
      <c r="H483">
        <v>3689</v>
      </c>
      <c r="I483" t="str">
        <f>VLOOKUP(pipeline!D483,account,2,FALSE)</f>
        <v>telecommunications</v>
      </c>
      <c r="J483">
        <f t="shared" si="345"/>
        <v>1999</v>
      </c>
      <c r="K483">
        <f t="shared" si="346"/>
        <v>1699.85</v>
      </c>
      <c r="L483">
        <f t="shared" si="347"/>
        <v>5108</v>
      </c>
      <c r="M483" t="str">
        <f t="shared" si="348"/>
        <v>United States</v>
      </c>
      <c r="N483">
        <f t="shared" si="349"/>
        <v>0</v>
      </c>
      <c r="O483" t="str">
        <f t="shared" si="350"/>
        <v>MG</v>
      </c>
      <c r="P483">
        <f t="shared" si="351"/>
        <v>3393</v>
      </c>
      <c r="Q483" t="str">
        <f t="shared" si="352"/>
        <v>Celia Rouche</v>
      </c>
      <c r="R483" t="str">
        <f t="shared" si="353"/>
        <v>West</v>
      </c>
    </row>
    <row r="484" spans="1:18">
      <c r="A484" t="s">
        <v>647</v>
      </c>
      <c r="B484" t="s">
        <v>37</v>
      </c>
      <c r="C484" t="s">
        <v>58</v>
      </c>
      <c r="D484" t="s">
        <v>266</v>
      </c>
      <c r="E484" t="s">
        <v>50</v>
      </c>
      <c r="F484" s="1">
        <v>42764</v>
      </c>
      <c r="G484" s="1">
        <v>42858</v>
      </c>
      <c r="H484">
        <v>1170</v>
      </c>
      <c r="I484" t="str">
        <f>VLOOKUP(pipeline!D484,account,2,FALSE)</f>
        <v>finance</v>
      </c>
      <c r="J484">
        <f t="shared" si="345"/>
        <v>1993</v>
      </c>
      <c r="K484">
        <f t="shared" si="346"/>
        <v>7537.24</v>
      </c>
      <c r="L484">
        <f t="shared" si="347"/>
        <v>20293</v>
      </c>
      <c r="M484" t="str">
        <f t="shared" si="348"/>
        <v>United States</v>
      </c>
      <c r="N484">
        <f t="shared" si="349"/>
        <v>0</v>
      </c>
      <c r="O484" t="str">
        <f t="shared" si="350"/>
        <v>GTX</v>
      </c>
      <c r="P484">
        <f t="shared" si="351"/>
        <v>1096</v>
      </c>
      <c r="Q484" t="str">
        <f t="shared" si="352"/>
        <v>Summer Sewald</v>
      </c>
      <c r="R484" t="str">
        <f t="shared" si="353"/>
        <v>West</v>
      </c>
    </row>
    <row r="485" spans="1:18">
      <c r="A485" t="s">
        <v>648</v>
      </c>
      <c r="B485" t="s">
        <v>27</v>
      </c>
      <c r="C485" t="s">
        <v>55</v>
      </c>
      <c r="D485" t="s">
        <v>155</v>
      </c>
      <c r="E485" t="s">
        <v>52</v>
      </c>
      <c r="F485" s="1">
        <v>42764</v>
      </c>
      <c r="G485" s="1">
        <v>42800</v>
      </c>
      <c r="H485">
        <v>0</v>
      </c>
      <c r="I485" t="str">
        <f>VLOOKUP(pipeline!D485,account,2,FALSE)</f>
        <v>technolgy</v>
      </c>
      <c r="J485">
        <f t="shared" si="345"/>
        <v>1983</v>
      </c>
      <c r="K485">
        <f t="shared" si="346"/>
        <v>1008.06</v>
      </c>
      <c r="L485">
        <f t="shared" si="347"/>
        <v>1238</v>
      </c>
      <c r="M485" t="str">
        <f t="shared" si="348"/>
        <v>United States</v>
      </c>
      <c r="N485">
        <f t="shared" si="349"/>
        <v>0</v>
      </c>
      <c r="O485" t="str">
        <f t="shared" si="350"/>
        <v>GTX</v>
      </c>
      <c r="P485">
        <f t="shared" si="351"/>
        <v>550</v>
      </c>
      <c r="Q485" t="str">
        <f t="shared" si="352"/>
        <v>Melvin Marxen</v>
      </c>
      <c r="R485" t="str">
        <f t="shared" si="353"/>
        <v>Central</v>
      </c>
    </row>
    <row r="486" spans="1:18">
      <c r="A486" t="s">
        <v>649</v>
      </c>
      <c r="B486" t="s">
        <v>29</v>
      </c>
      <c r="C486" t="s">
        <v>56</v>
      </c>
      <c r="D486" t="s">
        <v>147</v>
      </c>
      <c r="E486" t="s">
        <v>52</v>
      </c>
      <c r="F486" s="1">
        <v>42764</v>
      </c>
      <c r="G486" s="1">
        <v>42860</v>
      </c>
      <c r="H486">
        <v>0</v>
      </c>
      <c r="I486" t="str">
        <f>VLOOKUP(pipeline!D486,account,2,FALSE)</f>
        <v>retail</v>
      </c>
      <c r="J486">
        <f t="shared" ref="J486:J491" si="354">VLOOKUP(D486,account,3,FALSE)</f>
        <v>2007</v>
      </c>
      <c r="K486">
        <f t="shared" ref="K486:K491" si="355">VLOOKUP(D486,account,4,FALSE)</f>
        <v>894.33</v>
      </c>
      <c r="L486">
        <f t="shared" ref="L486:L491" si="356">VLOOKUP(D486,account,5,FALSE)</f>
        <v>1635</v>
      </c>
      <c r="M486" t="str">
        <f t="shared" ref="M486:M491" si="357">VLOOKUP(D486,account,6,FALSE)</f>
        <v>Italy</v>
      </c>
      <c r="N486">
        <f t="shared" ref="N486:N491" si="358">VLOOKUP(D486,accounts,7,FALSE)</f>
        <v>0</v>
      </c>
      <c r="O486" t="str">
        <f t="shared" ref="O486:O491" si="359">VLOOKUP(C486,products,2,FALSE)</f>
        <v>MG</v>
      </c>
      <c r="P486">
        <f t="shared" ref="P486:P502" si="360">VLOOKUP(C486,products,3,FALSE)</f>
        <v>55</v>
      </c>
      <c r="Q486" t="str">
        <f t="shared" ref="Q486:Q502" si="361">VLOOKUP(B486,sales,2,FALSE)</f>
        <v>Melvin Marxen</v>
      </c>
      <c r="R486" t="str">
        <f t="shared" ref="R486:R502" si="362">VLOOKUP(B486,sales,3,FALSE)</f>
        <v>Central</v>
      </c>
    </row>
    <row r="487" spans="1:18">
      <c r="A487" t="s">
        <v>650</v>
      </c>
      <c r="B487" t="s">
        <v>23</v>
      </c>
      <c r="C487" t="s">
        <v>56</v>
      </c>
      <c r="D487" t="s">
        <v>95</v>
      </c>
      <c r="E487" t="s">
        <v>52</v>
      </c>
      <c r="F487" s="1">
        <v>42764</v>
      </c>
      <c r="G487" s="1">
        <v>42877</v>
      </c>
      <c r="H487">
        <v>0</v>
      </c>
      <c r="I487" t="str">
        <f>VLOOKUP(pipeline!D487,account,2,FALSE)</f>
        <v>medical</v>
      </c>
      <c r="J487">
        <f t="shared" si="354"/>
        <v>1984</v>
      </c>
      <c r="K487">
        <f t="shared" si="355"/>
        <v>441.08</v>
      </c>
      <c r="L487">
        <f t="shared" si="356"/>
        <v>1210</v>
      </c>
      <c r="M487" t="str">
        <f t="shared" si="357"/>
        <v>United States</v>
      </c>
      <c r="N487">
        <f t="shared" si="358"/>
        <v>0</v>
      </c>
      <c r="O487" t="str">
        <f t="shared" si="359"/>
        <v>MG</v>
      </c>
      <c r="P487">
        <f t="shared" si="360"/>
        <v>55</v>
      </c>
      <c r="Q487" t="str">
        <f t="shared" si="361"/>
        <v>Dustin Brinkmann</v>
      </c>
      <c r="R487" t="str">
        <f t="shared" si="362"/>
        <v>Central</v>
      </c>
    </row>
    <row r="488" spans="1:18">
      <c r="A488" t="s">
        <v>651</v>
      </c>
      <c r="B488" t="s">
        <v>17</v>
      </c>
      <c r="C488" t="s">
        <v>56</v>
      </c>
      <c r="D488" t="s">
        <v>87</v>
      </c>
      <c r="E488" t="s">
        <v>50</v>
      </c>
      <c r="F488" s="1">
        <v>42764</v>
      </c>
      <c r="G488" s="1">
        <v>42880</v>
      </c>
      <c r="H488">
        <v>64</v>
      </c>
      <c r="I488" t="str">
        <f>VLOOKUP(pipeline!D488,account,2,FALSE)</f>
        <v>services</v>
      </c>
      <c r="J488">
        <f t="shared" si="354"/>
        <v>1982</v>
      </c>
      <c r="K488">
        <f t="shared" si="355"/>
        <v>792.46</v>
      </c>
      <c r="L488">
        <f t="shared" si="356"/>
        <v>1299</v>
      </c>
      <c r="M488" t="str">
        <f t="shared" si="357"/>
        <v>United States</v>
      </c>
      <c r="N488">
        <f t="shared" si="358"/>
        <v>0</v>
      </c>
      <c r="O488" t="str">
        <f t="shared" si="359"/>
        <v>MG</v>
      </c>
      <c r="P488">
        <f t="shared" si="360"/>
        <v>55</v>
      </c>
      <c r="Q488" t="str">
        <f t="shared" si="361"/>
        <v>Celia Rouche</v>
      </c>
      <c r="R488" t="str">
        <f t="shared" si="362"/>
        <v>West</v>
      </c>
    </row>
    <row r="489" spans="1:18">
      <c r="A489" t="s">
        <v>652</v>
      </c>
      <c r="B489" t="s">
        <v>17</v>
      </c>
      <c r="C489" t="s">
        <v>56</v>
      </c>
      <c r="D489" t="s">
        <v>91</v>
      </c>
      <c r="E489" t="s">
        <v>50</v>
      </c>
      <c r="F489" s="1">
        <v>42764</v>
      </c>
      <c r="G489" s="1">
        <v>42891</v>
      </c>
      <c r="H489">
        <v>55</v>
      </c>
      <c r="I489" t="str">
        <f>VLOOKUP(pipeline!D489,account,2,FALSE)</f>
        <v>retail</v>
      </c>
      <c r="J489">
        <f t="shared" si="354"/>
        <v>1989</v>
      </c>
      <c r="K489">
        <f t="shared" si="355"/>
        <v>1388.67</v>
      </c>
      <c r="L489">
        <f t="shared" si="356"/>
        <v>3583</v>
      </c>
      <c r="M489" t="str">
        <f t="shared" si="357"/>
        <v>United States</v>
      </c>
      <c r="N489">
        <f t="shared" si="358"/>
        <v>0</v>
      </c>
      <c r="O489" t="str">
        <f t="shared" si="359"/>
        <v>MG</v>
      </c>
      <c r="P489">
        <f t="shared" si="360"/>
        <v>55</v>
      </c>
      <c r="Q489" t="str">
        <f t="shared" si="361"/>
        <v>Celia Rouche</v>
      </c>
      <c r="R489" t="str">
        <f t="shared" si="362"/>
        <v>West</v>
      </c>
    </row>
    <row r="490" spans="1:18">
      <c r="A490" t="s">
        <v>653</v>
      </c>
      <c r="B490" t="s">
        <v>17</v>
      </c>
      <c r="C490" t="s">
        <v>57</v>
      </c>
      <c r="D490" t="s">
        <v>167</v>
      </c>
      <c r="E490" t="s">
        <v>50</v>
      </c>
      <c r="F490" s="1">
        <v>42764</v>
      </c>
      <c r="G490" s="1">
        <v>42807</v>
      </c>
      <c r="H490">
        <v>2970</v>
      </c>
      <c r="I490" t="str">
        <f>VLOOKUP(pipeline!D490,account,2,FALSE)</f>
        <v>marketing</v>
      </c>
      <c r="J490">
        <f t="shared" si="354"/>
        <v>2000</v>
      </c>
      <c r="K490">
        <f t="shared" si="355"/>
        <v>2952.73</v>
      </c>
      <c r="L490">
        <f t="shared" si="356"/>
        <v>5107</v>
      </c>
      <c r="M490" t="str">
        <f t="shared" si="357"/>
        <v>United States</v>
      </c>
      <c r="N490">
        <f t="shared" si="358"/>
        <v>0</v>
      </c>
      <c r="O490" t="str">
        <f t="shared" si="359"/>
        <v>MG</v>
      </c>
      <c r="P490">
        <f t="shared" si="360"/>
        <v>3393</v>
      </c>
      <c r="Q490" t="str">
        <f t="shared" si="361"/>
        <v>Celia Rouche</v>
      </c>
      <c r="R490" t="str">
        <f t="shared" si="362"/>
        <v>West</v>
      </c>
    </row>
    <row r="491" spans="1:18">
      <c r="A491" t="s">
        <v>654</v>
      </c>
      <c r="B491" t="s">
        <v>20</v>
      </c>
      <c r="C491" t="s">
        <v>56</v>
      </c>
      <c r="D491" t="s">
        <v>238</v>
      </c>
      <c r="E491" t="s">
        <v>52</v>
      </c>
      <c r="F491" s="1">
        <v>42765</v>
      </c>
      <c r="G491" s="1">
        <v>42874</v>
      </c>
      <c r="H491">
        <v>0</v>
      </c>
      <c r="I491" t="str">
        <f>VLOOKUP(pipeline!D491,account,2,FALSE)</f>
        <v>marketing</v>
      </c>
      <c r="J491">
        <f t="shared" si="354"/>
        <v>2012</v>
      </c>
      <c r="K491">
        <f t="shared" si="355"/>
        <v>45.39</v>
      </c>
      <c r="L491">
        <f t="shared" si="356"/>
        <v>100</v>
      </c>
      <c r="M491" t="str">
        <f t="shared" si="357"/>
        <v>United States</v>
      </c>
      <c r="N491" t="str">
        <f t="shared" si="358"/>
        <v>Inity</v>
      </c>
      <c r="O491" t="str">
        <f t="shared" si="359"/>
        <v>MG</v>
      </c>
      <c r="P491">
        <f t="shared" si="360"/>
        <v>55</v>
      </c>
      <c r="Q491" t="str">
        <f t="shared" si="361"/>
        <v>Dustin Brinkmann</v>
      </c>
      <c r="R491" t="str">
        <f t="shared" si="362"/>
        <v>Central</v>
      </c>
    </row>
    <row r="492" spans="1:18">
      <c r="A492" t="s">
        <v>655</v>
      </c>
      <c r="B492" t="s">
        <v>37</v>
      </c>
      <c r="C492" t="s">
        <v>59</v>
      </c>
      <c r="D492" t="s">
        <v>174</v>
      </c>
      <c r="E492" t="s">
        <v>50</v>
      </c>
      <c r="F492" s="1">
        <v>42765</v>
      </c>
      <c r="G492" s="1">
        <v>42871</v>
      </c>
      <c r="H492">
        <v>5390</v>
      </c>
      <c r="I492" t="str">
        <f>VLOOKUP(pipeline!D492,account,2,FALSE)</f>
        <v>software</v>
      </c>
      <c r="J492">
        <f t="shared" ref="J492:J497" si="363">VLOOKUP(D492,account,3,FALSE)</f>
        <v>1982</v>
      </c>
      <c r="K492">
        <f t="shared" ref="K492:K497" si="364">VLOOKUP(D492,account,4,FALSE)</f>
        <v>11698.03</v>
      </c>
      <c r="L492">
        <f t="shared" ref="L492:L497" si="365">VLOOKUP(D492,account,5,FALSE)</f>
        <v>34288</v>
      </c>
      <c r="M492" t="str">
        <f t="shared" ref="M492:M497" si="366">VLOOKUP(D492,account,6,FALSE)</f>
        <v>United States</v>
      </c>
      <c r="N492">
        <f t="shared" ref="N492:N497" si="367">VLOOKUP(D492,accounts,7,FALSE)</f>
        <v>0</v>
      </c>
      <c r="O492" t="str">
        <f t="shared" ref="O492:O497" si="368">VLOOKUP(C492,products,2,FALSE)</f>
        <v>GTX</v>
      </c>
      <c r="P492">
        <f t="shared" si="360"/>
        <v>5482</v>
      </c>
      <c r="Q492" t="str">
        <f t="shared" si="361"/>
        <v>Summer Sewald</v>
      </c>
      <c r="R492" t="str">
        <f t="shared" si="362"/>
        <v>West</v>
      </c>
    </row>
    <row r="493" spans="1:18">
      <c r="A493" t="s">
        <v>656</v>
      </c>
      <c r="B493" t="s">
        <v>28</v>
      </c>
      <c r="C493" t="s">
        <v>58</v>
      </c>
      <c r="D493" t="s">
        <v>85</v>
      </c>
      <c r="E493" t="s">
        <v>50</v>
      </c>
      <c r="F493" s="1">
        <v>42765</v>
      </c>
      <c r="G493" s="1">
        <v>42892</v>
      </c>
      <c r="H493">
        <v>1190</v>
      </c>
      <c r="I493" t="str">
        <f>VLOOKUP(pipeline!D493,account,2,FALSE)</f>
        <v>software</v>
      </c>
      <c r="J493">
        <f t="shared" si="363"/>
        <v>1998</v>
      </c>
      <c r="K493">
        <f t="shared" si="364"/>
        <v>2714.9</v>
      </c>
      <c r="L493">
        <f t="shared" si="365"/>
        <v>2641</v>
      </c>
      <c r="M493" t="str">
        <f t="shared" si="366"/>
        <v>United States</v>
      </c>
      <c r="N493" t="str">
        <f t="shared" si="367"/>
        <v>Acme Corporation</v>
      </c>
      <c r="O493" t="str">
        <f t="shared" si="368"/>
        <v>GTX</v>
      </c>
      <c r="P493">
        <f t="shared" si="360"/>
        <v>1096</v>
      </c>
      <c r="Q493" t="str">
        <f t="shared" si="361"/>
        <v>Melvin Marxen</v>
      </c>
      <c r="R493" t="str">
        <f t="shared" si="362"/>
        <v>Central</v>
      </c>
    </row>
    <row r="494" spans="1:18">
      <c r="A494" t="s">
        <v>657</v>
      </c>
      <c r="B494" t="s">
        <v>22</v>
      </c>
      <c r="C494" t="s">
        <v>59</v>
      </c>
      <c r="D494" t="s">
        <v>297</v>
      </c>
      <c r="E494" t="s">
        <v>50</v>
      </c>
      <c r="F494" s="1">
        <v>42765</v>
      </c>
      <c r="G494" s="1">
        <v>42869</v>
      </c>
      <c r="H494">
        <v>5755</v>
      </c>
      <c r="I494" t="str">
        <f>VLOOKUP(pipeline!D494,account,2,FALSE)</f>
        <v>medical</v>
      </c>
      <c r="J494">
        <f t="shared" si="363"/>
        <v>1986</v>
      </c>
      <c r="K494">
        <f t="shared" si="364"/>
        <v>647.18</v>
      </c>
      <c r="L494">
        <f t="shared" si="365"/>
        <v>1185</v>
      </c>
      <c r="M494" t="str">
        <f t="shared" si="366"/>
        <v>Kenya</v>
      </c>
      <c r="N494">
        <f t="shared" si="367"/>
        <v>0</v>
      </c>
      <c r="O494" t="str">
        <f t="shared" si="368"/>
        <v>GTX</v>
      </c>
      <c r="P494">
        <f t="shared" si="360"/>
        <v>5482</v>
      </c>
      <c r="Q494" t="str">
        <f t="shared" si="361"/>
        <v>Dustin Brinkmann</v>
      </c>
      <c r="R494" t="str">
        <f t="shared" si="362"/>
        <v>Central</v>
      </c>
    </row>
    <row r="495" spans="1:18">
      <c r="A495" t="s">
        <v>658</v>
      </c>
      <c r="B495" t="s">
        <v>23</v>
      </c>
      <c r="C495" t="s">
        <v>57</v>
      </c>
      <c r="D495" t="s">
        <v>89</v>
      </c>
      <c r="E495" t="s">
        <v>50</v>
      </c>
      <c r="F495" s="1">
        <v>42765</v>
      </c>
      <c r="G495" s="1">
        <v>42890</v>
      </c>
      <c r="H495">
        <v>3642</v>
      </c>
      <c r="I495" t="str">
        <f>VLOOKUP(pipeline!D495,account,2,FALSE)</f>
        <v>medical</v>
      </c>
      <c r="J495">
        <f t="shared" si="363"/>
        <v>1992</v>
      </c>
      <c r="K495">
        <f t="shared" si="364"/>
        <v>3922.42</v>
      </c>
      <c r="L495">
        <f t="shared" si="365"/>
        <v>6837</v>
      </c>
      <c r="M495" t="str">
        <f t="shared" si="366"/>
        <v>United States</v>
      </c>
      <c r="N495">
        <f t="shared" si="367"/>
        <v>0</v>
      </c>
      <c r="O495" t="str">
        <f t="shared" si="368"/>
        <v>MG</v>
      </c>
      <c r="P495">
        <f t="shared" si="360"/>
        <v>3393</v>
      </c>
      <c r="Q495" t="str">
        <f t="shared" si="361"/>
        <v>Dustin Brinkmann</v>
      </c>
      <c r="R495" t="str">
        <f t="shared" si="362"/>
        <v>Central</v>
      </c>
    </row>
    <row r="496" spans="1:18">
      <c r="A496" t="s">
        <v>659</v>
      </c>
      <c r="B496" t="s">
        <v>17</v>
      </c>
      <c r="C496" t="s">
        <v>56</v>
      </c>
      <c r="D496" t="s">
        <v>316</v>
      </c>
      <c r="E496" t="s">
        <v>52</v>
      </c>
      <c r="F496" s="1">
        <v>42765</v>
      </c>
      <c r="G496" s="1">
        <v>42862</v>
      </c>
      <c r="H496">
        <v>0</v>
      </c>
      <c r="I496" t="str">
        <f>VLOOKUP(pipeline!D496,account,2,FALSE)</f>
        <v>retail</v>
      </c>
      <c r="J496">
        <f t="shared" si="363"/>
        <v>2009</v>
      </c>
      <c r="K496">
        <f t="shared" si="364"/>
        <v>497.11</v>
      </c>
      <c r="L496">
        <f t="shared" si="365"/>
        <v>1588</v>
      </c>
      <c r="M496" t="str">
        <f t="shared" si="366"/>
        <v>United States</v>
      </c>
      <c r="N496">
        <f t="shared" si="367"/>
        <v>0</v>
      </c>
      <c r="O496" t="str">
        <f t="shared" si="368"/>
        <v>MG</v>
      </c>
      <c r="P496">
        <f t="shared" si="360"/>
        <v>55</v>
      </c>
      <c r="Q496" t="str">
        <f t="shared" si="361"/>
        <v>Celia Rouche</v>
      </c>
      <c r="R496" t="str">
        <f t="shared" si="362"/>
        <v>West</v>
      </c>
    </row>
    <row r="497" spans="1:18">
      <c r="A497" t="s">
        <v>660</v>
      </c>
      <c r="B497" t="s">
        <v>32</v>
      </c>
      <c r="C497" t="s">
        <v>57</v>
      </c>
      <c r="D497" t="s">
        <v>174</v>
      </c>
      <c r="E497" t="s">
        <v>50</v>
      </c>
      <c r="F497" s="1">
        <v>42766</v>
      </c>
      <c r="G497" s="1">
        <v>42811</v>
      </c>
      <c r="H497">
        <v>2923</v>
      </c>
      <c r="I497" t="str">
        <f>VLOOKUP(pipeline!D497,account,2,FALSE)</f>
        <v>software</v>
      </c>
      <c r="J497">
        <f t="shared" si="363"/>
        <v>1982</v>
      </c>
      <c r="K497">
        <f t="shared" si="364"/>
        <v>11698.03</v>
      </c>
      <c r="L497">
        <f t="shared" si="365"/>
        <v>34288</v>
      </c>
      <c r="M497" t="str">
        <f t="shared" si="366"/>
        <v>United States</v>
      </c>
      <c r="N497">
        <f t="shared" si="367"/>
        <v>0</v>
      </c>
      <c r="O497" t="str">
        <f t="shared" si="368"/>
        <v>MG</v>
      </c>
      <c r="P497">
        <f t="shared" si="360"/>
        <v>3393</v>
      </c>
      <c r="Q497" t="str">
        <f t="shared" si="361"/>
        <v>Rocco Neubert</v>
      </c>
      <c r="R497" t="str">
        <f t="shared" si="362"/>
        <v>East</v>
      </c>
    </row>
    <row r="498" spans="1:18">
      <c r="A498" t="s">
        <v>661</v>
      </c>
      <c r="B498" t="s">
        <v>33</v>
      </c>
      <c r="C498" t="s">
        <v>58</v>
      </c>
      <c r="D498" t="s">
        <v>294</v>
      </c>
      <c r="E498" t="s">
        <v>53</v>
      </c>
      <c r="F498" s="1">
        <v>42766</v>
      </c>
      <c r="I498" t="str">
        <f>VLOOKUP(pipeline!D498,account,2,FALSE)</f>
        <v>retail</v>
      </c>
      <c r="J498">
        <f>VLOOKUP(D498,account,3,FALSE)</f>
        <v>2010</v>
      </c>
      <c r="K498">
        <f>VLOOKUP(D498,account,4,FALSE)</f>
        <v>71.12</v>
      </c>
      <c r="L498">
        <f>VLOOKUP(D498,account,5,FALSE)</f>
        <v>144</v>
      </c>
      <c r="M498" t="str">
        <f>VLOOKUP(D498,account,6,FALSE)</f>
        <v>United States</v>
      </c>
      <c r="N498">
        <f>VLOOKUP(D498,accounts,7,FALSE)</f>
        <v>0</v>
      </c>
      <c r="O498" t="str">
        <f>VLOOKUP(C498,products,2,FALSE)</f>
        <v>GTX</v>
      </c>
      <c r="P498">
        <f t="shared" si="360"/>
        <v>1096</v>
      </c>
      <c r="Q498" t="str">
        <f t="shared" si="361"/>
        <v>Rocco Neubert</v>
      </c>
      <c r="R498" t="str">
        <f t="shared" si="362"/>
        <v>East</v>
      </c>
    </row>
    <row r="499" spans="1:18">
      <c r="A499" t="s">
        <v>662</v>
      </c>
      <c r="B499" t="s">
        <v>23</v>
      </c>
      <c r="C499" t="s">
        <v>56</v>
      </c>
      <c r="D499" t="s">
        <v>129</v>
      </c>
      <c r="E499" t="s">
        <v>50</v>
      </c>
      <c r="F499" s="1">
        <v>42766</v>
      </c>
      <c r="G499" s="1">
        <v>42875</v>
      </c>
      <c r="H499">
        <v>54</v>
      </c>
      <c r="I499" t="str">
        <f>VLOOKUP(pipeline!D499,account,2,FALSE)</f>
        <v>marketing</v>
      </c>
      <c r="J499">
        <f>VLOOKUP(D499,account,3,FALSE)</f>
        <v>1995</v>
      </c>
      <c r="K499">
        <f>VLOOKUP(D499,account,4,FALSE)</f>
        <v>2173.98</v>
      </c>
      <c r="L499">
        <f>VLOOKUP(D499,account,5,FALSE)</f>
        <v>2928</v>
      </c>
      <c r="M499" t="str">
        <f>VLOOKUP(D499,account,6,FALSE)</f>
        <v>United States</v>
      </c>
      <c r="N499" t="str">
        <f>VLOOKUP(D499,accounts,7,FALSE)</f>
        <v>Inity</v>
      </c>
      <c r="O499" t="str">
        <f>VLOOKUP(C499,products,2,FALSE)</f>
        <v>MG</v>
      </c>
      <c r="P499">
        <f t="shared" si="360"/>
        <v>55</v>
      </c>
      <c r="Q499" t="str">
        <f t="shared" si="361"/>
        <v>Dustin Brinkmann</v>
      </c>
      <c r="R499" t="str">
        <f t="shared" si="362"/>
        <v>Central</v>
      </c>
    </row>
    <row r="500" spans="1:18">
      <c r="A500" t="s">
        <v>663</v>
      </c>
      <c r="B500" t="s">
        <v>23</v>
      </c>
      <c r="C500" t="s">
        <v>56</v>
      </c>
      <c r="D500" t="s">
        <v>145</v>
      </c>
      <c r="E500" t="s">
        <v>50</v>
      </c>
      <c r="F500" s="1">
        <v>42766</v>
      </c>
      <c r="G500" s="1">
        <v>42856</v>
      </c>
      <c r="H500">
        <v>54</v>
      </c>
      <c r="I500" t="str">
        <f>VLOOKUP(pipeline!D500,account,2,FALSE)</f>
        <v>marketing</v>
      </c>
      <c r="J500">
        <f>VLOOKUP(D500,account,3,FALSE)</f>
        <v>1985</v>
      </c>
      <c r="K500">
        <f>VLOOKUP(D500,account,4,FALSE)</f>
        <v>375.43</v>
      </c>
      <c r="L500">
        <f>VLOOKUP(D500,account,5,FALSE)</f>
        <v>1190</v>
      </c>
      <c r="M500" t="str">
        <f>VLOOKUP(D500,account,6,FALSE)</f>
        <v>United States</v>
      </c>
      <c r="N500">
        <f>VLOOKUP(D500,accounts,7,FALSE)</f>
        <v>0</v>
      </c>
      <c r="O500" t="str">
        <f>VLOOKUP(C500,products,2,FALSE)</f>
        <v>MG</v>
      </c>
      <c r="P500">
        <f t="shared" si="360"/>
        <v>55</v>
      </c>
      <c r="Q500" t="str">
        <f t="shared" si="361"/>
        <v>Dustin Brinkmann</v>
      </c>
      <c r="R500" t="str">
        <f t="shared" si="362"/>
        <v>Central</v>
      </c>
    </row>
    <row r="501" spans="1:18">
      <c r="A501" t="s">
        <v>664</v>
      </c>
      <c r="B501" t="s">
        <v>11</v>
      </c>
      <c r="C501" t="s">
        <v>55</v>
      </c>
      <c r="D501" t="s">
        <v>248</v>
      </c>
      <c r="E501" t="s">
        <v>50</v>
      </c>
      <c r="F501" s="1">
        <v>42766</v>
      </c>
      <c r="G501" s="1">
        <v>42881</v>
      </c>
      <c r="H501">
        <v>592</v>
      </c>
      <c r="I501" t="str">
        <f>VLOOKUP(pipeline!D501,account,2,FALSE)</f>
        <v>telecommunications</v>
      </c>
      <c r="J501">
        <f t="shared" ref="J501:J510" si="369">VLOOKUP(D501,account,3,FALSE)</f>
        <v>1994</v>
      </c>
      <c r="K501">
        <f t="shared" ref="K501:K510" si="370">VLOOKUP(D501,account,4,FALSE)</f>
        <v>6395.05</v>
      </c>
      <c r="L501">
        <f t="shared" ref="L501:L510" si="371">VLOOKUP(D501,account,5,FALSE)</f>
        <v>20275</v>
      </c>
      <c r="M501" t="str">
        <f t="shared" ref="M501:M510" si="372">VLOOKUP(D501,account,6,FALSE)</f>
        <v>United States</v>
      </c>
      <c r="N501">
        <f t="shared" ref="N501:N510" si="373">VLOOKUP(D501,accounts,7,FALSE)</f>
        <v>0</v>
      </c>
      <c r="O501" t="str">
        <f t="shared" ref="O501:O510" si="374">VLOOKUP(C501,products,2,FALSE)</f>
        <v>GTX</v>
      </c>
      <c r="P501">
        <f t="shared" si="360"/>
        <v>550</v>
      </c>
      <c r="Q501" t="str">
        <f t="shared" si="361"/>
        <v>Cara Losch</v>
      </c>
      <c r="R501" t="str">
        <f t="shared" si="362"/>
        <v>East</v>
      </c>
    </row>
    <row r="502" spans="1:18">
      <c r="A502" t="s">
        <v>665</v>
      </c>
      <c r="B502" t="s">
        <v>25</v>
      </c>
      <c r="C502" t="s">
        <v>55</v>
      </c>
      <c r="D502" t="s">
        <v>184</v>
      </c>
      <c r="E502" t="s">
        <v>50</v>
      </c>
      <c r="F502" s="1">
        <v>42767</v>
      </c>
      <c r="G502" s="1">
        <v>42871</v>
      </c>
      <c r="H502">
        <v>640</v>
      </c>
      <c r="I502" t="str">
        <f>VLOOKUP(pipeline!D502,account,2,FALSE)</f>
        <v>retail</v>
      </c>
      <c r="J502">
        <f t="shared" si="369"/>
        <v>1995</v>
      </c>
      <c r="K502">
        <f t="shared" si="370"/>
        <v>332.43</v>
      </c>
      <c r="L502">
        <f t="shared" si="371"/>
        <v>799</v>
      </c>
      <c r="M502" t="str">
        <f t="shared" si="372"/>
        <v>United States</v>
      </c>
      <c r="N502">
        <f t="shared" si="373"/>
        <v>0</v>
      </c>
      <c r="O502" t="str">
        <f t="shared" si="374"/>
        <v>GTX</v>
      </c>
      <c r="P502">
        <f t="shared" si="360"/>
        <v>550</v>
      </c>
      <c r="Q502" t="str">
        <f t="shared" si="361"/>
        <v>Melvin Marxen</v>
      </c>
      <c r="R502" t="str">
        <f t="shared" si="362"/>
        <v>Central</v>
      </c>
    </row>
    <row r="503" spans="1:18">
      <c r="A503" t="s">
        <v>666</v>
      </c>
      <c r="B503" t="s">
        <v>25</v>
      </c>
      <c r="C503" t="s">
        <v>57</v>
      </c>
      <c r="D503" t="s">
        <v>297</v>
      </c>
      <c r="E503" t="s">
        <v>50</v>
      </c>
      <c r="F503" s="1">
        <v>42767</v>
      </c>
      <c r="G503" s="1">
        <v>42903</v>
      </c>
      <c r="H503">
        <v>3822</v>
      </c>
      <c r="I503" t="str">
        <f>VLOOKUP(pipeline!D503,account,2,FALSE)</f>
        <v>medical</v>
      </c>
      <c r="J503">
        <f t="shared" si="369"/>
        <v>1986</v>
      </c>
      <c r="K503">
        <f t="shared" si="370"/>
        <v>647.18</v>
      </c>
      <c r="L503">
        <f t="shared" si="371"/>
        <v>1185</v>
      </c>
      <c r="M503" t="str">
        <f t="shared" si="372"/>
        <v>Kenya</v>
      </c>
      <c r="N503">
        <f t="shared" si="373"/>
        <v>0</v>
      </c>
      <c r="O503" t="str">
        <f t="shared" si="374"/>
        <v>MG</v>
      </c>
      <c r="P503">
        <f t="shared" ref="P503:P510" si="375">VLOOKUP(C503,products,3,FALSE)</f>
        <v>3393</v>
      </c>
      <c r="Q503" t="str">
        <f t="shared" ref="Q503:Q510" si="376">VLOOKUP(B503,sales,2,FALSE)</f>
        <v>Melvin Marxen</v>
      </c>
      <c r="R503" t="str">
        <f t="shared" ref="R503:R510" si="377">VLOOKUP(B503,sales,3,FALSE)</f>
        <v>Central</v>
      </c>
    </row>
    <row r="504" spans="1:18">
      <c r="A504" t="s">
        <v>667</v>
      </c>
      <c r="B504" t="s">
        <v>26</v>
      </c>
      <c r="C504" t="s">
        <v>57</v>
      </c>
      <c r="D504" t="s">
        <v>208</v>
      </c>
      <c r="E504" t="s">
        <v>52</v>
      </c>
      <c r="F504" s="1">
        <v>42767</v>
      </c>
      <c r="G504" s="1">
        <v>42903</v>
      </c>
      <c r="H504">
        <v>0</v>
      </c>
      <c r="I504" t="str">
        <f>VLOOKUP(pipeline!D504,account,2,FALSE)</f>
        <v>software</v>
      </c>
      <c r="J504">
        <f t="shared" si="369"/>
        <v>1982</v>
      </c>
      <c r="K504">
        <f t="shared" si="370"/>
        <v>4618</v>
      </c>
      <c r="L504">
        <f t="shared" si="371"/>
        <v>10083</v>
      </c>
      <c r="M504" t="str">
        <f t="shared" si="372"/>
        <v>United States</v>
      </c>
      <c r="N504">
        <f t="shared" si="373"/>
        <v>0</v>
      </c>
      <c r="O504" t="str">
        <f t="shared" si="374"/>
        <v>MG</v>
      </c>
      <c r="P504">
        <f t="shared" si="375"/>
        <v>3393</v>
      </c>
      <c r="Q504" t="str">
        <f t="shared" si="376"/>
        <v>Melvin Marxen</v>
      </c>
      <c r="R504" t="str">
        <f t="shared" si="377"/>
        <v>Central</v>
      </c>
    </row>
    <row r="505" spans="1:18">
      <c r="A505" t="s">
        <v>668</v>
      </c>
      <c r="B505" t="s">
        <v>38</v>
      </c>
      <c r="C505" t="s">
        <v>56</v>
      </c>
      <c r="D505" t="s">
        <v>316</v>
      </c>
      <c r="E505" t="s">
        <v>52</v>
      </c>
      <c r="F505" s="1">
        <v>42767</v>
      </c>
      <c r="G505" s="1">
        <v>42899</v>
      </c>
      <c r="H505">
        <v>0</v>
      </c>
      <c r="I505" t="str">
        <f>VLOOKUP(pipeline!D505,account,2,FALSE)</f>
        <v>retail</v>
      </c>
      <c r="J505">
        <f t="shared" si="369"/>
        <v>2009</v>
      </c>
      <c r="K505">
        <f t="shared" si="370"/>
        <v>497.11</v>
      </c>
      <c r="L505">
        <f t="shared" si="371"/>
        <v>1588</v>
      </c>
      <c r="M505" t="str">
        <f t="shared" si="372"/>
        <v>United States</v>
      </c>
      <c r="N505">
        <f t="shared" si="373"/>
        <v>0</v>
      </c>
      <c r="O505" t="str">
        <f t="shared" si="374"/>
        <v>MG</v>
      </c>
      <c r="P505">
        <f t="shared" si="375"/>
        <v>55</v>
      </c>
      <c r="Q505" t="str">
        <f t="shared" si="376"/>
        <v>Summer Sewald</v>
      </c>
      <c r="R505" t="str">
        <f t="shared" si="377"/>
        <v>West</v>
      </c>
    </row>
    <row r="506" spans="1:18">
      <c r="A506" t="s">
        <v>669</v>
      </c>
      <c r="B506" t="s">
        <v>21</v>
      </c>
      <c r="C506" t="s">
        <v>55</v>
      </c>
      <c r="D506" t="s">
        <v>141</v>
      </c>
      <c r="E506" t="s">
        <v>50</v>
      </c>
      <c r="F506" s="1">
        <v>42767</v>
      </c>
      <c r="G506" s="1">
        <v>42857</v>
      </c>
      <c r="H506">
        <v>574</v>
      </c>
      <c r="I506" t="str">
        <f>VLOOKUP(pipeline!D506,account,2,FALSE)</f>
        <v>telecommunications</v>
      </c>
      <c r="J506">
        <f t="shared" si="369"/>
        <v>2007</v>
      </c>
      <c r="K506">
        <f t="shared" si="370"/>
        <v>86.68</v>
      </c>
      <c r="L506">
        <f t="shared" si="371"/>
        <v>187</v>
      </c>
      <c r="M506" t="str">
        <f t="shared" si="372"/>
        <v>United States</v>
      </c>
      <c r="N506" t="str">
        <f t="shared" si="373"/>
        <v>Sonron</v>
      </c>
      <c r="O506" t="str">
        <f t="shared" si="374"/>
        <v>GTX</v>
      </c>
      <c r="P506">
        <f t="shared" si="375"/>
        <v>550</v>
      </c>
      <c r="Q506" t="str">
        <f t="shared" si="376"/>
        <v>Dustin Brinkmann</v>
      </c>
      <c r="R506" t="str">
        <f t="shared" si="377"/>
        <v>Central</v>
      </c>
    </row>
    <row r="507" spans="1:18">
      <c r="A507" t="s">
        <v>670</v>
      </c>
      <c r="B507" t="s">
        <v>21</v>
      </c>
      <c r="C507" t="s">
        <v>57</v>
      </c>
      <c r="D507" t="s">
        <v>85</v>
      </c>
      <c r="E507" t="s">
        <v>50</v>
      </c>
      <c r="F507" s="1">
        <v>42767</v>
      </c>
      <c r="G507" s="1">
        <v>42904</v>
      </c>
      <c r="H507">
        <v>2525</v>
      </c>
      <c r="I507" t="str">
        <f>VLOOKUP(pipeline!D507,account,2,FALSE)</f>
        <v>software</v>
      </c>
      <c r="J507">
        <f t="shared" si="369"/>
        <v>1998</v>
      </c>
      <c r="K507">
        <f t="shared" si="370"/>
        <v>2714.9</v>
      </c>
      <c r="L507">
        <f t="shared" si="371"/>
        <v>2641</v>
      </c>
      <c r="M507" t="str">
        <f t="shared" si="372"/>
        <v>United States</v>
      </c>
      <c r="N507" t="str">
        <f t="shared" si="373"/>
        <v>Acme Corporation</v>
      </c>
      <c r="O507" t="str">
        <f t="shared" si="374"/>
        <v>MG</v>
      </c>
      <c r="P507">
        <f t="shared" si="375"/>
        <v>3393</v>
      </c>
      <c r="Q507" t="str">
        <f t="shared" si="376"/>
        <v>Dustin Brinkmann</v>
      </c>
      <c r="R507" t="str">
        <f t="shared" si="377"/>
        <v>Central</v>
      </c>
    </row>
    <row r="508" spans="1:18">
      <c r="A508" t="s">
        <v>671</v>
      </c>
      <c r="B508" t="s">
        <v>16</v>
      </c>
      <c r="C508" t="s">
        <v>60</v>
      </c>
      <c r="D508" t="s">
        <v>371</v>
      </c>
      <c r="E508" t="s">
        <v>50</v>
      </c>
      <c r="F508" s="1">
        <v>42767</v>
      </c>
      <c r="G508" s="1">
        <v>42893</v>
      </c>
      <c r="H508">
        <v>30288</v>
      </c>
      <c r="I508" t="str">
        <f>VLOOKUP(pipeline!D508,account,2,FALSE)</f>
        <v>retail</v>
      </c>
      <c r="J508">
        <f t="shared" si="369"/>
        <v>2003</v>
      </c>
      <c r="K508">
        <f t="shared" si="370"/>
        <v>223.8</v>
      </c>
      <c r="L508">
        <f t="shared" si="371"/>
        <v>299</v>
      </c>
      <c r="M508" t="str">
        <f t="shared" si="372"/>
        <v>United States</v>
      </c>
      <c r="N508">
        <f t="shared" si="373"/>
        <v>0</v>
      </c>
      <c r="O508" t="str">
        <f t="shared" si="374"/>
        <v>GTK</v>
      </c>
      <c r="P508">
        <f t="shared" si="375"/>
        <v>26768</v>
      </c>
      <c r="Q508" t="str">
        <f t="shared" si="376"/>
        <v>Celia Rouche</v>
      </c>
      <c r="R508" t="str">
        <f t="shared" si="377"/>
        <v>West</v>
      </c>
    </row>
    <row r="509" spans="1:18">
      <c r="A509" t="s">
        <v>672</v>
      </c>
      <c r="B509" t="s">
        <v>17</v>
      </c>
      <c r="C509" t="s">
        <v>59</v>
      </c>
      <c r="D509" t="s">
        <v>167</v>
      </c>
      <c r="E509" t="s">
        <v>52</v>
      </c>
      <c r="F509" s="1">
        <v>42767</v>
      </c>
      <c r="G509" s="1">
        <v>42873</v>
      </c>
      <c r="H509">
        <v>0</v>
      </c>
      <c r="I509" t="str">
        <f>VLOOKUP(pipeline!D509,account,2,FALSE)</f>
        <v>marketing</v>
      </c>
      <c r="J509">
        <f t="shared" si="369"/>
        <v>2000</v>
      </c>
      <c r="K509">
        <f t="shared" si="370"/>
        <v>2952.73</v>
      </c>
      <c r="L509">
        <f t="shared" si="371"/>
        <v>5107</v>
      </c>
      <c r="M509" t="str">
        <f t="shared" si="372"/>
        <v>United States</v>
      </c>
      <c r="N509">
        <f t="shared" si="373"/>
        <v>0</v>
      </c>
      <c r="O509" t="str">
        <f t="shared" si="374"/>
        <v>GTX</v>
      </c>
      <c r="P509">
        <f t="shared" si="375"/>
        <v>5482</v>
      </c>
      <c r="Q509" t="str">
        <f t="shared" si="376"/>
        <v>Celia Rouche</v>
      </c>
      <c r="R509" t="str">
        <f t="shared" si="377"/>
        <v>West</v>
      </c>
    </row>
    <row r="510" spans="1:18">
      <c r="A510" t="s">
        <v>673</v>
      </c>
      <c r="B510" t="s">
        <v>41</v>
      </c>
      <c r="C510" t="s">
        <v>55</v>
      </c>
      <c r="D510" t="s">
        <v>106</v>
      </c>
      <c r="E510" t="s">
        <v>52</v>
      </c>
      <c r="F510" s="1">
        <v>42767</v>
      </c>
      <c r="G510" s="1">
        <v>42823</v>
      </c>
      <c r="H510">
        <v>0</v>
      </c>
      <c r="I510" t="str">
        <f>VLOOKUP(pipeline!D510,account,2,FALSE)</f>
        <v>software</v>
      </c>
      <c r="J510">
        <f t="shared" si="369"/>
        <v>1996</v>
      </c>
      <c r="K510">
        <f t="shared" si="370"/>
        <v>6354.87</v>
      </c>
      <c r="L510">
        <f t="shared" si="371"/>
        <v>16780</v>
      </c>
      <c r="M510" t="str">
        <f t="shared" si="372"/>
        <v>United States</v>
      </c>
      <c r="N510" t="str">
        <f t="shared" si="373"/>
        <v>Bubba Gump</v>
      </c>
      <c r="O510" t="str">
        <f t="shared" si="374"/>
        <v>GTX</v>
      </c>
      <c r="P510">
        <f t="shared" si="375"/>
        <v>550</v>
      </c>
      <c r="Q510" t="str">
        <f t="shared" si="376"/>
        <v>Summer Sewald</v>
      </c>
      <c r="R510" t="str">
        <f t="shared" si="377"/>
        <v>West</v>
      </c>
    </row>
    <row r="511" spans="1:18">
      <c r="A511" t="s">
        <v>674</v>
      </c>
      <c r="B511" t="s">
        <v>13</v>
      </c>
      <c r="C511" t="s">
        <v>60</v>
      </c>
      <c r="D511" t="s">
        <v>93</v>
      </c>
      <c r="E511" t="s">
        <v>52</v>
      </c>
      <c r="F511" s="1">
        <v>42768</v>
      </c>
      <c r="G511" s="1">
        <v>42864</v>
      </c>
      <c r="H511">
        <v>0</v>
      </c>
      <c r="I511" t="str">
        <f>VLOOKUP(pipeline!D511,account,2,FALSE)</f>
        <v>entertainment</v>
      </c>
      <c r="J511">
        <f>VLOOKUP(D511,account,3,FALSE)</f>
        <v>1993</v>
      </c>
      <c r="K511">
        <f>VLOOKUP(D511,account,4,FALSE)</f>
        <v>4269.9</v>
      </c>
      <c r="L511">
        <f>VLOOKUP(D511,account,5,FALSE)</f>
        <v>6472</v>
      </c>
      <c r="M511" t="str">
        <f>VLOOKUP(D511,account,6,FALSE)</f>
        <v>United States</v>
      </c>
      <c r="N511" t="str">
        <f>VLOOKUP(D511,accounts,7,FALSE)</f>
        <v>Massive Dynamic</v>
      </c>
      <c r="O511" t="str">
        <f>VLOOKUP(C511,products,2,FALSE)</f>
        <v>GTK</v>
      </c>
      <c r="P511">
        <f>VLOOKUP(C511,products,3,FALSE)</f>
        <v>26768</v>
      </c>
      <c r="Q511" t="str">
        <f>VLOOKUP(B511,sales,2,FALSE)</f>
        <v>Celia Rouche</v>
      </c>
      <c r="R511" t="str">
        <f>VLOOKUP(B511,sales,3,FALSE)</f>
        <v>West</v>
      </c>
    </row>
    <row r="512" spans="1:18">
      <c r="A512" t="s">
        <v>675</v>
      </c>
      <c r="B512" t="s">
        <v>13</v>
      </c>
      <c r="C512" t="s">
        <v>56</v>
      </c>
      <c r="D512" t="s">
        <v>174</v>
      </c>
      <c r="E512" t="s">
        <v>52</v>
      </c>
      <c r="F512" s="1">
        <v>42768</v>
      </c>
      <c r="G512" s="1">
        <v>42856</v>
      </c>
      <c r="H512">
        <v>0</v>
      </c>
      <c r="I512" t="str">
        <f>VLOOKUP(pipeline!D512,account,2,FALSE)</f>
        <v>software</v>
      </c>
      <c r="J512">
        <f>VLOOKUP(D512,account,3,FALSE)</f>
        <v>1982</v>
      </c>
      <c r="K512">
        <f>VLOOKUP(D512,account,4,FALSE)</f>
        <v>11698.03</v>
      </c>
      <c r="L512">
        <f>VLOOKUP(D512,account,5,FALSE)</f>
        <v>34288</v>
      </c>
      <c r="M512" t="str">
        <f>VLOOKUP(D512,account,6,FALSE)</f>
        <v>United States</v>
      </c>
      <c r="N512">
        <f>VLOOKUP(D512,accounts,7,FALSE)</f>
        <v>0</v>
      </c>
      <c r="O512" t="str">
        <f>VLOOKUP(C512,products,2,FALSE)</f>
        <v>MG</v>
      </c>
      <c r="P512">
        <f>VLOOKUP(C512,products,3,FALSE)</f>
        <v>55</v>
      </c>
      <c r="Q512" t="str">
        <f>VLOOKUP(B512,sales,2,FALSE)</f>
        <v>Celia Rouche</v>
      </c>
      <c r="R512" t="str">
        <f>VLOOKUP(B512,sales,3,FALSE)</f>
        <v>West</v>
      </c>
    </row>
    <row r="513" spans="1:18">
      <c r="A513" t="s">
        <v>676</v>
      </c>
      <c r="B513" t="s">
        <v>26</v>
      </c>
      <c r="C513" t="s">
        <v>57</v>
      </c>
      <c r="D513" t="s">
        <v>309</v>
      </c>
      <c r="E513" t="s">
        <v>50</v>
      </c>
      <c r="F513" s="1">
        <v>42768</v>
      </c>
      <c r="G513" s="1">
        <v>42869</v>
      </c>
      <c r="H513">
        <v>3581</v>
      </c>
      <c r="I513" t="str">
        <f>VLOOKUP(pipeline!D513,account,2,FALSE)</f>
        <v>marketing</v>
      </c>
      <c r="J513">
        <f>VLOOKUP(D513,account,3,FALSE)</f>
        <v>1986</v>
      </c>
      <c r="K513">
        <f>VLOOKUP(D513,account,4,FALSE)</f>
        <v>2403.58</v>
      </c>
      <c r="L513">
        <f>VLOOKUP(D513,account,5,FALSE)</f>
        <v>8801</v>
      </c>
      <c r="M513" t="str">
        <f>VLOOKUP(D513,account,6,FALSE)</f>
        <v>United States</v>
      </c>
      <c r="N513">
        <f>VLOOKUP(D513,accounts,7,FALSE)</f>
        <v>0</v>
      </c>
      <c r="O513" t="str">
        <f>VLOOKUP(C513,products,2,FALSE)</f>
        <v>MG</v>
      </c>
      <c r="P513">
        <f>VLOOKUP(C513,products,3,FALSE)</f>
        <v>3393</v>
      </c>
      <c r="Q513" t="str">
        <f>VLOOKUP(B513,sales,2,FALSE)</f>
        <v>Melvin Marxen</v>
      </c>
      <c r="R513" t="str">
        <f>VLOOKUP(B513,sales,3,FALSE)</f>
        <v>Central</v>
      </c>
    </row>
    <row r="514" spans="1:18">
      <c r="A514" t="s">
        <v>677</v>
      </c>
      <c r="B514" t="s">
        <v>27</v>
      </c>
      <c r="C514" t="s">
        <v>58</v>
      </c>
      <c r="D514" t="s">
        <v>117</v>
      </c>
      <c r="E514" t="s">
        <v>52</v>
      </c>
      <c r="F514" s="1">
        <v>42768</v>
      </c>
      <c r="G514" s="1">
        <v>42806</v>
      </c>
      <c r="H514">
        <v>0</v>
      </c>
      <c r="I514" t="str">
        <f>VLOOKUP(pipeline!D514,account,2,FALSE)</f>
        <v>services</v>
      </c>
      <c r="J514">
        <f>VLOOKUP(D514,account,3,FALSE)</f>
        <v>1997</v>
      </c>
      <c r="K514">
        <f>VLOOKUP(D514,account,4,FALSE)</f>
        <v>2041.73</v>
      </c>
      <c r="L514">
        <f>VLOOKUP(D514,account,5,FALSE)</f>
        <v>5276</v>
      </c>
      <c r="M514" t="str">
        <f>VLOOKUP(D514,account,6,FALSE)</f>
        <v>United States</v>
      </c>
      <c r="N514">
        <f>VLOOKUP(D514,accounts,7,FALSE)</f>
        <v>0</v>
      </c>
      <c r="O514" t="str">
        <f>VLOOKUP(C514,products,2,FALSE)</f>
        <v>GTX</v>
      </c>
      <c r="P514">
        <f>VLOOKUP(C514,products,3,FALSE)</f>
        <v>1096</v>
      </c>
      <c r="Q514" t="str">
        <f>VLOOKUP(B514,sales,2,FALSE)</f>
        <v>Melvin Marxen</v>
      </c>
      <c r="R514" t="str">
        <f>VLOOKUP(B514,sales,3,FALSE)</f>
        <v>Central</v>
      </c>
    </row>
    <row r="515" spans="1:18">
      <c r="A515" t="s">
        <v>678</v>
      </c>
      <c r="B515" t="s">
        <v>23</v>
      </c>
      <c r="C515" t="s">
        <v>56</v>
      </c>
      <c r="D515" t="s">
        <v>158</v>
      </c>
      <c r="E515" t="s">
        <v>50</v>
      </c>
      <c r="F515" s="1">
        <v>42768</v>
      </c>
      <c r="G515" s="1">
        <v>42824</v>
      </c>
      <c r="H515">
        <v>54</v>
      </c>
      <c r="I515" t="str">
        <f>VLOOKUP(pipeline!D515,account,2,FALSE)</f>
        <v>finance</v>
      </c>
      <c r="J515">
        <f t="shared" ref="J515:J531" si="378">VLOOKUP(D515,account,3,FALSE)</f>
        <v>2006</v>
      </c>
      <c r="K515">
        <f t="shared" ref="K515:K531" si="379">VLOOKUP(D515,account,4,FALSE)</f>
        <v>1102.43</v>
      </c>
      <c r="L515">
        <f t="shared" ref="L515:L531" si="380">VLOOKUP(D515,account,5,FALSE)</f>
        <v>1759</v>
      </c>
      <c r="M515" t="str">
        <f t="shared" ref="M515:M531" si="381">VLOOKUP(D515,account,6,FALSE)</f>
        <v>United States</v>
      </c>
      <c r="N515">
        <f t="shared" ref="N515:N531" si="382">VLOOKUP(D515,accounts,7,FALSE)</f>
        <v>0</v>
      </c>
      <c r="O515" t="str">
        <f t="shared" ref="O515:O531" si="383">VLOOKUP(C515,products,2,FALSE)</f>
        <v>MG</v>
      </c>
      <c r="P515">
        <f t="shared" ref="P515:P528" si="384">VLOOKUP(C515,products,3,FALSE)</f>
        <v>55</v>
      </c>
      <c r="Q515" t="str">
        <f t="shared" ref="Q515:Q528" si="385">VLOOKUP(B515,sales,2,FALSE)</f>
        <v>Dustin Brinkmann</v>
      </c>
      <c r="R515" t="str">
        <f t="shared" ref="R515:R528" si="386">VLOOKUP(B515,sales,3,FALSE)</f>
        <v>Central</v>
      </c>
    </row>
    <row r="516" spans="1:18">
      <c r="A516" t="s">
        <v>679</v>
      </c>
      <c r="B516" t="s">
        <v>17</v>
      </c>
      <c r="C516" t="s">
        <v>58</v>
      </c>
      <c r="D516" t="s">
        <v>226</v>
      </c>
      <c r="E516" t="s">
        <v>53</v>
      </c>
      <c r="F516" s="1">
        <v>42768</v>
      </c>
      <c r="I516" t="str">
        <f>VLOOKUP(pipeline!D516,account,2,FALSE)</f>
        <v>medical</v>
      </c>
      <c r="J516">
        <f t="shared" si="378"/>
        <v>2017</v>
      </c>
      <c r="K516">
        <f t="shared" si="379"/>
        <v>4.54</v>
      </c>
      <c r="L516">
        <f t="shared" si="380"/>
        <v>9</v>
      </c>
      <c r="M516" t="str">
        <f t="shared" si="381"/>
        <v>United States</v>
      </c>
      <c r="N516">
        <f t="shared" si="382"/>
        <v>0</v>
      </c>
      <c r="O516" t="str">
        <f t="shared" si="383"/>
        <v>GTX</v>
      </c>
      <c r="P516">
        <f t="shared" si="384"/>
        <v>1096</v>
      </c>
      <c r="Q516" t="str">
        <f t="shared" si="385"/>
        <v>Celia Rouche</v>
      </c>
      <c r="R516" t="str">
        <f t="shared" si="386"/>
        <v>West</v>
      </c>
    </row>
    <row r="517" spans="1:18">
      <c r="A517" t="s">
        <v>680</v>
      </c>
      <c r="B517" t="s">
        <v>31</v>
      </c>
      <c r="C517" t="s">
        <v>58</v>
      </c>
      <c r="D517" t="s">
        <v>210</v>
      </c>
      <c r="E517" t="s">
        <v>50</v>
      </c>
      <c r="F517" s="1">
        <v>42769</v>
      </c>
      <c r="G517" s="1">
        <v>42889</v>
      </c>
      <c r="H517">
        <v>1121</v>
      </c>
      <c r="I517" t="str">
        <f>VLOOKUP(pipeline!D517,account,2,FALSE)</f>
        <v>technolgy</v>
      </c>
      <c r="J517">
        <f t="shared" si="378"/>
        <v>1980</v>
      </c>
      <c r="K517">
        <f t="shared" si="379"/>
        <v>7708.38</v>
      </c>
      <c r="L517">
        <f t="shared" si="380"/>
        <v>13756</v>
      </c>
      <c r="M517" t="str">
        <f t="shared" si="381"/>
        <v>United States</v>
      </c>
      <c r="N517">
        <f t="shared" si="382"/>
        <v>0</v>
      </c>
      <c r="O517" t="str">
        <f t="shared" si="383"/>
        <v>GTX</v>
      </c>
      <c r="P517">
        <f t="shared" si="384"/>
        <v>1096</v>
      </c>
      <c r="Q517" t="str">
        <f t="shared" si="385"/>
        <v>Rocco Neubert</v>
      </c>
      <c r="R517" t="str">
        <f t="shared" si="386"/>
        <v>East</v>
      </c>
    </row>
    <row r="518" spans="1:18">
      <c r="A518" t="s">
        <v>681</v>
      </c>
      <c r="B518" t="s">
        <v>32</v>
      </c>
      <c r="C518" t="s">
        <v>55</v>
      </c>
      <c r="D518" t="s">
        <v>164</v>
      </c>
      <c r="E518" t="s">
        <v>50</v>
      </c>
      <c r="F518" s="1">
        <v>42769</v>
      </c>
      <c r="G518" s="1">
        <v>42890</v>
      </c>
      <c r="H518">
        <v>477</v>
      </c>
      <c r="I518" t="str">
        <f>VLOOKUP(pipeline!D518,account,2,FALSE)</f>
        <v>medical</v>
      </c>
      <c r="J518">
        <f t="shared" si="378"/>
        <v>1994</v>
      </c>
      <c r="K518">
        <f t="shared" si="379"/>
        <v>2818.38</v>
      </c>
      <c r="L518">
        <f t="shared" si="380"/>
        <v>6290</v>
      </c>
      <c r="M518" t="str">
        <f t="shared" si="381"/>
        <v>United States</v>
      </c>
      <c r="N518">
        <f t="shared" si="382"/>
        <v>0</v>
      </c>
      <c r="O518" t="str">
        <f t="shared" si="383"/>
        <v>GTX</v>
      </c>
      <c r="P518">
        <f t="shared" si="384"/>
        <v>550</v>
      </c>
      <c r="Q518" t="str">
        <f t="shared" si="385"/>
        <v>Rocco Neubert</v>
      </c>
      <c r="R518" t="str">
        <f t="shared" si="386"/>
        <v>East</v>
      </c>
    </row>
    <row r="519" spans="1:18">
      <c r="A519" t="s">
        <v>682</v>
      </c>
      <c r="B519" t="s">
        <v>7</v>
      </c>
      <c r="C519" t="s">
        <v>55</v>
      </c>
      <c r="D519" t="s">
        <v>226</v>
      </c>
      <c r="E519" t="s">
        <v>50</v>
      </c>
      <c r="F519" s="1">
        <v>42769</v>
      </c>
      <c r="G519" s="1">
        <v>42860</v>
      </c>
      <c r="H519">
        <v>515</v>
      </c>
      <c r="I519" t="str">
        <f>VLOOKUP(pipeline!D519,account,2,FALSE)</f>
        <v>medical</v>
      </c>
      <c r="J519">
        <f t="shared" si="378"/>
        <v>2017</v>
      </c>
      <c r="K519">
        <f t="shared" si="379"/>
        <v>4.54</v>
      </c>
      <c r="L519">
        <f t="shared" si="380"/>
        <v>9</v>
      </c>
      <c r="M519" t="str">
        <f t="shared" si="381"/>
        <v>United States</v>
      </c>
      <c r="N519">
        <f t="shared" si="382"/>
        <v>0</v>
      </c>
      <c r="O519" t="str">
        <f t="shared" si="383"/>
        <v>GTX</v>
      </c>
      <c r="P519">
        <f t="shared" si="384"/>
        <v>550</v>
      </c>
      <c r="Q519" t="str">
        <f t="shared" si="385"/>
        <v>Cara Losch</v>
      </c>
      <c r="R519" t="str">
        <f t="shared" si="386"/>
        <v>East</v>
      </c>
    </row>
    <row r="520" spans="1:18">
      <c r="A520" t="s">
        <v>683</v>
      </c>
      <c r="B520" t="s">
        <v>33</v>
      </c>
      <c r="C520" t="s">
        <v>56</v>
      </c>
      <c r="D520" t="s">
        <v>121</v>
      </c>
      <c r="E520" t="s">
        <v>52</v>
      </c>
      <c r="F520" s="1">
        <v>42769</v>
      </c>
      <c r="G520" s="1">
        <v>42856</v>
      </c>
      <c r="H520">
        <v>0</v>
      </c>
      <c r="I520" t="str">
        <f>VLOOKUP(pipeline!D520,account,2,FALSE)</f>
        <v>retail</v>
      </c>
      <c r="J520">
        <f t="shared" si="378"/>
        <v>1995</v>
      </c>
      <c r="K520">
        <f t="shared" si="379"/>
        <v>5158.71</v>
      </c>
      <c r="L520">
        <f t="shared" si="380"/>
        <v>17479</v>
      </c>
      <c r="M520" t="str">
        <f t="shared" si="381"/>
        <v>Japan</v>
      </c>
      <c r="N520">
        <f t="shared" si="382"/>
        <v>0</v>
      </c>
      <c r="O520" t="str">
        <f t="shared" si="383"/>
        <v>MG</v>
      </c>
      <c r="P520">
        <f t="shared" si="384"/>
        <v>55</v>
      </c>
      <c r="Q520" t="str">
        <f t="shared" si="385"/>
        <v>Rocco Neubert</v>
      </c>
      <c r="R520" t="str">
        <f t="shared" si="386"/>
        <v>East</v>
      </c>
    </row>
    <row r="521" spans="1:18">
      <c r="A521" t="s">
        <v>684</v>
      </c>
      <c r="B521" t="s">
        <v>34</v>
      </c>
      <c r="C521" t="s">
        <v>57</v>
      </c>
      <c r="D521" t="s">
        <v>200</v>
      </c>
      <c r="E521" t="s">
        <v>52</v>
      </c>
      <c r="F521" s="1">
        <v>42769</v>
      </c>
      <c r="G521" s="1">
        <v>42866</v>
      </c>
      <c r="H521">
        <v>0</v>
      </c>
      <c r="I521" t="str">
        <f>VLOOKUP(pipeline!D521,account,2,FALSE)</f>
        <v>finance</v>
      </c>
      <c r="J521">
        <f t="shared" si="378"/>
        <v>1998</v>
      </c>
      <c r="K521">
        <f t="shared" si="379"/>
        <v>2022.14</v>
      </c>
      <c r="L521">
        <f t="shared" si="380"/>
        <v>5113</v>
      </c>
      <c r="M521" t="str">
        <f t="shared" si="381"/>
        <v>United States</v>
      </c>
      <c r="N521">
        <f t="shared" si="382"/>
        <v>0</v>
      </c>
      <c r="O521" t="str">
        <f t="shared" si="383"/>
        <v>MG</v>
      </c>
      <c r="P521">
        <f t="shared" si="384"/>
        <v>3393</v>
      </c>
      <c r="Q521" t="str">
        <f t="shared" si="385"/>
        <v>Rocco Neubert</v>
      </c>
      <c r="R521" t="str">
        <f t="shared" si="386"/>
        <v>East</v>
      </c>
    </row>
    <row r="522" spans="1:18">
      <c r="A522" t="s">
        <v>685</v>
      </c>
      <c r="B522" t="s">
        <v>14</v>
      </c>
      <c r="C522" t="s">
        <v>58</v>
      </c>
      <c r="D522" t="s">
        <v>167</v>
      </c>
      <c r="E522" t="s">
        <v>50</v>
      </c>
      <c r="F522" s="1">
        <v>42769</v>
      </c>
      <c r="G522" s="1">
        <v>42906</v>
      </c>
      <c r="H522">
        <v>975</v>
      </c>
      <c r="I522" t="str">
        <f>VLOOKUP(pipeline!D522,account,2,FALSE)</f>
        <v>marketing</v>
      </c>
      <c r="J522">
        <f t="shared" si="378"/>
        <v>2000</v>
      </c>
      <c r="K522">
        <f t="shared" si="379"/>
        <v>2952.73</v>
      </c>
      <c r="L522">
        <f t="shared" si="380"/>
        <v>5107</v>
      </c>
      <c r="M522" t="str">
        <f t="shared" si="381"/>
        <v>United States</v>
      </c>
      <c r="N522">
        <f t="shared" si="382"/>
        <v>0</v>
      </c>
      <c r="O522" t="str">
        <f t="shared" si="383"/>
        <v>GTX</v>
      </c>
      <c r="P522">
        <f t="shared" si="384"/>
        <v>1096</v>
      </c>
      <c r="Q522" t="str">
        <f t="shared" si="385"/>
        <v>Celia Rouche</v>
      </c>
      <c r="R522" t="str">
        <f t="shared" si="386"/>
        <v>West</v>
      </c>
    </row>
    <row r="523" spans="1:18">
      <c r="A523" t="s">
        <v>686</v>
      </c>
      <c r="B523" t="s">
        <v>14</v>
      </c>
      <c r="C523" t="s">
        <v>57</v>
      </c>
      <c r="D523" t="s">
        <v>99</v>
      </c>
      <c r="E523" t="s">
        <v>50</v>
      </c>
      <c r="F523" s="1">
        <v>42769</v>
      </c>
      <c r="G523" s="1">
        <v>42856</v>
      </c>
      <c r="H523">
        <v>3376</v>
      </c>
      <c r="I523" t="str">
        <f>VLOOKUP(pipeline!D523,account,2,FALSE)</f>
        <v>marketing</v>
      </c>
      <c r="J523">
        <f t="shared" si="378"/>
        <v>2008</v>
      </c>
      <c r="K523">
        <f t="shared" si="379"/>
        <v>894.37</v>
      </c>
      <c r="L523">
        <f t="shared" si="380"/>
        <v>1593</v>
      </c>
      <c r="M523" t="str">
        <f t="shared" si="381"/>
        <v>Poland</v>
      </c>
      <c r="N523">
        <f t="shared" si="382"/>
        <v>0</v>
      </c>
      <c r="O523" t="str">
        <f t="shared" si="383"/>
        <v>MG</v>
      </c>
      <c r="P523">
        <f t="shared" si="384"/>
        <v>3393</v>
      </c>
      <c r="Q523" t="str">
        <f t="shared" si="385"/>
        <v>Celia Rouche</v>
      </c>
      <c r="R523" t="str">
        <f t="shared" si="386"/>
        <v>West</v>
      </c>
    </row>
    <row r="524" spans="1:18">
      <c r="A524" t="s">
        <v>687</v>
      </c>
      <c r="B524" t="s">
        <v>37</v>
      </c>
      <c r="C524" t="s">
        <v>55</v>
      </c>
      <c r="D524" t="s">
        <v>112</v>
      </c>
      <c r="E524" t="s">
        <v>50</v>
      </c>
      <c r="F524" s="1">
        <v>42769</v>
      </c>
      <c r="G524" s="1">
        <v>42806</v>
      </c>
      <c r="H524">
        <v>458</v>
      </c>
      <c r="I524" t="str">
        <f>VLOOKUP(pipeline!D524,account,2,FALSE)</f>
        <v>retail</v>
      </c>
      <c r="J524">
        <f t="shared" si="378"/>
        <v>1990</v>
      </c>
      <c r="K524">
        <f t="shared" si="379"/>
        <v>4968.91</v>
      </c>
      <c r="L524">
        <f t="shared" si="380"/>
        <v>7523</v>
      </c>
      <c r="M524" t="str">
        <f t="shared" si="381"/>
        <v>United States</v>
      </c>
      <c r="N524">
        <f t="shared" si="382"/>
        <v>0</v>
      </c>
      <c r="O524" t="str">
        <f t="shared" si="383"/>
        <v>GTX</v>
      </c>
      <c r="P524">
        <f t="shared" si="384"/>
        <v>550</v>
      </c>
      <c r="Q524" t="str">
        <f t="shared" si="385"/>
        <v>Summer Sewald</v>
      </c>
      <c r="R524" t="str">
        <f t="shared" si="386"/>
        <v>West</v>
      </c>
    </row>
    <row r="525" spans="1:18">
      <c r="A525" t="s">
        <v>688</v>
      </c>
      <c r="B525" t="s">
        <v>27</v>
      </c>
      <c r="C525" t="s">
        <v>55</v>
      </c>
      <c r="D525" t="s">
        <v>221</v>
      </c>
      <c r="E525" t="s">
        <v>52</v>
      </c>
      <c r="F525" s="1">
        <v>42769</v>
      </c>
      <c r="G525" s="1">
        <v>42871</v>
      </c>
      <c r="H525">
        <v>0</v>
      </c>
      <c r="I525" t="str">
        <f>VLOOKUP(pipeline!D525,account,2,FALSE)</f>
        <v>technolgy</v>
      </c>
      <c r="J525">
        <f t="shared" si="378"/>
        <v>2000</v>
      </c>
      <c r="K525">
        <f t="shared" si="379"/>
        <v>1223.72</v>
      </c>
      <c r="L525">
        <f t="shared" si="380"/>
        <v>2497</v>
      </c>
      <c r="M525" t="str">
        <f t="shared" si="381"/>
        <v>Norway</v>
      </c>
      <c r="N525">
        <f t="shared" si="382"/>
        <v>0</v>
      </c>
      <c r="O525" t="str">
        <f t="shared" si="383"/>
        <v>GTX</v>
      </c>
      <c r="P525">
        <f t="shared" si="384"/>
        <v>550</v>
      </c>
      <c r="Q525" t="str">
        <f t="shared" si="385"/>
        <v>Melvin Marxen</v>
      </c>
      <c r="R525" t="str">
        <f t="shared" si="386"/>
        <v>Central</v>
      </c>
    </row>
    <row r="526" spans="1:18">
      <c r="A526" t="s">
        <v>689</v>
      </c>
      <c r="B526" t="s">
        <v>38</v>
      </c>
      <c r="C526" t="s">
        <v>55</v>
      </c>
      <c r="D526" t="s">
        <v>151</v>
      </c>
      <c r="E526" t="s">
        <v>52</v>
      </c>
      <c r="F526" s="1">
        <v>42769</v>
      </c>
      <c r="G526" s="1">
        <v>42878</v>
      </c>
      <c r="H526">
        <v>0</v>
      </c>
      <c r="I526" t="str">
        <f>VLOOKUP(pipeline!D526,account,2,FALSE)</f>
        <v>finance</v>
      </c>
      <c r="J526">
        <f t="shared" si="378"/>
        <v>2008</v>
      </c>
      <c r="K526">
        <f t="shared" si="379"/>
        <v>52.5</v>
      </c>
      <c r="L526">
        <f t="shared" si="380"/>
        <v>165</v>
      </c>
      <c r="M526" t="str">
        <f t="shared" si="381"/>
        <v>United States</v>
      </c>
      <c r="N526">
        <f t="shared" si="382"/>
        <v>0</v>
      </c>
      <c r="O526" t="str">
        <f t="shared" si="383"/>
        <v>GTX</v>
      </c>
      <c r="P526">
        <f t="shared" si="384"/>
        <v>550</v>
      </c>
      <c r="Q526" t="str">
        <f t="shared" si="385"/>
        <v>Summer Sewald</v>
      </c>
      <c r="R526" t="str">
        <f t="shared" si="386"/>
        <v>West</v>
      </c>
    </row>
    <row r="527" spans="1:18">
      <c r="A527" t="s">
        <v>690</v>
      </c>
      <c r="B527" t="s">
        <v>38</v>
      </c>
      <c r="C527" t="s">
        <v>55</v>
      </c>
      <c r="D527" t="s">
        <v>151</v>
      </c>
      <c r="E527" t="s">
        <v>50</v>
      </c>
      <c r="F527" s="1">
        <v>42769</v>
      </c>
      <c r="G527" s="1">
        <v>42808</v>
      </c>
      <c r="H527">
        <v>622</v>
      </c>
      <c r="I527" t="str">
        <f>VLOOKUP(pipeline!D527,account,2,FALSE)</f>
        <v>finance</v>
      </c>
      <c r="J527">
        <f t="shared" si="378"/>
        <v>2008</v>
      </c>
      <c r="K527">
        <f t="shared" si="379"/>
        <v>52.5</v>
      </c>
      <c r="L527">
        <f t="shared" si="380"/>
        <v>165</v>
      </c>
      <c r="M527" t="str">
        <f t="shared" si="381"/>
        <v>United States</v>
      </c>
      <c r="N527">
        <f t="shared" si="382"/>
        <v>0</v>
      </c>
      <c r="O527" t="str">
        <f t="shared" si="383"/>
        <v>GTX</v>
      </c>
      <c r="P527">
        <f t="shared" si="384"/>
        <v>550</v>
      </c>
      <c r="Q527" t="str">
        <f t="shared" si="385"/>
        <v>Summer Sewald</v>
      </c>
      <c r="R527" t="str">
        <f t="shared" si="386"/>
        <v>West</v>
      </c>
    </row>
    <row r="528" spans="1:18">
      <c r="A528" t="s">
        <v>691</v>
      </c>
      <c r="B528" t="s">
        <v>38</v>
      </c>
      <c r="C528" t="s">
        <v>55</v>
      </c>
      <c r="D528" t="s">
        <v>194</v>
      </c>
      <c r="E528" t="s">
        <v>50</v>
      </c>
      <c r="F528" s="1">
        <v>42769</v>
      </c>
      <c r="G528" s="1">
        <v>42895</v>
      </c>
      <c r="H528">
        <v>441</v>
      </c>
      <c r="I528" t="str">
        <f>VLOOKUP(pipeline!D528,account,2,FALSE)</f>
        <v>medical</v>
      </c>
      <c r="J528">
        <f t="shared" si="378"/>
        <v>2004</v>
      </c>
      <c r="K528">
        <f t="shared" si="379"/>
        <v>1618.89</v>
      </c>
      <c r="L528">
        <f t="shared" si="380"/>
        <v>3889</v>
      </c>
      <c r="M528" t="str">
        <f t="shared" si="381"/>
        <v>United States</v>
      </c>
      <c r="N528">
        <f t="shared" si="382"/>
        <v>0</v>
      </c>
      <c r="O528" t="str">
        <f t="shared" si="383"/>
        <v>GTX</v>
      </c>
      <c r="P528">
        <f t="shared" si="384"/>
        <v>550</v>
      </c>
      <c r="Q528" t="str">
        <f t="shared" si="385"/>
        <v>Summer Sewald</v>
      </c>
      <c r="R528" t="str">
        <f t="shared" si="386"/>
        <v>West</v>
      </c>
    </row>
    <row r="529" spans="1:18">
      <c r="A529" t="s">
        <v>692</v>
      </c>
      <c r="B529" t="s">
        <v>28</v>
      </c>
      <c r="C529" t="s">
        <v>55</v>
      </c>
      <c r="D529" t="s">
        <v>89</v>
      </c>
      <c r="E529" t="s">
        <v>50</v>
      </c>
      <c r="F529" s="1">
        <v>42769</v>
      </c>
      <c r="G529" s="1">
        <v>42876</v>
      </c>
      <c r="H529">
        <v>538</v>
      </c>
      <c r="I529" t="str">
        <f>VLOOKUP(pipeline!D529,account,2,FALSE)</f>
        <v>medical</v>
      </c>
      <c r="J529">
        <f t="shared" si="378"/>
        <v>1992</v>
      </c>
      <c r="K529">
        <f t="shared" si="379"/>
        <v>3922.42</v>
      </c>
      <c r="L529">
        <f t="shared" si="380"/>
        <v>6837</v>
      </c>
      <c r="M529" t="str">
        <f t="shared" si="381"/>
        <v>United States</v>
      </c>
      <c r="N529">
        <f t="shared" si="382"/>
        <v>0</v>
      </c>
      <c r="O529" t="str">
        <f t="shared" si="383"/>
        <v>GTX</v>
      </c>
      <c r="P529">
        <f>VLOOKUP(C529,products,3,FALSE)</f>
        <v>550</v>
      </c>
      <c r="Q529" t="str">
        <f>VLOOKUP(B529,sales,2,FALSE)</f>
        <v>Melvin Marxen</v>
      </c>
      <c r="R529" t="str">
        <f>VLOOKUP(B529,sales,3,FALSE)</f>
        <v>Central</v>
      </c>
    </row>
    <row r="530" spans="1:18">
      <c r="A530" t="s">
        <v>693</v>
      </c>
      <c r="B530" t="s">
        <v>40</v>
      </c>
      <c r="C530" t="s">
        <v>59</v>
      </c>
      <c r="D530" t="s">
        <v>167</v>
      </c>
      <c r="E530" t="s">
        <v>50</v>
      </c>
      <c r="F530" s="1">
        <v>42769</v>
      </c>
      <c r="G530" s="1">
        <v>42823</v>
      </c>
      <c r="H530">
        <v>4667</v>
      </c>
      <c r="I530" t="str">
        <f>VLOOKUP(pipeline!D530,account,2,FALSE)</f>
        <v>marketing</v>
      </c>
      <c r="J530">
        <f t="shared" si="378"/>
        <v>2000</v>
      </c>
      <c r="K530">
        <f t="shared" si="379"/>
        <v>2952.73</v>
      </c>
      <c r="L530">
        <f t="shared" si="380"/>
        <v>5107</v>
      </c>
      <c r="M530" t="str">
        <f t="shared" si="381"/>
        <v>United States</v>
      </c>
      <c r="N530">
        <f t="shared" si="382"/>
        <v>0</v>
      </c>
      <c r="O530" t="str">
        <f t="shared" si="383"/>
        <v>GTX</v>
      </c>
      <c r="P530">
        <f>VLOOKUP(C530,products,3,FALSE)</f>
        <v>5482</v>
      </c>
      <c r="Q530" t="str">
        <f>VLOOKUP(B530,sales,2,FALSE)</f>
        <v>Summer Sewald</v>
      </c>
      <c r="R530" t="str">
        <f>VLOOKUP(B530,sales,3,FALSE)</f>
        <v>West</v>
      </c>
    </row>
    <row r="531" spans="1:18">
      <c r="A531" t="s">
        <v>694</v>
      </c>
      <c r="B531" t="s">
        <v>29</v>
      </c>
      <c r="C531" t="s">
        <v>58</v>
      </c>
      <c r="D531" t="s">
        <v>85</v>
      </c>
      <c r="E531" t="s">
        <v>50</v>
      </c>
      <c r="F531" s="1">
        <v>42769</v>
      </c>
      <c r="G531" s="1">
        <v>42901</v>
      </c>
      <c r="H531">
        <v>1018</v>
      </c>
      <c r="I531" t="str">
        <f>VLOOKUP(pipeline!D531,account,2,FALSE)</f>
        <v>software</v>
      </c>
      <c r="J531">
        <f t="shared" si="378"/>
        <v>1998</v>
      </c>
      <c r="K531">
        <f t="shared" si="379"/>
        <v>2714.9</v>
      </c>
      <c r="L531">
        <f t="shared" si="380"/>
        <v>2641</v>
      </c>
      <c r="M531" t="str">
        <f t="shared" si="381"/>
        <v>United States</v>
      </c>
      <c r="N531" t="str">
        <f t="shared" si="382"/>
        <v>Acme Corporation</v>
      </c>
      <c r="O531" t="str">
        <f t="shared" si="383"/>
        <v>GTX</v>
      </c>
      <c r="P531">
        <f>VLOOKUP(C531,products,3,FALSE)</f>
        <v>1096</v>
      </c>
      <c r="Q531" t="str">
        <f>VLOOKUP(B531,sales,2,FALSE)</f>
        <v>Melvin Marxen</v>
      </c>
      <c r="R531" t="str">
        <f>VLOOKUP(B531,sales,3,FALSE)</f>
        <v>Central</v>
      </c>
    </row>
    <row r="532" spans="1:18">
      <c r="A532" t="s">
        <v>695</v>
      </c>
      <c r="B532" t="s">
        <v>41</v>
      </c>
      <c r="C532" t="s">
        <v>58</v>
      </c>
      <c r="D532" t="s">
        <v>91</v>
      </c>
      <c r="E532" t="s">
        <v>52</v>
      </c>
      <c r="F532" s="1">
        <v>42769</v>
      </c>
      <c r="G532" s="1">
        <v>42896</v>
      </c>
      <c r="H532">
        <v>0</v>
      </c>
      <c r="I532" t="str">
        <f>VLOOKUP(pipeline!D532,account,2,FALSE)</f>
        <v>retail</v>
      </c>
      <c r="J532">
        <f t="shared" ref="J532:J538" si="387">VLOOKUP(D532,account,3,FALSE)</f>
        <v>1989</v>
      </c>
      <c r="K532">
        <f t="shared" ref="K532:K538" si="388">VLOOKUP(D532,account,4,FALSE)</f>
        <v>1388.67</v>
      </c>
      <c r="L532">
        <f t="shared" ref="L532:L538" si="389">VLOOKUP(D532,account,5,FALSE)</f>
        <v>3583</v>
      </c>
      <c r="M532" t="str">
        <f t="shared" ref="M532:M538" si="390">VLOOKUP(D532,account,6,FALSE)</f>
        <v>United States</v>
      </c>
      <c r="N532">
        <f t="shared" ref="N532:N538" si="391">VLOOKUP(D532,accounts,7,FALSE)</f>
        <v>0</v>
      </c>
      <c r="O532" t="str">
        <f t="shared" ref="O532:O538" si="392">VLOOKUP(C532,products,2,FALSE)</f>
        <v>GTX</v>
      </c>
      <c r="P532">
        <f t="shared" ref="P532:P538" si="393">VLOOKUP(C532,products,3,FALSE)</f>
        <v>1096</v>
      </c>
      <c r="Q532" t="str">
        <f t="shared" ref="Q532:Q538" si="394">VLOOKUP(B532,sales,2,FALSE)</f>
        <v>Summer Sewald</v>
      </c>
      <c r="R532" t="str">
        <f t="shared" ref="R532:R538" si="395">VLOOKUP(B532,sales,3,FALSE)</f>
        <v>West</v>
      </c>
    </row>
    <row r="533" spans="1:18">
      <c r="A533" t="s">
        <v>696</v>
      </c>
      <c r="B533" t="s">
        <v>20</v>
      </c>
      <c r="C533" t="s">
        <v>57</v>
      </c>
      <c r="D533" t="s">
        <v>117</v>
      </c>
      <c r="E533" t="s">
        <v>50</v>
      </c>
      <c r="F533" s="1">
        <v>42770</v>
      </c>
      <c r="G533" s="1">
        <v>42864</v>
      </c>
      <c r="H533">
        <v>3470</v>
      </c>
      <c r="I533" t="str">
        <f>VLOOKUP(pipeline!D533,account,2,FALSE)</f>
        <v>services</v>
      </c>
      <c r="J533">
        <f t="shared" si="387"/>
        <v>1997</v>
      </c>
      <c r="K533">
        <f t="shared" si="388"/>
        <v>2041.73</v>
      </c>
      <c r="L533">
        <f t="shared" si="389"/>
        <v>5276</v>
      </c>
      <c r="M533" t="str">
        <f t="shared" si="390"/>
        <v>United States</v>
      </c>
      <c r="N533">
        <f t="shared" si="391"/>
        <v>0</v>
      </c>
      <c r="O533" t="str">
        <f t="shared" si="392"/>
        <v>MG</v>
      </c>
      <c r="P533">
        <f t="shared" si="393"/>
        <v>3393</v>
      </c>
      <c r="Q533" t="str">
        <f t="shared" si="394"/>
        <v>Dustin Brinkmann</v>
      </c>
      <c r="R533" t="str">
        <f t="shared" si="395"/>
        <v>Central</v>
      </c>
    </row>
    <row r="534" spans="1:18">
      <c r="A534" t="s">
        <v>697</v>
      </c>
      <c r="B534" t="s">
        <v>7</v>
      </c>
      <c r="C534" t="s">
        <v>55</v>
      </c>
      <c r="D534" t="s">
        <v>208</v>
      </c>
      <c r="E534" t="s">
        <v>53</v>
      </c>
      <c r="F534" s="1">
        <v>42770</v>
      </c>
      <c r="I534" t="str">
        <f>VLOOKUP(pipeline!D534,account,2,FALSE)</f>
        <v>software</v>
      </c>
      <c r="J534">
        <f t="shared" si="387"/>
        <v>1982</v>
      </c>
      <c r="K534">
        <f t="shared" si="388"/>
        <v>4618</v>
      </c>
      <c r="L534">
        <f t="shared" si="389"/>
        <v>10083</v>
      </c>
      <c r="M534" t="str">
        <f t="shared" si="390"/>
        <v>United States</v>
      </c>
      <c r="N534">
        <f t="shared" si="391"/>
        <v>0</v>
      </c>
      <c r="O534" t="str">
        <f t="shared" si="392"/>
        <v>GTX</v>
      </c>
      <c r="P534">
        <f t="shared" si="393"/>
        <v>550</v>
      </c>
      <c r="Q534" t="str">
        <f t="shared" si="394"/>
        <v>Cara Losch</v>
      </c>
      <c r="R534" t="str">
        <f t="shared" si="395"/>
        <v>East</v>
      </c>
    </row>
    <row r="535" spans="1:18">
      <c r="A535" t="s">
        <v>698</v>
      </c>
      <c r="B535" t="s">
        <v>33</v>
      </c>
      <c r="C535" t="s">
        <v>58</v>
      </c>
      <c r="D535" t="s">
        <v>164</v>
      </c>
      <c r="E535" t="s">
        <v>52</v>
      </c>
      <c r="F535" s="1">
        <v>42770</v>
      </c>
      <c r="G535" s="1">
        <v>42873</v>
      </c>
      <c r="H535">
        <v>0</v>
      </c>
      <c r="I535" t="str">
        <f>VLOOKUP(pipeline!D535,account,2,FALSE)</f>
        <v>medical</v>
      </c>
      <c r="J535">
        <f t="shared" si="387"/>
        <v>1994</v>
      </c>
      <c r="K535">
        <f t="shared" si="388"/>
        <v>2818.38</v>
      </c>
      <c r="L535">
        <f t="shared" si="389"/>
        <v>6290</v>
      </c>
      <c r="M535" t="str">
        <f t="shared" si="390"/>
        <v>United States</v>
      </c>
      <c r="N535">
        <f t="shared" si="391"/>
        <v>0</v>
      </c>
      <c r="O535" t="str">
        <f t="shared" si="392"/>
        <v>GTX</v>
      </c>
      <c r="P535">
        <f t="shared" si="393"/>
        <v>1096</v>
      </c>
      <c r="Q535" t="str">
        <f t="shared" si="394"/>
        <v>Rocco Neubert</v>
      </c>
      <c r="R535" t="str">
        <f t="shared" si="395"/>
        <v>East</v>
      </c>
    </row>
    <row r="536" spans="1:18">
      <c r="A536" t="s">
        <v>699</v>
      </c>
      <c r="B536" t="s">
        <v>34</v>
      </c>
      <c r="C536" t="s">
        <v>59</v>
      </c>
      <c r="D536" t="s">
        <v>132</v>
      </c>
      <c r="E536" t="s">
        <v>50</v>
      </c>
      <c r="F536" s="1">
        <v>42770</v>
      </c>
      <c r="G536" s="1">
        <v>42885</v>
      </c>
      <c r="H536">
        <v>5366</v>
      </c>
      <c r="I536" t="str">
        <f>VLOOKUP(pipeline!D536,account,2,FALSE)</f>
        <v>technolgy</v>
      </c>
      <c r="J536">
        <f t="shared" si="387"/>
        <v>1996</v>
      </c>
      <c r="K536">
        <f t="shared" si="388"/>
        <v>1100.04</v>
      </c>
      <c r="L536">
        <f t="shared" si="389"/>
        <v>2822</v>
      </c>
      <c r="M536" t="str">
        <f t="shared" si="390"/>
        <v>United States</v>
      </c>
      <c r="N536">
        <f t="shared" si="391"/>
        <v>0</v>
      </c>
      <c r="O536" t="str">
        <f t="shared" si="392"/>
        <v>GTX</v>
      </c>
      <c r="P536">
        <f t="shared" si="393"/>
        <v>5482</v>
      </c>
      <c r="Q536" t="str">
        <f t="shared" si="394"/>
        <v>Rocco Neubert</v>
      </c>
      <c r="R536" t="str">
        <f t="shared" si="395"/>
        <v>East</v>
      </c>
    </row>
    <row r="537" spans="1:18">
      <c r="A537" t="s">
        <v>700</v>
      </c>
      <c r="B537" t="s">
        <v>26</v>
      </c>
      <c r="C537" t="s">
        <v>58</v>
      </c>
      <c r="D537" t="s">
        <v>155</v>
      </c>
      <c r="E537" t="s">
        <v>52</v>
      </c>
      <c r="F537" s="1">
        <v>42770</v>
      </c>
      <c r="G537" s="1">
        <v>42881</v>
      </c>
      <c r="H537">
        <v>0</v>
      </c>
      <c r="I537" t="str">
        <f>VLOOKUP(pipeline!D537,account,2,FALSE)</f>
        <v>technolgy</v>
      </c>
      <c r="J537">
        <f t="shared" si="387"/>
        <v>1983</v>
      </c>
      <c r="K537">
        <f t="shared" si="388"/>
        <v>1008.06</v>
      </c>
      <c r="L537">
        <f t="shared" si="389"/>
        <v>1238</v>
      </c>
      <c r="M537" t="str">
        <f t="shared" si="390"/>
        <v>United States</v>
      </c>
      <c r="N537">
        <f t="shared" si="391"/>
        <v>0</v>
      </c>
      <c r="O537" t="str">
        <f t="shared" si="392"/>
        <v>GTX</v>
      </c>
      <c r="P537">
        <f t="shared" si="393"/>
        <v>1096</v>
      </c>
      <c r="Q537" t="str">
        <f t="shared" si="394"/>
        <v>Melvin Marxen</v>
      </c>
      <c r="R537" t="str">
        <f t="shared" si="395"/>
        <v>Central</v>
      </c>
    </row>
    <row r="538" spans="1:18">
      <c r="A538" t="s">
        <v>701</v>
      </c>
      <c r="B538" t="s">
        <v>14</v>
      </c>
      <c r="C538" t="s">
        <v>58</v>
      </c>
      <c r="D538" t="s">
        <v>93</v>
      </c>
      <c r="E538" t="s">
        <v>53</v>
      </c>
      <c r="F538" s="1">
        <v>42770</v>
      </c>
      <c r="I538" t="str">
        <f>VLOOKUP(pipeline!D538,account,2,FALSE)</f>
        <v>entertainment</v>
      </c>
      <c r="J538">
        <f t="shared" si="387"/>
        <v>1993</v>
      </c>
      <c r="K538">
        <f t="shared" si="388"/>
        <v>4269.9</v>
      </c>
      <c r="L538">
        <f t="shared" si="389"/>
        <v>6472</v>
      </c>
      <c r="M538" t="str">
        <f t="shared" si="390"/>
        <v>United States</v>
      </c>
      <c r="N538" t="str">
        <f t="shared" si="391"/>
        <v>Massive Dynamic</v>
      </c>
      <c r="O538" t="str">
        <f t="shared" si="392"/>
        <v>GTX</v>
      </c>
      <c r="P538">
        <f t="shared" si="393"/>
        <v>1096</v>
      </c>
      <c r="Q538" t="str">
        <f t="shared" si="394"/>
        <v>Celia Rouche</v>
      </c>
      <c r="R538" t="str">
        <f t="shared" si="395"/>
        <v>West</v>
      </c>
    </row>
    <row r="539" spans="1:18">
      <c r="A539" t="s">
        <v>702</v>
      </c>
      <c r="B539" t="s">
        <v>39</v>
      </c>
      <c r="C539" t="s">
        <v>55</v>
      </c>
      <c r="D539" t="s">
        <v>371</v>
      </c>
      <c r="E539" t="s">
        <v>50</v>
      </c>
      <c r="F539" s="1">
        <v>42770</v>
      </c>
      <c r="G539" s="1">
        <v>42872</v>
      </c>
      <c r="H539">
        <v>582</v>
      </c>
      <c r="I539" t="str">
        <f>VLOOKUP(pipeline!D539,account,2,FALSE)</f>
        <v>retail</v>
      </c>
      <c r="J539">
        <f t="shared" ref="J539:J552" si="396">VLOOKUP(D539,account,3,FALSE)</f>
        <v>2003</v>
      </c>
      <c r="K539">
        <f t="shared" ref="K539:K552" si="397">VLOOKUP(D539,account,4,FALSE)</f>
        <v>223.8</v>
      </c>
      <c r="L539">
        <f t="shared" ref="L539:L552" si="398">VLOOKUP(D539,account,5,FALSE)</f>
        <v>299</v>
      </c>
      <c r="M539" t="str">
        <f t="shared" ref="M539:M552" si="399">VLOOKUP(D539,account,6,FALSE)</f>
        <v>United States</v>
      </c>
      <c r="N539">
        <f t="shared" ref="N539:N552" si="400">VLOOKUP(D539,accounts,7,FALSE)</f>
        <v>0</v>
      </c>
      <c r="O539" t="str">
        <f t="shared" ref="O539:O552" si="401">VLOOKUP(C539,products,2,FALSE)</f>
        <v>GTX</v>
      </c>
      <c r="P539">
        <f t="shared" ref="P539:P549" si="402">VLOOKUP(C539,products,3,FALSE)</f>
        <v>550</v>
      </c>
      <c r="Q539" t="str">
        <f t="shared" ref="Q539:Q549" si="403">VLOOKUP(B539,sales,2,FALSE)</f>
        <v>Summer Sewald</v>
      </c>
      <c r="R539" t="str">
        <f t="shared" ref="R539:R549" si="404">VLOOKUP(B539,sales,3,FALSE)</f>
        <v>West</v>
      </c>
    </row>
    <row r="540" spans="1:18">
      <c r="A540" t="s">
        <v>703</v>
      </c>
      <c r="B540" t="s">
        <v>39</v>
      </c>
      <c r="C540" t="s">
        <v>55</v>
      </c>
      <c r="D540" t="s">
        <v>99</v>
      </c>
      <c r="E540" t="s">
        <v>50</v>
      </c>
      <c r="F540" s="1">
        <v>42770</v>
      </c>
      <c r="G540" s="1">
        <v>42857</v>
      </c>
      <c r="H540">
        <v>583</v>
      </c>
      <c r="I540" t="str">
        <f>VLOOKUP(pipeline!D540,account,2,FALSE)</f>
        <v>marketing</v>
      </c>
      <c r="J540">
        <f t="shared" si="396"/>
        <v>2008</v>
      </c>
      <c r="K540">
        <f t="shared" si="397"/>
        <v>894.37</v>
      </c>
      <c r="L540">
        <f t="shared" si="398"/>
        <v>1593</v>
      </c>
      <c r="M540" t="str">
        <f t="shared" si="399"/>
        <v>Poland</v>
      </c>
      <c r="N540">
        <f t="shared" si="400"/>
        <v>0</v>
      </c>
      <c r="O540" t="str">
        <f t="shared" si="401"/>
        <v>GTX</v>
      </c>
      <c r="P540">
        <f t="shared" si="402"/>
        <v>550</v>
      </c>
      <c r="Q540" t="str">
        <f t="shared" si="403"/>
        <v>Summer Sewald</v>
      </c>
      <c r="R540" t="str">
        <f t="shared" si="404"/>
        <v>West</v>
      </c>
    </row>
    <row r="541" spans="1:18">
      <c r="A541" t="s">
        <v>704</v>
      </c>
      <c r="B541" t="s">
        <v>29</v>
      </c>
      <c r="C541" t="s">
        <v>55</v>
      </c>
      <c r="D541" t="s">
        <v>129</v>
      </c>
      <c r="E541" t="s">
        <v>52</v>
      </c>
      <c r="F541" s="1">
        <v>42770</v>
      </c>
      <c r="G541" s="1">
        <v>42871</v>
      </c>
      <c r="H541">
        <v>0</v>
      </c>
      <c r="I541" t="str">
        <f>VLOOKUP(pipeline!D541,account,2,FALSE)</f>
        <v>marketing</v>
      </c>
      <c r="J541">
        <f t="shared" si="396"/>
        <v>1995</v>
      </c>
      <c r="K541">
        <f t="shared" si="397"/>
        <v>2173.98</v>
      </c>
      <c r="L541">
        <f t="shared" si="398"/>
        <v>2928</v>
      </c>
      <c r="M541" t="str">
        <f t="shared" si="399"/>
        <v>United States</v>
      </c>
      <c r="N541" t="str">
        <f t="shared" si="400"/>
        <v>Inity</v>
      </c>
      <c r="O541" t="str">
        <f t="shared" si="401"/>
        <v>GTX</v>
      </c>
      <c r="P541">
        <f t="shared" si="402"/>
        <v>550</v>
      </c>
      <c r="Q541" t="str">
        <f t="shared" si="403"/>
        <v>Melvin Marxen</v>
      </c>
      <c r="R541" t="str">
        <f t="shared" si="404"/>
        <v>Central</v>
      </c>
    </row>
    <row r="542" spans="1:18">
      <c r="A542" t="s">
        <v>705</v>
      </c>
      <c r="B542" t="s">
        <v>17</v>
      </c>
      <c r="C542" t="s">
        <v>59</v>
      </c>
      <c r="D542" t="s">
        <v>112</v>
      </c>
      <c r="E542" t="s">
        <v>50</v>
      </c>
      <c r="F542" s="1">
        <v>42770</v>
      </c>
      <c r="G542" s="1">
        <v>42874</v>
      </c>
      <c r="H542">
        <v>6079</v>
      </c>
      <c r="I542" t="str">
        <f>VLOOKUP(pipeline!D542,account,2,FALSE)</f>
        <v>retail</v>
      </c>
      <c r="J542">
        <f t="shared" si="396"/>
        <v>1990</v>
      </c>
      <c r="K542">
        <f t="shared" si="397"/>
        <v>4968.91</v>
      </c>
      <c r="L542">
        <f t="shared" si="398"/>
        <v>7523</v>
      </c>
      <c r="M542" t="str">
        <f t="shared" si="399"/>
        <v>United States</v>
      </c>
      <c r="N542">
        <f t="shared" si="400"/>
        <v>0</v>
      </c>
      <c r="O542" t="str">
        <f t="shared" si="401"/>
        <v>GTX</v>
      </c>
      <c r="P542">
        <f t="shared" si="402"/>
        <v>5482</v>
      </c>
      <c r="Q542" t="str">
        <f t="shared" si="403"/>
        <v>Celia Rouche</v>
      </c>
      <c r="R542" t="str">
        <f t="shared" si="404"/>
        <v>West</v>
      </c>
    </row>
    <row r="543" spans="1:18">
      <c r="A543" t="s">
        <v>706</v>
      </c>
      <c r="B543" t="s">
        <v>41</v>
      </c>
      <c r="C543" t="s">
        <v>58</v>
      </c>
      <c r="D543" t="s">
        <v>112</v>
      </c>
      <c r="E543" t="s">
        <v>52</v>
      </c>
      <c r="F543" s="1">
        <v>42770</v>
      </c>
      <c r="G543" s="1">
        <v>42862</v>
      </c>
      <c r="H543">
        <v>0</v>
      </c>
      <c r="I543" t="str">
        <f>VLOOKUP(pipeline!D543,account,2,FALSE)</f>
        <v>retail</v>
      </c>
      <c r="J543">
        <f t="shared" si="396"/>
        <v>1990</v>
      </c>
      <c r="K543">
        <f t="shared" si="397"/>
        <v>4968.91</v>
      </c>
      <c r="L543">
        <f t="shared" si="398"/>
        <v>7523</v>
      </c>
      <c r="M543" t="str">
        <f t="shared" si="399"/>
        <v>United States</v>
      </c>
      <c r="N543">
        <f t="shared" si="400"/>
        <v>0</v>
      </c>
      <c r="O543" t="str">
        <f t="shared" si="401"/>
        <v>GTX</v>
      </c>
      <c r="P543">
        <f t="shared" si="402"/>
        <v>1096</v>
      </c>
      <c r="Q543" t="str">
        <f t="shared" si="403"/>
        <v>Summer Sewald</v>
      </c>
      <c r="R543" t="str">
        <f t="shared" si="404"/>
        <v>West</v>
      </c>
    </row>
    <row r="544" spans="1:18">
      <c r="A544" t="s">
        <v>707</v>
      </c>
      <c r="B544" t="s">
        <v>41</v>
      </c>
      <c r="C544" t="s">
        <v>58</v>
      </c>
      <c r="D544" t="s">
        <v>210</v>
      </c>
      <c r="E544" t="s">
        <v>50</v>
      </c>
      <c r="F544" s="1">
        <v>42770</v>
      </c>
      <c r="G544" s="1">
        <v>42888</v>
      </c>
      <c r="H544">
        <v>1068</v>
      </c>
      <c r="I544" t="str">
        <f>VLOOKUP(pipeline!D544,account,2,FALSE)</f>
        <v>technolgy</v>
      </c>
      <c r="J544">
        <f t="shared" si="396"/>
        <v>1980</v>
      </c>
      <c r="K544">
        <f t="shared" si="397"/>
        <v>7708.38</v>
      </c>
      <c r="L544">
        <f t="shared" si="398"/>
        <v>13756</v>
      </c>
      <c r="M544" t="str">
        <f t="shared" si="399"/>
        <v>United States</v>
      </c>
      <c r="N544">
        <f t="shared" si="400"/>
        <v>0</v>
      </c>
      <c r="O544" t="str">
        <f t="shared" si="401"/>
        <v>GTX</v>
      </c>
      <c r="P544">
        <f t="shared" si="402"/>
        <v>1096</v>
      </c>
      <c r="Q544" t="str">
        <f t="shared" si="403"/>
        <v>Summer Sewald</v>
      </c>
      <c r="R544" t="str">
        <f t="shared" si="404"/>
        <v>West</v>
      </c>
    </row>
    <row r="545" spans="1:18">
      <c r="A545" t="s">
        <v>708</v>
      </c>
      <c r="B545" t="s">
        <v>19</v>
      </c>
      <c r="C545" t="s">
        <v>56</v>
      </c>
      <c r="D545" t="s">
        <v>82</v>
      </c>
      <c r="E545" t="s">
        <v>50</v>
      </c>
      <c r="F545" s="1">
        <v>42771</v>
      </c>
      <c r="G545" s="1">
        <v>42859</v>
      </c>
      <c r="H545">
        <v>55</v>
      </c>
      <c r="I545" t="str">
        <f>VLOOKUP(pipeline!D545,account,2,FALSE)</f>
        <v>retail</v>
      </c>
      <c r="J545">
        <f t="shared" si="396"/>
        <v>2001</v>
      </c>
      <c r="K545">
        <f t="shared" si="397"/>
        <v>718.62</v>
      </c>
      <c r="L545">
        <f t="shared" si="398"/>
        <v>2448</v>
      </c>
      <c r="M545" t="str">
        <f t="shared" si="399"/>
        <v>United States</v>
      </c>
      <c r="N545">
        <f t="shared" si="400"/>
        <v>0</v>
      </c>
      <c r="O545" t="str">
        <f t="shared" si="401"/>
        <v>MG</v>
      </c>
      <c r="P545">
        <f t="shared" si="402"/>
        <v>55</v>
      </c>
      <c r="Q545" t="str">
        <f t="shared" si="403"/>
        <v>Dustin Brinkmann</v>
      </c>
      <c r="R545" t="str">
        <f t="shared" si="404"/>
        <v>Central</v>
      </c>
    </row>
    <row r="546" spans="1:18">
      <c r="A546" t="s">
        <v>709</v>
      </c>
      <c r="B546" t="s">
        <v>32</v>
      </c>
      <c r="C546" t="s">
        <v>55</v>
      </c>
      <c r="D546" t="s">
        <v>318</v>
      </c>
      <c r="E546" t="s">
        <v>53</v>
      </c>
      <c r="F546" s="1">
        <v>42771</v>
      </c>
      <c r="I546" t="str">
        <f>VLOOKUP(pipeline!D546,account,2,FALSE)</f>
        <v>retail</v>
      </c>
      <c r="J546">
        <f t="shared" si="396"/>
        <v>2000</v>
      </c>
      <c r="K546">
        <f t="shared" si="397"/>
        <v>167.89</v>
      </c>
      <c r="L546">
        <f t="shared" si="398"/>
        <v>493</v>
      </c>
      <c r="M546" t="str">
        <f t="shared" si="399"/>
        <v>Romania</v>
      </c>
      <c r="N546">
        <f t="shared" si="400"/>
        <v>0</v>
      </c>
      <c r="O546" t="str">
        <f t="shared" si="401"/>
        <v>GTX</v>
      </c>
      <c r="P546">
        <f t="shared" si="402"/>
        <v>550</v>
      </c>
      <c r="Q546" t="str">
        <f t="shared" si="403"/>
        <v>Rocco Neubert</v>
      </c>
      <c r="R546" t="str">
        <f t="shared" si="404"/>
        <v>East</v>
      </c>
    </row>
    <row r="547" spans="1:18">
      <c r="A547" t="s">
        <v>710</v>
      </c>
      <c r="B547" t="s">
        <v>32</v>
      </c>
      <c r="C547" t="s">
        <v>57</v>
      </c>
      <c r="D547" t="s">
        <v>277</v>
      </c>
      <c r="E547" t="s">
        <v>52</v>
      </c>
      <c r="F547" s="1">
        <v>42771</v>
      </c>
      <c r="G547" s="1">
        <v>42857</v>
      </c>
      <c r="H547">
        <v>0</v>
      </c>
      <c r="I547" t="str">
        <f>VLOOKUP(pipeline!D547,account,2,FALSE)</f>
        <v>retail</v>
      </c>
      <c r="J547">
        <f t="shared" si="396"/>
        <v>2005</v>
      </c>
      <c r="K547">
        <f t="shared" si="397"/>
        <v>2261.05</v>
      </c>
      <c r="L547">
        <f t="shared" si="398"/>
        <v>3851</v>
      </c>
      <c r="M547" t="str">
        <f t="shared" si="399"/>
        <v>United States</v>
      </c>
      <c r="N547">
        <f t="shared" si="400"/>
        <v>0</v>
      </c>
      <c r="O547" t="str">
        <f t="shared" si="401"/>
        <v>MG</v>
      </c>
      <c r="P547">
        <f t="shared" si="402"/>
        <v>3393</v>
      </c>
      <c r="Q547" t="str">
        <f t="shared" si="403"/>
        <v>Rocco Neubert</v>
      </c>
      <c r="R547" t="str">
        <f t="shared" si="404"/>
        <v>East</v>
      </c>
    </row>
    <row r="548" spans="1:18">
      <c r="A548" t="s">
        <v>711</v>
      </c>
      <c r="B548" t="s">
        <v>32</v>
      </c>
      <c r="C548" t="s">
        <v>55</v>
      </c>
      <c r="D548" t="s">
        <v>214</v>
      </c>
      <c r="E548" t="s">
        <v>50</v>
      </c>
      <c r="F548" s="1">
        <v>42771</v>
      </c>
      <c r="G548" s="1">
        <v>42821</v>
      </c>
      <c r="H548">
        <v>493</v>
      </c>
      <c r="I548" t="str">
        <f>VLOOKUP(pipeline!D548,account,2,FALSE)</f>
        <v>medical</v>
      </c>
      <c r="J548">
        <f t="shared" si="396"/>
        <v>1999</v>
      </c>
      <c r="K548">
        <f t="shared" si="397"/>
        <v>251.41</v>
      </c>
      <c r="L548">
        <f t="shared" si="398"/>
        <v>495</v>
      </c>
      <c r="M548" t="str">
        <f t="shared" si="399"/>
        <v>United States</v>
      </c>
      <c r="N548">
        <f t="shared" si="400"/>
        <v>0</v>
      </c>
      <c r="O548" t="str">
        <f t="shared" si="401"/>
        <v>GTX</v>
      </c>
      <c r="P548">
        <f t="shared" si="402"/>
        <v>550</v>
      </c>
      <c r="Q548" t="str">
        <f t="shared" si="403"/>
        <v>Rocco Neubert</v>
      </c>
      <c r="R548" t="str">
        <f t="shared" si="404"/>
        <v>East</v>
      </c>
    </row>
    <row r="549" spans="1:18">
      <c r="A549" t="s">
        <v>712</v>
      </c>
      <c r="B549" t="s">
        <v>25</v>
      </c>
      <c r="C549" t="s">
        <v>58</v>
      </c>
      <c r="D549" t="s">
        <v>89</v>
      </c>
      <c r="E549" t="s">
        <v>52</v>
      </c>
      <c r="F549" s="1">
        <v>42771</v>
      </c>
      <c r="G549" s="1">
        <v>42906</v>
      </c>
      <c r="H549">
        <v>0</v>
      </c>
      <c r="I549" t="str">
        <f>VLOOKUP(pipeline!D549,account,2,FALSE)</f>
        <v>medical</v>
      </c>
      <c r="J549">
        <f t="shared" si="396"/>
        <v>1992</v>
      </c>
      <c r="K549">
        <f t="shared" si="397"/>
        <v>3922.42</v>
      </c>
      <c r="L549">
        <f t="shared" si="398"/>
        <v>6837</v>
      </c>
      <c r="M549" t="str">
        <f t="shared" si="399"/>
        <v>United States</v>
      </c>
      <c r="N549">
        <f t="shared" si="400"/>
        <v>0</v>
      </c>
      <c r="O549" t="str">
        <f t="shared" si="401"/>
        <v>GTX</v>
      </c>
      <c r="P549">
        <f t="shared" si="402"/>
        <v>1096</v>
      </c>
      <c r="Q549" t="str">
        <f t="shared" si="403"/>
        <v>Melvin Marxen</v>
      </c>
      <c r="R549" t="str">
        <f t="shared" si="404"/>
        <v>Central</v>
      </c>
    </row>
    <row r="550" spans="1:18">
      <c r="A550" t="s">
        <v>713</v>
      </c>
      <c r="B550" t="s">
        <v>13</v>
      </c>
      <c r="C550" t="s">
        <v>56</v>
      </c>
      <c r="D550" t="s">
        <v>138</v>
      </c>
      <c r="E550" t="s">
        <v>53</v>
      </c>
      <c r="F550" s="1">
        <v>42771</v>
      </c>
      <c r="I550" t="str">
        <f>VLOOKUP(pipeline!D550,account,2,FALSE)</f>
        <v>marketing</v>
      </c>
      <c r="J550">
        <f t="shared" si="396"/>
        <v>1984</v>
      </c>
      <c r="K550">
        <f t="shared" si="397"/>
        <v>3027.46</v>
      </c>
      <c r="L550">
        <f t="shared" si="398"/>
        <v>9516</v>
      </c>
      <c r="M550" t="str">
        <f t="shared" si="399"/>
        <v>Jordan</v>
      </c>
      <c r="N550">
        <f t="shared" si="400"/>
        <v>0</v>
      </c>
      <c r="O550" t="str">
        <f t="shared" si="401"/>
        <v>MG</v>
      </c>
      <c r="P550">
        <f t="shared" ref="P550:P576" si="405">VLOOKUP(C550,products,3,FALSE)</f>
        <v>55</v>
      </c>
      <c r="Q550" t="str">
        <f t="shared" ref="Q550:Q576" si="406">VLOOKUP(B550,sales,2,FALSE)</f>
        <v>Celia Rouche</v>
      </c>
      <c r="R550" t="str">
        <f t="shared" ref="R550:R576" si="407">VLOOKUP(B550,sales,3,FALSE)</f>
        <v>West</v>
      </c>
    </row>
    <row r="551" spans="1:18">
      <c r="A551" t="s">
        <v>714</v>
      </c>
      <c r="B551" t="s">
        <v>13</v>
      </c>
      <c r="C551" t="s">
        <v>57</v>
      </c>
      <c r="D551" t="s">
        <v>106</v>
      </c>
      <c r="E551" t="s">
        <v>50</v>
      </c>
      <c r="F551" s="1">
        <v>42771</v>
      </c>
      <c r="G551" s="1">
        <v>42864</v>
      </c>
      <c r="H551">
        <v>3351</v>
      </c>
      <c r="I551" t="str">
        <f>VLOOKUP(pipeline!D551,account,2,FALSE)</f>
        <v>software</v>
      </c>
      <c r="J551">
        <f t="shared" si="396"/>
        <v>1996</v>
      </c>
      <c r="K551">
        <f t="shared" si="397"/>
        <v>6354.87</v>
      </c>
      <c r="L551">
        <f t="shared" si="398"/>
        <v>16780</v>
      </c>
      <c r="M551" t="str">
        <f t="shared" si="399"/>
        <v>United States</v>
      </c>
      <c r="N551" t="str">
        <f t="shared" si="400"/>
        <v>Bubba Gump</v>
      </c>
      <c r="O551" t="str">
        <f t="shared" si="401"/>
        <v>MG</v>
      </c>
      <c r="P551">
        <f t="shared" si="405"/>
        <v>3393</v>
      </c>
      <c r="Q551" t="str">
        <f t="shared" si="406"/>
        <v>Celia Rouche</v>
      </c>
      <c r="R551" t="str">
        <f t="shared" si="407"/>
        <v>West</v>
      </c>
    </row>
    <row r="552" spans="1:18">
      <c r="A552" t="s">
        <v>715</v>
      </c>
      <c r="B552" t="s">
        <v>21</v>
      </c>
      <c r="C552" t="s">
        <v>55</v>
      </c>
      <c r="D552" t="s">
        <v>290</v>
      </c>
      <c r="E552" t="s">
        <v>50</v>
      </c>
      <c r="F552" s="1">
        <v>42771</v>
      </c>
      <c r="G552" s="1">
        <v>42868</v>
      </c>
      <c r="H552">
        <v>501</v>
      </c>
      <c r="I552" t="str">
        <f>VLOOKUP(pipeline!D552,account,2,FALSE)</f>
        <v>medical</v>
      </c>
      <c r="J552">
        <f t="shared" si="396"/>
        <v>2002</v>
      </c>
      <c r="K552">
        <f t="shared" si="397"/>
        <v>3178.24</v>
      </c>
      <c r="L552">
        <f t="shared" si="398"/>
        <v>4540</v>
      </c>
      <c r="M552" t="str">
        <f t="shared" si="399"/>
        <v>United States</v>
      </c>
      <c r="N552">
        <f t="shared" si="400"/>
        <v>0</v>
      </c>
      <c r="O552" t="str">
        <f t="shared" si="401"/>
        <v>GTX</v>
      </c>
      <c r="P552">
        <f t="shared" si="405"/>
        <v>550</v>
      </c>
      <c r="Q552" t="str">
        <f t="shared" si="406"/>
        <v>Dustin Brinkmann</v>
      </c>
      <c r="R552" t="str">
        <f t="shared" si="407"/>
        <v>Central</v>
      </c>
    </row>
    <row r="553" spans="1:18">
      <c r="A553" t="s">
        <v>716</v>
      </c>
      <c r="B553" t="s">
        <v>22</v>
      </c>
      <c r="C553" t="s">
        <v>56</v>
      </c>
      <c r="D553" t="s">
        <v>309</v>
      </c>
      <c r="E553" t="s">
        <v>52</v>
      </c>
      <c r="F553" s="1">
        <v>42771</v>
      </c>
      <c r="G553" s="1">
        <v>42863</v>
      </c>
      <c r="H553">
        <v>0</v>
      </c>
      <c r="I553" t="str">
        <f>VLOOKUP(pipeline!D553,account,2,FALSE)</f>
        <v>marketing</v>
      </c>
      <c r="J553">
        <f t="shared" ref="J553:J566" si="408">VLOOKUP(D553,account,3,FALSE)</f>
        <v>1986</v>
      </c>
      <c r="K553">
        <f t="shared" ref="K553:K566" si="409">VLOOKUP(D553,account,4,FALSE)</f>
        <v>2403.58</v>
      </c>
      <c r="L553">
        <f t="shared" ref="L553:L566" si="410">VLOOKUP(D553,account,5,FALSE)</f>
        <v>8801</v>
      </c>
      <c r="M553" t="str">
        <f t="shared" ref="M553:M566" si="411">VLOOKUP(D553,account,6,FALSE)</f>
        <v>United States</v>
      </c>
      <c r="N553">
        <f t="shared" ref="N553:N566" si="412">VLOOKUP(D553,accounts,7,FALSE)</f>
        <v>0</v>
      </c>
      <c r="O553" t="str">
        <f t="shared" ref="O553:O566" si="413">VLOOKUP(C553,products,2,FALSE)</f>
        <v>MG</v>
      </c>
      <c r="P553">
        <f t="shared" si="405"/>
        <v>55</v>
      </c>
      <c r="Q553" t="str">
        <f t="shared" si="406"/>
        <v>Dustin Brinkmann</v>
      </c>
      <c r="R553" t="str">
        <f t="shared" si="407"/>
        <v>Central</v>
      </c>
    </row>
    <row r="554" spans="1:18">
      <c r="A554" t="s">
        <v>717</v>
      </c>
      <c r="B554" t="s">
        <v>35</v>
      </c>
      <c r="C554" t="s">
        <v>55</v>
      </c>
      <c r="D554" t="s">
        <v>138</v>
      </c>
      <c r="E554" t="s">
        <v>50</v>
      </c>
      <c r="F554" s="1">
        <v>42771</v>
      </c>
      <c r="G554" s="1">
        <v>42862</v>
      </c>
      <c r="H554">
        <v>532</v>
      </c>
      <c r="I554" t="str">
        <f>VLOOKUP(pipeline!D554,account,2,FALSE)</f>
        <v>marketing</v>
      </c>
      <c r="J554">
        <f t="shared" si="408"/>
        <v>1984</v>
      </c>
      <c r="K554">
        <f t="shared" si="409"/>
        <v>3027.46</v>
      </c>
      <c r="L554">
        <f t="shared" si="410"/>
        <v>9516</v>
      </c>
      <c r="M554" t="str">
        <f t="shared" si="411"/>
        <v>Jordan</v>
      </c>
      <c r="N554">
        <f t="shared" si="412"/>
        <v>0</v>
      </c>
      <c r="O554" t="str">
        <f t="shared" si="413"/>
        <v>GTX</v>
      </c>
      <c r="P554">
        <f t="shared" si="405"/>
        <v>550</v>
      </c>
      <c r="Q554" t="str">
        <f t="shared" si="406"/>
        <v>Rocco Neubert</v>
      </c>
      <c r="R554" t="str">
        <f t="shared" si="407"/>
        <v>East</v>
      </c>
    </row>
    <row r="555" spans="1:18">
      <c r="A555" t="s">
        <v>718</v>
      </c>
      <c r="B555" t="s">
        <v>17</v>
      </c>
      <c r="C555" t="s">
        <v>56</v>
      </c>
      <c r="D555" t="s">
        <v>101</v>
      </c>
      <c r="E555" t="s">
        <v>52</v>
      </c>
      <c r="F555" s="1">
        <v>42771</v>
      </c>
      <c r="G555" s="1">
        <v>42879</v>
      </c>
      <c r="H555">
        <v>0</v>
      </c>
      <c r="I555" t="str">
        <f>VLOOKUP(pipeline!D555,account,2,FALSE)</f>
        <v>telecommunications</v>
      </c>
      <c r="J555">
        <f t="shared" si="408"/>
        <v>1999</v>
      </c>
      <c r="K555">
        <f t="shared" si="409"/>
        <v>1699.85</v>
      </c>
      <c r="L555">
        <f t="shared" si="410"/>
        <v>5108</v>
      </c>
      <c r="M555" t="str">
        <f t="shared" si="411"/>
        <v>United States</v>
      </c>
      <c r="N555">
        <f t="shared" si="412"/>
        <v>0</v>
      </c>
      <c r="O555" t="str">
        <f t="shared" si="413"/>
        <v>MG</v>
      </c>
      <c r="P555">
        <f t="shared" si="405"/>
        <v>55</v>
      </c>
      <c r="Q555" t="str">
        <f t="shared" si="406"/>
        <v>Celia Rouche</v>
      </c>
      <c r="R555" t="str">
        <f t="shared" si="407"/>
        <v>West</v>
      </c>
    </row>
    <row r="556" spans="1:18">
      <c r="A556" t="s">
        <v>719</v>
      </c>
      <c r="B556" t="s">
        <v>17</v>
      </c>
      <c r="C556" t="s">
        <v>57</v>
      </c>
      <c r="D556" t="s">
        <v>134</v>
      </c>
      <c r="E556" t="s">
        <v>50</v>
      </c>
      <c r="F556" s="1">
        <v>42771</v>
      </c>
      <c r="G556" s="1">
        <v>42859</v>
      </c>
      <c r="H556">
        <v>3103</v>
      </c>
      <c r="I556" t="str">
        <f>VLOOKUP(pipeline!D556,account,2,FALSE)</f>
        <v>services</v>
      </c>
      <c r="J556">
        <f t="shared" si="408"/>
        <v>2003</v>
      </c>
      <c r="K556">
        <f t="shared" si="409"/>
        <v>692.19</v>
      </c>
      <c r="L556">
        <f t="shared" si="410"/>
        <v>1922</v>
      </c>
      <c r="M556" t="str">
        <f t="shared" si="411"/>
        <v>United States</v>
      </c>
      <c r="N556">
        <f t="shared" si="412"/>
        <v>0</v>
      </c>
      <c r="O556" t="str">
        <f t="shared" si="413"/>
        <v>MG</v>
      </c>
      <c r="P556">
        <f t="shared" si="405"/>
        <v>3393</v>
      </c>
      <c r="Q556" t="str">
        <f t="shared" si="406"/>
        <v>Celia Rouche</v>
      </c>
      <c r="R556" t="str">
        <f t="shared" si="407"/>
        <v>West</v>
      </c>
    </row>
    <row r="557" spans="1:18">
      <c r="A557" t="s">
        <v>720</v>
      </c>
      <c r="B557" t="s">
        <v>7</v>
      </c>
      <c r="C557" t="s">
        <v>59</v>
      </c>
      <c r="D557" t="s">
        <v>245</v>
      </c>
      <c r="E557" t="s">
        <v>50</v>
      </c>
      <c r="F557" s="1">
        <v>42772</v>
      </c>
      <c r="G557" s="1">
        <v>42877</v>
      </c>
      <c r="H557">
        <v>5505</v>
      </c>
      <c r="I557" t="str">
        <f>VLOOKUP(pipeline!D557,account,2,FALSE)</f>
        <v>retail</v>
      </c>
      <c r="J557">
        <f t="shared" si="408"/>
        <v>1990</v>
      </c>
      <c r="K557">
        <f t="shared" si="409"/>
        <v>2520.83</v>
      </c>
      <c r="L557">
        <f t="shared" si="410"/>
        <v>3502</v>
      </c>
      <c r="M557" t="str">
        <f t="shared" si="411"/>
        <v>United States</v>
      </c>
      <c r="N557">
        <f t="shared" si="412"/>
        <v>0</v>
      </c>
      <c r="O557" t="str">
        <f t="shared" si="413"/>
        <v>GTX</v>
      </c>
      <c r="P557">
        <f t="shared" si="405"/>
        <v>5482</v>
      </c>
      <c r="Q557" t="str">
        <f t="shared" si="406"/>
        <v>Cara Losch</v>
      </c>
      <c r="R557" t="str">
        <f t="shared" si="407"/>
        <v>East</v>
      </c>
    </row>
    <row r="558" spans="1:18">
      <c r="A558" t="s">
        <v>721</v>
      </c>
      <c r="B558" t="s">
        <v>14</v>
      </c>
      <c r="C558" t="s">
        <v>56</v>
      </c>
      <c r="D558" t="s">
        <v>290</v>
      </c>
      <c r="E558" t="s">
        <v>53</v>
      </c>
      <c r="F558" s="1">
        <v>42772</v>
      </c>
      <c r="I558" t="str">
        <f>VLOOKUP(pipeline!D558,account,2,FALSE)</f>
        <v>medical</v>
      </c>
      <c r="J558">
        <f t="shared" si="408"/>
        <v>2002</v>
      </c>
      <c r="K558">
        <f t="shared" si="409"/>
        <v>3178.24</v>
      </c>
      <c r="L558">
        <f t="shared" si="410"/>
        <v>4540</v>
      </c>
      <c r="M558" t="str">
        <f t="shared" si="411"/>
        <v>United States</v>
      </c>
      <c r="N558">
        <f t="shared" si="412"/>
        <v>0</v>
      </c>
      <c r="O558" t="str">
        <f t="shared" si="413"/>
        <v>MG</v>
      </c>
      <c r="P558">
        <f t="shared" si="405"/>
        <v>55</v>
      </c>
      <c r="Q558" t="str">
        <f t="shared" si="406"/>
        <v>Celia Rouche</v>
      </c>
      <c r="R558" t="str">
        <f t="shared" si="407"/>
        <v>West</v>
      </c>
    </row>
    <row r="559" spans="1:18">
      <c r="A559" t="s">
        <v>722</v>
      </c>
      <c r="B559" t="s">
        <v>38</v>
      </c>
      <c r="C559" t="s">
        <v>58</v>
      </c>
      <c r="D559" t="s">
        <v>196</v>
      </c>
      <c r="E559" t="s">
        <v>52</v>
      </c>
      <c r="F559" s="1">
        <v>42772</v>
      </c>
      <c r="G559" s="1">
        <v>42877</v>
      </c>
      <c r="H559">
        <v>0</v>
      </c>
      <c r="I559" t="str">
        <f>VLOOKUP(pipeline!D559,account,2,FALSE)</f>
        <v>employment</v>
      </c>
      <c r="J559">
        <f t="shared" si="408"/>
        <v>1983</v>
      </c>
      <c r="K559">
        <f t="shared" si="409"/>
        <v>2871.35</v>
      </c>
      <c r="L559">
        <f t="shared" si="410"/>
        <v>9561</v>
      </c>
      <c r="M559" t="str">
        <f t="shared" si="411"/>
        <v>United States</v>
      </c>
      <c r="N559">
        <f t="shared" si="412"/>
        <v>0</v>
      </c>
      <c r="O559" t="str">
        <f t="shared" si="413"/>
        <v>GTX</v>
      </c>
      <c r="P559">
        <f t="shared" si="405"/>
        <v>1096</v>
      </c>
      <c r="Q559" t="str">
        <f t="shared" si="406"/>
        <v>Summer Sewald</v>
      </c>
      <c r="R559" t="str">
        <f t="shared" si="407"/>
        <v>West</v>
      </c>
    </row>
    <row r="560" spans="1:18">
      <c r="A560" t="s">
        <v>723</v>
      </c>
      <c r="B560" t="s">
        <v>22</v>
      </c>
      <c r="C560" t="s">
        <v>58</v>
      </c>
      <c r="D560" t="s">
        <v>170</v>
      </c>
      <c r="E560" t="s">
        <v>50</v>
      </c>
      <c r="F560" s="1">
        <v>42772</v>
      </c>
      <c r="G560" s="1">
        <v>42870</v>
      </c>
      <c r="H560">
        <v>1068</v>
      </c>
      <c r="I560" t="str">
        <f>VLOOKUP(pipeline!D560,account,2,FALSE)</f>
        <v>technolgy</v>
      </c>
      <c r="J560">
        <f t="shared" si="408"/>
        <v>1987</v>
      </c>
      <c r="K560">
        <f t="shared" si="409"/>
        <v>2938.67</v>
      </c>
      <c r="L560">
        <f t="shared" si="410"/>
        <v>8775</v>
      </c>
      <c r="M560" t="str">
        <f t="shared" si="411"/>
        <v>Panama</v>
      </c>
      <c r="N560">
        <f t="shared" si="412"/>
        <v>0</v>
      </c>
      <c r="O560" t="str">
        <f t="shared" si="413"/>
        <v>GTX</v>
      </c>
      <c r="P560">
        <f t="shared" si="405"/>
        <v>1096</v>
      </c>
      <c r="Q560" t="str">
        <f t="shared" si="406"/>
        <v>Dustin Brinkmann</v>
      </c>
      <c r="R560" t="str">
        <f t="shared" si="407"/>
        <v>Central</v>
      </c>
    </row>
    <row r="561" spans="1:18">
      <c r="A561" t="s">
        <v>724</v>
      </c>
      <c r="B561" t="s">
        <v>17</v>
      </c>
      <c r="C561" t="s">
        <v>57</v>
      </c>
      <c r="D561" t="s">
        <v>93</v>
      </c>
      <c r="E561" t="s">
        <v>50</v>
      </c>
      <c r="F561" s="1">
        <v>42772</v>
      </c>
      <c r="G561" s="1">
        <v>42859</v>
      </c>
      <c r="H561">
        <v>3357</v>
      </c>
      <c r="I561" t="str">
        <f>VLOOKUP(pipeline!D561,account,2,FALSE)</f>
        <v>entertainment</v>
      </c>
      <c r="J561">
        <f t="shared" si="408"/>
        <v>1993</v>
      </c>
      <c r="K561">
        <f t="shared" si="409"/>
        <v>4269.9</v>
      </c>
      <c r="L561">
        <f t="shared" si="410"/>
        <v>6472</v>
      </c>
      <c r="M561" t="str">
        <f t="shared" si="411"/>
        <v>United States</v>
      </c>
      <c r="N561" t="str">
        <f t="shared" si="412"/>
        <v>Massive Dynamic</v>
      </c>
      <c r="O561" t="str">
        <f t="shared" si="413"/>
        <v>MG</v>
      </c>
      <c r="P561">
        <f t="shared" si="405"/>
        <v>3393</v>
      </c>
      <c r="Q561" t="str">
        <f t="shared" si="406"/>
        <v>Celia Rouche</v>
      </c>
      <c r="R561" t="str">
        <f t="shared" si="407"/>
        <v>West</v>
      </c>
    </row>
    <row r="562" spans="1:18">
      <c r="A562" t="s">
        <v>725</v>
      </c>
      <c r="B562" t="s">
        <v>10</v>
      </c>
      <c r="C562" t="s">
        <v>56</v>
      </c>
      <c r="D562" t="s">
        <v>138</v>
      </c>
      <c r="E562" t="s">
        <v>52</v>
      </c>
      <c r="F562" s="1">
        <v>42772</v>
      </c>
      <c r="G562" s="1">
        <v>42861</v>
      </c>
      <c r="H562">
        <v>0</v>
      </c>
      <c r="I562" t="str">
        <f>VLOOKUP(pipeline!D562,account,2,FALSE)</f>
        <v>marketing</v>
      </c>
      <c r="J562">
        <f t="shared" si="408"/>
        <v>1984</v>
      </c>
      <c r="K562">
        <f t="shared" si="409"/>
        <v>3027.46</v>
      </c>
      <c r="L562">
        <f t="shared" si="410"/>
        <v>9516</v>
      </c>
      <c r="M562" t="str">
        <f t="shared" si="411"/>
        <v>Jordan</v>
      </c>
      <c r="N562">
        <f t="shared" si="412"/>
        <v>0</v>
      </c>
      <c r="O562" t="str">
        <f t="shared" si="413"/>
        <v>MG</v>
      </c>
      <c r="P562">
        <f t="shared" si="405"/>
        <v>55</v>
      </c>
      <c r="Q562" t="str">
        <f t="shared" si="406"/>
        <v>Cara Losch</v>
      </c>
      <c r="R562" t="str">
        <f t="shared" si="407"/>
        <v>East</v>
      </c>
    </row>
    <row r="563" spans="1:18">
      <c r="A563" t="s">
        <v>726</v>
      </c>
      <c r="B563" t="s">
        <v>41</v>
      </c>
      <c r="C563" t="s">
        <v>55</v>
      </c>
      <c r="D563" t="s">
        <v>101</v>
      </c>
      <c r="E563" t="s">
        <v>52</v>
      </c>
      <c r="F563" s="1">
        <v>42772</v>
      </c>
      <c r="G563" s="1">
        <v>42882</v>
      </c>
      <c r="H563">
        <v>0</v>
      </c>
      <c r="I563" t="str">
        <f>VLOOKUP(pipeline!D563,account,2,FALSE)</f>
        <v>telecommunications</v>
      </c>
      <c r="J563">
        <f t="shared" si="408"/>
        <v>1999</v>
      </c>
      <c r="K563">
        <f t="shared" si="409"/>
        <v>1699.85</v>
      </c>
      <c r="L563">
        <f t="shared" si="410"/>
        <v>5108</v>
      </c>
      <c r="M563" t="str">
        <f t="shared" si="411"/>
        <v>United States</v>
      </c>
      <c r="N563">
        <f t="shared" si="412"/>
        <v>0</v>
      </c>
      <c r="O563" t="str">
        <f t="shared" si="413"/>
        <v>GTX</v>
      </c>
      <c r="P563">
        <f t="shared" si="405"/>
        <v>550</v>
      </c>
      <c r="Q563" t="str">
        <f t="shared" si="406"/>
        <v>Summer Sewald</v>
      </c>
      <c r="R563" t="str">
        <f t="shared" si="407"/>
        <v>West</v>
      </c>
    </row>
    <row r="564" spans="1:18">
      <c r="A564" t="s">
        <v>727</v>
      </c>
      <c r="B564" t="s">
        <v>41</v>
      </c>
      <c r="C564" t="s">
        <v>55</v>
      </c>
      <c r="D564" t="s">
        <v>103</v>
      </c>
      <c r="E564" t="s">
        <v>50</v>
      </c>
      <c r="F564" s="1">
        <v>42772</v>
      </c>
      <c r="G564" s="1">
        <v>42909</v>
      </c>
      <c r="H564">
        <v>532</v>
      </c>
      <c r="I564" t="str">
        <f>VLOOKUP(pipeline!D564,account,2,FALSE)</f>
        <v>employment</v>
      </c>
      <c r="J564">
        <f t="shared" si="408"/>
        <v>1988</v>
      </c>
      <c r="K564">
        <f t="shared" si="409"/>
        <v>2059.9</v>
      </c>
      <c r="L564">
        <f t="shared" si="410"/>
        <v>3644</v>
      </c>
      <c r="M564" t="str">
        <f t="shared" si="411"/>
        <v>United States</v>
      </c>
      <c r="N564">
        <f t="shared" si="412"/>
        <v>0</v>
      </c>
      <c r="O564" t="str">
        <f t="shared" si="413"/>
        <v>GTX</v>
      </c>
      <c r="P564">
        <f t="shared" si="405"/>
        <v>550</v>
      </c>
      <c r="Q564" t="str">
        <f t="shared" si="406"/>
        <v>Summer Sewald</v>
      </c>
      <c r="R564" t="str">
        <f t="shared" si="407"/>
        <v>West</v>
      </c>
    </row>
    <row r="565" spans="1:18">
      <c r="A565" t="s">
        <v>728</v>
      </c>
      <c r="B565" t="s">
        <v>33</v>
      </c>
      <c r="C565" t="s">
        <v>57</v>
      </c>
      <c r="D565" t="s">
        <v>226</v>
      </c>
      <c r="E565" t="s">
        <v>52</v>
      </c>
      <c r="F565" s="1">
        <v>42773</v>
      </c>
      <c r="G565" s="1">
        <v>42861</v>
      </c>
      <c r="H565">
        <v>0</v>
      </c>
      <c r="I565" t="str">
        <f>VLOOKUP(pipeline!D565,account,2,FALSE)</f>
        <v>medical</v>
      </c>
      <c r="J565">
        <f t="shared" si="408"/>
        <v>2017</v>
      </c>
      <c r="K565">
        <f t="shared" si="409"/>
        <v>4.54</v>
      </c>
      <c r="L565">
        <f t="shared" si="410"/>
        <v>9</v>
      </c>
      <c r="M565" t="str">
        <f t="shared" si="411"/>
        <v>United States</v>
      </c>
      <c r="N565">
        <f t="shared" si="412"/>
        <v>0</v>
      </c>
      <c r="O565" t="str">
        <f t="shared" si="413"/>
        <v>MG</v>
      </c>
      <c r="P565">
        <f t="shared" si="405"/>
        <v>3393</v>
      </c>
      <c r="Q565" t="str">
        <f t="shared" si="406"/>
        <v>Rocco Neubert</v>
      </c>
      <c r="R565" t="str">
        <f t="shared" si="407"/>
        <v>East</v>
      </c>
    </row>
    <row r="566" spans="1:18">
      <c r="A566" t="s">
        <v>729</v>
      </c>
      <c r="B566" t="s">
        <v>25</v>
      </c>
      <c r="C566" t="s">
        <v>59</v>
      </c>
      <c r="D566" t="s">
        <v>241</v>
      </c>
      <c r="E566" t="s">
        <v>50</v>
      </c>
      <c r="F566" s="1">
        <v>42773</v>
      </c>
      <c r="G566" s="1">
        <v>42860</v>
      </c>
      <c r="H566">
        <v>5786</v>
      </c>
      <c r="I566" t="str">
        <f>VLOOKUP(pipeline!D566,account,2,FALSE)</f>
        <v>finance</v>
      </c>
      <c r="J566">
        <f t="shared" si="408"/>
        <v>1991</v>
      </c>
      <c r="K566">
        <f t="shared" si="409"/>
        <v>2819.5</v>
      </c>
      <c r="L566">
        <f t="shared" si="410"/>
        <v>7227</v>
      </c>
      <c r="M566" t="str">
        <f t="shared" si="411"/>
        <v>United States</v>
      </c>
      <c r="N566" t="str">
        <f t="shared" si="412"/>
        <v>Golddex</v>
      </c>
      <c r="O566" t="str">
        <f t="shared" si="413"/>
        <v>GTX</v>
      </c>
      <c r="P566">
        <f t="shared" si="405"/>
        <v>5482</v>
      </c>
      <c r="Q566" t="str">
        <f t="shared" si="406"/>
        <v>Melvin Marxen</v>
      </c>
      <c r="R566" t="str">
        <f t="shared" si="407"/>
        <v>Central</v>
      </c>
    </row>
    <row r="567" spans="1:18">
      <c r="A567" t="s">
        <v>730</v>
      </c>
      <c r="B567" t="s">
        <v>14</v>
      </c>
      <c r="C567" t="s">
        <v>58</v>
      </c>
      <c r="D567" t="s">
        <v>101</v>
      </c>
      <c r="E567" t="s">
        <v>52</v>
      </c>
      <c r="F567" s="1">
        <v>42773</v>
      </c>
      <c r="G567" s="1">
        <v>42866</v>
      </c>
      <c r="H567">
        <v>0</v>
      </c>
      <c r="I567" t="str">
        <f>VLOOKUP(pipeline!D567,account,2,FALSE)</f>
        <v>telecommunications</v>
      </c>
      <c r="J567">
        <f t="shared" ref="J567:J576" si="414">VLOOKUP(D567,account,3,FALSE)</f>
        <v>1999</v>
      </c>
      <c r="K567">
        <f t="shared" ref="K567:K576" si="415">VLOOKUP(D567,account,4,FALSE)</f>
        <v>1699.85</v>
      </c>
      <c r="L567">
        <f t="shared" ref="L567:L576" si="416">VLOOKUP(D567,account,5,FALSE)</f>
        <v>5108</v>
      </c>
      <c r="M567" t="str">
        <f t="shared" ref="M567:M576" si="417">VLOOKUP(D567,account,6,FALSE)</f>
        <v>United States</v>
      </c>
      <c r="N567">
        <f t="shared" ref="N567:N576" si="418">VLOOKUP(D567,accounts,7,FALSE)</f>
        <v>0</v>
      </c>
      <c r="O567" t="str">
        <f t="shared" ref="O567:O576" si="419">VLOOKUP(C567,products,2,FALSE)</f>
        <v>GTX</v>
      </c>
      <c r="P567">
        <f t="shared" si="405"/>
        <v>1096</v>
      </c>
      <c r="Q567" t="str">
        <f t="shared" si="406"/>
        <v>Celia Rouche</v>
      </c>
      <c r="R567" t="str">
        <f t="shared" si="407"/>
        <v>West</v>
      </c>
    </row>
    <row r="568" spans="1:18">
      <c r="A568" t="s">
        <v>731</v>
      </c>
      <c r="B568" t="s">
        <v>27</v>
      </c>
      <c r="C568" t="s">
        <v>58</v>
      </c>
      <c r="D568" t="s">
        <v>442</v>
      </c>
      <c r="E568" t="s">
        <v>50</v>
      </c>
      <c r="F568" s="1">
        <v>42773</v>
      </c>
      <c r="G568" s="1">
        <v>42874</v>
      </c>
      <c r="H568">
        <v>1131</v>
      </c>
      <c r="I568" t="str">
        <f>VLOOKUP(pipeline!D568,account,2,FALSE)</f>
        <v>retail</v>
      </c>
      <c r="J568">
        <f t="shared" si="414"/>
        <v>1988</v>
      </c>
      <c r="K568">
        <f t="shared" si="415"/>
        <v>1376.8</v>
      </c>
      <c r="L568">
        <f t="shared" si="416"/>
        <v>1165</v>
      </c>
      <c r="M568" t="str">
        <f t="shared" si="417"/>
        <v>Belgium</v>
      </c>
      <c r="N568">
        <f t="shared" si="418"/>
        <v>0</v>
      </c>
      <c r="O568" t="str">
        <f t="shared" si="419"/>
        <v>GTX</v>
      </c>
      <c r="P568">
        <f t="shared" si="405"/>
        <v>1096</v>
      </c>
      <c r="Q568" t="str">
        <f t="shared" si="406"/>
        <v>Melvin Marxen</v>
      </c>
      <c r="R568" t="str">
        <f t="shared" si="407"/>
        <v>Central</v>
      </c>
    </row>
    <row r="569" spans="1:18">
      <c r="A569" t="s">
        <v>732</v>
      </c>
      <c r="B569" t="s">
        <v>38</v>
      </c>
      <c r="C569" t="s">
        <v>55</v>
      </c>
      <c r="D569" t="s">
        <v>196</v>
      </c>
      <c r="E569" t="s">
        <v>53</v>
      </c>
      <c r="F569" s="1">
        <v>42773</v>
      </c>
      <c r="I569" t="str">
        <f>VLOOKUP(pipeline!D569,account,2,FALSE)</f>
        <v>employment</v>
      </c>
      <c r="J569">
        <f t="shared" si="414"/>
        <v>1983</v>
      </c>
      <c r="K569">
        <f t="shared" si="415"/>
        <v>2871.35</v>
      </c>
      <c r="L569">
        <f t="shared" si="416"/>
        <v>9561</v>
      </c>
      <c r="M569" t="str">
        <f t="shared" si="417"/>
        <v>United States</v>
      </c>
      <c r="N569">
        <f t="shared" si="418"/>
        <v>0</v>
      </c>
      <c r="O569" t="str">
        <f t="shared" si="419"/>
        <v>GTX</v>
      </c>
      <c r="P569">
        <f t="shared" si="405"/>
        <v>550</v>
      </c>
      <c r="Q569" t="str">
        <f t="shared" si="406"/>
        <v>Summer Sewald</v>
      </c>
      <c r="R569" t="str">
        <f t="shared" si="407"/>
        <v>West</v>
      </c>
    </row>
    <row r="570" spans="1:18">
      <c r="A570" t="s">
        <v>733</v>
      </c>
      <c r="B570" t="s">
        <v>38</v>
      </c>
      <c r="C570" t="s">
        <v>59</v>
      </c>
      <c r="D570" t="s">
        <v>106</v>
      </c>
      <c r="E570" t="s">
        <v>50</v>
      </c>
      <c r="F570" s="1">
        <v>42773</v>
      </c>
      <c r="G570" s="1">
        <v>42870</v>
      </c>
      <c r="H570">
        <v>5401</v>
      </c>
      <c r="I570" t="str">
        <f>VLOOKUP(pipeline!D570,account,2,FALSE)</f>
        <v>software</v>
      </c>
      <c r="J570">
        <f t="shared" si="414"/>
        <v>1996</v>
      </c>
      <c r="K570">
        <f t="shared" si="415"/>
        <v>6354.87</v>
      </c>
      <c r="L570">
        <f t="shared" si="416"/>
        <v>16780</v>
      </c>
      <c r="M570" t="str">
        <f t="shared" si="417"/>
        <v>United States</v>
      </c>
      <c r="N570" t="str">
        <f t="shared" si="418"/>
        <v>Bubba Gump</v>
      </c>
      <c r="O570" t="str">
        <f t="shared" si="419"/>
        <v>GTX</v>
      </c>
      <c r="P570">
        <f t="shared" si="405"/>
        <v>5482</v>
      </c>
      <c r="Q570" t="str">
        <f t="shared" si="406"/>
        <v>Summer Sewald</v>
      </c>
      <c r="R570" t="str">
        <f t="shared" si="407"/>
        <v>West</v>
      </c>
    </row>
    <row r="571" spans="1:18">
      <c r="A571" t="s">
        <v>734</v>
      </c>
      <c r="B571" t="s">
        <v>28</v>
      </c>
      <c r="C571" t="s">
        <v>58</v>
      </c>
      <c r="D571" t="s">
        <v>145</v>
      </c>
      <c r="E571" t="s">
        <v>50</v>
      </c>
      <c r="F571" s="1">
        <v>42773</v>
      </c>
      <c r="G571" s="1">
        <v>42822</v>
      </c>
      <c r="H571">
        <v>1062</v>
      </c>
      <c r="I571" t="str">
        <f>VLOOKUP(pipeline!D571,account,2,FALSE)</f>
        <v>marketing</v>
      </c>
      <c r="J571">
        <f t="shared" si="414"/>
        <v>1985</v>
      </c>
      <c r="K571">
        <f t="shared" si="415"/>
        <v>375.43</v>
      </c>
      <c r="L571">
        <f t="shared" si="416"/>
        <v>1190</v>
      </c>
      <c r="M571" t="str">
        <f t="shared" si="417"/>
        <v>United States</v>
      </c>
      <c r="N571">
        <f t="shared" si="418"/>
        <v>0</v>
      </c>
      <c r="O571" t="str">
        <f t="shared" si="419"/>
        <v>GTX</v>
      </c>
      <c r="P571">
        <f t="shared" si="405"/>
        <v>1096</v>
      </c>
      <c r="Q571" t="str">
        <f t="shared" si="406"/>
        <v>Melvin Marxen</v>
      </c>
      <c r="R571" t="str">
        <f t="shared" si="407"/>
        <v>Central</v>
      </c>
    </row>
    <row r="572" spans="1:18">
      <c r="A572" t="s">
        <v>735</v>
      </c>
      <c r="B572" t="s">
        <v>35</v>
      </c>
      <c r="C572" t="s">
        <v>57</v>
      </c>
      <c r="D572" t="s">
        <v>127</v>
      </c>
      <c r="E572" t="s">
        <v>50</v>
      </c>
      <c r="F572" s="1">
        <v>42773</v>
      </c>
      <c r="G572" s="1">
        <v>42817</v>
      </c>
      <c r="H572">
        <v>3695</v>
      </c>
      <c r="I572" t="str">
        <f>VLOOKUP(pipeline!D572,account,2,FALSE)</f>
        <v>software</v>
      </c>
      <c r="J572">
        <f t="shared" si="414"/>
        <v>1979</v>
      </c>
      <c r="K572">
        <f t="shared" si="415"/>
        <v>4478.47</v>
      </c>
      <c r="L572">
        <f t="shared" si="416"/>
        <v>13809</v>
      </c>
      <c r="M572" t="str">
        <f t="shared" si="417"/>
        <v>United States</v>
      </c>
      <c r="N572">
        <f t="shared" si="418"/>
        <v>0</v>
      </c>
      <c r="O572" t="str">
        <f t="shared" si="419"/>
        <v>MG</v>
      </c>
      <c r="P572">
        <f t="shared" si="405"/>
        <v>3393</v>
      </c>
      <c r="Q572" t="str">
        <f t="shared" si="406"/>
        <v>Rocco Neubert</v>
      </c>
      <c r="R572" t="str">
        <f t="shared" si="407"/>
        <v>East</v>
      </c>
    </row>
    <row r="573" spans="1:18">
      <c r="A573" t="s">
        <v>736</v>
      </c>
      <c r="B573" t="s">
        <v>9</v>
      </c>
      <c r="C573" t="s">
        <v>56</v>
      </c>
      <c r="D573" t="s">
        <v>226</v>
      </c>
      <c r="E573" t="s">
        <v>52</v>
      </c>
      <c r="F573" s="1">
        <v>42773</v>
      </c>
      <c r="G573" s="1">
        <v>42890</v>
      </c>
      <c r="H573">
        <v>0</v>
      </c>
      <c r="I573" t="str">
        <f>VLOOKUP(pipeline!D573,account,2,FALSE)</f>
        <v>medical</v>
      </c>
      <c r="J573">
        <f t="shared" si="414"/>
        <v>2017</v>
      </c>
      <c r="K573">
        <f t="shared" si="415"/>
        <v>4.54</v>
      </c>
      <c r="L573">
        <f t="shared" si="416"/>
        <v>9</v>
      </c>
      <c r="M573" t="str">
        <f t="shared" si="417"/>
        <v>United States</v>
      </c>
      <c r="N573">
        <f t="shared" si="418"/>
        <v>0</v>
      </c>
      <c r="O573" t="str">
        <f t="shared" si="419"/>
        <v>MG</v>
      </c>
      <c r="P573">
        <f t="shared" si="405"/>
        <v>55</v>
      </c>
      <c r="Q573" t="str">
        <f t="shared" si="406"/>
        <v>Cara Losch</v>
      </c>
      <c r="R573" t="str">
        <f t="shared" si="407"/>
        <v>East</v>
      </c>
    </row>
    <row r="574" spans="1:18">
      <c r="A574" t="s">
        <v>737</v>
      </c>
      <c r="B574" t="s">
        <v>23</v>
      </c>
      <c r="C574" t="s">
        <v>56</v>
      </c>
      <c r="D574" t="s">
        <v>158</v>
      </c>
      <c r="E574" t="s">
        <v>50</v>
      </c>
      <c r="F574" s="1">
        <v>42773</v>
      </c>
      <c r="G574" s="1">
        <v>42889</v>
      </c>
      <c r="H574">
        <v>60</v>
      </c>
      <c r="I574" t="str">
        <f>VLOOKUP(pipeline!D574,account,2,FALSE)</f>
        <v>finance</v>
      </c>
      <c r="J574">
        <f t="shared" si="414"/>
        <v>2006</v>
      </c>
      <c r="K574">
        <f t="shared" si="415"/>
        <v>1102.43</v>
      </c>
      <c r="L574">
        <f t="shared" si="416"/>
        <v>1759</v>
      </c>
      <c r="M574" t="str">
        <f t="shared" si="417"/>
        <v>United States</v>
      </c>
      <c r="N574">
        <f t="shared" si="418"/>
        <v>0</v>
      </c>
      <c r="O574" t="str">
        <f t="shared" si="419"/>
        <v>MG</v>
      </c>
      <c r="P574">
        <f t="shared" si="405"/>
        <v>55</v>
      </c>
      <c r="Q574" t="str">
        <f t="shared" si="406"/>
        <v>Dustin Brinkmann</v>
      </c>
      <c r="R574" t="str">
        <f t="shared" si="407"/>
        <v>Central</v>
      </c>
    </row>
    <row r="575" spans="1:18">
      <c r="A575" t="s">
        <v>738</v>
      </c>
      <c r="B575" t="s">
        <v>17</v>
      </c>
      <c r="C575" t="s">
        <v>57</v>
      </c>
      <c r="D575" t="s">
        <v>273</v>
      </c>
      <c r="E575" t="s">
        <v>50</v>
      </c>
      <c r="F575" s="1">
        <v>42773</v>
      </c>
      <c r="G575" s="1">
        <v>42899</v>
      </c>
      <c r="H575">
        <v>2919</v>
      </c>
      <c r="I575" t="str">
        <f>VLOOKUP(pipeline!D575,account,2,FALSE)</f>
        <v>retail</v>
      </c>
      <c r="J575">
        <f t="shared" si="414"/>
        <v>1996</v>
      </c>
      <c r="K575">
        <f t="shared" si="415"/>
        <v>2214.94</v>
      </c>
      <c r="L575">
        <f t="shared" si="416"/>
        <v>5374</v>
      </c>
      <c r="M575" t="str">
        <f t="shared" si="417"/>
        <v>United States</v>
      </c>
      <c r="N575">
        <f t="shared" si="418"/>
        <v>0</v>
      </c>
      <c r="O575" t="str">
        <f t="shared" si="419"/>
        <v>MG</v>
      </c>
      <c r="P575">
        <f t="shared" si="405"/>
        <v>3393</v>
      </c>
      <c r="Q575" t="str">
        <f t="shared" si="406"/>
        <v>Celia Rouche</v>
      </c>
      <c r="R575" t="str">
        <f t="shared" si="407"/>
        <v>West</v>
      </c>
    </row>
    <row r="576" spans="1:18">
      <c r="A576" t="s">
        <v>739</v>
      </c>
      <c r="B576" t="s">
        <v>32</v>
      </c>
      <c r="C576" t="s">
        <v>56</v>
      </c>
      <c r="D576" t="s">
        <v>297</v>
      </c>
      <c r="E576" t="s">
        <v>53</v>
      </c>
      <c r="F576" s="1">
        <v>42774</v>
      </c>
      <c r="I576" t="str">
        <f>VLOOKUP(pipeline!D576,account,2,FALSE)</f>
        <v>medical</v>
      </c>
      <c r="J576">
        <f t="shared" si="414"/>
        <v>1986</v>
      </c>
      <c r="K576">
        <f t="shared" si="415"/>
        <v>647.18</v>
      </c>
      <c r="L576">
        <f t="shared" si="416"/>
        <v>1185</v>
      </c>
      <c r="M576" t="str">
        <f t="shared" si="417"/>
        <v>Kenya</v>
      </c>
      <c r="N576">
        <f t="shared" si="418"/>
        <v>0</v>
      </c>
      <c r="O576" t="str">
        <f t="shared" si="419"/>
        <v>MG</v>
      </c>
      <c r="P576">
        <f t="shared" si="405"/>
        <v>55</v>
      </c>
      <c r="Q576" t="str">
        <f t="shared" si="406"/>
        <v>Rocco Neubert</v>
      </c>
      <c r="R576" t="str">
        <f t="shared" si="407"/>
        <v>East</v>
      </c>
    </row>
    <row r="577" spans="1:18">
      <c r="A577" t="s">
        <v>740</v>
      </c>
      <c r="B577" t="s">
        <v>32</v>
      </c>
      <c r="C577" t="s">
        <v>55</v>
      </c>
      <c r="D577" t="s">
        <v>223</v>
      </c>
      <c r="E577" t="s">
        <v>50</v>
      </c>
      <c r="F577" s="1">
        <v>42774</v>
      </c>
      <c r="G577" s="1">
        <v>42856</v>
      </c>
      <c r="H577">
        <v>623</v>
      </c>
      <c r="I577" t="str">
        <f>VLOOKUP(pipeline!D577,account,2,FALSE)</f>
        <v>retail</v>
      </c>
      <c r="J577">
        <f t="shared" ref="J577:J583" si="420">VLOOKUP(D577,account,3,FALSE)</f>
        <v>2003</v>
      </c>
      <c r="K577">
        <f t="shared" ref="K577:K583" si="421">VLOOKUP(D577,account,4,FALSE)</f>
        <v>1419.98</v>
      </c>
      <c r="L577">
        <f t="shared" ref="L577:L583" si="422">VLOOKUP(D577,account,5,FALSE)</f>
        <v>4018</v>
      </c>
      <c r="M577" t="str">
        <f t="shared" ref="M577:M583" si="423">VLOOKUP(D577,account,6,FALSE)</f>
        <v>United States</v>
      </c>
      <c r="N577">
        <f t="shared" ref="N577:N583" si="424">VLOOKUP(D577,accounts,7,FALSE)</f>
        <v>0</v>
      </c>
      <c r="O577" t="str">
        <f t="shared" ref="O577:O583" si="425">VLOOKUP(C577,products,2,FALSE)</f>
        <v>GTX</v>
      </c>
      <c r="P577">
        <f t="shared" ref="P577:P583" si="426">VLOOKUP(C577,products,3,FALSE)</f>
        <v>550</v>
      </c>
      <c r="Q577" t="str">
        <f t="shared" ref="Q577:Q583" si="427">VLOOKUP(B577,sales,2,FALSE)</f>
        <v>Rocco Neubert</v>
      </c>
      <c r="R577" t="str">
        <f t="shared" ref="R577:R583" si="428">VLOOKUP(B577,sales,3,FALSE)</f>
        <v>East</v>
      </c>
    </row>
    <row r="578" spans="1:18">
      <c r="A578" t="s">
        <v>741</v>
      </c>
      <c r="B578" t="s">
        <v>7</v>
      </c>
      <c r="C578" t="s">
        <v>56</v>
      </c>
      <c r="D578" t="s">
        <v>200</v>
      </c>
      <c r="E578" t="s">
        <v>52</v>
      </c>
      <c r="F578" s="1">
        <v>42774</v>
      </c>
      <c r="G578" s="1">
        <v>42825</v>
      </c>
      <c r="H578">
        <v>0</v>
      </c>
      <c r="I578" t="str">
        <f>VLOOKUP(pipeline!D578,account,2,FALSE)</f>
        <v>finance</v>
      </c>
      <c r="J578">
        <f t="shared" si="420"/>
        <v>1998</v>
      </c>
      <c r="K578">
        <f t="shared" si="421"/>
        <v>2022.14</v>
      </c>
      <c r="L578">
        <f t="shared" si="422"/>
        <v>5113</v>
      </c>
      <c r="M578" t="str">
        <f t="shared" si="423"/>
        <v>United States</v>
      </c>
      <c r="N578">
        <f t="shared" si="424"/>
        <v>0</v>
      </c>
      <c r="O578" t="str">
        <f t="shared" si="425"/>
        <v>MG</v>
      </c>
      <c r="P578">
        <f t="shared" si="426"/>
        <v>55</v>
      </c>
      <c r="Q578" t="str">
        <f t="shared" si="427"/>
        <v>Cara Losch</v>
      </c>
      <c r="R578" t="str">
        <f t="shared" si="428"/>
        <v>East</v>
      </c>
    </row>
    <row r="579" spans="1:18">
      <c r="A579" t="s">
        <v>742</v>
      </c>
      <c r="B579" t="s">
        <v>25</v>
      </c>
      <c r="C579" t="s">
        <v>57</v>
      </c>
      <c r="D579" t="s">
        <v>238</v>
      </c>
      <c r="E579" t="s">
        <v>52</v>
      </c>
      <c r="F579" s="1">
        <v>42774</v>
      </c>
      <c r="G579" s="1">
        <v>42859</v>
      </c>
      <c r="H579">
        <v>0</v>
      </c>
      <c r="I579" t="str">
        <f>VLOOKUP(pipeline!D579,account,2,FALSE)</f>
        <v>marketing</v>
      </c>
      <c r="J579">
        <f t="shared" si="420"/>
        <v>2012</v>
      </c>
      <c r="K579">
        <f t="shared" si="421"/>
        <v>45.39</v>
      </c>
      <c r="L579">
        <f t="shared" si="422"/>
        <v>100</v>
      </c>
      <c r="M579" t="str">
        <f t="shared" si="423"/>
        <v>United States</v>
      </c>
      <c r="N579" t="str">
        <f t="shared" si="424"/>
        <v>Inity</v>
      </c>
      <c r="O579" t="str">
        <f t="shared" si="425"/>
        <v>MG</v>
      </c>
      <c r="P579">
        <f t="shared" si="426"/>
        <v>3393</v>
      </c>
      <c r="Q579" t="str">
        <f t="shared" si="427"/>
        <v>Melvin Marxen</v>
      </c>
      <c r="R579" t="str">
        <f t="shared" si="428"/>
        <v>Central</v>
      </c>
    </row>
    <row r="580" spans="1:18">
      <c r="A580" t="s">
        <v>743</v>
      </c>
      <c r="B580" t="s">
        <v>13</v>
      </c>
      <c r="C580" t="s">
        <v>55</v>
      </c>
      <c r="D580" t="s">
        <v>147</v>
      </c>
      <c r="E580" t="s">
        <v>53</v>
      </c>
      <c r="F580" s="1">
        <v>42774</v>
      </c>
      <c r="I580" t="str">
        <f>VLOOKUP(pipeline!D580,account,2,FALSE)</f>
        <v>retail</v>
      </c>
      <c r="J580">
        <f t="shared" si="420"/>
        <v>2007</v>
      </c>
      <c r="K580">
        <f t="shared" si="421"/>
        <v>894.33</v>
      </c>
      <c r="L580">
        <f t="shared" si="422"/>
        <v>1635</v>
      </c>
      <c r="M580" t="str">
        <f t="shared" si="423"/>
        <v>Italy</v>
      </c>
      <c r="N580">
        <f t="shared" si="424"/>
        <v>0</v>
      </c>
      <c r="O580" t="str">
        <f t="shared" si="425"/>
        <v>GTX</v>
      </c>
      <c r="P580">
        <f t="shared" si="426"/>
        <v>550</v>
      </c>
      <c r="Q580" t="str">
        <f t="shared" si="427"/>
        <v>Celia Rouche</v>
      </c>
      <c r="R580" t="str">
        <f t="shared" si="428"/>
        <v>West</v>
      </c>
    </row>
    <row r="581" spans="1:18">
      <c r="A581" t="s">
        <v>744</v>
      </c>
      <c r="B581" t="s">
        <v>37</v>
      </c>
      <c r="C581" t="s">
        <v>56</v>
      </c>
      <c r="D581" t="s">
        <v>106</v>
      </c>
      <c r="E581" t="s">
        <v>50</v>
      </c>
      <c r="F581" s="1">
        <v>42774</v>
      </c>
      <c r="G581" s="1">
        <v>42859</v>
      </c>
      <c r="H581">
        <v>49</v>
      </c>
      <c r="I581" t="str">
        <f>VLOOKUP(pipeline!D581,account,2,FALSE)</f>
        <v>software</v>
      </c>
      <c r="J581">
        <f t="shared" si="420"/>
        <v>1996</v>
      </c>
      <c r="K581">
        <f t="shared" si="421"/>
        <v>6354.87</v>
      </c>
      <c r="L581">
        <f t="shared" si="422"/>
        <v>16780</v>
      </c>
      <c r="M581" t="str">
        <f t="shared" si="423"/>
        <v>United States</v>
      </c>
      <c r="N581" t="str">
        <f t="shared" si="424"/>
        <v>Bubba Gump</v>
      </c>
      <c r="O581" t="str">
        <f t="shared" si="425"/>
        <v>MG</v>
      </c>
      <c r="P581">
        <f t="shared" si="426"/>
        <v>55</v>
      </c>
      <c r="Q581" t="str">
        <f t="shared" si="427"/>
        <v>Summer Sewald</v>
      </c>
      <c r="R581" t="str">
        <f t="shared" si="428"/>
        <v>West</v>
      </c>
    </row>
    <row r="582" spans="1:18">
      <c r="A582" t="s">
        <v>745</v>
      </c>
      <c r="B582" t="s">
        <v>27</v>
      </c>
      <c r="C582" t="s">
        <v>55</v>
      </c>
      <c r="D582" t="s">
        <v>143</v>
      </c>
      <c r="E582" t="s">
        <v>52</v>
      </c>
      <c r="F582" s="1">
        <v>42774</v>
      </c>
      <c r="G582" s="1">
        <v>42879</v>
      </c>
      <c r="H582">
        <v>0</v>
      </c>
      <c r="I582" t="str">
        <f>VLOOKUP(pipeline!D582,account,2,FALSE)</f>
        <v>finance</v>
      </c>
      <c r="J582">
        <f t="shared" si="420"/>
        <v>1987</v>
      </c>
      <c r="K582">
        <f t="shared" si="421"/>
        <v>1698.2</v>
      </c>
      <c r="L582">
        <f t="shared" si="422"/>
        <v>3798</v>
      </c>
      <c r="M582" t="str">
        <f t="shared" si="423"/>
        <v>United States</v>
      </c>
      <c r="N582">
        <f t="shared" si="424"/>
        <v>0</v>
      </c>
      <c r="O582" t="str">
        <f t="shared" si="425"/>
        <v>GTX</v>
      </c>
      <c r="P582">
        <f t="shared" si="426"/>
        <v>550</v>
      </c>
      <c r="Q582" t="str">
        <f t="shared" si="427"/>
        <v>Melvin Marxen</v>
      </c>
      <c r="R582" t="str">
        <f t="shared" si="428"/>
        <v>Central</v>
      </c>
    </row>
    <row r="583" spans="1:18">
      <c r="A583" t="s">
        <v>746</v>
      </c>
      <c r="B583" t="s">
        <v>27</v>
      </c>
      <c r="C583" t="s">
        <v>55</v>
      </c>
      <c r="D583" t="s">
        <v>85</v>
      </c>
      <c r="E583" t="s">
        <v>50</v>
      </c>
      <c r="F583" s="1">
        <v>42774</v>
      </c>
      <c r="G583" s="1">
        <v>42859</v>
      </c>
      <c r="H583">
        <v>612</v>
      </c>
      <c r="I583" t="str">
        <f>VLOOKUP(pipeline!D583,account,2,FALSE)</f>
        <v>software</v>
      </c>
      <c r="J583">
        <f t="shared" si="420"/>
        <v>1998</v>
      </c>
      <c r="K583">
        <f t="shared" si="421"/>
        <v>2714.9</v>
      </c>
      <c r="L583">
        <f t="shared" si="422"/>
        <v>2641</v>
      </c>
      <c r="M583" t="str">
        <f t="shared" si="423"/>
        <v>United States</v>
      </c>
      <c r="N583" t="str">
        <f t="shared" si="424"/>
        <v>Acme Corporation</v>
      </c>
      <c r="O583" t="str">
        <f t="shared" si="425"/>
        <v>GTX</v>
      </c>
      <c r="P583">
        <f t="shared" si="426"/>
        <v>550</v>
      </c>
      <c r="Q583" t="str">
        <f t="shared" si="427"/>
        <v>Melvin Marxen</v>
      </c>
      <c r="R583" t="str">
        <f t="shared" si="428"/>
        <v>Central</v>
      </c>
    </row>
    <row r="584" spans="1:18">
      <c r="A584" t="s">
        <v>747</v>
      </c>
      <c r="B584" t="s">
        <v>38</v>
      </c>
      <c r="C584" t="s">
        <v>55</v>
      </c>
      <c r="D584" t="s">
        <v>306</v>
      </c>
      <c r="E584" t="s">
        <v>50</v>
      </c>
      <c r="F584" s="1">
        <v>42774</v>
      </c>
      <c r="G584" s="1">
        <v>42812</v>
      </c>
      <c r="H584">
        <v>534</v>
      </c>
      <c r="I584" t="str">
        <f>VLOOKUP(pipeline!D584,account,2,FALSE)</f>
        <v>technolgy</v>
      </c>
      <c r="J584">
        <f>VLOOKUP(D584,account,3,FALSE)</f>
        <v>1997</v>
      </c>
      <c r="K584">
        <f>VLOOKUP(D584,account,4,FALSE)</f>
        <v>8170.38</v>
      </c>
      <c r="L584">
        <f>VLOOKUP(D584,account,5,FALSE)</f>
        <v>16499</v>
      </c>
      <c r="M584" t="str">
        <f>VLOOKUP(D584,account,6,FALSE)</f>
        <v>Korea</v>
      </c>
      <c r="N584">
        <f>VLOOKUP(D584,accounts,7,FALSE)</f>
        <v>0</v>
      </c>
      <c r="O584" t="str">
        <f>VLOOKUP(C584,products,2,FALSE)</f>
        <v>GTX</v>
      </c>
      <c r="P584">
        <f>VLOOKUP(C584,products,3,FALSE)</f>
        <v>550</v>
      </c>
      <c r="Q584" t="str">
        <f>VLOOKUP(B584,sales,2,FALSE)</f>
        <v>Summer Sewald</v>
      </c>
      <c r="R584" t="str">
        <f>VLOOKUP(B584,sales,3,FALSE)</f>
        <v>West</v>
      </c>
    </row>
    <row r="585" spans="1:18">
      <c r="A585" t="s">
        <v>748</v>
      </c>
      <c r="B585" t="s">
        <v>38</v>
      </c>
      <c r="C585" t="s">
        <v>58</v>
      </c>
      <c r="D585" t="s">
        <v>226</v>
      </c>
      <c r="E585" t="s">
        <v>50</v>
      </c>
      <c r="F585" s="1">
        <v>42774</v>
      </c>
      <c r="G585" s="1">
        <v>42893</v>
      </c>
      <c r="H585">
        <v>1103</v>
      </c>
      <c r="I585" t="str">
        <f>VLOOKUP(pipeline!D585,account,2,FALSE)</f>
        <v>medical</v>
      </c>
      <c r="J585">
        <f>VLOOKUP(D585,account,3,FALSE)</f>
        <v>2017</v>
      </c>
      <c r="K585">
        <f>VLOOKUP(D585,account,4,FALSE)</f>
        <v>4.54</v>
      </c>
      <c r="L585">
        <f>VLOOKUP(D585,account,5,FALSE)</f>
        <v>9</v>
      </c>
      <c r="M585" t="str">
        <f>VLOOKUP(D585,account,6,FALSE)</f>
        <v>United States</v>
      </c>
      <c r="N585">
        <f>VLOOKUP(D585,accounts,7,FALSE)</f>
        <v>0</v>
      </c>
      <c r="O585" t="str">
        <f>VLOOKUP(C585,products,2,FALSE)</f>
        <v>GTX</v>
      </c>
      <c r="P585">
        <f>VLOOKUP(C585,products,3,FALSE)</f>
        <v>1096</v>
      </c>
      <c r="Q585" t="str">
        <f>VLOOKUP(B585,sales,2,FALSE)</f>
        <v>Summer Sewald</v>
      </c>
      <c r="R585" t="str">
        <f>VLOOKUP(B585,sales,3,FALSE)</f>
        <v>West</v>
      </c>
    </row>
    <row r="586" spans="1:18">
      <c r="A586" t="s">
        <v>749</v>
      </c>
      <c r="B586" t="s">
        <v>21</v>
      </c>
      <c r="C586" t="s">
        <v>55</v>
      </c>
      <c r="D586" t="s">
        <v>149</v>
      </c>
      <c r="E586" t="s">
        <v>50</v>
      </c>
      <c r="F586" s="1">
        <v>42774</v>
      </c>
      <c r="G586" s="1">
        <v>42865</v>
      </c>
      <c r="H586">
        <v>582</v>
      </c>
      <c r="I586" t="str">
        <f>VLOOKUP(pipeline!D586,account,2,FALSE)</f>
        <v>technolgy</v>
      </c>
      <c r="J586">
        <f t="shared" ref="J586:J623" si="429">VLOOKUP(D586,account,3,FALSE)</f>
        <v>2005</v>
      </c>
      <c r="K586">
        <f t="shared" ref="K586:K623" si="430">VLOOKUP(D586,account,4,FALSE)</f>
        <v>1520.66</v>
      </c>
      <c r="L586">
        <f t="shared" ref="L586:L623" si="431">VLOOKUP(D586,account,5,FALSE)</f>
        <v>1806</v>
      </c>
      <c r="M586" t="str">
        <f t="shared" ref="M586:M623" si="432">VLOOKUP(D586,account,6,FALSE)</f>
        <v>United States</v>
      </c>
      <c r="N586">
        <f t="shared" ref="N586:N623" si="433">VLOOKUP(D586,accounts,7,FALSE)</f>
        <v>0</v>
      </c>
      <c r="O586" t="str">
        <f t="shared" ref="O586:O623" si="434">VLOOKUP(C586,products,2,FALSE)</f>
        <v>GTX</v>
      </c>
      <c r="P586">
        <f t="shared" ref="P586:P595" si="435">VLOOKUP(C586,products,3,FALSE)</f>
        <v>550</v>
      </c>
      <c r="Q586" t="str">
        <f t="shared" ref="Q586:Q595" si="436">VLOOKUP(B586,sales,2,FALSE)</f>
        <v>Dustin Brinkmann</v>
      </c>
      <c r="R586" t="str">
        <f t="shared" ref="R586:R595" si="437">VLOOKUP(B586,sales,3,FALSE)</f>
        <v>Central</v>
      </c>
    </row>
    <row r="587" spans="1:18">
      <c r="A587" t="s">
        <v>750</v>
      </c>
      <c r="B587" t="s">
        <v>28</v>
      </c>
      <c r="C587" t="s">
        <v>57</v>
      </c>
      <c r="D587" t="s">
        <v>226</v>
      </c>
      <c r="E587" t="s">
        <v>52</v>
      </c>
      <c r="F587" s="1">
        <v>42774</v>
      </c>
      <c r="G587" s="1">
        <v>42868</v>
      </c>
      <c r="H587">
        <v>0</v>
      </c>
      <c r="I587" t="str">
        <f>VLOOKUP(pipeline!D587,account,2,FALSE)</f>
        <v>medical</v>
      </c>
      <c r="J587">
        <f t="shared" si="429"/>
        <v>2017</v>
      </c>
      <c r="K587">
        <f t="shared" si="430"/>
        <v>4.54</v>
      </c>
      <c r="L587">
        <f t="shared" si="431"/>
        <v>9</v>
      </c>
      <c r="M587" t="str">
        <f t="shared" si="432"/>
        <v>United States</v>
      </c>
      <c r="N587">
        <f t="shared" si="433"/>
        <v>0</v>
      </c>
      <c r="O587" t="str">
        <f t="shared" si="434"/>
        <v>MG</v>
      </c>
      <c r="P587">
        <f t="shared" si="435"/>
        <v>3393</v>
      </c>
      <c r="Q587" t="str">
        <f t="shared" si="436"/>
        <v>Melvin Marxen</v>
      </c>
      <c r="R587" t="str">
        <f t="shared" si="437"/>
        <v>Central</v>
      </c>
    </row>
    <row r="588" spans="1:18">
      <c r="A588" t="s">
        <v>751</v>
      </c>
      <c r="B588" t="s">
        <v>28</v>
      </c>
      <c r="C588" t="s">
        <v>59</v>
      </c>
      <c r="D588" t="s">
        <v>82</v>
      </c>
      <c r="E588" t="s">
        <v>50</v>
      </c>
      <c r="F588" s="1">
        <v>42774</v>
      </c>
      <c r="G588" s="1">
        <v>42859</v>
      </c>
      <c r="H588">
        <v>6292</v>
      </c>
      <c r="I588" t="str">
        <f>VLOOKUP(pipeline!D588,account,2,FALSE)</f>
        <v>retail</v>
      </c>
      <c r="J588">
        <f t="shared" si="429"/>
        <v>2001</v>
      </c>
      <c r="K588">
        <f t="shared" si="430"/>
        <v>718.62</v>
      </c>
      <c r="L588">
        <f t="shared" si="431"/>
        <v>2448</v>
      </c>
      <c r="M588" t="str">
        <f t="shared" si="432"/>
        <v>United States</v>
      </c>
      <c r="N588">
        <f t="shared" si="433"/>
        <v>0</v>
      </c>
      <c r="O588" t="str">
        <f t="shared" si="434"/>
        <v>GTX</v>
      </c>
      <c r="P588">
        <f t="shared" si="435"/>
        <v>5482</v>
      </c>
      <c r="Q588" t="str">
        <f t="shared" si="436"/>
        <v>Melvin Marxen</v>
      </c>
      <c r="R588" t="str">
        <f t="shared" si="437"/>
        <v>Central</v>
      </c>
    </row>
    <row r="589" spans="1:18">
      <c r="A589" t="s">
        <v>752</v>
      </c>
      <c r="B589" t="s">
        <v>29</v>
      </c>
      <c r="C589" t="s">
        <v>56</v>
      </c>
      <c r="D589" t="s">
        <v>241</v>
      </c>
      <c r="E589" t="s">
        <v>52</v>
      </c>
      <c r="F589" s="1">
        <v>42774</v>
      </c>
      <c r="G589" s="1">
        <v>42911</v>
      </c>
      <c r="H589">
        <v>0</v>
      </c>
      <c r="I589" t="str">
        <f>VLOOKUP(pipeline!D589,account,2,FALSE)</f>
        <v>finance</v>
      </c>
      <c r="J589">
        <f t="shared" si="429"/>
        <v>1991</v>
      </c>
      <c r="K589">
        <f t="shared" si="430"/>
        <v>2819.5</v>
      </c>
      <c r="L589">
        <f t="shared" si="431"/>
        <v>7227</v>
      </c>
      <c r="M589" t="str">
        <f t="shared" si="432"/>
        <v>United States</v>
      </c>
      <c r="N589" t="str">
        <f t="shared" si="433"/>
        <v>Golddex</v>
      </c>
      <c r="O589" t="str">
        <f t="shared" si="434"/>
        <v>MG</v>
      </c>
      <c r="P589">
        <f t="shared" si="435"/>
        <v>55</v>
      </c>
      <c r="Q589" t="str">
        <f t="shared" si="436"/>
        <v>Melvin Marxen</v>
      </c>
      <c r="R589" t="str">
        <f t="shared" si="437"/>
        <v>Central</v>
      </c>
    </row>
    <row r="590" spans="1:18">
      <c r="A590" t="s">
        <v>753</v>
      </c>
      <c r="B590" t="s">
        <v>16</v>
      </c>
      <c r="C590" t="s">
        <v>56</v>
      </c>
      <c r="D590" t="s">
        <v>371</v>
      </c>
      <c r="E590" t="s">
        <v>50</v>
      </c>
      <c r="F590" s="1">
        <v>42774</v>
      </c>
      <c r="G590" s="1">
        <v>42879</v>
      </c>
      <c r="H590">
        <v>63</v>
      </c>
      <c r="I590" t="str">
        <f>VLOOKUP(pipeline!D590,account,2,FALSE)</f>
        <v>retail</v>
      </c>
      <c r="J590">
        <f t="shared" si="429"/>
        <v>2003</v>
      </c>
      <c r="K590">
        <f t="shared" si="430"/>
        <v>223.8</v>
      </c>
      <c r="L590">
        <f t="shared" si="431"/>
        <v>299</v>
      </c>
      <c r="M590" t="str">
        <f t="shared" si="432"/>
        <v>United States</v>
      </c>
      <c r="N590">
        <f t="shared" si="433"/>
        <v>0</v>
      </c>
      <c r="O590" t="str">
        <f t="shared" si="434"/>
        <v>MG</v>
      </c>
      <c r="P590">
        <f t="shared" si="435"/>
        <v>55</v>
      </c>
      <c r="Q590" t="str">
        <f t="shared" si="436"/>
        <v>Celia Rouche</v>
      </c>
      <c r="R590" t="str">
        <f t="shared" si="437"/>
        <v>West</v>
      </c>
    </row>
    <row r="591" spans="1:18">
      <c r="A591" t="s">
        <v>754</v>
      </c>
      <c r="B591" t="s">
        <v>23</v>
      </c>
      <c r="C591" t="s">
        <v>57</v>
      </c>
      <c r="D591" t="s">
        <v>221</v>
      </c>
      <c r="E591" t="s">
        <v>50</v>
      </c>
      <c r="F591" s="1">
        <v>42774</v>
      </c>
      <c r="G591" s="1">
        <v>42868</v>
      </c>
      <c r="H591">
        <v>3522</v>
      </c>
      <c r="I591" t="str">
        <f>VLOOKUP(pipeline!D591,account,2,FALSE)</f>
        <v>technolgy</v>
      </c>
      <c r="J591">
        <f t="shared" si="429"/>
        <v>2000</v>
      </c>
      <c r="K591">
        <f t="shared" si="430"/>
        <v>1223.72</v>
      </c>
      <c r="L591">
        <f t="shared" si="431"/>
        <v>2497</v>
      </c>
      <c r="M591" t="str">
        <f t="shared" si="432"/>
        <v>Norway</v>
      </c>
      <c r="N591">
        <f t="shared" si="433"/>
        <v>0</v>
      </c>
      <c r="O591" t="str">
        <f t="shared" si="434"/>
        <v>MG</v>
      </c>
      <c r="P591">
        <f t="shared" si="435"/>
        <v>3393</v>
      </c>
      <c r="Q591" t="str">
        <f t="shared" si="436"/>
        <v>Dustin Brinkmann</v>
      </c>
      <c r="R591" t="str">
        <f t="shared" si="437"/>
        <v>Central</v>
      </c>
    </row>
    <row r="592" spans="1:18">
      <c r="A592" t="s">
        <v>755</v>
      </c>
      <c r="B592" t="s">
        <v>17</v>
      </c>
      <c r="C592" t="s">
        <v>56</v>
      </c>
      <c r="D592" t="s">
        <v>210</v>
      </c>
      <c r="E592" t="s">
        <v>52</v>
      </c>
      <c r="F592" s="1">
        <v>42774</v>
      </c>
      <c r="G592" s="1">
        <v>42884</v>
      </c>
      <c r="H592">
        <v>0</v>
      </c>
      <c r="I592" t="str">
        <f>VLOOKUP(pipeline!D592,account,2,FALSE)</f>
        <v>technolgy</v>
      </c>
      <c r="J592">
        <f t="shared" si="429"/>
        <v>1980</v>
      </c>
      <c r="K592">
        <f t="shared" si="430"/>
        <v>7708.38</v>
      </c>
      <c r="L592">
        <f t="shared" si="431"/>
        <v>13756</v>
      </c>
      <c r="M592" t="str">
        <f t="shared" si="432"/>
        <v>United States</v>
      </c>
      <c r="N592">
        <f t="shared" si="433"/>
        <v>0</v>
      </c>
      <c r="O592" t="str">
        <f t="shared" si="434"/>
        <v>MG</v>
      </c>
      <c r="P592">
        <f t="shared" si="435"/>
        <v>55</v>
      </c>
      <c r="Q592" t="str">
        <f t="shared" si="436"/>
        <v>Celia Rouche</v>
      </c>
      <c r="R592" t="str">
        <f t="shared" si="437"/>
        <v>West</v>
      </c>
    </row>
    <row r="593" spans="1:18">
      <c r="A593" t="s">
        <v>756</v>
      </c>
      <c r="B593" t="s">
        <v>17</v>
      </c>
      <c r="C593" t="s">
        <v>55</v>
      </c>
      <c r="D593" t="s">
        <v>153</v>
      </c>
      <c r="E593" t="s">
        <v>50</v>
      </c>
      <c r="F593" s="1">
        <v>42774</v>
      </c>
      <c r="G593" s="1">
        <v>42859</v>
      </c>
      <c r="H593">
        <v>532</v>
      </c>
      <c r="I593" t="str">
        <f>VLOOKUP(pipeline!D593,account,2,FALSE)</f>
        <v>retail</v>
      </c>
      <c r="J593">
        <f t="shared" si="429"/>
        <v>2001</v>
      </c>
      <c r="K593">
        <f t="shared" si="430"/>
        <v>2437.85</v>
      </c>
      <c r="L593">
        <f t="shared" si="431"/>
        <v>4874</v>
      </c>
      <c r="M593" t="str">
        <f t="shared" si="432"/>
        <v>United States</v>
      </c>
      <c r="N593">
        <f t="shared" si="433"/>
        <v>0</v>
      </c>
      <c r="O593" t="str">
        <f t="shared" si="434"/>
        <v>GTX</v>
      </c>
      <c r="P593">
        <f t="shared" si="435"/>
        <v>550</v>
      </c>
      <c r="Q593" t="str">
        <f t="shared" si="436"/>
        <v>Celia Rouche</v>
      </c>
      <c r="R593" t="str">
        <f t="shared" si="437"/>
        <v>West</v>
      </c>
    </row>
    <row r="594" spans="1:18">
      <c r="A594" t="s">
        <v>757</v>
      </c>
      <c r="B594" t="s">
        <v>10</v>
      </c>
      <c r="C594" t="s">
        <v>56</v>
      </c>
      <c r="D594" t="s">
        <v>463</v>
      </c>
      <c r="E594" t="s">
        <v>52</v>
      </c>
      <c r="F594" s="1">
        <v>42774</v>
      </c>
      <c r="G594" s="1">
        <v>42859</v>
      </c>
      <c r="H594">
        <v>0</v>
      </c>
      <c r="I594" t="str">
        <f>VLOOKUP(pipeline!D594,account,2,FALSE)</f>
        <v>technolgy</v>
      </c>
      <c r="J594">
        <f t="shared" si="429"/>
        <v>2011</v>
      </c>
      <c r="K594">
        <f t="shared" si="430"/>
        <v>527.11</v>
      </c>
      <c r="L594">
        <f t="shared" si="431"/>
        <v>1428</v>
      </c>
      <c r="M594" t="str">
        <f t="shared" si="432"/>
        <v>United States</v>
      </c>
      <c r="N594" t="str">
        <f t="shared" si="433"/>
        <v>Acme Corporation</v>
      </c>
      <c r="O594" t="str">
        <f t="shared" si="434"/>
        <v>MG</v>
      </c>
      <c r="P594">
        <f t="shared" si="435"/>
        <v>55</v>
      </c>
      <c r="Q594" t="str">
        <f t="shared" si="436"/>
        <v>Cara Losch</v>
      </c>
      <c r="R594" t="str">
        <f t="shared" si="437"/>
        <v>East</v>
      </c>
    </row>
    <row r="595" spans="1:18">
      <c r="A595" t="s">
        <v>758</v>
      </c>
      <c r="B595" t="s">
        <v>11</v>
      </c>
      <c r="C595" t="s">
        <v>57</v>
      </c>
      <c r="D595" t="s">
        <v>191</v>
      </c>
      <c r="E595" t="s">
        <v>50</v>
      </c>
      <c r="F595" s="1">
        <v>42774</v>
      </c>
      <c r="G595" s="1">
        <v>42877</v>
      </c>
      <c r="H595">
        <v>3645</v>
      </c>
      <c r="I595" t="str">
        <f>VLOOKUP(pipeline!D595,account,2,FALSE)</f>
        <v>retail</v>
      </c>
      <c r="J595">
        <f t="shared" si="429"/>
        <v>2004</v>
      </c>
      <c r="K595">
        <f t="shared" si="430"/>
        <v>702.72</v>
      </c>
      <c r="L595">
        <f t="shared" si="431"/>
        <v>1831</v>
      </c>
      <c r="M595" t="str">
        <f t="shared" si="432"/>
        <v>United States</v>
      </c>
      <c r="N595">
        <f t="shared" si="433"/>
        <v>0</v>
      </c>
      <c r="O595" t="str">
        <f t="shared" si="434"/>
        <v>MG</v>
      </c>
      <c r="P595">
        <f t="shared" si="435"/>
        <v>3393</v>
      </c>
      <c r="Q595" t="str">
        <f t="shared" si="436"/>
        <v>Cara Losch</v>
      </c>
      <c r="R595" t="str">
        <f t="shared" si="437"/>
        <v>East</v>
      </c>
    </row>
    <row r="596" spans="1:18">
      <c r="A596" t="s">
        <v>759</v>
      </c>
      <c r="B596" t="s">
        <v>19</v>
      </c>
      <c r="C596" t="s">
        <v>59</v>
      </c>
      <c r="D596" t="s">
        <v>141</v>
      </c>
      <c r="E596" t="s">
        <v>50</v>
      </c>
      <c r="F596" s="1">
        <v>42775</v>
      </c>
      <c r="G596" s="1">
        <v>42795</v>
      </c>
      <c r="H596">
        <v>4760</v>
      </c>
      <c r="I596" t="str">
        <f>VLOOKUP(pipeline!D596,account,2,FALSE)</f>
        <v>telecommunications</v>
      </c>
      <c r="J596">
        <f t="shared" si="429"/>
        <v>2007</v>
      </c>
      <c r="K596">
        <f t="shared" si="430"/>
        <v>86.68</v>
      </c>
      <c r="L596">
        <f t="shared" si="431"/>
        <v>187</v>
      </c>
      <c r="M596" t="str">
        <f t="shared" si="432"/>
        <v>United States</v>
      </c>
      <c r="N596" t="str">
        <f t="shared" si="433"/>
        <v>Sonron</v>
      </c>
      <c r="O596" t="str">
        <f t="shared" si="434"/>
        <v>GTX</v>
      </c>
      <c r="P596">
        <f>VLOOKUP(C596,products,3,FALSE)</f>
        <v>5482</v>
      </c>
      <c r="Q596" t="str">
        <f>VLOOKUP(B596,sales,2,FALSE)</f>
        <v>Dustin Brinkmann</v>
      </c>
      <c r="R596" t="str">
        <f>VLOOKUP(B596,sales,3,FALSE)</f>
        <v>Central</v>
      </c>
    </row>
    <row r="597" spans="1:18">
      <c r="A597" t="s">
        <v>760</v>
      </c>
      <c r="B597" t="s">
        <v>7</v>
      </c>
      <c r="C597" t="s">
        <v>55</v>
      </c>
      <c r="D597" t="s">
        <v>214</v>
      </c>
      <c r="E597" t="s">
        <v>50</v>
      </c>
      <c r="F597" s="1">
        <v>42775</v>
      </c>
      <c r="G597" s="1">
        <v>42880</v>
      </c>
      <c r="H597">
        <v>603</v>
      </c>
      <c r="I597" t="str">
        <f>VLOOKUP(pipeline!D597,account,2,FALSE)</f>
        <v>medical</v>
      </c>
      <c r="J597">
        <f t="shared" si="429"/>
        <v>1999</v>
      </c>
      <c r="K597">
        <f t="shared" si="430"/>
        <v>251.41</v>
      </c>
      <c r="L597">
        <f t="shared" si="431"/>
        <v>495</v>
      </c>
      <c r="M597" t="str">
        <f t="shared" si="432"/>
        <v>United States</v>
      </c>
      <c r="N597">
        <f t="shared" si="433"/>
        <v>0</v>
      </c>
      <c r="O597" t="str">
        <f t="shared" si="434"/>
        <v>GTX</v>
      </c>
      <c r="P597">
        <f>VLOOKUP(C597,products,3,FALSE)</f>
        <v>550</v>
      </c>
      <c r="Q597" t="str">
        <f>VLOOKUP(B597,sales,2,FALSE)</f>
        <v>Cara Losch</v>
      </c>
      <c r="R597" t="str">
        <f>VLOOKUP(B597,sales,3,FALSE)</f>
        <v>East</v>
      </c>
    </row>
    <row r="598" spans="1:18">
      <c r="A598" t="s">
        <v>761</v>
      </c>
      <c r="B598" t="s">
        <v>33</v>
      </c>
      <c r="C598" t="s">
        <v>55</v>
      </c>
      <c r="D598" t="s">
        <v>180</v>
      </c>
      <c r="E598" t="s">
        <v>52</v>
      </c>
      <c r="F598" s="1">
        <v>42775</v>
      </c>
      <c r="G598" s="1">
        <v>42877</v>
      </c>
      <c r="H598">
        <v>0</v>
      </c>
      <c r="I598" t="str">
        <f>VLOOKUP(pipeline!D598,account,2,FALSE)</f>
        <v>medical</v>
      </c>
      <c r="J598">
        <f t="shared" si="429"/>
        <v>1991</v>
      </c>
      <c r="K598">
        <f t="shared" si="430"/>
        <v>326.82</v>
      </c>
      <c r="L598">
        <f t="shared" si="431"/>
        <v>1016</v>
      </c>
      <c r="M598" t="str">
        <f t="shared" si="432"/>
        <v>United States</v>
      </c>
      <c r="N598">
        <f t="shared" si="433"/>
        <v>0</v>
      </c>
      <c r="O598" t="str">
        <f t="shared" si="434"/>
        <v>GTX</v>
      </c>
      <c r="P598">
        <f>VLOOKUP(C598,products,3,FALSE)</f>
        <v>550</v>
      </c>
      <c r="Q598" t="str">
        <f>VLOOKUP(B598,sales,2,FALSE)</f>
        <v>Rocco Neubert</v>
      </c>
      <c r="R598" t="str">
        <f>VLOOKUP(B598,sales,3,FALSE)</f>
        <v>East</v>
      </c>
    </row>
    <row r="599" spans="1:18">
      <c r="A599" t="s">
        <v>762</v>
      </c>
      <c r="B599" t="s">
        <v>33</v>
      </c>
      <c r="C599" t="s">
        <v>57</v>
      </c>
      <c r="D599" t="s">
        <v>277</v>
      </c>
      <c r="E599" t="s">
        <v>50</v>
      </c>
      <c r="F599" s="1">
        <v>42775</v>
      </c>
      <c r="G599" s="1">
        <v>42796</v>
      </c>
      <c r="H599">
        <v>3249</v>
      </c>
      <c r="I599" t="str">
        <f>VLOOKUP(pipeline!D599,account,2,FALSE)</f>
        <v>retail</v>
      </c>
      <c r="J599">
        <f t="shared" si="429"/>
        <v>2005</v>
      </c>
      <c r="K599">
        <f t="shared" si="430"/>
        <v>2261.05</v>
      </c>
      <c r="L599">
        <f t="shared" si="431"/>
        <v>3851</v>
      </c>
      <c r="M599" t="str">
        <f t="shared" si="432"/>
        <v>United States</v>
      </c>
      <c r="N599">
        <f t="shared" si="433"/>
        <v>0</v>
      </c>
      <c r="O599" t="str">
        <f t="shared" si="434"/>
        <v>MG</v>
      </c>
      <c r="P599">
        <f>VLOOKUP(C599,products,3,FALSE)</f>
        <v>3393</v>
      </c>
      <c r="Q599" t="str">
        <f>VLOOKUP(B599,sales,2,FALSE)</f>
        <v>Rocco Neubert</v>
      </c>
      <c r="R599" t="str">
        <f>VLOOKUP(B599,sales,3,FALSE)</f>
        <v>East</v>
      </c>
    </row>
    <row r="600" spans="1:18">
      <c r="A600" t="s">
        <v>763</v>
      </c>
      <c r="B600" t="s">
        <v>34</v>
      </c>
      <c r="C600" t="s">
        <v>59</v>
      </c>
      <c r="D600" t="s">
        <v>132</v>
      </c>
      <c r="E600" t="s">
        <v>50</v>
      </c>
      <c r="F600" s="1">
        <v>42775</v>
      </c>
      <c r="G600" s="1">
        <v>42897</v>
      </c>
      <c r="H600">
        <v>5724</v>
      </c>
      <c r="I600" t="str">
        <f>VLOOKUP(pipeline!D600,account,2,FALSE)</f>
        <v>technolgy</v>
      </c>
      <c r="J600">
        <f t="shared" si="429"/>
        <v>1996</v>
      </c>
      <c r="K600">
        <f t="shared" si="430"/>
        <v>1100.04</v>
      </c>
      <c r="L600">
        <f t="shared" si="431"/>
        <v>2822</v>
      </c>
      <c r="M600" t="str">
        <f t="shared" si="432"/>
        <v>United States</v>
      </c>
      <c r="N600">
        <f t="shared" si="433"/>
        <v>0</v>
      </c>
      <c r="O600" t="str">
        <f t="shared" si="434"/>
        <v>GTX</v>
      </c>
      <c r="P600">
        <f t="shared" ref="P600:P611" si="438">VLOOKUP(C600,products,3,FALSE)</f>
        <v>5482</v>
      </c>
      <c r="Q600" t="str">
        <f t="shared" ref="Q600:Q611" si="439">VLOOKUP(B600,sales,2,FALSE)</f>
        <v>Rocco Neubert</v>
      </c>
      <c r="R600" t="str">
        <f t="shared" ref="R600:R611" si="440">VLOOKUP(B600,sales,3,FALSE)</f>
        <v>East</v>
      </c>
    </row>
    <row r="601" spans="1:18">
      <c r="A601" t="s">
        <v>764</v>
      </c>
      <c r="B601" t="s">
        <v>14</v>
      </c>
      <c r="C601" t="s">
        <v>58</v>
      </c>
      <c r="D601" t="s">
        <v>371</v>
      </c>
      <c r="E601" t="s">
        <v>52</v>
      </c>
      <c r="F601" s="1">
        <v>42775</v>
      </c>
      <c r="G601" s="1">
        <v>42857</v>
      </c>
      <c r="H601">
        <v>0</v>
      </c>
      <c r="I601" t="str">
        <f>VLOOKUP(pipeline!D601,account,2,FALSE)</f>
        <v>retail</v>
      </c>
      <c r="J601">
        <f t="shared" si="429"/>
        <v>2003</v>
      </c>
      <c r="K601">
        <f t="shared" si="430"/>
        <v>223.8</v>
      </c>
      <c r="L601">
        <f t="shared" si="431"/>
        <v>299</v>
      </c>
      <c r="M601" t="str">
        <f t="shared" si="432"/>
        <v>United States</v>
      </c>
      <c r="N601">
        <f t="shared" si="433"/>
        <v>0</v>
      </c>
      <c r="O601" t="str">
        <f t="shared" si="434"/>
        <v>GTX</v>
      </c>
      <c r="P601">
        <f t="shared" si="438"/>
        <v>1096</v>
      </c>
      <c r="Q601" t="str">
        <f t="shared" si="439"/>
        <v>Celia Rouche</v>
      </c>
      <c r="R601" t="str">
        <f t="shared" si="440"/>
        <v>West</v>
      </c>
    </row>
    <row r="602" spans="1:18">
      <c r="A602" t="s">
        <v>765</v>
      </c>
      <c r="B602" t="s">
        <v>14</v>
      </c>
      <c r="C602" t="s">
        <v>58</v>
      </c>
      <c r="D602" t="s">
        <v>153</v>
      </c>
      <c r="E602" t="s">
        <v>52</v>
      </c>
      <c r="F602" s="1">
        <v>42775</v>
      </c>
      <c r="G602" s="1">
        <v>42866</v>
      </c>
      <c r="H602">
        <v>0</v>
      </c>
      <c r="I602" t="str">
        <f>VLOOKUP(pipeline!D602,account,2,FALSE)</f>
        <v>retail</v>
      </c>
      <c r="J602">
        <f t="shared" si="429"/>
        <v>2001</v>
      </c>
      <c r="K602">
        <f t="shared" si="430"/>
        <v>2437.85</v>
      </c>
      <c r="L602">
        <f t="shared" si="431"/>
        <v>4874</v>
      </c>
      <c r="M602" t="str">
        <f t="shared" si="432"/>
        <v>United States</v>
      </c>
      <c r="N602">
        <f t="shared" si="433"/>
        <v>0</v>
      </c>
      <c r="O602" t="str">
        <f t="shared" si="434"/>
        <v>GTX</v>
      </c>
      <c r="P602">
        <f t="shared" si="438"/>
        <v>1096</v>
      </c>
      <c r="Q602" t="str">
        <f t="shared" si="439"/>
        <v>Celia Rouche</v>
      </c>
      <c r="R602" t="str">
        <f t="shared" si="440"/>
        <v>West</v>
      </c>
    </row>
    <row r="603" spans="1:18">
      <c r="A603" t="s">
        <v>766</v>
      </c>
      <c r="B603" t="s">
        <v>39</v>
      </c>
      <c r="C603" t="s">
        <v>55</v>
      </c>
      <c r="D603" t="s">
        <v>205</v>
      </c>
      <c r="E603" t="s">
        <v>50</v>
      </c>
      <c r="F603" s="1">
        <v>42775</v>
      </c>
      <c r="G603" s="1">
        <v>42857</v>
      </c>
      <c r="H603">
        <v>516</v>
      </c>
      <c r="I603" t="str">
        <f>VLOOKUP(pipeline!D603,account,2,FALSE)</f>
        <v>telecommunications</v>
      </c>
      <c r="J603">
        <f t="shared" si="429"/>
        <v>1995</v>
      </c>
      <c r="K603">
        <f t="shared" si="430"/>
        <v>1825.82</v>
      </c>
      <c r="L603">
        <f t="shared" si="431"/>
        <v>5595</v>
      </c>
      <c r="M603" t="str">
        <f t="shared" si="432"/>
        <v>United States</v>
      </c>
      <c r="N603" t="str">
        <f t="shared" si="433"/>
        <v>Sonron</v>
      </c>
      <c r="O603" t="str">
        <f t="shared" si="434"/>
        <v>GTX</v>
      </c>
      <c r="P603">
        <f t="shared" si="438"/>
        <v>550</v>
      </c>
      <c r="Q603" t="str">
        <f t="shared" si="439"/>
        <v>Summer Sewald</v>
      </c>
      <c r="R603" t="str">
        <f t="shared" si="440"/>
        <v>West</v>
      </c>
    </row>
    <row r="604" spans="1:18">
      <c r="A604" t="s">
        <v>767</v>
      </c>
      <c r="B604" t="s">
        <v>28</v>
      </c>
      <c r="C604" t="s">
        <v>58</v>
      </c>
      <c r="D604" t="s">
        <v>170</v>
      </c>
      <c r="E604" t="s">
        <v>50</v>
      </c>
      <c r="F604" s="1">
        <v>42775</v>
      </c>
      <c r="G604" s="1">
        <v>42882</v>
      </c>
      <c r="H604">
        <v>1050</v>
      </c>
      <c r="I604" t="str">
        <f>VLOOKUP(pipeline!D604,account,2,FALSE)</f>
        <v>technolgy</v>
      </c>
      <c r="J604">
        <f t="shared" si="429"/>
        <v>1987</v>
      </c>
      <c r="K604">
        <f t="shared" si="430"/>
        <v>2938.67</v>
      </c>
      <c r="L604">
        <f t="shared" si="431"/>
        <v>8775</v>
      </c>
      <c r="M604" t="str">
        <f t="shared" si="432"/>
        <v>Panama</v>
      </c>
      <c r="N604">
        <f t="shared" si="433"/>
        <v>0</v>
      </c>
      <c r="O604" t="str">
        <f t="shared" si="434"/>
        <v>GTX</v>
      </c>
      <c r="P604">
        <f t="shared" si="438"/>
        <v>1096</v>
      </c>
      <c r="Q604" t="str">
        <f t="shared" si="439"/>
        <v>Melvin Marxen</v>
      </c>
      <c r="R604" t="str">
        <f t="shared" si="440"/>
        <v>Central</v>
      </c>
    </row>
    <row r="605" spans="1:18">
      <c r="A605" t="s">
        <v>768</v>
      </c>
      <c r="B605" t="s">
        <v>40</v>
      </c>
      <c r="C605" t="s">
        <v>59</v>
      </c>
      <c r="D605" t="s">
        <v>153</v>
      </c>
      <c r="E605" t="s">
        <v>50</v>
      </c>
      <c r="F605" s="1">
        <v>42775</v>
      </c>
      <c r="G605" s="1">
        <v>42878</v>
      </c>
      <c r="H605">
        <v>4519</v>
      </c>
      <c r="I605" t="str">
        <f>VLOOKUP(pipeline!D605,account,2,FALSE)</f>
        <v>retail</v>
      </c>
      <c r="J605">
        <f t="shared" si="429"/>
        <v>2001</v>
      </c>
      <c r="K605">
        <f t="shared" si="430"/>
        <v>2437.85</v>
      </c>
      <c r="L605">
        <f t="shared" si="431"/>
        <v>4874</v>
      </c>
      <c r="M605" t="str">
        <f t="shared" si="432"/>
        <v>United States</v>
      </c>
      <c r="N605">
        <f t="shared" si="433"/>
        <v>0</v>
      </c>
      <c r="O605" t="str">
        <f t="shared" si="434"/>
        <v>GTX</v>
      </c>
      <c r="P605">
        <f t="shared" si="438"/>
        <v>5482</v>
      </c>
      <c r="Q605" t="str">
        <f t="shared" si="439"/>
        <v>Summer Sewald</v>
      </c>
      <c r="R605" t="str">
        <f t="shared" si="440"/>
        <v>West</v>
      </c>
    </row>
    <row r="606" spans="1:18">
      <c r="A606" t="s">
        <v>769</v>
      </c>
      <c r="B606" t="s">
        <v>29</v>
      </c>
      <c r="C606" t="s">
        <v>55</v>
      </c>
      <c r="D606" t="s">
        <v>241</v>
      </c>
      <c r="E606" t="s">
        <v>52</v>
      </c>
      <c r="F606" s="1">
        <v>42775</v>
      </c>
      <c r="G606" s="1">
        <v>42880</v>
      </c>
      <c r="H606">
        <v>0</v>
      </c>
      <c r="I606" t="str">
        <f>VLOOKUP(pipeline!D606,account,2,FALSE)</f>
        <v>finance</v>
      </c>
      <c r="J606">
        <f t="shared" si="429"/>
        <v>1991</v>
      </c>
      <c r="K606">
        <f t="shared" si="430"/>
        <v>2819.5</v>
      </c>
      <c r="L606">
        <f t="shared" si="431"/>
        <v>7227</v>
      </c>
      <c r="M606" t="str">
        <f t="shared" si="432"/>
        <v>United States</v>
      </c>
      <c r="N606" t="str">
        <f t="shared" si="433"/>
        <v>Golddex</v>
      </c>
      <c r="O606" t="str">
        <f t="shared" si="434"/>
        <v>GTX</v>
      </c>
      <c r="P606">
        <f t="shared" si="438"/>
        <v>550</v>
      </c>
      <c r="Q606" t="str">
        <f t="shared" si="439"/>
        <v>Melvin Marxen</v>
      </c>
      <c r="R606" t="str">
        <f t="shared" si="440"/>
        <v>Central</v>
      </c>
    </row>
    <row r="607" spans="1:18">
      <c r="A607" t="s">
        <v>770</v>
      </c>
      <c r="B607" t="s">
        <v>29</v>
      </c>
      <c r="C607" t="s">
        <v>55</v>
      </c>
      <c r="D607" t="s">
        <v>208</v>
      </c>
      <c r="E607" t="s">
        <v>50</v>
      </c>
      <c r="F607" s="1">
        <v>42775</v>
      </c>
      <c r="G607" s="1">
        <v>42891</v>
      </c>
      <c r="H607">
        <v>672</v>
      </c>
      <c r="I607" t="str">
        <f>VLOOKUP(pipeline!D607,account,2,FALSE)</f>
        <v>software</v>
      </c>
      <c r="J607">
        <f t="shared" si="429"/>
        <v>1982</v>
      </c>
      <c r="K607">
        <f t="shared" si="430"/>
        <v>4618</v>
      </c>
      <c r="L607">
        <f t="shared" si="431"/>
        <v>10083</v>
      </c>
      <c r="M607" t="str">
        <f t="shared" si="432"/>
        <v>United States</v>
      </c>
      <c r="N607">
        <f t="shared" si="433"/>
        <v>0</v>
      </c>
      <c r="O607" t="str">
        <f t="shared" si="434"/>
        <v>GTX</v>
      </c>
      <c r="P607">
        <f t="shared" si="438"/>
        <v>550</v>
      </c>
      <c r="Q607" t="str">
        <f t="shared" si="439"/>
        <v>Melvin Marxen</v>
      </c>
      <c r="R607" t="str">
        <f t="shared" si="440"/>
        <v>Central</v>
      </c>
    </row>
    <row r="608" spans="1:18">
      <c r="A608" t="s">
        <v>771</v>
      </c>
      <c r="B608" t="s">
        <v>35</v>
      </c>
      <c r="C608" t="s">
        <v>58</v>
      </c>
      <c r="D608" t="s">
        <v>138</v>
      </c>
      <c r="E608" t="s">
        <v>50</v>
      </c>
      <c r="F608" s="1">
        <v>42775</v>
      </c>
      <c r="G608" s="1">
        <v>42814</v>
      </c>
      <c r="H608">
        <v>896</v>
      </c>
      <c r="I608" t="str">
        <f>VLOOKUP(pipeline!D608,account,2,FALSE)</f>
        <v>marketing</v>
      </c>
      <c r="J608">
        <f t="shared" si="429"/>
        <v>1984</v>
      </c>
      <c r="K608">
        <f t="shared" si="430"/>
        <v>3027.46</v>
      </c>
      <c r="L608">
        <f t="shared" si="431"/>
        <v>9516</v>
      </c>
      <c r="M608" t="str">
        <f t="shared" si="432"/>
        <v>Jordan</v>
      </c>
      <c r="N608">
        <f t="shared" si="433"/>
        <v>0</v>
      </c>
      <c r="O608" t="str">
        <f t="shared" si="434"/>
        <v>GTX</v>
      </c>
      <c r="P608">
        <f t="shared" si="438"/>
        <v>1096</v>
      </c>
      <c r="Q608" t="str">
        <f t="shared" si="439"/>
        <v>Rocco Neubert</v>
      </c>
      <c r="R608" t="str">
        <f t="shared" si="440"/>
        <v>East</v>
      </c>
    </row>
    <row r="609" spans="1:18">
      <c r="A609" t="s">
        <v>772</v>
      </c>
      <c r="B609" t="s">
        <v>17</v>
      </c>
      <c r="C609" t="s">
        <v>55</v>
      </c>
      <c r="D609" t="s">
        <v>210</v>
      </c>
      <c r="E609" t="s">
        <v>50</v>
      </c>
      <c r="F609" s="1">
        <v>42775</v>
      </c>
      <c r="G609" s="1">
        <v>42817</v>
      </c>
      <c r="H609">
        <v>587</v>
      </c>
      <c r="I609" t="str">
        <f>VLOOKUP(pipeline!D609,account,2,FALSE)</f>
        <v>technolgy</v>
      </c>
      <c r="J609">
        <f t="shared" si="429"/>
        <v>1980</v>
      </c>
      <c r="K609">
        <f t="shared" si="430"/>
        <v>7708.38</v>
      </c>
      <c r="L609">
        <f t="shared" si="431"/>
        <v>13756</v>
      </c>
      <c r="M609" t="str">
        <f t="shared" si="432"/>
        <v>United States</v>
      </c>
      <c r="N609">
        <f t="shared" si="433"/>
        <v>0</v>
      </c>
      <c r="O609" t="str">
        <f t="shared" si="434"/>
        <v>GTX</v>
      </c>
      <c r="P609">
        <f t="shared" si="438"/>
        <v>550</v>
      </c>
      <c r="Q609" t="str">
        <f t="shared" si="439"/>
        <v>Celia Rouche</v>
      </c>
      <c r="R609" t="str">
        <f t="shared" si="440"/>
        <v>West</v>
      </c>
    </row>
    <row r="610" spans="1:18">
      <c r="A610" t="s">
        <v>773</v>
      </c>
      <c r="B610" t="s">
        <v>17</v>
      </c>
      <c r="C610" t="s">
        <v>57</v>
      </c>
      <c r="D610" t="s">
        <v>101</v>
      </c>
      <c r="E610" t="s">
        <v>50</v>
      </c>
      <c r="F610" s="1">
        <v>42775</v>
      </c>
      <c r="G610" s="1">
        <v>42899</v>
      </c>
      <c r="H610">
        <v>3426</v>
      </c>
      <c r="I610" t="str">
        <f>VLOOKUP(pipeline!D610,account,2,FALSE)</f>
        <v>telecommunications</v>
      </c>
      <c r="J610">
        <f t="shared" si="429"/>
        <v>1999</v>
      </c>
      <c r="K610">
        <f t="shared" si="430"/>
        <v>1699.85</v>
      </c>
      <c r="L610">
        <f t="shared" si="431"/>
        <v>5108</v>
      </c>
      <c r="M610" t="str">
        <f t="shared" si="432"/>
        <v>United States</v>
      </c>
      <c r="N610">
        <f t="shared" si="433"/>
        <v>0</v>
      </c>
      <c r="O610" t="str">
        <f t="shared" si="434"/>
        <v>MG</v>
      </c>
      <c r="P610">
        <f t="shared" si="438"/>
        <v>3393</v>
      </c>
      <c r="Q610" t="str">
        <f t="shared" si="439"/>
        <v>Celia Rouche</v>
      </c>
      <c r="R610" t="str">
        <f t="shared" si="440"/>
        <v>West</v>
      </c>
    </row>
    <row r="611" spans="1:18">
      <c r="A611" t="s">
        <v>774</v>
      </c>
      <c r="B611" t="s">
        <v>31</v>
      </c>
      <c r="C611" t="s">
        <v>57</v>
      </c>
      <c r="D611" t="s">
        <v>151</v>
      </c>
      <c r="E611" t="s">
        <v>53</v>
      </c>
      <c r="F611" s="1">
        <v>42776</v>
      </c>
      <c r="I611" t="str">
        <f>VLOOKUP(pipeline!D611,account,2,FALSE)</f>
        <v>finance</v>
      </c>
      <c r="J611">
        <f t="shared" si="429"/>
        <v>2008</v>
      </c>
      <c r="K611">
        <f t="shared" si="430"/>
        <v>52.5</v>
      </c>
      <c r="L611">
        <f t="shared" si="431"/>
        <v>165</v>
      </c>
      <c r="M611" t="str">
        <f t="shared" si="432"/>
        <v>United States</v>
      </c>
      <c r="N611">
        <f t="shared" si="433"/>
        <v>0</v>
      </c>
      <c r="O611" t="str">
        <f t="shared" si="434"/>
        <v>MG</v>
      </c>
      <c r="P611">
        <f t="shared" si="438"/>
        <v>3393</v>
      </c>
      <c r="Q611" t="str">
        <f t="shared" si="439"/>
        <v>Rocco Neubert</v>
      </c>
      <c r="R611" t="str">
        <f t="shared" si="440"/>
        <v>East</v>
      </c>
    </row>
    <row r="612" spans="1:18">
      <c r="A612" t="s">
        <v>775</v>
      </c>
      <c r="B612" t="s">
        <v>25</v>
      </c>
      <c r="C612" t="s">
        <v>58</v>
      </c>
      <c r="D612" t="s">
        <v>170</v>
      </c>
      <c r="E612" t="s">
        <v>50</v>
      </c>
      <c r="F612" s="1">
        <v>42776</v>
      </c>
      <c r="G612" s="1">
        <v>42824</v>
      </c>
      <c r="H612">
        <v>1126</v>
      </c>
      <c r="I612" t="str">
        <f>VLOOKUP(pipeline!D612,account,2,FALSE)</f>
        <v>technolgy</v>
      </c>
      <c r="J612">
        <f t="shared" si="429"/>
        <v>1987</v>
      </c>
      <c r="K612">
        <f t="shared" si="430"/>
        <v>2938.67</v>
      </c>
      <c r="L612">
        <f t="shared" si="431"/>
        <v>8775</v>
      </c>
      <c r="M612" t="str">
        <f t="shared" si="432"/>
        <v>Panama</v>
      </c>
      <c r="N612">
        <f t="shared" si="433"/>
        <v>0</v>
      </c>
      <c r="O612" t="str">
        <f t="shared" si="434"/>
        <v>GTX</v>
      </c>
      <c r="P612">
        <f>VLOOKUP(C612,products,3,FALSE)</f>
        <v>1096</v>
      </c>
      <c r="Q612" t="str">
        <f>VLOOKUP(B612,sales,2,FALSE)</f>
        <v>Melvin Marxen</v>
      </c>
      <c r="R612" t="str">
        <f>VLOOKUP(B612,sales,3,FALSE)</f>
        <v>Central</v>
      </c>
    </row>
    <row r="613" spans="1:18">
      <c r="A613" t="s">
        <v>776</v>
      </c>
      <c r="B613" t="s">
        <v>13</v>
      </c>
      <c r="C613" t="s">
        <v>56</v>
      </c>
      <c r="D613" t="s">
        <v>99</v>
      </c>
      <c r="E613" t="s">
        <v>52</v>
      </c>
      <c r="F613" s="1">
        <v>42776</v>
      </c>
      <c r="G613" s="1">
        <v>42885</v>
      </c>
      <c r="H613">
        <v>0</v>
      </c>
      <c r="I613" t="str">
        <f>VLOOKUP(pipeline!D613,account,2,FALSE)</f>
        <v>marketing</v>
      </c>
      <c r="J613">
        <f t="shared" si="429"/>
        <v>2008</v>
      </c>
      <c r="K613">
        <f t="shared" si="430"/>
        <v>894.37</v>
      </c>
      <c r="L613">
        <f t="shared" si="431"/>
        <v>1593</v>
      </c>
      <c r="M613" t="str">
        <f t="shared" si="432"/>
        <v>Poland</v>
      </c>
      <c r="N613">
        <f t="shared" si="433"/>
        <v>0</v>
      </c>
      <c r="O613" t="str">
        <f t="shared" si="434"/>
        <v>MG</v>
      </c>
      <c r="P613">
        <f t="shared" ref="P613:P623" si="441">VLOOKUP(C613,products,3,FALSE)</f>
        <v>55</v>
      </c>
      <c r="Q613" t="str">
        <f t="shared" ref="Q613:Q623" si="442">VLOOKUP(B613,sales,2,FALSE)</f>
        <v>Celia Rouche</v>
      </c>
      <c r="R613" t="str">
        <f t="shared" ref="R613:R623" si="443">VLOOKUP(B613,sales,3,FALSE)</f>
        <v>West</v>
      </c>
    </row>
    <row r="614" spans="1:18">
      <c r="A614" t="s">
        <v>777</v>
      </c>
      <c r="B614" t="s">
        <v>13</v>
      </c>
      <c r="C614" t="s">
        <v>56</v>
      </c>
      <c r="D614" t="s">
        <v>110</v>
      </c>
      <c r="E614" t="s">
        <v>50</v>
      </c>
      <c r="F614" s="1">
        <v>42776</v>
      </c>
      <c r="G614" s="1">
        <v>42864</v>
      </c>
      <c r="H614">
        <v>51</v>
      </c>
      <c r="I614" t="str">
        <f>VLOOKUP(pipeline!D614,account,2,FALSE)</f>
        <v>telecommunications</v>
      </c>
      <c r="J614">
        <f t="shared" si="429"/>
        <v>1994</v>
      </c>
      <c r="K614">
        <f t="shared" si="430"/>
        <v>1188.42</v>
      </c>
      <c r="L614">
        <f t="shared" si="431"/>
        <v>3015</v>
      </c>
      <c r="M614" t="str">
        <f t="shared" si="432"/>
        <v>United States</v>
      </c>
      <c r="N614">
        <f t="shared" si="433"/>
        <v>0</v>
      </c>
      <c r="O614" t="str">
        <f t="shared" si="434"/>
        <v>MG</v>
      </c>
      <c r="P614">
        <f t="shared" si="441"/>
        <v>55</v>
      </c>
      <c r="Q614" t="str">
        <f t="shared" si="442"/>
        <v>Celia Rouche</v>
      </c>
      <c r="R614" t="str">
        <f t="shared" si="443"/>
        <v>West</v>
      </c>
    </row>
    <row r="615" spans="1:18">
      <c r="A615" t="s">
        <v>778</v>
      </c>
      <c r="B615" t="s">
        <v>38</v>
      </c>
      <c r="C615" t="s">
        <v>55</v>
      </c>
      <c r="D615" t="s">
        <v>106</v>
      </c>
      <c r="E615" t="s">
        <v>53</v>
      </c>
      <c r="F615" s="1">
        <v>42776</v>
      </c>
      <c r="I615" t="str">
        <f>VLOOKUP(pipeline!D615,account,2,FALSE)</f>
        <v>software</v>
      </c>
      <c r="J615">
        <f t="shared" si="429"/>
        <v>1996</v>
      </c>
      <c r="K615">
        <f t="shared" si="430"/>
        <v>6354.87</v>
      </c>
      <c r="L615">
        <f t="shared" si="431"/>
        <v>16780</v>
      </c>
      <c r="M615" t="str">
        <f t="shared" si="432"/>
        <v>United States</v>
      </c>
      <c r="N615" t="str">
        <f t="shared" si="433"/>
        <v>Bubba Gump</v>
      </c>
      <c r="O615" t="str">
        <f t="shared" si="434"/>
        <v>GTX</v>
      </c>
      <c r="P615">
        <f t="shared" si="441"/>
        <v>550</v>
      </c>
      <c r="Q615" t="str">
        <f t="shared" si="442"/>
        <v>Summer Sewald</v>
      </c>
      <c r="R615" t="str">
        <f t="shared" si="443"/>
        <v>West</v>
      </c>
    </row>
    <row r="616" spans="1:18">
      <c r="A616" t="s">
        <v>779</v>
      </c>
      <c r="B616" t="s">
        <v>38</v>
      </c>
      <c r="C616" t="s">
        <v>55</v>
      </c>
      <c r="D616" t="s">
        <v>101</v>
      </c>
      <c r="E616" t="s">
        <v>50</v>
      </c>
      <c r="F616" s="1">
        <v>42776</v>
      </c>
      <c r="G616" s="1">
        <v>42800</v>
      </c>
      <c r="H616">
        <v>563</v>
      </c>
      <c r="I616" t="str">
        <f>VLOOKUP(pipeline!D616,account,2,FALSE)</f>
        <v>telecommunications</v>
      </c>
      <c r="J616">
        <f t="shared" si="429"/>
        <v>1999</v>
      </c>
      <c r="K616">
        <f t="shared" si="430"/>
        <v>1699.85</v>
      </c>
      <c r="L616">
        <f t="shared" si="431"/>
        <v>5108</v>
      </c>
      <c r="M616" t="str">
        <f t="shared" si="432"/>
        <v>United States</v>
      </c>
      <c r="N616">
        <f t="shared" si="433"/>
        <v>0</v>
      </c>
      <c r="O616" t="str">
        <f t="shared" si="434"/>
        <v>GTX</v>
      </c>
      <c r="P616">
        <f t="shared" si="441"/>
        <v>550</v>
      </c>
      <c r="Q616" t="str">
        <f t="shared" si="442"/>
        <v>Summer Sewald</v>
      </c>
      <c r="R616" t="str">
        <f t="shared" si="443"/>
        <v>West</v>
      </c>
    </row>
    <row r="617" spans="1:18">
      <c r="A617" t="s">
        <v>780</v>
      </c>
      <c r="B617" t="s">
        <v>21</v>
      </c>
      <c r="C617" t="s">
        <v>55</v>
      </c>
      <c r="D617" t="s">
        <v>290</v>
      </c>
      <c r="E617" t="s">
        <v>52</v>
      </c>
      <c r="F617" s="1">
        <v>42776</v>
      </c>
      <c r="G617" s="1">
        <v>42881</v>
      </c>
      <c r="H617">
        <v>0</v>
      </c>
      <c r="I617" t="str">
        <f>VLOOKUP(pipeline!D617,account,2,FALSE)</f>
        <v>medical</v>
      </c>
      <c r="J617">
        <f t="shared" si="429"/>
        <v>2002</v>
      </c>
      <c r="K617">
        <f t="shared" si="430"/>
        <v>3178.24</v>
      </c>
      <c r="L617">
        <f t="shared" si="431"/>
        <v>4540</v>
      </c>
      <c r="M617" t="str">
        <f t="shared" si="432"/>
        <v>United States</v>
      </c>
      <c r="N617">
        <f t="shared" si="433"/>
        <v>0</v>
      </c>
      <c r="O617" t="str">
        <f t="shared" si="434"/>
        <v>GTX</v>
      </c>
      <c r="P617">
        <f t="shared" si="441"/>
        <v>550</v>
      </c>
      <c r="Q617" t="str">
        <f t="shared" si="442"/>
        <v>Dustin Brinkmann</v>
      </c>
      <c r="R617" t="str">
        <f t="shared" si="443"/>
        <v>Central</v>
      </c>
    </row>
    <row r="618" spans="1:18">
      <c r="A618" t="s">
        <v>781</v>
      </c>
      <c r="B618" t="s">
        <v>35</v>
      </c>
      <c r="C618" t="s">
        <v>55</v>
      </c>
      <c r="D618" t="s">
        <v>228</v>
      </c>
      <c r="E618" t="s">
        <v>52</v>
      </c>
      <c r="F618" s="1">
        <v>42776</v>
      </c>
      <c r="G618" s="1">
        <v>42869</v>
      </c>
      <c r="H618">
        <v>0</v>
      </c>
      <c r="I618" t="str">
        <f>VLOOKUP(pipeline!D618,account,2,FALSE)</f>
        <v>finance</v>
      </c>
      <c r="J618">
        <f t="shared" si="429"/>
        <v>1994</v>
      </c>
      <c r="K618">
        <f t="shared" si="430"/>
        <v>355.23</v>
      </c>
      <c r="L618">
        <f t="shared" si="431"/>
        <v>853</v>
      </c>
      <c r="M618" t="str">
        <f t="shared" si="432"/>
        <v>United States</v>
      </c>
      <c r="N618">
        <f t="shared" si="433"/>
        <v>0</v>
      </c>
      <c r="O618" t="str">
        <f t="shared" si="434"/>
        <v>GTX</v>
      </c>
      <c r="P618">
        <f t="shared" si="441"/>
        <v>550</v>
      </c>
      <c r="Q618" t="str">
        <f t="shared" si="442"/>
        <v>Rocco Neubert</v>
      </c>
      <c r="R618" t="str">
        <f t="shared" si="443"/>
        <v>East</v>
      </c>
    </row>
    <row r="619" spans="1:18">
      <c r="A619" t="s">
        <v>782</v>
      </c>
      <c r="B619" t="s">
        <v>35</v>
      </c>
      <c r="C619" t="s">
        <v>57</v>
      </c>
      <c r="D619" t="s">
        <v>174</v>
      </c>
      <c r="E619" t="s">
        <v>50</v>
      </c>
      <c r="F619" s="1">
        <v>42776</v>
      </c>
      <c r="G619" s="1">
        <v>42901</v>
      </c>
      <c r="H619">
        <v>2928</v>
      </c>
      <c r="I619" t="str">
        <f>VLOOKUP(pipeline!D619,account,2,FALSE)</f>
        <v>software</v>
      </c>
      <c r="J619">
        <f t="shared" si="429"/>
        <v>1982</v>
      </c>
      <c r="K619">
        <f t="shared" si="430"/>
        <v>11698.03</v>
      </c>
      <c r="L619">
        <f t="shared" si="431"/>
        <v>34288</v>
      </c>
      <c r="M619" t="str">
        <f t="shared" si="432"/>
        <v>United States</v>
      </c>
      <c r="N619">
        <f t="shared" si="433"/>
        <v>0</v>
      </c>
      <c r="O619" t="str">
        <f t="shared" si="434"/>
        <v>MG</v>
      </c>
      <c r="P619">
        <f t="shared" si="441"/>
        <v>3393</v>
      </c>
      <c r="Q619" t="str">
        <f t="shared" si="442"/>
        <v>Rocco Neubert</v>
      </c>
      <c r="R619" t="str">
        <f t="shared" si="443"/>
        <v>East</v>
      </c>
    </row>
    <row r="620" spans="1:18">
      <c r="A620" t="s">
        <v>783</v>
      </c>
      <c r="B620" t="s">
        <v>35</v>
      </c>
      <c r="C620" t="s">
        <v>57</v>
      </c>
      <c r="D620" t="s">
        <v>294</v>
      </c>
      <c r="E620" t="s">
        <v>50</v>
      </c>
      <c r="F620" s="1">
        <v>42776</v>
      </c>
      <c r="G620" s="1">
        <v>42891</v>
      </c>
      <c r="H620">
        <v>3618</v>
      </c>
      <c r="I620" t="str">
        <f>VLOOKUP(pipeline!D620,account,2,FALSE)</f>
        <v>retail</v>
      </c>
      <c r="J620">
        <f t="shared" si="429"/>
        <v>2010</v>
      </c>
      <c r="K620">
        <f t="shared" si="430"/>
        <v>71.12</v>
      </c>
      <c r="L620">
        <f t="shared" si="431"/>
        <v>144</v>
      </c>
      <c r="M620" t="str">
        <f t="shared" si="432"/>
        <v>United States</v>
      </c>
      <c r="N620">
        <f t="shared" si="433"/>
        <v>0</v>
      </c>
      <c r="O620" t="str">
        <f t="shared" si="434"/>
        <v>MG</v>
      </c>
      <c r="P620">
        <f t="shared" si="441"/>
        <v>3393</v>
      </c>
      <c r="Q620" t="str">
        <f t="shared" si="442"/>
        <v>Rocco Neubert</v>
      </c>
      <c r="R620" t="str">
        <f t="shared" si="443"/>
        <v>East</v>
      </c>
    </row>
    <row r="621" spans="1:18">
      <c r="A621" t="s">
        <v>784</v>
      </c>
      <c r="B621" t="s">
        <v>25</v>
      </c>
      <c r="C621" t="s">
        <v>58</v>
      </c>
      <c r="D621" t="s">
        <v>309</v>
      </c>
      <c r="E621" t="s">
        <v>50</v>
      </c>
      <c r="F621" s="1">
        <v>42777</v>
      </c>
      <c r="G621" s="1">
        <v>42871</v>
      </c>
      <c r="H621">
        <v>1189</v>
      </c>
      <c r="I621" t="str">
        <f>VLOOKUP(pipeline!D621,account,2,FALSE)</f>
        <v>marketing</v>
      </c>
      <c r="J621">
        <f t="shared" si="429"/>
        <v>1986</v>
      </c>
      <c r="K621">
        <f t="shared" si="430"/>
        <v>2403.58</v>
      </c>
      <c r="L621">
        <f t="shared" si="431"/>
        <v>8801</v>
      </c>
      <c r="M621" t="str">
        <f t="shared" si="432"/>
        <v>United States</v>
      </c>
      <c r="N621">
        <f t="shared" si="433"/>
        <v>0</v>
      </c>
      <c r="O621" t="str">
        <f t="shared" si="434"/>
        <v>GTX</v>
      </c>
      <c r="P621">
        <f t="shared" si="441"/>
        <v>1096</v>
      </c>
      <c r="Q621" t="str">
        <f t="shared" si="442"/>
        <v>Melvin Marxen</v>
      </c>
      <c r="R621" t="str">
        <f t="shared" si="443"/>
        <v>Central</v>
      </c>
    </row>
    <row r="622" spans="1:18">
      <c r="A622" t="s">
        <v>785</v>
      </c>
      <c r="B622" t="s">
        <v>34</v>
      </c>
      <c r="C622" t="s">
        <v>55</v>
      </c>
      <c r="D622" t="s">
        <v>218</v>
      </c>
      <c r="E622" t="s">
        <v>52</v>
      </c>
      <c r="F622" s="1">
        <v>42777</v>
      </c>
      <c r="G622" s="1">
        <v>42862</v>
      </c>
      <c r="H622">
        <v>0</v>
      </c>
      <c r="I622" t="str">
        <f>VLOOKUP(pipeline!D622,account,2,FALSE)</f>
        <v>technolgy</v>
      </c>
      <c r="J622">
        <f t="shared" si="429"/>
        <v>1992</v>
      </c>
      <c r="K622">
        <f t="shared" si="430"/>
        <v>1712.68</v>
      </c>
      <c r="L622">
        <f t="shared" si="431"/>
        <v>3194</v>
      </c>
      <c r="M622" t="str">
        <f t="shared" si="432"/>
        <v>United States</v>
      </c>
      <c r="N622" t="str">
        <f t="shared" si="433"/>
        <v>Acme Corporation</v>
      </c>
      <c r="O622" t="str">
        <f t="shared" si="434"/>
        <v>GTX</v>
      </c>
      <c r="P622">
        <f t="shared" si="441"/>
        <v>550</v>
      </c>
      <c r="Q622" t="str">
        <f t="shared" si="442"/>
        <v>Rocco Neubert</v>
      </c>
      <c r="R622" t="str">
        <f t="shared" si="443"/>
        <v>East</v>
      </c>
    </row>
    <row r="623" spans="1:18">
      <c r="A623" t="s">
        <v>786</v>
      </c>
      <c r="B623" t="s">
        <v>13</v>
      </c>
      <c r="C623" t="s">
        <v>56</v>
      </c>
      <c r="D623" t="s">
        <v>87</v>
      </c>
      <c r="E623" t="s">
        <v>50</v>
      </c>
      <c r="F623" s="1">
        <v>42777</v>
      </c>
      <c r="G623" s="1">
        <v>42877</v>
      </c>
      <c r="H623">
        <v>60</v>
      </c>
      <c r="I623" t="str">
        <f>VLOOKUP(pipeline!D623,account,2,FALSE)</f>
        <v>services</v>
      </c>
      <c r="J623">
        <f t="shared" si="429"/>
        <v>1982</v>
      </c>
      <c r="K623">
        <f t="shared" si="430"/>
        <v>792.46</v>
      </c>
      <c r="L623">
        <f t="shared" si="431"/>
        <v>1299</v>
      </c>
      <c r="M623" t="str">
        <f t="shared" si="432"/>
        <v>United States</v>
      </c>
      <c r="N623">
        <f t="shared" si="433"/>
        <v>0</v>
      </c>
      <c r="O623" t="str">
        <f t="shared" si="434"/>
        <v>MG</v>
      </c>
      <c r="P623">
        <f t="shared" si="441"/>
        <v>55</v>
      </c>
      <c r="Q623" t="str">
        <f t="shared" si="442"/>
        <v>Celia Rouche</v>
      </c>
      <c r="R623" t="str">
        <f t="shared" si="443"/>
        <v>West</v>
      </c>
    </row>
    <row r="624" spans="1:18">
      <c r="A624" t="s">
        <v>787</v>
      </c>
      <c r="B624" t="s">
        <v>27</v>
      </c>
      <c r="C624" t="s">
        <v>58</v>
      </c>
      <c r="D624" t="s">
        <v>198</v>
      </c>
      <c r="E624" t="s">
        <v>52</v>
      </c>
      <c r="F624" s="1">
        <v>42777</v>
      </c>
      <c r="G624" s="1">
        <v>42866</v>
      </c>
      <c r="H624">
        <v>0</v>
      </c>
      <c r="I624" t="str">
        <f>VLOOKUP(pipeline!D624,account,2,FALSE)</f>
        <v>employment</v>
      </c>
      <c r="J624">
        <f>VLOOKUP(D624,account,3,FALSE)</f>
        <v>1997</v>
      </c>
      <c r="K624">
        <f>VLOOKUP(D624,account,4,FALSE)</f>
        <v>291.27</v>
      </c>
      <c r="L624">
        <f>VLOOKUP(D624,account,5,FALSE)</f>
        <v>586</v>
      </c>
      <c r="M624" t="str">
        <f>VLOOKUP(D624,account,6,FALSE)</f>
        <v>United States</v>
      </c>
      <c r="N624">
        <f>VLOOKUP(D624,accounts,7,FALSE)</f>
        <v>0</v>
      </c>
      <c r="O624" t="str">
        <f>VLOOKUP(C624,products,2,FALSE)</f>
        <v>GTX</v>
      </c>
      <c r="P624">
        <f t="shared" ref="P624:P641" si="444">VLOOKUP(C624,products,3,FALSE)</f>
        <v>1096</v>
      </c>
      <c r="Q624" t="str">
        <f t="shared" ref="Q624:Q641" si="445">VLOOKUP(B624,sales,2,FALSE)</f>
        <v>Melvin Marxen</v>
      </c>
      <c r="R624" t="str">
        <f t="shared" ref="R624:R641" si="446">VLOOKUP(B624,sales,3,FALSE)</f>
        <v>Central</v>
      </c>
    </row>
    <row r="625" spans="1:18">
      <c r="A625" t="s">
        <v>788</v>
      </c>
      <c r="B625" t="s">
        <v>38</v>
      </c>
      <c r="C625" t="s">
        <v>55</v>
      </c>
      <c r="D625" t="s">
        <v>93</v>
      </c>
      <c r="E625" t="s">
        <v>50</v>
      </c>
      <c r="F625" s="1">
        <v>42777</v>
      </c>
      <c r="G625" s="1">
        <v>42908</v>
      </c>
      <c r="H625">
        <v>545</v>
      </c>
      <c r="I625" t="str">
        <f>VLOOKUP(pipeline!D625,account,2,FALSE)</f>
        <v>entertainment</v>
      </c>
      <c r="J625">
        <f>VLOOKUP(D625,account,3,FALSE)</f>
        <v>1993</v>
      </c>
      <c r="K625">
        <f>VLOOKUP(D625,account,4,FALSE)</f>
        <v>4269.9</v>
      </c>
      <c r="L625">
        <f>VLOOKUP(D625,account,5,FALSE)</f>
        <v>6472</v>
      </c>
      <c r="M625" t="str">
        <f>VLOOKUP(D625,account,6,FALSE)</f>
        <v>United States</v>
      </c>
      <c r="N625" t="str">
        <f>VLOOKUP(D625,accounts,7,FALSE)</f>
        <v>Massive Dynamic</v>
      </c>
      <c r="O625" t="str">
        <f>VLOOKUP(C625,products,2,FALSE)</f>
        <v>GTX</v>
      </c>
      <c r="P625">
        <f t="shared" si="444"/>
        <v>550</v>
      </c>
      <c r="Q625" t="str">
        <f t="shared" si="445"/>
        <v>Summer Sewald</v>
      </c>
      <c r="R625" t="str">
        <f t="shared" si="446"/>
        <v>West</v>
      </c>
    </row>
    <row r="626" spans="1:18">
      <c r="A626" t="s">
        <v>789</v>
      </c>
      <c r="B626" t="s">
        <v>38</v>
      </c>
      <c r="C626" t="s">
        <v>57</v>
      </c>
      <c r="D626" t="s">
        <v>282</v>
      </c>
      <c r="E626" t="s">
        <v>50</v>
      </c>
      <c r="F626" s="1">
        <v>42777</v>
      </c>
      <c r="G626" s="1">
        <v>42867</v>
      </c>
      <c r="H626">
        <v>3035</v>
      </c>
      <c r="I626" t="str">
        <f>VLOOKUP(pipeline!D626,account,2,FALSE)</f>
        <v>medical</v>
      </c>
      <c r="J626">
        <f>VLOOKUP(D626,account,3,FALSE)</f>
        <v>1985</v>
      </c>
      <c r="K626">
        <f>VLOOKUP(D626,account,4,FALSE)</f>
        <v>2741.37</v>
      </c>
      <c r="L626">
        <f>VLOOKUP(D626,account,5,FALSE)</f>
        <v>9226</v>
      </c>
      <c r="M626" t="str">
        <f>VLOOKUP(D626,account,6,FALSE)</f>
        <v>United States</v>
      </c>
      <c r="N626">
        <f>VLOOKUP(D626,accounts,7,FALSE)</f>
        <v>0</v>
      </c>
      <c r="O626" t="str">
        <f>VLOOKUP(C626,products,2,FALSE)</f>
        <v>MG</v>
      </c>
      <c r="P626">
        <f t="shared" si="444"/>
        <v>3393</v>
      </c>
      <c r="Q626" t="str">
        <f t="shared" si="445"/>
        <v>Summer Sewald</v>
      </c>
      <c r="R626" t="str">
        <f t="shared" si="446"/>
        <v>West</v>
      </c>
    </row>
    <row r="627" spans="1:18">
      <c r="A627" t="s">
        <v>790</v>
      </c>
      <c r="B627" t="s">
        <v>39</v>
      </c>
      <c r="C627" t="s">
        <v>55</v>
      </c>
      <c r="D627" t="s">
        <v>210</v>
      </c>
      <c r="E627" t="s">
        <v>50</v>
      </c>
      <c r="F627" s="1">
        <v>42777</v>
      </c>
      <c r="G627" s="1">
        <v>42909</v>
      </c>
      <c r="H627">
        <v>584</v>
      </c>
      <c r="I627" t="str">
        <f>VLOOKUP(pipeline!D627,account,2,FALSE)</f>
        <v>technolgy</v>
      </c>
      <c r="J627">
        <f t="shared" ref="J627:J636" si="447">VLOOKUP(D627,account,3,FALSE)</f>
        <v>1980</v>
      </c>
      <c r="K627">
        <f t="shared" ref="K627:K636" si="448">VLOOKUP(D627,account,4,FALSE)</f>
        <v>7708.38</v>
      </c>
      <c r="L627">
        <f t="shared" ref="L627:L636" si="449">VLOOKUP(D627,account,5,FALSE)</f>
        <v>13756</v>
      </c>
      <c r="M627" t="str">
        <f t="shared" ref="M627:M636" si="450">VLOOKUP(D627,account,6,FALSE)</f>
        <v>United States</v>
      </c>
      <c r="N627">
        <f t="shared" ref="N627:N636" si="451">VLOOKUP(D627,accounts,7,FALSE)</f>
        <v>0</v>
      </c>
      <c r="O627" t="str">
        <f t="shared" ref="O627:O636" si="452">VLOOKUP(C627,products,2,FALSE)</f>
        <v>GTX</v>
      </c>
      <c r="P627">
        <f t="shared" si="444"/>
        <v>550</v>
      </c>
      <c r="Q627" t="str">
        <f t="shared" si="445"/>
        <v>Summer Sewald</v>
      </c>
      <c r="R627" t="str">
        <f t="shared" si="446"/>
        <v>West</v>
      </c>
    </row>
    <row r="628" spans="1:18">
      <c r="A628" t="s">
        <v>791</v>
      </c>
      <c r="B628" t="s">
        <v>15</v>
      </c>
      <c r="C628" t="s">
        <v>56</v>
      </c>
      <c r="D628" t="s">
        <v>106</v>
      </c>
      <c r="E628" t="s">
        <v>52</v>
      </c>
      <c r="F628" s="1">
        <v>42777</v>
      </c>
      <c r="G628" s="1">
        <v>42870</v>
      </c>
      <c r="H628">
        <v>0</v>
      </c>
      <c r="I628" t="str">
        <f>VLOOKUP(pipeline!D628,account,2,FALSE)</f>
        <v>software</v>
      </c>
      <c r="J628">
        <f t="shared" si="447"/>
        <v>1996</v>
      </c>
      <c r="K628">
        <f t="shared" si="448"/>
        <v>6354.87</v>
      </c>
      <c r="L628">
        <f t="shared" si="449"/>
        <v>16780</v>
      </c>
      <c r="M628" t="str">
        <f t="shared" si="450"/>
        <v>United States</v>
      </c>
      <c r="N628" t="str">
        <f t="shared" si="451"/>
        <v>Bubba Gump</v>
      </c>
      <c r="O628" t="str">
        <f t="shared" si="452"/>
        <v>MG</v>
      </c>
      <c r="P628">
        <f t="shared" si="444"/>
        <v>55</v>
      </c>
      <c r="Q628" t="str">
        <f t="shared" si="445"/>
        <v>Celia Rouche</v>
      </c>
      <c r="R628" t="str">
        <f t="shared" si="446"/>
        <v>West</v>
      </c>
    </row>
    <row r="629" spans="1:18">
      <c r="A629" t="s">
        <v>792</v>
      </c>
      <c r="B629" t="s">
        <v>40</v>
      </c>
      <c r="C629" t="s">
        <v>58</v>
      </c>
      <c r="D629" t="s">
        <v>93</v>
      </c>
      <c r="E629" t="s">
        <v>50</v>
      </c>
      <c r="F629" s="1">
        <v>42777</v>
      </c>
      <c r="G629" s="1">
        <v>42909</v>
      </c>
      <c r="H629">
        <v>1069</v>
      </c>
      <c r="I629" t="str">
        <f>VLOOKUP(pipeline!D629,account,2,FALSE)</f>
        <v>entertainment</v>
      </c>
      <c r="J629">
        <f t="shared" si="447"/>
        <v>1993</v>
      </c>
      <c r="K629">
        <f t="shared" si="448"/>
        <v>4269.9</v>
      </c>
      <c r="L629">
        <f t="shared" si="449"/>
        <v>6472</v>
      </c>
      <c r="M629" t="str">
        <f t="shared" si="450"/>
        <v>United States</v>
      </c>
      <c r="N629" t="str">
        <f t="shared" si="451"/>
        <v>Massive Dynamic</v>
      </c>
      <c r="O629" t="str">
        <f t="shared" si="452"/>
        <v>GTX</v>
      </c>
      <c r="P629">
        <f t="shared" si="444"/>
        <v>1096</v>
      </c>
      <c r="Q629" t="str">
        <f t="shared" si="445"/>
        <v>Summer Sewald</v>
      </c>
      <c r="R629" t="str">
        <f t="shared" si="446"/>
        <v>West</v>
      </c>
    </row>
    <row r="630" spans="1:18">
      <c r="A630" t="s">
        <v>793</v>
      </c>
      <c r="B630" t="s">
        <v>40</v>
      </c>
      <c r="C630" t="s">
        <v>58</v>
      </c>
      <c r="D630" t="s">
        <v>266</v>
      </c>
      <c r="E630" t="s">
        <v>50</v>
      </c>
      <c r="F630" s="1">
        <v>42777</v>
      </c>
      <c r="G630" s="1">
        <v>42908</v>
      </c>
      <c r="H630">
        <v>1035</v>
      </c>
      <c r="I630" t="str">
        <f>VLOOKUP(pipeline!D630,account,2,FALSE)</f>
        <v>finance</v>
      </c>
      <c r="J630">
        <f t="shared" si="447"/>
        <v>1993</v>
      </c>
      <c r="K630">
        <f t="shared" si="448"/>
        <v>7537.24</v>
      </c>
      <c r="L630">
        <f t="shared" si="449"/>
        <v>20293</v>
      </c>
      <c r="M630" t="str">
        <f t="shared" si="450"/>
        <v>United States</v>
      </c>
      <c r="N630">
        <f t="shared" si="451"/>
        <v>0</v>
      </c>
      <c r="O630" t="str">
        <f t="shared" si="452"/>
        <v>GTX</v>
      </c>
      <c r="P630">
        <f t="shared" si="444"/>
        <v>1096</v>
      </c>
      <c r="Q630" t="str">
        <f t="shared" si="445"/>
        <v>Summer Sewald</v>
      </c>
      <c r="R630" t="str">
        <f t="shared" si="446"/>
        <v>West</v>
      </c>
    </row>
    <row r="631" spans="1:18">
      <c r="A631" t="s">
        <v>794</v>
      </c>
      <c r="B631" t="s">
        <v>16</v>
      </c>
      <c r="C631" t="s">
        <v>57</v>
      </c>
      <c r="D631" t="s">
        <v>151</v>
      </c>
      <c r="E631" t="s">
        <v>53</v>
      </c>
      <c r="F631" s="1">
        <v>42777</v>
      </c>
      <c r="I631" t="str">
        <f>VLOOKUP(pipeline!D631,account,2,FALSE)</f>
        <v>finance</v>
      </c>
      <c r="J631">
        <f t="shared" si="447"/>
        <v>2008</v>
      </c>
      <c r="K631">
        <f t="shared" si="448"/>
        <v>52.5</v>
      </c>
      <c r="L631">
        <f t="shared" si="449"/>
        <v>165</v>
      </c>
      <c r="M631" t="str">
        <f t="shared" si="450"/>
        <v>United States</v>
      </c>
      <c r="N631">
        <f t="shared" si="451"/>
        <v>0</v>
      </c>
      <c r="O631" t="str">
        <f t="shared" si="452"/>
        <v>MG</v>
      </c>
      <c r="P631">
        <f t="shared" si="444"/>
        <v>3393</v>
      </c>
      <c r="Q631" t="str">
        <f t="shared" si="445"/>
        <v>Celia Rouche</v>
      </c>
      <c r="R631" t="str">
        <f t="shared" si="446"/>
        <v>West</v>
      </c>
    </row>
    <row r="632" spans="1:18">
      <c r="A632" t="s">
        <v>795</v>
      </c>
      <c r="B632" t="s">
        <v>10</v>
      </c>
      <c r="C632" t="s">
        <v>58</v>
      </c>
      <c r="D632" t="s">
        <v>115</v>
      </c>
      <c r="E632" t="s">
        <v>52</v>
      </c>
      <c r="F632" s="1">
        <v>42777</v>
      </c>
      <c r="G632" s="1">
        <v>42891</v>
      </c>
      <c r="H632">
        <v>0</v>
      </c>
      <c r="I632" t="str">
        <f>VLOOKUP(pipeline!D632,account,2,FALSE)</f>
        <v>finance</v>
      </c>
      <c r="J632">
        <f t="shared" si="447"/>
        <v>1993</v>
      </c>
      <c r="K632">
        <f t="shared" si="448"/>
        <v>646.1</v>
      </c>
      <c r="L632">
        <f t="shared" si="449"/>
        <v>883</v>
      </c>
      <c r="M632" t="str">
        <f t="shared" si="450"/>
        <v>United States</v>
      </c>
      <c r="N632" t="str">
        <f t="shared" si="451"/>
        <v>Golddex</v>
      </c>
      <c r="O632" t="str">
        <f t="shared" si="452"/>
        <v>GTX</v>
      </c>
      <c r="P632">
        <f t="shared" si="444"/>
        <v>1096</v>
      </c>
      <c r="Q632" t="str">
        <f t="shared" si="445"/>
        <v>Cara Losch</v>
      </c>
      <c r="R632" t="str">
        <f t="shared" si="446"/>
        <v>East</v>
      </c>
    </row>
    <row r="633" spans="1:18">
      <c r="A633" t="s">
        <v>796</v>
      </c>
      <c r="B633" t="s">
        <v>10</v>
      </c>
      <c r="C633" t="s">
        <v>56</v>
      </c>
      <c r="D633" t="s">
        <v>127</v>
      </c>
      <c r="E633" t="s">
        <v>50</v>
      </c>
      <c r="F633" s="1">
        <v>42777</v>
      </c>
      <c r="G633" s="1">
        <v>42863</v>
      </c>
      <c r="H633">
        <v>49</v>
      </c>
      <c r="I633" t="str">
        <f>VLOOKUP(pipeline!D633,account,2,FALSE)</f>
        <v>software</v>
      </c>
      <c r="J633">
        <f t="shared" si="447"/>
        <v>1979</v>
      </c>
      <c r="K633">
        <f t="shared" si="448"/>
        <v>4478.47</v>
      </c>
      <c r="L633">
        <f t="shared" si="449"/>
        <v>13809</v>
      </c>
      <c r="M633" t="str">
        <f t="shared" si="450"/>
        <v>United States</v>
      </c>
      <c r="N633">
        <f t="shared" si="451"/>
        <v>0</v>
      </c>
      <c r="O633" t="str">
        <f t="shared" si="452"/>
        <v>MG</v>
      </c>
      <c r="P633">
        <f t="shared" si="444"/>
        <v>55</v>
      </c>
      <c r="Q633" t="str">
        <f t="shared" si="445"/>
        <v>Cara Losch</v>
      </c>
      <c r="R633" t="str">
        <f t="shared" si="446"/>
        <v>East</v>
      </c>
    </row>
    <row r="634" spans="1:18">
      <c r="A634" t="s">
        <v>797</v>
      </c>
      <c r="B634" t="s">
        <v>19</v>
      </c>
      <c r="C634" t="s">
        <v>56</v>
      </c>
      <c r="D634" t="s">
        <v>155</v>
      </c>
      <c r="E634" t="s">
        <v>50</v>
      </c>
      <c r="F634" s="1">
        <v>42778</v>
      </c>
      <c r="G634" s="1">
        <v>42893</v>
      </c>
      <c r="H634">
        <v>59</v>
      </c>
      <c r="I634" t="str">
        <f>VLOOKUP(pipeline!D634,account,2,FALSE)</f>
        <v>technolgy</v>
      </c>
      <c r="J634">
        <f t="shared" si="447"/>
        <v>1983</v>
      </c>
      <c r="K634">
        <f t="shared" si="448"/>
        <v>1008.06</v>
      </c>
      <c r="L634">
        <f t="shared" si="449"/>
        <v>1238</v>
      </c>
      <c r="M634" t="str">
        <f t="shared" si="450"/>
        <v>United States</v>
      </c>
      <c r="N634">
        <f t="shared" si="451"/>
        <v>0</v>
      </c>
      <c r="O634" t="str">
        <f t="shared" si="452"/>
        <v>MG</v>
      </c>
      <c r="P634">
        <f t="shared" si="444"/>
        <v>55</v>
      </c>
      <c r="Q634" t="str">
        <f t="shared" si="445"/>
        <v>Dustin Brinkmann</v>
      </c>
      <c r="R634" t="str">
        <f t="shared" si="446"/>
        <v>Central</v>
      </c>
    </row>
    <row r="635" spans="1:18">
      <c r="A635" t="s">
        <v>798</v>
      </c>
      <c r="B635" t="s">
        <v>20</v>
      </c>
      <c r="C635" t="s">
        <v>59</v>
      </c>
      <c r="D635" t="s">
        <v>95</v>
      </c>
      <c r="E635" t="s">
        <v>50</v>
      </c>
      <c r="F635" s="1">
        <v>42778</v>
      </c>
      <c r="G635" s="1">
        <v>42889</v>
      </c>
      <c r="H635">
        <v>5148</v>
      </c>
      <c r="I635" t="str">
        <f>VLOOKUP(pipeline!D635,account,2,FALSE)</f>
        <v>medical</v>
      </c>
      <c r="J635">
        <f t="shared" si="447"/>
        <v>1984</v>
      </c>
      <c r="K635">
        <f t="shared" si="448"/>
        <v>441.08</v>
      </c>
      <c r="L635">
        <f t="shared" si="449"/>
        <v>1210</v>
      </c>
      <c r="M635" t="str">
        <f t="shared" si="450"/>
        <v>United States</v>
      </c>
      <c r="N635">
        <f t="shared" si="451"/>
        <v>0</v>
      </c>
      <c r="O635" t="str">
        <f t="shared" si="452"/>
        <v>GTX</v>
      </c>
      <c r="P635">
        <f t="shared" si="444"/>
        <v>5482</v>
      </c>
      <c r="Q635" t="str">
        <f t="shared" si="445"/>
        <v>Dustin Brinkmann</v>
      </c>
      <c r="R635" t="str">
        <f t="shared" si="446"/>
        <v>Central</v>
      </c>
    </row>
    <row r="636" spans="1:18">
      <c r="A636" t="s">
        <v>799</v>
      </c>
      <c r="B636" t="s">
        <v>34</v>
      </c>
      <c r="C636" t="s">
        <v>55</v>
      </c>
      <c r="D636" t="s">
        <v>223</v>
      </c>
      <c r="E636" t="s">
        <v>50</v>
      </c>
      <c r="F636" s="1">
        <v>42778</v>
      </c>
      <c r="G636" s="1">
        <v>42867</v>
      </c>
      <c r="H636">
        <v>475</v>
      </c>
      <c r="I636" t="str">
        <f>VLOOKUP(pipeline!D636,account,2,FALSE)</f>
        <v>retail</v>
      </c>
      <c r="J636">
        <f t="shared" si="447"/>
        <v>2003</v>
      </c>
      <c r="K636">
        <f t="shared" si="448"/>
        <v>1419.98</v>
      </c>
      <c r="L636">
        <f t="shared" si="449"/>
        <v>4018</v>
      </c>
      <c r="M636" t="str">
        <f t="shared" si="450"/>
        <v>United States</v>
      </c>
      <c r="N636">
        <f t="shared" si="451"/>
        <v>0</v>
      </c>
      <c r="O636" t="str">
        <f t="shared" si="452"/>
        <v>GTX</v>
      </c>
      <c r="P636">
        <f t="shared" si="444"/>
        <v>550</v>
      </c>
      <c r="Q636" t="str">
        <f t="shared" si="445"/>
        <v>Rocco Neubert</v>
      </c>
      <c r="R636" t="str">
        <f t="shared" si="446"/>
        <v>East</v>
      </c>
    </row>
    <row r="637" spans="1:18">
      <c r="A637" t="s">
        <v>800</v>
      </c>
      <c r="B637" t="s">
        <v>14</v>
      </c>
      <c r="C637" t="s">
        <v>57</v>
      </c>
      <c r="D637" t="s">
        <v>282</v>
      </c>
      <c r="E637" t="s">
        <v>50</v>
      </c>
      <c r="F637" s="1">
        <v>42778</v>
      </c>
      <c r="G637" s="1">
        <v>42899</v>
      </c>
      <c r="H637">
        <v>3807</v>
      </c>
      <c r="I637" t="str">
        <f>VLOOKUP(pipeline!D637,account,2,FALSE)</f>
        <v>medical</v>
      </c>
      <c r="J637">
        <f>VLOOKUP(D637,account,3,FALSE)</f>
        <v>1985</v>
      </c>
      <c r="K637">
        <f>VLOOKUP(D637,account,4,FALSE)</f>
        <v>2741.37</v>
      </c>
      <c r="L637">
        <f>VLOOKUP(D637,account,5,FALSE)</f>
        <v>9226</v>
      </c>
      <c r="M637" t="str">
        <f>VLOOKUP(D637,account,6,FALSE)</f>
        <v>United States</v>
      </c>
      <c r="N637">
        <f>VLOOKUP(D637,accounts,7,FALSE)</f>
        <v>0</v>
      </c>
      <c r="O637" t="str">
        <f>VLOOKUP(C637,products,2,FALSE)</f>
        <v>MG</v>
      </c>
      <c r="P637">
        <f t="shared" si="444"/>
        <v>3393</v>
      </c>
      <c r="Q637" t="str">
        <f t="shared" si="445"/>
        <v>Celia Rouche</v>
      </c>
      <c r="R637" t="str">
        <f t="shared" si="446"/>
        <v>West</v>
      </c>
    </row>
    <row r="638" spans="1:18">
      <c r="A638" t="s">
        <v>801</v>
      </c>
      <c r="B638" t="s">
        <v>37</v>
      </c>
      <c r="C638" t="s">
        <v>55</v>
      </c>
      <c r="D638" t="s">
        <v>205</v>
      </c>
      <c r="E638" t="s">
        <v>53</v>
      </c>
      <c r="F638" s="1">
        <v>42778</v>
      </c>
      <c r="I638" t="str">
        <f>VLOOKUP(pipeline!D638,account,2,FALSE)</f>
        <v>telecommunications</v>
      </c>
      <c r="J638">
        <f>VLOOKUP(D638,account,3,FALSE)</f>
        <v>1995</v>
      </c>
      <c r="K638">
        <f>VLOOKUP(D638,account,4,FALSE)</f>
        <v>1825.82</v>
      </c>
      <c r="L638">
        <f>VLOOKUP(D638,account,5,FALSE)</f>
        <v>5595</v>
      </c>
      <c r="M638" t="str">
        <f>VLOOKUP(D638,account,6,FALSE)</f>
        <v>United States</v>
      </c>
      <c r="N638" t="str">
        <f>VLOOKUP(D638,accounts,7,FALSE)</f>
        <v>Sonron</v>
      </c>
      <c r="O638" t="str">
        <f>VLOOKUP(C638,products,2,FALSE)</f>
        <v>GTX</v>
      </c>
      <c r="P638">
        <f t="shared" si="444"/>
        <v>550</v>
      </c>
      <c r="Q638" t="str">
        <f t="shared" si="445"/>
        <v>Summer Sewald</v>
      </c>
      <c r="R638" t="str">
        <f t="shared" si="446"/>
        <v>West</v>
      </c>
    </row>
    <row r="639" spans="1:18">
      <c r="A639" t="s">
        <v>802</v>
      </c>
      <c r="B639" t="s">
        <v>27</v>
      </c>
      <c r="C639" t="s">
        <v>55</v>
      </c>
      <c r="D639" t="s">
        <v>143</v>
      </c>
      <c r="E639" t="s">
        <v>50</v>
      </c>
      <c r="F639" s="1">
        <v>42778</v>
      </c>
      <c r="G639" s="1">
        <v>42876</v>
      </c>
      <c r="H639">
        <v>518</v>
      </c>
      <c r="I639" t="str">
        <f>VLOOKUP(pipeline!D639,account,2,FALSE)</f>
        <v>finance</v>
      </c>
      <c r="J639">
        <f>VLOOKUP(D639,account,3,FALSE)</f>
        <v>1987</v>
      </c>
      <c r="K639">
        <f>VLOOKUP(D639,account,4,FALSE)</f>
        <v>1698.2</v>
      </c>
      <c r="L639">
        <f>VLOOKUP(D639,account,5,FALSE)</f>
        <v>3798</v>
      </c>
      <c r="M639" t="str">
        <f>VLOOKUP(D639,account,6,FALSE)</f>
        <v>United States</v>
      </c>
      <c r="N639">
        <f>VLOOKUP(D639,accounts,7,FALSE)</f>
        <v>0</v>
      </c>
      <c r="O639" t="str">
        <f>VLOOKUP(C639,products,2,FALSE)</f>
        <v>GTX</v>
      </c>
      <c r="P639">
        <f t="shared" si="444"/>
        <v>550</v>
      </c>
      <c r="Q639" t="str">
        <f t="shared" si="445"/>
        <v>Melvin Marxen</v>
      </c>
      <c r="R639" t="str">
        <f t="shared" si="446"/>
        <v>Central</v>
      </c>
    </row>
    <row r="640" spans="1:18">
      <c r="A640" t="s">
        <v>803</v>
      </c>
      <c r="B640" t="s">
        <v>38</v>
      </c>
      <c r="C640" t="s">
        <v>58</v>
      </c>
      <c r="D640" t="s">
        <v>303</v>
      </c>
      <c r="E640" t="s">
        <v>50</v>
      </c>
      <c r="F640" s="1">
        <v>42778</v>
      </c>
      <c r="G640" s="1">
        <v>42864</v>
      </c>
      <c r="H640">
        <v>1050</v>
      </c>
      <c r="I640" t="str">
        <f>VLOOKUP(pipeline!D640,account,2,FALSE)</f>
        <v>software</v>
      </c>
      <c r="J640">
        <f>VLOOKUP(D640,account,3,FALSE)</f>
        <v>2013</v>
      </c>
      <c r="K640">
        <f>VLOOKUP(D640,account,4,FALSE)</f>
        <v>98.79</v>
      </c>
      <c r="L640">
        <f>VLOOKUP(D640,account,5,FALSE)</f>
        <v>96</v>
      </c>
      <c r="M640" t="str">
        <f>VLOOKUP(D640,account,6,FALSE)</f>
        <v>United States</v>
      </c>
      <c r="N640" t="str">
        <f>VLOOKUP(D640,accounts,7,FALSE)</f>
        <v>Bubba Gump</v>
      </c>
      <c r="O640" t="str">
        <f>VLOOKUP(C640,products,2,FALSE)</f>
        <v>GTX</v>
      </c>
      <c r="P640">
        <f t="shared" si="444"/>
        <v>1096</v>
      </c>
      <c r="Q640" t="str">
        <f t="shared" si="445"/>
        <v>Summer Sewald</v>
      </c>
      <c r="R640" t="str">
        <f t="shared" si="446"/>
        <v>West</v>
      </c>
    </row>
    <row r="641" spans="1:18">
      <c r="A641" t="s">
        <v>804</v>
      </c>
      <c r="B641" t="s">
        <v>16</v>
      </c>
      <c r="C641" t="s">
        <v>57</v>
      </c>
      <c r="D641" t="s">
        <v>93</v>
      </c>
      <c r="E641" t="s">
        <v>53</v>
      </c>
      <c r="F641" s="1">
        <v>42778</v>
      </c>
      <c r="I641" t="str">
        <f>VLOOKUP(pipeline!D641,account,2,FALSE)</f>
        <v>entertainment</v>
      </c>
      <c r="J641">
        <f>VLOOKUP(D641,account,3,FALSE)</f>
        <v>1993</v>
      </c>
      <c r="K641">
        <f>VLOOKUP(D641,account,4,FALSE)</f>
        <v>4269.9</v>
      </c>
      <c r="L641">
        <f>VLOOKUP(D641,account,5,FALSE)</f>
        <v>6472</v>
      </c>
      <c r="M641" t="str">
        <f>VLOOKUP(D641,account,6,FALSE)</f>
        <v>United States</v>
      </c>
      <c r="N641" t="str">
        <f>VLOOKUP(D641,accounts,7,FALSE)</f>
        <v>Massive Dynamic</v>
      </c>
      <c r="O641" t="str">
        <f>VLOOKUP(C641,products,2,FALSE)</f>
        <v>MG</v>
      </c>
      <c r="P641">
        <f t="shared" si="444"/>
        <v>3393</v>
      </c>
      <c r="Q641" t="str">
        <f t="shared" si="445"/>
        <v>Celia Rouche</v>
      </c>
      <c r="R641" t="str">
        <f t="shared" si="446"/>
        <v>West</v>
      </c>
    </row>
    <row r="642" spans="1:18">
      <c r="A642" t="s">
        <v>805</v>
      </c>
      <c r="B642" t="s">
        <v>41</v>
      </c>
      <c r="C642" t="s">
        <v>55</v>
      </c>
      <c r="D642" t="s">
        <v>196</v>
      </c>
      <c r="E642" t="s">
        <v>50</v>
      </c>
      <c r="F642" s="1">
        <v>42778</v>
      </c>
      <c r="G642" s="1">
        <v>42860</v>
      </c>
      <c r="H642">
        <v>618</v>
      </c>
      <c r="I642" t="str">
        <f>VLOOKUP(pipeline!D642,account,2,FALSE)</f>
        <v>employment</v>
      </c>
      <c r="J642">
        <f t="shared" ref="J642:J652" si="453">VLOOKUP(D642,account,3,FALSE)</f>
        <v>1983</v>
      </c>
      <c r="K642">
        <f t="shared" ref="K642:K652" si="454">VLOOKUP(D642,account,4,FALSE)</f>
        <v>2871.35</v>
      </c>
      <c r="L642">
        <f t="shared" ref="L642:L652" si="455">VLOOKUP(D642,account,5,FALSE)</f>
        <v>9561</v>
      </c>
      <c r="M642" t="str">
        <f t="shared" ref="M642:M652" si="456">VLOOKUP(D642,account,6,FALSE)</f>
        <v>United States</v>
      </c>
      <c r="N642">
        <f t="shared" ref="N642:N652" si="457">VLOOKUP(D642,accounts,7,FALSE)</f>
        <v>0</v>
      </c>
      <c r="O642" t="str">
        <f t="shared" ref="O642:O652" si="458">VLOOKUP(C642,products,2,FALSE)</f>
        <v>GTX</v>
      </c>
      <c r="P642">
        <f t="shared" ref="P642:P652" si="459">VLOOKUP(C642,products,3,FALSE)</f>
        <v>550</v>
      </c>
      <c r="Q642" t="str">
        <f t="shared" ref="Q642:Q652" si="460">VLOOKUP(B642,sales,2,FALSE)</f>
        <v>Summer Sewald</v>
      </c>
      <c r="R642" t="str">
        <f t="shared" ref="R642:R652" si="461">VLOOKUP(B642,sales,3,FALSE)</f>
        <v>West</v>
      </c>
    </row>
    <row r="643" spans="1:18">
      <c r="A643" t="s">
        <v>806</v>
      </c>
      <c r="B643" t="s">
        <v>41</v>
      </c>
      <c r="C643" t="s">
        <v>57</v>
      </c>
      <c r="D643" t="s">
        <v>273</v>
      </c>
      <c r="E643" t="s">
        <v>50</v>
      </c>
      <c r="F643" s="1">
        <v>42778</v>
      </c>
      <c r="G643" s="1">
        <v>42857</v>
      </c>
      <c r="H643">
        <v>3460</v>
      </c>
      <c r="I643" t="str">
        <f>VLOOKUP(pipeline!D643,account,2,FALSE)</f>
        <v>retail</v>
      </c>
      <c r="J643">
        <f t="shared" si="453"/>
        <v>1996</v>
      </c>
      <c r="K643">
        <f t="shared" si="454"/>
        <v>2214.94</v>
      </c>
      <c r="L643">
        <f t="shared" si="455"/>
        <v>5374</v>
      </c>
      <c r="M643" t="str">
        <f t="shared" si="456"/>
        <v>United States</v>
      </c>
      <c r="N643">
        <f t="shared" si="457"/>
        <v>0</v>
      </c>
      <c r="O643" t="str">
        <f t="shared" si="458"/>
        <v>MG</v>
      </c>
      <c r="P643">
        <f t="shared" si="459"/>
        <v>3393</v>
      </c>
      <c r="Q643" t="str">
        <f t="shared" si="460"/>
        <v>Summer Sewald</v>
      </c>
      <c r="R643" t="str">
        <f t="shared" si="461"/>
        <v>West</v>
      </c>
    </row>
    <row r="644" spans="1:18">
      <c r="A644" t="s">
        <v>807</v>
      </c>
      <c r="B644" t="s">
        <v>33</v>
      </c>
      <c r="C644" t="s">
        <v>59</v>
      </c>
      <c r="D644" t="s">
        <v>189</v>
      </c>
      <c r="E644" t="s">
        <v>50</v>
      </c>
      <c r="F644" s="1">
        <v>42779</v>
      </c>
      <c r="G644" s="1">
        <v>42876</v>
      </c>
      <c r="H644">
        <v>5751</v>
      </c>
      <c r="I644" t="str">
        <f>VLOOKUP(pipeline!D644,account,2,FALSE)</f>
        <v>employment</v>
      </c>
      <c r="J644">
        <f t="shared" si="453"/>
        <v>1997</v>
      </c>
      <c r="K644">
        <f t="shared" si="454"/>
        <v>882.12</v>
      </c>
      <c r="L644">
        <f t="shared" si="455"/>
        <v>2769</v>
      </c>
      <c r="M644" t="str">
        <f t="shared" si="456"/>
        <v>United States</v>
      </c>
      <c r="N644">
        <f t="shared" si="457"/>
        <v>0</v>
      </c>
      <c r="O644" t="str">
        <f t="shared" si="458"/>
        <v>GTX</v>
      </c>
      <c r="P644">
        <f t="shared" si="459"/>
        <v>5482</v>
      </c>
      <c r="Q644" t="str">
        <f t="shared" si="460"/>
        <v>Rocco Neubert</v>
      </c>
      <c r="R644" t="str">
        <f t="shared" si="461"/>
        <v>East</v>
      </c>
    </row>
    <row r="645" spans="1:18">
      <c r="A645" t="s">
        <v>808</v>
      </c>
      <c r="B645" t="s">
        <v>25</v>
      </c>
      <c r="C645" t="s">
        <v>59</v>
      </c>
      <c r="D645" t="s">
        <v>145</v>
      </c>
      <c r="E645" t="s">
        <v>50</v>
      </c>
      <c r="F645" s="1">
        <v>42779</v>
      </c>
      <c r="G645" s="1">
        <v>42883</v>
      </c>
      <c r="H645">
        <v>5639</v>
      </c>
      <c r="I645" t="str">
        <f>VLOOKUP(pipeline!D645,account,2,FALSE)</f>
        <v>marketing</v>
      </c>
      <c r="J645">
        <f t="shared" si="453"/>
        <v>1985</v>
      </c>
      <c r="K645">
        <f t="shared" si="454"/>
        <v>375.43</v>
      </c>
      <c r="L645">
        <f t="shared" si="455"/>
        <v>1190</v>
      </c>
      <c r="M645" t="str">
        <f t="shared" si="456"/>
        <v>United States</v>
      </c>
      <c r="N645">
        <f t="shared" si="457"/>
        <v>0</v>
      </c>
      <c r="O645" t="str">
        <f t="shared" si="458"/>
        <v>GTX</v>
      </c>
      <c r="P645">
        <f t="shared" si="459"/>
        <v>5482</v>
      </c>
      <c r="Q645" t="str">
        <f t="shared" si="460"/>
        <v>Melvin Marxen</v>
      </c>
      <c r="R645" t="str">
        <f t="shared" si="461"/>
        <v>Central</v>
      </c>
    </row>
    <row r="646" spans="1:18">
      <c r="A646" t="s">
        <v>809</v>
      </c>
      <c r="B646" t="s">
        <v>34</v>
      </c>
      <c r="C646" t="s">
        <v>59</v>
      </c>
      <c r="D646" t="s">
        <v>180</v>
      </c>
      <c r="E646" t="s">
        <v>52</v>
      </c>
      <c r="F646" s="1">
        <v>42779</v>
      </c>
      <c r="G646" s="1">
        <v>42888</v>
      </c>
      <c r="H646">
        <v>0</v>
      </c>
      <c r="I646" t="str">
        <f>VLOOKUP(pipeline!D646,account,2,FALSE)</f>
        <v>medical</v>
      </c>
      <c r="J646">
        <f t="shared" si="453"/>
        <v>1991</v>
      </c>
      <c r="K646">
        <f t="shared" si="454"/>
        <v>326.82</v>
      </c>
      <c r="L646">
        <f t="shared" si="455"/>
        <v>1016</v>
      </c>
      <c r="M646" t="str">
        <f t="shared" si="456"/>
        <v>United States</v>
      </c>
      <c r="N646">
        <f t="shared" si="457"/>
        <v>0</v>
      </c>
      <c r="O646" t="str">
        <f t="shared" si="458"/>
        <v>GTX</v>
      </c>
      <c r="P646">
        <f t="shared" si="459"/>
        <v>5482</v>
      </c>
      <c r="Q646" t="str">
        <f t="shared" si="460"/>
        <v>Rocco Neubert</v>
      </c>
      <c r="R646" t="str">
        <f t="shared" si="461"/>
        <v>East</v>
      </c>
    </row>
    <row r="647" spans="1:18">
      <c r="A647" t="s">
        <v>810</v>
      </c>
      <c r="B647" t="s">
        <v>8</v>
      </c>
      <c r="C647" t="s">
        <v>59</v>
      </c>
      <c r="D647" t="s">
        <v>350</v>
      </c>
      <c r="E647" t="s">
        <v>50</v>
      </c>
      <c r="F647" s="1">
        <v>42779</v>
      </c>
      <c r="G647" s="1">
        <v>42873</v>
      </c>
      <c r="H647">
        <v>4766</v>
      </c>
      <c r="I647" t="str">
        <f>VLOOKUP(pipeline!D647,account,2,FALSE)</f>
        <v>technolgy</v>
      </c>
      <c r="J647">
        <f t="shared" si="453"/>
        <v>2011</v>
      </c>
      <c r="K647">
        <f t="shared" si="454"/>
        <v>40.79</v>
      </c>
      <c r="L647">
        <f t="shared" si="455"/>
        <v>142</v>
      </c>
      <c r="M647" t="str">
        <f t="shared" si="456"/>
        <v>China</v>
      </c>
      <c r="N647">
        <f t="shared" si="457"/>
        <v>0</v>
      </c>
      <c r="O647" t="str">
        <f t="shared" si="458"/>
        <v>GTX</v>
      </c>
      <c r="P647">
        <f t="shared" si="459"/>
        <v>5482</v>
      </c>
      <c r="Q647" t="str">
        <f t="shared" si="460"/>
        <v>Cara Losch</v>
      </c>
      <c r="R647" t="str">
        <f t="shared" si="461"/>
        <v>East</v>
      </c>
    </row>
    <row r="648" spans="1:18">
      <c r="A648" t="s">
        <v>811</v>
      </c>
      <c r="B648" t="s">
        <v>14</v>
      </c>
      <c r="C648" t="s">
        <v>57</v>
      </c>
      <c r="D648" t="s">
        <v>228</v>
      </c>
      <c r="E648" t="s">
        <v>53</v>
      </c>
      <c r="F648" s="1">
        <v>42779</v>
      </c>
      <c r="I648" t="str">
        <f>VLOOKUP(pipeline!D648,account,2,FALSE)</f>
        <v>finance</v>
      </c>
      <c r="J648">
        <f t="shared" si="453"/>
        <v>1994</v>
      </c>
      <c r="K648">
        <f t="shared" si="454"/>
        <v>355.23</v>
      </c>
      <c r="L648">
        <f t="shared" si="455"/>
        <v>853</v>
      </c>
      <c r="M648" t="str">
        <f t="shared" si="456"/>
        <v>United States</v>
      </c>
      <c r="N648">
        <f t="shared" si="457"/>
        <v>0</v>
      </c>
      <c r="O648" t="str">
        <f t="shared" si="458"/>
        <v>MG</v>
      </c>
      <c r="P648">
        <f t="shared" si="459"/>
        <v>3393</v>
      </c>
      <c r="Q648" t="str">
        <f t="shared" si="460"/>
        <v>Celia Rouche</v>
      </c>
      <c r="R648" t="str">
        <f t="shared" si="461"/>
        <v>West</v>
      </c>
    </row>
    <row r="649" spans="1:18">
      <c r="A649" t="s">
        <v>812</v>
      </c>
      <c r="B649" t="s">
        <v>38</v>
      </c>
      <c r="C649" t="s">
        <v>58</v>
      </c>
      <c r="D649" t="s">
        <v>106</v>
      </c>
      <c r="E649" t="s">
        <v>52</v>
      </c>
      <c r="F649" s="1">
        <v>42779</v>
      </c>
      <c r="G649" s="1">
        <v>42864</v>
      </c>
      <c r="H649">
        <v>0</v>
      </c>
      <c r="I649" t="str">
        <f>VLOOKUP(pipeline!D649,account,2,FALSE)</f>
        <v>software</v>
      </c>
      <c r="J649">
        <f t="shared" si="453"/>
        <v>1996</v>
      </c>
      <c r="K649">
        <f t="shared" si="454"/>
        <v>6354.87</v>
      </c>
      <c r="L649">
        <f t="shared" si="455"/>
        <v>16780</v>
      </c>
      <c r="M649" t="str">
        <f t="shared" si="456"/>
        <v>United States</v>
      </c>
      <c r="N649" t="str">
        <f t="shared" si="457"/>
        <v>Bubba Gump</v>
      </c>
      <c r="O649" t="str">
        <f t="shared" si="458"/>
        <v>GTX</v>
      </c>
      <c r="P649">
        <f t="shared" si="459"/>
        <v>1096</v>
      </c>
      <c r="Q649" t="str">
        <f t="shared" si="460"/>
        <v>Summer Sewald</v>
      </c>
      <c r="R649" t="str">
        <f t="shared" si="461"/>
        <v>West</v>
      </c>
    </row>
    <row r="650" spans="1:18">
      <c r="A650" t="s">
        <v>813</v>
      </c>
      <c r="B650" t="s">
        <v>39</v>
      </c>
      <c r="C650" t="s">
        <v>55</v>
      </c>
      <c r="D650" t="s">
        <v>273</v>
      </c>
      <c r="E650" t="s">
        <v>50</v>
      </c>
      <c r="F650" s="1">
        <v>42779</v>
      </c>
      <c r="G650" s="1">
        <v>42866</v>
      </c>
      <c r="H650">
        <v>589</v>
      </c>
      <c r="I650" t="str">
        <f>VLOOKUP(pipeline!D650,account,2,FALSE)</f>
        <v>retail</v>
      </c>
      <c r="J650">
        <f t="shared" si="453"/>
        <v>1996</v>
      </c>
      <c r="K650">
        <f t="shared" si="454"/>
        <v>2214.94</v>
      </c>
      <c r="L650">
        <f t="shared" si="455"/>
        <v>5374</v>
      </c>
      <c r="M650" t="str">
        <f t="shared" si="456"/>
        <v>United States</v>
      </c>
      <c r="N650">
        <f t="shared" si="457"/>
        <v>0</v>
      </c>
      <c r="O650" t="str">
        <f t="shared" si="458"/>
        <v>GTX</v>
      </c>
      <c r="P650">
        <f t="shared" si="459"/>
        <v>550</v>
      </c>
      <c r="Q650" t="str">
        <f t="shared" si="460"/>
        <v>Summer Sewald</v>
      </c>
      <c r="R650" t="str">
        <f t="shared" si="461"/>
        <v>West</v>
      </c>
    </row>
    <row r="651" spans="1:18">
      <c r="A651" t="s">
        <v>814</v>
      </c>
      <c r="B651" t="s">
        <v>28</v>
      </c>
      <c r="C651" t="s">
        <v>59</v>
      </c>
      <c r="D651" t="s">
        <v>158</v>
      </c>
      <c r="E651" t="s">
        <v>52</v>
      </c>
      <c r="F651" s="1">
        <v>42779</v>
      </c>
      <c r="G651" s="1">
        <v>42886</v>
      </c>
      <c r="H651">
        <v>0</v>
      </c>
      <c r="I651" t="str">
        <f>VLOOKUP(pipeline!D651,account,2,FALSE)</f>
        <v>finance</v>
      </c>
      <c r="J651">
        <f t="shared" si="453"/>
        <v>2006</v>
      </c>
      <c r="K651">
        <f t="shared" si="454"/>
        <v>1102.43</v>
      </c>
      <c r="L651">
        <f t="shared" si="455"/>
        <v>1759</v>
      </c>
      <c r="M651" t="str">
        <f t="shared" si="456"/>
        <v>United States</v>
      </c>
      <c r="N651">
        <f t="shared" si="457"/>
        <v>0</v>
      </c>
      <c r="O651" t="str">
        <f t="shared" si="458"/>
        <v>GTX</v>
      </c>
      <c r="P651">
        <f t="shared" si="459"/>
        <v>5482</v>
      </c>
      <c r="Q651" t="str">
        <f t="shared" si="460"/>
        <v>Melvin Marxen</v>
      </c>
      <c r="R651" t="str">
        <f t="shared" si="461"/>
        <v>Central</v>
      </c>
    </row>
    <row r="652" spans="1:18">
      <c r="A652" t="s">
        <v>815</v>
      </c>
      <c r="B652" t="s">
        <v>22</v>
      </c>
      <c r="C652" t="s">
        <v>55</v>
      </c>
      <c r="D652" t="s">
        <v>306</v>
      </c>
      <c r="E652" t="s">
        <v>52</v>
      </c>
      <c r="F652" s="1">
        <v>42779</v>
      </c>
      <c r="G652" s="1">
        <v>42871</v>
      </c>
      <c r="H652">
        <v>0</v>
      </c>
      <c r="I652" t="str">
        <f>VLOOKUP(pipeline!D652,account,2,FALSE)</f>
        <v>technolgy</v>
      </c>
      <c r="J652">
        <f t="shared" si="453"/>
        <v>1997</v>
      </c>
      <c r="K652">
        <f t="shared" si="454"/>
        <v>8170.38</v>
      </c>
      <c r="L652">
        <f t="shared" si="455"/>
        <v>16499</v>
      </c>
      <c r="M652" t="str">
        <f t="shared" si="456"/>
        <v>Korea</v>
      </c>
      <c r="N652">
        <f t="shared" si="457"/>
        <v>0</v>
      </c>
      <c r="O652" t="str">
        <f t="shared" si="458"/>
        <v>GTX</v>
      </c>
      <c r="P652">
        <f t="shared" si="459"/>
        <v>550</v>
      </c>
      <c r="Q652" t="str">
        <f t="shared" si="460"/>
        <v>Dustin Brinkmann</v>
      </c>
      <c r="R652" t="str">
        <f t="shared" si="461"/>
        <v>Central</v>
      </c>
    </row>
    <row r="653" spans="1:18">
      <c r="A653" t="s">
        <v>816</v>
      </c>
      <c r="B653" t="s">
        <v>10</v>
      </c>
      <c r="C653" t="s">
        <v>55</v>
      </c>
      <c r="D653" t="s">
        <v>817</v>
      </c>
      <c r="E653" t="s">
        <v>50</v>
      </c>
      <c r="F653" s="1">
        <v>42779</v>
      </c>
      <c r="G653" s="1">
        <v>42873</v>
      </c>
      <c r="H653">
        <v>533</v>
      </c>
      <c r="I653" t="str">
        <f>VLOOKUP(pipeline!D653,account,2,FALSE)</f>
        <v>entertainment</v>
      </c>
      <c r="J653">
        <f t="shared" ref="J653:J668" si="462">VLOOKUP(D653,account,3,FALSE)</f>
        <v>1989</v>
      </c>
      <c r="K653">
        <f t="shared" ref="K653:K668" si="463">VLOOKUP(D653,account,4,FALSE)</f>
        <v>665.06</v>
      </c>
      <c r="L653">
        <f t="shared" ref="L653:L668" si="464">VLOOKUP(D653,account,5,FALSE)</f>
        <v>1095</v>
      </c>
      <c r="M653" t="str">
        <f t="shared" ref="M653:M668" si="465">VLOOKUP(D653,account,6,FALSE)</f>
        <v>United States</v>
      </c>
      <c r="N653">
        <f t="shared" ref="N653:N668" si="466">VLOOKUP(D653,accounts,7,FALSE)</f>
        <v>0</v>
      </c>
      <c r="O653" t="str">
        <f t="shared" ref="O653:O668" si="467">VLOOKUP(C653,products,2,FALSE)</f>
        <v>GTX</v>
      </c>
      <c r="P653">
        <f>VLOOKUP(C653,products,3,FALSE)</f>
        <v>550</v>
      </c>
      <c r="Q653" t="str">
        <f>VLOOKUP(B653,sales,2,FALSE)</f>
        <v>Cara Losch</v>
      </c>
      <c r="R653" t="str">
        <f>VLOOKUP(B653,sales,3,FALSE)</f>
        <v>East</v>
      </c>
    </row>
    <row r="654" spans="1:18">
      <c r="A654" t="s">
        <v>818</v>
      </c>
      <c r="B654" t="s">
        <v>19</v>
      </c>
      <c r="C654" t="s">
        <v>55</v>
      </c>
      <c r="D654" t="s">
        <v>149</v>
      </c>
      <c r="E654" t="s">
        <v>52</v>
      </c>
      <c r="F654" s="1">
        <v>42780</v>
      </c>
      <c r="G654" s="1">
        <v>42860</v>
      </c>
      <c r="H654">
        <v>0</v>
      </c>
      <c r="I654" t="str">
        <f>VLOOKUP(pipeline!D654,account,2,FALSE)</f>
        <v>technolgy</v>
      </c>
      <c r="J654">
        <f t="shared" si="462"/>
        <v>2005</v>
      </c>
      <c r="K654">
        <f t="shared" si="463"/>
        <v>1520.66</v>
      </c>
      <c r="L654">
        <f t="shared" si="464"/>
        <v>1806</v>
      </c>
      <c r="M654" t="str">
        <f t="shared" si="465"/>
        <v>United States</v>
      </c>
      <c r="N654">
        <f t="shared" si="466"/>
        <v>0</v>
      </c>
      <c r="O654" t="str">
        <f t="shared" si="467"/>
        <v>GTX</v>
      </c>
      <c r="P654">
        <f>VLOOKUP(C654,products,3,FALSE)</f>
        <v>550</v>
      </c>
      <c r="Q654" t="str">
        <f>VLOOKUP(B654,sales,2,FALSE)</f>
        <v>Dustin Brinkmann</v>
      </c>
      <c r="R654" t="str">
        <f>VLOOKUP(B654,sales,3,FALSE)</f>
        <v>Central</v>
      </c>
    </row>
    <row r="655" spans="1:18">
      <c r="A655" t="s">
        <v>819</v>
      </c>
      <c r="B655" t="s">
        <v>19</v>
      </c>
      <c r="C655" t="s">
        <v>56</v>
      </c>
      <c r="D655" t="s">
        <v>216</v>
      </c>
      <c r="E655" t="s">
        <v>50</v>
      </c>
      <c r="F655" s="1">
        <v>42780</v>
      </c>
      <c r="G655" s="1">
        <v>42885</v>
      </c>
      <c r="H655">
        <v>63</v>
      </c>
      <c r="I655" t="str">
        <f>VLOOKUP(pipeline!D655,account,2,FALSE)</f>
        <v>entertainment</v>
      </c>
      <c r="J655">
        <f t="shared" si="462"/>
        <v>1998</v>
      </c>
      <c r="K655">
        <f t="shared" si="463"/>
        <v>217.87</v>
      </c>
      <c r="L655">
        <f t="shared" si="464"/>
        <v>551</v>
      </c>
      <c r="M655" t="str">
        <f t="shared" si="465"/>
        <v>United States</v>
      </c>
      <c r="N655">
        <f t="shared" si="466"/>
        <v>0</v>
      </c>
      <c r="O655" t="str">
        <f t="shared" si="467"/>
        <v>MG</v>
      </c>
      <c r="P655">
        <f>VLOOKUP(C655,products,3,FALSE)</f>
        <v>55</v>
      </c>
      <c r="Q655" t="str">
        <f>VLOOKUP(B655,sales,2,FALSE)</f>
        <v>Dustin Brinkmann</v>
      </c>
      <c r="R655" t="str">
        <f>VLOOKUP(B655,sales,3,FALSE)</f>
        <v>Central</v>
      </c>
    </row>
    <row r="656" spans="1:18">
      <c r="A656" t="s">
        <v>820</v>
      </c>
      <c r="B656" t="s">
        <v>34</v>
      </c>
      <c r="C656" t="s">
        <v>58</v>
      </c>
      <c r="D656" t="s">
        <v>214</v>
      </c>
      <c r="E656" t="s">
        <v>50</v>
      </c>
      <c r="F656" s="1">
        <v>42780</v>
      </c>
      <c r="G656" s="1">
        <v>42884</v>
      </c>
      <c r="H656">
        <v>987</v>
      </c>
      <c r="I656" t="str">
        <f>VLOOKUP(pipeline!D656,account,2,FALSE)</f>
        <v>medical</v>
      </c>
      <c r="J656">
        <f t="shared" si="462"/>
        <v>1999</v>
      </c>
      <c r="K656">
        <f t="shared" si="463"/>
        <v>251.41</v>
      </c>
      <c r="L656">
        <f t="shared" si="464"/>
        <v>495</v>
      </c>
      <c r="M656" t="str">
        <f t="shared" si="465"/>
        <v>United States</v>
      </c>
      <c r="N656">
        <f t="shared" si="466"/>
        <v>0</v>
      </c>
      <c r="O656" t="str">
        <f t="shared" si="467"/>
        <v>GTX</v>
      </c>
      <c r="P656">
        <f t="shared" ref="P656:P667" si="468">VLOOKUP(C656,products,3,FALSE)</f>
        <v>1096</v>
      </c>
      <c r="Q656" t="str">
        <f t="shared" ref="Q656:Q667" si="469">VLOOKUP(B656,sales,2,FALSE)</f>
        <v>Rocco Neubert</v>
      </c>
      <c r="R656" t="str">
        <f t="shared" ref="R656:R667" si="470">VLOOKUP(B656,sales,3,FALSE)</f>
        <v>East</v>
      </c>
    </row>
    <row r="657" spans="1:18">
      <c r="A657" t="s">
        <v>821</v>
      </c>
      <c r="B657" t="s">
        <v>34</v>
      </c>
      <c r="C657" t="s">
        <v>59</v>
      </c>
      <c r="D657" t="s">
        <v>245</v>
      </c>
      <c r="E657" t="s">
        <v>50</v>
      </c>
      <c r="F657" s="1">
        <v>42780</v>
      </c>
      <c r="G657" s="1">
        <v>42796</v>
      </c>
      <c r="H657">
        <v>4246</v>
      </c>
      <c r="I657" t="str">
        <f>VLOOKUP(pipeline!D657,account,2,FALSE)</f>
        <v>retail</v>
      </c>
      <c r="J657">
        <f t="shared" si="462"/>
        <v>1990</v>
      </c>
      <c r="K657">
        <f t="shared" si="463"/>
        <v>2520.83</v>
      </c>
      <c r="L657">
        <f t="shared" si="464"/>
        <v>3502</v>
      </c>
      <c r="M657" t="str">
        <f t="shared" si="465"/>
        <v>United States</v>
      </c>
      <c r="N657">
        <f t="shared" si="466"/>
        <v>0</v>
      </c>
      <c r="O657" t="str">
        <f t="shared" si="467"/>
        <v>GTX</v>
      </c>
      <c r="P657">
        <f t="shared" si="468"/>
        <v>5482</v>
      </c>
      <c r="Q657" t="str">
        <f t="shared" si="469"/>
        <v>Rocco Neubert</v>
      </c>
      <c r="R657" t="str">
        <f t="shared" si="470"/>
        <v>East</v>
      </c>
    </row>
    <row r="658" spans="1:18">
      <c r="A658" t="s">
        <v>822</v>
      </c>
      <c r="B658" t="s">
        <v>34</v>
      </c>
      <c r="C658" t="s">
        <v>59</v>
      </c>
      <c r="D658" t="s">
        <v>463</v>
      </c>
      <c r="E658" t="s">
        <v>50</v>
      </c>
      <c r="F658" s="1">
        <v>42780</v>
      </c>
      <c r="G658" s="1">
        <v>42861</v>
      </c>
      <c r="H658">
        <v>5702</v>
      </c>
      <c r="I658" t="str">
        <f>VLOOKUP(pipeline!D658,account,2,FALSE)</f>
        <v>technolgy</v>
      </c>
      <c r="J658">
        <f t="shared" si="462"/>
        <v>2011</v>
      </c>
      <c r="K658">
        <f t="shared" si="463"/>
        <v>527.11</v>
      </c>
      <c r="L658">
        <f t="shared" si="464"/>
        <v>1428</v>
      </c>
      <c r="M658" t="str">
        <f t="shared" si="465"/>
        <v>United States</v>
      </c>
      <c r="N658" t="str">
        <f t="shared" si="466"/>
        <v>Acme Corporation</v>
      </c>
      <c r="O658" t="str">
        <f t="shared" si="467"/>
        <v>GTX</v>
      </c>
      <c r="P658">
        <f t="shared" si="468"/>
        <v>5482</v>
      </c>
      <c r="Q658" t="str">
        <f t="shared" si="469"/>
        <v>Rocco Neubert</v>
      </c>
      <c r="R658" t="str">
        <f t="shared" si="470"/>
        <v>East</v>
      </c>
    </row>
    <row r="659" spans="1:18">
      <c r="A659" t="s">
        <v>823</v>
      </c>
      <c r="B659" t="s">
        <v>34</v>
      </c>
      <c r="C659" t="s">
        <v>57</v>
      </c>
      <c r="D659" t="s">
        <v>164</v>
      </c>
      <c r="E659" t="s">
        <v>50</v>
      </c>
      <c r="F659" s="1">
        <v>42780</v>
      </c>
      <c r="G659" s="1">
        <v>42900</v>
      </c>
      <c r="H659">
        <v>2981</v>
      </c>
      <c r="I659" t="str">
        <f>VLOOKUP(pipeline!D659,account,2,FALSE)</f>
        <v>medical</v>
      </c>
      <c r="J659">
        <f t="shared" si="462"/>
        <v>1994</v>
      </c>
      <c r="K659">
        <f t="shared" si="463"/>
        <v>2818.38</v>
      </c>
      <c r="L659">
        <f t="shared" si="464"/>
        <v>6290</v>
      </c>
      <c r="M659" t="str">
        <f t="shared" si="465"/>
        <v>United States</v>
      </c>
      <c r="N659">
        <f t="shared" si="466"/>
        <v>0</v>
      </c>
      <c r="O659" t="str">
        <f t="shared" si="467"/>
        <v>MG</v>
      </c>
      <c r="P659">
        <f t="shared" si="468"/>
        <v>3393</v>
      </c>
      <c r="Q659" t="str">
        <f t="shared" si="469"/>
        <v>Rocco Neubert</v>
      </c>
      <c r="R659" t="str">
        <f t="shared" si="470"/>
        <v>East</v>
      </c>
    </row>
    <row r="660" spans="1:18">
      <c r="A660" t="s">
        <v>824</v>
      </c>
      <c r="B660" t="s">
        <v>26</v>
      </c>
      <c r="C660" t="s">
        <v>57</v>
      </c>
      <c r="D660" t="s">
        <v>306</v>
      </c>
      <c r="E660" t="s">
        <v>52</v>
      </c>
      <c r="F660" s="1">
        <v>42780</v>
      </c>
      <c r="G660" s="1">
        <v>42868</v>
      </c>
      <c r="H660">
        <v>0</v>
      </c>
      <c r="I660" t="str">
        <f>VLOOKUP(pipeline!D660,account,2,FALSE)</f>
        <v>technolgy</v>
      </c>
      <c r="J660">
        <f t="shared" si="462"/>
        <v>1997</v>
      </c>
      <c r="K660">
        <f t="shared" si="463"/>
        <v>8170.38</v>
      </c>
      <c r="L660">
        <f t="shared" si="464"/>
        <v>16499</v>
      </c>
      <c r="M660" t="str">
        <f t="shared" si="465"/>
        <v>Korea</v>
      </c>
      <c r="N660">
        <f t="shared" si="466"/>
        <v>0</v>
      </c>
      <c r="O660" t="str">
        <f t="shared" si="467"/>
        <v>MG</v>
      </c>
      <c r="P660">
        <f t="shared" si="468"/>
        <v>3393</v>
      </c>
      <c r="Q660" t="str">
        <f t="shared" si="469"/>
        <v>Melvin Marxen</v>
      </c>
      <c r="R660" t="str">
        <f t="shared" si="470"/>
        <v>Central</v>
      </c>
    </row>
    <row r="661" spans="1:18">
      <c r="A661" t="s">
        <v>825</v>
      </c>
      <c r="B661" t="s">
        <v>14</v>
      </c>
      <c r="C661" t="s">
        <v>57</v>
      </c>
      <c r="D661" t="s">
        <v>210</v>
      </c>
      <c r="E661" t="s">
        <v>50</v>
      </c>
      <c r="F661" s="1">
        <v>42780</v>
      </c>
      <c r="G661" s="1">
        <v>42856</v>
      </c>
      <c r="H661">
        <v>2873</v>
      </c>
      <c r="I661" t="str">
        <f>VLOOKUP(pipeline!D661,account,2,FALSE)</f>
        <v>technolgy</v>
      </c>
      <c r="J661">
        <f t="shared" si="462"/>
        <v>1980</v>
      </c>
      <c r="K661">
        <f t="shared" si="463"/>
        <v>7708.38</v>
      </c>
      <c r="L661">
        <f t="shared" si="464"/>
        <v>13756</v>
      </c>
      <c r="M661" t="str">
        <f t="shared" si="465"/>
        <v>United States</v>
      </c>
      <c r="N661">
        <f t="shared" si="466"/>
        <v>0</v>
      </c>
      <c r="O661" t="str">
        <f t="shared" si="467"/>
        <v>MG</v>
      </c>
      <c r="P661">
        <f t="shared" si="468"/>
        <v>3393</v>
      </c>
      <c r="Q661" t="str">
        <f t="shared" si="469"/>
        <v>Celia Rouche</v>
      </c>
      <c r="R661" t="str">
        <f t="shared" si="470"/>
        <v>West</v>
      </c>
    </row>
    <row r="662" spans="1:18">
      <c r="A662" t="s">
        <v>826</v>
      </c>
      <c r="B662" t="s">
        <v>27</v>
      </c>
      <c r="C662" t="s">
        <v>57</v>
      </c>
      <c r="D662" t="s">
        <v>108</v>
      </c>
      <c r="E662" t="s">
        <v>52</v>
      </c>
      <c r="F662" s="1">
        <v>42780</v>
      </c>
      <c r="G662" s="1">
        <v>42866</v>
      </c>
      <c r="H662">
        <v>0</v>
      </c>
      <c r="I662" t="str">
        <f>VLOOKUP(pipeline!D662,account,2,FALSE)</f>
        <v>telecommunications</v>
      </c>
      <c r="J662">
        <f t="shared" si="462"/>
        <v>1988</v>
      </c>
      <c r="K662">
        <f t="shared" si="463"/>
        <v>5266.09</v>
      </c>
      <c r="L662">
        <f t="shared" si="464"/>
        <v>8595</v>
      </c>
      <c r="M662" t="str">
        <f t="shared" si="465"/>
        <v>United States</v>
      </c>
      <c r="N662" t="str">
        <f t="shared" si="466"/>
        <v>Sonron</v>
      </c>
      <c r="O662" t="str">
        <f t="shared" si="467"/>
        <v>MG</v>
      </c>
      <c r="P662">
        <f t="shared" si="468"/>
        <v>3393</v>
      </c>
      <c r="Q662" t="str">
        <f t="shared" si="469"/>
        <v>Melvin Marxen</v>
      </c>
      <c r="R662" t="str">
        <f t="shared" si="470"/>
        <v>Central</v>
      </c>
    </row>
    <row r="663" spans="1:18">
      <c r="A663" t="s">
        <v>827</v>
      </c>
      <c r="B663" t="s">
        <v>15</v>
      </c>
      <c r="C663" t="s">
        <v>60</v>
      </c>
      <c r="D663" t="s">
        <v>115</v>
      </c>
      <c r="E663" t="s">
        <v>53</v>
      </c>
      <c r="F663" s="1">
        <v>42780</v>
      </c>
      <c r="I663" t="str">
        <f>VLOOKUP(pipeline!D663,account,2,FALSE)</f>
        <v>finance</v>
      </c>
      <c r="J663">
        <f t="shared" si="462"/>
        <v>1993</v>
      </c>
      <c r="K663">
        <f t="shared" si="463"/>
        <v>646.1</v>
      </c>
      <c r="L663">
        <f t="shared" si="464"/>
        <v>883</v>
      </c>
      <c r="M663" t="str">
        <f t="shared" si="465"/>
        <v>United States</v>
      </c>
      <c r="N663" t="str">
        <f t="shared" si="466"/>
        <v>Golddex</v>
      </c>
      <c r="O663" t="str">
        <f t="shared" si="467"/>
        <v>GTK</v>
      </c>
      <c r="P663">
        <f t="shared" si="468"/>
        <v>26768</v>
      </c>
      <c r="Q663" t="str">
        <f t="shared" si="469"/>
        <v>Celia Rouche</v>
      </c>
      <c r="R663" t="str">
        <f t="shared" si="470"/>
        <v>West</v>
      </c>
    </row>
    <row r="664" spans="1:18">
      <c r="A664" t="s">
        <v>828</v>
      </c>
      <c r="B664" t="s">
        <v>15</v>
      </c>
      <c r="C664" t="s">
        <v>57</v>
      </c>
      <c r="D664" t="s">
        <v>97</v>
      </c>
      <c r="E664" t="s">
        <v>53</v>
      </c>
      <c r="F664" s="1">
        <v>42780</v>
      </c>
      <c r="I664" t="str">
        <f>VLOOKUP(pipeline!D664,account,2,FALSE)</f>
        <v>medical</v>
      </c>
      <c r="J664">
        <f t="shared" si="462"/>
        <v>2012</v>
      </c>
      <c r="K664">
        <f t="shared" si="463"/>
        <v>587.34</v>
      </c>
      <c r="L664">
        <f t="shared" si="464"/>
        <v>1356</v>
      </c>
      <c r="M664" t="str">
        <f t="shared" si="465"/>
        <v>Philipines</v>
      </c>
      <c r="N664">
        <f t="shared" si="466"/>
        <v>0</v>
      </c>
      <c r="O664" t="str">
        <f t="shared" si="467"/>
        <v>MG</v>
      </c>
      <c r="P664">
        <f t="shared" si="468"/>
        <v>3393</v>
      </c>
      <c r="Q664" t="str">
        <f t="shared" si="469"/>
        <v>Celia Rouche</v>
      </c>
      <c r="R664" t="str">
        <f t="shared" si="470"/>
        <v>West</v>
      </c>
    </row>
    <row r="665" spans="1:18">
      <c r="A665" t="s">
        <v>829</v>
      </c>
      <c r="B665" t="s">
        <v>9</v>
      </c>
      <c r="C665" t="s">
        <v>56</v>
      </c>
      <c r="D665" t="s">
        <v>136</v>
      </c>
      <c r="E665" t="s">
        <v>52</v>
      </c>
      <c r="F665" s="1">
        <v>42780</v>
      </c>
      <c r="G665" s="1">
        <v>42862</v>
      </c>
      <c r="H665">
        <v>0</v>
      </c>
      <c r="I665" t="str">
        <f>VLOOKUP(pipeline!D665,account,2,FALSE)</f>
        <v>medical</v>
      </c>
      <c r="J665">
        <f t="shared" si="462"/>
        <v>1996</v>
      </c>
      <c r="K665">
        <f t="shared" si="463"/>
        <v>439.21</v>
      </c>
      <c r="L665">
        <f t="shared" si="464"/>
        <v>792</v>
      </c>
      <c r="M665" t="str">
        <f t="shared" si="465"/>
        <v>United States</v>
      </c>
      <c r="N665">
        <f t="shared" si="466"/>
        <v>0</v>
      </c>
      <c r="O665" t="str">
        <f t="shared" si="467"/>
        <v>MG</v>
      </c>
      <c r="P665">
        <f t="shared" si="468"/>
        <v>55</v>
      </c>
      <c r="Q665" t="str">
        <f t="shared" si="469"/>
        <v>Cara Losch</v>
      </c>
      <c r="R665" t="str">
        <f t="shared" si="470"/>
        <v>East</v>
      </c>
    </row>
    <row r="666" spans="1:18">
      <c r="A666" t="s">
        <v>830</v>
      </c>
      <c r="B666" t="s">
        <v>23</v>
      </c>
      <c r="C666" t="s">
        <v>55</v>
      </c>
      <c r="D666" t="s">
        <v>141</v>
      </c>
      <c r="E666" t="s">
        <v>50</v>
      </c>
      <c r="F666" s="1">
        <v>42780</v>
      </c>
      <c r="G666" s="1">
        <v>42889</v>
      </c>
      <c r="H666">
        <v>528</v>
      </c>
      <c r="I666" t="str">
        <f>VLOOKUP(pipeline!D666,account,2,FALSE)</f>
        <v>telecommunications</v>
      </c>
      <c r="J666">
        <f t="shared" si="462"/>
        <v>2007</v>
      </c>
      <c r="K666">
        <f t="shared" si="463"/>
        <v>86.68</v>
      </c>
      <c r="L666">
        <f t="shared" si="464"/>
        <v>187</v>
      </c>
      <c r="M666" t="str">
        <f t="shared" si="465"/>
        <v>United States</v>
      </c>
      <c r="N666" t="str">
        <f t="shared" si="466"/>
        <v>Sonron</v>
      </c>
      <c r="O666" t="str">
        <f t="shared" si="467"/>
        <v>GTX</v>
      </c>
      <c r="P666">
        <f t="shared" si="468"/>
        <v>550</v>
      </c>
      <c r="Q666" t="str">
        <f t="shared" si="469"/>
        <v>Dustin Brinkmann</v>
      </c>
      <c r="R666" t="str">
        <f t="shared" si="470"/>
        <v>Central</v>
      </c>
    </row>
    <row r="667" spans="1:18">
      <c r="A667" t="s">
        <v>831</v>
      </c>
      <c r="B667" t="s">
        <v>23</v>
      </c>
      <c r="C667" t="s">
        <v>58</v>
      </c>
      <c r="D667" t="s">
        <v>238</v>
      </c>
      <c r="E667" t="s">
        <v>50</v>
      </c>
      <c r="F667" s="1">
        <v>42780</v>
      </c>
      <c r="G667" s="1">
        <v>42904</v>
      </c>
      <c r="H667">
        <v>1199</v>
      </c>
      <c r="I667" t="str">
        <f>VLOOKUP(pipeline!D667,account,2,FALSE)</f>
        <v>marketing</v>
      </c>
      <c r="J667">
        <f t="shared" si="462"/>
        <v>2012</v>
      </c>
      <c r="K667">
        <f t="shared" si="463"/>
        <v>45.39</v>
      </c>
      <c r="L667">
        <f t="shared" si="464"/>
        <v>100</v>
      </c>
      <c r="M667" t="str">
        <f t="shared" si="465"/>
        <v>United States</v>
      </c>
      <c r="N667" t="str">
        <f t="shared" si="466"/>
        <v>Inity</v>
      </c>
      <c r="O667" t="str">
        <f t="shared" si="467"/>
        <v>GTX</v>
      </c>
      <c r="P667">
        <f t="shared" si="468"/>
        <v>1096</v>
      </c>
      <c r="Q667" t="str">
        <f t="shared" si="469"/>
        <v>Dustin Brinkmann</v>
      </c>
      <c r="R667" t="str">
        <f t="shared" si="470"/>
        <v>Central</v>
      </c>
    </row>
    <row r="668" spans="1:18">
      <c r="A668" t="s">
        <v>832</v>
      </c>
      <c r="B668" t="s">
        <v>19</v>
      </c>
      <c r="C668" t="s">
        <v>55</v>
      </c>
      <c r="D668" t="s">
        <v>442</v>
      </c>
      <c r="E668" t="s">
        <v>52</v>
      </c>
      <c r="F668" s="1">
        <v>42781</v>
      </c>
      <c r="G668" s="1">
        <v>42868</v>
      </c>
      <c r="H668">
        <v>0</v>
      </c>
      <c r="I668" t="str">
        <f>VLOOKUP(pipeline!D668,account,2,FALSE)</f>
        <v>retail</v>
      </c>
      <c r="J668">
        <f t="shared" si="462"/>
        <v>1988</v>
      </c>
      <c r="K668">
        <f t="shared" si="463"/>
        <v>1376.8</v>
      </c>
      <c r="L668">
        <f t="shared" si="464"/>
        <v>1165</v>
      </c>
      <c r="M668" t="str">
        <f t="shared" si="465"/>
        <v>Belgium</v>
      </c>
      <c r="N668">
        <f t="shared" si="466"/>
        <v>0</v>
      </c>
      <c r="O668" t="str">
        <f t="shared" si="467"/>
        <v>GTX</v>
      </c>
      <c r="P668">
        <f t="shared" ref="P668:P675" si="471">VLOOKUP(C668,products,3,FALSE)</f>
        <v>550</v>
      </c>
      <c r="Q668" t="str">
        <f t="shared" ref="Q668:Q675" si="472">VLOOKUP(B668,sales,2,FALSE)</f>
        <v>Dustin Brinkmann</v>
      </c>
      <c r="R668" t="str">
        <f t="shared" ref="R668:R675" si="473">VLOOKUP(B668,sales,3,FALSE)</f>
        <v>Central</v>
      </c>
    </row>
    <row r="669" spans="1:18">
      <c r="A669" t="s">
        <v>833</v>
      </c>
      <c r="B669" t="s">
        <v>25</v>
      </c>
      <c r="C669" t="s">
        <v>59</v>
      </c>
      <c r="D669" t="s">
        <v>442</v>
      </c>
      <c r="E669" t="s">
        <v>52</v>
      </c>
      <c r="F669" s="1">
        <v>42781</v>
      </c>
      <c r="G669" s="1">
        <v>42863</v>
      </c>
      <c r="H669">
        <v>0</v>
      </c>
      <c r="I669" t="str">
        <f>VLOOKUP(pipeline!D669,account,2,FALSE)</f>
        <v>retail</v>
      </c>
      <c r="J669">
        <f t="shared" ref="J669:J674" si="474">VLOOKUP(D669,account,3,FALSE)</f>
        <v>1988</v>
      </c>
      <c r="K669">
        <f t="shared" ref="K669:K674" si="475">VLOOKUP(D669,account,4,FALSE)</f>
        <v>1376.8</v>
      </c>
      <c r="L669">
        <f t="shared" ref="L669:L674" si="476">VLOOKUP(D669,account,5,FALSE)</f>
        <v>1165</v>
      </c>
      <c r="M669" t="str">
        <f t="shared" ref="M669:M674" si="477">VLOOKUP(D669,account,6,FALSE)</f>
        <v>Belgium</v>
      </c>
      <c r="N669">
        <f t="shared" ref="N669:N674" si="478">VLOOKUP(D669,accounts,7,FALSE)</f>
        <v>0</v>
      </c>
      <c r="O669" t="str">
        <f t="shared" ref="O669:O674" si="479">VLOOKUP(C669,products,2,FALSE)</f>
        <v>GTX</v>
      </c>
      <c r="P669">
        <f t="shared" si="471"/>
        <v>5482</v>
      </c>
      <c r="Q669" t="str">
        <f t="shared" si="472"/>
        <v>Melvin Marxen</v>
      </c>
      <c r="R669" t="str">
        <f t="shared" si="473"/>
        <v>Central</v>
      </c>
    </row>
    <row r="670" spans="1:18">
      <c r="A670" t="s">
        <v>834</v>
      </c>
      <c r="B670" t="s">
        <v>8</v>
      </c>
      <c r="C670" t="s">
        <v>55</v>
      </c>
      <c r="D670" t="s">
        <v>627</v>
      </c>
      <c r="E670" t="s">
        <v>52</v>
      </c>
      <c r="F670" s="1">
        <v>42781</v>
      </c>
      <c r="G670" s="1">
        <v>42817</v>
      </c>
      <c r="H670">
        <v>0</v>
      </c>
      <c r="I670" t="str">
        <f>VLOOKUP(pipeline!D670,account,2,FALSE)</f>
        <v>technolgy</v>
      </c>
      <c r="J670">
        <f t="shared" si="474"/>
        <v>1993</v>
      </c>
      <c r="K670">
        <f t="shared" si="475"/>
        <v>1242.32</v>
      </c>
      <c r="L670">
        <f t="shared" si="476"/>
        <v>3027</v>
      </c>
      <c r="M670" t="str">
        <f t="shared" si="477"/>
        <v>United States</v>
      </c>
      <c r="N670" t="str">
        <f t="shared" si="478"/>
        <v>Acme Corporation</v>
      </c>
      <c r="O670" t="str">
        <f t="shared" si="479"/>
        <v>GTX</v>
      </c>
      <c r="P670">
        <f t="shared" si="471"/>
        <v>550</v>
      </c>
      <c r="Q670" t="str">
        <f t="shared" si="472"/>
        <v>Cara Losch</v>
      </c>
      <c r="R670" t="str">
        <f t="shared" si="473"/>
        <v>East</v>
      </c>
    </row>
    <row r="671" spans="1:18">
      <c r="A671" t="s">
        <v>835</v>
      </c>
      <c r="B671" t="s">
        <v>8</v>
      </c>
      <c r="C671" t="s">
        <v>59</v>
      </c>
      <c r="D671" t="s">
        <v>189</v>
      </c>
      <c r="E671" t="s">
        <v>52</v>
      </c>
      <c r="F671" s="1">
        <v>42781</v>
      </c>
      <c r="G671" s="1">
        <v>42798</v>
      </c>
      <c r="H671">
        <v>0</v>
      </c>
      <c r="I671" t="str">
        <f>VLOOKUP(pipeline!D671,account,2,FALSE)</f>
        <v>employment</v>
      </c>
      <c r="J671">
        <f t="shared" si="474"/>
        <v>1997</v>
      </c>
      <c r="K671">
        <f t="shared" si="475"/>
        <v>882.12</v>
      </c>
      <c r="L671">
        <f t="shared" si="476"/>
        <v>2769</v>
      </c>
      <c r="M671" t="str">
        <f t="shared" si="477"/>
        <v>United States</v>
      </c>
      <c r="N671">
        <f t="shared" si="478"/>
        <v>0</v>
      </c>
      <c r="O671" t="str">
        <f t="shared" si="479"/>
        <v>GTX</v>
      </c>
      <c r="P671">
        <f t="shared" si="471"/>
        <v>5482</v>
      </c>
      <c r="Q671" t="str">
        <f t="shared" si="472"/>
        <v>Cara Losch</v>
      </c>
      <c r="R671" t="str">
        <f t="shared" si="473"/>
        <v>East</v>
      </c>
    </row>
    <row r="672" spans="1:18">
      <c r="A672" t="s">
        <v>836</v>
      </c>
      <c r="B672" t="s">
        <v>8</v>
      </c>
      <c r="C672" t="s">
        <v>57</v>
      </c>
      <c r="D672" t="s">
        <v>121</v>
      </c>
      <c r="E672" t="s">
        <v>50</v>
      </c>
      <c r="F672" s="1">
        <v>42781</v>
      </c>
      <c r="G672" s="1">
        <v>42800</v>
      </c>
      <c r="H672">
        <v>3507</v>
      </c>
      <c r="I672" t="str">
        <f>VLOOKUP(pipeline!D672,account,2,FALSE)</f>
        <v>retail</v>
      </c>
      <c r="J672">
        <f t="shared" si="474"/>
        <v>1995</v>
      </c>
      <c r="K672">
        <f t="shared" si="475"/>
        <v>5158.71</v>
      </c>
      <c r="L672">
        <f t="shared" si="476"/>
        <v>17479</v>
      </c>
      <c r="M672" t="str">
        <f t="shared" si="477"/>
        <v>Japan</v>
      </c>
      <c r="N672">
        <f t="shared" si="478"/>
        <v>0</v>
      </c>
      <c r="O672" t="str">
        <f t="shared" si="479"/>
        <v>MG</v>
      </c>
      <c r="P672">
        <f t="shared" si="471"/>
        <v>3393</v>
      </c>
      <c r="Q672" t="str">
        <f t="shared" si="472"/>
        <v>Cara Losch</v>
      </c>
      <c r="R672" t="str">
        <f t="shared" si="473"/>
        <v>East</v>
      </c>
    </row>
    <row r="673" spans="1:18">
      <c r="A673" t="s">
        <v>837</v>
      </c>
      <c r="B673" t="s">
        <v>37</v>
      </c>
      <c r="C673" t="s">
        <v>55</v>
      </c>
      <c r="D673" t="s">
        <v>112</v>
      </c>
      <c r="E673" t="s">
        <v>52</v>
      </c>
      <c r="F673" s="1">
        <v>42781</v>
      </c>
      <c r="G673" s="1">
        <v>42875</v>
      </c>
      <c r="H673">
        <v>0</v>
      </c>
      <c r="I673" t="str">
        <f>VLOOKUP(pipeline!D673,account,2,FALSE)</f>
        <v>retail</v>
      </c>
      <c r="J673">
        <f t="shared" si="474"/>
        <v>1990</v>
      </c>
      <c r="K673">
        <f t="shared" si="475"/>
        <v>4968.91</v>
      </c>
      <c r="L673">
        <f t="shared" si="476"/>
        <v>7523</v>
      </c>
      <c r="M673" t="str">
        <f t="shared" si="477"/>
        <v>United States</v>
      </c>
      <c r="N673">
        <f t="shared" si="478"/>
        <v>0</v>
      </c>
      <c r="O673" t="str">
        <f t="shared" si="479"/>
        <v>GTX</v>
      </c>
      <c r="P673">
        <f t="shared" si="471"/>
        <v>550</v>
      </c>
      <c r="Q673" t="str">
        <f t="shared" si="472"/>
        <v>Summer Sewald</v>
      </c>
      <c r="R673" t="str">
        <f t="shared" si="473"/>
        <v>West</v>
      </c>
    </row>
    <row r="674" spans="1:18">
      <c r="A674" t="s">
        <v>838</v>
      </c>
      <c r="B674" t="s">
        <v>27</v>
      </c>
      <c r="C674" t="s">
        <v>55</v>
      </c>
      <c r="D674" t="s">
        <v>221</v>
      </c>
      <c r="E674" t="s">
        <v>50</v>
      </c>
      <c r="F674" s="1">
        <v>42781</v>
      </c>
      <c r="G674" s="1">
        <v>42883</v>
      </c>
      <c r="H674">
        <v>505</v>
      </c>
      <c r="I674" t="str">
        <f>VLOOKUP(pipeline!D674,account,2,FALSE)</f>
        <v>technolgy</v>
      </c>
      <c r="J674">
        <f t="shared" si="474"/>
        <v>2000</v>
      </c>
      <c r="K674">
        <f t="shared" si="475"/>
        <v>1223.72</v>
      </c>
      <c r="L674">
        <f t="shared" si="476"/>
        <v>2497</v>
      </c>
      <c r="M674" t="str">
        <f t="shared" si="477"/>
        <v>Norway</v>
      </c>
      <c r="N674">
        <f t="shared" si="478"/>
        <v>0</v>
      </c>
      <c r="O674" t="str">
        <f t="shared" si="479"/>
        <v>GTX</v>
      </c>
      <c r="P674">
        <f t="shared" si="471"/>
        <v>550</v>
      </c>
      <c r="Q674" t="str">
        <f t="shared" si="472"/>
        <v>Melvin Marxen</v>
      </c>
      <c r="R674" t="str">
        <f t="shared" si="473"/>
        <v>Central</v>
      </c>
    </row>
    <row r="675" spans="1:18">
      <c r="A675" t="s">
        <v>839</v>
      </c>
      <c r="B675" t="s">
        <v>39</v>
      </c>
      <c r="C675" t="s">
        <v>58</v>
      </c>
      <c r="D675" t="s">
        <v>93</v>
      </c>
      <c r="E675" t="s">
        <v>52</v>
      </c>
      <c r="F675" s="1">
        <v>42781</v>
      </c>
      <c r="G675" s="1">
        <v>42862</v>
      </c>
      <c r="H675">
        <v>0</v>
      </c>
      <c r="I675" t="str">
        <f>VLOOKUP(pipeline!D675,account,2,FALSE)</f>
        <v>entertainment</v>
      </c>
      <c r="J675">
        <f>VLOOKUP(D675,account,3,FALSE)</f>
        <v>1993</v>
      </c>
      <c r="K675">
        <f>VLOOKUP(D675,account,4,FALSE)</f>
        <v>4269.9</v>
      </c>
      <c r="L675">
        <f>VLOOKUP(D675,account,5,FALSE)</f>
        <v>6472</v>
      </c>
      <c r="M675" t="str">
        <f>VLOOKUP(D675,account,6,FALSE)</f>
        <v>United States</v>
      </c>
      <c r="N675" t="str">
        <f>VLOOKUP(D675,accounts,7,FALSE)</f>
        <v>Massive Dynamic</v>
      </c>
      <c r="O675" t="str">
        <f>VLOOKUP(C675,products,2,FALSE)</f>
        <v>GTX</v>
      </c>
      <c r="P675">
        <f t="shared" si="471"/>
        <v>1096</v>
      </c>
      <c r="Q675" t="str">
        <f t="shared" si="472"/>
        <v>Summer Sewald</v>
      </c>
      <c r="R675" t="str">
        <f t="shared" si="473"/>
        <v>West</v>
      </c>
    </row>
    <row r="676" spans="1:18">
      <c r="A676" t="s">
        <v>840</v>
      </c>
      <c r="B676" t="s">
        <v>22</v>
      </c>
      <c r="C676" t="s">
        <v>55</v>
      </c>
      <c r="D676" t="s">
        <v>147</v>
      </c>
      <c r="E676" t="s">
        <v>50</v>
      </c>
      <c r="F676" s="1">
        <v>42781</v>
      </c>
      <c r="G676" s="1">
        <v>42868</v>
      </c>
      <c r="H676">
        <v>455</v>
      </c>
      <c r="I676" t="str">
        <f>VLOOKUP(pipeline!D676,account,2,FALSE)</f>
        <v>retail</v>
      </c>
      <c r="J676">
        <f t="shared" ref="J676:J681" si="480">VLOOKUP(D676,account,3,FALSE)</f>
        <v>2007</v>
      </c>
      <c r="K676">
        <f t="shared" ref="K676:K681" si="481">VLOOKUP(D676,account,4,FALSE)</f>
        <v>894.33</v>
      </c>
      <c r="L676">
        <f t="shared" ref="L676:L681" si="482">VLOOKUP(D676,account,5,FALSE)</f>
        <v>1635</v>
      </c>
      <c r="M676" t="str">
        <f t="shared" ref="M676:M681" si="483">VLOOKUP(D676,account,6,FALSE)</f>
        <v>Italy</v>
      </c>
      <c r="N676">
        <f t="shared" ref="N676:N681" si="484">VLOOKUP(D676,accounts,7,FALSE)</f>
        <v>0</v>
      </c>
      <c r="O676" t="str">
        <f t="shared" ref="O676:O681" si="485">VLOOKUP(C676,products,2,FALSE)</f>
        <v>GTX</v>
      </c>
      <c r="P676">
        <f t="shared" ref="P676:P681" si="486">VLOOKUP(C676,products,3,FALSE)</f>
        <v>550</v>
      </c>
      <c r="Q676" t="str">
        <f t="shared" ref="Q676:Q681" si="487">VLOOKUP(B676,sales,2,FALSE)</f>
        <v>Dustin Brinkmann</v>
      </c>
      <c r="R676" t="str">
        <f t="shared" ref="R676:R681" si="488">VLOOKUP(B676,sales,3,FALSE)</f>
        <v>Central</v>
      </c>
    </row>
    <row r="677" spans="1:18">
      <c r="A677" t="s">
        <v>841</v>
      </c>
      <c r="B677" t="s">
        <v>35</v>
      </c>
      <c r="C677" t="s">
        <v>55</v>
      </c>
      <c r="D677" t="s">
        <v>248</v>
      </c>
      <c r="E677" t="s">
        <v>50</v>
      </c>
      <c r="F677" s="1">
        <v>42781</v>
      </c>
      <c r="G677" s="1">
        <v>42797</v>
      </c>
      <c r="H677">
        <v>537</v>
      </c>
      <c r="I677" t="str">
        <f>VLOOKUP(pipeline!D677,account,2,FALSE)</f>
        <v>telecommunications</v>
      </c>
      <c r="J677">
        <f t="shared" si="480"/>
        <v>1994</v>
      </c>
      <c r="K677">
        <f t="shared" si="481"/>
        <v>6395.05</v>
      </c>
      <c r="L677">
        <f t="shared" si="482"/>
        <v>20275</v>
      </c>
      <c r="M677" t="str">
        <f t="shared" si="483"/>
        <v>United States</v>
      </c>
      <c r="N677">
        <f t="shared" si="484"/>
        <v>0</v>
      </c>
      <c r="O677" t="str">
        <f t="shared" si="485"/>
        <v>GTX</v>
      </c>
      <c r="P677">
        <f t="shared" si="486"/>
        <v>550</v>
      </c>
      <c r="Q677" t="str">
        <f t="shared" si="487"/>
        <v>Rocco Neubert</v>
      </c>
      <c r="R677" t="str">
        <f t="shared" si="488"/>
        <v>East</v>
      </c>
    </row>
    <row r="678" spans="1:18">
      <c r="A678" t="s">
        <v>842</v>
      </c>
      <c r="B678" t="s">
        <v>35</v>
      </c>
      <c r="C678" t="s">
        <v>58</v>
      </c>
      <c r="D678" t="s">
        <v>228</v>
      </c>
      <c r="E678" t="s">
        <v>50</v>
      </c>
      <c r="F678" s="1">
        <v>42781</v>
      </c>
      <c r="G678" s="1">
        <v>42798</v>
      </c>
      <c r="H678">
        <v>1090</v>
      </c>
      <c r="I678" t="str">
        <f>VLOOKUP(pipeline!D678,account,2,FALSE)</f>
        <v>finance</v>
      </c>
      <c r="J678">
        <f t="shared" si="480"/>
        <v>1994</v>
      </c>
      <c r="K678">
        <f t="shared" si="481"/>
        <v>355.23</v>
      </c>
      <c r="L678">
        <f t="shared" si="482"/>
        <v>853</v>
      </c>
      <c r="M678" t="str">
        <f t="shared" si="483"/>
        <v>United States</v>
      </c>
      <c r="N678">
        <f t="shared" si="484"/>
        <v>0</v>
      </c>
      <c r="O678" t="str">
        <f t="shared" si="485"/>
        <v>GTX</v>
      </c>
      <c r="P678">
        <f t="shared" si="486"/>
        <v>1096</v>
      </c>
      <c r="Q678" t="str">
        <f t="shared" si="487"/>
        <v>Rocco Neubert</v>
      </c>
      <c r="R678" t="str">
        <f t="shared" si="488"/>
        <v>East</v>
      </c>
    </row>
    <row r="679" spans="1:18">
      <c r="A679" t="s">
        <v>843</v>
      </c>
      <c r="B679" t="s">
        <v>23</v>
      </c>
      <c r="C679" t="s">
        <v>57</v>
      </c>
      <c r="D679" t="s">
        <v>143</v>
      </c>
      <c r="E679" t="s">
        <v>52</v>
      </c>
      <c r="F679" s="1">
        <v>42781</v>
      </c>
      <c r="G679" s="1">
        <v>42879</v>
      </c>
      <c r="H679">
        <v>0</v>
      </c>
      <c r="I679" t="str">
        <f>VLOOKUP(pipeline!D679,account,2,FALSE)</f>
        <v>finance</v>
      </c>
      <c r="J679">
        <f t="shared" si="480"/>
        <v>1987</v>
      </c>
      <c r="K679">
        <f t="shared" si="481"/>
        <v>1698.2</v>
      </c>
      <c r="L679">
        <f t="shared" si="482"/>
        <v>3798</v>
      </c>
      <c r="M679" t="str">
        <f t="shared" si="483"/>
        <v>United States</v>
      </c>
      <c r="N679">
        <f t="shared" si="484"/>
        <v>0</v>
      </c>
      <c r="O679" t="str">
        <f t="shared" si="485"/>
        <v>MG</v>
      </c>
      <c r="P679">
        <f t="shared" si="486"/>
        <v>3393</v>
      </c>
      <c r="Q679" t="str">
        <f t="shared" si="487"/>
        <v>Dustin Brinkmann</v>
      </c>
      <c r="R679" t="str">
        <f t="shared" si="488"/>
        <v>Central</v>
      </c>
    </row>
    <row r="680" spans="1:18">
      <c r="A680" t="s">
        <v>844</v>
      </c>
      <c r="B680" t="s">
        <v>23</v>
      </c>
      <c r="C680" t="s">
        <v>56</v>
      </c>
      <c r="D680" t="s">
        <v>147</v>
      </c>
      <c r="E680" t="s">
        <v>50</v>
      </c>
      <c r="F680" s="1">
        <v>42781</v>
      </c>
      <c r="G680" s="1">
        <v>42811</v>
      </c>
      <c r="H680">
        <v>60</v>
      </c>
      <c r="I680" t="str">
        <f>VLOOKUP(pipeline!D680,account,2,FALSE)</f>
        <v>retail</v>
      </c>
      <c r="J680">
        <f t="shared" si="480"/>
        <v>2007</v>
      </c>
      <c r="K680">
        <f t="shared" si="481"/>
        <v>894.33</v>
      </c>
      <c r="L680">
        <f t="shared" si="482"/>
        <v>1635</v>
      </c>
      <c r="M680" t="str">
        <f t="shared" si="483"/>
        <v>Italy</v>
      </c>
      <c r="N680">
        <f t="shared" si="484"/>
        <v>0</v>
      </c>
      <c r="O680" t="str">
        <f t="shared" si="485"/>
        <v>MG</v>
      </c>
      <c r="P680">
        <f t="shared" si="486"/>
        <v>55</v>
      </c>
      <c r="Q680" t="str">
        <f t="shared" si="487"/>
        <v>Dustin Brinkmann</v>
      </c>
      <c r="R680" t="str">
        <f t="shared" si="488"/>
        <v>Central</v>
      </c>
    </row>
    <row r="681" spans="1:18">
      <c r="A681" t="s">
        <v>845</v>
      </c>
      <c r="B681" t="s">
        <v>17</v>
      </c>
      <c r="C681" t="s">
        <v>58</v>
      </c>
      <c r="D681" t="s">
        <v>205</v>
      </c>
      <c r="E681" t="s">
        <v>52</v>
      </c>
      <c r="F681" s="1">
        <v>42781</v>
      </c>
      <c r="G681" s="1">
        <v>42872</v>
      </c>
      <c r="H681">
        <v>0</v>
      </c>
      <c r="I681" t="str">
        <f>VLOOKUP(pipeline!D681,account,2,FALSE)</f>
        <v>telecommunications</v>
      </c>
      <c r="J681">
        <f t="shared" si="480"/>
        <v>1995</v>
      </c>
      <c r="K681">
        <f t="shared" si="481"/>
        <v>1825.82</v>
      </c>
      <c r="L681">
        <f t="shared" si="482"/>
        <v>5595</v>
      </c>
      <c r="M681" t="str">
        <f t="shared" si="483"/>
        <v>United States</v>
      </c>
      <c r="N681" t="str">
        <f t="shared" si="484"/>
        <v>Sonron</v>
      </c>
      <c r="O681" t="str">
        <f t="shared" si="485"/>
        <v>GTX</v>
      </c>
      <c r="P681">
        <f t="shared" si="486"/>
        <v>1096</v>
      </c>
      <c r="Q681" t="str">
        <f t="shared" si="487"/>
        <v>Celia Rouche</v>
      </c>
      <c r="R681" t="str">
        <f t="shared" si="488"/>
        <v>West</v>
      </c>
    </row>
    <row r="682" spans="1:18">
      <c r="A682" t="s">
        <v>846</v>
      </c>
      <c r="B682" t="s">
        <v>32</v>
      </c>
      <c r="C682" t="s">
        <v>59</v>
      </c>
      <c r="D682" t="s">
        <v>223</v>
      </c>
      <c r="E682" t="s">
        <v>50</v>
      </c>
      <c r="F682" s="1">
        <v>42782</v>
      </c>
      <c r="G682" s="1">
        <v>42901</v>
      </c>
      <c r="H682">
        <v>6509</v>
      </c>
      <c r="I682" t="str">
        <f>VLOOKUP(pipeline!D682,account,2,FALSE)</f>
        <v>retail</v>
      </c>
      <c r="J682">
        <f t="shared" ref="J682:J688" si="489">VLOOKUP(D682,account,3,FALSE)</f>
        <v>2003</v>
      </c>
      <c r="K682">
        <f t="shared" ref="K682:K688" si="490">VLOOKUP(D682,account,4,FALSE)</f>
        <v>1419.98</v>
      </c>
      <c r="L682">
        <f t="shared" ref="L682:L688" si="491">VLOOKUP(D682,account,5,FALSE)</f>
        <v>4018</v>
      </c>
      <c r="M682" t="str">
        <f t="shared" ref="M682:M688" si="492">VLOOKUP(D682,account,6,FALSE)</f>
        <v>United States</v>
      </c>
      <c r="N682">
        <f t="shared" ref="N682:N688" si="493">VLOOKUP(D682,accounts,7,FALSE)</f>
        <v>0</v>
      </c>
      <c r="O682" t="str">
        <f t="shared" ref="O682:O688" si="494">VLOOKUP(C682,products,2,FALSE)</f>
        <v>GTX</v>
      </c>
      <c r="P682">
        <f t="shared" ref="P682:P711" si="495">VLOOKUP(C682,products,3,FALSE)</f>
        <v>5482</v>
      </c>
      <c r="Q682" t="str">
        <f t="shared" ref="Q682:Q711" si="496">VLOOKUP(B682,sales,2,FALSE)</f>
        <v>Rocco Neubert</v>
      </c>
      <c r="R682" t="str">
        <f t="shared" ref="R682:R711" si="497">VLOOKUP(B682,sales,3,FALSE)</f>
        <v>East</v>
      </c>
    </row>
    <row r="683" spans="1:18">
      <c r="A683" t="s">
        <v>847</v>
      </c>
      <c r="B683" t="s">
        <v>20</v>
      </c>
      <c r="C683" t="s">
        <v>58</v>
      </c>
      <c r="D683" t="s">
        <v>89</v>
      </c>
      <c r="E683" t="s">
        <v>50</v>
      </c>
      <c r="F683" s="1">
        <v>42782</v>
      </c>
      <c r="G683" s="1">
        <v>42873</v>
      </c>
      <c r="H683">
        <v>1079</v>
      </c>
      <c r="I683" t="str">
        <f>VLOOKUP(pipeline!D683,account,2,FALSE)</f>
        <v>medical</v>
      </c>
      <c r="J683">
        <f t="shared" si="489"/>
        <v>1992</v>
      </c>
      <c r="K683">
        <f t="shared" si="490"/>
        <v>3922.42</v>
      </c>
      <c r="L683">
        <f t="shared" si="491"/>
        <v>6837</v>
      </c>
      <c r="M683" t="str">
        <f t="shared" si="492"/>
        <v>United States</v>
      </c>
      <c r="N683">
        <f t="shared" si="493"/>
        <v>0</v>
      </c>
      <c r="O683" t="str">
        <f t="shared" si="494"/>
        <v>GTX</v>
      </c>
      <c r="P683">
        <f t="shared" si="495"/>
        <v>1096</v>
      </c>
      <c r="Q683" t="str">
        <f t="shared" si="496"/>
        <v>Dustin Brinkmann</v>
      </c>
      <c r="R683" t="str">
        <f t="shared" si="497"/>
        <v>Central</v>
      </c>
    </row>
    <row r="684" spans="1:18">
      <c r="A684" t="s">
        <v>848</v>
      </c>
      <c r="B684" t="s">
        <v>7</v>
      </c>
      <c r="C684" t="s">
        <v>58</v>
      </c>
      <c r="D684" t="s">
        <v>164</v>
      </c>
      <c r="E684" t="s">
        <v>50</v>
      </c>
      <c r="F684" s="1">
        <v>42782</v>
      </c>
      <c r="G684" s="1">
        <v>42884</v>
      </c>
      <c r="H684">
        <v>1111</v>
      </c>
      <c r="I684" t="str">
        <f>VLOOKUP(pipeline!D684,account,2,FALSE)</f>
        <v>medical</v>
      </c>
      <c r="J684">
        <f t="shared" si="489"/>
        <v>1994</v>
      </c>
      <c r="K684">
        <f t="shared" si="490"/>
        <v>2818.38</v>
      </c>
      <c r="L684">
        <f t="shared" si="491"/>
        <v>6290</v>
      </c>
      <c r="M684" t="str">
        <f t="shared" si="492"/>
        <v>United States</v>
      </c>
      <c r="N684">
        <f t="shared" si="493"/>
        <v>0</v>
      </c>
      <c r="O684" t="str">
        <f t="shared" si="494"/>
        <v>GTX</v>
      </c>
      <c r="P684">
        <f t="shared" si="495"/>
        <v>1096</v>
      </c>
      <c r="Q684" t="str">
        <f t="shared" si="496"/>
        <v>Cara Losch</v>
      </c>
      <c r="R684" t="str">
        <f t="shared" si="497"/>
        <v>East</v>
      </c>
    </row>
    <row r="685" spans="1:18">
      <c r="A685" t="s">
        <v>849</v>
      </c>
      <c r="B685" t="s">
        <v>34</v>
      </c>
      <c r="C685" t="s">
        <v>55</v>
      </c>
      <c r="D685" t="s">
        <v>218</v>
      </c>
      <c r="E685" t="s">
        <v>50</v>
      </c>
      <c r="F685" s="1">
        <v>42782</v>
      </c>
      <c r="G685" s="1">
        <v>42796</v>
      </c>
      <c r="H685">
        <v>462</v>
      </c>
      <c r="I685" t="str">
        <f>VLOOKUP(pipeline!D685,account,2,FALSE)</f>
        <v>technolgy</v>
      </c>
      <c r="J685">
        <f t="shared" si="489"/>
        <v>1992</v>
      </c>
      <c r="K685">
        <f t="shared" si="490"/>
        <v>1712.68</v>
      </c>
      <c r="L685">
        <f t="shared" si="491"/>
        <v>3194</v>
      </c>
      <c r="M685" t="str">
        <f t="shared" si="492"/>
        <v>United States</v>
      </c>
      <c r="N685" t="str">
        <f t="shared" si="493"/>
        <v>Acme Corporation</v>
      </c>
      <c r="O685" t="str">
        <f t="shared" si="494"/>
        <v>GTX</v>
      </c>
      <c r="P685">
        <f t="shared" si="495"/>
        <v>550</v>
      </c>
      <c r="Q685" t="str">
        <f t="shared" si="496"/>
        <v>Rocco Neubert</v>
      </c>
      <c r="R685" t="str">
        <f t="shared" si="497"/>
        <v>East</v>
      </c>
    </row>
    <row r="686" spans="1:18">
      <c r="A686" t="s">
        <v>850</v>
      </c>
      <c r="B686" t="s">
        <v>34</v>
      </c>
      <c r="C686" t="s">
        <v>55</v>
      </c>
      <c r="D686" t="s">
        <v>124</v>
      </c>
      <c r="E686" t="s">
        <v>50</v>
      </c>
      <c r="F686" s="1">
        <v>42782</v>
      </c>
      <c r="G686" s="1">
        <v>42798</v>
      </c>
      <c r="H686">
        <v>555</v>
      </c>
      <c r="I686" t="str">
        <f>VLOOKUP(pipeline!D686,account,2,FALSE)</f>
        <v>entertainment</v>
      </c>
      <c r="J686">
        <f t="shared" si="489"/>
        <v>1989</v>
      </c>
      <c r="K686">
        <f t="shared" si="490"/>
        <v>3838.39</v>
      </c>
      <c r="L686">
        <f t="shared" si="491"/>
        <v>8274</v>
      </c>
      <c r="M686" t="str">
        <f t="shared" si="492"/>
        <v>United States</v>
      </c>
      <c r="N686">
        <f t="shared" si="493"/>
        <v>0</v>
      </c>
      <c r="O686" t="str">
        <f t="shared" si="494"/>
        <v>GTX</v>
      </c>
      <c r="P686">
        <f t="shared" si="495"/>
        <v>550</v>
      </c>
      <c r="Q686" t="str">
        <f t="shared" si="496"/>
        <v>Rocco Neubert</v>
      </c>
      <c r="R686" t="str">
        <f t="shared" si="497"/>
        <v>East</v>
      </c>
    </row>
    <row r="687" spans="1:18">
      <c r="A687" t="s">
        <v>851</v>
      </c>
      <c r="B687" t="s">
        <v>26</v>
      </c>
      <c r="C687" t="s">
        <v>59</v>
      </c>
      <c r="D687" t="s">
        <v>149</v>
      </c>
      <c r="E687" t="s">
        <v>50</v>
      </c>
      <c r="F687" s="1">
        <v>42782</v>
      </c>
      <c r="G687" s="1">
        <v>42795</v>
      </c>
      <c r="H687">
        <v>6719</v>
      </c>
      <c r="I687" t="str">
        <f>VLOOKUP(pipeline!D687,account,2,FALSE)</f>
        <v>technolgy</v>
      </c>
      <c r="J687">
        <f t="shared" si="489"/>
        <v>2005</v>
      </c>
      <c r="K687">
        <f t="shared" si="490"/>
        <v>1520.66</v>
      </c>
      <c r="L687">
        <f t="shared" si="491"/>
        <v>1806</v>
      </c>
      <c r="M687" t="str">
        <f t="shared" si="492"/>
        <v>United States</v>
      </c>
      <c r="N687">
        <f t="shared" si="493"/>
        <v>0</v>
      </c>
      <c r="O687" t="str">
        <f t="shared" si="494"/>
        <v>GTX</v>
      </c>
      <c r="P687">
        <f t="shared" si="495"/>
        <v>5482</v>
      </c>
      <c r="Q687" t="str">
        <f t="shared" si="496"/>
        <v>Melvin Marxen</v>
      </c>
      <c r="R687" t="str">
        <f t="shared" si="497"/>
        <v>Central</v>
      </c>
    </row>
    <row r="688" spans="1:18">
      <c r="A688" t="s">
        <v>852</v>
      </c>
      <c r="B688" t="s">
        <v>14</v>
      </c>
      <c r="C688" t="s">
        <v>57</v>
      </c>
      <c r="D688" t="s">
        <v>205</v>
      </c>
      <c r="E688" t="s">
        <v>50</v>
      </c>
      <c r="F688" s="1">
        <v>42782</v>
      </c>
      <c r="G688" s="1">
        <v>42888</v>
      </c>
      <c r="H688">
        <v>3281</v>
      </c>
      <c r="I688" t="str">
        <f>VLOOKUP(pipeline!D688,account,2,FALSE)</f>
        <v>telecommunications</v>
      </c>
      <c r="J688">
        <f t="shared" si="489"/>
        <v>1995</v>
      </c>
      <c r="K688">
        <f t="shared" si="490"/>
        <v>1825.82</v>
      </c>
      <c r="L688">
        <f t="shared" si="491"/>
        <v>5595</v>
      </c>
      <c r="M688" t="str">
        <f t="shared" si="492"/>
        <v>United States</v>
      </c>
      <c r="N688" t="str">
        <f t="shared" si="493"/>
        <v>Sonron</v>
      </c>
      <c r="O688" t="str">
        <f t="shared" si="494"/>
        <v>MG</v>
      </c>
      <c r="P688">
        <f t="shared" si="495"/>
        <v>3393</v>
      </c>
      <c r="Q688" t="str">
        <f t="shared" si="496"/>
        <v>Celia Rouche</v>
      </c>
      <c r="R688" t="str">
        <f t="shared" si="497"/>
        <v>West</v>
      </c>
    </row>
    <row r="689" spans="1:18">
      <c r="A689" t="s">
        <v>853</v>
      </c>
      <c r="B689" t="s">
        <v>37</v>
      </c>
      <c r="C689" t="s">
        <v>57</v>
      </c>
      <c r="D689" t="s">
        <v>174</v>
      </c>
      <c r="E689" t="s">
        <v>50</v>
      </c>
      <c r="F689" s="1">
        <v>42782</v>
      </c>
      <c r="G689" s="1">
        <v>42862</v>
      </c>
      <c r="H689">
        <v>3398</v>
      </c>
      <c r="I689" t="str">
        <f>VLOOKUP(pipeline!D689,account,2,FALSE)</f>
        <v>software</v>
      </c>
      <c r="J689">
        <f>VLOOKUP(D689,account,3,FALSE)</f>
        <v>1982</v>
      </c>
      <c r="K689">
        <f>VLOOKUP(D689,account,4,FALSE)</f>
        <v>11698.03</v>
      </c>
      <c r="L689">
        <f>VLOOKUP(D689,account,5,FALSE)</f>
        <v>34288</v>
      </c>
      <c r="M689" t="str">
        <f>VLOOKUP(D689,account,6,FALSE)</f>
        <v>United States</v>
      </c>
      <c r="N689">
        <f>VLOOKUP(D689,accounts,7,FALSE)</f>
        <v>0</v>
      </c>
      <c r="O689" t="str">
        <f>VLOOKUP(C689,products,2,FALSE)</f>
        <v>MG</v>
      </c>
      <c r="P689">
        <f t="shared" si="495"/>
        <v>3393</v>
      </c>
      <c r="Q689" t="str">
        <f t="shared" si="496"/>
        <v>Summer Sewald</v>
      </c>
      <c r="R689" t="str">
        <f t="shared" si="497"/>
        <v>West</v>
      </c>
    </row>
    <row r="690" spans="1:18">
      <c r="A690" t="s">
        <v>854</v>
      </c>
      <c r="B690" t="s">
        <v>39</v>
      </c>
      <c r="C690" t="s">
        <v>55</v>
      </c>
      <c r="D690" t="s">
        <v>282</v>
      </c>
      <c r="E690" t="s">
        <v>53</v>
      </c>
      <c r="F690" s="1">
        <v>42782</v>
      </c>
      <c r="I690" t="str">
        <f>VLOOKUP(pipeline!D690,account,2,FALSE)</f>
        <v>medical</v>
      </c>
      <c r="J690">
        <f>VLOOKUP(D690,account,3,FALSE)</f>
        <v>1985</v>
      </c>
      <c r="K690">
        <f>VLOOKUP(D690,account,4,FALSE)</f>
        <v>2741.37</v>
      </c>
      <c r="L690">
        <f>VLOOKUP(D690,account,5,FALSE)</f>
        <v>9226</v>
      </c>
      <c r="M690" t="str">
        <f>VLOOKUP(D690,account,6,FALSE)</f>
        <v>United States</v>
      </c>
      <c r="N690">
        <f>VLOOKUP(D690,accounts,7,FALSE)</f>
        <v>0</v>
      </c>
      <c r="O690" t="str">
        <f>VLOOKUP(C690,products,2,FALSE)</f>
        <v>GTX</v>
      </c>
      <c r="P690">
        <f t="shared" si="495"/>
        <v>550</v>
      </c>
      <c r="Q690" t="str">
        <f t="shared" si="496"/>
        <v>Summer Sewald</v>
      </c>
      <c r="R690" t="str">
        <f t="shared" si="497"/>
        <v>West</v>
      </c>
    </row>
    <row r="691" spans="1:18">
      <c r="A691" t="s">
        <v>855</v>
      </c>
      <c r="B691" t="s">
        <v>28</v>
      </c>
      <c r="C691" t="s">
        <v>55</v>
      </c>
      <c r="D691" t="s">
        <v>216</v>
      </c>
      <c r="E691" t="s">
        <v>50</v>
      </c>
      <c r="F691" s="1">
        <v>42782</v>
      </c>
      <c r="G691" s="1">
        <v>42795</v>
      </c>
      <c r="H691">
        <v>608</v>
      </c>
      <c r="I691" t="str">
        <f>VLOOKUP(pipeline!D691,account,2,FALSE)</f>
        <v>entertainment</v>
      </c>
      <c r="J691">
        <f>VLOOKUP(D691,account,3,FALSE)</f>
        <v>1998</v>
      </c>
      <c r="K691">
        <f>VLOOKUP(D691,account,4,FALSE)</f>
        <v>217.87</v>
      </c>
      <c r="L691">
        <f>VLOOKUP(D691,account,5,FALSE)</f>
        <v>551</v>
      </c>
      <c r="M691" t="str">
        <f>VLOOKUP(D691,account,6,FALSE)</f>
        <v>United States</v>
      </c>
      <c r="N691">
        <f>VLOOKUP(D691,accounts,7,FALSE)</f>
        <v>0</v>
      </c>
      <c r="O691" t="str">
        <f>VLOOKUP(C691,products,2,FALSE)</f>
        <v>GTX</v>
      </c>
      <c r="P691">
        <f t="shared" si="495"/>
        <v>550</v>
      </c>
      <c r="Q691" t="str">
        <f t="shared" si="496"/>
        <v>Melvin Marxen</v>
      </c>
      <c r="R691" t="str">
        <f t="shared" si="497"/>
        <v>Central</v>
      </c>
    </row>
    <row r="692" spans="1:18">
      <c r="A692" t="s">
        <v>856</v>
      </c>
      <c r="B692" t="s">
        <v>35</v>
      </c>
      <c r="C692" t="s">
        <v>58</v>
      </c>
      <c r="D692" t="s">
        <v>218</v>
      </c>
      <c r="E692" t="s">
        <v>50</v>
      </c>
      <c r="F692" s="1">
        <v>42782</v>
      </c>
      <c r="G692" s="1">
        <v>42885</v>
      </c>
      <c r="H692">
        <v>1187</v>
      </c>
      <c r="I692" t="str">
        <f>VLOOKUP(pipeline!D692,account,2,FALSE)</f>
        <v>technolgy</v>
      </c>
      <c r="J692">
        <f>VLOOKUP(D692,account,3,FALSE)</f>
        <v>1992</v>
      </c>
      <c r="K692">
        <f>VLOOKUP(D692,account,4,FALSE)</f>
        <v>1712.68</v>
      </c>
      <c r="L692">
        <f>VLOOKUP(D692,account,5,FALSE)</f>
        <v>3194</v>
      </c>
      <c r="M692" t="str">
        <f>VLOOKUP(D692,account,6,FALSE)</f>
        <v>United States</v>
      </c>
      <c r="N692" t="str">
        <f>VLOOKUP(D692,accounts,7,FALSE)</f>
        <v>Acme Corporation</v>
      </c>
      <c r="O692" t="str">
        <f>VLOOKUP(C692,products,2,FALSE)</f>
        <v>GTX</v>
      </c>
      <c r="P692">
        <f t="shared" si="495"/>
        <v>1096</v>
      </c>
      <c r="Q692" t="str">
        <f t="shared" si="496"/>
        <v>Rocco Neubert</v>
      </c>
      <c r="R692" t="str">
        <f t="shared" si="497"/>
        <v>East</v>
      </c>
    </row>
    <row r="693" spans="1:18">
      <c r="A693" t="s">
        <v>857</v>
      </c>
      <c r="B693" t="s">
        <v>10</v>
      </c>
      <c r="C693" t="s">
        <v>59</v>
      </c>
      <c r="D693" t="s">
        <v>248</v>
      </c>
      <c r="E693" t="s">
        <v>50</v>
      </c>
      <c r="F693" s="1">
        <v>42782</v>
      </c>
      <c r="G693" s="1">
        <v>42908</v>
      </c>
      <c r="H693">
        <v>5855</v>
      </c>
      <c r="I693" t="str">
        <f>VLOOKUP(pipeline!D693,account,2,FALSE)</f>
        <v>telecommunications</v>
      </c>
      <c r="J693">
        <f>VLOOKUP(D693,account,3,FALSE)</f>
        <v>1994</v>
      </c>
      <c r="K693">
        <f>VLOOKUP(D693,account,4,FALSE)</f>
        <v>6395.05</v>
      </c>
      <c r="L693">
        <f>VLOOKUP(D693,account,5,FALSE)</f>
        <v>20275</v>
      </c>
      <c r="M693" t="str">
        <f>VLOOKUP(D693,account,6,FALSE)</f>
        <v>United States</v>
      </c>
      <c r="N693">
        <f>VLOOKUP(D693,accounts,7,FALSE)</f>
        <v>0</v>
      </c>
      <c r="O693" t="str">
        <f>VLOOKUP(C693,products,2,FALSE)</f>
        <v>GTX</v>
      </c>
      <c r="P693">
        <f t="shared" si="495"/>
        <v>5482</v>
      </c>
      <c r="Q693" t="str">
        <f t="shared" si="496"/>
        <v>Cara Losch</v>
      </c>
      <c r="R693" t="str">
        <f t="shared" si="497"/>
        <v>East</v>
      </c>
    </row>
    <row r="694" spans="1:18">
      <c r="A694" t="s">
        <v>858</v>
      </c>
      <c r="B694" t="s">
        <v>34</v>
      </c>
      <c r="C694" t="s">
        <v>58</v>
      </c>
      <c r="D694" t="s">
        <v>245</v>
      </c>
      <c r="E694" t="s">
        <v>52</v>
      </c>
      <c r="F694" s="1">
        <v>42783</v>
      </c>
      <c r="G694" s="1">
        <v>42899</v>
      </c>
      <c r="H694">
        <v>0</v>
      </c>
      <c r="I694" t="str">
        <f>VLOOKUP(pipeline!D694,account,2,FALSE)</f>
        <v>retail</v>
      </c>
      <c r="J694">
        <f t="shared" ref="J694:J700" si="498">VLOOKUP(D694,account,3,FALSE)</f>
        <v>1990</v>
      </c>
      <c r="K694">
        <f t="shared" ref="K694:K700" si="499">VLOOKUP(D694,account,4,FALSE)</f>
        <v>2520.83</v>
      </c>
      <c r="L694">
        <f t="shared" ref="L694:L700" si="500">VLOOKUP(D694,account,5,FALSE)</f>
        <v>3502</v>
      </c>
      <c r="M694" t="str">
        <f t="shared" ref="M694:M700" si="501">VLOOKUP(D694,account,6,FALSE)</f>
        <v>United States</v>
      </c>
      <c r="N694">
        <f t="shared" ref="N694:N700" si="502">VLOOKUP(D694,accounts,7,FALSE)</f>
        <v>0</v>
      </c>
      <c r="O694" t="str">
        <f t="shared" ref="O694:O700" si="503">VLOOKUP(C694,products,2,FALSE)</f>
        <v>GTX</v>
      </c>
      <c r="P694">
        <f t="shared" si="495"/>
        <v>1096</v>
      </c>
      <c r="Q694" t="str">
        <f t="shared" si="496"/>
        <v>Rocco Neubert</v>
      </c>
      <c r="R694" t="str">
        <f t="shared" si="497"/>
        <v>East</v>
      </c>
    </row>
    <row r="695" spans="1:18">
      <c r="A695" t="s">
        <v>859</v>
      </c>
      <c r="B695" t="s">
        <v>13</v>
      </c>
      <c r="C695" t="s">
        <v>56</v>
      </c>
      <c r="D695" t="s">
        <v>214</v>
      </c>
      <c r="E695" t="s">
        <v>53</v>
      </c>
      <c r="F695" s="1">
        <v>42783</v>
      </c>
      <c r="I695" t="str">
        <f>VLOOKUP(pipeline!D695,account,2,FALSE)</f>
        <v>medical</v>
      </c>
      <c r="J695">
        <f t="shared" si="498"/>
        <v>1999</v>
      </c>
      <c r="K695">
        <f t="shared" si="499"/>
        <v>251.41</v>
      </c>
      <c r="L695">
        <f t="shared" si="500"/>
        <v>495</v>
      </c>
      <c r="M695" t="str">
        <f t="shared" si="501"/>
        <v>United States</v>
      </c>
      <c r="N695">
        <f t="shared" si="502"/>
        <v>0</v>
      </c>
      <c r="O695" t="str">
        <f t="shared" si="503"/>
        <v>MG</v>
      </c>
      <c r="P695">
        <f t="shared" si="495"/>
        <v>55</v>
      </c>
      <c r="Q695" t="str">
        <f t="shared" si="496"/>
        <v>Celia Rouche</v>
      </c>
      <c r="R695" t="str">
        <f t="shared" si="497"/>
        <v>West</v>
      </c>
    </row>
    <row r="696" spans="1:18">
      <c r="A696" t="s">
        <v>860</v>
      </c>
      <c r="B696" t="s">
        <v>37</v>
      </c>
      <c r="C696" t="s">
        <v>59</v>
      </c>
      <c r="D696" t="s">
        <v>91</v>
      </c>
      <c r="E696" t="s">
        <v>50</v>
      </c>
      <c r="F696" s="1">
        <v>42783</v>
      </c>
      <c r="G696" s="1">
        <v>42905</v>
      </c>
      <c r="H696">
        <v>4066</v>
      </c>
      <c r="I696" t="str">
        <f>VLOOKUP(pipeline!D696,account,2,FALSE)</f>
        <v>retail</v>
      </c>
      <c r="J696">
        <f t="shared" si="498"/>
        <v>1989</v>
      </c>
      <c r="K696">
        <f t="shared" si="499"/>
        <v>1388.67</v>
      </c>
      <c r="L696">
        <f t="shared" si="500"/>
        <v>3583</v>
      </c>
      <c r="M696" t="str">
        <f t="shared" si="501"/>
        <v>United States</v>
      </c>
      <c r="N696">
        <f t="shared" si="502"/>
        <v>0</v>
      </c>
      <c r="O696" t="str">
        <f t="shared" si="503"/>
        <v>GTX</v>
      </c>
      <c r="P696">
        <f t="shared" si="495"/>
        <v>5482</v>
      </c>
      <c r="Q696" t="str">
        <f t="shared" si="496"/>
        <v>Summer Sewald</v>
      </c>
      <c r="R696" t="str">
        <f t="shared" si="497"/>
        <v>West</v>
      </c>
    </row>
    <row r="697" spans="1:18">
      <c r="A697" t="s">
        <v>861</v>
      </c>
      <c r="B697" t="s">
        <v>38</v>
      </c>
      <c r="C697" t="s">
        <v>55</v>
      </c>
      <c r="D697" t="s">
        <v>103</v>
      </c>
      <c r="E697" t="s">
        <v>52</v>
      </c>
      <c r="F697" s="1">
        <v>42783</v>
      </c>
      <c r="G697" s="1">
        <v>42859</v>
      </c>
      <c r="H697">
        <v>0</v>
      </c>
      <c r="I697" t="str">
        <f>VLOOKUP(pipeline!D697,account,2,FALSE)</f>
        <v>employment</v>
      </c>
      <c r="J697">
        <f t="shared" si="498"/>
        <v>1988</v>
      </c>
      <c r="K697">
        <f t="shared" si="499"/>
        <v>2059.9</v>
      </c>
      <c r="L697">
        <f t="shared" si="500"/>
        <v>3644</v>
      </c>
      <c r="M697" t="str">
        <f t="shared" si="501"/>
        <v>United States</v>
      </c>
      <c r="N697">
        <f t="shared" si="502"/>
        <v>0</v>
      </c>
      <c r="O697" t="str">
        <f t="shared" si="503"/>
        <v>GTX</v>
      </c>
      <c r="P697">
        <f t="shared" si="495"/>
        <v>550</v>
      </c>
      <c r="Q697" t="str">
        <f t="shared" si="496"/>
        <v>Summer Sewald</v>
      </c>
      <c r="R697" t="str">
        <f t="shared" si="497"/>
        <v>West</v>
      </c>
    </row>
    <row r="698" spans="1:18">
      <c r="A698" t="s">
        <v>862</v>
      </c>
      <c r="B698" t="s">
        <v>38</v>
      </c>
      <c r="C698" t="s">
        <v>55</v>
      </c>
      <c r="D698" t="s">
        <v>153</v>
      </c>
      <c r="E698" t="s">
        <v>50</v>
      </c>
      <c r="F698" s="1">
        <v>42783</v>
      </c>
      <c r="G698" s="1">
        <v>42864</v>
      </c>
      <c r="H698">
        <v>540</v>
      </c>
      <c r="I698" t="str">
        <f>VLOOKUP(pipeline!D698,account,2,FALSE)</f>
        <v>retail</v>
      </c>
      <c r="J698">
        <f t="shared" si="498"/>
        <v>2001</v>
      </c>
      <c r="K698">
        <f t="shared" si="499"/>
        <v>2437.85</v>
      </c>
      <c r="L698">
        <f t="shared" si="500"/>
        <v>4874</v>
      </c>
      <c r="M698" t="str">
        <f t="shared" si="501"/>
        <v>United States</v>
      </c>
      <c r="N698">
        <f t="shared" si="502"/>
        <v>0</v>
      </c>
      <c r="O698" t="str">
        <f t="shared" si="503"/>
        <v>GTX</v>
      </c>
      <c r="P698">
        <f t="shared" si="495"/>
        <v>550</v>
      </c>
      <c r="Q698" t="str">
        <f t="shared" si="496"/>
        <v>Summer Sewald</v>
      </c>
      <c r="R698" t="str">
        <f t="shared" si="497"/>
        <v>West</v>
      </c>
    </row>
    <row r="699" spans="1:18">
      <c r="A699" t="s">
        <v>863</v>
      </c>
      <c r="B699" t="s">
        <v>29</v>
      </c>
      <c r="C699" t="s">
        <v>57</v>
      </c>
      <c r="D699" t="s">
        <v>149</v>
      </c>
      <c r="E699" t="s">
        <v>52</v>
      </c>
      <c r="F699" s="1">
        <v>42783</v>
      </c>
      <c r="G699" s="1">
        <v>42869</v>
      </c>
      <c r="H699">
        <v>0</v>
      </c>
      <c r="I699" t="str">
        <f>VLOOKUP(pipeline!D699,account,2,FALSE)</f>
        <v>technolgy</v>
      </c>
      <c r="J699">
        <f t="shared" si="498"/>
        <v>2005</v>
      </c>
      <c r="K699">
        <f t="shared" si="499"/>
        <v>1520.66</v>
      </c>
      <c r="L699">
        <f t="shared" si="500"/>
        <v>1806</v>
      </c>
      <c r="M699" t="str">
        <f t="shared" si="501"/>
        <v>United States</v>
      </c>
      <c r="N699">
        <f t="shared" si="502"/>
        <v>0</v>
      </c>
      <c r="O699" t="str">
        <f t="shared" si="503"/>
        <v>MG</v>
      </c>
      <c r="P699">
        <f t="shared" si="495"/>
        <v>3393</v>
      </c>
      <c r="Q699" t="str">
        <f t="shared" si="496"/>
        <v>Melvin Marxen</v>
      </c>
      <c r="R699" t="str">
        <f t="shared" si="497"/>
        <v>Central</v>
      </c>
    </row>
    <row r="700" spans="1:18">
      <c r="A700" t="s">
        <v>864</v>
      </c>
      <c r="B700" t="s">
        <v>23</v>
      </c>
      <c r="C700" t="s">
        <v>56</v>
      </c>
      <c r="D700" t="s">
        <v>216</v>
      </c>
      <c r="E700" t="s">
        <v>50</v>
      </c>
      <c r="F700" s="1">
        <v>42783</v>
      </c>
      <c r="G700" s="1">
        <v>42874</v>
      </c>
      <c r="H700">
        <v>54</v>
      </c>
      <c r="I700" t="str">
        <f>VLOOKUP(pipeline!D700,account,2,FALSE)</f>
        <v>entertainment</v>
      </c>
      <c r="J700">
        <f t="shared" si="498"/>
        <v>1998</v>
      </c>
      <c r="K700">
        <f t="shared" si="499"/>
        <v>217.87</v>
      </c>
      <c r="L700">
        <f t="shared" si="500"/>
        <v>551</v>
      </c>
      <c r="M700" t="str">
        <f t="shared" si="501"/>
        <v>United States</v>
      </c>
      <c r="N700">
        <f t="shared" si="502"/>
        <v>0</v>
      </c>
      <c r="O700" t="str">
        <f t="shared" si="503"/>
        <v>MG</v>
      </c>
      <c r="P700">
        <f t="shared" si="495"/>
        <v>55</v>
      </c>
      <c r="Q700" t="str">
        <f t="shared" si="496"/>
        <v>Dustin Brinkmann</v>
      </c>
      <c r="R700" t="str">
        <f t="shared" si="497"/>
        <v>Central</v>
      </c>
    </row>
    <row r="701" spans="1:18">
      <c r="A701" t="s">
        <v>865</v>
      </c>
      <c r="B701" t="s">
        <v>7</v>
      </c>
      <c r="C701" t="s">
        <v>56</v>
      </c>
      <c r="D701" t="s">
        <v>294</v>
      </c>
      <c r="E701" t="s">
        <v>52</v>
      </c>
      <c r="F701" s="1">
        <v>42784</v>
      </c>
      <c r="G701" s="1">
        <v>42881</v>
      </c>
      <c r="H701">
        <v>0</v>
      </c>
      <c r="I701" t="str">
        <f>VLOOKUP(pipeline!D701,account,2,FALSE)</f>
        <v>retail</v>
      </c>
      <c r="J701">
        <f t="shared" ref="J701:J711" si="504">VLOOKUP(D701,account,3,FALSE)</f>
        <v>2010</v>
      </c>
      <c r="K701">
        <f t="shared" ref="K701:K711" si="505">VLOOKUP(D701,account,4,FALSE)</f>
        <v>71.12</v>
      </c>
      <c r="L701">
        <f t="shared" ref="L701:L711" si="506">VLOOKUP(D701,account,5,FALSE)</f>
        <v>144</v>
      </c>
      <c r="M701" t="str">
        <f t="shared" ref="M701:M711" si="507">VLOOKUP(D701,account,6,FALSE)</f>
        <v>United States</v>
      </c>
      <c r="N701">
        <f t="shared" ref="N701:N711" si="508">VLOOKUP(D701,accounts,7,FALSE)</f>
        <v>0</v>
      </c>
      <c r="O701" t="str">
        <f t="shared" ref="O701:O711" si="509">VLOOKUP(C701,products,2,FALSE)</f>
        <v>MG</v>
      </c>
      <c r="P701">
        <f t="shared" si="495"/>
        <v>55</v>
      </c>
      <c r="Q701" t="str">
        <f t="shared" si="496"/>
        <v>Cara Losch</v>
      </c>
      <c r="R701" t="str">
        <f t="shared" si="497"/>
        <v>East</v>
      </c>
    </row>
    <row r="702" spans="1:18">
      <c r="A702" t="s">
        <v>866</v>
      </c>
      <c r="B702" t="s">
        <v>34</v>
      </c>
      <c r="C702" t="s">
        <v>57</v>
      </c>
      <c r="D702" t="s">
        <v>214</v>
      </c>
      <c r="E702" t="s">
        <v>50</v>
      </c>
      <c r="F702" s="1">
        <v>42784</v>
      </c>
      <c r="G702" s="1">
        <v>42863</v>
      </c>
      <c r="H702">
        <v>3602</v>
      </c>
      <c r="I702" t="str">
        <f>VLOOKUP(pipeline!D702,account,2,FALSE)</f>
        <v>medical</v>
      </c>
      <c r="J702">
        <f t="shared" si="504"/>
        <v>1999</v>
      </c>
      <c r="K702">
        <f t="shared" si="505"/>
        <v>251.41</v>
      </c>
      <c r="L702">
        <f t="shared" si="506"/>
        <v>495</v>
      </c>
      <c r="M702" t="str">
        <f t="shared" si="507"/>
        <v>United States</v>
      </c>
      <c r="N702">
        <f t="shared" si="508"/>
        <v>0</v>
      </c>
      <c r="O702" t="str">
        <f t="shared" si="509"/>
        <v>MG</v>
      </c>
      <c r="P702">
        <f t="shared" si="495"/>
        <v>3393</v>
      </c>
      <c r="Q702" t="str">
        <f t="shared" si="496"/>
        <v>Rocco Neubert</v>
      </c>
      <c r="R702" t="str">
        <f t="shared" si="497"/>
        <v>East</v>
      </c>
    </row>
    <row r="703" spans="1:18">
      <c r="A703" t="s">
        <v>867</v>
      </c>
      <c r="B703" t="s">
        <v>21</v>
      </c>
      <c r="C703" t="s">
        <v>57</v>
      </c>
      <c r="D703" t="s">
        <v>297</v>
      </c>
      <c r="E703" t="s">
        <v>50</v>
      </c>
      <c r="F703" s="1">
        <v>42784</v>
      </c>
      <c r="G703" s="1">
        <v>42862</v>
      </c>
      <c r="H703">
        <v>2904</v>
      </c>
      <c r="I703" t="str">
        <f>VLOOKUP(pipeline!D703,account,2,FALSE)</f>
        <v>medical</v>
      </c>
      <c r="J703">
        <f t="shared" si="504"/>
        <v>1986</v>
      </c>
      <c r="K703">
        <f t="shared" si="505"/>
        <v>647.18</v>
      </c>
      <c r="L703">
        <f t="shared" si="506"/>
        <v>1185</v>
      </c>
      <c r="M703" t="str">
        <f t="shared" si="507"/>
        <v>Kenya</v>
      </c>
      <c r="N703">
        <f t="shared" si="508"/>
        <v>0</v>
      </c>
      <c r="O703" t="str">
        <f t="shared" si="509"/>
        <v>MG</v>
      </c>
      <c r="P703">
        <f t="shared" si="495"/>
        <v>3393</v>
      </c>
      <c r="Q703" t="str">
        <f t="shared" si="496"/>
        <v>Dustin Brinkmann</v>
      </c>
      <c r="R703" t="str">
        <f t="shared" si="497"/>
        <v>Central</v>
      </c>
    </row>
    <row r="704" spans="1:18">
      <c r="A704" t="s">
        <v>868</v>
      </c>
      <c r="B704" t="s">
        <v>15</v>
      </c>
      <c r="C704" t="s">
        <v>55</v>
      </c>
      <c r="D704" t="s">
        <v>101</v>
      </c>
      <c r="E704" t="s">
        <v>50</v>
      </c>
      <c r="F704" s="1">
        <v>42784</v>
      </c>
      <c r="G704" s="1">
        <v>42886</v>
      </c>
      <c r="H704">
        <v>571</v>
      </c>
      <c r="I704" t="str">
        <f>VLOOKUP(pipeline!D704,account,2,FALSE)</f>
        <v>telecommunications</v>
      </c>
      <c r="J704">
        <f t="shared" si="504"/>
        <v>1999</v>
      </c>
      <c r="K704">
        <f t="shared" si="505"/>
        <v>1699.85</v>
      </c>
      <c r="L704">
        <f t="shared" si="506"/>
        <v>5108</v>
      </c>
      <c r="M704" t="str">
        <f t="shared" si="507"/>
        <v>United States</v>
      </c>
      <c r="N704">
        <f t="shared" si="508"/>
        <v>0</v>
      </c>
      <c r="O704" t="str">
        <f t="shared" si="509"/>
        <v>GTX</v>
      </c>
      <c r="P704">
        <f t="shared" si="495"/>
        <v>550</v>
      </c>
      <c r="Q704" t="str">
        <f t="shared" si="496"/>
        <v>Celia Rouche</v>
      </c>
      <c r="R704" t="str">
        <f t="shared" si="497"/>
        <v>West</v>
      </c>
    </row>
    <row r="705" spans="1:18">
      <c r="A705" t="s">
        <v>869</v>
      </c>
      <c r="B705" t="s">
        <v>28</v>
      </c>
      <c r="C705" t="s">
        <v>56</v>
      </c>
      <c r="D705" t="s">
        <v>147</v>
      </c>
      <c r="E705" t="s">
        <v>52</v>
      </c>
      <c r="F705" s="1">
        <v>42784</v>
      </c>
      <c r="G705" s="1">
        <v>42885</v>
      </c>
      <c r="H705">
        <v>0</v>
      </c>
      <c r="I705" t="str">
        <f>VLOOKUP(pipeline!D705,account,2,FALSE)</f>
        <v>retail</v>
      </c>
      <c r="J705">
        <f t="shared" si="504"/>
        <v>2007</v>
      </c>
      <c r="K705">
        <f t="shared" si="505"/>
        <v>894.33</v>
      </c>
      <c r="L705">
        <f t="shared" si="506"/>
        <v>1635</v>
      </c>
      <c r="M705" t="str">
        <f t="shared" si="507"/>
        <v>Italy</v>
      </c>
      <c r="N705">
        <f t="shared" si="508"/>
        <v>0</v>
      </c>
      <c r="O705" t="str">
        <f t="shared" si="509"/>
        <v>MG</v>
      </c>
      <c r="P705">
        <f t="shared" si="495"/>
        <v>55</v>
      </c>
      <c r="Q705" t="str">
        <f t="shared" si="496"/>
        <v>Melvin Marxen</v>
      </c>
      <c r="R705" t="str">
        <f t="shared" si="497"/>
        <v>Central</v>
      </c>
    </row>
    <row r="706" spans="1:18">
      <c r="A706" t="s">
        <v>870</v>
      </c>
      <c r="B706" t="s">
        <v>35</v>
      </c>
      <c r="C706" t="s">
        <v>55</v>
      </c>
      <c r="D706" t="s">
        <v>294</v>
      </c>
      <c r="E706" t="s">
        <v>50</v>
      </c>
      <c r="F706" s="1">
        <v>42784</v>
      </c>
      <c r="G706" s="1">
        <v>42904</v>
      </c>
      <c r="H706">
        <v>492</v>
      </c>
      <c r="I706" t="str">
        <f>VLOOKUP(pipeline!D706,account,2,FALSE)</f>
        <v>retail</v>
      </c>
      <c r="J706">
        <f t="shared" si="504"/>
        <v>2010</v>
      </c>
      <c r="K706">
        <f t="shared" si="505"/>
        <v>71.12</v>
      </c>
      <c r="L706">
        <f t="shared" si="506"/>
        <v>144</v>
      </c>
      <c r="M706" t="str">
        <f t="shared" si="507"/>
        <v>United States</v>
      </c>
      <c r="N706">
        <f t="shared" si="508"/>
        <v>0</v>
      </c>
      <c r="O706" t="str">
        <f t="shared" si="509"/>
        <v>GTX</v>
      </c>
      <c r="P706">
        <f t="shared" si="495"/>
        <v>550</v>
      </c>
      <c r="Q706" t="str">
        <f t="shared" si="496"/>
        <v>Rocco Neubert</v>
      </c>
      <c r="R706" t="str">
        <f t="shared" si="497"/>
        <v>East</v>
      </c>
    </row>
    <row r="707" spans="1:18">
      <c r="A707" t="s">
        <v>871</v>
      </c>
      <c r="B707" t="s">
        <v>23</v>
      </c>
      <c r="C707" t="s">
        <v>59</v>
      </c>
      <c r="D707" t="s">
        <v>82</v>
      </c>
      <c r="E707" t="s">
        <v>50</v>
      </c>
      <c r="F707" s="1">
        <v>42784</v>
      </c>
      <c r="G707" s="1">
        <v>42819</v>
      </c>
      <c r="H707">
        <v>5614</v>
      </c>
      <c r="I707" t="str">
        <f>VLOOKUP(pipeline!D707,account,2,FALSE)</f>
        <v>retail</v>
      </c>
      <c r="J707">
        <f t="shared" si="504"/>
        <v>2001</v>
      </c>
      <c r="K707">
        <f t="shared" si="505"/>
        <v>718.62</v>
      </c>
      <c r="L707">
        <f t="shared" si="506"/>
        <v>2448</v>
      </c>
      <c r="M707" t="str">
        <f t="shared" si="507"/>
        <v>United States</v>
      </c>
      <c r="N707">
        <f t="shared" si="508"/>
        <v>0</v>
      </c>
      <c r="O707" t="str">
        <f t="shared" si="509"/>
        <v>GTX</v>
      </c>
      <c r="P707">
        <f t="shared" si="495"/>
        <v>5482</v>
      </c>
      <c r="Q707" t="str">
        <f t="shared" si="496"/>
        <v>Dustin Brinkmann</v>
      </c>
      <c r="R707" t="str">
        <f t="shared" si="497"/>
        <v>Central</v>
      </c>
    </row>
    <row r="708" spans="1:18">
      <c r="A708" t="s">
        <v>872</v>
      </c>
      <c r="B708" t="s">
        <v>19</v>
      </c>
      <c r="C708" t="s">
        <v>59</v>
      </c>
      <c r="D708" t="s">
        <v>297</v>
      </c>
      <c r="E708" t="s">
        <v>50</v>
      </c>
      <c r="F708" s="1">
        <v>42785</v>
      </c>
      <c r="G708" s="1">
        <v>42898</v>
      </c>
      <c r="H708">
        <v>5370</v>
      </c>
      <c r="I708" t="str">
        <f>VLOOKUP(pipeline!D708,account,2,FALSE)</f>
        <v>medical</v>
      </c>
      <c r="J708">
        <f t="shared" si="504"/>
        <v>1986</v>
      </c>
      <c r="K708">
        <f t="shared" si="505"/>
        <v>647.18</v>
      </c>
      <c r="L708">
        <f t="shared" si="506"/>
        <v>1185</v>
      </c>
      <c r="M708" t="str">
        <f t="shared" si="507"/>
        <v>Kenya</v>
      </c>
      <c r="N708">
        <f t="shared" si="508"/>
        <v>0</v>
      </c>
      <c r="O708" t="str">
        <f t="shared" si="509"/>
        <v>GTX</v>
      </c>
      <c r="P708">
        <f t="shared" si="495"/>
        <v>5482</v>
      </c>
      <c r="Q708" t="str">
        <f t="shared" si="496"/>
        <v>Dustin Brinkmann</v>
      </c>
      <c r="R708" t="str">
        <f t="shared" si="497"/>
        <v>Central</v>
      </c>
    </row>
    <row r="709" spans="1:18">
      <c r="A709" t="s">
        <v>873</v>
      </c>
      <c r="B709" t="s">
        <v>31</v>
      </c>
      <c r="C709" t="s">
        <v>55</v>
      </c>
      <c r="D709" t="s">
        <v>350</v>
      </c>
      <c r="E709" t="s">
        <v>50</v>
      </c>
      <c r="F709" s="1">
        <v>42785</v>
      </c>
      <c r="G709" s="1">
        <v>42857</v>
      </c>
      <c r="H709">
        <v>550</v>
      </c>
      <c r="I709" t="str">
        <f>VLOOKUP(pipeline!D709,account,2,FALSE)</f>
        <v>technolgy</v>
      </c>
      <c r="J709">
        <f t="shared" si="504"/>
        <v>2011</v>
      </c>
      <c r="K709">
        <f t="shared" si="505"/>
        <v>40.79</v>
      </c>
      <c r="L709">
        <f t="shared" si="506"/>
        <v>142</v>
      </c>
      <c r="M709" t="str">
        <f t="shared" si="507"/>
        <v>China</v>
      </c>
      <c r="N709">
        <f t="shared" si="508"/>
        <v>0</v>
      </c>
      <c r="O709" t="str">
        <f t="shared" si="509"/>
        <v>GTX</v>
      </c>
      <c r="P709">
        <f t="shared" si="495"/>
        <v>550</v>
      </c>
      <c r="Q709" t="str">
        <f t="shared" si="496"/>
        <v>Rocco Neubert</v>
      </c>
      <c r="R709" t="str">
        <f t="shared" si="497"/>
        <v>East</v>
      </c>
    </row>
    <row r="710" spans="1:18">
      <c r="A710" t="s">
        <v>874</v>
      </c>
      <c r="B710" t="s">
        <v>32</v>
      </c>
      <c r="C710" t="s">
        <v>58</v>
      </c>
      <c r="D710" t="s">
        <v>277</v>
      </c>
      <c r="E710" t="s">
        <v>50</v>
      </c>
      <c r="F710" s="1">
        <v>42785</v>
      </c>
      <c r="G710" s="1">
        <v>42796</v>
      </c>
      <c r="H710">
        <v>1011</v>
      </c>
      <c r="I710" t="str">
        <f>VLOOKUP(pipeline!D710,account,2,FALSE)</f>
        <v>retail</v>
      </c>
      <c r="J710">
        <f t="shared" si="504"/>
        <v>2005</v>
      </c>
      <c r="K710">
        <f t="shared" si="505"/>
        <v>2261.05</v>
      </c>
      <c r="L710">
        <f t="shared" si="506"/>
        <v>3851</v>
      </c>
      <c r="M710" t="str">
        <f t="shared" si="507"/>
        <v>United States</v>
      </c>
      <c r="N710">
        <f t="shared" si="508"/>
        <v>0</v>
      </c>
      <c r="O710" t="str">
        <f t="shared" si="509"/>
        <v>GTX</v>
      </c>
      <c r="P710">
        <f t="shared" si="495"/>
        <v>1096</v>
      </c>
      <c r="Q710" t="str">
        <f t="shared" si="496"/>
        <v>Rocco Neubert</v>
      </c>
      <c r="R710" t="str">
        <f t="shared" si="497"/>
        <v>East</v>
      </c>
    </row>
    <row r="711" spans="1:18">
      <c r="A711" t="s">
        <v>875</v>
      </c>
      <c r="B711" t="s">
        <v>7</v>
      </c>
      <c r="C711" t="s">
        <v>56</v>
      </c>
      <c r="D711" t="s">
        <v>318</v>
      </c>
      <c r="E711" t="s">
        <v>50</v>
      </c>
      <c r="F711" s="1">
        <v>42785</v>
      </c>
      <c r="G711" s="1">
        <v>42904</v>
      </c>
      <c r="H711">
        <v>56</v>
      </c>
      <c r="I711" t="str">
        <f>VLOOKUP(pipeline!D711,account,2,FALSE)</f>
        <v>retail</v>
      </c>
      <c r="J711">
        <f t="shared" si="504"/>
        <v>2000</v>
      </c>
      <c r="K711">
        <f t="shared" si="505"/>
        <v>167.89</v>
      </c>
      <c r="L711">
        <f t="shared" si="506"/>
        <v>493</v>
      </c>
      <c r="M711" t="str">
        <f t="shared" si="507"/>
        <v>Romania</v>
      </c>
      <c r="N711">
        <f t="shared" si="508"/>
        <v>0</v>
      </c>
      <c r="O711" t="str">
        <f t="shared" si="509"/>
        <v>MG</v>
      </c>
      <c r="P711">
        <f t="shared" si="495"/>
        <v>55</v>
      </c>
      <c r="Q711" t="str">
        <f t="shared" si="496"/>
        <v>Cara Losch</v>
      </c>
      <c r="R711" t="str">
        <f t="shared" si="497"/>
        <v>East</v>
      </c>
    </row>
    <row r="712" spans="1:18">
      <c r="A712" t="s">
        <v>876</v>
      </c>
      <c r="B712" t="s">
        <v>25</v>
      </c>
      <c r="C712" t="s">
        <v>58</v>
      </c>
      <c r="D712" t="s">
        <v>85</v>
      </c>
      <c r="E712" t="s">
        <v>50</v>
      </c>
      <c r="F712" s="1">
        <v>42785</v>
      </c>
      <c r="G712" s="1">
        <v>42798</v>
      </c>
      <c r="H712">
        <v>1217</v>
      </c>
      <c r="I712" t="str">
        <f>VLOOKUP(pipeline!D712,account,2,FALSE)</f>
        <v>software</v>
      </c>
      <c r="J712">
        <f t="shared" ref="J712:J719" si="510">VLOOKUP(D712,account,3,FALSE)</f>
        <v>1998</v>
      </c>
      <c r="K712">
        <f t="shared" ref="K712:K719" si="511">VLOOKUP(D712,account,4,FALSE)</f>
        <v>2714.9</v>
      </c>
      <c r="L712">
        <f t="shared" ref="L712:L719" si="512">VLOOKUP(D712,account,5,FALSE)</f>
        <v>2641</v>
      </c>
      <c r="M712" t="str">
        <f t="shared" ref="M712:M719" si="513">VLOOKUP(D712,account,6,FALSE)</f>
        <v>United States</v>
      </c>
      <c r="N712" t="str">
        <f t="shared" ref="N712:N719" si="514">VLOOKUP(D712,accounts,7,FALSE)</f>
        <v>Acme Corporation</v>
      </c>
      <c r="O712" t="str">
        <f t="shared" ref="O712:O719" si="515">VLOOKUP(C712,products,2,FALSE)</f>
        <v>GTX</v>
      </c>
      <c r="P712">
        <f t="shared" ref="P712:P719" si="516">VLOOKUP(C712,products,3,FALSE)</f>
        <v>1096</v>
      </c>
      <c r="Q712" t="str">
        <f t="shared" ref="Q712:Q719" si="517">VLOOKUP(B712,sales,2,FALSE)</f>
        <v>Melvin Marxen</v>
      </c>
      <c r="R712" t="str">
        <f t="shared" ref="R712:R719" si="518">VLOOKUP(B712,sales,3,FALSE)</f>
        <v>Central</v>
      </c>
    </row>
    <row r="713" spans="1:18">
      <c r="A713" t="s">
        <v>877</v>
      </c>
      <c r="B713" t="s">
        <v>34</v>
      </c>
      <c r="C713" t="s">
        <v>55</v>
      </c>
      <c r="D713" t="s">
        <v>203</v>
      </c>
      <c r="E713" t="s">
        <v>52</v>
      </c>
      <c r="F713" s="1">
        <v>42785</v>
      </c>
      <c r="G713" s="1">
        <v>42874</v>
      </c>
      <c r="H713">
        <v>0</v>
      </c>
      <c r="I713" t="str">
        <f>VLOOKUP(pipeline!D713,account,2,FALSE)</f>
        <v>software</v>
      </c>
      <c r="J713">
        <f t="shared" si="510"/>
        <v>2002</v>
      </c>
      <c r="K713">
        <f t="shared" si="511"/>
        <v>987.39</v>
      </c>
      <c r="L713">
        <f t="shared" si="512"/>
        <v>2253</v>
      </c>
      <c r="M713" t="str">
        <f t="shared" si="513"/>
        <v>United States</v>
      </c>
      <c r="N713">
        <f t="shared" si="514"/>
        <v>0</v>
      </c>
      <c r="O713" t="str">
        <f t="shared" si="515"/>
        <v>GTX</v>
      </c>
      <c r="P713">
        <f t="shared" si="516"/>
        <v>550</v>
      </c>
      <c r="Q713" t="str">
        <f t="shared" si="517"/>
        <v>Rocco Neubert</v>
      </c>
      <c r="R713" t="str">
        <f t="shared" si="518"/>
        <v>East</v>
      </c>
    </row>
    <row r="714" spans="1:18">
      <c r="A714" t="s">
        <v>878</v>
      </c>
      <c r="B714" t="s">
        <v>34</v>
      </c>
      <c r="C714" t="s">
        <v>57</v>
      </c>
      <c r="D714" t="s">
        <v>174</v>
      </c>
      <c r="E714" t="s">
        <v>50</v>
      </c>
      <c r="F714" s="1">
        <v>42785</v>
      </c>
      <c r="G714" s="1">
        <v>42865</v>
      </c>
      <c r="H714">
        <v>3222</v>
      </c>
      <c r="I714" t="str">
        <f>VLOOKUP(pipeline!D714,account,2,FALSE)</f>
        <v>software</v>
      </c>
      <c r="J714">
        <f t="shared" si="510"/>
        <v>1982</v>
      </c>
      <c r="K714">
        <f t="shared" si="511"/>
        <v>11698.03</v>
      </c>
      <c r="L714">
        <f t="shared" si="512"/>
        <v>34288</v>
      </c>
      <c r="M714" t="str">
        <f t="shared" si="513"/>
        <v>United States</v>
      </c>
      <c r="N714">
        <f t="shared" si="514"/>
        <v>0</v>
      </c>
      <c r="O714" t="str">
        <f t="shared" si="515"/>
        <v>MG</v>
      </c>
      <c r="P714">
        <f t="shared" si="516"/>
        <v>3393</v>
      </c>
      <c r="Q714" t="str">
        <f t="shared" si="517"/>
        <v>Rocco Neubert</v>
      </c>
      <c r="R714" t="str">
        <f t="shared" si="518"/>
        <v>East</v>
      </c>
    </row>
    <row r="715" spans="1:18">
      <c r="A715" t="s">
        <v>879</v>
      </c>
      <c r="B715" t="s">
        <v>8</v>
      </c>
      <c r="C715" t="s">
        <v>55</v>
      </c>
      <c r="D715" t="s">
        <v>180</v>
      </c>
      <c r="E715" t="s">
        <v>52</v>
      </c>
      <c r="F715" s="1">
        <v>42785</v>
      </c>
      <c r="G715" s="1">
        <v>42869</v>
      </c>
      <c r="H715">
        <v>0</v>
      </c>
      <c r="I715" t="str">
        <f>VLOOKUP(pipeline!D715,account,2,FALSE)</f>
        <v>medical</v>
      </c>
      <c r="J715">
        <f t="shared" si="510"/>
        <v>1991</v>
      </c>
      <c r="K715">
        <f t="shared" si="511"/>
        <v>326.82</v>
      </c>
      <c r="L715">
        <f t="shared" si="512"/>
        <v>1016</v>
      </c>
      <c r="M715" t="str">
        <f t="shared" si="513"/>
        <v>United States</v>
      </c>
      <c r="N715">
        <f t="shared" si="514"/>
        <v>0</v>
      </c>
      <c r="O715" t="str">
        <f t="shared" si="515"/>
        <v>GTX</v>
      </c>
      <c r="P715">
        <f t="shared" si="516"/>
        <v>550</v>
      </c>
      <c r="Q715" t="str">
        <f t="shared" si="517"/>
        <v>Cara Losch</v>
      </c>
      <c r="R715" t="str">
        <f t="shared" si="518"/>
        <v>East</v>
      </c>
    </row>
    <row r="716" spans="1:18">
      <c r="A716" t="s">
        <v>880</v>
      </c>
      <c r="B716" t="s">
        <v>8</v>
      </c>
      <c r="C716" t="s">
        <v>55</v>
      </c>
      <c r="D716" t="s">
        <v>817</v>
      </c>
      <c r="E716" t="s">
        <v>52</v>
      </c>
      <c r="F716" s="1">
        <v>42785</v>
      </c>
      <c r="G716" s="1">
        <v>42860</v>
      </c>
      <c r="H716">
        <v>0</v>
      </c>
      <c r="I716" t="str">
        <f>VLOOKUP(pipeline!D716,account,2,FALSE)</f>
        <v>entertainment</v>
      </c>
      <c r="J716">
        <f t="shared" si="510"/>
        <v>1989</v>
      </c>
      <c r="K716">
        <f t="shared" si="511"/>
        <v>665.06</v>
      </c>
      <c r="L716">
        <f t="shared" si="512"/>
        <v>1095</v>
      </c>
      <c r="M716" t="str">
        <f t="shared" si="513"/>
        <v>United States</v>
      </c>
      <c r="N716">
        <f t="shared" si="514"/>
        <v>0</v>
      </c>
      <c r="O716" t="str">
        <f t="shared" si="515"/>
        <v>GTX</v>
      </c>
      <c r="P716">
        <f t="shared" si="516"/>
        <v>550</v>
      </c>
      <c r="Q716" t="str">
        <f t="shared" si="517"/>
        <v>Cara Losch</v>
      </c>
      <c r="R716" t="str">
        <f t="shared" si="518"/>
        <v>East</v>
      </c>
    </row>
    <row r="717" spans="1:18">
      <c r="A717" t="s">
        <v>881</v>
      </c>
      <c r="B717" t="s">
        <v>8</v>
      </c>
      <c r="C717" t="s">
        <v>57</v>
      </c>
      <c r="D717" t="s">
        <v>228</v>
      </c>
      <c r="E717" t="s">
        <v>50</v>
      </c>
      <c r="F717" s="1">
        <v>42785</v>
      </c>
      <c r="G717" s="1">
        <v>42795</v>
      </c>
      <c r="H717">
        <v>3348</v>
      </c>
      <c r="I717" t="str">
        <f>VLOOKUP(pipeline!D717,account,2,FALSE)</f>
        <v>finance</v>
      </c>
      <c r="J717">
        <f t="shared" si="510"/>
        <v>1994</v>
      </c>
      <c r="K717">
        <f t="shared" si="511"/>
        <v>355.23</v>
      </c>
      <c r="L717">
        <f t="shared" si="512"/>
        <v>853</v>
      </c>
      <c r="M717" t="str">
        <f t="shared" si="513"/>
        <v>United States</v>
      </c>
      <c r="N717">
        <f t="shared" si="514"/>
        <v>0</v>
      </c>
      <c r="O717" t="str">
        <f t="shared" si="515"/>
        <v>MG</v>
      </c>
      <c r="P717">
        <f t="shared" si="516"/>
        <v>3393</v>
      </c>
      <c r="Q717" t="str">
        <f t="shared" si="517"/>
        <v>Cara Losch</v>
      </c>
      <c r="R717" t="str">
        <f t="shared" si="518"/>
        <v>East</v>
      </c>
    </row>
    <row r="718" spans="1:18">
      <c r="A718" t="s">
        <v>882</v>
      </c>
      <c r="B718" t="s">
        <v>27</v>
      </c>
      <c r="C718" t="s">
        <v>55</v>
      </c>
      <c r="D718" t="s">
        <v>149</v>
      </c>
      <c r="E718" t="s">
        <v>52</v>
      </c>
      <c r="F718" s="1">
        <v>42785</v>
      </c>
      <c r="G718" s="1">
        <v>42880</v>
      </c>
      <c r="H718">
        <v>0</v>
      </c>
      <c r="I718" t="str">
        <f>VLOOKUP(pipeline!D718,account,2,FALSE)</f>
        <v>technolgy</v>
      </c>
      <c r="J718">
        <f t="shared" si="510"/>
        <v>2005</v>
      </c>
      <c r="K718">
        <f t="shared" si="511"/>
        <v>1520.66</v>
      </c>
      <c r="L718">
        <f t="shared" si="512"/>
        <v>1806</v>
      </c>
      <c r="M718" t="str">
        <f t="shared" si="513"/>
        <v>United States</v>
      </c>
      <c r="N718">
        <f t="shared" si="514"/>
        <v>0</v>
      </c>
      <c r="O718" t="str">
        <f t="shared" si="515"/>
        <v>GTX</v>
      </c>
      <c r="P718">
        <f t="shared" si="516"/>
        <v>550</v>
      </c>
      <c r="Q718" t="str">
        <f t="shared" si="517"/>
        <v>Melvin Marxen</v>
      </c>
      <c r="R718" t="str">
        <f t="shared" si="518"/>
        <v>Central</v>
      </c>
    </row>
    <row r="719" spans="1:18">
      <c r="A719" t="s">
        <v>883</v>
      </c>
      <c r="B719" t="s">
        <v>38</v>
      </c>
      <c r="C719" t="s">
        <v>55</v>
      </c>
      <c r="D719" t="s">
        <v>205</v>
      </c>
      <c r="E719" t="s">
        <v>53</v>
      </c>
      <c r="F719" s="1">
        <v>42785</v>
      </c>
      <c r="I719" t="str">
        <f>VLOOKUP(pipeline!D719,account,2,FALSE)</f>
        <v>telecommunications</v>
      </c>
      <c r="J719">
        <f t="shared" si="510"/>
        <v>1995</v>
      </c>
      <c r="K719">
        <f t="shared" si="511"/>
        <v>1825.82</v>
      </c>
      <c r="L719">
        <f t="shared" si="512"/>
        <v>5595</v>
      </c>
      <c r="M719" t="str">
        <f t="shared" si="513"/>
        <v>United States</v>
      </c>
      <c r="N719" t="str">
        <f t="shared" si="514"/>
        <v>Sonron</v>
      </c>
      <c r="O719" t="str">
        <f t="shared" si="515"/>
        <v>GTX</v>
      </c>
      <c r="P719">
        <f t="shared" si="516"/>
        <v>550</v>
      </c>
      <c r="Q719" t="str">
        <f t="shared" si="517"/>
        <v>Summer Sewald</v>
      </c>
      <c r="R719" t="str">
        <f t="shared" si="518"/>
        <v>West</v>
      </c>
    </row>
    <row r="720" spans="1:18">
      <c r="A720" t="s">
        <v>884</v>
      </c>
      <c r="B720" t="s">
        <v>22</v>
      </c>
      <c r="C720" t="s">
        <v>55</v>
      </c>
      <c r="D720" t="s">
        <v>143</v>
      </c>
      <c r="E720" t="s">
        <v>50</v>
      </c>
      <c r="F720" s="1">
        <v>42785</v>
      </c>
      <c r="G720" s="1">
        <v>42883</v>
      </c>
      <c r="H720">
        <v>404</v>
      </c>
      <c r="I720" t="str">
        <f>VLOOKUP(pipeline!D720,account,2,FALSE)</f>
        <v>finance</v>
      </c>
      <c r="J720">
        <f>VLOOKUP(D720,account,3,FALSE)</f>
        <v>1987</v>
      </c>
      <c r="K720">
        <f>VLOOKUP(D720,account,4,FALSE)</f>
        <v>1698.2</v>
      </c>
      <c r="L720">
        <f>VLOOKUP(D720,account,5,FALSE)</f>
        <v>3798</v>
      </c>
      <c r="M720" t="str">
        <f>VLOOKUP(D720,account,6,FALSE)</f>
        <v>United States</v>
      </c>
      <c r="N720">
        <f>VLOOKUP(D720,accounts,7,FALSE)</f>
        <v>0</v>
      </c>
      <c r="O720" t="str">
        <f>VLOOKUP(C720,products,2,FALSE)</f>
        <v>GTX</v>
      </c>
      <c r="P720">
        <f t="shared" ref="P720:P752" si="519">VLOOKUP(C720,products,3,FALSE)</f>
        <v>550</v>
      </c>
      <c r="Q720" t="str">
        <f t="shared" ref="Q720:Q752" si="520">VLOOKUP(B720,sales,2,FALSE)</f>
        <v>Dustin Brinkmann</v>
      </c>
      <c r="R720" t="str">
        <f t="shared" ref="R720:R752" si="521">VLOOKUP(B720,sales,3,FALSE)</f>
        <v>Central</v>
      </c>
    </row>
    <row r="721" spans="1:18">
      <c r="A721" t="s">
        <v>885</v>
      </c>
      <c r="B721" t="s">
        <v>9</v>
      </c>
      <c r="C721" t="s">
        <v>59</v>
      </c>
      <c r="D721" t="s">
        <v>248</v>
      </c>
      <c r="E721" t="s">
        <v>52</v>
      </c>
      <c r="F721" s="1">
        <v>42785</v>
      </c>
      <c r="G721" s="1">
        <v>42894</v>
      </c>
      <c r="H721">
        <v>0</v>
      </c>
      <c r="I721" t="str">
        <f>VLOOKUP(pipeline!D721,account,2,FALSE)</f>
        <v>telecommunications</v>
      </c>
      <c r="J721">
        <f>VLOOKUP(D721,account,3,FALSE)</f>
        <v>1994</v>
      </c>
      <c r="K721">
        <f>VLOOKUP(D721,account,4,FALSE)</f>
        <v>6395.05</v>
      </c>
      <c r="L721">
        <f>VLOOKUP(D721,account,5,FALSE)</f>
        <v>20275</v>
      </c>
      <c r="M721" t="str">
        <f>VLOOKUP(D721,account,6,FALSE)</f>
        <v>United States</v>
      </c>
      <c r="N721">
        <f>VLOOKUP(D721,accounts,7,FALSE)</f>
        <v>0</v>
      </c>
      <c r="O721" t="str">
        <f>VLOOKUP(C721,products,2,FALSE)</f>
        <v>GTX</v>
      </c>
      <c r="P721">
        <f t="shared" si="519"/>
        <v>5482</v>
      </c>
      <c r="Q721" t="str">
        <f t="shared" si="520"/>
        <v>Cara Losch</v>
      </c>
      <c r="R721" t="str">
        <f t="shared" si="521"/>
        <v>East</v>
      </c>
    </row>
    <row r="722" spans="1:18">
      <c r="A722" t="s">
        <v>886</v>
      </c>
      <c r="B722" t="s">
        <v>9</v>
      </c>
      <c r="C722" t="s">
        <v>56</v>
      </c>
      <c r="D722" t="s">
        <v>294</v>
      </c>
      <c r="E722" t="s">
        <v>52</v>
      </c>
      <c r="F722" s="1">
        <v>42785</v>
      </c>
      <c r="G722" s="1">
        <v>42900</v>
      </c>
      <c r="H722">
        <v>0</v>
      </c>
      <c r="I722" t="str">
        <f>VLOOKUP(pipeline!D722,account,2,FALSE)</f>
        <v>retail</v>
      </c>
      <c r="J722">
        <f>VLOOKUP(D722,account,3,FALSE)</f>
        <v>2010</v>
      </c>
      <c r="K722">
        <f>VLOOKUP(D722,account,4,FALSE)</f>
        <v>71.12</v>
      </c>
      <c r="L722">
        <f>VLOOKUP(D722,account,5,FALSE)</f>
        <v>144</v>
      </c>
      <c r="M722" t="str">
        <f>VLOOKUP(D722,account,6,FALSE)</f>
        <v>United States</v>
      </c>
      <c r="N722">
        <f>VLOOKUP(D722,accounts,7,FALSE)</f>
        <v>0</v>
      </c>
      <c r="O722" t="str">
        <f>VLOOKUP(C722,products,2,FALSE)</f>
        <v>MG</v>
      </c>
      <c r="P722">
        <f t="shared" si="519"/>
        <v>55</v>
      </c>
      <c r="Q722" t="str">
        <f t="shared" si="520"/>
        <v>Cara Losch</v>
      </c>
      <c r="R722" t="str">
        <f t="shared" si="521"/>
        <v>East</v>
      </c>
    </row>
    <row r="723" spans="1:18">
      <c r="A723" t="s">
        <v>887</v>
      </c>
      <c r="B723" t="s">
        <v>17</v>
      </c>
      <c r="C723" t="s">
        <v>58</v>
      </c>
      <c r="D723" t="s">
        <v>174</v>
      </c>
      <c r="E723" t="s">
        <v>52</v>
      </c>
      <c r="F723" s="1">
        <v>42785</v>
      </c>
      <c r="G723" s="1">
        <v>42801</v>
      </c>
      <c r="H723">
        <v>0</v>
      </c>
      <c r="I723" t="str">
        <f>VLOOKUP(pipeline!D723,account,2,FALSE)</f>
        <v>software</v>
      </c>
      <c r="J723">
        <f>VLOOKUP(D723,account,3,FALSE)</f>
        <v>1982</v>
      </c>
      <c r="K723">
        <f>VLOOKUP(D723,account,4,FALSE)</f>
        <v>11698.03</v>
      </c>
      <c r="L723">
        <f>VLOOKUP(D723,account,5,FALSE)</f>
        <v>34288</v>
      </c>
      <c r="M723" t="str">
        <f>VLOOKUP(D723,account,6,FALSE)</f>
        <v>United States</v>
      </c>
      <c r="N723">
        <f>VLOOKUP(D723,accounts,7,FALSE)</f>
        <v>0</v>
      </c>
      <c r="O723" t="str">
        <f>VLOOKUP(C723,products,2,FALSE)</f>
        <v>GTX</v>
      </c>
      <c r="P723">
        <f t="shared" si="519"/>
        <v>1096</v>
      </c>
      <c r="Q723" t="str">
        <f t="shared" si="520"/>
        <v>Celia Rouche</v>
      </c>
      <c r="R723" t="str">
        <f t="shared" si="521"/>
        <v>West</v>
      </c>
    </row>
    <row r="724" spans="1:18">
      <c r="A724" t="s">
        <v>888</v>
      </c>
      <c r="B724" t="s">
        <v>10</v>
      </c>
      <c r="C724" t="s">
        <v>56</v>
      </c>
      <c r="D724" t="s">
        <v>218</v>
      </c>
      <c r="E724" t="s">
        <v>50</v>
      </c>
      <c r="F724" s="1">
        <v>42785</v>
      </c>
      <c r="G724" s="1">
        <v>42861</v>
      </c>
      <c r="H724">
        <v>51</v>
      </c>
      <c r="I724" t="str">
        <f>VLOOKUP(pipeline!D724,account,2,FALSE)</f>
        <v>technolgy</v>
      </c>
      <c r="J724">
        <f>VLOOKUP(D724,account,3,FALSE)</f>
        <v>1992</v>
      </c>
      <c r="K724">
        <f>VLOOKUP(D724,account,4,FALSE)</f>
        <v>1712.68</v>
      </c>
      <c r="L724">
        <f>VLOOKUP(D724,account,5,FALSE)</f>
        <v>3194</v>
      </c>
      <c r="M724" t="str">
        <f>VLOOKUP(D724,account,6,FALSE)</f>
        <v>United States</v>
      </c>
      <c r="N724" t="str">
        <f>VLOOKUP(D724,accounts,7,FALSE)</f>
        <v>Acme Corporation</v>
      </c>
      <c r="O724" t="str">
        <f>VLOOKUP(C724,products,2,FALSE)</f>
        <v>MG</v>
      </c>
      <c r="P724">
        <f t="shared" si="519"/>
        <v>55</v>
      </c>
      <c r="Q724" t="str">
        <f t="shared" si="520"/>
        <v>Cara Losch</v>
      </c>
      <c r="R724" t="str">
        <f t="shared" si="521"/>
        <v>East</v>
      </c>
    </row>
    <row r="725" spans="1:18">
      <c r="A725" t="s">
        <v>889</v>
      </c>
      <c r="B725" t="s">
        <v>41</v>
      </c>
      <c r="C725" t="s">
        <v>55</v>
      </c>
      <c r="D725" t="s">
        <v>106</v>
      </c>
      <c r="E725" t="s">
        <v>50</v>
      </c>
      <c r="F725" s="1">
        <v>42785</v>
      </c>
      <c r="G725" s="1">
        <v>42911</v>
      </c>
      <c r="H725">
        <v>598</v>
      </c>
      <c r="I725" t="str">
        <f>VLOOKUP(pipeline!D725,account,2,FALSE)</f>
        <v>software</v>
      </c>
      <c r="J725">
        <f t="shared" ref="J725:J736" si="522">VLOOKUP(D725,account,3,FALSE)</f>
        <v>1996</v>
      </c>
      <c r="K725">
        <f t="shared" ref="K725:K736" si="523">VLOOKUP(D725,account,4,FALSE)</f>
        <v>6354.87</v>
      </c>
      <c r="L725">
        <f t="shared" ref="L725:L736" si="524">VLOOKUP(D725,account,5,FALSE)</f>
        <v>16780</v>
      </c>
      <c r="M725" t="str">
        <f t="shared" ref="M725:M736" si="525">VLOOKUP(D725,account,6,FALSE)</f>
        <v>United States</v>
      </c>
      <c r="N725" t="str">
        <f t="shared" ref="N725:N736" si="526">VLOOKUP(D725,accounts,7,FALSE)</f>
        <v>Bubba Gump</v>
      </c>
      <c r="O725" t="str">
        <f t="shared" ref="O725:O736" si="527">VLOOKUP(C725,products,2,FALSE)</f>
        <v>GTX</v>
      </c>
      <c r="P725">
        <f t="shared" si="519"/>
        <v>550</v>
      </c>
      <c r="Q725" t="str">
        <f t="shared" si="520"/>
        <v>Summer Sewald</v>
      </c>
      <c r="R725" t="str">
        <f t="shared" si="521"/>
        <v>West</v>
      </c>
    </row>
    <row r="726" spans="1:18">
      <c r="A726" t="s">
        <v>890</v>
      </c>
      <c r="B726" t="s">
        <v>31</v>
      </c>
      <c r="C726" t="s">
        <v>58</v>
      </c>
      <c r="D726" t="s">
        <v>210</v>
      </c>
      <c r="E726" t="s">
        <v>52</v>
      </c>
      <c r="F726" s="1">
        <v>42786</v>
      </c>
      <c r="G726" s="1">
        <v>42880</v>
      </c>
      <c r="H726">
        <v>0</v>
      </c>
      <c r="I726" t="str">
        <f>VLOOKUP(pipeline!D726,account,2,FALSE)</f>
        <v>technolgy</v>
      </c>
      <c r="J726">
        <f t="shared" si="522"/>
        <v>1980</v>
      </c>
      <c r="K726">
        <f t="shared" si="523"/>
        <v>7708.38</v>
      </c>
      <c r="L726">
        <f t="shared" si="524"/>
        <v>13756</v>
      </c>
      <c r="M726" t="str">
        <f t="shared" si="525"/>
        <v>United States</v>
      </c>
      <c r="N726">
        <f t="shared" si="526"/>
        <v>0</v>
      </c>
      <c r="O726" t="str">
        <f t="shared" si="527"/>
        <v>GTX</v>
      </c>
      <c r="P726">
        <f t="shared" si="519"/>
        <v>1096</v>
      </c>
      <c r="Q726" t="str">
        <f t="shared" si="520"/>
        <v>Rocco Neubert</v>
      </c>
      <c r="R726" t="str">
        <f t="shared" si="521"/>
        <v>East</v>
      </c>
    </row>
    <row r="727" spans="1:18">
      <c r="A727" t="s">
        <v>891</v>
      </c>
      <c r="B727" t="s">
        <v>31</v>
      </c>
      <c r="C727" t="s">
        <v>56</v>
      </c>
      <c r="D727" t="s">
        <v>294</v>
      </c>
      <c r="E727" t="s">
        <v>50</v>
      </c>
      <c r="F727" s="1">
        <v>42786</v>
      </c>
      <c r="G727" s="1">
        <v>42879</v>
      </c>
      <c r="H727">
        <v>42</v>
      </c>
      <c r="I727" t="str">
        <f>VLOOKUP(pipeline!D727,account,2,FALSE)</f>
        <v>retail</v>
      </c>
      <c r="J727">
        <f t="shared" si="522"/>
        <v>2010</v>
      </c>
      <c r="K727">
        <f t="shared" si="523"/>
        <v>71.12</v>
      </c>
      <c r="L727">
        <f t="shared" si="524"/>
        <v>144</v>
      </c>
      <c r="M727" t="str">
        <f t="shared" si="525"/>
        <v>United States</v>
      </c>
      <c r="N727">
        <f t="shared" si="526"/>
        <v>0</v>
      </c>
      <c r="O727" t="str">
        <f t="shared" si="527"/>
        <v>MG</v>
      </c>
      <c r="P727">
        <f t="shared" si="519"/>
        <v>55</v>
      </c>
      <c r="Q727" t="str">
        <f t="shared" si="520"/>
        <v>Rocco Neubert</v>
      </c>
      <c r="R727" t="str">
        <f t="shared" si="521"/>
        <v>East</v>
      </c>
    </row>
    <row r="728" spans="1:18">
      <c r="A728" t="s">
        <v>892</v>
      </c>
      <c r="B728" t="s">
        <v>20</v>
      </c>
      <c r="C728" t="s">
        <v>59</v>
      </c>
      <c r="D728" t="s">
        <v>198</v>
      </c>
      <c r="E728" t="s">
        <v>50</v>
      </c>
      <c r="F728" s="1">
        <v>42786</v>
      </c>
      <c r="G728" s="1">
        <v>42912</v>
      </c>
      <c r="H728">
        <v>5154</v>
      </c>
      <c r="I728" t="str">
        <f>VLOOKUP(pipeline!D728,account,2,FALSE)</f>
        <v>employment</v>
      </c>
      <c r="J728">
        <f t="shared" si="522"/>
        <v>1997</v>
      </c>
      <c r="K728">
        <f t="shared" si="523"/>
        <v>291.27</v>
      </c>
      <c r="L728">
        <f t="shared" si="524"/>
        <v>586</v>
      </c>
      <c r="M728" t="str">
        <f t="shared" si="525"/>
        <v>United States</v>
      </c>
      <c r="N728">
        <f t="shared" si="526"/>
        <v>0</v>
      </c>
      <c r="O728" t="str">
        <f t="shared" si="527"/>
        <v>GTX</v>
      </c>
      <c r="P728">
        <f t="shared" si="519"/>
        <v>5482</v>
      </c>
      <c r="Q728" t="str">
        <f t="shared" si="520"/>
        <v>Dustin Brinkmann</v>
      </c>
      <c r="R728" t="str">
        <f t="shared" si="521"/>
        <v>Central</v>
      </c>
    </row>
    <row r="729" spans="1:18">
      <c r="A729" t="s">
        <v>893</v>
      </c>
      <c r="B729" t="s">
        <v>26</v>
      </c>
      <c r="C729" t="s">
        <v>57</v>
      </c>
      <c r="D729" t="s">
        <v>158</v>
      </c>
      <c r="E729" t="s">
        <v>50</v>
      </c>
      <c r="F729" s="1">
        <v>42786</v>
      </c>
      <c r="G729" s="1">
        <v>42900</v>
      </c>
      <c r="H729">
        <v>3215</v>
      </c>
      <c r="I729" t="str">
        <f>VLOOKUP(pipeline!D729,account,2,FALSE)</f>
        <v>finance</v>
      </c>
      <c r="J729">
        <f t="shared" si="522"/>
        <v>2006</v>
      </c>
      <c r="K729">
        <f t="shared" si="523"/>
        <v>1102.43</v>
      </c>
      <c r="L729">
        <f t="shared" si="524"/>
        <v>1759</v>
      </c>
      <c r="M729" t="str">
        <f t="shared" si="525"/>
        <v>United States</v>
      </c>
      <c r="N729">
        <f t="shared" si="526"/>
        <v>0</v>
      </c>
      <c r="O729" t="str">
        <f t="shared" si="527"/>
        <v>MG</v>
      </c>
      <c r="P729">
        <f t="shared" si="519"/>
        <v>3393</v>
      </c>
      <c r="Q729" t="str">
        <f t="shared" si="520"/>
        <v>Melvin Marxen</v>
      </c>
      <c r="R729" t="str">
        <f t="shared" si="521"/>
        <v>Central</v>
      </c>
    </row>
    <row r="730" spans="1:18">
      <c r="A730" t="s">
        <v>894</v>
      </c>
      <c r="B730" t="s">
        <v>38</v>
      </c>
      <c r="C730" t="s">
        <v>55</v>
      </c>
      <c r="D730" t="s">
        <v>176</v>
      </c>
      <c r="E730" t="s">
        <v>52</v>
      </c>
      <c r="F730" s="1">
        <v>42786</v>
      </c>
      <c r="G730" s="1">
        <v>42889</v>
      </c>
      <c r="H730">
        <v>0</v>
      </c>
      <c r="I730" t="str">
        <f>VLOOKUP(pipeline!D730,account,2,FALSE)</f>
        <v>services</v>
      </c>
      <c r="J730">
        <f t="shared" si="522"/>
        <v>1987</v>
      </c>
      <c r="K730">
        <f t="shared" si="523"/>
        <v>405.59</v>
      </c>
      <c r="L730">
        <f t="shared" si="524"/>
        <v>1179</v>
      </c>
      <c r="M730" t="str">
        <f t="shared" si="525"/>
        <v>Brazil</v>
      </c>
      <c r="N730" t="str">
        <f t="shared" si="526"/>
        <v>Warephase</v>
      </c>
      <c r="O730" t="str">
        <f t="shared" si="527"/>
        <v>GTX</v>
      </c>
      <c r="P730">
        <f t="shared" si="519"/>
        <v>550</v>
      </c>
      <c r="Q730" t="str">
        <f t="shared" si="520"/>
        <v>Summer Sewald</v>
      </c>
      <c r="R730" t="str">
        <f t="shared" si="521"/>
        <v>West</v>
      </c>
    </row>
    <row r="731" spans="1:18">
      <c r="A731" t="s">
        <v>895</v>
      </c>
      <c r="B731" t="s">
        <v>39</v>
      </c>
      <c r="C731" t="s">
        <v>58</v>
      </c>
      <c r="D731" t="s">
        <v>218</v>
      </c>
      <c r="E731" t="s">
        <v>53</v>
      </c>
      <c r="F731" s="1">
        <v>42786</v>
      </c>
      <c r="I731" t="str">
        <f>VLOOKUP(pipeline!D731,account,2,FALSE)</f>
        <v>technolgy</v>
      </c>
      <c r="J731">
        <f t="shared" si="522"/>
        <v>1992</v>
      </c>
      <c r="K731">
        <f t="shared" si="523"/>
        <v>1712.68</v>
      </c>
      <c r="L731">
        <f t="shared" si="524"/>
        <v>3194</v>
      </c>
      <c r="M731" t="str">
        <f t="shared" si="525"/>
        <v>United States</v>
      </c>
      <c r="N731" t="str">
        <f t="shared" si="526"/>
        <v>Acme Corporation</v>
      </c>
      <c r="O731" t="str">
        <f t="shared" si="527"/>
        <v>GTX</v>
      </c>
      <c r="P731">
        <f t="shared" si="519"/>
        <v>1096</v>
      </c>
      <c r="Q731" t="str">
        <f t="shared" si="520"/>
        <v>Summer Sewald</v>
      </c>
      <c r="R731" t="str">
        <f t="shared" si="521"/>
        <v>West</v>
      </c>
    </row>
    <row r="732" spans="1:18">
      <c r="A732" t="s">
        <v>896</v>
      </c>
      <c r="B732" t="s">
        <v>15</v>
      </c>
      <c r="C732" t="s">
        <v>58</v>
      </c>
      <c r="D732" t="s">
        <v>106</v>
      </c>
      <c r="E732" t="s">
        <v>52</v>
      </c>
      <c r="F732" s="1">
        <v>42786</v>
      </c>
      <c r="G732" s="1">
        <v>42913</v>
      </c>
      <c r="H732">
        <v>0</v>
      </c>
      <c r="I732" t="str">
        <f>VLOOKUP(pipeline!D732,account,2,FALSE)</f>
        <v>software</v>
      </c>
      <c r="J732">
        <f t="shared" si="522"/>
        <v>1996</v>
      </c>
      <c r="K732">
        <f t="shared" si="523"/>
        <v>6354.87</v>
      </c>
      <c r="L732">
        <f t="shared" si="524"/>
        <v>16780</v>
      </c>
      <c r="M732" t="str">
        <f t="shared" si="525"/>
        <v>United States</v>
      </c>
      <c r="N732" t="str">
        <f t="shared" si="526"/>
        <v>Bubba Gump</v>
      </c>
      <c r="O732" t="str">
        <f t="shared" si="527"/>
        <v>GTX</v>
      </c>
      <c r="P732">
        <f t="shared" si="519"/>
        <v>1096</v>
      </c>
      <c r="Q732" t="str">
        <f t="shared" si="520"/>
        <v>Celia Rouche</v>
      </c>
      <c r="R732" t="str">
        <f t="shared" si="521"/>
        <v>West</v>
      </c>
    </row>
    <row r="733" spans="1:18">
      <c r="A733" t="s">
        <v>897</v>
      </c>
      <c r="B733" t="s">
        <v>28</v>
      </c>
      <c r="C733" t="s">
        <v>59</v>
      </c>
      <c r="D733" t="s">
        <v>241</v>
      </c>
      <c r="E733" t="s">
        <v>50</v>
      </c>
      <c r="F733" s="1">
        <v>42786</v>
      </c>
      <c r="G733" s="1">
        <v>42889</v>
      </c>
      <c r="H733">
        <v>5015</v>
      </c>
      <c r="I733" t="str">
        <f>VLOOKUP(pipeline!D733,account,2,FALSE)</f>
        <v>finance</v>
      </c>
      <c r="J733">
        <f t="shared" si="522"/>
        <v>1991</v>
      </c>
      <c r="K733">
        <f t="shared" si="523"/>
        <v>2819.5</v>
      </c>
      <c r="L733">
        <f t="shared" si="524"/>
        <v>7227</v>
      </c>
      <c r="M733" t="str">
        <f t="shared" si="525"/>
        <v>United States</v>
      </c>
      <c r="N733" t="str">
        <f t="shared" si="526"/>
        <v>Golddex</v>
      </c>
      <c r="O733" t="str">
        <f t="shared" si="527"/>
        <v>GTX</v>
      </c>
      <c r="P733">
        <f t="shared" si="519"/>
        <v>5482</v>
      </c>
      <c r="Q733" t="str">
        <f t="shared" si="520"/>
        <v>Melvin Marxen</v>
      </c>
      <c r="R733" t="str">
        <f t="shared" si="521"/>
        <v>Central</v>
      </c>
    </row>
    <row r="734" spans="1:18">
      <c r="A734" t="s">
        <v>898</v>
      </c>
      <c r="B734" t="s">
        <v>40</v>
      </c>
      <c r="C734" t="s">
        <v>55</v>
      </c>
      <c r="D734" t="s">
        <v>303</v>
      </c>
      <c r="E734" t="s">
        <v>50</v>
      </c>
      <c r="F734" s="1">
        <v>42786</v>
      </c>
      <c r="G734" s="1">
        <v>42795</v>
      </c>
      <c r="H734">
        <v>571</v>
      </c>
      <c r="I734" t="str">
        <f>VLOOKUP(pipeline!D734,account,2,FALSE)</f>
        <v>software</v>
      </c>
      <c r="J734">
        <f t="shared" si="522"/>
        <v>2013</v>
      </c>
      <c r="K734">
        <f t="shared" si="523"/>
        <v>98.79</v>
      </c>
      <c r="L734">
        <f t="shared" si="524"/>
        <v>96</v>
      </c>
      <c r="M734" t="str">
        <f t="shared" si="525"/>
        <v>United States</v>
      </c>
      <c r="N734" t="str">
        <f t="shared" si="526"/>
        <v>Bubba Gump</v>
      </c>
      <c r="O734" t="str">
        <f t="shared" si="527"/>
        <v>GTX</v>
      </c>
      <c r="P734">
        <f t="shared" si="519"/>
        <v>550</v>
      </c>
      <c r="Q734" t="str">
        <f t="shared" si="520"/>
        <v>Summer Sewald</v>
      </c>
      <c r="R734" t="str">
        <f t="shared" si="521"/>
        <v>West</v>
      </c>
    </row>
    <row r="735" spans="1:18">
      <c r="A735" t="s">
        <v>899</v>
      </c>
      <c r="B735" t="s">
        <v>35</v>
      </c>
      <c r="C735" t="s">
        <v>57</v>
      </c>
      <c r="D735" t="s">
        <v>817</v>
      </c>
      <c r="E735" t="s">
        <v>50</v>
      </c>
      <c r="F735" s="1">
        <v>42786</v>
      </c>
      <c r="G735" s="1">
        <v>42799</v>
      </c>
      <c r="H735">
        <v>3315</v>
      </c>
      <c r="I735" t="str">
        <f>VLOOKUP(pipeline!D735,account,2,FALSE)</f>
        <v>entertainment</v>
      </c>
      <c r="J735">
        <f t="shared" si="522"/>
        <v>1989</v>
      </c>
      <c r="K735">
        <f t="shared" si="523"/>
        <v>665.06</v>
      </c>
      <c r="L735">
        <f t="shared" si="524"/>
        <v>1095</v>
      </c>
      <c r="M735" t="str">
        <f t="shared" si="525"/>
        <v>United States</v>
      </c>
      <c r="N735">
        <f t="shared" si="526"/>
        <v>0</v>
      </c>
      <c r="O735" t="str">
        <f t="shared" si="527"/>
        <v>MG</v>
      </c>
      <c r="P735">
        <f t="shared" si="519"/>
        <v>3393</v>
      </c>
      <c r="Q735" t="str">
        <f t="shared" si="520"/>
        <v>Rocco Neubert</v>
      </c>
      <c r="R735" t="str">
        <f t="shared" si="521"/>
        <v>East</v>
      </c>
    </row>
    <row r="736" spans="1:18">
      <c r="A736" t="s">
        <v>900</v>
      </c>
      <c r="B736" t="s">
        <v>23</v>
      </c>
      <c r="C736" t="s">
        <v>56</v>
      </c>
      <c r="D736" t="s">
        <v>117</v>
      </c>
      <c r="E736" t="s">
        <v>50</v>
      </c>
      <c r="F736" s="1">
        <v>42786</v>
      </c>
      <c r="G736" s="1">
        <v>42879</v>
      </c>
      <c r="H736">
        <v>60</v>
      </c>
      <c r="I736" t="str">
        <f>VLOOKUP(pipeline!D736,account,2,FALSE)</f>
        <v>services</v>
      </c>
      <c r="J736">
        <f t="shared" si="522"/>
        <v>1997</v>
      </c>
      <c r="K736">
        <f t="shared" si="523"/>
        <v>2041.73</v>
      </c>
      <c r="L736">
        <f t="shared" si="524"/>
        <v>5276</v>
      </c>
      <c r="M736" t="str">
        <f t="shared" si="525"/>
        <v>United States</v>
      </c>
      <c r="N736">
        <f t="shared" si="526"/>
        <v>0</v>
      </c>
      <c r="O736" t="str">
        <f t="shared" si="527"/>
        <v>MG</v>
      </c>
      <c r="P736">
        <f t="shared" si="519"/>
        <v>55</v>
      </c>
      <c r="Q736" t="str">
        <f t="shared" si="520"/>
        <v>Dustin Brinkmann</v>
      </c>
      <c r="R736" t="str">
        <f t="shared" si="521"/>
        <v>Central</v>
      </c>
    </row>
    <row r="737" spans="1:18">
      <c r="A737" t="s">
        <v>901</v>
      </c>
      <c r="B737" t="s">
        <v>19</v>
      </c>
      <c r="C737" t="s">
        <v>58</v>
      </c>
      <c r="D737" t="s">
        <v>108</v>
      </c>
      <c r="E737" t="s">
        <v>50</v>
      </c>
      <c r="F737" s="1">
        <v>42787</v>
      </c>
      <c r="G737" s="1">
        <v>42798</v>
      </c>
      <c r="H737">
        <v>999</v>
      </c>
      <c r="I737" t="str">
        <f>VLOOKUP(pipeline!D737,account,2,FALSE)</f>
        <v>telecommunications</v>
      </c>
      <c r="J737">
        <f>VLOOKUP(D737,account,3,FALSE)</f>
        <v>1988</v>
      </c>
      <c r="K737">
        <f>VLOOKUP(D737,account,4,FALSE)</f>
        <v>5266.09</v>
      </c>
      <c r="L737">
        <f>VLOOKUP(D737,account,5,FALSE)</f>
        <v>8595</v>
      </c>
      <c r="M737" t="str">
        <f>VLOOKUP(D737,account,6,FALSE)</f>
        <v>United States</v>
      </c>
      <c r="N737" t="str">
        <f>VLOOKUP(D737,accounts,7,FALSE)</f>
        <v>Sonron</v>
      </c>
      <c r="O737" t="str">
        <f>VLOOKUP(C737,products,2,FALSE)</f>
        <v>GTX</v>
      </c>
      <c r="P737">
        <f t="shared" si="519"/>
        <v>1096</v>
      </c>
      <c r="Q737" t="str">
        <f t="shared" si="520"/>
        <v>Dustin Brinkmann</v>
      </c>
      <c r="R737" t="str">
        <f t="shared" si="521"/>
        <v>Central</v>
      </c>
    </row>
    <row r="738" spans="1:18">
      <c r="A738" t="s">
        <v>902</v>
      </c>
      <c r="B738" t="s">
        <v>25</v>
      </c>
      <c r="C738" t="s">
        <v>55</v>
      </c>
      <c r="D738" t="s">
        <v>198</v>
      </c>
      <c r="E738" t="s">
        <v>52</v>
      </c>
      <c r="F738" s="1">
        <v>42787</v>
      </c>
      <c r="G738" s="1">
        <v>42897</v>
      </c>
      <c r="H738">
        <v>0</v>
      </c>
      <c r="I738" t="str">
        <f>VLOOKUP(pipeline!D738,account,2,FALSE)</f>
        <v>employment</v>
      </c>
      <c r="J738">
        <f>VLOOKUP(D738,account,3,FALSE)</f>
        <v>1997</v>
      </c>
      <c r="K738">
        <f>VLOOKUP(D738,account,4,FALSE)</f>
        <v>291.27</v>
      </c>
      <c r="L738">
        <f>VLOOKUP(D738,account,5,FALSE)</f>
        <v>586</v>
      </c>
      <c r="M738" t="str">
        <f>VLOOKUP(D738,account,6,FALSE)</f>
        <v>United States</v>
      </c>
      <c r="N738">
        <f>VLOOKUP(D738,accounts,7,FALSE)</f>
        <v>0</v>
      </c>
      <c r="O738" t="str">
        <f>VLOOKUP(C738,products,2,FALSE)</f>
        <v>GTX</v>
      </c>
      <c r="P738">
        <f t="shared" si="519"/>
        <v>550</v>
      </c>
      <c r="Q738" t="str">
        <f t="shared" si="520"/>
        <v>Melvin Marxen</v>
      </c>
      <c r="R738" t="str">
        <f t="shared" si="521"/>
        <v>Central</v>
      </c>
    </row>
    <row r="739" spans="1:18">
      <c r="A739" t="s">
        <v>903</v>
      </c>
      <c r="B739" t="s">
        <v>21</v>
      </c>
      <c r="C739" t="s">
        <v>59</v>
      </c>
      <c r="D739" t="s">
        <v>158</v>
      </c>
      <c r="E739" t="s">
        <v>50</v>
      </c>
      <c r="F739" s="1">
        <v>42787</v>
      </c>
      <c r="G739" s="1">
        <v>42890</v>
      </c>
      <c r="H739">
        <v>5401</v>
      </c>
      <c r="I739" t="str">
        <f>VLOOKUP(pipeline!D739,account,2,FALSE)</f>
        <v>finance</v>
      </c>
      <c r="J739">
        <f>VLOOKUP(D739,account,3,FALSE)</f>
        <v>2006</v>
      </c>
      <c r="K739">
        <f>VLOOKUP(D739,account,4,FALSE)</f>
        <v>1102.43</v>
      </c>
      <c r="L739">
        <f>VLOOKUP(D739,account,5,FALSE)</f>
        <v>1759</v>
      </c>
      <c r="M739" t="str">
        <f>VLOOKUP(D739,account,6,FALSE)</f>
        <v>United States</v>
      </c>
      <c r="N739">
        <f>VLOOKUP(D739,accounts,7,FALSE)</f>
        <v>0</v>
      </c>
      <c r="O739" t="str">
        <f>VLOOKUP(C739,products,2,FALSE)</f>
        <v>GTX</v>
      </c>
      <c r="P739">
        <f t="shared" si="519"/>
        <v>5482</v>
      </c>
      <c r="Q739" t="str">
        <f t="shared" si="520"/>
        <v>Dustin Brinkmann</v>
      </c>
      <c r="R739" t="str">
        <f t="shared" si="521"/>
        <v>Central</v>
      </c>
    </row>
    <row r="740" spans="1:18">
      <c r="A740" t="s">
        <v>904</v>
      </c>
      <c r="B740" t="s">
        <v>15</v>
      </c>
      <c r="C740" t="s">
        <v>57</v>
      </c>
      <c r="D740" t="s">
        <v>621</v>
      </c>
      <c r="E740" t="s">
        <v>53</v>
      </c>
      <c r="F740" s="1">
        <v>42787</v>
      </c>
      <c r="I740" t="str">
        <f>VLOOKUP(pipeline!D740,account,2,FALSE)</f>
        <v>services</v>
      </c>
      <c r="J740">
        <f>VLOOKUP(D740,account,3,FALSE)</f>
        <v>1991</v>
      </c>
      <c r="K740">
        <f>VLOOKUP(D740,account,4,FALSE)</f>
        <v>1012.72</v>
      </c>
      <c r="L740">
        <f>VLOOKUP(D740,account,5,FALSE)</f>
        <v>3492</v>
      </c>
      <c r="M740" t="str">
        <f>VLOOKUP(D740,account,6,FALSE)</f>
        <v>Germany</v>
      </c>
      <c r="N740">
        <f>VLOOKUP(D740,accounts,7,FALSE)</f>
        <v>0</v>
      </c>
      <c r="O740" t="str">
        <f>VLOOKUP(C740,products,2,FALSE)</f>
        <v>MG</v>
      </c>
      <c r="P740">
        <f t="shared" si="519"/>
        <v>3393</v>
      </c>
      <c r="Q740" t="str">
        <f t="shared" si="520"/>
        <v>Celia Rouche</v>
      </c>
      <c r="R740" t="str">
        <f t="shared" si="521"/>
        <v>West</v>
      </c>
    </row>
    <row r="741" spans="1:18">
      <c r="A741" t="s">
        <v>905</v>
      </c>
      <c r="B741" t="s">
        <v>22</v>
      </c>
      <c r="C741" t="s">
        <v>55</v>
      </c>
      <c r="D741" t="s">
        <v>155</v>
      </c>
      <c r="E741" t="s">
        <v>50</v>
      </c>
      <c r="F741" s="1">
        <v>42787</v>
      </c>
      <c r="G741" s="1">
        <v>42904</v>
      </c>
      <c r="H741">
        <v>551</v>
      </c>
      <c r="I741" t="str">
        <f>VLOOKUP(pipeline!D741,account,2,FALSE)</f>
        <v>technolgy</v>
      </c>
      <c r="J741">
        <f t="shared" ref="J741:J750" si="528">VLOOKUP(D741,account,3,FALSE)</f>
        <v>1983</v>
      </c>
      <c r="K741">
        <f t="shared" ref="K741:K750" si="529">VLOOKUP(D741,account,4,FALSE)</f>
        <v>1008.06</v>
      </c>
      <c r="L741">
        <f t="shared" ref="L741:L750" si="530">VLOOKUP(D741,account,5,FALSE)</f>
        <v>1238</v>
      </c>
      <c r="M741" t="str">
        <f t="shared" ref="M741:M750" si="531">VLOOKUP(D741,account,6,FALSE)</f>
        <v>United States</v>
      </c>
      <c r="N741">
        <f t="shared" ref="N741:N750" si="532">VLOOKUP(D741,accounts,7,FALSE)</f>
        <v>0</v>
      </c>
      <c r="O741" t="str">
        <f t="shared" ref="O741:O750" si="533">VLOOKUP(C741,products,2,FALSE)</f>
        <v>GTX</v>
      </c>
      <c r="P741">
        <f t="shared" si="519"/>
        <v>550</v>
      </c>
      <c r="Q741" t="str">
        <f t="shared" si="520"/>
        <v>Dustin Brinkmann</v>
      </c>
      <c r="R741" t="str">
        <f t="shared" si="521"/>
        <v>Central</v>
      </c>
    </row>
    <row r="742" spans="1:18">
      <c r="A742" t="s">
        <v>906</v>
      </c>
      <c r="B742" t="s">
        <v>35</v>
      </c>
      <c r="C742" t="s">
        <v>59</v>
      </c>
      <c r="D742" t="s">
        <v>138</v>
      </c>
      <c r="E742" t="s">
        <v>52</v>
      </c>
      <c r="F742" s="1">
        <v>42787</v>
      </c>
      <c r="G742" s="1">
        <v>42878</v>
      </c>
      <c r="H742">
        <v>0</v>
      </c>
      <c r="I742" t="str">
        <f>VLOOKUP(pipeline!D742,account,2,FALSE)</f>
        <v>marketing</v>
      </c>
      <c r="J742">
        <f t="shared" si="528"/>
        <v>1984</v>
      </c>
      <c r="K742">
        <f t="shared" si="529"/>
        <v>3027.46</v>
      </c>
      <c r="L742">
        <f t="shared" si="530"/>
        <v>9516</v>
      </c>
      <c r="M742" t="str">
        <f t="shared" si="531"/>
        <v>Jordan</v>
      </c>
      <c r="N742">
        <f t="shared" si="532"/>
        <v>0</v>
      </c>
      <c r="O742" t="str">
        <f t="shared" si="533"/>
        <v>GTX</v>
      </c>
      <c r="P742">
        <f t="shared" si="519"/>
        <v>5482</v>
      </c>
      <c r="Q742" t="str">
        <f t="shared" si="520"/>
        <v>Rocco Neubert</v>
      </c>
      <c r="R742" t="str">
        <f t="shared" si="521"/>
        <v>East</v>
      </c>
    </row>
    <row r="743" spans="1:18">
      <c r="A743" t="s">
        <v>907</v>
      </c>
      <c r="B743" t="s">
        <v>17</v>
      </c>
      <c r="C743" t="s">
        <v>55</v>
      </c>
      <c r="D743" t="s">
        <v>205</v>
      </c>
      <c r="E743" t="s">
        <v>50</v>
      </c>
      <c r="F743" s="1">
        <v>42787</v>
      </c>
      <c r="G743" s="1">
        <v>42814</v>
      </c>
      <c r="H743">
        <v>600</v>
      </c>
      <c r="I743" t="str">
        <f>VLOOKUP(pipeline!D743,account,2,FALSE)</f>
        <v>telecommunications</v>
      </c>
      <c r="J743">
        <f t="shared" si="528"/>
        <v>1995</v>
      </c>
      <c r="K743">
        <f t="shared" si="529"/>
        <v>1825.82</v>
      </c>
      <c r="L743">
        <f t="shared" si="530"/>
        <v>5595</v>
      </c>
      <c r="M743" t="str">
        <f t="shared" si="531"/>
        <v>United States</v>
      </c>
      <c r="N743" t="str">
        <f t="shared" si="532"/>
        <v>Sonron</v>
      </c>
      <c r="O743" t="str">
        <f t="shared" si="533"/>
        <v>GTX</v>
      </c>
      <c r="P743">
        <f t="shared" si="519"/>
        <v>550</v>
      </c>
      <c r="Q743" t="str">
        <f t="shared" si="520"/>
        <v>Celia Rouche</v>
      </c>
      <c r="R743" t="str">
        <f t="shared" si="521"/>
        <v>West</v>
      </c>
    </row>
    <row r="744" spans="1:18">
      <c r="A744" t="s">
        <v>908</v>
      </c>
      <c r="B744" t="s">
        <v>10</v>
      </c>
      <c r="C744" t="s">
        <v>59</v>
      </c>
      <c r="D744" t="s">
        <v>180</v>
      </c>
      <c r="E744" t="s">
        <v>52</v>
      </c>
      <c r="F744" s="1">
        <v>42787</v>
      </c>
      <c r="G744" s="1">
        <v>42860</v>
      </c>
      <c r="H744">
        <v>0</v>
      </c>
      <c r="I744" t="str">
        <f>VLOOKUP(pipeline!D744,account,2,FALSE)</f>
        <v>medical</v>
      </c>
      <c r="J744">
        <f t="shared" si="528"/>
        <v>1991</v>
      </c>
      <c r="K744">
        <f t="shared" si="529"/>
        <v>326.82</v>
      </c>
      <c r="L744">
        <f t="shared" si="530"/>
        <v>1016</v>
      </c>
      <c r="M744" t="str">
        <f t="shared" si="531"/>
        <v>United States</v>
      </c>
      <c r="N744">
        <f t="shared" si="532"/>
        <v>0</v>
      </c>
      <c r="O744" t="str">
        <f t="shared" si="533"/>
        <v>GTX</v>
      </c>
      <c r="P744">
        <f t="shared" si="519"/>
        <v>5482</v>
      </c>
      <c r="Q744" t="str">
        <f t="shared" si="520"/>
        <v>Cara Losch</v>
      </c>
      <c r="R744" t="str">
        <f t="shared" si="521"/>
        <v>East</v>
      </c>
    </row>
    <row r="745" spans="1:18">
      <c r="A745" t="s">
        <v>909</v>
      </c>
      <c r="B745" t="s">
        <v>31</v>
      </c>
      <c r="C745" t="s">
        <v>56</v>
      </c>
      <c r="D745" t="s">
        <v>136</v>
      </c>
      <c r="E745" t="s">
        <v>52</v>
      </c>
      <c r="F745" s="1">
        <v>42788</v>
      </c>
      <c r="G745" s="1">
        <v>42877</v>
      </c>
      <c r="H745">
        <v>0</v>
      </c>
      <c r="I745" t="str">
        <f>VLOOKUP(pipeline!D745,account,2,FALSE)</f>
        <v>medical</v>
      </c>
      <c r="J745">
        <f t="shared" si="528"/>
        <v>1996</v>
      </c>
      <c r="K745">
        <f t="shared" si="529"/>
        <v>439.21</v>
      </c>
      <c r="L745">
        <f t="shared" si="530"/>
        <v>792</v>
      </c>
      <c r="M745" t="str">
        <f t="shared" si="531"/>
        <v>United States</v>
      </c>
      <c r="N745">
        <f t="shared" si="532"/>
        <v>0</v>
      </c>
      <c r="O745" t="str">
        <f t="shared" si="533"/>
        <v>MG</v>
      </c>
      <c r="P745">
        <f t="shared" si="519"/>
        <v>55</v>
      </c>
      <c r="Q745" t="str">
        <f t="shared" si="520"/>
        <v>Rocco Neubert</v>
      </c>
      <c r="R745" t="str">
        <f t="shared" si="521"/>
        <v>East</v>
      </c>
    </row>
    <row r="746" spans="1:18">
      <c r="A746" t="s">
        <v>910</v>
      </c>
      <c r="B746" t="s">
        <v>7</v>
      </c>
      <c r="C746" t="s">
        <v>57</v>
      </c>
      <c r="D746" t="s">
        <v>115</v>
      </c>
      <c r="E746" t="s">
        <v>52</v>
      </c>
      <c r="F746" s="1">
        <v>42788</v>
      </c>
      <c r="G746" s="1">
        <v>42894</v>
      </c>
      <c r="H746">
        <v>0</v>
      </c>
      <c r="I746" t="str">
        <f>VLOOKUP(pipeline!D746,account,2,FALSE)</f>
        <v>finance</v>
      </c>
      <c r="J746">
        <f t="shared" si="528"/>
        <v>1993</v>
      </c>
      <c r="K746">
        <f t="shared" si="529"/>
        <v>646.1</v>
      </c>
      <c r="L746">
        <f t="shared" si="530"/>
        <v>883</v>
      </c>
      <c r="M746" t="str">
        <f t="shared" si="531"/>
        <v>United States</v>
      </c>
      <c r="N746" t="str">
        <f t="shared" si="532"/>
        <v>Golddex</v>
      </c>
      <c r="O746" t="str">
        <f t="shared" si="533"/>
        <v>MG</v>
      </c>
      <c r="P746">
        <f t="shared" si="519"/>
        <v>3393</v>
      </c>
      <c r="Q746" t="str">
        <f t="shared" si="520"/>
        <v>Cara Losch</v>
      </c>
      <c r="R746" t="str">
        <f t="shared" si="521"/>
        <v>East</v>
      </c>
    </row>
    <row r="747" spans="1:18">
      <c r="A747" t="s">
        <v>911</v>
      </c>
      <c r="B747" t="s">
        <v>33</v>
      </c>
      <c r="C747" t="s">
        <v>55</v>
      </c>
      <c r="D747" t="s">
        <v>112</v>
      </c>
      <c r="E747" t="s">
        <v>53</v>
      </c>
      <c r="F747" s="1">
        <v>42788</v>
      </c>
      <c r="I747" t="str">
        <f>VLOOKUP(pipeline!D747,account,2,FALSE)</f>
        <v>retail</v>
      </c>
      <c r="J747">
        <f t="shared" si="528"/>
        <v>1990</v>
      </c>
      <c r="K747">
        <f t="shared" si="529"/>
        <v>4968.91</v>
      </c>
      <c r="L747">
        <f t="shared" si="530"/>
        <v>7523</v>
      </c>
      <c r="M747" t="str">
        <f t="shared" si="531"/>
        <v>United States</v>
      </c>
      <c r="N747">
        <f t="shared" si="532"/>
        <v>0</v>
      </c>
      <c r="O747" t="str">
        <f t="shared" si="533"/>
        <v>GTX</v>
      </c>
      <c r="P747">
        <f t="shared" si="519"/>
        <v>550</v>
      </c>
      <c r="Q747" t="str">
        <f t="shared" si="520"/>
        <v>Rocco Neubert</v>
      </c>
      <c r="R747" t="str">
        <f t="shared" si="521"/>
        <v>East</v>
      </c>
    </row>
    <row r="748" spans="1:18">
      <c r="A748" t="s">
        <v>912</v>
      </c>
      <c r="B748" t="s">
        <v>33</v>
      </c>
      <c r="C748" t="s">
        <v>59</v>
      </c>
      <c r="D748" t="s">
        <v>318</v>
      </c>
      <c r="E748" t="s">
        <v>52</v>
      </c>
      <c r="F748" s="1">
        <v>42788</v>
      </c>
      <c r="G748" s="1">
        <v>42872</v>
      </c>
      <c r="H748">
        <v>0</v>
      </c>
      <c r="I748" t="str">
        <f>VLOOKUP(pipeline!D748,account,2,FALSE)</f>
        <v>retail</v>
      </c>
      <c r="J748">
        <f t="shared" si="528"/>
        <v>2000</v>
      </c>
      <c r="K748">
        <f t="shared" si="529"/>
        <v>167.89</v>
      </c>
      <c r="L748">
        <f t="shared" si="530"/>
        <v>493</v>
      </c>
      <c r="M748" t="str">
        <f t="shared" si="531"/>
        <v>Romania</v>
      </c>
      <c r="N748">
        <f t="shared" si="532"/>
        <v>0</v>
      </c>
      <c r="O748" t="str">
        <f t="shared" si="533"/>
        <v>GTX</v>
      </c>
      <c r="P748">
        <f t="shared" si="519"/>
        <v>5482</v>
      </c>
      <c r="Q748" t="str">
        <f t="shared" si="520"/>
        <v>Rocco Neubert</v>
      </c>
      <c r="R748" t="str">
        <f t="shared" si="521"/>
        <v>East</v>
      </c>
    </row>
    <row r="749" spans="1:18">
      <c r="A749" t="s">
        <v>913</v>
      </c>
      <c r="B749" t="s">
        <v>33</v>
      </c>
      <c r="C749" t="s">
        <v>59</v>
      </c>
      <c r="D749" t="s">
        <v>294</v>
      </c>
      <c r="E749" t="s">
        <v>50</v>
      </c>
      <c r="F749" s="1">
        <v>42788</v>
      </c>
      <c r="G749" s="1">
        <v>42870</v>
      </c>
      <c r="H749">
        <v>4848</v>
      </c>
      <c r="I749" t="str">
        <f>VLOOKUP(pipeline!D749,account,2,FALSE)</f>
        <v>retail</v>
      </c>
      <c r="J749">
        <f t="shared" si="528"/>
        <v>2010</v>
      </c>
      <c r="K749">
        <f t="shared" si="529"/>
        <v>71.12</v>
      </c>
      <c r="L749">
        <f t="shared" si="530"/>
        <v>144</v>
      </c>
      <c r="M749" t="str">
        <f t="shared" si="531"/>
        <v>United States</v>
      </c>
      <c r="N749">
        <f t="shared" si="532"/>
        <v>0</v>
      </c>
      <c r="O749" t="str">
        <f t="shared" si="533"/>
        <v>GTX</v>
      </c>
      <c r="P749">
        <f t="shared" si="519"/>
        <v>5482</v>
      </c>
      <c r="Q749" t="str">
        <f t="shared" si="520"/>
        <v>Rocco Neubert</v>
      </c>
      <c r="R749" t="str">
        <f t="shared" si="521"/>
        <v>East</v>
      </c>
    </row>
    <row r="750" spans="1:18">
      <c r="A750" t="s">
        <v>914</v>
      </c>
      <c r="B750" t="s">
        <v>25</v>
      </c>
      <c r="C750" t="s">
        <v>55</v>
      </c>
      <c r="D750" t="s">
        <v>297</v>
      </c>
      <c r="E750" t="s">
        <v>52</v>
      </c>
      <c r="F750" s="1">
        <v>42788</v>
      </c>
      <c r="G750" s="1">
        <v>42799</v>
      </c>
      <c r="H750">
        <v>0</v>
      </c>
      <c r="I750" t="str">
        <f>VLOOKUP(pipeline!D750,account,2,FALSE)</f>
        <v>medical</v>
      </c>
      <c r="J750">
        <f t="shared" si="528"/>
        <v>1986</v>
      </c>
      <c r="K750">
        <f t="shared" si="529"/>
        <v>647.18</v>
      </c>
      <c r="L750">
        <f t="shared" si="530"/>
        <v>1185</v>
      </c>
      <c r="M750" t="str">
        <f t="shared" si="531"/>
        <v>Kenya</v>
      </c>
      <c r="N750">
        <f t="shared" si="532"/>
        <v>0</v>
      </c>
      <c r="O750" t="str">
        <f t="shared" si="533"/>
        <v>GTX</v>
      </c>
      <c r="P750">
        <f t="shared" si="519"/>
        <v>550</v>
      </c>
      <c r="Q750" t="str">
        <f t="shared" si="520"/>
        <v>Melvin Marxen</v>
      </c>
      <c r="R750" t="str">
        <f t="shared" si="521"/>
        <v>Central</v>
      </c>
    </row>
    <row r="751" spans="1:18">
      <c r="A751" t="s">
        <v>915</v>
      </c>
      <c r="B751" t="s">
        <v>14</v>
      </c>
      <c r="C751" t="s">
        <v>58</v>
      </c>
      <c r="D751" t="s">
        <v>91</v>
      </c>
      <c r="E751" t="s">
        <v>52</v>
      </c>
      <c r="F751" s="1">
        <v>42788</v>
      </c>
      <c r="G751" s="1">
        <v>42882</v>
      </c>
      <c r="H751">
        <v>0</v>
      </c>
      <c r="I751" t="str">
        <f>VLOOKUP(pipeline!D751,account,2,FALSE)</f>
        <v>retail</v>
      </c>
      <c r="J751">
        <f t="shared" ref="J751:J760" si="534">VLOOKUP(D751,account,3,FALSE)</f>
        <v>1989</v>
      </c>
      <c r="K751">
        <f t="shared" ref="K751:K760" si="535">VLOOKUP(D751,account,4,FALSE)</f>
        <v>1388.67</v>
      </c>
      <c r="L751">
        <f t="shared" ref="L751:L760" si="536">VLOOKUP(D751,account,5,FALSE)</f>
        <v>3583</v>
      </c>
      <c r="M751" t="str">
        <f t="shared" ref="M751:M760" si="537">VLOOKUP(D751,account,6,FALSE)</f>
        <v>United States</v>
      </c>
      <c r="N751">
        <f t="shared" ref="N751:N760" si="538">VLOOKUP(D751,accounts,7,FALSE)</f>
        <v>0</v>
      </c>
      <c r="O751" t="str">
        <f t="shared" ref="O751:O760" si="539">VLOOKUP(C751,products,2,FALSE)</f>
        <v>GTX</v>
      </c>
      <c r="P751">
        <f t="shared" si="519"/>
        <v>1096</v>
      </c>
      <c r="Q751" t="str">
        <f t="shared" si="520"/>
        <v>Celia Rouche</v>
      </c>
      <c r="R751" t="str">
        <f t="shared" si="521"/>
        <v>West</v>
      </c>
    </row>
    <row r="752" spans="1:18">
      <c r="A752" t="s">
        <v>916</v>
      </c>
      <c r="B752" t="s">
        <v>14</v>
      </c>
      <c r="C752" t="s">
        <v>57</v>
      </c>
      <c r="D752" t="s">
        <v>112</v>
      </c>
      <c r="E752" t="s">
        <v>50</v>
      </c>
      <c r="F752" s="1">
        <v>42788</v>
      </c>
      <c r="G752" s="1">
        <v>42890</v>
      </c>
      <c r="H752">
        <v>3763</v>
      </c>
      <c r="I752" t="str">
        <f>VLOOKUP(pipeline!D752,account,2,FALSE)</f>
        <v>retail</v>
      </c>
      <c r="J752">
        <f t="shared" si="534"/>
        <v>1990</v>
      </c>
      <c r="K752">
        <f t="shared" si="535"/>
        <v>4968.91</v>
      </c>
      <c r="L752">
        <f t="shared" si="536"/>
        <v>7523</v>
      </c>
      <c r="M752" t="str">
        <f t="shared" si="537"/>
        <v>United States</v>
      </c>
      <c r="N752">
        <f t="shared" si="538"/>
        <v>0</v>
      </c>
      <c r="O752" t="str">
        <f t="shared" si="539"/>
        <v>MG</v>
      </c>
      <c r="P752">
        <f t="shared" si="519"/>
        <v>3393</v>
      </c>
      <c r="Q752" t="str">
        <f t="shared" si="520"/>
        <v>Celia Rouche</v>
      </c>
      <c r="R752" t="str">
        <f t="shared" si="521"/>
        <v>West</v>
      </c>
    </row>
    <row r="753" spans="1:18">
      <c r="A753" t="s">
        <v>917</v>
      </c>
      <c r="B753" t="s">
        <v>38</v>
      </c>
      <c r="C753" t="s">
        <v>59</v>
      </c>
      <c r="D753" t="s">
        <v>101</v>
      </c>
      <c r="E753" t="s">
        <v>50</v>
      </c>
      <c r="F753" s="1">
        <v>42788</v>
      </c>
      <c r="G753" s="1">
        <v>42865</v>
      </c>
      <c r="H753">
        <v>5491</v>
      </c>
      <c r="I753" t="str">
        <f>VLOOKUP(pipeline!D753,account,2,FALSE)</f>
        <v>telecommunications</v>
      </c>
      <c r="J753">
        <f t="shared" si="534"/>
        <v>1999</v>
      </c>
      <c r="K753">
        <f t="shared" si="535"/>
        <v>1699.85</v>
      </c>
      <c r="L753">
        <f t="shared" si="536"/>
        <v>5108</v>
      </c>
      <c r="M753" t="str">
        <f t="shared" si="537"/>
        <v>United States</v>
      </c>
      <c r="N753">
        <f t="shared" si="538"/>
        <v>0</v>
      </c>
      <c r="O753" t="str">
        <f t="shared" si="539"/>
        <v>GTX</v>
      </c>
      <c r="P753">
        <f t="shared" ref="P753:P760" si="540">VLOOKUP(C753,products,3,FALSE)</f>
        <v>5482</v>
      </c>
      <c r="Q753" t="str">
        <f t="shared" ref="Q753:Q760" si="541">VLOOKUP(B753,sales,2,FALSE)</f>
        <v>Summer Sewald</v>
      </c>
      <c r="R753" t="str">
        <f t="shared" ref="R753:R760" si="542">VLOOKUP(B753,sales,3,FALSE)</f>
        <v>West</v>
      </c>
    </row>
    <row r="754" spans="1:18">
      <c r="A754" t="s">
        <v>918</v>
      </c>
      <c r="B754" t="s">
        <v>21</v>
      </c>
      <c r="C754" t="s">
        <v>55</v>
      </c>
      <c r="D754" t="s">
        <v>97</v>
      </c>
      <c r="E754" t="s">
        <v>52</v>
      </c>
      <c r="F754" s="1">
        <v>42788</v>
      </c>
      <c r="G754" s="1">
        <v>42877</v>
      </c>
      <c r="H754">
        <v>0</v>
      </c>
      <c r="I754" t="str">
        <f>VLOOKUP(pipeline!D754,account,2,FALSE)</f>
        <v>medical</v>
      </c>
      <c r="J754">
        <f t="shared" si="534"/>
        <v>2012</v>
      </c>
      <c r="K754">
        <f t="shared" si="535"/>
        <v>587.34</v>
      </c>
      <c r="L754">
        <f t="shared" si="536"/>
        <v>1356</v>
      </c>
      <c r="M754" t="str">
        <f t="shared" si="537"/>
        <v>Philipines</v>
      </c>
      <c r="N754">
        <f t="shared" si="538"/>
        <v>0</v>
      </c>
      <c r="O754" t="str">
        <f t="shared" si="539"/>
        <v>GTX</v>
      </c>
      <c r="P754">
        <f t="shared" si="540"/>
        <v>550</v>
      </c>
      <c r="Q754" t="str">
        <f t="shared" si="541"/>
        <v>Dustin Brinkmann</v>
      </c>
      <c r="R754" t="str">
        <f t="shared" si="542"/>
        <v>Central</v>
      </c>
    </row>
    <row r="755" spans="1:18">
      <c r="A755" t="s">
        <v>919</v>
      </c>
      <c r="B755" t="s">
        <v>15</v>
      </c>
      <c r="C755" t="s">
        <v>59</v>
      </c>
      <c r="D755" t="s">
        <v>196</v>
      </c>
      <c r="E755" t="s">
        <v>50</v>
      </c>
      <c r="F755" s="1">
        <v>42788</v>
      </c>
      <c r="G755" s="1">
        <v>42903</v>
      </c>
      <c r="H755">
        <v>5503</v>
      </c>
      <c r="I755" t="str">
        <f>VLOOKUP(pipeline!D755,account,2,FALSE)</f>
        <v>employment</v>
      </c>
      <c r="J755">
        <f t="shared" si="534"/>
        <v>1983</v>
      </c>
      <c r="K755">
        <f t="shared" si="535"/>
        <v>2871.35</v>
      </c>
      <c r="L755">
        <f t="shared" si="536"/>
        <v>9561</v>
      </c>
      <c r="M755" t="str">
        <f t="shared" si="537"/>
        <v>United States</v>
      </c>
      <c r="N755">
        <f t="shared" si="538"/>
        <v>0</v>
      </c>
      <c r="O755" t="str">
        <f t="shared" si="539"/>
        <v>GTX</v>
      </c>
      <c r="P755">
        <f t="shared" si="540"/>
        <v>5482</v>
      </c>
      <c r="Q755" t="str">
        <f t="shared" si="541"/>
        <v>Celia Rouche</v>
      </c>
      <c r="R755" t="str">
        <f t="shared" si="542"/>
        <v>West</v>
      </c>
    </row>
    <row r="756" spans="1:18">
      <c r="A756" t="s">
        <v>920</v>
      </c>
      <c r="B756" t="s">
        <v>22</v>
      </c>
      <c r="C756" t="s">
        <v>58</v>
      </c>
      <c r="D756" t="s">
        <v>170</v>
      </c>
      <c r="E756" t="s">
        <v>52</v>
      </c>
      <c r="F756" s="1">
        <v>42788</v>
      </c>
      <c r="G756" s="1">
        <v>42885</v>
      </c>
      <c r="H756">
        <v>0</v>
      </c>
      <c r="I756" t="str">
        <f>VLOOKUP(pipeline!D756,account,2,FALSE)</f>
        <v>technolgy</v>
      </c>
      <c r="J756">
        <f t="shared" si="534"/>
        <v>1987</v>
      </c>
      <c r="K756">
        <f t="shared" si="535"/>
        <v>2938.67</v>
      </c>
      <c r="L756">
        <f t="shared" si="536"/>
        <v>8775</v>
      </c>
      <c r="M756" t="str">
        <f t="shared" si="537"/>
        <v>Panama</v>
      </c>
      <c r="N756">
        <f t="shared" si="538"/>
        <v>0</v>
      </c>
      <c r="O756" t="str">
        <f t="shared" si="539"/>
        <v>GTX</v>
      </c>
      <c r="P756">
        <f t="shared" si="540"/>
        <v>1096</v>
      </c>
      <c r="Q756" t="str">
        <f t="shared" si="541"/>
        <v>Dustin Brinkmann</v>
      </c>
      <c r="R756" t="str">
        <f t="shared" si="542"/>
        <v>Central</v>
      </c>
    </row>
    <row r="757" spans="1:18">
      <c r="A757" t="s">
        <v>921</v>
      </c>
      <c r="B757" t="s">
        <v>22</v>
      </c>
      <c r="C757" t="s">
        <v>56</v>
      </c>
      <c r="D757" t="s">
        <v>198</v>
      </c>
      <c r="E757" t="s">
        <v>50</v>
      </c>
      <c r="F757" s="1">
        <v>42788</v>
      </c>
      <c r="G757" s="1">
        <v>42870</v>
      </c>
      <c r="H757">
        <v>58</v>
      </c>
      <c r="I757" t="str">
        <f>VLOOKUP(pipeline!D757,account,2,FALSE)</f>
        <v>employment</v>
      </c>
      <c r="J757">
        <f t="shared" si="534"/>
        <v>1997</v>
      </c>
      <c r="K757">
        <f t="shared" si="535"/>
        <v>291.27</v>
      </c>
      <c r="L757">
        <f t="shared" si="536"/>
        <v>586</v>
      </c>
      <c r="M757" t="str">
        <f t="shared" si="537"/>
        <v>United States</v>
      </c>
      <c r="N757">
        <f t="shared" si="538"/>
        <v>0</v>
      </c>
      <c r="O757" t="str">
        <f t="shared" si="539"/>
        <v>MG</v>
      </c>
      <c r="P757">
        <f t="shared" si="540"/>
        <v>55</v>
      </c>
      <c r="Q757" t="str">
        <f t="shared" si="541"/>
        <v>Dustin Brinkmann</v>
      </c>
      <c r="R757" t="str">
        <f t="shared" si="542"/>
        <v>Central</v>
      </c>
    </row>
    <row r="758" spans="1:18">
      <c r="A758" t="s">
        <v>922</v>
      </c>
      <c r="B758" t="s">
        <v>29</v>
      </c>
      <c r="C758" t="s">
        <v>58</v>
      </c>
      <c r="D758" t="s">
        <v>147</v>
      </c>
      <c r="E758" t="s">
        <v>50</v>
      </c>
      <c r="F758" s="1">
        <v>42788</v>
      </c>
      <c r="G758" s="1">
        <v>42882</v>
      </c>
      <c r="H758">
        <v>1051</v>
      </c>
      <c r="I758" t="str">
        <f>VLOOKUP(pipeline!D758,account,2,FALSE)</f>
        <v>retail</v>
      </c>
      <c r="J758">
        <f t="shared" si="534"/>
        <v>2007</v>
      </c>
      <c r="K758">
        <f t="shared" si="535"/>
        <v>894.33</v>
      </c>
      <c r="L758">
        <f t="shared" si="536"/>
        <v>1635</v>
      </c>
      <c r="M758" t="str">
        <f t="shared" si="537"/>
        <v>Italy</v>
      </c>
      <c r="N758">
        <f t="shared" si="538"/>
        <v>0</v>
      </c>
      <c r="O758" t="str">
        <f t="shared" si="539"/>
        <v>GTX</v>
      </c>
      <c r="P758">
        <f t="shared" si="540"/>
        <v>1096</v>
      </c>
      <c r="Q758" t="str">
        <f t="shared" si="541"/>
        <v>Melvin Marxen</v>
      </c>
      <c r="R758" t="str">
        <f t="shared" si="542"/>
        <v>Central</v>
      </c>
    </row>
    <row r="759" spans="1:18">
      <c r="A759" t="s">
        <v>923</v>
      </c>
      <c r="B759" t="s">
        <v>29</v>
      </c>
      <c r="C759" t="s">
        <v>59</v>
      </c>
      <c r="D759" t="s">
        <v>149</v>
      </c>
      <c r="E759" t="s">
        <v>50</v>
      </c>
      <c r="F759" s="1">
        <v>42788</v>
      </c>
      <c r="G759" s="1">
        <v>42801</v>
      </c>
      <c r="H759">
        <v>5604</v>
      </c>
      <c r="I759" t="str">
        <f>VLOOKUP(pipeline!D759,account,2,FALSE)</f>
        <v>technolgy</v>
      </c>
      <c r="J759">
        <f t="shared" si="534"/>
        <v>2005</v>
      </c>
      <c r="K759">
        <f t="shared" si="535"/>
        <v>1520.66</v>
      </c>
      <c r="L759">
        <f t="shared" si="536"/>
        <v>1806</v>
      </c>
      <c r="M759" t="str">
        <f t="shared" si="537"/>
        <v>United States</v>
      </c>
      <c r="N759">
        <f t="shared" si="538"/>
        <v>0</v>
      </c>
      <c r="O759" t="str">
        <f t="shared" si="539"/>
        <v>GTX</v>
      </c>
      <c r="P759">
        <f t="shared" si="540"/>
        <v>5482</v>
      </c>
      <c r="Q759" t="str">
        <f t="shared" si="541"/>
        <v>Melvin Marxen</v>
      </c>
      <c r="R759" t="str">
        <f t="shared" si="542"/>
        <v>Central</v>
      </c>
    </row>
    <row r="760" spans="1:18">
      <c r="A760" t="s">
        <v>924</v>
      </c>
      <c r="B760" t="s">
        <v>35</v>
      </c>
      <c r="C760" t="s">
        <v>57</v>
      </c>
      <c r="D760" t="s">
        <v>124</v>
      </c>
      <c r="E760" t="s">
        <v>50</v>
      </c>
      <c r="F760" s="1">
        <v>42788</v>
      </c>
      <c r="G760" s="1">
        <v>42870</v>
      </c>
      <c r="H760">
        <v>3273</v>
      </c>
      <c r="I760" t="str">
        <f>VLOOKUP(pipeline!D760,account,2,FALSE)</f>
        <v>entertainment</v>
      </c>
      <c r="J760">
        <f t="shared" si="534"/>
        <v>1989</v>
      </c>
      <c r="K760">
        <f t="shared" si="535"/>
        <v>3838.39</v>
      </c>
      <c r="L760">
        <f t="shared" si="536"/>
        <v>8274</v>
      </c>
      <c r="M760" t="str">
        <f t="shared" si="537"/>
        <v>United States</v>
      </c>
      <c r="N760">
        <f t="shared" si="538"/>
        <v>0</v>
      </c>
      <c r="O760" t="str">
        <f t="shared" si="539"/>
        <v>MG</v>
      </c>
      <c r="P760">
        <f t="shared" si="540"/>
        <v>3393</v>
      </c>
      <c r="Q760" t="str">
        <f t="shared" si="541"/>
        <v>Rocco Neubert</v>
      </c>
      <c r="R760" t="str">
        <f t="shared" si="542"/>
        <v>East</v>
      </c>
    </row>
    <row r="761" spans="1:18">
      <c r="A761" t="s">
        <v>925</v>
      </c>
      <c r="B761" t="s">
        <v>17</v>
      </c>
      <c r="C761" t="s">
        <v>55</v>
      </c>
      <c r="D761" t="s">
        <v>155</v>
      </c>
      <c r="E761" t="s">
        <v>53</v>
      </c>
      <c r="F761" s="1">
        <v>42788</v>
      </c>
      <c r="I761" t="str">
        <f>VLOOKUP(pipeline!D761,account,2,FALSE)</f>
        <v>technolgy</v>
      </c>
      <c r="J761">
        <f t="shared" ref="J761:J768" si="543">VLOOKUP(D761,account,3,FALSE)</f>
        <v>1983</v>
      </c>
      <c r="K761">
        <f t="shared" ref="K761:K768" si="544">VLOOKUP(D761,account,4,FALSE)</f>
        <v>1008.06</v>
      </c>
      <c r="L761">
        <f t="shared" ref="L761:L768" si="545">VLOOKUP(D761,account,5,FALSE)</f>
        <v>1238</v>
      </c>
      <c r="M761" t="str">
        <f t="shared" ref="M761:M768" si="546">VLOOKUP(D761,account,6,FALSE)</f>
        <v>United States</v>
      </c>
      <c r="N761">
        <f t="shared" ref="N761:N768" si="547">VLOOKUP(D761,accounts,7,FALSE)</f>
        <v>0</v>
      </c>
      <c r="O761" t="str">
        <f t="shared" ref="O761:O768" si="548">VLOOKUP(C761,products,2,FALSE)</f>
        <v>GTX</v>
      </c>
      <c r="P761">
        <f t="shared" ref="P761:P768" si="549">VLOOKUP(C761,products,3,FALSE)</f>
        <v>550</v>
      </c>
      <c r="Q761" t="str">
        <f t="shared" ref="Q761:Q768" si="550">VLOOKUP(B761,sales,2,FALSE)</f>
        <v>Celia Rouche</v>
      </c>
      <c r="R761" t="str">
        <f t="shared" ref="R761:R768" si="551">VLOOKUP(B761,sales,3,FALSE)</f>
        <v>West</v>
      </c>
    </row>
    <row r="762" spans="1:18">
      <c r="A762" t="s">
        <v>926</v>
      </c>
      <c r="B762" t="s">
        <v>17</v>
      </c>
      <c r="C762" t="s">
        <v>58</v>
      </c>
      <c r="D762" t="s">
        <v>106</v>
      </c>
      <c r="E762" t="s">
        <v>52</v>
      </c>
      <c r="F762" s="1">
        <v>42788</v>
      </c>
      <c r="G762" s="1">
        <v>42866</v>
      </c>
      <c r="H762">
        <v>0</v>
      </c>
      <c r="I762" t="str">
        <f>VLOOKUP(pipeline!D762,account,2,FALSE)</f>
        <v>software</v>
      </c>
      <c r="J762">
        <f t="shared" si="543"/>
        <v>1996</v>
      </c>
      <c r="K762">
        <f t="shared" si="544"/>
        <v>6354.87</v>
      </c>
      <c r="L762">
        <f t="shared" si="545"/>
        <v>16780</v>
      </c>
      <c r="M762" t="str">
        <f t="shared" si="546"/>
        <v>United States</v>
      </c>
      <c r="N762" t="str">
        <f t="shared" si="547"/>
        <v>Bubba Gump</v>
      </c>
      <c r="O762" t="str">
        <f t="shared" si="548"/>
        <v>GTX</v>
      </c>
      <c r="P762">
        <f t="shared" si="549"/>
        <v>1096</v>
      </c>
      <c r="Q762" t="str">
        <f t="shared" si="550"/>
        <v>Celia Rouche</v>
      </c>
      <c r="R762" t="str">
        <f t="shared" si="551"/>
        <v>West</v>
      </c>
    </row>
    <row r="763" spans="1:18">
      <c r="A763" t="s">
        <v>927</v>
      </c>
      <c r="B763" t="s">
        <v>41</v>
      </c>
      <c r="C763" t="s">
        <v>58</v>
      </c>
      <c r="D763" t="s">
        <v>106</v>
      </c>
      <c r="E763" t="s">
        <v>50</v>
      </c>
      <c r="F763" s="1">
        <v>42788</v>
      </c>
      <c r="G763" s="1">
        <v>42888</v>
      </c>
      <c r="H763">
        <v>1220</v>
      </c>
      <c r="I763" t="str">
        <f>VLOOKUP(pipeline!D763,account,2,FALSE)</f>
        <v>software</v>
      </c>
      <c r="J763">
        <f t="shared" si="543"/>
        <v>1996</v>
      </c>
      <c r="K763">
        <f t="shared" si="544"/>
        <v>6354.87</v>
      </c>
      <c r="L763">
        <f t="shared" si="545"/>
        <v>16780</v>
      </c>
      <c r="M763" t="str">
        <f t="shared" si="546"/>
        <v>United States</v>
      </c>
      <c r="N763" t="str">
        <f t="shared" si="547"/>
        <v>Bubba Gump</v>
      </c>
      <c r="O763" t="str">
        <f t="shared" si="548"/>
        <v>GTX</v>
      </c>
      <c r="P763">
        <f t="shared" si="549"/>
        <v>1096</v>
      </c>
      <c r="Q763" t="str">
        <f t="shared" si="550"/>
        <v>Summer Sewald</v>
      </c>
      <c r="R763" t="str">
        <f t="shared" si="551"/>
        <v>West</v>
      </c>
    </row>
    <row r="764" spans="1:18">
      <c r="A764" t="s">
        <v>928</v>
      </c>
      <c r="B764" t="s">
        <v>41</v>
      </c>
      <c r="C764" t="s">
        <v>59</v>
      </c>
      <c r="D764" t="s">
        <v>273</v>
      </c>
      <c r="E764" t="s">
        <v>50</v>
      </c>
      <c r="F764" s="1">
        <v>42788</v>
      </c>
      <c r="G764" s="1">
        <v>42796</v>
      </c>
      <c r="H764">
        <v>5497</v>
      </c>
      <c r="I764" t="str">
        <f>VLOOKUP(pipeline!D764,account,2,FALSE)</f>
        <v>retail</v>
      </c>
      <c r="J764">
        <f t="shared" si="543"/>
        <v>1996</v>
      </c>
      <c r="K764">
        <f t="shared" si="544"/>
        <v>2214.94</v>
      </c>
      <c r="L764">
        <f t="shared" si="545"/>
        <v>5374</v>
      </c>
      <c r="M764" t="str">
        <f t="shared" si="546"/>
        <v>United States</v>
      </c>
      <c r="N764">
        <f t="shared" si="547"/>
        <v>0</v>
      </c>
      <c r="O764" t="str">
        <f t="shared" si="548"/>
        <v>GTX</v>
      </c>
      <c r="P764">
        <f t="shared" si="549"/>
        <v>5482</v>
      </c>
      <c r="Q764" t="str">
        <f t="shared" si="550"/>
        <v>Summer Sewald</v>
      </c>
      <c r="R764" t="str">
        <f t="shared" si="551"/>
        <v>West</v>
      </c>
    </row>
    <row r="765" spans="1:18">
      <c r="A765" t="s">
        <v>929</v>
      </c>
      <c r="B765" t="s">
        <v>19</v>
      </c>
      <c r="C765" t="s">
        <v>58</v>
      </c>
      <c r="D765" t="s">
        <v>149</v>
      </c>
      <c r="E765" t="s">
        <v>50</v>
      </c>
      <c r="F765" s="1">
        <v>42789</v>
      </c>
      <c r="G765" s="1">
        <v>42896</v>
      </c>
      <c r="H765">
        <v>1056</v>
      </c>
      <c r="I765" t="str">
        <f>VLOOKUP(pipeline!D765,account,2,FALSE)</f>
        <v>technolgy</v>
      </c>
      <c r="J765">
        <f t="shared" si="543"/>
        <v>2005</v>
      </c>
      <c r="K765">
        <f t="shared" si="544"/>
        <v>1520.66</v>
      </c>
      <c r="L765">
        <f t="shared" si="545"/>
        <v>1806</v>
      </c>
      <c r="M765" t="str">
        <f t="shared" si="546"/>
        <v>United States</v>
      </c>
      <c r="N765">
        <f t="shared" si="547"/>
        <v>0</v>
      </c>
      <c r="O765" t="str">
        <f t="shared" si="548"/>
        <v>GTX</v>
      </c>
      <c r="P765">
        <f t="shared" si="549"/>
        <v>1096</v>
      </c>
      <c r="Q765" t="str">
        <f t="shared" si="550"/>
        <v>Dustin Brinkmann</v>
      </c>
      <c r="R765" t="str">
        <f t="shared" si="551"/>
        <v>Central</v>
      </c>
    </row>
    <row r="766" spans="1:18">
      <c r="A766" t="s">
        <v>930</v>
      </c>
      <c r="B766" t="s">
        <v>31</v>
      </c>
      <c r="C766" t="s">
        <v>55</v>
      </c>
      <c r="D766" t="s">
        <v>174</v>
      </c>
      <c r="E766" t="s">
        <v>52</v>
      </c>
      <c r="F766" s="1">
        <v>42789</v>
      </c>
      <c r="G766" s="1">
        <v>42902</v>
      </c>
      <c r="H766">
        <v>0</v>
      </c>
      <c r="I766" t="str">
        <f>VLOOKUP(pipeline!D766,account,2,FALSE)</f>
        <v>software</v>
      </c>
      <c r="J766">
        <f t="shared" si="543"/>
        <v>1982</v>
      </c>
      <c r="K766">
        <f t="shared" si="544"/>
        <v>11698.03</v>
      </c>
      <c r="L766">
        <f t="shared" si="545"/>
        <v>34288</v>
      </c>
      <c r="M766" t="str">
        <f t="shared" si="546"/>
        <v>United States</v>
      </c>
      <c r="N766">
        <f t="shared" si="547"/>
        <v>0</v>
      </c>
      <c r="O766" t="str">
        <f t="shared" si="548"/>
        <v>GTX</v>
      </c>
      <c r="P766">
        <f t="shared" si="549"/>
        <v>550</v>
      </c>
      <c r="Q766" t="str">
        <f t="shared" si="550"/>
        <v>Rocco Neubert</v>
      </c>
      <c r="R766" t="str">
        <f t="shared" si="551"/>
        <v>East</v>
      </c>
    </row>
    <row r="767" spans="1:18">
      <c r="A767" t="s">
        <v>931</v>
      </c>
      <c r="B767" t="s">
        <v>32</v>
      </c>
      <c r="C767" t="s">
        <v>55</v>
      </c>
      <c r="D767" t="s">
        <v>817</v>
      </c>
      <c r="E767" t="s">
        <v>50</v>
      </c>
      <c r="F767" s="1">
        <v>42789</v>
      </c>
      <c r="G767" s="1">
        <v>42806</v>
      </c>
      <c r="H767">
        <v>572</v>
      </c>
      <c r="I767" t="str">
        <f>VLOOKUP(pipeline!D767,account,2,FALSE)</f>
        <v>entertainment</v>
      </c>
      <c r="J767">
        <f t="shared" si="543"/>
        <v>1989</v>
      </c>
      <c r="K767">
        <f t="shared" si="544"/>
        <v>665.06</v>
      </c>
      <c r="L767">
        <f t="shared" si="545"/>
        <v>1095</v>
      </c>
      <c r="M767" t="str">
        <f t="shared" si="546"/>
        <v>United States</v>
      </c>
      <c r="N767">
        <f t="shared" si="547"/>
        <v>0</v>
      </c>
      <c r="O767" t="str">
        <f t="shared" si="548"/>
        <v>GTX</v>
      </c>
      <c r="P767">
        <f t="shared" si="549"/>
        <v>550</v>
      </c>
      <c r="Q767" t="str">
        <f t="shared" si="550"/>
        <v>Rocco Neubert</v>
      </c>
      <c r="R767" t="str">
        <f t="shared" si="551"/>
        <v>East</v>
      </c>
    </row>
    <row r="768" spans="1:18">
      <c r="A768" t="s">
        <v>932</v>
      </c>
      <c r="B768" t="s">
        <v>20</v>
      </c>
      <c r="C768" t="s">
        <v>57</v>
      </c>
      <c r="D768" t="s">
        <v>241</v>
      </c>
      <c r="E768" t="s">
        <v>50</v>
      </c>
      <c r="F768" s="1">
        <v>42789</v>
      </c>
      <c r="G768" s="1">
        <v>42878</v>
      </c>
      <c r="H768">
        <v>3668</v>
      </c>
      <c r="I768" t="str">
        <f>VLOOKUP(pipeline!D768,account,2,FALSE)</f>
        <v>finance</v>
      </c>
      <c r="J768">
        <f t="shared" si="543"/>
        <v>1991</v>
      </c>
      <c r="K768">
        <f t="shared" si="544"/>
        <v>2819.5</v>
      </c>
      <c r="L768">
        <f t="shared" si="545"/>
        <v>7227</v>
      </c>
      <c r="M768" t="str">
        <f t="shared" si="546"/>
        <v>United States</v>
      </c>
      <c r="N768" t="str">
        <f t="shared" si="547"/>
        <v>Golddex</v>
      </c>
      <c r="O768" t="str">
        <f t="shared" si="548"/>
        <v>MG</v>
      </c>
      <c r="P768">
        <f t="shared" si="549"/>
        <v>3393</v>
      </c>
      <c r="Q768" t="str">
        <f t="shared" si="550"/>
        <v>Dustin Brinkmann</v>
      </c>
      <c r="R768" t="str">
        <f t="shared" si="551"/>
        <v>Central</v>
      </c>
    </row>
    <row r="769" spans="1:18">
      <c r="A769" t="s">
        <v>933</v>
      </c>
      <c r="B769" t="s">
        <v>7</v>
      </c>
      <c r="C769" t="s">
        <v>56</v>
      </c>
      <c r="D769" t="s">
        <v>191</v>
      </c>
      <c r="E769" t="s">
        <v>50</v>
      </c>
      <c r="F769" s="1">
        <v>42789</v>
      </c>
      <c r="G769" s="1">
        <v>42796</v>
      </c>
      <c r="H769">
        <v>50</v>
      </c>
      <c r="I769" t="str">
        <f>VLOOKUP(pipeline!D769,account,2,FALSE)</f>
        <v>retail</v>
      </c>
      <c r="J769">
        <f t="shared" ref="J769:J778" si="552">VLOOKUP(D769,account,3,FALSE)</f>
        <v>2004</v>
      </c>
      <c r="K769">
        <f t="shared" ref="K769:K778" si="553">VLOOKUP(D769,account,4,FALSE)</f>
        <v>702.72</v>
      </c>
      <c r="L769">
        <f t="shared" ref="L769:L778" si="554">VLOOKUP(D769,account,5,FALSE)</f>
        <v>1831</v>
      </c>
      <c r="M769" t="str">
        <f t="shared" ref="M769:M778" si="555">VLOOKUP(D769,account,6,FALSE)</f>
        <v>United States</v>
      </c>
      <c r="N769">
        <f t="shared" ref="N769:N778" si="556">VLOOKUP(D769,accounts,7,FALSE)</f>
        <v>0</v>
      </c>
      <c r="O769" t="str">
        <f t="shared" ref="O769:O778" si="557">VLOOKUP(C769,products,2,FALSE)</f>
        <v>MG</v>
      </c>
      <c r="P769">
        <f t="shared" ref="P769:P786" si="558">VLOOKUP(C769,products,3,FALSE)</f>
        <v>55</v>
      </c>
      <c r="Q769" t="str">
        <f t="shared" ref="Q769:Q786" si="559">VLOOKUP(B769,sales,2,FALSE)</f>
        <v>Cara Losch</v>
      </c>
      <c r="R769" t="str">
        <f t="shared" ref="R769:R786" si="560">VLOOKUP(B769,sales,3,FALSE)</f>
        <v>East</v>
      </c>
    </row>
    <row r="770" spans="1:18">
      <c r="A770" t="s">
        <v>934</v>
      </c>
      <c r="B770" t="s">
        <v>33</v>
      </c>
      <c r="C770" t="s">
        <v>57</v>
      </c>
      <c r="D770" t="s">
        <v>164</v>
      </c>
      <c r="E770" t="s">
        <v>50</v>
      </c>
      <c r="F770" s="1">
        <v>42789</v>
      </c>
      <c r="G770" s="1">
        <v>42877</v>
      </c>
      <c r="H770">
        <v>3509</v>
      </c>
      <c r="I770" t="str">
        <f>VLOOKUP(pipeline!D770,account,2,FALSE)</f>
        <v>medical</v>
      </c>
      <c r="J770">
        <f t="shared" si="552"/>
        <v>1994</v>
      </c>
      <c r="K770">
        <f t="shared" si="553"/>
        <v>2818.38</v>
      </c>
      <c r="L770">
        <f t="shared" si="554"/>
        <v>6290</v>
      </c>
      <c r="M770" t="str">
        <f t="shared" si="555"/>
        <v>United States</v>
      </c>
      <c r="N770">
        <f t="shared" si="556"/>
        <v>0</v>
      </c>
      <c r="O770" t="str">
        <f t="shared" si="557"/>
        <v>MG</v>
      </c>
      <c r="P770">
        <f t="shared" si="558"/>
        <v>3393</v>
      </c>
      <c r="Q770" t="str">
        <f t="shared" si="559"/>
        <v>Rocco Neubert</v>
      </c>
      <c r="R770" t="str">
        <f t="shared" si="560"/>
        <v>East</v>
      </c>
    </row>
    <row r="771" spans="1:18">
      <c r="A771" t="s">
        <v>935</v>
      </c>
      <c r="B771" t="s">
        <v>13</v>
      </c>
      <c r="C771" t="s">
        <v>56</v>
      </c>
      <c r="D771" t="s">
        <v>303</v>
      </c>
      <c r="E771" t="s">
        <v>50</v>
      </c>
      <c r="F771" s="1">
        <v>42789</v>
      </c>
      <c r="G771" s="1">
        <v>42804</v>
      </c>
      <c r="H771">
        <v>47</v>
      </c>
      <c r="I771" t="str">
        <f>VLOOKUP(pipeline!D771,account,2,FALSE)</f>
        <v>software</v>
      </c>
      <c r="J771">
        <f t="shared" si="552"/>
        <v>2013</v>
      </c>
      <c r="K771">
        <f t="shared" si="553"/>
        <v>98.79</v>
      </c>
      <c r="L771">
        <f t="shared" si="554"/>
        <v>96</v>
      </c>
      <c r="M771" t="str">
        <f t="shared" si="555"/>
        <v>United States</v>
      </c>
      <c r="N771" t="str">
        <f t="shared" si="556"/>
        <v>Bubba Gump</v>
      </c>
      <c r="O771" t="str">
        <f t="shared" si="557"/>
        <v>MG</v>
      </c>
      <c r="P771">
        <f t="shared" si="558"/>
        <v>55</v>
      </c>
      <c r="Q771" t="str">
        <f t="shared" si="559"/>
        <v>Celia Rouche</v>
      </c>
      <c r="R771" t="str">
        <f t="shared" si="560"/>
        <v>West</v>
      </c>
    </row>
    <row r="772" spans="1:18">
      <c r="A772" t="s">
        <v>936</v>
      </c>
      <c r="B772" t="s">
        <v>14</v>
      </c>
      <c r="C772" t="s">
        <v>57</v>
      </c>
      <c r="D772" t="s">
        <v>103</v>
      </c>
      <c r="E772" t="s">
        <v>50</v>
      </c>
      <c r="F772" s="1">
        <v>42789</v>
      </c>
      <c r="G772" s="1">
        <v>42802</v>
      </c>
      <c r="H772">
        <v>3312</v>
      </c>
      <c r="I772" t="str">
        <f>VLOOKUP(pipeline!D772,account,2,FALSE)</f>
        <v>employment</v>
      </c>
      <c r="J772">
        <f t="shared" si="552"/>
        <v>1988</v>
      </c>
      <c r="K772">
        <f t="shared" si="553"/>
        <v>2059.9</v>
      </c>
      <c r="L772">
        <f t="shared" si="554"/>
        <v>3644</v>
      </c>
      <c r="M772" t="str">
        <f t="shared" si="555"/>
        <v>United States</v>
      </c>
      <c r="N772">
        <f t="shared" si="556"/>
        <v>0</v>
      </c>
      <c r="O772" t="str">
        <f t="shared" si="557"/>
        <v>MG</v>
      </c>
      <c r="P772">
        <f t="shared" si="558"/>
        <v>3393</v>
      </c>
      <c r="Q772" t="str">
        <f t="shared" si="559"/>
        <v>Celia Rouche</v>
      </c>
      <c r="R772" t="str">
        <f t="shared" si="560"/>
        <v>West</v>
      </c>
    </row>
    <row r="773" spans="1:18">
      <c r="A773" t="s">
        <v>937</v>
      </c>
      <c r="B773" t="s">
        <v>37</v>
      </c>
      <c r="C773" t="s">
        <v>59</v>
      </c>
      <c r="D773" t="s">
        <v>167</v>
      </c>
      <c r="E773" t="s">
        <v>52</v>
      </c>
      <c r="F773" s="1">
        <v>42789</v>
      </c>
      <c r="G773" s="1">
        <v>42909</v>
      </c>
      <c r="H773">
        <v>0</v>
      </c>
      <c r="I773" t="str">
        <f>VLOOKUP(pipeline!D773,account,2,FALSE)</f>
        <v>marketing</v>
      </c>
      <c r="J773">
        <f t="shared" si="552"/>
        <v>2000</v>
      </c>
      <c r="K773">
        <f t="shared" si="553"/>
        <v>2952.73</v>
      </c>
      <c r="L773">
        <f t="shared" si="554"/>
        <v>5107</v>
      </c>
      <c r="M773" t="str">
        <f t="shared" si="555"/>
        <v>United States</v>
      </c>
      <c r="N773">
        <f t="shared" si="556"/>
        <v>0</v>
      </c>
      <c r="O773" t="str">
        <f t="shared" si="557"/>
        <v>GTX</v>
      </c>
      <c r="P773">
        <f t="shared" si="558"/>
        <v>5482</v>
      </c>
      <c r="Q773" t="str">
        <f t="shared" si="559"/>
        <v>Summer Sewald</v>
      </c>
      <c r="R773" t="str">
        <f t="shared" si="560"/>
        <v>West</v>
      </c>
    </row>
    <row r="774" spans="1:18">
      <c r="A774" t="s">
        <v>938</v>
      </c>
      <c r="B774" t="s">
        <v>38</v>
      </c>
      <c r="C774" t="s">
        <v>55</v>
      </c>
      <c r="D774" t="s">
        <v>282</v>
      </c>
      <c r="E774" t="s">
        <v>50</v>
      </c>
      <c r="F774" s="1">
        <v>42789</v>
      </c>
      <c r="G774" s="1">
        <v>42805</v>
      </c>
      <c r="H774">
        <v>480</v>
      </c>
      <c r="I774" t="str">
        <f>VLOOKUP(pipeline!D774,account,2,FALSE)</f>
        <v>medical</v>
      </c>
      <c r="J774">
        <f t="shared" si="552"/>
        <v>1985</v>
      </c>
      <c r="K774">
        <f t="shared" si="553"/>
        <v>2741.37</v>
      </c>
      <c r="L774">
        <f t="shared" si="554"/>
        <v>9226</v>
      </c>
      <c r="M774" t="str">
        <f t="shared" si="555"/>
        <v>United States</v>
      </c>
      <c r="N774">
        <f t="shared" si="556"/>
        <v>0</v>
      </c>
      <c r="O774" t="str">
        <f t="shared" si="557"/>
        <v>GTX</v>
      </c>
      <c r="P774">
        <f t="shared" si="558"/>
        <v>550</v>
      </c>
      <c r="Q774" t="str">
        <f t="shared" si="559"/>
        <v>Summer Sewald</v>
      </c>
      <c r="R774" t="str">
        <f t="shared" si="560"/>
        <v>West</v>
      </c>
    </row>
    <row r="775" spans="1:18">
      <c r="A775" t="s">
        <v>939</v>
      </c>
      <c r="B775" t="s">
        <v>38</v>
      </c>
      <c r="C775" t="s">
        <v>57</v>
      </c>
      <c r="D775" t="s">
        <v>176</v>
      </c>
      <c r="E775" t="s">
        <v>50</v>
      </c>
      <c r="F775" s="1">
        <v>42789</v>
      </c>
      <c r="G775" s="1">
        <v>42861</v>
      </c>
      <c r="H775">
        <v>3208</v>
      </c>
      <c r="I775" t="str">
        <f>VLOOKUP(pipeline!D775,account,2,FALSE)</f>
        <v>services</v>
      </c>
      <c r="J775">
        <f t="shared" si="552"/>
        <v>1987</v>
      </c>
      <c r="K775">
        <f t="shared" si="553"/>
        <v>405.59</v>
      </c>
      <c r="L775">
        <f t="shared" si="554"/>
        <v>1179</v>
      </c>
      <c r="M775" t="str">
        <f t="shared" si="555"/>
        <v>Brazil</v>
      </c>
      <c r="N775" t="str">
        <f t="shared" si="556"/>
        <v>Warephase</v>
      </c>
      <c r="O775" t="str">
        <f t="shared" si="557"/>
        <v>MG</v>
      </c>
      <c r="P775">
        <f t="shared" si="558"/>
        <v>3393</v>
      </c>
      <c r="Q775" t="str">
        <f t="shared" si="559"/>
        <v>Summer Sewald</v>
      </c>
      <c r="R775" t="str">
        <f t="shared" si="560"/>
        <v>West</v>
      </c>
    </row>
    <row r="776" spans="1:18">
      <c r="A776" t="s">
        <v>940</v>
      </c>
      <c r="B776" t="s">
        <v>39</v>
      </c>
      <c r="C776" t="s">
        <v>55</v>
      </c>
      <c r="D776" t="s">
        <v>196</v>
      </c>
      <c r="E776" t="s">
        <v>52</v>
      </c>
      <c r="F776" s="1">
        <v>42789</v>
      </c>
      <c r="G776" s="1">
        <v>42859</v>
      </c>
      <c r="H776">
        <v>0</v>
      </c>
      <c r="I776" t="str">
        <f>VLOOKUP(pipeline!D776,account,2,FALSE)</f>
        <v>employment</v>
      </c>
      <c r="J776">
        <f t="shared" si="552"/>
        <v>1983</v>
      </c>
      <c r="K776">
        <f t="shared" si="553"/>
        <v>2871.35</v>
      </c>
      <c r="L776">
        <f t="shared" si="554"/>
        <v>9561</v>
      </c>
      <c r="M776" t="str">
        <f t="shared" si="555"/>
        <v>United States</v>
      </c>
      <c r="N776">
        <f t="shared" si="556"/>
        <v>0</v>
      </c>
      <c r="O776" t="str">
        <f t="shared" si="557"/>
        <v>GTX</v>
      </c>
      <c r="P776">
        <f t="shared" si="558"/>
        <v>550</v>
      </c>
      <c r="Q776" t="str">
        <f t="shared" si="559"/>
        <v>Summer Sewald</v>
      </c>
      <c r="R776" t="str">
        <f t="shared" si="560"/>
        <v>West</v>
      </c>
    </row>
    <row r="777" spans="1:18">
      <c r="A777" t="s">
        <v>941</v>
      </c>
      <c r="B777" t="s">
        <v>39</v>
      </c>
      <c r="C777" t="s">
        <v>59</v>
      </c>
      <c r="D777" t="s">
        <v>174</v>
      </c>
      <c r="E777" t="s">
        <v>50</v>
      </c>
      <c r="F777" s="1">
        <v>42789</v>
      </c>
      <c r="G777" s="1">
        <v>42859</v>
      </c>
      <c r="H777">
        <v>5782</v>
      </c>
      <c r="I777" t="str">
        <f>VLOOKUP(pipeline!D777,account,2,FALSE)</f>
        <v>software</v>
      </c>
      <c r="J777">
        <f t="shared" si="552"/>
        <v>1982</v>
      </c>
      <c r="K777">
        <f t="shared" si="553"/>
        <v>11698.03</v>
      </c>
      <c r="L777">
        <f t="shared" si="554"/>
        <v>34288</v>
      </c>
      <c r="M777" t="str">
        <f t="shared" si="555"/>
        <v>United States</v>
      </c>
      <c r="N777">
        <f t="shared" si="556"/>
        <v>0</v>
      </c>
      <c r="O777" t="str">
        <f t="shared" si="557"/>
        <v>GTX</v>
      </c>
      <c r="P777">
        <f t="shared" si="558"/>
        <v>5482</v>
      </c>
      <c r="Q777" t="str">
        <f t="shared" si="559"/>
        <v>Summer Sewald</v>
      </c>
      <c r="R777" t="str">
        <f t="shared" si="560"/>
        <v>West</v>
      </c>
    </row>
    <row r="778" spans="1:18">
      <c r="A778" t="s">
        <v>942</v>
      </c>
      <c r="B778" t="s">
        <v>21</v>
      </c>
      <c r="C778" t="s">
        <v>59</v>
      </c>
      <c r="D778" t="s">
        <v>170</v>
      </c>
      <c r="E778" t="s">
        <v>50</v>
      </c>
      <c r="F778" s="1">
        <v>42789</v>
      </c>
      <c r="G778" s="1">
        <v>42878</v>
      </c>
      <c r="H778">
        <v>5827</v>
      </c>
      <c r="I778" t="str">
        <f>VLOOKUP(pipeline!D778,account,2,FALSE)</f>
        <v>technolgy</v>
      </c>
      <c r="J778">
        <f t="shared" si="552"/>
        <v>1987</v>
      </c>
      <c r="K778">
        <f t="shared" si="553"/>
        <v>2938.67</v>
      </c>
      <c r="L778">
        <f t="shared" si="554"/>
        <v>8775</v>
      </c>
      <c r="M778" t="str">
        <f t="shared" si="555"/>
        <v>Panama</v>
      </c>
      <c r="N778">
        <f t="shared" si="556"/>
        <v>0</v>
      </c>
      <c r="O778" t="str">
        <f t="shared" si="557"/>
        <v>GTX</v>
      </c>
      <c r="P778">
        <f t="shared" si="558"/>
        <v>5482</v>
      </c>
      <c r="Q778" t="str">
        <f t="shared" si="559"/>
        <v>Dustin Brinkmann</v>
      </c>
      <c r="R778" t="str">
        <f t="shared" si="560"/>
        <v>Central</v>
      </c>
    </row>
    <row r="779" spans="1:18">
      <c r="A779" t="s">
        <v>943</v>
      </c>
      <c r="B779" t="s">
        <v>40</v>
      </c>
      <c r="C779" t="s">
        <v>55</v>
      </c>
      <c r="D779" t="s">
        <v>621</v>
      </c>
      <c r="E779" t="s">
        <v>52</v>
      </c>
      <c r="F779" s="1">
        <v>42789</v>
      </c>
      <c r="G779" s="1">
        <v>42903</v>
      </c>
      <c r="H779">
        <v>0</v>
      </c>
      <c r="I779" t="str">
        <f>VLOOKUP(pipeline!D779,account,2,FALSE)</f>
        <v>services</v>
      </c>
      <c r="J779">
        <f t="shared" ref="J779:J784" si="561">VLOOKUP(D779,account,3,FALSE)</f>
        <v>1991</v>
      </c>
      <c r="K779">
        <f t="shared" ref="K779:K784" si="562">VLOOKUP(D779,account,4,FALSE)</f>
        <v>1012.72</v>
      </c>
      <c r="L779">
        <f t="shared" ref="L779:L784" si="563">VLOOKUP(D779,account,5,FALSE)</f>
        <v>3492</v>
      </c>
      <c r="M779" t="str">
        <f t="shared" ref="M779:M784" si="564">VLOOKUP(D779,account,6,FALSE)</f>
        <v>Germany</v>
      </c>
      <c r="N779">
        <f t="shared" ref="N779:N784" si="565">VLOOKUP(D779,accounts,7,FALSE)</f>
        <v>0</v>
      </c>
      <c r="O779" t="str">
        <f t="shared" ref="O779:O784" si="566">VLOOKUP(C779,products,2,FALSE)</f>
        <v>GTX</v>
      </c>
      <c r="P779">
        <f t="shared" si="558"/>
        <v>550</v>
      </c>
      <c r="Q779" t="str">
        <f t="shared" si="559"/>
        <v>Summer Sewald</v>
      </c>
      <c r="R779" t="str">
        <f t="shared" si="560"/>
        <v>West</v>
      </c>
    </row>
    <row r="780" spans="1:18">
      <c r="A780" t="s">
        <v>944</v>
      </c>
      <c r="B780" t="s">
        <v>22</v>
      </c>
      <c r="C780" t="s">
        <v>55</v>
      </c>
      <c r="D780" t="s">
        <v>97</v>
      </c>
      <c r="E780" t="s">
        <v>50</v>
      </c>
      <c r="F780" s="1">
        <v>42789</v>
      </c>
      <c r="G780" s="1">
        <v>42902</v>
      </c>
      <c r="H780">
        <v>516</v>
      </c>
      <c r="I780" t="str">
        <f>VLOOKUP(pipeline!D780,account,2,FALSE)</f>
        <v>medical</v>
      </c>
      <c r="J780">
        <f t="shared" si="561"/>
        <v>2012</v>
      </c>
      <c r="K780">
        <f t="shared" si="562"/>
        <v>587.34</v>
      </c>
      <c r="L780">
        <f t="shared" si="563"/>
        <v>1356</v>
      </c>
      <c r="M780" t="str">
        <f t="shared" si="564"/>
        <v>Philipines</v>
      </c>
      <c r="N780">
        <f t="shared" si="565"/>
        <v>0</v>
      </c>
      <c r="O780" t="str">
        <f t="shared" si="566"/>
        <v>GTX</v>
      </c>
      <c r="P780">
        <f t="shared" si="558"/>
        <v>550</v>
      </c>
      <c r="Q780" t="str">
        <f t="shared" si="559"/>
        <v>Dustin Brinkmann</v>
      </c>
      <c r="R780" t="str">
        <f t="shared" si="560"/>
        <v>Central</v>
      </c>
    </row>
    <row r="781" spans="1:18">
      <c r="A781" t="s">
        <v>945</v>
      </c>
      <c r="B781" t="s">
        <v>22</v>
      </c>
      <c r="C781" t="s">
        <v>58</v>
      </c>
      <c r="D781" t="s">
        <v>226</v>
      </c>
      <c r="E781" t="s">
        <v>50</v>
      </c>
      <c r="F781" s="1">
        <v>42789</v>
      </c>
      <c r="G781" s="1">
        <v>42892</v>
      </c>
      <c r="H781">
        <v>956</v>
      </c>
      <c r="I781" t="str">
        <f>VLOOKUP(pipeline!D781,account,2,FALSE)</f>
        <v>medical</v>
      </c>
      <c r="J781">
        <f t="shared" si="561"/>
        <v>2017</v>
      </c>
      <c r="K781">
        <f t="shared" si="562"/>
        <v>4.54</v>
      </c>
      <c r="L781">
        <f t="shared" si="563"/>
        <v>9</v>
      </c>
      <c r="M781" t="str">
        <f t="shared" si="564"/>
        <v>United States</v>
      </c>
      <c r="N781">
        <f t="shared" si="565"/>
        <v>0</v>
      </c>
      <c r="O781" t="str">
        <f t="shared" si="566"/>
        <v>GTX</v>
      </c>
      <c r="P781">
        <f t="shared" si="558"/>
        <v>1096</v>
      </c>
      <c r="Q781" t="str">
        <f t="shared" si="559"/>
        <v>Dustin Brinkmann</v>
      </c>
      <c r="R781" t="str">
        <f t="shared" si="560"/>
        <v>Central</v>
      </c>
    </row>
    <row r="782" spans="1:18">
      <c r="A782" t="s">
        <v>946</v>
      </c>
      <c r="B782" t="s">
        <v>22</v>
      </c>
      <c r="C782" t="s">
        <v>56</v>
      </c>
      <c r="D782" t="s">
        <v>143</v>
      </c>
      <c r="E782" t="s">
        <v>50</v>
      </c>
      <c r="F782" s="1">
        <v>42789</v>
      </c>
      <c r="G782" s="1">
        <v>42809</v>
      </c>
      <c r="H782">
        <v>52</v>
      </c>
      <c r="I782" t="str">
        <f>VLOOKUP(pipeline!D782,account,2,FALSE)</f>
        <v>finance</v>
      </c>
      <c r="J782">
        <f t="shared" si="561"/>
        <v>1987</v>
      </c>
      <c r="K782">
        <f t="shared" si="562"/>
        <v>1698.2</v>
      </c>
      <c r="L782">
        <f t="shared" si="563"/>
        <v>3798</v>
      </c>
      <c r="M782" t="str">
        <f t="shared" si="564"/>
        <v>United States</v>
      </c>
      <c r="N782">
        <f t="shared" si="565"/>
        <v>0</v>
      </c>
      <c r="O782" t="str">
        <f t="shared" si="566"/>
        <v>MG</v>
      </c>
      <c r="P782">
        <f t="shared" si="558"/>
        <v>55</v>
      </c>
      <c r="Q782" t="str">
        <f t="shared" si="559"/>
        <v>Dustin Brinkmann</v>
      </c>
      <c r="R782" t="str">
        <f t="shared" si="560"/>
        <v>Central</v>
      </c>
    </row>
    <row r="783" spans="1:18">
      <c r="A783" t="s">
        <v>947</v>
      </c>
      <c r="B783" t="s">
        <v>22</v>
      </c>
      <c r="C783" t="s">
        <v>57</v>
      </c>
      <c r="D783" t="s">
        <v>184</v>
      </c>
      <c r="E783" t="s">
        <v>50</v>
      </c>
      <c r="F783" s="1">
        <v>42789</v>
      </c>
      <c r="G783" s="1">
        <v>42866</v>
      </c>
      <c r="H783">
        <v>3025</v>
      </c>
      <c r="I783" t="str">
        <f>VLOOKUP(pipeline!D783,account,2,FALSE)</f>
        <v>retail</v>
      </c>
      <c r="J783">
        <f t="shared" si="561"/>
        <v>1995</v>
      </c>
      <c r="K783">
        <f t="shared" si="562"/>
        <v>332.43</v>
      </c>
      <c r="L783">
        <f t="shared" si="563"/>
        <v>799</v>
      </c>
      <c r="M783" t="str">
        <f t="shared" si="564"/>
        <v>United States</v>
      </c>
      <c r="N783">
        <f t="shared" si="565"/>
        <v>0</v>
      </c>
      <c r="O783" t="str">
        <f t="shared" si="566"/>
        <v>MG</v>
      </c>
      <c r="P783">
        <f t="shared" si="558"/>
        <v>3393</v>
      </c>
      <c r="Q783" t="str">
        <f t="shared" si="559"/>
        <v>Dustin Brinkmann</v>
      </c>
      <c r="R783" t="str">
        <f t="shared" si="560"/>
        <v>Central</v>
      </c>
    </row>
    <row r="784" spans="1:18">
      <c r="A784" t="s">
        <v>948</v>
      </c>
      <c r="B784" t="s">
        <v>41</v>
      </c>
      <c r="C784" t="s">
        <v>58</v>
      </c>
      <c r="D784" t="s">
        <v>174</v>
      </c>
      <c r="E784" t="s">
        <v>50</v>
      </c>
      <c r="F784" s="1">
        <v>42789</v>
      </c>
      <c r="G784" s="1">
        <v>42808</v>
      </c>
      <c r="H784">
        <v>929</v>
      </c>
      <c r="I784" t="str">
        <f>VLOOKUP(pipeline!D784,account,2,FALSE)</f>
        <v>software</v>
      </c>
      <c r="J784">
        <f t="shared" si="561"/>
        <v>1982</v>
      </c>
      <c r="K784">
        <f t="shared" si="562"/>
        <v>11698.03</v>
      </c>
      <c r="L784">
        <f t="shared" si="563"/>
        <v>34288</v>
      </c>
      <c r="M784" t="str">
        <f t="shared" si="564"/>
        <v>United States</v>
      </c>
      <c r="N784">
        <f t="shared" si="565"/>
        <v>0</v>
      </c>
      <c r="O784" t="str">
        <f t="shared" si="566"/>
        <v>GTX</v>
      </c>
      <c r="P784">
        <f t="shared" si="558"/>
        <v>1096</v>
      </c>
      <c r="Q784" t="str">
        <f t="shared" si="559"/>
        <v>Summer Sewald</v>
      </c>
      <c r="R784" t="str">
        <f t="shared" si="560"/>
        <v>West</v>
      </c>
    </row>
    <row r="785" spans="1:18">
      <c r="A785" t="s">
        <v>949</v>
      </c>
      <c r="B785" t="s">
        <v>20</v>
      </c>
      <c r="C785" t="s">
        <v>56</v>
      </c>
      <c r="D785" t="s">
        <v>129</v>
      </c>
      <c r="E785" t="s">
        <v>52</v>
      </c>
      <c r="F785" s="1">
        <v>42790</v>
      </c>
      <c r="G785" s="1">
        <v>42891</v>
      </c>
      <c r="H785">
        <v>0</v>
      </c>
      <c r="I785" t="str">
        <f>VLOOKUP(pipeline!D785,account,2,FALSE)</f>
        <v>marketing</v>
      </c>
      <c r="J785">
        <f>VLOOKUP(D785,account,3,FALSE)</f>
        <v>1995</v>
      </c>
      <c r="K785">
        <f>VLOOKUP(D785,account,4,FALSE)</f>
        <v>2173.98</v>
      </c>
      <c r="L785">
        <f>VLOOKUP(D785,account,5,FALSE)</f>
        <v>2928</v>
      </c>
      <c r="M785" t="str">
        <f>VLOOKUP(D785,account,6,FALSE)</f>
        <v>United States</v>
      </c>
      <c r="N785" t="str">
        <f>VLOOKUP(D785,accounts,7,FALSE)</f>
        <v>Inity</v>
      </c>
      <c r="O785" t="str">
        <f>VLOOKUP(C785,products,2,FALSE)</f>
        <v>MG</v>
      </c>
      <c r="P785">
        <f t="shared" si="558"/>
        <v>55</v>
      </c>
      <c r="Q785" t="str">
        <f t="shared" si="559"/>
        <v>Dustin Brinkmann</v>
      </c>
      <c r="R785" t="str">
        <f t="shared" si="560"/>
        <v>Central</v>
      </c>
    </row>
    <row r="786" spans="1:18">
      <c r="A786" t="s">
        <v>950</v>
      </c>
      <c r="B786" t="s">
        <v>7</v>
      </c>
      <c r="C786" t="s">
        <v>57</v>
      </c>
      <c r="D786" t="s">
        <v>124</v>
      </c>
      <c r="E786" t="s">
        <v>52</v>
      </c>
      <c r="F786" s="1">
        <v>42790</v>
      </c>
      <c r="G786" s="1">
        <v>42866</v>
      </c>
      <c r="H786">
        <v>0</v>
      </c>
      <c r="I786" t="str">
        <f>VLOOKUP(pipeline!D786,account,2,FALSE)</f>
        <v>entertainment</v>
      </c>
      <c r="J786">
        <f t="shared" ref="J786:J793" si="567">VLOOKUP(D786,account,3,FALSE)</f>
        <v>1989</v>
      </c>
      <c r="K786">
        <f t="shared" ref="K786:K793" si="568">VLOOKUP(D786,account,4,FALSE)</f>
        <v>3838.39</v>
      </c>
      <c r="L786">
        <f t="shared" ref="L786:L793" si="569">VLOOKUP(D786,account,5,FALSE)</f>
        <v>8274</v>
      </c>
      <c r="M786" t="str">
        <f t="shared" ref="M786:M793" si="570">VLOOKUP(D786,account,6,FALSE)</f>
        <v>United States</v>
      </c>
      <c r="N786">
        <f t="shared" ref="N786:N793" si="571">VLOOKUP(D786,accounts,7,FALSE)</f>
        <v>0</v>
      </c>
      <c r="O786" t="str">
        <f t="shared" ref="O786:O793" si="572">VLOOKUP(C786,products,2,FALSE)</f>
        <v>MG</v>
      </c>
      <c r="P786">
        <f t="shared" si="558"/>
        <v>3393</v>
      </c>
      <c r="Q786" t="str">
        <f t="shared" si="559"/>
        <v>Cara Losch</v>
      </c>
      <c r="R786" t="str">
        <f t="shared" si="560"/>
        <v>East</v>
      </c>
    </row>
    <row r="787" spans="1:18">
      <c r="A787" t="s">
        <v>951</v>
      </c>
      <c r="B787" t="s">
        <v>34</v>
      </c>
      <c r="C787" t="s">
        <v>57</v>
      </c>
      <c r="D787" t="s">
        <v>463</v>
      </c>
      <c r="E787" t="s">
        <v>50</v>
      </c>
      <c r="F787" s="1">
        <v>42790</v>
      </c>
      <c r="G787" s="1">
        <v>42857</v>
      </c>
      <c r="H787">
        <v>3233</v>
      </c>
      <c r="I787" t="str">
        <f>VLOOKUP(pipeline!D787,account,2,FALSE)</f>
        <v>technolgy</v>
      </c>
      <c r="J787">
        <f t="shared" si="567"/>
        <v>2011</v>
      </c>
      <c r="K787">
        <f t="shared" si="568"/>
        <v>527.11</v>
      </c>
      <c r="L787">
        <f t="shared" si="569"/>
        <v>1428</v>
      </c>
      <c r="M787" t="str">
        <f t="shared" si="570"/>
        <v>United States</v>
      </c>
      <c r="N787" t="str">
        <f t="shared" si="571"/>
        <v>Acme Corporation</v>
      </c>
      <c r="O787" t="str">
        <f t="shared" si="572"/>
        <v>MG</v>
      </c>
      <c r="P787">
        <f t="shared" ref="P787:P793" si="573">VLOOKUP(C787,products,3,FALSE)</f>
        <v>3393</v>
      </c>
      <c r="Q787" t="str">
        <f t="shared" ref="Q787:Q793" si="574">VLOOKUP(B787,sales,2,FALSE)</f>
        <v>Rocco Neubert</v>
      </c>
      <c r="R787" t="str">
        <f t="shared" ref="R787:R793" si="575">VLOOKUP(B787,sales,3,FALSE)</f>
        <v>East</v>
      </c>
    </row>
    <row r="788" spans="1:18">
      <c r="A788" t="s">
        <v>952</v>
      </c>
      <c r="B788" t="s">
        <v>8</v>
      </c>
      <c r="C788" t="s">
        <v>56</v>
      </c>
      <c r="D788" t="s">
        <v>132</v>
      </c>
      <c r="E788" t="s">
        <v>50</v>
      </c>
      <c r="F788" s="1">
        <v>42790</v>
      </c>
      <c r="G788" s="1">
        <v>42883</v>
      </c>
      <c r="H788">
        <v>55</v>
      </c>
      <c r="I788" t="str">
        <f>VLOOKUP(pipeline!D788,account,2,FALSE)</f>
        <v>technolgy</v>
      </c>
      <c r="J788">
        <f t="shared" si="567"/>
        <v>1996</v>
      </c>
      <c r="K788">
        <f t="shared" si="568"/>
        <v>1100.04</v>
      </c>
      <c r="L788">
        <f t="shared" si="569"/>
        <v>2822</v>
      </c>
      <c r="M788" t="str">
        <f t="shared" si="570"/>
        <v>United States</v>
      </c>
      <c r="N788">
        <f t="shared" si="571"/>
        <v>0</v>
      </c>
      <c r="O788" t="str">
        <f t="shared" si="572"/>
        <v>MG</v>
      </c>
      <c r="P788">
        <f t="shared" si="573"/>
        <v>55</v>
      </c>
      <c r="Q788" t="str">
        <f t="shared" si="574"/>
        <v>Cara Losch</v>
      </c>
      <c r="R788" t="str">
        <f t="shared" si="575"/>
        <v>East</v>
      </c>
    </row>
    <row r="789" spans="1:18">
      <c r="A789" t="s">
        <v>953</v>
      </c>
      <c r="B789" t="s">
        <v>8</v>
      </c>
      <c r="C789" t="s">
        <v>57</v>
      </c>
      <c r="D789" t="s">
        <v>180</v>
      </c>
      <c r="E789" t="s">
        <v>50</v>
      </c>
      <c r="F789" s="1">
        <v>42790</v>
      </c>
      <c r="G789" s="1">
        <v>42801</v>
      </c>
      <c r="H789">
        <v>3278</v>
      </c>
      <c r="I789" t="str">
        <f>VLOOKUP(pipeline!D789,account,2,FALSE)</f>
        <v>medical</v>
      </c>
      <c r="J789">
        <f t="shared" si="567"/>
        <v>1991</v>
      </c>
      <c r="K789">
        <f t="shared" si="568"/>
        <v>326.82</v>
      </c>
      <c r="L789">
        <f t="shared" si="569"/>
        <v>1016</v>
      </c>
      <c r="M789" t="str">
        <f t="shared" si="570"/>
        <v>United States</v>
      </c>
      <c r="N789">
        <f t="shared" si="571"/>
        <v>0</v>
      </c>
      <c r="O789" t="str">
        <f t="shared" si="572"/>
        <v>MG</v>
      </c>
      <c r="P789">
        <f t="shared" si="573"/>
        <v>3393</v>
      </c>
      <c r="Q789" t="str">
        <f t="shared" si="574"/>
        <v>Cara Losch</v>
      </c>
      <c r="R789" t="str">
        <f t="shared" si="575"/>
        <v>East</v>
      </c>
    </row>
    <row r="790" spans="1:18">
      <c r="A790" t="s">
        <v>954</v>
      </c>
      <c r="B790" t="s">
        <v>26</v>
      </c>
      <c r="C790" t="s">
        <v>58</v>
      </c>
      <c r="D790" t="s">
        <v>216</v>
      </c>
      <c r="E790" t="s">
        <v>50</v>
      </c>
      <c r="F790" s="1">
        <v>42790</v>
      </c>
      <c r="G790" s="1">
        <v>42804</v>
      </c>
      <c r="H790">
        <v>1155</v>
      </c>
      <c r="I790" t="str">
        <f>VLOOKUP(pipeline!D790,account,2,FALSE)</f>
        <v>entertainment</v>
      </c>
      <c r="J790">
        <f t="shared" si="567"/>
        <v>1998</v>
      </c>
      <c r="K790">
        <f t="shared" si="568"/>
        <v>217.87</v>
      </c>
      <c r="L790">
        <f t="shared" si="569"/>
        <v>551</v>
      </c>
      <c r="M790" t="str">
        <f t="shared" si="570"/>
        <v>United States</v>
      </c>
      <c r="N790">
        <f t="shared" si="571"/>
        <v>0</v>
      </c>
      <c r="O790" t="str">
        <f t="shared" si="572"/>
        <v>GTX</v>
      </c>
      <c r="P790">
        <f t="shared" si="573"/>
        <v>1096</v>
      </c>
      <c r="Q790" t="str">
        <f t="shared" si="574"/>
        <v>Melvin Marxen</v>
      </c>
      <c r="R790" t="str">
        <f t="shared" si="575"/>
        <v>Central</v>
      </c>
    </row>
    <row r="791" spans="1:18">
      <c r="A791" t="s">
        <v>955</v>
      </c>
      <c r="B791" t="s">
        <v>14</v>
      </c>
      <c r="C791" t="s">
        <v>57</v>
      </c>
      <c r="D791" t="s">
        <v>167</v>
      </c>
      <c r="E791" t="s">
        <v>50</v>
      </c>
      <c r="F791" s="1">
        <v>42790</v>
      </c>
      <c r="G791" s="1">
        <v>42805</v>
      </c>
      <c r="H791">
        <v>3550</v>
      </c>
      <c r="I791" t="str">
        <f>VLOOKUP(pipeline!D791,account,2,FALSE)</f>
        <v>marketing</v>
      </c>
      <c r="J791">
        <f t="shared" si="567"/>
        <v>2000</v>
      </c>
      <c r="K791">
        <f t="shared" si="568"/>
        <v>2952.73</v>
      </c>
      <c r="L791">
        <f t="shared" si="569"/>
        <v>5107</v>
      </c>
      <c r="M791" t="str">
        <f t="shared" si="570"/>
        <v>United States</v>
      </c>
      <c r="N791">
        <f t="shared" si="571"/>
        <v>0</v>
      </c>
      <c r="O791" t="str">
        <f t="shared" si="572"/>
        <v>MG</v>
      </c>
      <c r="P791">
        <f t="shared" si="573"/>
        <v>3393</v>
      </c>
      <c r="Q791" t="str">
        <f t="shared" si="574"/>
        <v>Celia Rouche</v>
      </c>
      <c r="R791" t="str">
        <f t="shared" si="575"/>
        <v>West</v>
      </c>
    </row>
    <row r="792" spans="1:18">
      <c r="A792" t="s">
        <v>956</v>
      </c>
      <c r="B792" t="s">
        <v>27</v>
      </c>
      <c r="C792" t="s">
        <v>57</v>
      </c>
      <c r="D792" t="s">
        <v>143</v>
      </c>
      <c r="E792" t="s">
        <v>52</v>
      </c>
      <c r="F792" s="1">
        <v>42790</v>
      </c>
      <c r="G792" s="1">
        <v>42865</v>
      </c>
      <c r="H792">
        <v>0</v>
      </c>
      <c r="I792" t="str">
        <f>VLOOKUP(pipeline!D792,account,2,FALSE)</f>
        <v>finance</v>
      </c>
      <c r="J792">
        <f t="shared" si="567"/>
        <v>1987</v>
      </c>
      <c r="K792">
        <f t="shared" si="568"/>
        <v>1698.2</v>
      </c>
      <c r="L792">
        <f t="shared" si="569"/>
        <v>3798</v>
      </c>
      <c r="M792" t="str">
        <f t="shared" si="570"/>
        <v>United States</v>
      </c>
      <c r="N792">
        <f t="shared" si="571"/>
        <v>0</v>
      </c>
      <c r="O792" t="str">
        <f t="shared" si="572"/>
        <v>MG</v>
      </c>
      <c r="P792">
        <f t="shared" si="573"/>
        <v>3393</v>
      </c>
      <c r="Q792" t="str">
        <f t="shared" si="574"/>
        <v>Melvin Marxen</v>
      </c>
      <c r="R792" t="str">
        <f t="shared" si="575"/>
        <v>Central</v>
      </c>
    </row>
    <row r="793" spans="1:18">
      <c r="A793" t="s">
        <v>957</v>
      </c>
      <c r="B793" t="s">
        <v>27</v>
      </c>
      <c r="C793" t="s">
        <v>58</v>
      </c>
      <c r="D793" t="s">
        <v>306</v>
      </c>
      <c r="E793" t="s">
        <v>50</v>
      </c>
      <c r="F793" s="1">
        <v>42790</v>
      </c>
      <c r="G793" s="1">
        <v>42902</v>
      </c>
      <c r="H793">
        <v>1055</v>
      </c>
      <c r="I793" t="str">
        <f>VLOOKUP(pipeline!D793,account,2,FALSE)</f>
        <v>technolgy</v>
      </c>
      <c r="J793">
        <f t="shared" si="567"/>
        <v>1997</v>
      </c>
      <c r="K793">
        <f t="shared" si="568"/>
        <v>8170.38</v>
      </c>
      <c r="L793">
        <f t="shared" si="569"/>
        <v>16499</v>
      </c>
      <c r="M793" t="str">
        <f t="shared" si="570"/>
        <v>Korea</v>
      </c>
      <c r="N793">
        <f t="shared" si="571"/>
        <v>0</v>
      </c>
      <c r="O793" t="str">
        <f t="shared" si="572"/>
        <v>GTX</v>
      </c>
      <c r="P793">
        <f t="shared" si="573"/>
        <v>1096</v>
      </c>
      <c r="Q793" t="str">
        <f t="shared" si="574"/>
        <v>Melvin Marxen</v>
      </c>
      <c r="R793" t="str">
        <f t="shared" si="575"/>
        <v>Central</v>
      </c>
    </row>
    <row r="794" spans="1:18">
      <c r="A794" t="s">
        <v>958</v>
      </c>
      <c r="B794" t="s">
        <v>15</v>
      </c>
      <c r="C794" t="s">
        <v>58</v>
      </c>
      <c r="D794" t="s">
        <v>101</v>
      </c>
      <c r="E794" t="s">
        <v>52</v>
      </c>
      <c r="F794" s="1">
        <v>42790</v>
      </c>
      <c r="G794" s="1">
        <v>42906</v>
      </c>
      <c r="H794">
        <v>0</v>
      </c>
      <c r="I794" t="str">
        <f>VLOOKUP(pipeline!D794,account,2,FALSE)</f>
        <v>telecommunications</v>
      </c>
      <c r="J794">
        <f t="shared" ref="J794:J799" si="576">VLOOKUP(D794,account,3,FALSE)</f>
        <v>1999</v>
      </c>
      <c r="K794">
        <f t="shared" ref="K794:K799" si="577">VLOOKUP(D794,account,4,FALSE)</f>
        <v>1699.85</v>
      </c>
      <c r="L794">
        <f t="shared" ref="L794:L799" si="578">VLOOKUP(D794,account,5,FALSE)</f>
        <v>5108</v>
      </c>
      <c r="M794" t="str">
        <f t="shared" ref="M794:M799" si="579">VLOOKUP(D794,account,6,FALSE)</f>
        <v>United States</v>
      </c>
      <c r="N794">
        <f t="shared" ref="N794:N799" si="580">VLOOKUP(D794,accounts,7,FALSE)</f>
        <v>0</v>
      </c>
      <c r="O794" t="str">
        <f t="shared" ref="O794:O799" si="581">VLOOKUP(C794,products,2,FALSE)</f>
        <v>GTX</v>
      </c>
      <c r="P794">
        <f t="shared" ref="P794:P799" si="582">VLOOKUP(C794,products,3,FALSE)</f>
        <v>1096</v>
      </c>
      <c r="Q794" t="str">
        <f t="shared" ref="Q794:Q799" si="583">VLOOKUP(B794,sales,2,FALSE)</f>
        <v>Celia Rouche</v>
      </c>
      <c r="R794" t="str">
        <f t="shared" ref="R794:R799" si="584">VLOOKUP(B794,sales,3,FALSE)</f>
        <v>West</v>
      </c>
    </row>
    <row r="795" spans="1:18">
      <c r="A795" t="s">
        <v>959</v>
      </c>
      <c r="B795" t="s">
        <v>15</v>
      </c>
      <c r="C795" t="s">
        <v>55</v>
      </c>
      <c r="D795" t="s">
        <v>196</v>
      </c>
      <c r="E795" t="s">
        <v>50</v>
      </c>
      <c r="F795" s="1">
        <v>42790</v>
      </c>
      <c r="G795" s="1">
        <v>42860</v>
      </c>
      <c r="H795">
        <v>595</v>
      </c>
      <c r="I795" t="str">
        <f>VLOOKUP(pipeline!D795,account,2,FALSE)</f>
        <v>employment</v>
      </c>
      <c r="J795">
        <f t="shared" si="576"/>
        <v>1983</v>
      </c>
      <c r="K795">
        <f t="shared" si="577"/>
        <v>2871.35</v>
      </c>
      <c r="L795">
        <f t="shared" si="578"/>
        <v>9561</v>
      </c>
      <c r="M795" t="str">
        <f t="shared" si="579"/>
        <v>United States</v>
      </c>
      <c r="N795">
        <f t="shared" si="580"/>
        <v>0</v>
      </c>
      <c r="O795" t="str">
        <f t="shared" si="581"/>
        <v>GTX</v>
      </c>
      <c r="P795">
        <f t="shared" si="582"/>
        <v>550</v>
      </c>
      <c r="Q795" t="str">
        <f t="shared" si="583"/>
        <v>Celia Rouche</v>
      </c>
      <c r="R795" t="str">
        <f t="shared" si="584"/>
        <v>West</v>
      </c>
    </row>
    <row r="796" spans="1:18">
      <c r="A796" t="s">
        <v>960</v>
      </c>
      <c r="B796" t="s">
        <v>22</v>
      </c>
      <c r="C796" t="s">
        <v>57</v>
      </c>
      <c r="D796" t="s">
        <v>117</v>
      </c>
      <c r="E796" t="s">
        <v>50</v>
      </c>
      <c r="F796" s="1">
        <v>42790</v>
      </c>
      <c r="G796" s="1">
        <v>42861</v>
      </c>
      <c r="H796">
        <v>3063</v>
      </c>
      <c r="I796" t="str">
        <f>VLOOKUP(pipeline!D796,account,2,FALSE)</f>
        <v>services</v>
      </c>
      <c r="J796">
        <f t="shared" si="576"/>
        <v>1997</v>
      </c>
      <c r="K796">
        <f t="shared" si="577"/>
        <v>2041.73</v>
      </c>
      <c r="L796">
        <f t="shared" si="578"/>
        <v>5276</v>
      </c>
      <c r="M796" t="str">
        <f t="shared" si="579"/>
        <v>United States</v>
      </c>
      <c r="N796">
        <f t="shared" si="580"/>
        <v>0</v>
      </c>
      <c r="O796" t="str">
        <f t="shared" si="581"/>
        <v>MG</v>
      </c>
      <c r="P796">
        <f t="shared" si="582"/>
        <v>3393</v>
      </c>
      <c r="Q796" t="str">
        <f t="shared" si="583"/>
        <v>Dustin Brinkmann</v>
      </c>
      <c r="R796" t="str">
        <f t="shared" si="584"/>
        <v>Central</v>
      </c>
    </row>
    <row r="797" spans="1:18">
      <c r="A797" t="s">
        <v>961</v>
      </c>
      <c r="B797" t="s">
        <v>17</v>
      </c>
      <c r="C797" t="s">
        <v>57</v>
      </c>
      <c r="D797" t="s">
        <v>210</v>
      </c>
      <c r="E797" t="s">
        <v>52</v>
      </c>
      <c r="F797" s="1">
        <v>42790</v>
      </c>
      <c r="G797" s="1">
        <v>42868</v>
      </c>
      <c r="H797">
        <v>0</v>
      </c>
      <c r="I797" t="str">
        <f>VLOOKUP(pipeline!D797,account,2,FALSE)</f>
        <v>technolgy</v>
      </c>
      <c r="J797">
        <f t="shared" si="576"/>
        <v>1980</v>
      </c>
      <c r="K797">
        <f t="shared" si="577"/>
        <v>7708.38</v>
      </c>
      <c r="L797">
        <f t="shared" si="578"/>
        <v>13756</v>
      </c>
      <c r="M797" t="str">
        <f t="shared" si="579"/>
        <v>United States</v>
      </c>
      <c r="N797">
        <f t="shared" si="580"/>
        <v>0</v>
      </c>
      <c r="O797" t="str">
        <f t="shared" si="581"/>
        <v>MG</v>
      </c>
      <c r="P797">
        <f t="shared" si="582"/>
        <v>3393</v>
      </c>
      <c r="Q797" t="str">
        <f t="shared" si="583"/>
        <v>Celia Rouche</v>
      </c>
      <c r="R797" t="str">
        <f t="shared" si="584"/>
        <v>West</v>
      </c>
    </row>
    <row r="798" spans="1:18">
      <c r="A798" t="s">
        <v>962</v>
      </c>
      <c r="B798" t="s">
        <v>10</v>
      </c>
      <c r="C798" t="s">
        <v>57</v>
      </c>
      <c r="D798" t="s">
        <v>817</v>
      </c>
      <c r="E798" t="s">
        <v>50</v>
      </c>
      <c r="F798" s="1">
        <v>42790</v>
      </c>
      <c r="G798" s="1">
        <v>42892</v>
      </c>
      <c r="H798">
        <v>3246</v>
      </c>
      <c r="I798" t="str">
        <f>VLOOKUP(pipeline!D798,account,2,FALSE)</f>
        <v>entertainment</v>
      </c>
      <c r="J798">
        <f t="shared" si="576"/>
        <v>1989</v>
      </c>
      <c r="K798">
        <f t="shared" si="577"/>
        <v>665.06</v>
      </c>
      <c r="L798">
        <f t="shared" si="578"/>
        <v>1095</v>
      </c>
      <c r="M798" t="str">
        <f t="shared" si="579"/>
        <v>United States</v>
      </c>
      <c r="N798">
        <f t="shared" si="580"/>
        <v>0</v>
      </c>
      <c r="O798" t="str">
        <f t="shared" si="581"/>
        <v>MG</v>
      </c>
      <c r="P798">
        <f t="shared" si="582"/>
        <v>3393</v>
      </c>
      <c r="Q798" t="str">
        <f t="shared" si="583"/>
        <v>Cara Losch</v>
      </c>
      <c r="R798" t="str">
        <f t="shared" si="584"/>
        <v>East</v>
      </c>
    </row>
    <row r="799" spans="1:18">
      <c r="A799" t="s">
        <v>963</v>
      </c>
      <c r="B799" t="s">
        <v>19</v>
      </c>
      <c r="C799" t="s">
        <v>55</v>
      </c>
      <c r="D799" t="s">
        <v>238</v>
      </c>
      <c r="E799" t="s">
        <v>50</v>
      </c>
      <c r="F799" s="1">
        <v>42791</v>
      </c>
      <c r="G799" s="1">
        <v>42796</v>
      </c>
      <c r="H799">
        <v>423</v>
      </c>
      <c r="I799" t="str">
        <f>VLOOKUP(pipeline!D799,account,2,FALSE)</f>
        <v>marketing</v>
      </c>
      <c r="J799">
        <f t="shared" si="576"/>
        <v>2012</v>
      </c>
      <c r="K799">
        <f t="shared" si="577"/>
        <v>45.39</v>
      </c>
      <c r="L799">
        <f t="shared" si="578"/>
        <v>100</v>
      </c>
      <c r="M799" t="str">
        <f t="shared" si="579"/>
        <v>United States</v>
      </c>
      <c r="N799" t="str">
        <f t="shared" si="580"/>
        <v>Inity</v>
      </c>
      <c r="O799" t="str">
        <f t="shared" si="581"/>
        <v>GTX</v>
      </c>
      <c r="P799">
        <f t="shared" si="582"/>
        <v>550</v>
      </c>
      <c r="Q799" t="str">
        <f t="shared" si="583"/>
        <v>Dustin Brinkmann</v>
      </c>
      <c r="R799" t="str">
        <f t="shared" si="584"/>
        <v>Central</v>
      </c>
    </row>
    <row r="800" spans="1:18">
      <c r="A800" t="s">
        <v>964</v>
      </c>
      <c r="B800" t="s">
        <v>32</v>
      </c>
      <c r="C800" t="s">
        <v>55</v>
      </c>
      <c r="D800" t="s">
        <v>248</v>
      </c>
      <c r="E800" t="s">
        <v>50</v>
      </c>
      <c r="F800" s="1">
        <v>42791</v>
      </c>
      <c r="G800" s="1">
        <v>42904</v>
      </c>
      <c r="H800">
        <v>542</v>
      </c>
      <c r="I800" t="str">
        <f>VLOOKUP(pipeline!D800,account,2,FALSE)</f>
        <v>telecommunications</v>
      </c>
      <c r="J800">
        <f t="shared" ref="J800:J805" si="585">VLOOKUP(D800,account,3,FALSE)</f>
        <v>1994</v>
      </c>
      <c r="K800">
        <f t="shared" ref="K800:K805" si="586">VLOOKUP(D800,account,4,FALSE)</f>
        <v>6395.05</v>
      </c>
      <c r="L800">
        <f t="shared" ref="L800:L805" si="587">VLOOKUP(D800,account,5,FALSE)</f>
        <v>20275</v>
      </c>
      <c r="M800" t="str">
        <f t="shared" ref="M800:M805" si="588">VLOOKUP(D800,account,6,FALSE)</f>
        <v>United States</v>
      </c>
      <c r="N800">
        <f t="shared" ref="N800:N805" si="589">VLOOKUP(D800,accounts,7,FALSE)</f>
        <v>0</v>
      </c>
      <c r="O800" t="str">
        <f t="shared" ref="O800:O805" si="590">VLOOKUP(C800,products,2,FALSE)</f>
        <v>GTX</v>
      </c>
      <c r="P800">
        <f t="shared" ref="P800:P805" si="591">VLOOKUP(C800,products,3,FALSE)</f>
        <v>550</v>
      </c>
      <c r="Q800" t="str">
        <f t="shared" ref="Q800:Q805" si="592">VLOOKUP(B800,sales,2,FALSE)</f>
        <v>Rocco Neubert</v>
      </c>
      <c r="R800" t="str">
        <f t="shared" ref="R800:R805" si="593">VLOOKUP(B800,sales,3,FALSE)</f>
        <v>East</v>
      </c>
    </row>
    <row r="801" spans="1:18">
      <c r="A801" t="s">
        <v>965</v>
      </c>
      <c r="B801" t="s">
        <v>7</v>
      </c>
      <c r="C801" t="s">
        <v>58</v>
      </c>
      <c r="D801" t="s">
        <v>174</v>
      </c>
      <c r="E801" t="s">
        <v>52</v>
      </c>
      <c r="F801" s="1">
        <v>42791</v>
      </c>
      <c r="G801" s="1">
        <v>42876</v>
      </c>
      <c r="H801">
        <v>0</v>
      </c>
      <c r="I801" t="str">
        <f>VLOOKUP(pipeline!D801,account,2,FALSE)</f>
        <v>software</v>
      </c>
      <c r="J801">
        <f t="shared" si="585"/>
        <v>1982</v>
      </c>
      <c r="K801">
        <f t="shared" si="586"/>
        <v>11698.03</v>
      </c>
      <c r="L801">
        <f t="shared" si="587"/>
        <v>34288</v>
      </c>
      <c r="M801" t="str">
        <f t="shared" si="588"/>
        <v>United States</v>
      </c>
      <c r="N801">
        <f t="shared" si="589"/>
        <v>0</v>
      </c>
      <c r="O801" t="str">
        <f t="shared" si="590"/>
        <v>GTX</v>
      </c>
      <c r="P801">
        <f t="shared" si="591"/>
        <v>1096</v>
      </c>
      <c r="Q801" t="str">
        <f t="shared" si="592"/>
        <v>Cara Losch</v>
      </c>
      <c r="R801" t="str">
        <f t="shared" si="593"/>
        <v>East</v>
      </c>
    </row>
    <row r="802" spans="1:18">
      <c r="A802" t="s">
        <v>966</v>
      </c>
      <c r="B802" t="s">
        <v>25</v>
      </c>
      <c r="C802" t="s">
        <v>59</v>
      </c>
      <c r="D802" t="s">
        <v>170</v>
      </c>
      <c r="E802" t="s">
        <v>52</v>
      </c>
      <c r="F802" s="1">
        <v>42791</v>
      </c>
      <c r="G802" s="1">
        <v>42903</v>
      </c>
      <c r="H802">
        <v>0</v>
      </c>
      <c r="I802" t="str">
        <f>VLOOKUP(pipeline!D802,account,2,FALSE)</f>
        <v>technolgy</v>
      </c>
      <c r="J802">
        <f t="shared" si="585"/>
        <v>1987</v>
      </c>
      <c r="K802">
        <f t="shared" si="586"/>
        <v>2938.67</v>
      </c>
      <c r="L802">
        <f t="shared" si="587"/>
        <v>8775</v>
      </c>
      <c r="M802" t="str">
        <f t="shared" si="588"/>
        <v>Panama</v>
      </c>
      <c r="N802">
        <f t="shared" si="589"/>
        <v>0</v>
      </c>
      <c r="O802" t="str">
        <f t="shared" si="590"/>
        <v>GTX</v>
      </c>
      <c r="P802">
        <f t="shared" si="591"/>
        <v>5482</v>
      </c>
      <c r="Q802" t="str">
        <f t="shared" si="592"/>
        <v>Melvin Marxen</v>
      </c>
      <c r="R802" t="str">
        <f t="shared" si="593"/>
        <v>Central</v>
      </c>
    </row>
    <row r="803" spans="1:18">
      <c r="A803" t="s">
        <v>967</v>
      </c>
      <c r="B803" t="s">
        <v>25</v>
      </c>
      <c r="C803" t="s">
        <v>57</v>
      </c>
      <c r="D803" t="s">
        <v>82</v>
      </c>
      <c r="E803" t="s">
        <v>50</v>
      </c>
      <c r="F803" s="1">
        <v>42791</v>
      </c>
      <c r="G803" s="1">
        <v>42899</v>
      </c>
      <c r="H803">
        <v>3295</v>
      </c>
      <c r="I803" t="str">
        <f>VLOOKUP(pipeline!D803,account,2,FALSE)</f>
        <v>retail</v>
      </c>
      <c r="J803">
        <f t="shared" si="585"/>
        <v>2001</v>
      </c>
      <c r="K803">
        <f t="shared" si="586"/>
        <v>718.62</v>
      </c>
      <c r="L803">
        <f t="shared" si="587"/>
        <v>2448</v>
      </c>
      <c r="M803" t="str">
        <f t="shared" si="588"/>
        <v>United States</v>
      </c>
      <c r="N803">
        <f t="shared" si="589"/>
        <v>0</v>
      </c>
      <c r="O803" t="str">
        <f t="shared" si="590"/>
        <v>MG</v>
      </c>
      <c r="P803">
        <f t="shared" si="591"/>
        <v>3393</v>
      </c>
      <c r="Q803" t="str">
        <f t="shared" si="592"/>
        <v>Melvin Marxen</v>
      </c>
      <c r="R803" t="str">
        <f t="shared" si="593"/>
        <v>Central</v>
      </c>
    </row>
    <row r="804" spans="1:18">
      <c r="A804" t="s">
        <v>968</v>
      </c>
      <c r="B804" t="s">
        <v>34</v>
      </c>
      <c r="C804" t="s">
        <v>55</v>
      </c>
      <c r="D804" t="s">
        <v>223</v>
      </c>
      <c r="E804" t="s">
        <v>50</v>
      </c>
      <c r="F804" s="1">
        <v>42791</v>
      </c>
      <c r="G804" s="1">
        <v>42888</v>
      </c>
      <c r="H804">
        <v>568</v>
      </c>
      <c r="I804" t="str">
        <f>VLOOKUP(pipeline!D804,account,2,FALSE)</f>
        <v>retail</v>
      </c>
      <c r="J804">
        <f t="shared" si="585"/>
        <v>2003</v>
      </c>
      <c r="K804">
        <f t="shared" si="586"/>
        <v>1419.98</v>
      </c>
      <c r="L804">
        <f t="shared" si="587"/>
        <v>4018</v>
      </c>
      <c r="M804" t="str">
        <f t="shared" si="588"/>
        <v>United States</v>
      </c>
      <c r="N804">
        <f t="shared" si="589"/>
        <v>0</v>
      </c>
      <c r="O804" t="str">
        <f t="shared" si="590"/>
        <v>GTX</v>
      </c>
      <c r="P804">
        <f t="shared" si="591"/>
        <v>550</v>
      </c>
      <c r="Q804" t="str">
        <f t="shared" si="592"/>
        <v>Rocco Neubert</v>
      </c>
      <c r="R804" t="str">
        <f t="shared" si="593"/>
        <v>East</v>
      </c>
    </row>
    <row r="805" spans="1:18">
      <c r="A805" t="s">
        <v>969</v>
      </c>
      <c r="B805" t="s">
        <v>34</v>
      </c>
      <c r="C805" t="s">
        <v>55</v>
      </c>
      <c r="D805" t="s">
        <v>124</v>
      </c>
      <c r="E805" t="s">
        <v>50</v>
      </c>
      <c r="F805" s="1">
        <v>42791</v>
      </c>
      <c r="G805" s="1">
        <v>42881</v>
      </c>
      <c r="H805">
        <v>640</v>
      </c>
      <c r="I805" t="str">
        <f>VLOOKUP(pipeline!D805,account,2,FALSE)</f>
        <v>entertainment</v>
      </c>
      <c r="J805">
        <f t="shared" si="585"/>
        <v>1989</v>
      </c>
      <c r="K805">
        <f t="shared" si="586"/>
        <v>3838.39</v>
      </c>
      <c r="L805">
        <f t="shared" si="587"/>
        <v>8274</v>
      </c>
      <c r="M805" t="str">
        <f t="shared" si="588"/>
        <v>United States</v>
      </c>
      <c r="N805">
        <f t="shared" si="589"/>
        <v>0</v>
      </c>
      <c r="O805" t="str">
        <f t="shared" si="590"/>
        <v>GTX</v>
      </c>
      <c r="P805">
        <f t="shared" si="591"/>
        <v>550</v>
      </c>
      <c r="Q805" t="str">
        <f t="shared" si="592"/>
        <v>Rocco Neubert</v>
      </c>
      <c r="R805" t="str">
        <f t="shared" si="593"/>
        <v>East</v>
      </c>
    </row>
    <row r="806" spans="1:18">
      <c r="A806" t="s">
        <v>970</v>
      </c>
      <c r="B806" t="s">
        <v>37</v>
      </c>
      <c r="C806" t="s">
        <v>58</v>
      </c>
      <c r="D806" t="s">
        <v>167</v>
      </c>
      <c r="E806" t="s">
        <v>52</v>
      </c>
      <c r="F806" s="1">
        <v>42791</v>
      </c>
      <c r="G806" s="1">
        <v>42881</v>
      </c>
      <c r="H806">
        <v>0</v>
      </c>
      <c r="I806" t="str">
        <f>VLOOKUP(pipeline!D806,account,2,FALSE)</f>
        <v>marketing</v>
      </c>
      <c r="J806">
        <f t="shared" ref="J806:J821" si="594">VLOOKUP(D806,account,3,FALSE)</f>
        <v>2000</v>
      </c>
      <c r="K806">
        <f t="shared" ref="K806:K821" si="595">VLOOKUP(D806,account,4,FALSE)</f>
        <v>2952.73</v>
      </c>
      <c r="L806">
        <f t="shared" ref="L806:L821" si="596">VLOOKUP(D806,account,5,FALSE)</f>
        <v>5107</v>
      </c>
      <c r="M806" t="str">
        <f t="shared" ref="M806:M821" si="597">VLOOKUP(D806,account,6,FALSE)</f>
        <v>United States</v>
      </c>
      <c r="N806">
        <f t="shared" ref="N806:N821" si="598">VLOOKUP(D806,accounts,7,FALSE)</f>
        <v>0</v>
      </c>
      <c r="O806" t="str">
        <f t="shared" ref="O806:O821" si="599">VLOOKUP(C806,products,2,FALSE)</f>
        <v>GTX</v>
      </c>
      <c r="P806">
        <f t="shared" ref="P806:P821" si="600">VLOOKUP(C806,products,3,FALSE)</f>
        <v>1096</v>
      </c>
      <c r="Q806" t="str">
        <f t="shared" ref="Q806:Q821" si="601">VLOOKUP(B806,sales,2,FALSE)</f>
        <v>Summer Sewald</v>
      </c>
      <c r="R806" t="str">
        <f t="shared" ref="R806:R821" si="602">VLOOKUP(B806,sales,3,FALSE)</f>
        <v>West</v>
      </c>
    </row>
    <row r="807" spans="1:18">
      <c r="A807" t="s">
        <v>971</v>
      </c>
      <c r="B807" t="s">
        <v>27</v>
      </c>
      <c r="C807" t="s">
        <v>57</v>
      </c>
      <c r="D807" t="s">
        <v>208</v>
      </c>
      <c r="E807" t="s">
        <v>50</v>
      </c>
      <c r="F807" s="1">
        <v>42791</v>
      </c>
      <c r="G807" s="1">
        <v>42861</v>
      </c>
      <c r="H807">
        <v>3281</v>
      </c>
      <c r="I807" t="str">
        <f>VLOOKUP(pipeline!D807,account,2,FALSE)</f>
        <v>software</v>
      </c>
      <c r="J807">
        <f t="shared" si="594"/>
        <v>1982</v>
      </c>
      <c r="K807">
        <f t="shared" si="595"/>
        <v>4618</v>
      </c>
      <c r="L807">
        <f t="shared" si="596"/>
        <v>10083</v>
      </c>
      <c r="M807" t="str">
        <f t="shared" si="597"/>
        <v>United States</v>
      </c>
      <c r="N807">
        <f t="shared" si="598"/>
        <v>0</v>
      </c>
      <c r="O807" t="str">
        <f t="shared" si="599"/>
        <v>MG</v>
      </c>
      <c r="P807">
        <f t="shared" si="600"/>
        <v>3393</v>
      </c>
      <c r="Q807" t="str">
        <f t="shared" si="601"/>
        <v>Melvin Marxen</v>
      </c>
      <c r="R807" t="str">
        <f t="shared" si="602"/>
        <v>Central</v>
      </c>
    </row>
    <row r="808" spans="1:18">
      <c r="A808" t="s">
        <v>972</v>
      </c>
      <c r="B808" t="s">
        <v>38</v>
      </c>
      <c r="C808" t="s">
        <v>55</v>
      </c>
      <c r="D808" t="s">
        <v>103</v>
      </c>
      <c r="E808" t="s">
        <v>52</v>
      </c>
      <c r="F808" s="1">
        <v>42791</v>
      </c>
      <c r="G808" s="1">
        <v>42806</v>
      </c>
      <c r="H808">
        <v>0</v>
      </c>
      <c r="I808" t="str">
        <f>VLOOKUP(pipeline!D808,account,2,FALSE)</f>
        <v>employment</v>
      </c>
      <c r="J808">
        <f t="shared" si="594"/>
        <v>1988</v>
      </c>
      <c r="K808">
        <f t="shared" si="595"/>
        <v>2059.9</v>
      </c>
      <c r="L808">
        <f t="shared" si="596"/>
        <v>3644</v>
      </c>
      <c r="M808" t="str">
        <f t="shared" si="597"/>
        <v>United States</v>
      </c>
      <c r="N808">
        <f t="shared" si="598"/>
        <v>0</v>
      </c>
      <c r="O808" t="str">
        <f t="shared" si="599"/>
        <v>GTX</v>
      </c>
      <c r="P808">
        <f t="shared" si="600"/>
        <v>550</v>
      </c>
      <c r="Q808" t="str">
        <f t="shared" si="601"/>
        <v>Summer Sewald</v>
      </c>
      <c r="R808" t="str">
        <f t="shared" si="602"/>
        <v>West</v>
      </c>
    </row>
    <row r="809" spans="1:18">
      <c r="A809" t="s">
        <v>973</v>
      </c>
      <c r="B809" t="s">
        <v>38</v>
      </c>
      <c r="C809" t="s">
        <v>58</v>
      </c>
      <c r="D809" t="s">
        <v>282</v>
      </c>
      <c r="E809" t="s">
        <v>52</v>
      </c>
      <c r="F809" s="1">
        <v>42791</v>
      </c>
      <c r="G809" s="1">
        <v>42802</v>
      </c>
      <c r="H809">
        <v>0</v>
      </c>
      <c r="I809" t="str">
        <f>VLOOKUP(pipeline!D809,account,2,FALSE)</f>
        <v>medical</v>
      </c>
      <c r="J809">
        <f t="shared" si="594"/>
        <v>1985</v>
      </c>
      <c r="K809">
        <f t="shared" si="595"/>
        <v>2741.37</v>
      </c>
      <c r="L809">
        <f t="shared" si="596"/>
        <v>9226</v>
      </c>
      <c r="M809" t="str">
        <f t="shared" si="597"/>
        <v>United States</v>
      </c>
      <c r="N809">
        <f t="shared" si="598"/>
        <v>0</v>
      </c>
      <c r="O809" t="str">
        <f t="shared" si="599"/>
        <v>GTX</v>
      </c>
      <c r="P809">
        <f t="shared" si="600"/>
        <v>1096</v>
      </c>
      <c r="Q809" t="str">
        <f t="shared" si="601"/>
        <v>Summer Sewald</v>
      </c>
      <c r="R809" t="str">
        <f t="shared" si="602"/>
        <v>West</v>
      </c>
    </row>
    <row r="810" spans="1:18">
      <c r="A810" t="s">
        <v>974</v>
      </c>
      <c r="B810" t="s">
        <v>38</v>
      </c>
      <c r="C810" t="s">
        <v>56</v>
      </c>
      <c r="D810" t="s">
        <v>110</v>
      </c>
      <c r="E810" t="s">
        <v>50</v>
      </c>
      <c r="F810" s="1">
        <v>42791</v>
      </c>
      <c r="G810" s="1">
        <v>42805</v>
      </c>
      <c r="H810">
        <v>59</v>
      </c>
      <c r="I810" t="str">
        <f>VLOOKUP(pipeline!D810,account,2,FALSE)</f>
        <v>telecommunications</v>
      </c>
      <c r="J810">
        <f t="shared" si="594"/>
        <v>1994</v>
      </c>
      <c r="K810">
        <f t="shared" si="595"/>
        <v>1188.42</v>
      </c>
      <c r="L810">
        <f t="shared" si="596"/>
        <v>3015</v>
      </c>
      <c r="M810" t="str">
        <f t="shared" si="597"/>
        <v>United States</v>
      </c>
      <c r="N810">
        <f t="shared" si="598"/>
        <v>0</v>
      </c>
      <c r="O810" t="str">
        <f t="shared" si="599"/>
        <v>MG</v>
      </c>
      <c r="P810">
        <f t="shared" si="600"/>
        <v>55</v>
      </c>
      <c r="Q810" t="str">
        <f t="shared" si="601"/>
        <v>Summer Sewald</v>
      </c>
      <c r="R810" t="str">
        <f t="shared" si="602"/>
        <v>West</v>
      </c>
    </row>
    <row r="811" spans="1:18">
      <c r="A811" t="s">
        <v>975</v>
      </c>
      <c r="B811" t="s">
        <v>28</v>
      </c>
      <c r="C811" t="s">
        <v>58</v>
      </c>
      <c r="D811" t="s">
        <v>238</v>
      </c>
      <c r="E811" t="s">
        <v>50</v>
      </c>
      <c r="F811" s="1">
        <v>42791</v>
      </c>
      <c r="G811" s="1">
        <v>42916</v>
      </c>
      <c r="H811">
        <v>1081</v>
      </c>
      <c r="I811" t="str">
        <f>VLOOKUP(pipeline!D811,account,2,FALSE)</f>
        <v>marketing</v>
      </c>
      <c r="J811">
        <f t="shared" si="594"/>
        <v>2012</v>
      </c>
      <c r="K811">
        <f t="shared" si="595"/>
        <v>45.39</v>
      </c>
      <c r="L811">
        <f t="shared" si="596"/>
        <v>100</v>
      </c>
      <c r="M811" t="str">
        <f t="shared" si="597"/>
        <v>United States</v>
      </c>
      <c r="N811" t="str">
        <f t="shared" si="598"/>
        <v>Inity</v>
      </c>
      <c r="O811" t="str">
        <f t="shared" si="599"/>
        <v>GTX</v>
      </c>
      <c r="P811">
        <f t="shared" si="600"/>
        <v>1096</v>
      </c>
      <c r="Q811" t="str">
        <f t="shared" si="601"/>
        <v>Melvin Marxen</v>
      </c>
      <c r="R811" t="str">
        <f t="shared" si="602"/>
        <v>Central</v>
      </c>
    </row>
    <row r="812" spans="1:18">
      <c r="A812" t="s">
        <v>976</v>
      </c>
      <c r="B812" t="s">
        <v>28</v>
      </c>
      <c r="C812" t="s">
        <v>58</v>
      </c>
      <c r="D812" t="s">
        <v>95</v>
      </c>
      <c r="E812" t="s">
        <v>50</v>
      </c>
      <c r="F812" s="1">
        <v>42791</v>
      </c>
      <c r="G812" s="1">
        <v>42864</v>
      </c>
      <c r="H812">
        <v>962</v>
      </c>
      <c r="I812" t="str">
        <f>VLOOKUP(pipeline!D812,account,2,FALSE)</f>
        <v>medical</v>
      </c>
      <c r="J812">
        <f t="shared" si="594"/>
        <v>1984</v>
      </c>
      <c r="K812">
        <f t="shared" si="595"/>
        <v>441.08</v>
      </c>
      <c r="L812">
        <f t="shared" si="596"/>
        <v>1210</v>
      </c>
      <c r="M812" t="str">
        <f t="shared" si="597"/>
        <v>United States</v>
      </c>
      <c r="N812">
        <f t="shared" si="598"/>
        <v>0</v>
      </c>
      <c r="O812" t="str">
        <f t="shared" si="599"/>
        <v>GTX</v>
      </c>
      <c r="P812">
        <f t="shared" si="600"/>
        <v>1096</v>
      </c>
      <c r="Q812" t="str">
        <f t="shared" si="601"/>
        <v>Melvin Marxen</v>
      </c>
      <c r="R812" t="str">
        <f t="shared" si="602"/>
        <v>Central</v>
      </c>
    </row>
    <row r="813" spans="1:18">
      <c r="A813" t="s">
        <v>977</v>
      </c>
      <c r="B813" t="s">
        <v>29</v>
      </c>
      <c r="C813" t="s">
        <v>58</v>
      </c>
      <c r="D813" t="s">
        <v>85</v>
      </c>
      <c r="E813" t="s">
        <v>50</v>
      </c>
      <c r="F813" s="1">
        <v>42791</v>
      </c>
      <c r="G813" s="1">
        <v>42800</v>
      </c>
      <c r="H813">
        <v>1123</v>
      </c>
      <c r="I813" t="str">
        <f>VLOOKUP(pipeline!D813,account,2,FALSE)</f>
        <v>software</v>
      </c>
      <c r="J813">
        <f t="shared" si="594"/>
        <v>1998</v>
      </c>
      <c r="K813">
        <f t="shared" si="595"/>
        <v>2714.9</v>
      </c>
      <c r="L813">
        <f t="shared" si="596"/>
        <v>2641</v>
      </c>
      <c r="M813" t="str">
        <f t="shared" si="597"/>
        <v>United States</v>
      </c>
      <c r="N813" t="str">
        <f t="shared" si="598"/>
        <v>Acme Corporation</v>
      </c>
      <c r="O813" t="str">
        <f t="shared" si="599"/>
        <v>GTX</v>
      </c>
      <c r="P813">
        <f t="shared" si="600"/>
        <v>1096</v>
      </c>
      <c r="Q813" t="str">
        <f t="shared" si="601"/>
        <v>Melvin Marxen</v>
      </c>
      <c r="R813" t="str">
        <f t="shared" si="602"/>
        <v>Central</v>
      </c>
    </row>
    <row r="814" spans="1:18">
      <c r="A814" t="s">
        <v>978</v>
      </c>
      <c r="B814" t="s">
        <v>35</v>
      </c>
      <c r="C814" t="s">
        <v>57</v>
      </c>
      <c r="D814" t="s">
        <v>124</v>
      </c>
      <c r="E814" t="s">
        <v>50</v>
      </c>
      <c r="F814" s="1">
        <v>42791</v>
      </c>
      <c r="G814" s="1">
        <v>42896</v>
      </c>
      <c r="H814">
        <v>3075</v>
      </c>
      <c r="I814" t="str">
        <f>VLOOKUP(pipeline!D814,account,2,FALSE)</f>
        <v>entertainment</v>
      </c>
      <c r="J814">
        <f t="shared" si="594"/>
        <v>1989</v>
      </c>
      <c r="K814">
        <f t="shared" si="595"/>
        <v>3838.39</v>
      </c>
      <c r="L814">
        <f t="shared" si="596"/>
        <v>8274</v>
      </c>
      <c r="M814" t="str">
        <f t="shared" si="597"/>
        <v>United States</v>
      </c>
      <c r="N814">
        <f t="shared" si="598"/>
        <v>0</v>
      </c>
      <c r="O814" t="str">
        <f t="shared" si="599"/>
        <v>MG</v>
      </c>
      <c r="P814">
        <f t="shared" si="600"/>
        <v>3393</v>
      </c>
      <c r="Q814" t="str">
        <f t="shared" si="601"/>
        <v>Rocco Neubert</v>
      </c>
      <c r="R814" t="str">
        <f t="shared" si="602"/>
        <v>East</v>
      </c>
    </row>
    <row r="815" spans="1:18">
      <c r="A815" t="s">
        <v>979</v>
      </c>
      <c r="B815" t="s">
        <v>16</v>
      </c>
      <c r="C815" t="s">
        <v>56</v>
      </c>
      <c r="D815" t="s">
        <v>226</v>
      </c>
      <c r="E815" t="s">
        <v>50</v>
      </c>
      <c r="F815" s="1">
        <v>42791</v>
      </c>
      <c r="G815" s="1">
        <v>42864</v>
      </c>
      <c r="H815">
        <v>50</v>
      </c>
      <c r="I815" t="str">
        <f>VLOOKUP(pipeline!D815,account,2,FALSE)</f>
        <v>medical</v>
      </c>
      <c r="J815">
        <f t="shared" si="594"/>
        <v>2017</v>
      </c>
      <c r="K815">
        <f t="shared" si="595"/>
        <v>4.54</v>
      </c>
      <c r="L815">
        <f t="shared" si="596"/>
        <v>9</v>
      </c>
      <c r="M815" t="str">
        <f t="shared" si="597"/>
        <v>United States</v>
      </c>
      <c r="N815">
        <f t="shared" si="598"/>
        <v>0</v>
      </c>
      <c r="O815" t="str">
        <f t="shared" si="599"/>
        <v>MG</v>
      </c>
      <c r="P815">
        <f t="shared" si="600"/>
        <v>55</v>
      </c>
      <c r="Q815" t="str">
        <f t="shared" si="601"/>
        <v>Celia Rouche</v>
      </c>
      <c r="R815" t="str">
        <f t="shared" si="602"/>
        <v>West</v>
      </c>
    </row>
    <row r="816" spans="1:18">
      <c r="A816" t="s">
        <v>980</v>
      </c>
      <c r="B816" t="s">
        <v>16</v>
      </c>
      <c r="C816" t="s">
        <v>56</v>
      </c>
      <c r="D816" t="s">
        <v>303</v>
      </c>
      <c r="E816" t="s">
        <v>50</v>
      </c>
      <c r="F816" s="1">
        <v>42791</v>
      </c>
      <c r="G816" s="1">
        <v>42800</v>
      </c>
      <c r="H816">
        <v>47</v>
      </c>
      <c r="I816" t="str">
        <f>VLOOKUP(pipeline!D816,account,2,FALSE)</f>
        <v>software</v>
      </c>
      <c r="J816">
        <f t="shared" si="594"/>
        <v>2013</v>
      </c>
      <c r="K816">
        <f t="shared" si="595"/>
        <v>98.79</v>
      </c>
      <c r="L816">
        <f t="shared" si="596"/>
        <v>96</v>
      </c>
      <c r="M816" t="str">
        <f t="shared" si="597"/>
        <v>United States</v>
      </c>
      <c r="N816" t="str">
        <f t="shared" si="598"/>
        <v>Bubba Gump</v>
      </c>
      <c r="O816" t="str">
        <f t="shared" si="599"/>
        <v>MG</v>
      </c>
      <c r="P816">
        <f t="shared" si="600"/>
        <v>55</v>
      </c>
      <c r="Q816" t="str">
        <f t="shared" si="601"/>
        <v>Celia Rouche</v>
      </c>
      <c r="R816" t="str">
        <f t="shared" si="602"/>
        <v>West</v>
      </c>
    </row>
    <row r="817" spans="1:18">
      <c r="A817" t="s">
        <v>981</v>
      </c>
      <c r="B817" t="s">
        <v>23</v>
      </c>
      <c r="C817" t="s">
        <v>56</v>
      </c>
      <c r="D817" t="s">
        <v>221</v>
      </c>
      <c r="E817" t="s">
        <v>52</v>
      </c>
      <c r="F817" s="1">
        <v>42791</v>
      </c>
      <c r="G817" s="1">
        <v>42802</v>
      </c>
      <c r="H817">
        <v>0</v>
      </c>
      <c r="I817" t="str">
        <f>VLOOKUP(pipeline!D817,account,2,FALSE)</f>
        <v>technolgy</v>
      </c>
      <c r="J817">
        <f t="shared" si="594"/>
        <v>2000</v>
      </c>
      <c r="K817">
        <f t="shared" si="595"/>
        <v>1223.72</v>
      </c>
      <c r="L817">
        <f t="shared" si="596"/>
        <v>2497</v>
      </c>
      <c r="M817" t="str">
        <f t="shared" si="597"/>
        <v>Norway</v>
      </c>
      <c r="N817">
        <f t="shared" si="598"/>
        <v>0</v>
      </c>
      <c r="O817" t="str">
        <f t="shared" si="599"/>
        <v>MG</v>
      </c>
      <c r="P817">
        <f t="shared" si="600"/>
        <v>55</v>
      </c>
      <c r="Q817" t="str">
        <f t="shared" si="601"/>
        <v>Dustin Brinkmann</v>
      </c>
      <c r="R817" t="str">
        <f t="shared" si="602"/>
        <v>Central</v>
      </c>
    </row>
    <row r="818" spans="1:18">
      <c r="A818" t="s">
        <v>982</v>
      </c>
      <c r="B818" t="s">
        <v>23</v>
      </c>
      <c r="C818" t="s">
        <v>59</v>
      </c>
      <c r="D818" t="s">
        <v>297</v>
      </c>
      <c r="E818" t="s">
        <v>50</v>
      </c>
      <c r="F818" s="1">
        <v>42791</v>
      </c>
      <c r="G818" s="1">
        <v>42872</v>
      </c>
      <c r="H818">
        <v>4494</v>
      </c>
      <c r="I818" t="str">
        <f>VLOOKUP(pipeline!D818,account,2,FALSE)</f>
        <v>medical</v>
      </c>
      <c r="J818">
        <f t="shared" si="594"/>
        <v>1986</v>
      </c>
      <c r="K818">
        <f t="shared" si="595"/>
        <v>647.18</v>
      </c>
      <c r="L818">
        <f t="shared" si="596"/>
        <v>1185</v>
      </c>
      <c r="M818" t="str">
        <f t="shared" si="597"/>
        <v>Kenya</v>
      </c>
      <c r="N818">
        <f t="shared" si="598"/>
        <v>0</v>
      </c>
      <c r="O818" t="str">
        <f t="shared" si="599"/>
        <v>GTX</v>
      </c>
      <c r="P818">
        <f t="shared" si="600"/>
        <v>5482</v>
      </c>
      <c r="Q818" t="str">
        <f t="shared" si="601"/>
        <v>Dustin Brinkmann</v>
      </c>
      <c r="R818" t="str">
        <f t="shared" si="602"/>
        <v>Central</v>
      </c>
    </row>
    <row r="819" spans="1:18">
      <c r="A819" t="s">
        <v>983</v>
      </c>
      <c r="B819" t="s">
        <v>17</v>
      </c>
      <c r="C819" t="s">
        <v>56</v>
      </c>
      <c r="D819" t="s">
        <v>306</v>
      </c>
      <c r="E819" t="s">
        <v>52</v>
      </c>
      <c r="F819" s="1">
        <v>42791</v>
      </c>
      <c r="G819" s="1">
        <v>42861</v>
      </c>
      <c r="H819">
        <v>0</v>
      </c>
      <c r="I819" t="str">
        <f>VLOOKUP(pipeline!D819,account,2,FALSE)</f>
        <v>technolgy</v>
      </c>
      <c r="J819">
        <f t="shared" si="594"/>
        <v>1997</v>
      </c>
      <c r="K819">
        <f t="shared" si="595"/>
        <v>8170.38</v>
      </c>
      <c r="L819">
        <f t="shared" si="596"/>
        <v>16499</v>
      </c>
      <c r="M819" t="str">
        <f t="shared" si="597"/>
        <v>Korea</v>
      </c>
      <c r="N819">
        <f t="shared" si="598"/>
        <v>0</v>
      </c>
      <c r="O819" t="str">
        <f t="shared" si="599"/>
        <v>MG</v>
      </c>
      <c r="P819">
        <f t="shared" si="600"/>
        <v>55</v>
      </c>
      <c r="Q819" t="str">
        <f t="shared" si="601"/>
        <v>Celia Rouche</v>
      </c>
      <c r="R819" t="str">
        <f t="shared" si="602"/>
        <v>West</v>
      </c>
    </row>
    <row r="820" spans="1:18">
      <c r="A820" t="s">
        <v>984</v>
      </c>
      <c r="B820" t="s">
        <v>17</v>
      </c>
      <c r="C820" t="s">
        <v>56</v>
      </c>
      <c r="D820" t="s">
        <v>273</v>
      </c>
      <c r="E820" t="s">
        <v>50</v>
      </c>
      <c r="F820" s="1">
        <v>42791</v>
      </c>
      <c r="G820" s="1">
        <v>42805</v>
      </c>
      <c r="H820">
        <v>61</v>
      </c>
      <c r="I820" t="str">
        <f>VLOOKUP(pipeline!D820,account,2,FALSE)</f>
        <v>retail</v>
      </c>
      <c r="J820">
        <f t="shared" si="594"/>
        <v>1996</v>
      </c>
      <c r="K820">
        <f t="shared" si="595"/>
        <v>2214.94</v>
      </c>
      <c r="L820">
        <f t="shared" si="596"/>
        <v>5374</v>
      </c>
      <c r="M820" t="str">
        <f t="shared" si="597"/>
        <v>United States</v>
      </c>
      <c r="N820">
        <f t="shared" si="598"/>
        <v>0</v>
      </c>
      <c r="O820" t="str">
        <f t="shared" si="599"/>
        <v>MG</v>
      </c>
      <c r="P820">
        <f t="shared" si="600"/>
        <v>55</v>
      </c>
      <c r="Q820" t="str">
        <f t="shared" si="601"/>
        <v>Celia Rouche</v>
      </c>
      <c r="R820" t="str">
        <f t="shared" si="602"/>
        <v>West</v>
      </c>
    </row>
    <row r="821" spans="1:18">
      <c r="A821" t="s">
        <v>985</v>
      </c>
      <c r="B821" t="s">
        <v>17</v>
      </c>
      <c r="C821" t="s">
        <v>57</v>
      </c>
      <c r="D821" t="s">
        <v>167</v>
      </c>
      <c r="E821" t="s">
        <v>50</v>
      </c>
      <c r="F821" s="1">
        <v>42791</v>
      </c>
      <c r="G821" s="1">
        <v>42868</v>
      </c>
      <c r="H821">
        <v>3418</v>
      </c>
      <c r="I821" t="str">
        <f>VLOOKUP(pipeline!D821,account,2,FALSE)</f>
        <v>marketing</v>
      </c>
      <c r="J821">
        <f t="shared" si="594"/>
        <v>2000</v>
      </c>
      <c r="K821">
        <f t="shared" si="595"/>
        <v>2952.73</v>
      </c>
      <c r="L821">
        <f t="shared" si="596"/>
        <v>5107</v>
      </c>
      <c r="M821" t="str">
        <f t="shared" si="597"/>
        <v>United States</v>
      </c>
      <c r="N821">
        <f t="shared" si="598"/>
        <v>0</v>
      </c>
      <c r="O821" t="str">
        <f t="shared" si="599"/>
        <v>MG</v>
      </c>
      <c r="P821">
        <f t="shared" si="600"/>
        <v>3393</v>
      </c>
      <c r="Q821" t="str">
        <f t="shared" si="601"/>
        <v>Celia Rouche</v>
      </c>
      <c r="R821" t="str">
        <f t="shared" si="602"/>
        <v>West</v>
      </c>
    </row>
    <row r="822" spans="1:18">
      <c r="A822" t="s">
        <v>986</v>
      </c>
      <c r="B822" t="s">
        <v>11</v>
      </c>
      <c r="C822" t="s">
        <v>57</v>
      </c>
      <c r="D822" t="s">
        <v>210</v>
      </c>
      <c r="E822" t="s">
        <v>50</v>
      </c>
      <c r="F822" s="1">
        <v>42791</v>
      </c>
      <c r="G822" s="1">
        <v>42888</v>
      </c>
      <c r="H822">
        <v>3336</v>
      </c>
      <c r="I822" t="str">
        <f>VLOOKUP(pipeline!D822,account,2,FALSE)</f>
        <v>technolgy</v>
      </c>
      <c r="J822">
        <f>VLOOKUP(D822,account,3,FALSE)</f>
        <v>1980</v>
      </c>
      <c r="K822">
        <f>VLOOKUP(D822,account,4,FALSE)</f>
        <v>7708.38</v>
      </c>
      <c r="L822">
        <f>VLOOKUP(D822,account,5,FALSE)</f>
        <v>13756</v>
      </c>
      <c r="M822" t="str">
        <f>VLOOKUP(D822,account,6,FALSE)</f>
        <v>United States</v>
      </c>
      <c r="N822">
        <f>VLOOKUP(D822,accounts,7,FALSE)</f>
        <v>0</v>
      </c>
      <c r="O822" t="str">
        <f>VLOOKUP(C822,products,2,FALSE)</f>
        <v>MG</v>
      </c>
      <c r="P822">
        <f>VLOOKUP(C822,products,3,FALSE)</f>
        <v>3393</v>
      </c>
      <c r="Q822" t="str">
        <f>VLOOKUP(B822,sales,2,FALSE)</f>
        <v>Cara Losch</v>
      </c>
      <c r="R822" t="str">
        <f>VLOOKUP(B822,sales,3,FALSE)</f>
        <v>East</v>
      </c>
    </row>
    <row r="823" spans="1:18">
      <c r="A823" t="s">
        <v>987</v>
      </c>
      <c r="B823" t="s">
        <v>19</v>
      </c>
      <c r="C823" t="s">
        <v>55</v>
      </c>
      <c r="D823" t="s">
        <v>297</v>
      </c>
      <c r="E823" t="s">
        <v>52</v>
      </c>
      <c r="F823" s="1">
        <v>42792</v>
      </c>
      <c r="G823" s="1">
        <v>42810</v>
      </c>
      <c r="H823">
        <v>0</v>
      </c>
      <c r="I823" t="str">
        <f>VLOOKUP(pipeline!D823,account,2,FALSE)</f>
        <v>medical</v>
      </c>
      <c r="J823">
        <f t="shared" ref="J823:J832" si="603">VLOOKUP(D823,account,3,FALSE)</f>
        <v>1986</v>
      </c>
      <c r="K823">
        <f t="shared" ref="K823:K832" si="604">VLOOKUP(D823,account,4,FALSE)</f>
        <v>647.18</v>
      </c>
      <c r="L823">
        <f t="shared" ref="L823:L832" si="605">VLOOKUP(D823,account,5,FALSE)</f>
        <v>1185</v>
      </c>
      <c r="M823" t="str">
        <f t="shared" ref="M823:M832" si="606">VLOOKUP(D823,account,6,FALSE)</f>
        <v>Kenya</v>
      </c>
      <c r="N823">
        <f t="shared" ref="N823:N832" si="607">VLOOKUP(D823,accounts,7,FALSE)</f>
        <v>0</v>
      </c>
      <c r="O823" t="str">
        <f t="shared" ref="O823:O832" si="608">VLOOKUP(C823,products,2,FALSE)</f>
        <v>GTX</v>
      </c>
      <c r="P823">
        <f t="shared" ref="P823:P828" si="609">VLOOKUP(C823,products,3,FALSE)</f>
        <v>550</v>
      </c>
      <c r="Q823" t="str">
        <f t="shared" ref="Q823:Q828" si="610">VLOOKUP(B823,sales,2,FALSE)</f>
        <v>Dustin Brinkmann</v>
      </c>
      <c r="R823" t="str">
        <f t="shared" ref="R823:R828" si="611">VLOOKUP(B823,sales,3,FALSE)</f>
        <v>Central</v>
      </c>
    </row>
    <row r="824" spans="1:18">
      <c r="A824" t="s">
        <v>988</v>
      </c>
      <c r="B824" t="s">
        <v>31</v>
      </c>
      <c r="C824" t="s">
        <v>59</v>
      </c>
      <c r="D824" t="s">
        <v>138</v>
      </c>
      <c r="E824" t="s">
        <v>50</v>
      </c>
      <c r="F824" s="1">
        <v>42792</v>
      </c>
      <c r="G824" s="1">
        <v>42807</v>
      </c>
      <c r="H824">
        <v>4766</v>
      </c>
      <c r="I824" t="str">
        <f>VLOOKUP(pipeline!D824,account,2,FALSE)</f>
        <v>marketing</v>
      </c>
      <c r="J824">
        <f t="shared" si="603"/>
        <v>1984</v>
      </c>
      <c r="K824">
        <f t="shared" si="604"/>
        <v>3027.46</v>
      </c>
      <c r="L824">
        <f t="shared" si="605"/>
        <v>9516</v>
      </c>
      <c r="M824" t="str">
        <f t="shared" si="606"/>
        <v>Jordan</v>
      </c>
      <c r="N824">
        <f t="shared" si="607"/>
        <v>0</v>
      </c>
      <c r="O824" t="str">
        <f t="shared" si="608"/>
        <v>GTX</v>
      </c>
      <c r="P824">
        <f t="shared" si="609"/>
        <v>5482</v>
      </c>
      <c r="Q824" t="str">
        <f t="shared" si="610"/>
        <v>Rocco Neubert</v>
      </c>
      <c r="R824" t="str">
        <f t="shared" si="611"/>
        <v>East</v>
      </c>
    </row>
    <row r="825" spans="1:18">
      <c r="A825" t="s">
        <v>989</v>
      </c>
      <c r="B825" t="s">
        <v>7</v>
      </c>
      <c r="C825" t="s">
        <v>57</v>
      </c>
      <c r="D825" t="s">
        <v>223</v>
      </c>
      <c r="E825" t="s">
        <v>52</v>
      </c>
      <c r="F825" s="1">
        <v>42792</v>
      </c>
      <c r="G825" s="1">
        <v>42896</v>
      </c>
      <c r="H825">
        <v>0</v>
      </c>
      <c r="I825" t="str">
        <f>VLOOKUP(pipeline!D825,account,2,FALSE)</f>
        <v>retail</v>
      </c>
      <c r="J825">
        <f t="shared" si="603"/>
        <v>2003</v>
      </c>
      <c r="K825">
        <f t="shared" si="604"/>
        <v>1419.98</v>
      </c>
      <c r="L825">
        <f t="shared" si="605"/>
        <v>4018</v>
      </c>
      <c r="M825" t="str">
        <f t="shared" si="606"/>
        <v>United States</v>
      </c>
      <c r="N825">
        <f t="shared" si="607"/>
        <v>0</v>
      </c>
      <c r="O825" t="str">
        <f t="shared" si="608"/>
        <v>MG</v>
      </c>
      <c r="P825">
        <f t="shared" si="609"/>
        <v>3393</v>
      </c>
      <c r="Q825" t="str">
        <f t="shared" si="610"/>
        <v>Cara Losch</v>
      </c>
      <c r="R825" t="str">
        <f t="shared" si="611"/>
        <v>East</v>
      </c>
    </row>
    <row r="826" spans="1:18">
      <c r="A826" t="s">
        <v>990</v>
      </c>
      <c r="B826" t="s">
        <v>33</v>
      </c>
      <c r="C826" t="s">
        <v>55</v>
      </c>
      <c r="D826" t="s">
        <v>121</v>
      </c>
      <c r="E826" t="s">
        <v>50</v>
      </c>
      <c r="F826" s="1">
        <v>42792</v>
      </c>
      <c r="G826" s="1">
        <v>42882</v>
      </c>
      <c r="H826">
        <v>592</v>
      </c>
      <c r="I826" t="str">
        <f>VLOOKUP(pipeline!D826,account,2,FALSE)</f>
        <v>retail</v>
      </c>
      <c r="J826">
        <f t="shared" si="603"/>
        <v>1995</v>
      </c>
      <c r="K826">
        <f t="shared" si="604"/>
        <v>5158.71</v>
      </c>
      <c r="L826">
        <f t="shared" si="605"/>
        <v>17479</v>
      </c>
      <c r="M826" t="str">
        <f t="shared" si="606"/>
        <v>Japan</v>
      </c>
      <c r="N826">
        <f t="shared" si="607"/>
        <v>0</v>
      </c>
      <c r="O826" t="str">
        <f t="shared" si="608"/>
        <v>GTX</v>
      </c>
      <c r="P826">
        <f t="shared" si="609"/>
        <v>550</v>
      </c>
      <c r="Q826" t="str">
        <f t="shared" si="610"/>
        <v>Rocco Neubert</v>
      </c>
      <c r="R826" t="str">
        <f t="shared" si="611"/>
        <v>East</v>
      </c>
    </row>
    <row r="827" spans="1:18">
      <c r="A827" t="s">
        <v>991</v>
      </c>
      <c r="B827" t="s">
        <v>34</v>
      </c>
      <c r="C827" t="s">
        <v>55</v>
      </c>
      <c r="D827" t="s">
        <v>463</v>
      </c>
      <c r="E827" t="s">
        <v>52</v>
      </c>
      <c r="F827" s="1">
        <v>42792</v>
      </c>
      <c r="G827" s="1">
        <v>42887</v>
      </c>
      <c r="H827">
        <v>0</v>
      </c>
      <c r="I827" t="str">
        <f>VLOOKUP(pipeline!D827,account,2,FALSE)</f>
        <v>technolgy</v>
      </c>
      <c r="J827">
        <f t="shared" si="603"/>
        <v>2011</v>
      </c>
      <c r="K827">
        <f t="shared" si="604"/>
        <v>527.11</v>
      </c>
      <c r="L827">
        <f t="shared" si="605"/>
        <v>1428</v>
      </c>
      <c r="M827" t="str">
        <f t="shared" si="606"/>
        <v>United States</v>
      </c>
      <c r="N827" t="str">
        <f t="shared" si="607"/>
        <v>Acme Corporation</v>
      </c>
      <c r="O827" t="str">
        <f t="shared" si="608"/>
        <v>GTX</v>
      </c>
      <c r="P827">
        <f t="shared" si="609"/>
        <v>550</v>
      </c>
      <c r="Q827" t="str">
        <f t="shared" si="610"/>
        <v>Rocco Neubert</v>
      </c>
      <c r="R827" t="str">
        <f t="shared" si="611"/>
        <v>East</v>
      </c>
    </row>
    <row r="828" spans="1:18">
      <c r="A828" t="s">
        <v>992</v>
      </c>
      <c r="B828" t="s">
        <v>13</v>
      </c>
      <c r="C828" t="s">
        <v>56</v>
      </c>
      <c r="D828" t="s">
        <v>134</v>
      </c>
      <c r="E828" t="s">
        <v>52</v>
      </c>
      <c r="F828" s="1">
        <v>42792</v>
      </c>
      <c r="G828" s="1">
        <v>42879</v>
      </c>
      <c r="H828">
        <v>0</v>
      </c>
      <c r="I828" t="str">
        <f>VLOOKUP(pipeline!D828,account,2,FALSE)</f>
        <v>services</v>
      </c>
      <c r="J828">
        <f t="shared" si="603"/>
        <v>2003</v>
      </c>
      <c r="K828">
        <f t="shared" si="604"/>
        <v>692.19</v>
      </c>
      <c r="L828">
        <f t="shared" si="605"/>
        <v>1922</v>
      </c>
      <c r="M828" t="str">
        <f t="shared" si="606"/>
        <v>United States</v>
      </c>
      <c r="N828">
        <f t="shared" si="607"/>
        <v>0</v>
      </c>
      <c r="O828" t="str">
        <f t="shared" si="608"/>
        <v>MG</v>
      </c>
      <c r="P828">
        <f t="shared" si="609"/>
        <v>55</v>
      </c>
      <c r="Q828" t="str">
        <f t="shared" si="610"/>
        <v>Celia Rouche</v>
      </c>
      <c r="R828" t="str">
        <f t="shared" si="611"/>
        <v>West</v>
      </c>
    </row>
    <row r="829" spans="1:18">
      <c r="A829" t="s">
        <v>993</v>
      </c>
      <c r="B829" t="s">
        <v>37</v>
      </c>
      <c r="C829" t="s">
        <v>58</v>
      </c>
      <c r="D829" t="s">
        <v>93</v>
      </c>
      <c r="E829" t="s">
        <v>52</v>
      </c>
      <c r="F829" s="1">
        <v>42792</v>
      </c>
      <c r="G829" s="1">
        <v>42884</v>
      </c>
      <c r="H829">
        <v>0</v>
      </c>
      <c r="I829" t="str">
        <f>VLOOKUP(pipeline!D829,account,2,FALSE)</f>
        <v>entertainment</v>
      </c>
      <c r="J829">
        <f t="shared" si="603"/>
        <v>1993</v>
      </c>
      <c r="K829">
        <f t="shared" si="604"/>
        <v>4269.9</v>
      </c>
      <c r="L829">
        <f t="shared" si="605"/>
        <v>6472</v>
      </c>
      <c r="M829" t="str">
        <f t="shared" si="606"/>
        <v>United States</v>
      </c>
      <c r="N829" t="str">
        <f t="shared" si="607"/>
        <v>Massive Dynamic</v>
      </c>
      <c r="O829" t="str">
        <f t="shared" si="608"/>
        <v>GTX</v>
      </c>
      <c r="P829">
        <f>VLOOKUP(C829,products,3,FALSE)</f>
        <v>1096</v>
      </c>
      <c r="Q829" t="str">
        <f>VLOOKUP(B829,sales,2,FALSE)</f>
        <v>Summer Sewald</v>
      </c>
      <c r="R829" t="str">
        <f>VLOOKUP(B829,sales,3,FALSE)</f>
        <v>West</v>
      </c>
    </row>
    <row r="830" spans="1:18">
      <c r="A830" t="s">
        <v>994</v>
      </c>
      <c r="B830" t="s">
        <v>39</v>
      </c>
      <c r="C830" t="s">
        <v>59</v>
      </c>
      <c r="D830" t="s">
        <v>316</v>
      </c>
      <c r="E830" t="s">
        <v>53</v>
      </c>
      <c r="F830" s="1">
        <v>42792</v>
      </c>
      <c r="I830" t="str">
        <f>VLOOKUP(pipeline!D830,account,2,FALSE)</f>
        <v>retail</v>
      </c>
      <c r="J830">
        <f t="shared" si="603"/>
        <v>2009</v>
      </c>
      <c r="K830">
        <f t="shared" si="604"/>
        <v>497.11</v>
      </c>
      <c r="L830">
        <f t="shared" si="605"/>
        <v>1588</v>
      </c>
      <c r="M830" t="str">
        <f t="shared" si="606"/>
        <v>United States</v>
      </c>
      <c r="N830">
        <f t="shared" si="607"/>
        <v>0</v>
      </c>
      <c r="O830" t="str">
        <f t="shared" si="608"/>
        <v>GTX</v>
      </c>
      <c r="P830">
        <f>VLOOKUP(C830,products,3,FALSE)</f>
        <v>5482</v>
      </c>
      <c r="Q830" t="str">
        <f>VLOOKUP(B830,sales,2,FALSE)</f>
        <v>Summer Sewald</v>
      </c>
      <c r="R830" t="str">
        <f>VLOOKUP(B830,sales,3,FALSE)</f>
        <v>West</v>
      </c>
    </row>
    <row r="831" spans="1:18">
      <c r="A831" t="s">
        <v>995</v>
      </c>
      <c r="B831" t="s">
        <v>21</v>
      </c>
      <c r="C831" t="s">
        <v>57</v>
      </c>
      <c r="D831" t="s">
        <v>141</v>
      </c>
      <c r="E831" t="s">
        <v>52</v>
      </c>
      <c r="F831" s="1">
        <v>42792</v>
      </c>
      <c r="G831" s="1">
        <v>42863</v>
      </c>
      <c r="H831">
        <v>0</v>
      </c>
      <c r="I831" t="str">
        <f>VLOOKUP(pipeline!D831,account,2,FALSE)</f>
        <v>telecommunications</v>
      </c>
      <c r="J831">
        <f t="shared" si="603"/>
        <v>2007</v>
      </c>
      <c r="K831">
        <f t="shared" si="604"/>
        <v>86.68</v>
      </c>
      <c r="L831">
        <f t="shared" si="605"/>
        <v>187</v>
      </c>
      <c r="M831" t="str">
        <f t="shared" si="606"/>
        <v>United States</v>
      </c>
      <c r="N831" t="str">
        <f t="shared" si="607"/>
        <v>Sonron</v>
      </c>
      <c r="O831" t="str">
        <f t="shared" si="608"/>
        <v>MG</v>
      </c>
      <c r="P831">
        <f>VLOOKUP(C831,products,3,FALSE)</f>
        <v>3393</v>
      </c>
      <c r="Q831" t="str">
        <f>VLOOKUP(B831,sales,2,FALSE)</f>
        <v>Dustin Brinkmann</v>
      </c>
      <c r="R831" t="str">
        <f>VLOOKUP(B831,sales,3,FALSE)</f>
        <v>Central</v>
      </c>
    </row>
    <row r="832" spans="1:18">
      <c r="A832" t="s">
        <v>996</v>
      </c>
      <c r="B832" t="s">
        <v>15</v>
      </c>
      <c r="C832" t="s">
        <v>58</v>
      </c>
      <c r="D832" t="s">
        <v>153</v>
      </c>
      <c r="E832" t="s">
        <v>52</v>
      </c>
      <c r="F832" s="1">
        <v>42792</v>
      </c>
      <c r="G832" s="1">
        <v>42902</v>
      </c>
      <c r="H832">
        <v>0</v>
      </c>
      <c r="I832" t="str">
        <f>VLOOKUP(pipeline!D832,account,2,FALSE)</f>
        <v>retail</v>
      </c>
      <c r="J832">
        <f t="shared" si="603"/>
        <v>2001</v>
      </c>
      <c r="K832">
        <f t="shared" si="604"/>
        <v>2437.85</v>
      </c>
      <c r="L832">
        <f t="shared" si="605"/>
        <v>4874</v>
      </c>
      <c r="M832" t="str">
        <f t="shared" si="606"/>
        <v>United States</v>
      </c>
      <c r="N832">
        <f t="shared" si="607"/>
        <v>0</v>
      </c>
      <c r="O832" t="str">
        <f t="shared" si="608"/>
        <v>GTX</v>
      </c>
      <c r="P832">
        <f>VLOOKUP(C832,products,3,FALSE)</f>
        <v>1096</v>
      </c>
      <c r="Q832" t="str">
        <f>VLOOKUP(B832,sales,2,FALSE)</f>
        <v>Celia Rouche</v>
      </c>
      <c r="R832" t="str">
        <f>VLOOKUP(B832,sales,3,FALSE)</f>
        <v>West</v>
      </c>
    </row>
    <row r="833" spans="1:18">
      <c r="A833" t="s">
        <v>997</v>
      </c>
      <c r="B833" t="s">
        <v>40</v>
      </c>
      <c r="C833" t="s">
        <v>57</v>
      </c>
      <c r="D833" t="s">
        <v>627</v>
      </c>
      <c r="E833" t="s">
        <v>53</v>
      </c>
      <c r="F833" s="1">
        <v>42792</v>
      </c>
      <c r="I833" t="str">
        <f>VLOOKUP(pipeline!D833,account,2,FALSE)</f>
        <v>technolgy</v>
      </c>
      <c r="J833">
        <f t="shared" ref="J833:J841" si="612">VLOOKUP(D833,account,3,FALSE)</f>
        <v>1993</v>
      </c>
      <c r="K833">
        <f t="shared" ref="K833:K841" si="613">VLOOKUP(D833,account,4,FALSE)</f>
        <v>1242.32</v>
      </c>
      <c r="L833">
        <f t="shared" ref="L833:L841" si="614">VLOOKUP(D833,account,5,FALSE)</f>
        <v>3027</v>
      </c>
      <c r="M833" t="str">
        <f t="shared" ref="M833:M841" si="615">VLOOKUP(D833,account,6,FALSE)</f>
        <v>United States</v>
      </c>
      <c r="N833" t="str">
        <f t="shared" ref="N833:N841" si="616">VLOOKUP(D833,accounts,7,FALSE)</f>
        <v>Acme Corporation</v>
      </c>
      <c r="O833" t="str">
        <f t="shared" ref="O833:O841" si="617">VLOOKUP(C833,products,2,FALSE)</f>
        <v>MG</v>
      </c>
      <c r="P833">
        <f t="shared" ref="P833:P841" si="618">VLOOKUP(C833,products,3,FALSE)</f>
        <v>3393</v>
      </c>
      <c r="Q833" t="str">
        <f t="shared" ref="Q833:Q841" si="619">VLOOKUP(B833,sales,2,FALSE)</f>
        <v>Summer Sewald</v>
      </c>
      <c r="R833" t="str">
        <f t="shared" ref="R833:R841" si="620">VLOOKUP(B833,sales,3,FALSE)</f>
        <v>West</v>
      </c>
    </row>
    <row r="834" spans="1:18">
      <c r="A834" t="s">
        <v>998</v>
      </c>
      <c r="B834" t="s">
        <v>40</v>
      </c>
      <c r="C834" t="s">
        <v>58</v>
      </c>
      <c r="D834" t="s">
        <v>205</v>
      </c>
      <c r="E834" t="s">
        <v>52</v>
      </c>
      <c r="F834" s="1">
        <v>42792</v>
      </c>
      <c r="G834" s="1">
        <v>42912</v>
      </c>
      <c r="H834">
        <v>0</v>
      </c>
      <c r="I834" t="str">
        <f>VLOOKUP(pipeline!D834,account,2,FALSE)</f>
        <v>telecommunications</v>
      </c>
      <c r="J834">
        <f t="shared" si="612"/>
        <v>1995</v>
      </c>
      <c r="K834">
        <f t="shared" si="613"/>
        <v>1825.82</v>
      </c>
      <c r="L834">
        <f t="shared" si="614"/>
        <v>5595</v>
      </c>
      <c r="M834" t="str">
        <f t="shared" si="615"/>
        <v>United States</v>
      </c>
      <c r="N834" t="str">
        <f t="shared" si="616"/>
        <v>Sonron</v>
      </c>
      <c r="O834" t="str">
        <f t="shared" si="617"/>
        <v>GTX</v>
      </c>
      <c r="P834">
        <f t="shared" si="618"/>
        <v>1096</v>
      </c>
      <c r="Q834" t="str">
        <f t="shared" si="619"/>
        <v>Summer Sewald</v>
      </c>
      <c r="R834" t="str">
        <f t="shared" si="620"/>
        <v>West</v>
      </c>
    </row>
    <row r="835" spans="1:18">
      <c r="A835" t="s">
        <v>999</v>
      </c>
      <c r="B835" t="s">
        <v>40</v>
      </c>
      <c r="C835" t="s">
        <v>56</v>
      </c>
      <c r="D835" t="s">
        <v>176</v>
      </c>
      <c r="E835" t="s">
        <v>52</v>
      </c>
      <c r="F835" s="1">
        <v>42792</v>
      </c>
      <c r="G835" s="1">
        <v>42858</v>
      </c>
      <c r="H835">
        <v>0</v>
      </c>
      <c r="I835" t="str">
        <f>VLOOKUP(pipeline!D835,account,2,FALSE)</f>
        <v>services</v>
      </c>
      <c r="J835">
        <f t="shared" si="612"/>
        <v>1987</v>
      </c>
      <c r="K835">
        <f t="shared" si="613"/>
        <v>405.59</v>
      </c>
      <c r="L835">
        <f t="shared" si="614"/>
        <v>1179</v>
      </c>
      <c r="M835" t="str">
        <f t="shared" si="615"/>
        <v>Brazil</v>
      </c>
      <c r="N835" t="str">
        <f t="shared" si="616"/>
        <v>Warephase</v>
      </c>
      <c r="O835" t="str">
        <f t="shared" si="617"/>
        <v>MG</v>
      </c>
      <c r="P835">
        <f t="shared" si="618"/>
        <v>55</v>
      </c>
      <c r="Q835" t="str">
        <f t="shared" si="619"/>
        <v>Summer Sewald</v>
      </c>
      <c r="R835" t="str">
        <f t="shared" si="620"/>
        <v>West</v>
      </c>
    </row>
    <row r="836" spans="1:18">
      <c r="A836" t="s">
        <v>1000</v>
      </c>
      <c r="B836" t="s">
        <v>22</v>
      </c>
      <c r="C836" t="s">
        <v>55</v>
      </c>
      <c r="D836" t="s">
        <v>208</v>
      </c>
      <c r="E836" t="s">
        <v>50</v>
      </c>
      <c r="F836" s="1">
        <v>42792</v>
      </c>
      <c r="G836" s="1">
        <v>42809</v>
      </c>
      <c r="H836">
        <v>660</v>
      </c>
      <c r="I836" t="str">
        <f>VLOOKUP(pipeline!D836,account,2,FALSE)</f>
        <v>software</v>
      </c>
      <c r="J836">
        <f t="shared" si="612"/>
        <v>1982</v>
      </c>
      <c r="K836">
        <f t="shared" si="613"/>
        <v>4618</v>
      </c>
      <c r="L836">
        <f t="shared" si="614"/>
        <v>10083</v>
      </c>
      <c r="M836" t="str">
        <f t="shared" si="615"/>
        <v>United States</v>
      </c>
      <c r="N836">
        <f t="shared" si="616"/>
        <v>0</v>
      </c>
      <c r="O836" t="str">
        <f t="shared" si="617"/>
        <v>GTX</v>
      </c>
      <c r="P836">
        <f t="shared" si="618"/>
        <v>550</v>
      </c>
      <c r="Q836" t="str">
        <f t="shared" si="619"/>
        <v>Dustin Brinkmann</v>
      </c>
      <c r="R836" t="str">
        <f t="shared" si="620"/>
        <v>Central</v>
      </c>
    </row>
    <row r="837" spans="1:18">
      <c r="A837" t="s">
        <v>1001</v>
      </c>
      <c r="B837" t="s">
        <v>22</v>
      </c>
      <c r="C837" t="s">
        <v>55</v>
      </c>
      <c r="D837" t="s">
        <v>155</v>
      </c>
      <c r="E837" t="s">
        <v>50</v>
      </c>
      <c r="F837" s="1">
        <v>42792</v>
      </c>
      <c r="G837" s="1">
        <v>42881</v>
      </c>
      <c r="H837">
        <v>443</v>
      </c>
      <c r="I837" t="str">
        <f>VLOOKUP(pipeline!D837,account,2,FALSE)</f>
        <v>technolgy</v>
      </c>
      <c r="J837">
        <f t="shared" si="612"/>
        <v>1983</v>
      </c>
      <c r="K837">
        <f t="shared" si="613"/>
        <v>1008.06</v>
      </c>
      <c r="L837">
        <f t="shared" si="614"/>
        <v>1238</v>
      </c>
      <c r="M837" t="str">
        <f t="shared" si="615"/>
        <v>United States</v>
      </c>
      <c r="N837">
        <f t="shared" si="616"/>
        <v>0</v>
      </c>
      <c r="O837" t="str">
        <f t="shared" si="617"/>
        <v>GTX</v>
      </c>
      <c r="P837">
        <f t="shared" si="618"/>
        <v>550</v>
      </c>
      <c r="Q837" t="str">
        <f t="shared" si="619"/>
        <v>Dustin Brinkmann</v>
      </c>
      <c r="R837" t="str">
        <f t="shared" si="620"/>
        <v>Central</v>
      </c>
    </row>
    <row r="838" spans="1:18">
      <c r="A838" t="s">
        <v>1002</v>
      </c>
      <c r="B838" t="s">
        <v>29</v>
      </c>
      <c r="C838" t="s">
        <v>56</v>
      </c>
      <c r="D838" t="s">
        <v>85</v>
      </c>
      <c r="E838" t="s">
        <v>52</v>
      </c>
      <c r="F838" s="1">
        <v>42792</v>
      </c>
      <c r="G838" s="1">
        <v>42875</v>
      </c>
      <c r="H838">
        <v>0</v>
      </c>
      <c r="I838" t="str">
        <f>VLOOKUP(pipeline!D838,account,2,FALSE)</f>
        <v>software</v>
      </c>
      <c r="J838">
        <f t="shared" si="612"/>
        <v>1998</v>
      </c>
      <c r="K838">
        <f t="shared" si="613"/>
        <v>2714.9</v>
      </c>
      <c r="L838">
        <f t="shared" si="614"/>
        <v>2641</v>
      </c>
      <c r="M838" t="str">
        <f t="shared" si="615"/>
        <v>United States</v>
      </c>
      <c r="N838" t="str">
        <f t="shared" si="616"/>
        <v>Acme Corporation</v>
      </c>
      <c r="O838" t="str">
        <f t="shared" si="617"/>
        <v>MG</v>
      </c>
      <c r="P838">
        <f t="shared" si="618"/>
        <v>55</v>
      </c>
      <c r="Q838" t="str">
        <f t="shared" si="619"/>
        <v>Melvin Marxen</v>
      </c>
      <c r="R838" t="str">
        <f t="shared" si="620"/>
        <v>Central</v>
      </c>
    </row>
    <row r="839" spans="1:18">
      <c r="A839" t="s">
        <v>1003</v>
      </c>
      <c r="B839" t="s">
        <v>9</v>
      </c>
      <c r="C839" t="s">
        <v>59</v>
      </c>
      <c r="D839" t="s">
        <v>127</v>
      </c>
      <c r="E839" t="s">
        <v>52</v>
      </c>
      <c r="F839" s="1">
        <v>42792</v>
      </c>
      <c r="G839" s="1">
        <v>42797</v>
      </c>
      <c r="H839">
        <v>0</v>
      </c>
      <c r="I839" t="str">
        <f>VLOOKUP(pipeline!D839,account,2,FALSE)</f>
        <v>software</v>
      </c>
      <c r="J839">
        <f t="shared" si="612"/>
        <v>1979</v>
      </c>
      <c r="K839">
        <f t="shared" si="613"/>
        <v>4478.47</v>
      </c>
      <c r="L839">
        <f t="shared" si="614"/>
        <v>13809</v>
      </c>
      <c r="M839" t="str">
        <f t="shared" si="615"/>
        <v>United States</v>
      </c>
      <c r="N839">
        <f t="shared" si="616"/>
        <v>0</v>
      </c>
      <c r="O839" t="str">
        <f t="shared" si="617"/>
        <v>GTX</v>
      </c>
      <c r="P839">
        <f t="shared" si="618"/>
        <v>5482</v>
      </c>
      <c r="Q839" t="str">
        <f t="shared" si="619"/>
        <v>Cara Losch</v>
      </c>
      <c r="R839" t="str">
        <f t="shared" si="620"/>
        <v>East</v>
      </c>
    </row>
    <row r="840" spans="1:18">
      <c r="A840" t="s">
        <v>1004</v>
      </c>
      <c r="B840" t="s">
        <v>9</v>
      </c>
      <c r="C840" t="s">
        <v>56</v>
      </c>
      <c r="D840" t="s">
        <v>136</v>
      </c>
      <c r="E840" t="s">
        <v>52</v>
      </c>
      <c r="F840" s="1">
        <v>42792</v>
      </c>
      <c r="G840" s="1">
        <v>42873</v>
      </c>
      <c r="H840">
        <v>0</v>
      </c>
      <c r="I840" t="str">
        <f>VLOOKUP(pipeline!D840,account,2,FALSE)</f>
        <v>medical</v>
      </c>
      <c r="J840">
        <f t="shared" si="612"/>
        <v>1996</v>
      </c>
      <c r="K840">
        <f t="shared" si="613"/>
        <v>439.21</v>
      </c>
      <c r="L840">
        <f t="shared" si="614"/>
        <v>792</v>
      </c>
      <c r="M840" t="str">
        <f t="shared" si="615"/>
        <v>United States</v>
      </c>
      <c r="N840">
        <f t="shared" si="616"/>
        <v>0</v>
      </c>
      <c r="O840" t="str">
        <f t="shared" si="617"/>
        <v>MG</v>
      </c>
      <c r="P840">
        <f t="shared" si="618"/>
        <v>55</v>
      </c>
      <c r="Q840" t="str">
        <f t="shared" si="619"/>
        <v>Cara Losch</v>
      </c>
      <c r="R840" t="str">
        <f t="shared" si="620"/>
        <v>East</v>
      </c>
    </row>
    <row r="841" spans="1:18">
      <c r="A841" t="s">
        <v>1005</v>
      </c>
      <c r="B841" t="s">
        <v>23</v>
      </c>
      <c r="C841" t="s">
        <v>56</v>
      </c>
      <c r="D841" t="s">
        <v>216</v>
      </c>
      <c r="E841" t="s">
        <v>50</v>
      </c>
      <c r="F841" s="1">
        <v>42792</v>
      </c>
      <c r="G841" s="1">
        <v>42904</v>
      </c>
      <c r="H841">
        <v>61</v>
      </c>
      <c r="I841" t="str">
        <f>VLOOKUP(pipeline!D841,account,2,FALSE)</f>
        <v>entertainment</v>
      </c>
      <c r="J841">
        <f t="shared" si="612"/>
        <v>1998</v>
      </c>
      <c r="K841">
        <f t="shared" si="613"/>
        <v>217.87</v>
      </c>
      <c r="L841">
        <f t="shared" si="614"/>
        <v>551</v>
      </c>
      <c r="M841" t="str">
        <f t="shared" si="615"/>
        <v>United States</v>
      </c>
      <c r="N841">
        <f t="shared" si="616"/>
        <v>0</v>
      </c>
      <c r="O841" t="str">
        <f t="shared" si="617"/>
        <v>MG</v>
      </c>
      <c r="P841">
        <f t="shared" si="618"/>
        <v>55</v>
      </c>
      <c r="Q841" t="str">
        <f t="shared" si="619"/>
        <v>Dustin Brinkmann</v>
      </c>
      <c r="R841" t="str">
        <f t="shared" si="620"/>
        <v>Central</v>
      </c>
    </row>
    <row r="842" spans="1:18">
      <c r="A842" t="s">
        <v>1006</v>
      </c>
      <c r="B842" t="s">
        <v>41</v>
      </c>
      <c r="C842" t="s">
        <v>59</v>
      </c>
      <c r="D842" t="s">
        <v>196</v>
      </c>
      <c r="E842" t="s">
        <v>50</v>
      </c>
      <c r="F842" s="1">
        <v>42792</v>
      </c>
      <c r="G842" s="1">
        <v>42808</v>
      </c>
      <c r="H842">
        <v>4846</v>
      </c>
      <c r="I842" t="str">
        <f>VLOOKUP(pipeline!D842,account,2,FALSE)</f>
        <v>employment</v>
      </c>
      <c r="J842">
        <f t="shared" ref="J842:J851" si="621">VLOOKUP(D842,account,3,FALSE)</f>
        <v>1983</v>
      </c>
      <c r="K842">
        <f t="shared" ref="K842:K851" si="622">VLOOKUP(D842,account,4,FALSE)</f>
        <v>2871.35</v>
      </c>
      <c r="L842">
        <f t="shared" ref="L842:L851" si="623">VLOOKUP(D842,account,5,FALSE)</f>
        <v>9561</v>
      </c>
      <c r="M842" t="str">
        <f t="shared" ref="M842:M851" si="624">VLOOKUP(D842,account,6,FALSE)</f>
        <v>United States</v>
      </c>
      <c r="N842">
        <f t="shared" ref="N842:N851" si="625">VLOOKUP(D842,accounts,7,FALSE)</f>
        <v>0</v>
      </c>
      <c r="O842" t="str">
        <f t="shared" ref="O842:O851" si="626">VLOOKUP(C842,products,2,FALSE)</f>
        <v>GTX</v>
      </c>
      <c r="P842">
        <f t="shared" ref="P842:P873" si="627">VLOOKUP(C842,products,3,FALSE)</f>
        <v>5482</v>
      </c>
      <c r="Q842" t="str">
        <f t="shared" ref="Q842:Q873" si="628">VLOOKUP(B842,sales,2,FALSE)</f>
        <v>Summer Sewald</v>
      </c>
      <c r="R842" t="str">
        <f t="shared" ref="R842:R873" si="629">VLOOKUP(B842,sales,3,FALSE)</f>
        <v>West</v>
      </c>
    </row>
    <row r="843" spans="1:18">
      <c r="A843" t="s">
        <v>1007</v>
      </c>
      <c r="B843" t="s">
        <v>19</v>
      </c>
      <c r="C843" t="s">
        <v>55</v>
      </c>
      <c r="D843" t="s">
        <v>129</v>
      </c>
      <c r="E843" t="s">
        <v>50</v>
      </c>
      <c r="F843" s="1">
        <v>42793</v>
      </c>
      <c r="G843" s="1">
        <v>42890</v>
      </c>
      <c r="H843">
        <v>574</v>
      </c>
      <c r="I843" t="str">
        <f>VLOOKUP(pipeline!D843,account,2,FALSE)</f>
        <v>marketing</v>
      </c>
      <c r="J843">
        <f t="shared" si="621"/>
        <v>1995</v>
      </c>
      <c r="K843">
        <f t="shared" si="622"/>
        <v>2173.98</v>
      </c>
      <c r="L843">
        <f t="shared" si="623"/>
        <v>2928</v>
      </c>
      <c r="M843" t="str">
        <f t="shared" si="624"/>
        <v>United States</v>
      </c>
      <c r="N843" t="str">
        <f t="shared" si="625"/>
        <v>Inity</v>
      </c>
      <c r="O843" t="str">
        <f t="shared" si="626"/>
        <v>GTX</v>
      </c>
      <c r="P843">
        <f t="shared" si="627"/>
        <v>550</v>
      </c>
      <c r="Q843" t="str">
        <f t="shared" si="628"/>
        <v>Dustin Brinkmann</v>
      </c>
      <c r="R843" t="str">
        <f t="shared" si="629"/>
        <v>Central</v>
      </c>
    </row>
    <row r="844" spans="1:18">
      <c r="A844" t="s">
        <v>1008</v>
      </c>
      <c r="B844" t="s">
        <v>32</v>
      </c>
      <c r="C844" t="s">
        <v>55</v>
      </c>
      <c r="D844" t="s">
        <v>121</v>
      </c>
      <c r="E844" t="s">
        <v>52</v>
      </c>
      <c r="F844" s="1">
        <v>42793</v>
      </c>
      <c r="G844" s="1">
        <v>42904</v>
      </c>
      <c r="H844">
        <v>0</v>
      </c>
      <c r="I844" t="str">
        <f>VLOOKUP(pipeline!D844,account,2,FALSE)</f>
        <v>retail</v>
      </c>
      <c r="J844">
        <f t="shared" si="621"/>
        <v>1995</v>
      </c>
      <c r="K844">
        <f t="shared" si="622"/>
        <v>5158.71</v>
      </c>
      <c r="L844">
        <f t="shared" si="623"/>
        <v>17479</v>
      </c>
      <c r="M844" t="str">
        <f t="shared" si="624"/>
        <v>Japan</v>
      </c>
      <c r="N844">
        <f t="shared" si="625"/>
        <v>0</v>
      </c>
      <c r="O844" t="str">
        <f t="shared" si="626"/>
        <v>GTX</v>
      </c>
      <c r="P844">
        <f t="shared" si="627"/>
        <v>550</v>
      </c>
      <c r="Q844" t="str">
        <f t="shared" si="628"/>
        <v>Rocco Neubert</v>
      </c>
      <c r="R844" t="str">
        <f t="shared" si="629"/>
        <v>East</v>
      </c>
    </row>
    <row r="845" spans="1:18">
      <c r="A845" t="s">
        <v>1009</v>
      </c>
      <c r="B845" t="s">
        <v>20</v>
      </c>
      <c r="C845" t="s">
        <v>55</v>
      </c>
      <c r="D845" t="s">
        <v>149</v>
      </c>
      <c r="E845" t="s">
        <v>50</v>
      </c>
      <c r="F845" s="1">
        <v>42793</v>
      </c>
      <c r="G845" s="1">
        <v>42858</v>
      </c>
      <c r="H845">
        <v>497</v>
      </c>
      <c r="I845" t="str">
        <f>VLOOKUP(pipeline!D845,account,2,FALSE)</f>
        <v>technolgy</v>
      </c>
      <c r="J845">
        <f t="shared" si="621"/>
        <v>2005</v>
      </c>
      <c r="K845">
        <f t="shared" si="622"/>
        <v>1520.66</v>
      </c>
      <c r="L845">
        <f t="shared" si="623"/>
        <v>1806</v>
      </c>
      <c r="M845" t="str">
        <f t="shared" si="624"/>
        <v>United States</v>
      </c>
      <c r="N845">
        <f t="shared" si="625"/>
        <v>0</v>
      </c>
      <c r="O845" t="str">
        <f t="shared" si="626"/>
        <v>GTX</v>
      </c>
      <c r="P845">
        <f t="shared" si="627"/>
        <v>550</v>
      </c>
      <c r="Q845" t="str">
        <f t="shared" si="628"/>
        <v>Dustin Brinkmann</v>
      </c>
      <c r="R845" t="str">
        <f t="shared" si="629"/>
        <v>Central</v>
      </c>
    </row>
    <row r="846" spans="1:18">
      <c r="A846" t="s">
        <v>1010</v>
      </c>
      <c r="B846" t="s">
        <v>7</v>
      </c>
      <c r="C846" t="s">
        <v>55</v>
      </c>
      <c r="D846" t="s">
        <v>124</v>
      </c>
      <c r="E846" t="s">
        <v>52</v>
      </c>
      <c r="F846" s="1">
        <v>42793</v>
      </c>
      <c r="G846" s="1">
        <v>42859</v>
      </c>
      <c r="H846">
        <v>0</v>
      </c>
      <c r="I846" t="str">
        <f>VLOOKUP(pipeline!D846,account,2,FALSE)</f>
        <v>entertainment</v>
      </c>
      <c r="J846">
        <f t="shared" si="621"/>
        <v>1989</v>
      </c>
      <c r="K846">
        <f t="shared" si="622"/>
        <v>3838.39</v>
      </c>
      <c r="L846">
        <f t="shared" si="623"/>
        <v>8274</v>
      </c>
      <c r="M846" t="str">
        <f t="shared" si="624"/>
        <v>United States</v>
      </c>
      <c r="N846">
        <f t="shared" si="625"/>
        <v>0</v>
      </c>
      <c r="O846" t="str">
        <f t="shared" si="626"/>
        <v>GTX</v>
      </c>
      <c r="P846">
        <f t="shared" si="627"/>
        <v>550</v>
      </c>
      <c r="Q846" t="str">
        <f t="shared" si="628"/>
        <v>Cara Losch</v>
      </c>
      <c r="R846" t="str">
        <f t="shared" si="629"/>
        <v>East</v>
      </c>
    </row>
    <row r="847" spans="1:18">
      <c r="A847" t="s">
        <v>1011</v>
      </c>
      <c r="B847" t="s">
        <v>7</v>
      </c>
      <c r="C847" t="s">
        <v>59</v>
      </c>
      <c r="D847" t="s">
        <v>210</v>
      </c>
      <c r="E847" t="s">
        <v>50</v>
      </c>
      <c r="F847" s="1">
        <v>42793</v>
      </c>
      <c r="G847" s="1">
        <v>42885</v>
      </c>
      <c r="H847">
        <v>5159</v>
      </c>
      <c r="I847" t="str">
        <f>VLOOKUP(pipeline!D847,account,2,FALSE)</f>
        <v>technolgy</v>
      </c>
      <c r="J847">
        <f t="shared" si="621"/>
        <v>1980</v>
      </c>
      <c r="K847">
        <f t="shared" si="622"/>
        <v>7708.38</v>
      </c>
      <c r="L847">
        <f t="shared" si="623"/>
        <v>13756</v>
      </c>
      <c r="M847" t="str">
        <f t="shared" si="624"/>
        <v>United States</v>
      </c>
      <c r="N847">
        <f t="shared" si="625"/>
        <v>0</v>
      </c>
      <c r="O847" t="str">
        <f t="shared" si="626"/>
        <v>GTX</v>
      </c>
      <c r="P847">
        <f t="shared" si="627"/>
        <v>5482</v>
      </c>
      <c r="Q847" t="str">
        <f t="shared" si="628"/>
        <v>Cara Losch</v>
      </c>
      <c r="R847" t="str">
        <f t="shared" si="629"/>
        <v>East</v>
      </c>
    </row>
    <row r="848" spans="1:18">
      <c r="A848" t="s">
        <v>1012</v>
      </c>
      <c r="B848" t="s">
        <v>33</v>
      </c>
      <c r="C848" t="s">
        <v>58</v>
      </c>
      <c r="D848" t="s">
        <v>196</v>
      </c>
      <c r="E848" t="s">
        <v>53</v>
      </c>
      <c r="F848" s="1">
        <v>42793</v>
      </c>
      <c r="I848" t="str">
        <f>VLOOKUP(pipeline!D848,account,2,FALSE)</f>
        <v>employment</v>
      </c>
      <c r="J848">
        <f t="shared" si="621"/>
        <v>1983</v>
      </c>
      <c r="K848">
        <f t="shared" si="622"/>
        <v>2871.35</v>
      </c>
      <c r="L848">
        <f t="shared" si="623"/>
        <v>9561</v>
      </c>
      <c r="M848" t="str">
        <f t="shared" si="624"/>
        <v>United States</v>
      </c>
      <c r="N848">
        <f t="shared" si="625"/>
        <v>0</v>
      </c>
      <c r="O848" t="str">
        <f t="shared" si="626"/>
        <v>GTX</v>
      </c>
      <c r="P848">
        <f t="shared" si="627"/>
        <v>1096</v>
      </c>
      <c r="Q848" t="str">
        <f t="shared" si="628"/>
        <v>Rocco Neubert</v>
      </c>
      <c r="R848" t="str">
        <f t="shared" si="629"/>
        <v>East</v>
      </c>
    </row>
    <row r="849" spans="1:18">
      <c r="A849" t="s">
        <v>1013</v>
      </c>
      <c r="B849" t="s">
        <v>25</v>
      </c>
      <c r="C849" t="s">
        <v>56</v>
      </c>
      <c r="D849" t="s">
        <v>85</v>
      </c>
      <c r="E849" t="s">
        <v>52</v>
      </c>
      <c r="F849" s="1">
        <v>42793</v>
      </c>
      <c r="G849" s="1">
        <v>42857</v>
      </c>
      <c r="H849">
        <v>0</v>
      </c>
      <c r="I849" t="str">
        <f>VLOOKUP(pipeline!D849,account,2,FALSE)</f>
        <v>software</v>
      </c>
      <c r="J849">
        <f t="shared" si="621"/>
        <v>1998</v>
      </c>
      <c r="K849">
        <f t="shared" si="622"/>
        <v>2714.9</v>
      </c>
      <c r="L849">
        <f t="shared" si="623"/>
        <v>2641</v>
      </c>
      <c r="M849" t="str">
        <f t="shared" si="624"/>
        <v>United States</v>
      </c>
      <c r="N849" t="str">
        <f t="shared" si="625"/>
        <v>Acme Corporation</v>
      </c>
      <c r="O849" t="str">
        <f t="shared" si="626"/>
        <v>MG</v>
      </c>
      <c r="P849">
        <f t="shared" si="627"/>
        <v>55</v>
      </c>
      <c r="Q849" t="str">
        <f t="shared" si="628"/>
        <v>Melvin Marxen</v>
      </c>
      <c r="R849" t="str">
        <f t="shared" si="629"/>
        <v>Central</v>
      </c>
    </row>
    <row r="850" spans="1:18">
      <c r="A850" t="s">
        <v>1014</v>
      </c>
      <c r="B850" t="s">
        <v>34</v>
      </c>
      <c r="C850" t="s">
        <v>55</v>
      </c>
      <c r="D850" t="s">
        <v>121</v>
      </c>
      <c r="E850" t="s">
        <v>50</v>
      </c>
      <c r="F850" s="1">
        <v>42793</v>
      </c>
      <c r="G850" s="1">
        <v>42877</v>
      </c>
      <c r="H850">
        <v>609</v>
      </c>
      <c r="I850" t="str">
        <f>VLOOKUP(pipeline!D850,account,2,FALSE)</f>
        <v>retail</v>
      </c>
      <c r="J850">
        <f t="shared" si="621"/>
        <v>1995</v>
      </c>
      <c r="K850">
        <f t="shared" si="622"/>
        <v>5158.71</v>
      </c>
      <c r="L850">
        <f t="shared" si="623"/>
        <v>17479</v>
      </c>
      <c r="M850" t="str">
        <f t="shared" si="624"/>
        <v>Japan</v>
      </c>
      <c r="N850">
        <f t="shared" si="625"/>
        <v>0</v>
      </c>
      <c r="O850" t="str">
        <f t="shared" si="626"/>
        <v>GTX</v>
      </c>
      <c r="P850">
        <f t="shared" si="627"/>
        <v>550</v>
      </c>
      <c r="Q850" t="str">
        <f t="shared" si="628"/>
        <v>Rocco Neubert</v>
      </c>
      <c r="R850" t="str">
        <f t="shared" si="629"/>
        <v>East</v>
      </c>
    </row>
    <row r="851" spans="1:18">
      <c r="A851" t="s">
        <v>1015</v>
      </c>
      <c r="B851" t="s">
        <v>26</v>
      </c>
      <c r="C851" t="s">
        <v>58</v>
      </c>
      <c r="D851" t="s">
        <v>82</v>
      </c>
      <c r="E851" t="s">
        <v>50</v>
      </c>
      <c r="F851" s="1">
        <v>42793</v>
      </c>
      <c r="G851" s="1">
        <v>42910</v>
      </c>
      <c r="H851">
        <v>1008</v>
      </c>
      <c r="I851" t="str">
        <f>VLOOKUP(pipeline!D851,account,2,FALSE)</f>
        <v>retail</v>
      </c>
      <c r="J851">
        <f t="shared" si="621"/>
        <v>2001</v>
      </c>
      <c r="K851">
        <f t="shared" si="622"/>
        <v>718.62</v>
      </c>
      <c r="L851">
        <f t="shared" si="623"/>
        <v>2448</v>
      </c>
      <c r="M851" t="str">
        <f t="shared" si="624"/>
        <v>United States</v>
      </c>
      <c r="N851">
        <f t="shared" si="625"/>
        <v>0</v>
      </c>
      <c r="O851" t="str">
        <f t="shared" si="626"/>
        <v>GTX</v>
      </c>
      <c r="P851">
        <f t="shared" si="627"/>
        <v>1096</v>
      </c>
      <c r="Q851" t="str">
        <f t="shared" si="628"/>
        <v>Melvin Marxen</v>
      </c>
      <c r="R851" t="str">
        <f t="shared" si="629"/>
        <v>Central</v>
      </c>
    </row>
    <row r="852" spans="1:18">
      <c r="A852" t="s">
        <v>1016</v>
      </c>
      <c r="B852" t="s">
        <v>14</v>
      </c>
      <c r="C852" t="s">
        <v>57</v>
      </c>
      <c r="D852" t="s">
        <v>153</v>
      </c>
      <c r="E852" t="s">
        <v>50</v>
      </c>
      <c r="F852" s="1">
        <v>42793</v>
      </c>
      <c r="G852" s="1">
        <v>42881</v>
      </c>
      <c r="H852">
        <v>2964</v>
      </c>
      <c r="I852" t="str">
        <f>VLOOKUP(pipeline!D852,account,2,FALSE)</f>
        <v>retail</v>
      </c>
      <c r="J852">
        <f t="shared" ref="J852:J861" si="630">VLOOKUP(D852,account,3,FALSE)</f>
        <v>2001</v>
      </c>
      <c r="K852">
        <f t="shared" ref="K852:K861" si="631">VLOOKUP(D852,account,4,FALSE)</f>
        <v>2437.85</v>
      </c>
      <c r="L852">
        <f t="shared" ref="L852:L861" si="632">VLOOKUP(D852,account,5,FALSE)</f>
        <v>4874</v>
      </c>
      <c r="M852" t="str">
        <f t="shared" ref="M852:M861" si="633">VLOOKUP(D852,account,6,FALSE)</f>
        <v>United States</v>
      </c>
      <c r="N852">
        <f t="shared" ref="N852:N861" si="634">VLOOKUP(D852,accounts,7,FALSE)</f>
        <v>0</v>
      </c>
      <c r="O852" t="str">
        <f t="shared" ref="O852:O861" si="635">VLOOKUP(C852,products,2,FALSE)</f>
        <v>MG</v>
      </c>
      <c r="P852">
        <f t="shared" si="627"/>
        <v>3393</v>
      </c>
      <c r="Q852" t="str">
        <f t="shared" si="628"/>
        <v>Celia Rouche</v>
      </c>
      <c r="R852" t="str">
        <f t="shared" si="629"/>
        <v>West</v>
      </c>
    </row>
    <row r="853" spans="1:18">
      <c r="A853" t="s">
        <v>1017</v>
      </c>
      <c r="B853" t="s">
        <v>37</v>
      </c>
      <c r="C853" t="s">
        <v>59</v>
      </c>
      <c r="D853" t="s">
        <v>194</v>
      </c>
      <c r="E853" t="s">
        <v>52</v>
      </c>
      <c r="F853" s="1">
        <v>42793</v>
      </c>
      <c r="G853" s="1">
        <v>42890</v>
      </c>
      <c r="H853">
        <v>0</v>
      </c>
      <c r="I853" t="str">
        <f>VLOOKUP(pipeline!D853,account,2,FALSE)</f>
        <v>medical</v>
      </c>
      <c r="J853">
        <f t="shared" si="630"/>
        <v>2004</v>
      </c>
      <c r="K853">
        <f t="shared" si="631"/>
        <v>1618.89</v>
      </c>
      <c r="L853">
        <f t="shared" si="632"/>
        <v>3889</v>
      </c>
      <c r="M853" t="str">
        <f t="shared" si="633"/>
        <v>United States</v>
      </c>
      <c r="N853">
        <f t="shared" si="634"/>
        <v>0</v>
      </c>
      <c r="O853" t="str">
        <f t="shared" si="635"/>
        <v>GTX</v>
      </c>
      <c r="P853">
        <f t="shared" si="627"/>
        <v>5482</v>
      </c>
      <c r="Q853" t="str">
        <f t="shared" si="628"/>
        <v>Summer Sewald</v>
      </c>
      <c r="R853" t="str">
        <f t="shared" si="629"/>
        <v>West</v>
      </c>
    </row>
    <row r="854" spans="1:18">
      <c r="A854" t="s">
        <v>1018</v>
      </c>
      <c r="B854" t="s">
        <v>37</v>
      </c>
      <c r="C854" t="s">
        <v>57</v>
      </c>
      <c r="D854" t="s">
        <v>303</v>
      </c>
      <c r="E854" t="s">
        <v>50</v>
      </c>
      <c r="F854" s="1">
        <v>42793</v>
      </c>
      <c r="G854" s="1">
        <v>42891</v>
      </c>
      <c r="H854">
        <v>3813</v>
      </c>
      <c r="I854" t="str">
        <f>VLOOKUP(pipeline!D854,account,2,FALSE)</f>
        <v>software</v>
      </c>
      <c r="J854">
        <f t="shared" si="630"/>
        <v>2013</v>
      </c>
      <c r="K854">
        <f t="shared" si="631"/>
        <v>98.79</v>
      </c>
      <c r="L854">
        <f t="shared" si="632"/>
        <v>96</v>
      </c>
      <c r="M854" t="str">
        <f t="shared" si="633"/>
        <v>United States</v>
      </c>
      <c r="N854" t="str">
        <f t="shared" si="634"/>
        <v>Bubba Gump</v>
      </c>
      <c r="O854" t="str">
        <f t="shared" si="635"/>
        <v>MG</v>
      </c>
      <c r="P854">
        <f t="shared" si="627"/>
        <v>3393</v>
      </c>
      <c r="Q854" t="str">
        <f t="shared" si="628"/>
        <v>Summer Sewald</v>
      </c>
      <c r="R854" t="str">
        <f t="shared" si="629"/>
        <v>West</v>
      </c>
    </row>
    <row r="855" spans="1:18">
      <c r="A855" t="s">
        <v>1019</v>
      </c>
      <c r="B855" t="s">
        <v>27</v>
      </c>
      <c r="C855" t="s">
        <v>55</v>
      </c>
      <c r="D855" t="s">
        <v>155</v>
      </c>
      <c r="E855" t="s">
        <v>50</v>
      </c>
      <c r="F855" s="1">
        <v>42793</v>
      </c>
      <c r="G855" s="1">
        <v>42882</v>
      </c>
      <c r="H855">
        <v>528</v>
      </c>
      <c r="I855" t="str">
        <f>VLOOKUP(pipeline!D855,account,2,FALSE)</f>
        <v>technolgy</v>
      </c>
      <c r="J855">
        <f t="shared" si="630"/>
        <v>1983</v>
      </c>
      <c r="K855">
        <f t="shared" si="631"/>
        <v>1008.06</v>
      </c>
      <c r="L855">
        <f t="shared" si="632"/>
        <v>1238</v>
      </c>
      <c r="M855" t="str">
        <f t="shared" si="633"/>
        <v>United States</v>
      </c>
      <c r="N855">
        <f t="shared" si="634"/>
        <v>0</v>
      </c>
      <c r="O855" t="str">
        <f t="shared" si="635"/>
        <v>GTX</v>
      </c>
      <c r="P855">
        <f t="shared" si="627"/>
        <v>550</v>
      </c>
      <c r="Q855" t="str">
        <f t="shared" si="628"/>
        <v>Melvin Marxen</v>
      </c>
      <c r="R855" t="str">
        <f t="shared" si="629"/>
        <v>Central</v>
      </c>
    </row>
    <row r="856" spans="1:18">
      <c r="A856" t="s">
        <v>1020</v>
      </c>
      <c r="B856" t="s">
        <v>39</v>
      </c>
      <c r="C856" t="s">
        <v>58</v>
      </c>
      <c r="D856" t="s">
        <v>110</v>
      </c>
      <c r="E856" t="s">
        <v>50</v>
      </c>
      <c r="F856" s="1">
        <v>42793</v>
      </c>
      <c r="G856" s="1">
        <v>42804</v>
      </c>
      <c r="H856">
        <v>1173</v>
      </c>
      <c r="I856" t="str">
        <f>VLOOKUP(pipeline!D856,account,2,FALSE)</f>
        <v>telecommunications</v>
      </c>
      <c r="J856">
        <f t="shared" si="630"/>
        <v>1994</v>
      </c>
      <c r="K856">
        <f t="shared" si="631"/>
        <v>1188.42</v>
      </c>
      <c r="L856">
        <f t="shared" si="632"/>
        <v>3015</v>
      </c>
      <c r="M856" t="str">
        <f t="shared" si="633"/>
        <v>United States</v>
      </c>
      <c r="N856">
        <f t="shared" si="634"/>
        <v>0</v>
      </c>
      <c r="O856" t="str">
        <f t="shared" si="635"/>
        <v>GTX</v>
      </c>
      <c r="P856">
        <f t="shared" si="627"/>
        <v>1096</v>
      </c>
      <c r="Q856" t="str">
        <f t="shared" si="628"/>
        <v>Summer Sewald</v>
      </c>
      <c r="R856" t="str">
        <f t="shared" si="629"/>
        <v>West</v>
      </c>
    </row>
    <row r="857" spans="1:18">
      <c r="A857" t="s">
        <v>1021</v>
      </c>
      <c r="B857" t="s">
        <v>21</v>
      </c>
      <c r="C857" t="s">
        <v>55</v>
      </c>
      <c r="D857" t="s">
        <v>97</v>
      </c>
      <c r="E857" t="s">
        <v>50</v>
      </c>
      <c r="F857" s="1">
        <v>42793</v>
      </c>
      <c r="G857" s="1">
        <v>42887</v>
      </c>
      <c r="H857">
        <v>530</v>
      </c>
      <c r="I857" t="str">
        <f>VLOOKUP(pipeline!D857,account,2,FALSE)</f>
        <v>medical</v>
      </c>
      <c r="J857">
        <f t="shared" si="630"/>
        <v>2012</v>
      </c>
      <c r="K857">
        <f t="shared" si="631"/>
        <v>587.34</v>
      </c>
      <c r="L857">
        <f t="shared" si="632"/>
        <v>1356</v>
      </c>
      <c r="M857" t="str">
        <f t="shared" si="633"/>
        <v>Philipines</v>
      </c>
      <c r="N857">
        <f t="shared" si="634"/>
        <v>0</v>
      </c>
      <c r="O857" t="str">
        <f t="shared" si="635"/>
        <v>GTX</v>
      </c>
      <c r="P857">
        <f t="shared" si="627"/>
        <v>550</v>
      </c>
      <c r="Q857" t="str">
        <f t="shared" si="628"/>
        <v>Dustin Brinkmann</v>
      </c>
      <c r="R857" t="str">
        <f t="shared" si="629"/>
        <v>Central</v>
      </c>
    </row>
    <row r="858" spans="1:18">
      <c r="A858" t="s">
        <v>1022</v>
      </c>
      <c r="B858" t="s">
        <v>15</v>
      </c>
      <c r="C858" t="s">
        <v>56</v>
      </c>
      <c r="D858" t="s">
        <v>99</v>
      </c>
      <c r="E858" t="s">
        <v>52</v>
      </c>
      <c r="F858" s="1">
        <v>42793</v>
      </c>
      <c r="G858" s="1">
        <v>42808</v>
      </c>
      <c r="H858">
        <v>0</v>
      </c>
      <c r="I858" t="str">
        <f>VLOOKUP(pipeline!D858,account,2,FALSE)</f>
        <v>marketing</v>
      </c>
      <c r="J858">
        <f t="shared" si="630"/>
        <v>2008</v>
      </c>
      <c r="K858">
        <f t="shared" si="631"/>
        <v>894.37</v>
      </c>
      <c r="L858">
        <f t="shared" si="632"/>
        <v>1593</v>
      </c>
      <c r="M858" t="str">
        <f t="shared" si="633"/>
        <v>Poland</v>
      </c>
      <c r="N858">
        <f t="shared" si="634"/>
        <v>0</v>
      </c>
      <c r="O858" t="str">
        <f t="shared" si="635"/>
        <v>MG</v>
      </c>
      <c r="P858">
        <f t="shared" si="627"/>
        <v>55</v>
      </c>
      <c r="Q858" t="str">
        <f t="shared" si="628"/>
        <v>Celia Rouche</v>
      </c>
      <c r="R858" t="str">
        <f t="shared" si="629"/>
        <v>West</v>
      </c>
    </row>
    <row r="859" spans="1:18">
      <c r="A859" t="s">
        <v>1023</v>
      </c>
      <c r="B859" t="s">
        <v>15</v>
      </c>
      <c r="C859" t="s">
        <v>60</v>
      </c>
      <c r="D859" t="s">
        <v>167</v>
      </c>
      <c r="E859" t="s">
        <v>50</v>
      </c>
      <c r="F859" s="1">
        <v>42793</v>
      </c>
      <c r="G859" s="1">
        <v>42913</v>
      </c>
      <c r="H859">
        <v>29617</v>
      </c>
      <c r="I859" t="str">
        <f>VLOOKUP(pipeline!D859,account,2,FALSE)</f>
        <v>marketing</v>
      </c>
      <c r="J859">
        <f t="shared" si="630"/>
        <v>2000</v>
      </c>
      <c r="K859">
        <f t="shared" si="631"/>
        <v>2952.73</v>
      </c>
      <c r="L859">
        <f t="shared" si="632"/>
        <v>5107</v>
      </c>
      <c r="M859" t="str">
        <f t="shared" si="633"/>
        <v>United States</v>
      </c>
      <c r="N859">
        <f t="shared" si="634"/>
        <v>0</v>
      </c>
      <c r="O859" t="str">
        <f t="shared" si="635"/>
        <v>GTK</v>
      </c>
      <c r="P859">
        <f t="shared" si="627"/>
        <v>26768</v>
      </c>
      <c r="Q859" t="str">
        <f t="shared" si="628"/>
        <v>Celia Rouche</v>
      </c>
      <c r="R859" t="str">
        <f t="shared" si="629"/>
        <v>West</v>
      </c>
    </row>
    <row r="860" spans="1:18">
      <c r="A860" t="s">
        <v>1024</v>
      </c>
      <c r="B860" t="s">
        <v>28</v>
      </c>
      <c r="C860" t="s">
        <v>58</v>
      </c>
      <c r="D860" t="s">
        <v>290</v>
      </c>
      <c r="E860" t="s">
        <v>50</v>
      </c>
      <c r="F860" s="1">
        <v>42793</v>
      </c>
      <c r="G860" s="1">
        <v>42864</v>
      </c>
      <c r="H860">
        <v>1028</v>
      </c>
      <c r="I860" t="str">
        <f>VLOOKUP(pipeline!D860,account,2,FALSE)</f>
        <v>medical</v>
      </c>
      <c r="J860">
        <f t="shared" si="630"/>
        <v>2002</v>
      </c>
      <c r="K860">
        <f t="shared" si="631"/>
        <v>3178.24</v>
      </c>
      <c r="L860">
        <f t="shared" si="632"/>
        <v>4540</v>
      </c>
      <c r="M860" t="str">
        <f t="shared" si="633"/>
        <v>United States</v>
      </c>
      <c r="N860">
        <f t="shared" si="634"/>
        <v>0</v>
      </c>
      <c r="O860" t="str">
        <f t="shared" si="635"/>
        <v>GTX</v>
      </c>
      <c r="P860">
        <f t="shared" si="627"/>
        <v>1096</v>
      </c>
      <c r="Q860" t="str">
        <f t="shared" si="628"/>
        <v>Melvin Marxen</v>
      </c>
      <c r="R860" t="str">
        <f t="shared" si="629"/>
        <v>Central</v>
      </c>
    </row>
    <row r="861" spans="1:18">
      <c r="A861" t="s">
        <v>1025</v>
      </c>
      <c r="B861" t="s">
        <v>28</v>
      </c>
      <c r="C861" t="s">
        <v>57</v>
      </c>
      <c r="D861" t="s">
        <v>216</v>
      </c>
      <c r="E861" t="s">
        <v>50</v>
      </c>
      <c r="F861" s="1">
        <v>42793</v>
      </c>
      <c r="G861" s="1">
        <v>42914</v>
      </c>
      <c r="H861">
        <v>2863</v>
      </c>
      <c r="I861" t="str">
        <f>VLOOKUP(pipeline!D861,account,2,FALSE)</f>
        <v>entertainment</v>
      </c>
      <c r="J861">
        <f t="shared" si="630"/>
        <v>1998</v>
      </c>
      <c r="K861">
        <f t="shared" si="631"/>
        <v>217.87</v>
      </c>
      <c r="L861">
        <f t="shared" si="632"/>
        <v>551</v>
      </c>
      <c r="M861" t="str">
        <f t="shared" si="633"/>
        <v>United States</v>
      </c>
      <c r="N861">
        <f t="shared" si="634"/>
        <v>0</v>
      </c>
      <c r="O861" t="str">
        <f t="shared" si="635"/>
        <v>MG</v>
      </c>
      <c r="P861">
        <f t="shared" si="627"/>
        <v>3393</v>
      </c>
      <c r="Q861" t="str">
        <f t="shared" si="628"/>
        <v>Melvin Marxen</v>
      </c>
      <c r="R861" t="str">
        <f t="shared" si="629"/>
        <v>Central</v>
      </c>
    </row>
    <row r="862" spans="1:18">
      <c r="A862" t="s">
        <v>1026</v>
      </c>
      <c r="B862" t="s">
        <v>22</v>
      </c>
      <c r="C862" t="s">
        <v>57</v>
      </c>
      <c r="D862" t="s">
        <v>85</v>
      </c>
      <c r="E862" t="s">
        <v>50</v>
      </c>
      <c r="F862" s="1">
        <v>42793</v>
      </c>
      <c r="G862" s="1">
        <v>42914</v>
      </c>
      <c r="H862">
        <v>4109</v>
      </c>
      <c r="I862" t="str">
        <f>VLOOKUP(pipeline!D862,account,2,FALSE)</f>
        <v>software</v>
      </c>
      <c r="J862">
        <f>VLOOKUP(D862,account,3,FALSE)</f>
        <v>1998</v>
      </c>
      <c r="K862">
        <f>VLOOKUP(D862,account,4,FALSE)</f>
        <v>2714.9</v>
      </c>
      <c r="L862">
        <f>VLOOKUP(D862,account,5,FALSE)</f>
        <v>2641</v>
      </c>
      <c r="M862" t="str">
        <f>VLOOKUP(D862,account,6,FALSE)</f>
        <v>United States</v>
      </c>
      <c r="N862" t="str">
        <f>VLOOKUP(D862,accounts,7,FALSE)</f>
        <v>Acme Corporation</v>
      </c>
      <c r="O862" t="str">
        <f>VLOOKUP(C862,products,2,FALSE)</f>
        <v>MG</v>
      </c>
      <c r="P862">
        <f t="shared" si="627"/>
        <v>3393</v>
      </c>
      <c r="Q862" t="str">
        <f t="shared" si="628"/>
        <v>Dustin Brinkmann</v>
      </c>
      <c r="R862" t="str">
        <f t="shared" si="629"/>
        <v>Central</v>
      </c>
    </row>
    <row r="863" spans="1:18">
      <c r="A863" t="s">
        <v>1027</v>
      </c>
      <c r="B863" t="s">
        <v>29</v>
      </c>
      <c r="C863" t="s">
        <v>55</v>
      </c>
      <c r="D863" t="s">
        <v>297</v>
      </c>
      <c r="E863" t="s">
        <v>52</v>
      </c>
      <c r="F863" s="1">
        <v>42793</v>
      </c>
      <c r="G863" s="1">
        <v>42863</v>
      </c>
      <c r="H863">
        <v>0</v>
      </c>
      <c r="I863" t="str">
        <f>VLOOKUP(pipeline!D863,account,2,FALSE)</f>
        <v>medical</v>
      </c>
      <c r="J863">
        <f>VLOOKUP(D863,account,3,FALSE)</f>
        <v>1986</v>
      </c>
      <c r="K863">
        <f>VLOOKUP(D863,account,4,FALSE)</f>
        <v>647.18</v>
      </c>
      <c r="L863">
        <f>VLOOKUP(D863,account,5,FALSE)</f>
        <v>1185</v>
      </c>
      <c r="M863" t="str">
        <f>VLOOKUP(D863,account,6,FALSE)</f>
        <v>Kenya</v>
      </c>
      <c r="N863">
        <f>VLOOKUP(D863,accounts,7,FALSE)</f>
        <v>0</v>
      </c>
      <c r="O863" t="str">
        <f>VLOOKUP(C863,products,2,FALSE)</f>
        <v>GTX</v>
      </c>
      <c r="P863">
        <f t="shared" si="627"/>
        <v>550</v>
      </c>
      <c r="Q863" t="str">
        <f t="shared" si="628"/>
        <v>Melvin Marxen</v>
      </c>
      <c r="R863" t="str">
        <f t="shared" si="629"/>
        <v>Central</v>
      </c>
    </row>
    <row r="864" spans="1:18">
      <c r="A864" t="s">
        <v>1028</v>
      </c>
      <c r="B864" t="s">
        <v>35</v>
      </c>
      <c r="C864" t="s">
        <v>58</v>
      </c>
      <c r="D864" t="s">
        <v>174</v>
      </c>
      <c r="E864" t="s">
        <v>50</v>
      </c>
      <c r="F864" s="1">
        <v>42793</v>
      </c>
      <c r="G864" s="1">
        <v>42807</v>
      </c>
      <c r="H864">
        <v>1106</v>
      </c>
      <c r="I864" t="str">
        <f>VLOOKUP(pipeline!D864,account,2,FALSE)</f>
        <v>software</v>
      </c>
      <c r="J864">
        <f>VLOOKUP(D864,account,3,FALSE)</f>
        <v>1982</v>
      </c>
      <c r="K864">
        <f>VLOOKUP(D864,account,4,FALSE)</f>
        <v>11698.03</v>
      </c>
      <c r="L864">
        <f>VLOOKUP(D864,account,5,FALSE)</f>
        <v>34288</v>
      </c>
      <c r="M864" t="str">
        <f>VLOOKUP(D864,account,6,FALSE)</f>
        <v>United States</v>
      </c>
      <c r="N864">
        <f>VLOOKUP(D864,accounts,7,FALSE)</f>
        <v>0</v>
      </c>
      <c r="O864" t="str">
        <f>VLOOKUP(C864,products,2,FALSE)</f>
        <v>GTX</v>
      </c>
      <c r="P864">
        <f t="shared" si="627"/>
        <v>1096</v>
      </c>
      <c r="Q864" t="str">
        <f t="shared" si="628"/>
        <v>Rocco Neubert</v>
      </c>
      <c r="R864" t="str">
        <f t="shared" si="629"/>
        <v>East</v>
      </c>
    </row>
    <row r="865" spans="1:18">
      <c r="A865" t="s">
        <v>1029</v>
      </c>
      <c r="B865" t="s">
        <v>9</v>
      </c>
      <c r="C865" t="s">
        <v>56</v>
      </c>
      <c r="D865" t="s">
        <v>203</v>
      </c>
      <c r="E865" t="s">
        <v>50</v>
      </c>
      <c r="F865" s="1">
        <v>42793</v>
      </c>
      <c r="G865" s="1">
        <v>42916</v>
      </c>
      <c r="H865">
        <v>53</v>
      </c>
      <c r="I865" t="str">
        <f>VLOOKUP(pipeline!D865,account,2,FALSE)</f>
        <v>software</v>
      </c>
      <c r="J865">
        <f t="shared" ref="J865:J873" si="636">VLOOKUP(D865,account,3,FALSE)</f>
        <v>2002</v>
      </c>
      <c r="K865">
        <f t="shared" ref="K865:K873" si="637">VLOOKUP(D865,account,4,FALSE)</f>
        <v>987.39</v>
      </c>
      <c r="L865">
        <f t="shared" ref="L865:L873" si="638">VLOOKUP(D865,account,5,FALSE)</f>
        <v>2253</v>
      </c>
      <c r="M865" t="str">
        <f t="shared" ref="M865:M873" si="639">VLOOKUP(D865,account,6,FALSE)</f>
        <v>United States</v>
      </c>
      <c r="N865">
        <f t="shared" ref="N865:N873" si="640">VLOOKUP(D865,accounts,7,FALSE)</f>
        <v>0</v>
      </c>
      <c r="O865" t="str">
        <f t="shared" ref="O865:O873" si="641">VLOOKUP(C865,products,2,FALSE)</f>
        <v>MG</v>
      </c>
      <c r="P865">
        <f t="shared" si="627"/>
        <v>55</v>
      </c>
      <c r="Q865" t="str">
        <f t="shared" si="628"/>
        <v>Cara Losch</v>
      </c>
      <c r="R865" t="str">
        <f t="shared" si="629"/>
        <v>East</v>
      </c>
    </row>
    <row r="866" spans="1:18">
      <c r="A866" t="s">
        <v>1030</v>
      </c>
      <c r="B866" t="s">
        <v>23</v>
      </c>
      <c r="C866" t="s">
        <v>56</v>
      </c>
      <c r="D866" t="s">
        <v>221</v>
      </c>
      <c r="E866" t="s">
        <v>50</v>
      </c>
      <c r="F866" s="1">
        <v>42793</v>
      </c>
      <c r="G866" s="1">
        <v>42869</v>
      </c>
      <c r="H866">
        <v>47</v>
      </c>
      <c r="I866" t="str">
        <f>VLOOKUP(pipeline!D866,account,2,FALSE)</f>
        <v>technolgy</v>
      </c>
      <c r="J866">
        <f t="shared" si="636"/>
        <v>2000</v>
      </c>
      <c r="K866">
        <f t="shared" si="637"/>
        <v>1223.72</v>
      </c>
      <c r="L866">
        <f t="shared" si="638"/>
        <v>2497</v>
      </c>
      <c r="M866" t="str">
        <f t="shared" si="639"/>
        <v>Norway</v>
      </c>
      <c r="N866">
        <f t="shared" si="640"/>
        <v>0</v>
      </c>
      <c r="O866" t="str">
        <f t="shared" si="641"/>
        <v>MG</v>
      </c>
      <c r="P866">
        <f t="shared" si="627"/>
        <v>55</v>
      </c>
      <c r="Q866" t="str">
        <f t="shared" si="628"/>
        <v>Dustin Brinkmann</v>
      </c>
      <c r="R866" t="str">
        <f t="shared" si="629"/>
        <v>Central</v>
      </c>
    </row>
    <row r="867" spans="1:18">
      <c r="A867" t="s">
        <v>1031</v>
      </c>
      <c r="B867" t="s">
        <v>10</v>
      </c>
      <c r="C867" t="s">
        <v>57</v>
      </c>
      <c r="D867" t="s">
        <v>174</v>
      </c>
      <c r="E867" t="s">
        <v>50</v>
      </c>
      <c r="F867" s="1">
        <v>42793</v>
      </c>
      <c r="G867" s="1">
        <v>42878</v>
      </c>
      <c r="H867">
        <v>3749</v>
      </c>
      <c r="I867" t="str">
        <f>VLOOKUP(pipeline!D867,account,2,FALSE)</f>
        <v>software</v>
      </c>
      <c r="J867">
        <f t="shared" si="636"/>
        <v>1982</v>
      </c>
      <c r="K867">
        <f t="shared" si="637"/>
        <v>11698.03</v>
      </c>
      <c r="L867">
        <f t="shared" si="638"/>
        <v>34288</v>
      </c>
      <c r="M867" t="str">
        <f t="shared" si="639"/>
        <v>United States</v>
      </c>
      <c r="N867">
        <f t="shared" si="640"/>
        <v>0</v>
      </c>
      <c r="O867" t="str">
        <f t="shared" si="641"/>
        <v>MG</v>
      </c>
      <c r="P867">
        <f t="shared" si="627"/>
        <v>3393</v>
      </c>
      <c r="Q867" t="str">
        <f t="shared" si="628"/>
        <v>Cara Losch</v>
      </c>
      <c r="R867" t="str">
        <f t="shared" si="629"/>
        <v>East</v>
      </c>
    </row>
    <row r="868" spans="1:18">
      <c r="A868" t="s">
        <v>1032</v>
      </c>
      <c r="B868" t="s">
        <v>10</v>
      </c>
      <c r="C868" t="s">
        <v>57</v>
      </c>
      <c r="D868" t="s">
        <v>189</v>
      </c>
      <c r="E868" t="s">
        <v>50</v>
      </c>
      <c r="F868" s="1">
        <v>42793</v>
      </c>
      <c r="G868" s="1">
        <v>42882</v>
      </c>
      <c r="H868">
        <v>4204</v>
      </c>
      <c r="I868" t="str">
        <f>VLOOKUP(pipeline!D868,account,2,FALSE)</f>
        <v>employment</v>
      </c>
      <c r="J868">
        <f t="shared" si="636"/>
        <v>1997</v>
      </c>
      <c r="K868">
        <f t="shared" si="637"/>
        <v>882.12</v>
      </c>
      <c r="L868">
        <f t="shared" si="638"/>
        <v>2769</v>
      </c>
      <c r="M868" t="str">
        <f t="shared" si="639"/>
        <v>United States</v>
      </c>
      <c r="N868">
        <f t="shared" si="640"/>
        <v>0</v>
      </c>
      <c r="O868" t="str">
        <f t="shared" si="641"/>
        <v>MG</v>
      </c>
      <c r="P868">
        <f t="shared" si="627"/>
        <v>3393</v>
      </c>
      <c r="Q868" t="str">
        <f t="shared" si="628"/>
        <v>Cara Losch</v>
      </c>
      <c r="R868" t="str">
        <f t="shared" si="629"/>
        <v>East</v>
      </c>
    </row>
    <row r="869" spans="1:18">
      <c r="A869" t="s">
        <v>1033</v>
      </c>
      <c r="B869" t="s">
        <v>32</v>
      </c>
      <c r="C869" t="s">
        <v>57</v>
      </c>
      <c r="D869" t="s">
        <v>200</v>
      </c>
      <c r="E869" t="s">
        <v>50</v>
      </c>
      <c r="F869" s="1">
        <v>42794</v>
      </c>
      <c r="G869" s="1">
        <v>42901</v>
      </c>
      <c r="H869">
        <v>3986</v>
      </c>
      <c r="I869" t="str">
        <f>VLOOKUP(pipeline!D869,account,2,FALSE)</f>
        <v>finance</v>
      </c>
      <c r="J869">
        <f t="shared" si="636"/>
        <v>1998</v>
      </c>
      <c r="K869">
        <f t="shared" si="637"/>
        <v>2022.14</v>
      </c>
      <c r="L869">
        <f t="shared" si="638"/>
        <v>5113</v>
      </c>
      <c r="M869" t="str">
        <f t="shared" si="639"/>
        <v>United States</v>
      </c>
      <c r="N869">
        <f t="shared" si="640"/>
        <v>0</v>
      </c>
      <c r="O869" t="str">
        <f t="shared" si="641"/>
        <v>MG</v>
      </c>
      <c r="P869">
        <f t="shared" si="627"/>
        <v>3393</v>
      </c>
      <c r="Q869" t="str">
        <f t="shared" si="628"/>
        <v>Rocco Neubert</v>
      </c>
      <c r="R869" t="str">
        <f t="shared" si="629"/>
        <v>East</v>
      </c>
    </row>
    <row r="870" spans="1:18">
      <c r="A870" t="s">
        <v>1034</v>
      </c>
      <c r="B870" t="s">
        <v>25</v>
      </c>
      <c r="C870" t="s">
        <v>55</v>
      </c>
      <c r="D870" t="s">
        <v>147</v>
      </c>
      <c r="E870" t="s">
        <v>50</v>
      </c>
      <c r="F870" s="1">
        <v>42794</v>
      </c>
      <c r="G870" s="1">
        <v>42908</v>
      </c>
      <c r="H870">
        <v>516</v>
      </c>
      <c r="I870" t="str">
        <f>VLOOKUP(pipeline!D870,account,2,FALSE)</f>
        <v>retail</v>
      </c>
      <c r="J870">
        <f t="shared" si="636"/>
        <v>2007</v>
      </c>
      <c r="K870">
        <f t="shared" si="637"/>
        <v>894.33</v>
      </c>
      <c r="L870">
        <f t="shared" si="638"/>
        <v>1635</v>
      </c>
      <c r="M870" t="str">
        <f t="shared" si="639"/>
        <v>Italy</v>
      </c>
      <c r="N870">
        <f t="shared" si="640"/>
        <v>0</v>
      </c>
      <c r="O870" t="str">
        <f t="shared" si="641"/>
        <v>GTX</v>
      </c>
      <c r="P870">
        <f t="shared" si="627"/>
        <v>550</v>
      </c>
      <c r="Q870" t="str">
        <f t="shared" si="628"/>
        <v>Melvin Marxen</v>
      </c>
      <c r="R870" t="str">
        <f t="shared" si="629"/>
        <v>Central</v>
      </c>
    </row>
    <row r="871" spans="1:18">
      <c r="A871" t="s">
        <v>1035</v>
      </c>
      <c r="B871" t="s">
        <v>34</v>
      </c>
      <c r="C871" t="s">
        <v>57</v>
      </c>
      <c r="D871" t="s">
        <v>294</v>
      </c>
      <c r="E871" t="s">
        <v>50</v>
      </c>
      <c r="F871" s="1">
        <v>42794</v>
      </c>
      <c r="G871" s="1">
        <v>42905</v>
      </c>
      <c r="H871">
        <v>3087</v>
      </c>
      <c r="I871" t="str">
        <f>VLOOKUP(pipeline!D871,account,2,FALSE)</f>
        <v>retail</v>
      </c>
      <c r="J871">
        <f t="shared" si="636"/>
        <v>2010</v>
      </c>
      <c r="K871">
        <f t="shared" si="637"/>
        <v>71.12</v>
      </c>
      <c r="L871">
        <f t="shared" si="638"/>
        <v>144</v>
      </c>
      <c r="M871" t="str">
        <f t="shared" si="639"/>
        <v>United States</v>
      </c>
      <c r="N871">
        <f t="shared" si="640"/>
        <v>0</v>
      </c>
      <c r="O871" t="str">
        <f t="shared" si="641"/>
        <v>MG</v>
      </c>
      <c r="P871">
        <f t="shared" si="627"/>
        <v>3393</v>
      </c>
      <c r="Q871" t="str">
        <f t="shared" si="628"/>
        <v>Rocco Neubert</v>
      </c>
      <c r="R871" t="str">
        <f t="shared" si="629"/>
        <v>East</v>
      </c>
    </row>
    <row r="872" spans="1:18">
      <c r="A872" t="s">
        <v>1036</v>
      </c>
      <c r="B872" t="s">
        <v>26</v>
      </c>
      <c r="C872" t="s">
        <v>59</v>
      </c>
      <c r="D872" t="s">
        <v>309</v>
      </c>
      <c r="E872" t="s">
        <v>50</v>
      </c>
      <c r="F872" s="1">
        <v>42794</v>
      </c>
      <c r="G872" s="1">
        <v>42870</v>
      </c>
      <c r="H872">
        <v>5331</v>
      </c>
      <c r="I872" t="str">
        <f>VLOOKUP(pipeline!D872,account,2,FALSE)</f>
        <v>marketing</v>
      </c>
      <c r="J872">
        <f t="shared" si="636"/>
        <v>1986</v>
      </c>
      <c r="K872">
        <f t="shared" si="637"/>
        <v>2403.58</v>
      </c>
      <c r="L872">
        <f t="shared" si="638"/>
        <v>8801</v>
      </c>
      <c r="M872" t="str">
        <f t="shared" si="639"/>
        <v>United States</v>
      </c>
      <c r="N872">
        <f t="shared" si="640"/>
        <v>0</v>
      </c>
      <c r="O872" t="str">
        <f t="shared" si="641"/>
        <v>GTX</v>
      </c>
      <c r="P872">
        <f t="shared" si="627"/>
        <v>5482</v>
      </c>
      <c r="Q872" t="str">
        <f t="shared" si="628"/>
        <v>Melvin Marxen</v>
      </c>
      <c r="R872" t="str">
        <f t="shared" si="629"/>
        <v>Central</v>
      </c>
    </row>
    <row r="873" spans="1:18">
      <c r="A873" t="s">
        <v>1037</v>
      </c>
      <c r="B873" t="s">
        <v>14</v>
      </c>
      <c r="C873" t="s">
        <v>57</v>
      </c>
      <c r="D873" t="s">
        <v>226</v>
      </c>
      <c r="E873" t="s">
        <v>50</v>
      </c>
      <c r="F873" s="1">
        <v>42794</v>
      </c>
      <c r="G873" s="1">
        <v>42860</v>
      </c>
      <c r="H873">
        <v>4069</v>
      </c>
      <c r="I873" t="str">
        <f>VLOOKUP(pipeline!D873,account,2,FALSE)</f>
        <v>medical</v>
      </c>
      <c r="J873">
        <f t="shared" si="636"/>
        <v>2017</v>
      </c>
      <c r="K873">
        <f t="shared" si="637"/>
        <v>4.54</v>
      </c>
      <c r="L873">
        <f t="shared" si="638"/>
        <v>9</v>
      </c>
      <c r="M873" t="str">
        <f t="shared" si="639"/>
        <v>United States</v>
      </c>
      <c r="N873">
        <f t="shared" si="640"/>
        <v>0</v>
      </c>
      <c r="O873" t="str">
        <f t="shared" si="641"/>
        <v>MG</v>
      </c>
      <c r="P873">
        <f t="shared" si="627"/>
        <v>3393</v>
      </c>
      <c r="Q873" t="str">
        <f t="shared" si="628"/>
        <v>Celia Rouche</v>
      </c>
      <c r="R873" t="str">
        <f t="shared" si="629"/>
        <v>West</v>
      </c>
    </row>
    <row r="874" spans="1:18">
      <c r="A874" t="s">
        <v>1038</v>
      </c>
      <c r="B874" t="s">
        <v>37</v>
      </c>
      <c r="C874" t="s">
        <v>55</v>
      </c>
      <c r="D874" t="s">
        <v>87</v>
      </c>
      <c r="E874" t="s">
        <v>50</v>
      </c>
      <c r="F874" s="1">
        <v>42794</v>
      </c>
      <c r="G874" s="1">
        <v>42915</v>
      </c>
      <c r="H874">
        <v>463</v>
      </c>
      <c r="I874" t="str">
        <f>VLOOKUP(pipeline!D874,account,2,FALSE)</f>
        <v>services</v>
      </c>
      <c r="J874">
        <f t="shared" ref="J874:J887" si="642">VLOOKUP(D874,account,3,FALSE)</f>
        <v>1982</v>
      </c>
      <c r="K874">
        <f t="shared" ref="K874:K887" si="643">VLOOKUP(D874,account,4,FALSE)</f>
        <v>792.46</v>
      </c>
      <c r="L874">
        <f t="shared" ref="L874:L887" si="644">VLOOKUP(D874,account,5,FALSE)</f>
        <v>1299</v>
      </c>
      <c r="M874" t="str">
        <f t="shared" ref="M874:M887" si="645">VLOOKUP(D874,account,6,FALSE)</f>
        <v>United States</v>
      </c>
      <c r="N874">
        <f t="shared" ref="N874:N887" si="646">VLOOKUP(D874,accounts,7,FALSE)</f>
        <v>0</v>
      </c>
      <c r="O874" t="str">
        <f t="shared" ref="O874:O887" si="647">VLOOKUP(C874,products,2,FALSE)</f>
        <v>GTX</v>
      </c>
      <c r="P874">
        <f t="shared" ref="P874:P887" si="648">VLOOKUP(C874,products,3,FALSE)</f>
        <v>550</v>
      </c>
      <c r="Q874" t="str">
        <f t="shared" ref="Q874:Q887" si="649">VLOOKUP(B874,sales,2,FALSE)</f>
        <v>Summer Sewald</v>
      </c>
      <c r="R874" t="str">
        <f t="shared" ref="R874:R887" si="650">VLOOKUP(B874,sales,3,FALSE)</f>
        <v>West</v>
      </c>
    </row>
    <row r="875" spans="1:18">
      <c r="A875" t="s">
        <v>1039</v>
      </c>
      <c r="B875" t="s">
        <v>37</v>
      </c>
      <c r="C875" t="s">
        <v>59</v>
      </c>
      <c r="D875" t="s">
        <v>205</v>
      </c>
      <c r="E875" t="s">
        <v>50</v>
      </c>
      <c r="F875" s="1">
        <v>42794</v>
      </c>
      <c r="G875" s="1">
        <v>42881</v>
      </c>
      <c r="H875">
        <v>5625</v>
      </c>
      <c r="I875" t="str">
        <f>VLOOKUP(pipeline!D875,account,2,FALSE)</f>
        <v>telecommunications</v>
      </c>
      <c r="J875">
        <f t="shared" si="642"/>
        <v>1995</v>
      </c>
      <c r="K875">
        <f t="shared" si="643"/>
        <v>1825.82</v>
      </c>
      <c r="L875">
        <f t="shared" si="644"/>
        <v>5595</v>
      </c>
      <c r="M875" t="str">
        <f t="shared" si="645"/>
        <v>United States</v>
      </c>
      <c r="N875" t="str">
        <f t="shared" si="646"/>
        <v>Sonron</v>
      </c>
      <c r="O875" t="str">
        <f t="shared" si="647"/>
        <v>GTX</v>
      </c>
      <c r="P875">
        <f t="shared" si="648"/>
        <v>5482</v>
      </c>
      <c r="Q875" t="str">
        <f t="shared" si="649"/>
        <v>Summer Sewald</v>
      </c>
      <c r="R875" t="str">
        <f t="shared" si="650"/>
        <v>West</v>
      </c>
    </row>
    <row r="876" spans="1:18">
      <c r="A876" t="s">
        <v>1040</v>
      </c>
      <c r="B876" t="s">
        <v>21</v>
      </c>
      <c r="C876" t="s">
        <v>55</v>
      </c>
      <c r="D876" t="s">
        <v>155</v>
      </c>
      <c r="E876" t="s">
        <v>50</v>
      </c>
      <c r="F876" s="1">
        <v>42794</v>
      </c>
      <c r="G876" s="1">
        <v>42901</v>
      </c>
      <c r="H876">
        <v>524</v>
      </c>
      <c r="I876" t="str">
        <f>VLOOKUP(pipeline!D876,account,2,FALSE)</f>
        <v>technolgy</v>
      </c>
      <c r="J876">
        <f t="shared" si="642"/>
        <v>1983</v>
      </c>
      <c r="K876">
        <f t="shared" si="643"/>
        <v>1008.06</v>
      </c>
      <c r="L876">
        <f t="shared" si="644"/>
        <v>1238</v>
      </c>
      <c r="M876" t="str">
        <f t="shared" si="645"/>
        <v>United States</v>
      </c>
      <c r="N876">
        <f t="shared" si="646"/>
        <v>0</v>
      </c>
      <c r="O876" t="str">
        <f t="shared" si="647"/>
        <v>GTX</v>
      </c>
      <c r="P876">
        <f t="shared" si="648"/>
        <v>550</v>
      </c>
      <c r="Q876" t="str">
        <f t="shared" si="649"/>
        <v>Dustin Brinkmann</v>
      </c>
      <c r="R876" t="str">
        <f t="shared" si="650"/>
        <v>Central</v>
      </c>
    </row>
    <row r="877" spans="1:18">
      <c r="A877" t="s">
        <v>1041</v>
      </c>
      <c r="B877" t="s">
        <v>15</v>
      </c>
      <c r="C877" t="s">
        <v>55</v>
      </c>
      <c r="D877" t="s">
        <v>93</v>
      </c>
      <c r="E877" t="s">
        <v>52</v>
      </c>
      <c r="F877" s="1">
        <v>42794</v>
      </c>
      <c r="G877" s="1">
        <v>42867</v>
      </c>
      <c r="H877">
        <v>0</v>
      </c>
      <c r="I877" t="str">
        <f>VLOOKUP(pipeline!D877,account,2,FALSE)</f>
        <v>entertainment</v>
      </c>
      <c r="J877">
        <f t="shared" si="642"/>
        <v>1993</v>
      </c>
      <c r="K877">
        <f t="shared" si="643"/>
        <v>4269.9</v>
      </c>
      <c r="L877">
        <f t="shared" si="644"/>
        <v>6472</v>
      </c>
      <c r="M877" t="str">
        <f t="shared" si="645"/>
        <v>United States</v>
      </c>
      <c r="N877" t="str">
        <f t="shared" si="646"/>
        <v>Massive Dynamic</v>
      </c>
      <c r="O877" t="str">
        <f t="shared" si="647"/>
        <v>GTX</v>
      </c>
      <c r="P877">
        <f t="shared" si="648"/>
        <v>550</v>
      </c>
      <c r="Q877" t="str">
        <f t="shared" si="649"/>
        <v>Celia Rouche</v>
      </c>
      <c r="R877" t="str">
        <f t="shared" si="650"/>
        <v>West</v>
      </c>
    </row>
    <row r="878" spans="1:18">
      <c r="A878" t="s">
        <v>1042</v>
      </c>
      <c r="B878" t="s">
        <v>40</v>
      </c>
      <c r="C878" t="s">
        <v>56</v>
      </c>
      <c r="D878" t="s">
        <v>180</v>
      </c>
      <c r="E878" t="s">
        <v>53</v>
      </c>
      <c r="F878" s="1">
        <v>42794</v>
      </c>
      <c r="I878" t="str">
        <f>VLOOKUP(pipeline!D878,account,2,FALSE)</f>
        <v>medical</v>
      </c>
      <c r="J878">
        <f t="shared" si="642"/>
        <v>1991</v>
      </c>
      <c r="K878">
        <f t="shared" si="643"/>
        <v>326.82</v>
      </c>
      <c r="L878">
        <f t="shared" si="644"/>
        <v>1016</v>
      </c>
      <c r="M878" t="str">
        <f t="shared" si="645"/>
        <v>United States</v>
      </c>
      <c r="N878">
        <f t="shared" si="646"/>
        <v>0</v>
      </c>
      <c r="O878" t="str">
        <f t="shared" si="647"/>
        <v>MG</v>
      </c>
      <c r="P878">
        <f t="shared" si="648"/>
        <v>55</v>
      </c>
      <c r="Q878" t="str">
        <f t="shared" si="649"/>
        <v>Summer Sewald</v>
      </c>
      <c r="R878" t="str">
        <f t="shared" si="650"/>
        <v>West</v>
      </c>
    </row>
    <row r="879" spans="1:18">
      <c r="A879" t="s">
        <v>1043</v>
      </c>
      <c r="B879" t="s">
        <v>22</v>
      </c>
      <c r="C879" t="s">
        <v>56</v>
      </c>
      <c r="D879" t="s">
        <v>147</v>
      </c>
      <c r="E879" t="s">
        <v>52</v>
      </c>
      <c r="F879" s="1">
        <v>42794</v>
      </c>
      <c r="G879" s="1">
        <v>42883</v>
      </c>
      <c r="H879">
        <v>0</v>
      </c>
      <c r="I879" t="str">
        <f>VLOOKUP(pipeline!D879,account,2,FALSE)</f>
        <v>retail</v>
      </c>
      <c r="J879">
        <f t="shared" si="642"/>
        <v>2007</v>
      </c>
      <c r="K879">
        <f t="shared" si="643"/>
        <v>894.33</v>
      </c>
      <c r="L879">
        <f t="shared" si="644"/>
        <v>1635</v>
      </c>
      <c r="M879" t="str">
        <f t="shared" si="645"/>
        <v>Italy</v>
      </c>
      <c r="N879">
        <f t="shared" si="646"/>
        <v>0</v>
      </c>
      <c r="O879" t="str">
        <f t="shared" si="647"/>
        <v>MG</v>
      </c>
      <c r="P879">
        <f t="shared" si="648"/>
        <v>55</v>
      </c>
      <c r="Q879" t="str">
        <f t="shared" si="649"/>
        <v>Dustin Brinkmann</v>
      </c>
      <c r="R879" t="str">
        <f t="shared" si="650"/>
        <v>Central</v>
      </c>
    </row>
    <row r="880" spans="1:18">
      <c r="A880" t="s">
        <v>1044</v>
      </c>
      <c r="B880" t="s">
        <v>35</v>
      </c>
      <c r="C880" t="s">
        <v>58</v>
      </c>
      <c r="D880" t="s">
        <v>350</v>
      </c>
      <c r="E880" t="s">
        <v>50</v>
      </c>
      <c r="F880" s="1">
        <v>42794</v>
      </c>
      <c r="G880" s="1">
        <v>42887</v>
      </c>
      <c r="H880">
        <v>1161</v>
      </c>
      <c r="I880" t="str">
        <f>VLOOKUP(pipeline!D880,account,2,FALSE)</f>
        <v>technolgy</v>
      </c>
      <c r="J880">
        <f t="shared" si="642"/>
        <v>2011</v>
      </c>
      <c r="K880">
        <f t="shared" si="643"/>
        <v>40.79</v>
      </c>
      <c r="L880">
        <f t="shared" si="644"/>
        <v>142</v>
      </c>
      <c r="M880" t="str">
        <f t="shared" si="645"/>
        <v>China</v>
      </c>
      <c r="N880">
        <f t="shared" si="646"/>
        <v>0</v>
      </c>
      <c r="O880" t="str">
        <f t="shared" si="647"/>
        <v>GTX</v>
      </c>
      <c r="P880">
        <f t="shared" si="648"/>
        <v>1096</v>
      </c>
      <c r="Q880" t="str">
        <f t="shared" si="649"/>
        <v>Rocco Neubert</v>
      </c>
      <c r="R880" t="str">
        <f t="shared" si="650"/>
        <v>East</v>
      </c>
    </row>
    <row r="881" spans="1:18">
      <c r="A881" t="s">
        <v>1045</v>
      </c>
      <c r="B881" t="s">
        <v>35</v>
      </c>
      <c r="C881" t="s">
        <v>59</v>
      </c>
      <c r="D881" t="s">
        <v>138</v>
      </c>
      <c r="E881" t="s">
        <v>50</v>
      </c>
      <c r="F881" s="1">
        <v>42794</v>
      </c>
      <c r="G881" s="1">
        <v>42889</v>
      </c>
      <c r="H881">
        <v>6046</v>
      </c>
      <c r="I881" t="str">
        <f>VLOOKUP(pipeline!D881,account,2,FALSE)</f>
        <v>marketing</v>
      </c>
      <c r="J881">
        <f t="shared" si="642"/>
        <v>1984</v>
      </c>
      <c r="K881">
        <f t="shared" si="643"/>
        <v>3027.46</v>
      </c>
      <c r="L881">
        <f t="shared" si="644"/>
        <v>9516</v>
      </c>
      <c r="M881" t="str">
        <f t="shared" si="645"/>
        <v>Jordan</v>
      </c>
      <c r="N881">
        <f t="shared" si="646"/>
        <v>0</v>
      </c>
      <c r="O881" t="str">
        <f t="shared" si="647"/>
        <v>GTX</v>
      </c>
      <c r="P881">
        <f t="shared" si="648"/>
        <v>5482</v>
      </c>
      <c r="Q881" t="str">
        <f t="shared" si="649"/>
        <v>Rocco Neubert</v>
      </c>
      <c r="R881" t="str">
        <f t="shared" si="650"/>
        <v>East</v>
      </c>
    </row>
    <row r="882" spans="1:18">
      <c r="A882" t="s">
        <v>1046</v>
      </c>
      <c r="B882" t="s">
        <v>23</v>
      </c>
      <c r="C882" t="s">
        <v>56</v>
      </c>
      <c r="D882" t="s">
        <v>208</v>
      </c>
      <c r="E882" t="s">
        <v>50</v>
      </c>
      <c r="F882" s="1">
        <v>42794</v>
      </c>
      <c r="G882" s="1">
        <v>42873</v>
      </c>
      <c r="H882">
        <v>49</v>
      </c>
      <c r="I882" t="str">
        <f>VLOOKUP(pipeline!D882,account,2,FALSE)</f>
        <v>software</v>
      </c>
      <c r="J882">
        <f t="shared" si="642"/>
        <v>1982</v>
      </c>
      <c r="K882">
        <f t="shared" si="643"/>
        <v>4618</v>
      </c>
      <c r="L882">
        <f t="shared" si="644"/>
        <v>10083</v>
      </c>
      <c r="M882" t="str">
        <f t="shared" si="645"/>
        <v>United States</v>
      </c>
      <c r="N882">
        <f t="shared" si="646"/>
        <v>0</v>
      </c>
      <c r="O882" t="str">
        <f t="shared" si="647"/>
        <v>MG</v>
      </c>
      <c r="P882">
        <f t="shared" si="648"/>
        <v>55</v>
      </c>
      <c r="Q882" t="str">
        <f t="shared" si="649"/>
        <v>Dustin Brinkmann</v>
      </c>
      <c r="R882" t="str">
        <f t="shared" si="650"/>
        <v>Central</v>
      </c>
    </row>
    <row r="883" spans="1:18">
      <c r="A883" t="s">
        <v>1047</v>
      </c>
      <c r="B883" t="s">
        <v>19</v>
      </c>
      <c r="C883" t="s">
        <v>56</v>
      </c>
      <c r="D883" t="s">
        <v>149</v>
      </c>
      <c r="E883" t="s">
        <v>50</v>
      </c>
      <c r="F883" s="1">
        <v>42795</v>
      </c>
      <c r="G883" s="1">
        <v>42883</v>
      </c>
      <c r="H883">
        <v>51</v>
      </c>
      <c r="I883" t="str">
        <f>VLOOKUP(pipeline!D883,account,2,FALSE)</f>
        <v>technolgy</v>
      </c>
      <c r="J883">
        <f t="shared" si="642"/>
        <v>2005</v>
      </c>
      <c r="K883">
        <f t="shared" si="643"/>
        <v>1520.66</v>
      </c>
      <c r="L883">
        <f t="shared" si="644"/>
        <v>1806</v>
      </c>
      <c r="M883" t="str">
        <f t="shared" si="645"/>
        <v>United States</v>
      </c>
      <c r="N883">
        <f t="shared" si="646"/>
        <v>0</v>
      </c>
      <c r="O883" t="str">
        <f t="shared" si="647"/>
        <v>MG</v>
      </c>
      <c r="P883">
        <f t="shared" si="648"/>
        <v>55</v>
      </c>
      <c r="Q883" t="str">
        <f t="shared" si="649"/>
        <v>Dustin Brinkmann</v>
      </c>
      <c r="R883" t="str">
        <f t="shared" si="650"/>
        <v>Central</v>
      </c>
    </row>
    <row r="884" spans="1:18">
      <c r="A884" t="s">
        <v>1048</v>
      </c>
      <c r="B884" t="s">
        <v>19</v>
      </c>
      <c r="C884" t="s">
        <v>57</v>
      </c>
      <c r="D884" t="s">
        <v>306</v>
      </c>
      <c r="E884" t="s">
        <v>50</v>
      </c>
      <c r="F884" s="1">
        <v>42795</v>
      </c>
      <c r="G884" s="1">
        <v>42912</v>
      </c>
      <c r="H884">
        <v>3415</v>
      </c>
      <c r="I884" t="str">
        <f>VLOOKUP(pipeline!D884,account,2,FALSE)</f>
        <v>technolgy</v>
      </c>
      <c r="J884">
        <f t="shared" si="642"/>
        <v>1997</v>
      </c>
      <c r="K884">
        <f t="shared" si="643"/>
        <v>8170.38</v>
      </c>
      <c r="L884">
        <f t="shared" si="644"/>
        <v>16499</v>
      </c>
      <c r="M884" t="str">
        <f t="shared" si="645"/>
        <v>Korea</v>
      </c>
      <c r="N884">
        <f t="shared" si="646"/>
        <v>0</v>
      </c>
      <c r="O884" t="str">
        <f t="shared" si="647"/>
        <v>MG</v>
      </c>
      <c r="P884">
        <f t="shared" si="648"/>
        <v>3393</v>
      </c>
      <c r="Q884" t="str">
        <f t="shared" si="649"/>
        <v>Dustin Brinkmann</v>
      </c>
      <c r="R884" t="str">
        <f t="shared" si="650"/>
        <v>Central</v>
      </c>
    </row>
    <row r="885" spans="1:18">
      <c r="A885" t="s">
        <v>1049</v>
      </c>
      <c r="B885" t="s">
        <v>31</v>
      </c>
      <c r="C885" t="s">
        <v>56</v>
      </c>
      <c r="D885" t="s">
        <v>191</v>
      </c>
      <c r="E885" t="s">
        <v>53</v>
      </c>
      <c r="F885" s="1">
        <v>42795</v>
      </c>
      <c r="I885" t="str">
        <f>VLOOKUP(pipeline!D885,account,2,FALSE)</f>
        <v>retail</v>
      </c>
      <c r="J885">
        <f t="shared" si="642"/>
        <v>2004</v>
      </c>
      <c r="K885">
        <f t="shared" si="643"/>
        <v>702.72</v>
      </c>
      <c r="L885">
        <f t="shared" si="644"/>
        <v>1831</v>
      </c>
      <c r="M885" t="str">
        <f t="shared" si="645"/>
        <v>United States</v>
      </c>
      <c r="N885">
        <f t="shared" si="646"/>
        <v>0</v>
      </c>
      <c r="O885" t="str">
        <f t="shared" si="647"/>
        <v>MG</v>
      </c>
      <c r="P885">
        <f t="shared" si="648"/>
        <v>55</v>
      </c>
      <c r="Q885" t="str">
        <f t="shared" si="649"/>
        <v>Rocco Neubert</v>
      </c>
      <c r="R885" t="str">
        <f t="shared" si="650"/>
        <v>East</v>
      </c>
    </row>
    <row r="886" spans="1:18">
      <c r="A886" t="s">
        <v>1050</v>
      </c>
      <c r="B886" t="s">
        <v>31</v>
      </c>
      <c r="C886" t="s">
        <v>58</v>
      </c>
      <c r="D886" t="s">
        <v>174</v>
      </c>
      <c r="E886" t="s">
        <v>50</v>
      </c>
      <c r="F886" s="1">
        <v>42795</v>
      </c>
      <c r="G886" s="1">
        <v>42804</v>
      </c>
      <c r="H886">
        <v>1053</v>
      </c>
      <c r="I886" t="str">
        <f>VLOOKUP(pipeline!D886,account,2,FALSE)</f>
        <v>software</v>
      </c>
      <c r="J886">
        <f t="shared" si="642"/>
        <v>1982</v>
      </c>
      <c r="K886">
        <f t="shared" si="643"/>
        <v>11698.03</v>
      </c>
      <c r="L886">
        <f t="shared" si="644"/>
        <v>34288</v>
      </c>
      <c r="M886" t="str">
        <f t="shared" si="645"/>
        <v>United States</v>
      </c>
      <c r="N886">
        <f t="shared" si="646"/>
        <v>0</v>
      </c>
      <c r="O886" t="str">
        <f t="shared" si="647"/>
        <v>GTX</v>
      </c>
      <c r="P886">
        <f t="shared" si="648"/>
        <v>1096</v>
      </c>
      <c r="Q886" t="str">
        <f t="shared" si="649"/>
        <v>Rocco Neubert</v>
      </c>
      <c r="R886" t="str">
        <f t="shared" si="650"/>
        <v>East</v>
      </c>
    </row>
    <row r="887" spans="1:18">
      <c r="A887" t="s">
        <v>1051</v>
      </c>
      <c r="B887" t="s">
        <v>32</v>
      </c>
      <c r="C887" t="s">
        <v>58</v>
      </c>
      <c r="D887" t="s">
        <v>214</v>
      </c>
      <c r="E887" t="s">
        <v>52</v>
      </c>
      <c r="F887" s="1">
        <v>42795</v>
      </c>
      <c r="G887" s="1">
        <v>42880</v>
      </c>
      <c r="H887">
        <v>0</v>
      </c>
      <c r="I887" t="str">
        <f>VLOOKUP(pipeline!D887,account,2,FALSE)</f>
        <v>medical</v>
      </c>
      <c r="J887">
        <f t="shared" si="642"/>
        <v>1999</v>
      </c>
      <c r="K887">
        <f t="shared" si="643"/>
        <v>251.41</v>
      </c>
      <c r="L887">
        <f t="shared" si="644"/>
        <v>495</v>
      </c>
      <c r="M887" t="str">
        <f t="shared" si="645"/>
        <v>United States</v>
      </c>
      <c r="N887">
        <f t="shared" si="646"/>
        <v>0</v>
      </c>
      <c r="O887" t="str">
        <f t="shared" si="647"/>
        <v>GTX</v>
      </c>
      <c r="P887">
        <f t="shared" si="648"/>
        <v>1096</v>
      </c>
      <c r="Q887" t="str">
        <f t="shared" si="649"/>
        <v>Rocco Neubert</v>
      </c>
      <c r="R887" t="str">
        <f t="shared" si="650"/>
        <v>East</v>
      </c>
    </row>
    <row r="888" spans="1:18">
      <c r="A888" t="s">
        <v>1052</v>
      </c>
      <c r="B888" t="s">
        <v>25</v>
      </c>
      <c r="C888" t="s">
        <v>57</v>
      </c>
      <c r="D888" t="s">
        <v>108</v>
      </c>
      <c r="E888" t="s">
        <v>52</v>
      </c>
      <c r="F888" s="1">
        <v>42795</v>
      </c>
      <c r="G888" s="1">
        <v>42863</v>
      </c>
      <c r="H888">
        <v>0</v>
      </c>
      <c r="I888" t="str">
        <f>VLOOKUP(pipeline!D888,account,2,FALSE)</f>
        <v>telecommunications</v>
      </c>
      <c r="J888">
        <f t="shared" ref="J888:J911" si="651">VLOOKUP(D888,account,3,FALSE)</f>
        <v>1988</v>
      </c>
      <c r="K888">
        <f t="shared" ref="K888:K911" si="652">VLOOKUP(D888,account,4,FALSE)</f>
        <v>5266.09</v>
      </c>
      <c r="L888">
        <f t="shared" ref="L888:L911" si="653">VLOOKUP(D888,account,5,FALSE)</f>
        <v>8595</v>
      </c>
      <c r="M888" t="str">
        <f t="shared" ref="M888:M911" si="654">VLOOKUP(D888,account,6,FALSE)</f>
        <v>United States</v>
      </c>
      <c r="N888" t="str">
        <f t="shared" ref="N888:N911" si="655">VLOOKUP(D888,accounts,7,FALSE)</f>
        <v>Sonron</v>
      </c>
      <c r="O888" t="str">
        <f t="shared" ref="O888:O911" si="656">VLOOKUP(C888,products,2,FALSE)</f>
        <v>MG</v>
      </c>
      <c r="P888">
        <f t="shared" ref="P888:P908" si="657">VLOOKUP(C888,products,3,FALSE)</f>
        <v>3393</v>
      </c>
      <c r="Q888" t="str">
        <f t="shared" ref="Q888:Q908" si="658">VLOOKUP(B888,sales,2,FALSE)</f>
        <v>Melvin Marxen</v>
      </c>
      <c r="R888" t="str">
        <f t="shared" ref="R888:R908" si="659">VLOOKUP(B888,sales,3,FALSE)</f>
        <v>Central</v>
      </c>
    </row>
    <row r="889" spans="1:18">
      <c r="A889" t="s">
        <v>1053</v>
      </c>
      <c r="B889" t="s">
        <v>25</v>
      </c>
      <c r="C889" t="s">
        <v>55</v>
      </c>
      <c r="D889" t="s">
        <v>147</v>
      </c>
      <c r="E889" t="s">
        <v>50</v>
      </c>
      <c r="F889" s="1">
        <v>42795</v>
      </c>
      <c r="G889" s="1">
        <v>42806</v>
      </c>
      <c r="H889">
        <v>657</v>
      </c>
      <c r="I889" t="str">
        <f>VLOOKUP(pipeline!D889,account,2,FALSE)</f>
        <v>retail</v>
      </c>
      <c r="J889">
        <f t="shared" si="651"/>
        <v>2007</v>
      </c>
      <c r="K889">
        <f t="shared" si="652"/>
        <v>894.33</v>
      </c>
      <c r="L889">
        <f t="shared" si="653"/>
        <v>1635</v>
      </c>
      <c r="M889" t="str">
        <f t="shared" si="654"/>
        <v>Italy</v>
      </c>
      <c r="N889">
        <f t="shared" si="655"/>
        <v>0</v>
      </c>
      <c r="O889" t="str">
        <f t="shared" si="656"/>
        <v>GTX</v>
      </c>
      <c r="P889">
        <f t="shared" si="657"/>
        <v>550</v>
      </c>
      <c r="Q889" t="str">
        <f t="shared" si="658"/>
        <v>Melvin Marxen</v>
      </c>
      <c r="R889" t="str">
        <f t="shared" si="659"/>
        <v>Central</v>
      </c>
    </row>
    <row r="890" spans="1:18">
      <c r="A890" t="s">
        <v>1054</v>
      </c>
      <c r="B890" t="s">
        <v>25</v>
      </c>
      <c r="C890" t="s">
        <v>56</v>
      </c>
      <c r="D890" t="s">
        <v>143</v>
      </c>
      <c r="E890" t="s">
        <v>50</v>
      </c>
      <c r="F890" s="1">
        <v>42795</v>
      </c>
      <c r="G890" s="1">
        <v>42802</v>
      </c>
      <c r="H890">
        <v>60</v>
      </c>
      <c r="I890" t="str">
        <f>VLOOKUP(pipeline!D890,account,2,FALSE)</f>
        <v>finance</v>
      </c>
      <c r="J890">
        <f t="shared" si="651"/>
        <v>1987</v>
      </c>
      <c r="K890">
        <f t="shared" si="652"/>
        <v>1698.2</v>
      </c>
      <c r="L890">
        <f t="shared" si="653"/>
        <v>3798</v>
      </c>
      <c r="M890" t="str">
        <f t="shared" si="654"/>
        <v>United States</v>
      </c>
      <c r="N890">
        <f t="shared" si="655"/>
        <v>0</v>
      </c>
      <c r="O890" t="str">
        <f t="shared" si="656"/>
        <v>MG</v>
      </c>
      <c r="P890">
        <f t="shared" si="657"/>
        <v>55</v>
      </c>
      <c r="Q890" t="str">
        <f t="shared" si="658"/>
        <v>Melvin Marxen</v>
      </c>
      <c r="R890" t="str">
        <f t="shared" si="659"/>
        <v>Central</v>
      </c>
    </row>
    <row r="891" spans="1:18">
      <c r="A891" t="s">
        <v>1055</v>
      </c>
      <c r="B891" t="s">
        <v>34</v>
      </c>
      <c r="C891" t="s">
        <v>55</v>
      </c>
      <c r="D891" t="s">
        <v>228</v>
      </c>
      <c r="E891" t="s">
        <v>52</v>
      </c>
      <c r="F891" s="1">
        <v>42795</v>
      </c>
      <c r="G891" s="1">
        <v>42884</v>
      </c>
      <c r="H891">
        <v>0</v>
      </c>
      <c r="I891" t="str">
        <f>VLOOKUP(pipeline!D891,account,2,FALSE)</f>
        <v>finance</v>
      </c>
      <c r="J891">
        <f t="shared" si="651"/>
        <v>1994</v>
      </c>
      <c r="K891">
        <f t="shared" si="652"/>
        <v>355.23</v>
      </c>
      <c r="L891">
        <f t="shared" si="653"/>
        <v>853</v>
      </c>
      <c r="M891" t="str">
        <f t="shared" si="654"/>
        <v>United States</v>
      </c>
      <c r="N891">
        <f t="shared" si="655"/>
        <v>0</v>
      </c>
      <c r="O891" t="str">
        <f t="shared" si="656"/>
        <v>GTX</v>
      </c>
      <c r="P891">
        <f t="shared" si="657"/>
        <v>550</v>
      </c>
      <c r="Q891" t="str">
        <f t="shared" si="658"/>
        <v>Rocco Neubert</v>
      </c>
      <c r="R891" t="str">
        <f t="shared" si="659"/>
        <v>East</v>
      </c>
    </row>
    <row r="892" spans="1:18">
      <c r="A892" t="s">
        <v>1056</v>
      </c>
      <c r="B892" t="s">
        <v>13</v>
      </c>
      <c r="C892" t="s">
        <v>59</v>
      </c>
      <c r="D892" t="s">
        <v>306</v>
      </c>
      <c r="E892" t="s">
        <v>52</v>
      </c>
      <c r="F892" s="1">
        <v>42795</v>
      </c>
      <c r="G892" s="1">
        <v>42865</v>
      </c>
      <c r="H892">
        <v>0</v>
      </c>
      <c r="I892" t="str">
        <f>VLOOKUP(pipeline!D892,account,2,FALSE)</f>
        <v>technolgy</v>
      </c>
      <c r="J892">
        <f t="shared" si="651"/>
        <v>1997</v>
      </c>
      <c r="K892">
        <f t="shared" si="652"/>
        <v>8170.38</v>
      </c>
      <c r="L892">
        <f t="shared" si="653"/>
        <v>16499</v>
      </c>
      <c r="M892" t="str">
        <f t="shared" si="654"/>
        <v>Korea</v>
      </c>
      <c r="N892">
        <f t="shared" si="655"/>
        <v>0</v>
      </c>
      <c r="O892" t="str">
        <f t="shared" si="656"/>
        <v>GTX</v>
      </c>
      <c r="P892">
        <f t="shared" si="657"/>
        <v>5482</v>
      </c>
      <c r="Q892" t="str">
        <f t="shared" si="658"/>
        <v>Celia Rouche</v>
      </c>
      <c r="R892" t="str">
        <f t="shared" si="659"/>
        <v>West</v>
      </c>
    </row>
    <row r="893" spans="1:18">
      <c r="A893" t="s">
        <v>1057</v>
      </c>
      <c r="B893" t="s">
        <v>8</v>
      </c>
      <c r="C893" t="s">
        <v>55</v>
      </c>
      <c r="D893" t="s">
        <v>164</v>
      </c>
      <c r="E893" t="s">
        <v>52</v>
      </c>
      <c r="F893" s="1">
        <v>42795</v>
      </c>
      <c r="G893" s="1">
        <v>42860</v>
      </c>
      <c r="H893">
        <v>0</v>
      </c>
      <c r="I893" t="str">
        <f>VLOOKUP(pipeline!D893,account,2,FALSE)</f>
        <v>medical</v>
      </c>
      <c r="J893">
        <f t="shared" si="651"/>
        <v>1994</v>
      </c>
      <c r="K893">
        <f t="shared" si="652"/>
        <v>2818.38</v>
      </c>
      <c r="L893">
        <f t="shared" si="653"/>
        <v>6290</v>
      </c>
      <c r="M893" t="str">
        <f t="shared" si="654"/>
        <v>United States</v>
      </c>
      <c r="N893">
        <f t="shared" si="655"/>
        <v>0</v>
      </c>
      <c r="O893" t="str">
        <f t="shared" si="656"/>
        <v>GTX</v>
      </c>
      <c r="P893">
        <f t="shared" si="657"/>
        <v>550</v>
      </c>
      <c r="Q893" t="str">
        <f t="shared" si="658"/>
        <v>Cara Losch</v>
      </c>
      <c r="R893" t="str">
        <f t="shared" si="659"/>
        <v>East</v>
      </c>
    </row>
    <row r="894" spans="1:18">
      <c r="A894" t="s">
        <v>1058</v>
      </c>
      <c r="B894" t="s">
        <v>8</v>
      </c>
      <c r="C894" t="s">
        <v>55</v>
      </c>
      <c r="D894" t="s">
        <v>223</v>
      </c>
      <c r="E894" t="s">
        <v>50</v>
      </c>
      <c r="F894" s="1">
        <v>42795</v>
      </c>
      <c r="G894" s="1">
        <v>42856</v>
      </c>
      <c r="H894">
        <v>629</v>
      </c>
      <c r="I894" t="str">
        <f>VLOOKUP(pipeline!D894,account,2,FALSE)</f>
        <v>retail</v>
      </c>
      <c r="J894">
        <f t="shared" si="651"/>
        <v>2003</v>
      </c>
      <c r="K894">
        <f t="shared" si="652"/>
        <v>1419.98</v>
      </c>
      <c r="L894">
        <f t="shared" si="653"/>
        <v>4018</v>
      </c>
      <c r="M894" t="str">
        <f t="shared" si="654"/>
        <v>United States</v>
      </c>
      <c r="N894">
        <f t="shared" si="655"/>
        <v>0</v>
      </c>
      <c r="O894" t="str">
        <f t="shared" si="656"/>
        <v>GTX</v>
      </c>
      <c r="P894">
        <f t="shared" si="657"/>
        <v>550</v>
      </c>
      <c r="Q894" t="str">
        <f t="shared" si="658"/>
        <v>Cara Losch</v>
      </c>
      <c r="R894" t="str">
        <f t="shared" si="659"/>
        <v>East</v>
      </c>
    </row>
    <row r="895" spans="1:18">
      <c r="A895" t="s">
        <v>1059</v>
      </c>
      <c r="B895" t="s">
        <v>26</v>
      </c>
      <c r="C895" t="s">
        <v>57</v>
      </c>
      <c r="D895" t="s">
        <v>306</v>
      </c>
      <c r="E895" t="s">
        <v>52</v>
      </c>
      <c r="F895" s="1">
        <v>42795</v>
      </c>
      <c r="G895" s="1">
        <v>42878</v>
      </c>
      <c r="H895">
        <v>0</v>
      </c>
      <c r="I895" t="str">
        <f>VLOOKUP(pipeline!D895,account,2,FALSE)</f>
        <v>technolgy</v>
      </c>
      <c r="J895">
        <f t="shared" si="651"/>
        <v>1997</v>
      </c>
      <c r="K895">
        <f t="shared" si="652"/>
        <v>8170.38</v>
      </c>
      <c r="L895">
        <f t="shared" si="653"/>
        <v>16499</v>
      </c>
      <c r="M895" t="str">
        <f t="shared" si="654"/>
        <v>Korea</v>
      </c>
      <c r="N895">
        <f t="shared" si="655"/>
        <v>0</v>
      </c>
      <c r="O895" t="str">
        <f t="shared" si="656"/>
        <v>MG</v>
      </c>
      <c r="P895">
        <f t="shared" si="657"/>
        <v>3393</v>
      </c>
      <c r="Q895" t="str">
        <f t="shared" si="658"/>
        <v>Melvin Marxen</v>
      </c>
      <c r="R895" t="str">
        <f t="shared" si="659"/>
        <v>Central</v>
      </c>
    </row>
    <row r="896" spans="1:18">
      <c r="A896" t="s">
        <v>1060</v>
      </c>
      <c r="B896" t="s">
        <v>26</v>
      </c>
      <c r="C896" t="s">
        <v>57</v>
      </c>
      <c r="D896" t="s">
        <v>108</v>
      </c>
      <c r="E896" t="s">
        <v>50</v>
      </c>
      <c r="F896" s="1">
        <v>42795</v>
      </c>
      <c r="G896" s="1">
        <v>42888</v>
      </c>
      <c r="H896">
        <v>4082</v>
      </c>
      <c r="I896" t="str">
        <f>VLOOKUP(pipeline!D896,account,2,FALSE)</f>
        <v>telecommunications</v>
      </c>
      <c r="J896">
        <f t="shared" si="651"/>
        <v>1988</v>
      </c>
      <c r="K896">
        <f t="shared" si="652"/>
        <v>5266.09</v>
      </c>
      <c r="L896">
        <f t="shared" si="653"/>
        <v>8595</v>
      </c>
      <c r="M896" t="str">
        <f t="shared" si="654"/>
        <v>United States</v>
      </c>
      <c r="N896" t="str">
        <f t="shared" si="655"/>
        <v>Sonron</v>
      </c>
      <c r="O896" t="str">
        <f t="shared" si="656"/>
        <v>MG</v>
      </c>
      <c r="P896">
        <f t="shared" si="657"/>
        <v>3393</v>
      </c>
      <c r="Q896" t="str">
        <f t="shared" si="658"/>
        <v>Melvin Marxen</v>
      </c>
      <c r="R896" t="str">
        <f t="shared" si="659"/>
        <v>Central</v>
      </c>
    </row>
    <row r="897" spans="1:18">
      <c r="A897" t="s">
        <v>1061</v>
      </c>
      <c r="B897" t="s">
        <v>21</v>
      </c>
      <c r="C897" t="s">
        <v>58</v>
      </c>
      <c r="D897" t="s">
        <v>155</v>
      </c>
      <c r="E897" t="s">
        <v>50</v>
      </c>
      <c r="F897" s="1">
        <v>42795</v>
      </c>
      <c r="G897" s="1">
        <v>42886</v>
      </c>
      <c r="H897">
        <v>1044</v>
      </c>
      <c r="I897" t="str">
        <f>VLOOKUP(pipeline!D897,account,2,FALSE)</f>
        <v>technolgy</v>
      </c>
      <c r="J897">
        <f t="shared" si="651"/>
        <v>1983</v>
      </c>
      <c r="K897">
        <f t="shared" si="652"/>
        <v>1008.06</v>
      </c>
      <c r="L897">
        <f t="shared" si="653"/>
        <v>1238</v>
      </c>
      <c r="M897" t="str">
        <f t="shared" si="654"/>
        <v>United States</v>
      </c>
      <c r="N897">
        <f t="shared" si="655"/>
        <v>0</v>
      </c>
      <c r="O897" t="str">
        <f t="shared" si="656"/>
        <v>GTX</v>
      </c>
      <c r="P897">
        <f t="shared" si="657"/>
        <v>1096</v>
      </c>
      <c r="Q897" t="str">
        <f t="shared" si="658"/>
        <v>Dustin Brinkmann</v>
      </c>
      <c r="R897" t="str">
        <f t="shared" si="659"/>
        <v>Central</v>
      </c>
    </row>
    <row r="898" spans="1:18">
      <c r="A898" t="s">
        <v>1062</v>
      </c>
      <c r="B898" t="s">
        <v>28</v>
      </c>
      <c r="C898" t="s">
        <v>57</v>
      </c>
      <c r="D898" t="s">
        <v>309</v>
      </c>
      <c r="E898" t="s">
        <v>52</v>
      </c>
      <c r="F898" s="1">
        <v>42795</v>
      </c>
      <c r="G898" s="1">
        <v>42897</v>
      </c>
      <c r="H898">
        <v>0</v>
      </c>
      <c r="I898" t="str">
        <f>VLOOKUP(pipeline!D898,account,2,FALSE)</f>
        <v>marketing</v>
      </c>
      <c r="J898">
        <f t="shared" si="651"/>
        <v>1986</v>
      </c>
      <c r="K898">
        <f t="shared" si="652"/>
        <v>2403.58</v>
      </c>
      <c r="L898">
        <f t="shared" si="653"/>
        <v>8801</v>
      </c>
      <c r="M898" t="str">
        <f t="shared" si="654"/>
        <v>United States</v>
      </c>
      <c r="N898">
        <f t="shared" si="655"/>
        <v>0</v>
      </c>
      <c r="O898" t="str">
        <f t="shared" si="656"/>
        <v>MG</v>
      </c>
      <c r="P898">
        <f t="shared" si="657"/>
        <v>3393</v>
      </c>
      <c r="Q898" t="str">
        <f t="shared" si="658"/>
        <v>Melvin Marxen</v>
      </c>
      <c r="R898" t="str">
        <f t="shared" si="659"/>
        <v>Central</v>
      </c>
    </row>
    <row r="899" spans="1:18">
      <c r="A899" t="s">
        <v>1063</v>
      </c>
      <c r="B899" t="s">
        <v>40</v>
      </c>
      <c r="C899" t="s">
        <v>58</v>
      </c>
      <c r="D899" t="s">
        <v>110</v>
      </c>
      <c r="E899" t="s">
        <v>50</v>
      </c>
      <c r="F899" s="1">
        <v>42795</v>
      </c>
      <c r="G899" s="1">
        <v>42815</v>
      </c>
      <c r="H899">
        <v>1025</v>
      </c>
      <c r="I899" t="str">
        <f>VLOOKUP(pipeline!D899,account,2,FALSE)</f>
        <v>telecommunications</v>
      </c>
      <c r="J899">
        <f t="shared" si="651"/>
        <v>1994</v>
      </c>
      <c r="K899">
        <f t="shared" si="652"/>
        <v>1188.42</v>
      </c>
      <c r="L899">
        <f t="shared" si="653"/>
        <v>3015</v>
      </c>
      <c r="M899" t="str">
        <f t="shared" si="654"/>
        <v>United States</v>
      </c>
      <c r="N899">
        <f t="shared" si="655"/>
        <v>0</v>
      </c>
      <c r="O899" t="str">
        <f t="shared" si="656"/>
        <v>GTX</v>
      </c>
      <c r="P899">
        <f t="shared" si="657"/>
        <v>1096</v>
      </c>
      <c r="Q899" t="str">
        <f t="shared" si="658"/>
        <v>Summer Sewald</v>
      </c>
      <c r="R899" t="str">
        <f t="shared" si="659"/>
        <v>West</v>
      </c>
    </row>
    <row r="900" spans="1:18">
      <c r="A900" t="s">
        <v>1064</v>
      </c>
      <c r="B900" t="s">
        <v>22</v>
      </c>
      <c r="C900" t="s">
        <v>55</v>
      </c>
      <c r="D900" t="s">
        <v>442</v>
      </c>
      <c r="E900" t="s">
        <v>50</v>
      </c>
      <c r="F900" s="1">
        <v>42795</v>
      </c>
      <c r="G900" s="1">
        <v>42903</v>
      </c>
      <c r="H900">
        <v>465</v>
      </c>
      <c r="I900" t="str">
        <f>VLOOKUP(pipeline!D900,account,2,FALSE)</f>
        <v>retail</v>
      </c>
      <c r="J900">
        <f t="shared" si="651"/>
        <v>1988</v>
      </c>
      <c r="K900">
        <f t="shared" si="652"/>
        <v>1376.8</v>
      </c>
      <c r="L900">
        <f t="shared" si="653"/>
        <v>1165</v>
      </c>
      <c r="M900" t="str">
        <f t="shared" si="654"/>
        <v>Belgium</v>
      </c>
      <c r="N900">
        <f t="shared" si="655"/>
        <v>0</v>
      </c>
      <c r="O900" t="str">
        <f t="shared" si="656"/>
        <v>GTX</v>
      </c>
      <c r="P900">
        <f t="shared" si="657"/>
        <v>550</v>
      </c>
      <c r="Q900" t="str">
        <f t="shared" si="658"/>
        <v>Dustin Brinkmann</v>
      </c>
      <c r="R900" t="str">
        <f t="shared" si="659"/>
        <v>Central</v>
      </c>
    </row>
    <row r="901" spans="1:18">
      <c r="A901" t="s">
        <v>1065</v>
      </c>
      <c r="B901" t="s">
        <v>22</v>
      </c>
      <c r="C901" t="s">
        <v>56</v>
      </c>
      <c r="D901" t="s">
        <v>145</v>
      </c>
      <c r="E901" t="s">
        <v>50</v>
      </c>
      <c r="F901" s="1">
        <v>42795</v>
      </c>
      <c r="G901" s="1">
        <v>42900</v>
      </c>
      <c r="H901">
        <v>50</v>
      </c>
      <c r="I901" t="str">
        <f>VLOOKUP(pipeline!D901,account,2,FALSE)</f>
        <v>marketing</v>
      </c>
      <c r="J901">
        <f t="shared" si="651"/>
        <v>1985</v>
      </c>
      <c r="K901">
        <f t="shared" si="652"/>
        <v>375.43</v>
      </c>
      <c r="L901">
        <f t="shared" si="653"/>
        <v>1190</v>
      </c>
      <c r="M901" t="str">
        <f t="shared" si="654"/>
        <v>United States</v>
      </c>
      <c r="N901">
        <f t="shared" si="655"/>
        <v>0</v>
      </c>
      <c r="O901" t="str">
        <f t="shared" si="656"/>
        <v>MG</v>
      </c>
      <c r="P901">
        <f t="shared" si="657"/>
        <v>55</v>
      </c>
      <c r="Q901" t="str">
        <f t="shared" si="658"/>
        <v>Dustin Brinkmann</v>
      </c>
      <c r="R901" t="str">
        <f t="shared" si="659"/>
        <v>Central</v>
      </c>
    </row>
    <row r="902" spans="1:18">
      <c r="A902" t="s">
        <v>1066</v>
      </c>
      <c r="B902" t="s">
        <v>35</v>
      </c>
      <c r="C902" t="s">
        <v>59</v>
      </c>
      <c r="D902" t="s">
        <v>115</v>
      </c>
      <c r="E902" t="s">
        <v>50</v>
      </c>
      <c r="F902" s="1">
        <v>42795</v>
      </c>
      <c r="G902" s="1">
        <v>42803</v>
      </c>
      <c r="H902">
        <v>5548</v>
      </c>
      <c r="I902" t="str">
        <f>VLOOKUP(pipeline!D902,account,2,FALSE)</f>
        <v>finance</v>
      </c>
      <c r="J902">
        <f t="shared" si="651"/>
        <v>1993</v>
      </c>
      <c r="K902">
        <f t="shared" si="652"/>
        <v>646.1</v>
      </c>
      <c r="L902">
        <f t="shared" si="653"/>
        <v>883</v>
      </c>
      <c r="M902" t="str">
        <f t="shared" si="654"/>
        <v>United States</v>
      </c>
      <c r="N902" t="str">
        <f t="shared" si="655"/>
        <v>Golddex</v>
      </c>
      <c r="O902" t="str">
        <f t="shared" si="656"/>
        <v>GTX</v>
      </c>
      <c r="P902">
        <f t="shared" si="657"/>
        <v>5482</v>
      </c>
      <c r="Q902" t="str">
        <f t="shared" si="658"/>
        <v>Rocco Neubert</v>
      </c>
      <c r="R902" t="str">
        <f t="shared" si="659"/>
        <v>East</v>
      </c>
    </row>
    <row r="903" spans="1:18">
      <c r="A903" t="s">
        <v>1067</v>
      </c>
      <c r="B903" t="s">
        <v>35</v>
      </c>
      <c r="C903" t="s">
        <v>57</v>
      </c>
      <c r="D903" t="s">
        <v>174</v>
      </c>
      <c r="E903" t="s">
        <v>50</v>
      </c>
      <c r="F903" s="1">
        <v>42795</v>
      </c>
      <c r="G903" s="1">
        <v>42889</v>
      </c>
      <c r="H903">
        <v>3558</v>
      </c>
      <c r="I903" t="str">
        <f>VLOOKUP(pipeline!D903,account,2,FALSE)</f>
        <v>software</v>
      </c>
      <c r="J903">
        <f t="shared" si="651"/>
        <v>1982</v>
      </c>
      <c r="K903">
        <f t="shared" si="652"/>
        <v>11698.03</v>
      </c>
      <c r="L903">
        <f t="shared" si="653"/>
        <v>34288</v>
      </c>
      <c r="M903" t="str">
        <f t="shared" si="654"/>
        <v>United States</v>
      </c>
      <c r="N903">
        <f t="shared" si="655"/>
        <v>0</v>
      </c>
      <c r="O903" t="str">
        <f t="shared" si="656"/>
        <v>MG</v>
      </c>
      <c r="P903">
        <f t="shared" si="657"/>
        <v>3393</v>
      </c>
      <c r="Q903" t="str">
        <f t="shared" si="658"/>
        <v>Rocco Neubert</v>
      </c>
      <c r="R903" t="str">
        <f t="shared" si="659"/>
        <v>East</v>
      </c>
    </row>
    <row r="904" spans="1:18">
      <c r="A904" t="s">
        <v>1068</v>
      </c>
      <c r="B904" t="s">
        <v>16</v>
      </c>
      <c r="C904" t="s">
        <v>57</v>
      </c>
      <c r="D904" t="s">
        <v>273</v>
      </c>
      <c r="E904" t="s">
        <v>50</v>
      </c>
      <c r="F904" s="1">
        <v>42795</v>
      </c>
      <c r="G904" s="1">
        <v>42801</v>
      </c>
      <c r="H904">
        <v>3959</v>
      </c>
      <c r="I904" t="str">
        <f>VLOOKUP(pipeline!D904,account,2,FALSE)</f>
        <v>retail</v>
      </c>
      <c r="J904">
        <f t="shared" si="651"/>
        <v>1996</v>
      </c>
      <c r="K904">
        <f t="shared" si="652"/>
        <v>2214.94</v>
      </c>
      <c r="L904">
        <f t="shared" si="653"/>
        <v>5374</v>
      </c>
      <c r="M904" t="str">
        <f t="shared" si="654"/>
        <v>United States</v>
      </c>
      <c r="N904">
        <f t="shared" si="655"/>
        <v>0</v>
      </c>
      <c r="O904" t="str">
        <f t="shared" si="656"/>
        <v>MG</v>
      </c>
      <c r="P904">
        <f t="shared" si="657"/>
        <v>3393</v>
      </c>
      <c r="Q904" t="str">
        <f t="shared" si="658"/>
        <v>Celia Rouche</v>
      </c>
      <c r="R904" t="str">
        <f t="shared" si="659"/>
        <v>West</v>
      </c>
    </row>
    <row r="905" spans="1:18">
      <c r="A905" t="s">
        <v>1069</v>
      </c>
      <c r="B905" t="s">
        <v>23</v>
      </c>
      <c r="C905" t="s">
        <v>56</v>
      </c>
      <c r="D905" t="s">
        <v>89</v>
      </c>
      <c r="E905" t="s">
        <v>50</v>
      </c>
      <c r="F905" s="1">
        <v>42795</v>
      </c>
      <c r="G905" s="1">
        <v>42811</v>
      </c>
      <c r="H905">
        <v>49</v>
      </c>
      <c r="I905" t="str">
        <f>VLOOKUP(pipeline!D905,account,2,FALSE)</f>
        <v>medical</v>
      </c>
      <c r="J905">
        <f t="shared" si="651"/>
        <v>1992</v>
      </c>
      <c r="K905">
        <f t="shared" si="652"/>
        <v>3922.42</v>
      </c>
      <c r="L905">
        <f t="shared" si="653"/>
        <v>6837</v>
      </c>
      <c r="M905" t="str">
        <f t="shared" si="654"/>
        <v>United States</v>
      </c>
      <c r="N905">
        <f t="shared" si="655"/>
        <v>0</v>
      </c>
      <c r="O905" t="str">
        <f t="shared" si="656"/>
        <v>MG</v>
      </c>
      <c r="P905">
        <f t="shared" si="657"/>
        <v>55</v>
      </c>
      <c r="Q905" t="str">
        <f t="shared" si="658"/>
        <v>Dustin Brinkmann</v>
      </c>
      <c r="R905" t="str">
        <f t="shared" si="659"/>
        <v>Central</v>
      </c>
    </row>
    <row r="906" spans="1:18">
      <c r="A906" t="s">
        <v>1070</v>
      </c>
      <c r="B906" t="s">
        <v>23</v>
      </c>
      <c r="C906" t="s">
        <v>56</v>
      </c>
      <c r="D906" t="s">
        <v>117</v>
      </c>
      <c r="E906" t="s">
        <v>50</v>
      </c>
      <c r="F906" s="1">
        <v>42795</v>
      </c>
      <c r="G906" s="1">
        <v>42902</v>
      </c>
      <c r="H906">
        <v>50</v>
      </c>
      <c r="I906" t="str">
        <f>VLOOKUP(pipeline!D906,account,2,FALSE)</f>
        <v>services</v>
      </c>
      <c r="J906">
        <f t="shared" si="651"/>
        <v>1997</v>
      </c>
      <c r="K906">
        <f t="shared" si="652"/>
        <v>2041.73</v>
      </c>
      <c r="L906">
        <f t="shared" si="653"/>
        <v>5276</v>
      </c>
      <c r="M906" t="str">
        <f t="shared" si="654"/>
        <v>United States</v>
      </c>
      <c r="N906">
        <f t="shared" si="655"/>
        <v>0</v>
      </c>
      <c r="O906" t="str">
        <f t="shared" si="656"/>
        <v>MG</v>
      </c>
      <c r="P906">
        <f t="shared" si="657"/>
        <v>55</v>
      </c>
      <c r="Q906" t="str">
        <f t="shared" si="658"/>
        <v>Dustin Brinkmann</v>
      </c>
      <c r="R906" t="str">
        <f t="shared" si="659"/>
        <v>Central</v>
      </c>
    </row>
    <row r="907" spans="1:18">
      <c r="A907" t="s">
        <v>1071</v>
      </c>
      <c r="B907" t="s">
        <v>17</v>
      </c>
      <c r="C907" t="s">
        <v>55</v>
      </c>
      <c r="D907" t="s">
        <v>266</v>
      </c>
      <c r="E907" t="s">
        <v>50</v>
      </c>
      <c r="F907" s="1">
        <v>42795</v>
      </c>
      <c r="G907" s="1">
        <v>42802</v>
      </c>
      <c r="H907">
        <v>523</v>
      </c>
      <c r="I907" t="str">
        <f>VLOOKUP(pipeline!D907,account,2,FALSE)</f>
        <v>finance</v>
      </c>
      <c r="J907">
        <f t="shared" si="651"/>
        <v>1993</v>
      </c>
      <c r="K907">
        <f t="shared" si="652"/>
        <v>7537.24</v>
      </c>
      <c r="L907">
        <f t="shared" si="653"/>
        <v>20293</v>
      </c>
      <c r="M907" t="str">
        <f t="shared" si="654"/>
        <v>United States</v>
      </c>
      <c r="N907">
        <f t="shared" si="655"/>
        <v>0</v>
      </c>
      <c r="O907" t="str">
        <f t="shared" si="656"/>
        <v>GTX</v>
      </c>
      <c r="P907">
        <f t="shared" si="657"/>
        <v>550</v>
      </c>
      <c r="Q907" t="str">
        <f t="shared" si="658"/>
        <v>Celia Rouche</v>
      </c>
      <c r="R907" t="str">
        <f t="shared" si="659"/>
        <v>West</v>
      </c>
    </row>
    <row r="908" spans="1:18">
      <c r="A908" t="s">
        <v>1072</v>
      </c>
      <c r="B908" t="s">
        <v>17</v>
      </c>
      <c r="C908" t="s">
        <v>58</v>
      </c>
      <c r="D908" t="s">
        <v>119</v>
      </c>
      <c r="E908" t="s">
        <v>50</v>
      </c>
      <c r="F908" s="1">
        <v>42795</v>
      </c>
      <c r="G908" s="1">
        <v>42887</v>
      </c>
      <c r="H908">
        <v>1086</v>
      </c>
      <c r="I908" t="str">
        <f>VLOOKUP(pipeline!D908,account,2,FALSE)</f>
        <v>entertainment</v>
      </c>
      <c r="J908">
        <f t="shared" si="651"/>
        <v>1992</v>
      </c>
      <c r="K908">
        <f t="shared" si="652"/>
        <v>324.19</v>
      </c>
      <c r="L908">
        <f t="shared" si="653"/>
        <v>978</v>
      </c>
      <c r="M908" t="str">
        <f t="shared" si="654"/>
        <v>United States</v>
      </c>
      <c r="N908">
        <f t="shared" si="655"/>
        <v>0</v>
      </c>
      <c r="O908" t="str">
        <f t="shared" si="656"/>
        <v>GTX</v>
      </c>
      <c r="P908">
        <f t="shared" si="657"/>
        <v>1096</v>
      </c>
      <c r="Q908" t="str">
        <f t="shared" si="658"/>
        <v>Celia Rouche</v>
      </c>
      <c r="R908" t="str">
        <f t="shared" si="659"/>
        <v>West</v>
      </c>
    </row>
    <row r="909" spans="1:18">
      <c r="A909" t="s">
        <v>1073</v>
      </c>
      <c r="B909" t="s">
        <v>10</v>
      </c>
      <c r="C909" t="s">
        <v>55</v>
      </c>
      <c r="D909" t="s">
        <v>266</v>
      </c>
      <c r="E909" t="s">
        <v>53</v>
      </c>
      <c r="F909" s="1">
        <v>42795</v>
      </c>
      <c r="I909" t="str">
        <f>VLOOKUP(pipeline!D909,account,2,FALSE)</f>
        <v>finance</v>
      </c>
      <c r="J909">
        <f t="shared" si="651"/>
        <v>1993</v>
      </c>
      <c r="K909">
        <f t="shared" si="652"/>
        <v>7537.24</v>
      </c>
      <c r="L909">
        <f t="shared" si="653"/>
        <v>20293</v>
      </c>
      <c r="M909" t="str">
        <f t="shared" si="654"/>
        <v>United States</v>
      </c>
      <c r="N909">
        <f t="shared" si="655"/>
        <v>0</v>
      </c>
      <c r="O909" t="str">
        <f t="shared" si="656"/>
        <v>GTX</v>
      </c>
      <c r="P909">
        <f>VLOOKUP(C909,products,3,FALSE)</f>
        <v>550</v>
      </c>
      <c r="Q909" t="str">
        <f>VLOOKUP(B909,sales,2,FALSE)</f>
        <v>Cara Losch</v>
      </c>
      <c r="R909" t="str">
        <f>VLOOKUP(B909,sales,3,FALSE)</f>
        <v>East</v>
      </c>
    </row>
    <row r="910" spans="1:18">
      <c r="A910" t="s">
        <v>1074</v>
      </c>
      <c r="B910" t="s">
        <v>10</v>
      </c>
      <c r="C910" t="s">
        <v>56</v>
      </c>
      <c r="D910" t="s">
        <v>245</v>
      </c>
      <c r="E910" t="s">
        <v>50</v>
      </c>
      <c r="F910" s="1">
        <v>42795</v>
      </c>
      <c r="G910" s="1">
        <v>42905</v>
      </c>
      <c r="H910">
        <v>67</v>
      </c>
      <c r="I910" t="str">
        <f>VLOOKUP(pipeline!D910,account,2,FALSE)</f>
        <v>retail</v>
      </c>
      <c r="J910">
        <f t="shared" si="651"/>
        <v>1990</v>
      </c>
      <c r="K910">
        <f t="shared" si="652"/>
        <v>2520.83</v>
      </c>
      <c r="L910">
        <f t="shared" si="653"/>
        <v>3502</v>
      </c>
      <c r="M910" t="str">
        <f t="shared" si="654"/>
        <v>United States</v>
      </c>
      <c r="N910">
        <f t="shared" si="655"/>
        <v>0</v>
      </c>
      <c r="O910" t="str">
        <f t="shared" si="656"/>
        <v>MG</v>
      </c>
      <c r="P910">
        <f>VLOOKUP(C910,products,3,FALSE)</f>
        <v>55</v>
      </c>
      <c r="Q910" t="str">
        <f>VLOOKUP(B910,sales,2,FALSE)</f>
        <v>Cara Losch</v>
      </c>
      <c r="R910" t="str">
        <f>VLOOKUP(B910,sales,3,FALSE)</f>
        <v>East</v>
      </c>
    </row>
    <row r="911" spans="1:18">
      <c r="A911" t="s">
        <v>1075</v>
      </c>
      <c r="B911" t="s">
        <v>11</v>
      </c>
      <c r="C911" t="s">
        <v>57</v>
      </c>
      <c r="D911" t="s">
        <v>463</v>
      </c>
      <c r="E911" t="s">
        <v>50</v>
      </c>
      <c r="F911" s="1">
        <v>42795</v>
      </c>
      <c r="G911" s="1">
        <v>42895</v>
      </c>
      <c r="H911">
        <v>3783</v>
      </c>
      <c r="I911" t="str">
        <f>VLOOKUP(pipeline!D911,account,2,FALSE)</f>
        <v>technolgy</v>
      </c>
      <c r="J911">
        <f t="shared" si="651"/>
        <v>2011</v>
      </c>
      <c r="K911">
        <f t="shared" si="652"/>
        <v>527.11</v>
      </c>
      <c r="L911">
        <f t="shared" si="653"/>
        <v>1428</v>
      </c>
      <c r="M911" t="str">
        <f t="shared" si="654"/>
        <v>United States</v>
      </c>
      <c r="N911" t="str">
        <f t="shared" si="655"/>
        <v>Acme Corporation</v>
      </c>
      <c r="O911" t="str">
        <f t="shared" si="656"/>
        <v>MG</v>
      </c>
      <c r="P911">
        <f>VLOOKUP(C911,products,3,FALSE)</f>
        <v>3393</v>
      </c>
      <c r="Q911" t="str">
        <f>VLOOKUP(B911,sales,2,FALSE)</f>
        <v>Cara Losch</v>
      </c>
      <c r="R911" t="str">
        <f>VLOOKUP(B911,sales,3,FALSE)</f>
        <v>East</v>
      </c>
    </row>
    <row r="912" spans="1:18">
      <c r="A912" t="s">
        <v>1076</v>
      </c>
      <c r="B912" t="s">
        <v>41</v>
      </c>
      <c r="C912" t="s">
        <v>55</v>
      </c>
      <c r="D912" t="s">
        <v>231</v>
      </c>
      <c r="E912" t="s">
        <v>52</v>
      </c>
      <c r="F912" s="1">
        <v>42795</v>
      </c>
      <c r="G912" s="1">
        <v>42886</v>
      </c>
      <c r="H912">
        <v>0</v>
      </c>
      <c r="I912" t="str">
        <f>VLOOKUP(pipeline!D912,account,2,FALSE)</f>
        <v>technolgy</v>
      </c>
      <c r="J912">
        <f t="shared" ref="J912:J921" si="660">VLOOKUP(D912,account,3,FALSE)</f>
        <v>2010</v>
      </c>
      <c r="K912">
        <f t="shared" ref="K912:K921" si="661">VLOOKUP(D912,account,4,FALSE)</f>
        <v>587.72</v>
      </c>
      <c r="L912">
        <f t="shared" ref="L912:L921" si="662">VLOOKUP(D912,account,5,FALSE)</f>
        <v>1501</v>
      </c>
      <c r="M912" t="str">
        <f t="shared" ref="M912:M921" si="663">VLOOKUP(D912,account,6,FALSE)</f>
        <v>United States</v>
      </c>
      <c r="N912">
        <f t="shared" ref="N912:N921" si="664">VLOOKUP(D912,accounts,7,FALSE)</f>
        <v>0</v>
      </c>
      <c r="O912" t="str">
        <f t="shared" ref="O912:O921" si="665">VLOOKUP(C912,products,2,FALSE)</f>
        <v>GTX</v>
      </c>
      <c r="P912">
        <f t="shared" ref="P912:P918" si="666">VLOOKUP(C912,products,3,FALSE)</f>
        <v>550</v>
      </c>
      <c r="Q912" t="str">
        <f t="shared" ref="Q912:Q918" si="667">VLOOKUP(B912,sales,2,FALSE)</f>
        <v>Summer Sewald</v>
      </c>
      <c r="R912" t="str">
        <f t="shared" ref="R912:R918" si="668">VLOOKUP(B912,sales,3,FALSE)</f>
        <v>West</v>
      </c>
    </row>
    <row r="913" spans="1:18">
      <c r="A913" t="s">
        <v>1077</v>
      </c>
      <c r="B913" t="s">
        <v>41</v>
      </c>
      <c r="C913" t="s">
        <v>59</v>
      </c>
      <c r="D913" t="s">
        <v>110</v>
      </c>
      <c r="E913" t="s">
        <v>52</v>
      </c>
      <c r="F913" s="1">
        <v>42795</v>
      </c>
      <c r="G913" s="1">
        <v>42913</v>
      </c>
      <c r="H913">
        <v>0</v>
      </c>
      <c r="I913" t="str">
        <f>VLOOKUP(pipeline!D913,account,2,FALSE)</f>
        <v>telecommunications</v>
      </c>
      <c r="J913">
        <f t="shared" si="660"/>
        <v>1994</v>
      </c>
      <c r="K913">
        <f t="shared" si="661"/>
        <v>1188.42</v>
      </c>
      <c r="L913">
        <f t="shared" si="662"/>
        <v>3015</v>
      </c>
      <c r="M913" t="str">
        <f t="shared" si="663"/>
        <v>United States</v>
      </c>
      <c r="N913">
        <f t="shared" si="664"/>
        <v>0</v>
      </c>
      <c r="O913" t="str">
        <f t="shared" si="665"/>
        <v>GTX</v>
      </c>
      <c r="P913">
        <f t="shared" si="666"/>
        <v>5482</v>
      </c>
      <c r="Q913" t="str">
        <f t="shared" si="667"/>
        <v>Summer Sewald</v>
      </c>
      <c r="R913" t="str">
        <f t="shared" si="668"/>
        <v>West</v>
      </c>
    </row>
    <row r="914" spans="1:18">
      <c r="A914" t="s">
        <v>1078</v>
      </c>
      <c r="B914" t="s">
        <v>19</v>
      </c>
      <c r="C914" t="s">
        <v>57</v>
      </c>
      <c r="D914" t="s">
        <v>208</v>
      </c>
      <c r="E914" t="s">
        <v>52</v>
      </c>
      <c r="F914" s="1">
        <v>42796</v>
      </c>
      <c r="G914" s="1">
        <v>42886</v>
      </c>
      <c r="H914">
        <v>0</v>
      </c>
      <c r="I914" t="str">
        <f>VLOOKUP(pipeline!D914,account,2,FALSE)</f>
        <v>software</v>
      </c>
      <c r="J914">
        <f t="shared" si="660"/>
        <v>1982</v>
      </c>
      <c r="K914">
        <f t="shared" si="661"/>
        <v>4618</v>
      </c>
      <c r="L914">
        <f t="shared" si="662"/>
        <v>10083</v>
      </c>
      <c r="M914" t="str">
        <f t="shared" si="663"/>
        <v>United States</v>
      </c>
      <c r="N914">
        <f t="shared" si="664"/>
        <v>0</v>
      </c>
      <c r="O914" t="str">
        <f t="shared" si="665"/>
        <v>MG</v>
      </c>
      <c r="P914">
        <f t="shared" si="666"/>
        <v>3393</v>
      </c>
      <c r="Q914" t="str">
        <f t="shared" si="667"/>
        <v>Dustin Brinkmann</v>
      </c>
      <c r="R914" t="str">
        <f t="shared" si="668"/>
        <v>Central</v>
      </c>
    </row>
    <row r="915" spans="1:18">
      <c r="A915" t="s">
        <v>1079</v>
      </c>
      <c r="B915" t="s">
        <v>19</v>
      </c>
      <c r="C915" t="s">
        <v>55</v>
      </c>
      <c r="D915" t="s">
        <v>149</v>
      </c>
      <c r="E915" t="s">
        <v>50</v>
      </c>
      <c r="F915" s="1">
        <v>42796</v>
      </c>
      <c r="G915" s="1">
        <v>42806</v>
      </c>
      <c r="H915">
        <v>522</v>
      </c>
      <c r="I915" t="str">
        <f>VLOOKUP(pipeline!D915,account,2,FALSE)</f>
        <v>technolgy</v>
      </c>
      <c r="J915">
        <f t="shared" si="660"/>
        <v>2005</v>
      </c>
      <c r="K915">
        <f t="shared" si="661"/>
        <v>1520.66</v>
      </c>
      <c r="L915">
        <f t="shared" si="662"/>
        <v>1806</v>
      </c>
      <c r="M915" t="str">
        <f t="shared" si="663"/>
        <v>United States</v>
      </c>
      <c r="N915">
        <f t="shared" si="664"/>
        <v>0</v>
      </c>
      <c r="O915" t="str">
        <f t="shared" si="665"/>
        <v>GTX</v>
      </c>
      <c r="P915">
        <f t="shared" si="666"/>
        <v>550</v>
      </c>
      <c r="Q915" t="str">
        <f t="shared" si="667"/>
        <v>Dustin Brinkmann</v>
      </c>
      <c r="R915" t="str">
        <f t="shared" si="668"/>
        <v>Central</v>
      </c>
    </row>
    <row r="916" spans="1:18">
      <c r="A916" t="s">
        <v>1080</v>
      </c>
      <c r="B916" t="s">
        <v>31</v>
      </c>
      <c r="C916" t="s">
        <v>58</v>
      </c>
      <c r="D916" t="s">
        <v>191</v>
      </c>
      <c r="E916" t="s">
        <v>50</v>
      </c>
      <c r="F916" s="1">
        <v>42796</v>
      </c>
      <c r="G916" s="1">
        <v>42812</v>
      </c>
      <c r="H916">
        <v>1001</v>
      </c>
      <c r="I916" t="str">
        <f>VLOOKUP(pipeline!D916,account,2,FALSE)</f>
        <v>retail</v>
      </c>
      <c r="J916">
        <f t="shared" si="660"/>
        <v>2004</v>
      </c>
      <c r="K916">
        <f t="shared" si="661"/>
        <v>702.72</v>
      </c>
      <c r="L916">
        <f t="shared" si="662"/>
        <v>1831</v>
      </c>
      <c r="M916" t="str">
        <f t="shared" si="663"/>
        <v>United States</v>
      </c>
      <c r="N916">
        <f t="shared" si="664"/>
        <v>0</v>
      </c>
      <c r="O916" t="str">
        <f t="shared" si="665"/>
        <v>GTX</v>
      </c>
      <c r="P916">
        <f t="shared" si="666"/>
        <v>1096</v>
      </c>
      <c r="Q916" t="str">
        <f t="shared" si="667"/>
        <v>Rocco Neubert</v>
      </c>
      <c r="R916" t="str">
        <f t="shared" si="668"/>
        <v>East</v>
      </c>
    </row>
    <row r="917" spans="1:18">
      <c r="A917" t="s">
        <v>1081</v>
      </c>
      <c r="B917" t="s">
        <v>20</v>
      </c>
      <c r="C917" t="s">
        <v>59</v>
      </c>
      <c r="D917" t="s">
        <v>297</v>
      </c>
      <c r="E917" t="s">
        <v>50</v>
      </c>
      <c r="F917" s="1">
        <v>42796</v>
      </c>
      <c r="G917" s="1">
        <v>42880</v>
      </c>
      <c r="H917">
        <v>5728</v>
      </c>
      <c r="I917" t="str">
        <f>VLOOKUP(pipeline!D917,account,2,FALSE)</f>
        <v>medical</v>
      </c>
      <c r="J917">
        <f t="shared" si="660"/>
        <v>1986</v>
      </c>
      <c r="K917">
        <f t="shared" si="661"/>
        <v>647.18</v>
      </c>
      <c r="L917">
        <f t="shared" si="662"/>
        <v>1185</v>
      </c>
      <c r="M917" t="str">
        <f t="shared" si="663"/>
        <v>Kenya</v>
      </c>
      <c r="N917">
        <f t="shared" si="664"/>
        <v>0</v>
      </c>
      <c r="O917" t="str">
        <f t="shared" si="665"/>
        <v>GTX</v>
      </c>
      <c r="P917">
        <f t="shared" si="666"/>
        <v>5482</v>
      </c>
      <c r="Q917" t="str">
        <f t="shared" si="667"/>
        <v>Dustin Brinkmann</v>
      </c>
      <c r="R917" t="str">
        <f t="shared" si="668"/>
        <v>Central</v>
      </c>
    </row>
    <row r="918" spans="1:18">
      <c r="A918" t="s">
        <v>1082</v>
      </c>
      <c r="B918" t="s">
        <v>25</v>
      </c>
      <c r="C918" t="s">
        <v>59</v>
      </c>
      <c r="D918" t="s">
        <v>85</v>
      </c>
      <c r="E918" t="s">
        <v>50</v>
      </c>
      <c r="F918" s="1">
        <v>42796</v>
      </c>
      <c r="G918" s="1">
        <v>42905</v>
      </c>
      <c r="H918">
        <v>4856</v>
      </c>
      <c r="I918" t="str">
        <f>VLOOKUP(pipeline!D918,account,2,FALSE)</f>
        <v>software</v>
      </c>
      <c r="J918">
        <f t="shared" si="660"/>
        <v>1998</v>
      </c>
      <c r="K918">
        <f t="shared" si="661"/>
        <v>2714.9</v>
      </c>
      <c r="L918">
        <f t="shared" si="662"/>
        <v>2641</v>
      </c>
      <c r="M918" t="str">
        <f t="shared" si="663"/>
        <v>United States</v>
      </c>
      <c r="N918" t="str">
        <f t="shared" si="664"/>
        <v>Acme Corporation</v>
      </c>
      <c r="O918" t="str">
        <f t="shared" si="665"/>
        <v>GTX</v>
      </c>
      <c r="P918">
        <f t="shared" si="666"/>
        <v>5482</v>
      </c>
      <c r="Q918" t="str">
        <f t="shared" si="667"/>
        <v>Melvin Marxen</v>
      </c>
      <c r="R918" t="str">
        <f t="shared" si="668"/>
        <v>Central</v>
      </c>
    </row>
    <row r="919" spans="1:18">
      <c r="A919" t="s">
        <v>1083</v>
      </c>
      <c r="B919" t="s">
        <v>25</v>
      </c>
      <c r="C919" t="s">
        <v>57</v>
      </c>
      <c r="D919" t="s">
        <v>149</v>
      </c>
      <c r="E919" t="s">
        <v>50</v>
      </c>
      <c r="F919" s="1">
        <v>42796</v>
      </c>
      <c r="G919" s="1">
        <v>42881</v>
      </c>
      <c r="H919">
        <v>3647</v>
      </c>
      <c r="I919" t="str">
        <f>VLOOKUP(pipeline!D919,account,2,FALSE)</f>
        <v>technolgy</v>
      </c>
      <c r="J919">
        <f t="shared" si="660"/>
        <v>2005</v>
      </c>
      <c r="K919">
        <f t="shared" si="661"/>
        <v>1520.66</v>
      </c>
      <c r="L919">
        <f t="shared" si="662"/>
        <v>1806</v>
      </c>
      <c r="M919" t="str">
        <f t="shared" si="663"/>
        <v>United States</v>
      </c>
      <c r="N919">
        <f t="shared" si="664"/>
        <v>0</v>
      </c>
      <c r="O919" t="str">
        <f t="shared" si="665"/>
        <v>MG</v>
      </c>
      <c r="P919">
        <f t="shared" ref="P919:P938" si="669">VLOOKUP(C919,products,3,FALSE)</f>
        <v>3393</v>
      </c>
      <c r="Q919" t="str">
        <f t="shared" ref="Q919:Q938" si="670">VLOOKUP(B919,sales,2,FALSE)</f>
        <v>Melvin Marxen</v>
      </c>
      <c r="R919" t="str">
        <f t="shared" ref="R919:R938" si="671">VLOOKUP(B919,sales,3,FALSE)</f>
        <v>Central</v>
      </c>
    </row>
    <row r="920" spans="1:18">
      <c r="A920" t="s">
        <v>1084</v>
      </c>
      <c r="B920" t="s">
        <v>34</v>
      </c>
      <c r="C920" t="s">
        <v>55</v>
      </c>
      <c r="D920" t="s">
        <v>138</v>
      </c>
      <c r="E920" t="s">
        <v>50</v>
      </c>
      <c r="F920" s="1">
        <v>42796</v>
      </c>
      <c r="G920" s="1">
        <v>42897</v>
      </c>
      <c r="H920">
        <v>487</v>
      </c>
      <c r="I920" t="str">
        <f>VLOOKUP(pipeline!D920,account,2,FALSE)</f>
        <v>marketing</v>
      </c>
      <c r="J920">
        <f t="shared" si="660"/>
        <v>1984</v>
      </c>
      <c r="K920">
        <f t="shared" si="661"/>
        <v>3027.46</v>
      </c>
      <c r="L920">
        <f t="shared" si="662"/>
        <v>9516</v>
      </c>
      <c r="M920" t="str">
        <f t="shared" si="663"/>
        <v>Jordan</v>
      </c>
      <c r="N920">
        <f t="shared" si="664"/>
        <v>0</v>
      </c>
      <c r="O920" t="str">
        <f t="shared" si="665"/>
        <v>GTX</v>
      </c>
      <c r="P920">
        <f t="shared" si="669"/>
        <v>550</v>
      </c>
      <c r="Q920" t="str">
        <f t="shared" si="670"/>
        <v>Rocco Neubert</v>
      </c>
      <c r="R920" t="str">
        <f t="shared" si="671"/>
        <v>East</v>
      </c>
    </row>
    <row r="921" spans="1:18">
      <c r="A921" t="s">
        <v>1085</v>
      </c>
      <c r="B921" t="s">
        <v>34</v>
      </c>
      <c r="C921" t="s">
        <v>58</v>
      </c>
      <c r="D921" t="s">
        <v>218</v>
      </c>
      <c r="E921" t="s">
        <v>50</v>
      </c>
      <c r="F921" s="1">
        <v>42796</v>
      </c>
      <c r="G921" s="1">
        <v>42898</v>
      </c>
      <c r="H921">
        <v>1166</v>
      </c>
      <c r="I921" t="str">
        <f>VLOOKUP(pipeline!D921,account,2,FALSE)</f>
        <v>technolgy</v>
      </c>
      <c r="J921">
        <f t="shared" si="660"/>
        <v>1992</v>
      </c>
      <c r="K921">
        <f t="shared" si="661"/>
        <v>1712.68</v>
      </c>
      <c r="L921">
        <f t="shared" si="662"/>
        <v>3194</v>
      </c>
      <c r="M921" t="str">
        <f t="shared" si="663"/>
        <v>United States</v>
      </c>
      <c r="N921" t="str">
        <f t="shared" si="664"/>
        <v>Acme Corporation</v>
      </c>
      <c r="O921" t="str">
        <f t="shared" si="665"/>
        <v>GTX</v>
      </c>
      <c r="P921">
        <f t="shared" si="669"/>
        <v>1096</v>
      </c>
      <c r="Q921" t="str">
        <f t="shared" si="670"/>
        <v>Rocco Neubert</v>
      </c>
      <c r="R921" t="str">
        <f t="shared" si="671"/>
        <v>East</v>
      </c>
    </row>
    <row r="922" spans="1:18">
      <c r="A922" t="s">
        <v>1086</v>
      </c>
      <c r="B922" t="s">
        <v>27</v>
      </c>
      <c r="C922" t="s">
        <v>55</v>
      </c>
      <c r="D922" t="s">
        <v>238</v>
      </c>
      <c r="E922" t="s">
        <v>50</v>
      </c>
      <c r="F922" s="1">
        <v>42796</v>
      </c>
      <c r="G922" s="1">
        <v>42892</v>
      </c>
      <c r="H922">
        <v>595</v>
      </c>
      <c r="I922" t="str">
        <f>VLOOKUP(pipeline!D922,account,2,FALSE)</f>
        <v>marketing</v>
      </c>
      <c r="J922">
        <f t="shared" ref="J922:J931" si="672">VLOOKUP(D922,account,3,FALSE)</f>
        <v>2012</v>
      </c>
      <c r="K922">
        <f t="shared" ref="K922:K931" si="673">VLOOKUP(D922,account,4,FALSE)</f>
        <v>45.39</v>
      </c>
      <c r="L922">
        <f t="shared" ref="L922:L931" si="674">VLOOKUP(D922,account,5,FALSE)</f>
        <v>100</v>
      </c>
      <c r="M922" t="str">
        <f t="shared" ref="M922:M931" si="675">VLOOKUP(D922,account,6,FALSE)</f>
        <v>United States</v>
      </c>
      <c r="N922" t="str">
        <f t="shared" ref="N922:N931" si="676">VLOOKUP(D922,accounts,7,FALSE)</f>
        <v>Inity</v>
      </c>
      <c r="O922" t="str">
        <f t="shared" ref="O922:O931" si="677">VLOOKUP(C922,products,2,FALSE)</f>
        <v>GTX</v>
      </c>
      <c r="P922">
        <f t="shared" si="669"/>
        <v>550</v>
      </c>
      <c r="Q922" t="str">
        <f t="shared" si="670"/>
        <v>Melvin Marxen</v>
      </c>
      <c r="R922" t="str">
        <f t="shared" si="671"/>
        <v>Central</v>
      </c>
    </row>
    <row r="923" spans="1:18">
      <c r="A923" t="s">
        <v>1087</v>
      </c>
      <c r="B923" t="s">
        <v>38</v>
      </c>
      <c r="C923" t="s">
        <v>56</v>
      </c>
      <c r="D923" t="s">
        <v>226</v>
      </c>
      <c r="E923" t="s">
        <v>50</v>
      </c>
      <c r="F923" s="1">
        <v>42796</v>
      </c>
      <c r="G923" s="1">
        <v>42890</v>
      </c>
      <c r="H923">
        <v>49</v>
      </c>
      <c r="I923" t="str">
        <f>VLOOKUP(pipeline!D923,account,2,FALSE)</f>
        <v>medical</v>
      </c>
      <c r="J923">
        <f t="shared" si="672"/>
        <v>2017</v>
      </c>
      <c r="K923">
        <f t="shared" si="673"/>
        <v>4.54</v>
      </c>
      <c r="L923">
        <f t="shared" si="674"/>
        <v>9</v>
      </c>
      <c r="M923" t="str">
        <f t="shared" si="675"/>
        <v>United States</v>
      </c>
      <c r="N923">
        <f t="shared" si="676"/>
        <v>0</v>
      </c>
      <c r="O923" t="str">
        <f t="shared" si="677"/>
        <v>MG</v>
      </c>
      <c r="P923">
        <f t="shared" si="669"/>
        <v>55</v>
      </c>
      <c r="Q923" t="str">
        <f t="shared" si="670"/>
        <v>Summer Sewald</v>
      </c>
      <c r="R923" t="str">
        <f t="shared" si="671"/>
        <v>West</v>
      </c>
    </row>
    <row r="924" spans="1:18">
      <c r="A924" t="s">
        <v>1088</v>
      </c>
      <c r="B924" t="s">
        <v>39</v>
      </c>
      <c r="C924" t="s">
        <v>55</v>
      </c>
      <c r="D924" t="s">
        <v>266</v>
      </c>
      <c r="E924" t="s">
        <v>50</v>
      </c>
      <c r="F924" s="1">
        <v>42796</v>
      </c>
      <c r="G924" s="1">
        <v>42813</v>
      </c>
      <c r="H924">
        <v>599</v>
      </c>
      <c r="I924" t="str">
        <f>VLOOKUP(pipeline!D924,account,2,FALSE)</f>
        <v>finance</v>
      </c>
      <c r="J924">
        <f t="shared" si="672"/>
        <v>1993</v>
      </c>
      <c r="K924">
        <f t="shared" si="673"/>
        <v>7537.24</v>
      </c>
      <c r="L924">
        <f t="shared" si="674"/>
        <v>20293</v>
      </c>
      <c r="M924" t="str">
        <f t="shared" si="675"/>
        <v>United States</v>
      </c>
      <c r="N924">
        <f t="shared" si="676"/>
        <v>0</v>
      </c>
      <c r="O924" t="str">
        <f t="shared" si="677"/>
        <v>GTX</v>
      </c>
      <c r="P924">
        <f t="shared" si="669"/>
        <v>550</v>
      </c>
      <c r="Q924" t="str">
        <f t="shared" si="670"/>
        <v>Summer Sewald</v>
      </c>
      <c r="R924" t="str">
        <f t="shared" si="671"/>
        <v>West</v>
      </c>
    </row>
    <row r="925" spans="1:18">
      <c r="A925" t="s">
        <v>1089</v>
      </c>
      <c r="B925" t="s">
        <v>21</v>
      </c>
      <c r="C925" t="s">
        <v>55</v>
      </c>
      <c r="D925" t="s">
        <v>141</v>
      </c>
      <c r="E925" t="s">
        <v>52</v>
      </c>
      <c r="F925" s="1">
        <v>42796</v>
      </c>
      <c r="G925" s="1">
        <v>42856</v>
      </c>
      <c r="H925">
        <v>0</v>
      </c>
      <c r="I925" t="str">
        <f>VLOOKUP(pipeline!D925,account,2,FALSE)</f>
        <v>telecommunications</v>
      </c>
      <c r="J925">
        <f t="shared" si="672"/>
        <v>2007</v>
      </c>
      <c r="K925">
        <f t="shared" si="673"/>
        <v>86.68</v>
      </c>
      <c r="L925">
        <f t="shared" si="674"/>
        <v>187</v>
      </c>
      <c r="M925" t="str">
        <f t="shared" si="675"/>
        <v>United States</v>
      </c>
      <c r="N925" t="str">
        <f t="shared" si="676"/>
        <v>Sonron</v>
      </c>
      <c r="O925" t="str">
        <f t="shared" si="677"/>
        <v>GTX</v>
      </c>
      <c r="P925">
        <f t="shared" si="669"/>
        <v>550</v>
      </c>
      <c r="Q925" t="str">
        <f t="shared" si="670"/>
        <v>Dustin Brinkmann</v>
      </c>
      <c r="R925" t="str">
        <f t="shared" si="671"/>
        <v>Central</v>
      </c>
    </row>
    <row r="926" spans="1:18">
      <c r="A926" t="s">
        <v>1090</v>
      </c>
      <c r="B926" t="s">
        <v>40</v>
      </c>
      <c r="C926" t="s">
        <v>58</v>
      </c>
      <c r="D926" t="s">
        <v>176</v>
      </c>
      <c r="E926" t="s">
        <v>50</v>
      </c>
      <c r="F926" s="1">
        <v>42796</v>
      </c>
      <c r="G926" s="1">
        <v>42861</v>
      </c>
      <c r="H926">
        <v>1102</v>
      </c>
      <c r="I926" t="str">
        <f>VLOOKUP(pipeline!D926,account,2,FALSE)</f>
        <v>services</v>
      </c>
      <c r="J926">
        <f t="shared" si="672"/>
        <v>1987</v>
      </c>
      <c r="K926">
        <f t="shared" si="673"/>
        <v>405.59</v>
      </c>
      <c r="L926">
        <f t="shared" si="674"/>
        <v>1179</v>
      </c>
      <c r="M926" t="str">
        <f t="shared" si="675"/>
        <v>Brazil</v>
      </c>
      <c r="N926" t="str">
        <f t="shared" si="676"/>
        <v>Warephase</v>
      </c>
      <c r="O926" t="str">
        <f t="shared" si="677"/>
        <v>GTX</v>
      </c>
      <c r="P926">
        <f t="shared" si="669"/>
        <v>1096</v>
      </c>
      <c r="Q926" t="str">
        <f t="shared" si="670"/>
        <v>Summer Sewald</v>
      </c>
      <c r="R926" t="str">
        <f t="shared" si="671"/>
        <v>West</v>
      </c>
    </row>
    <row r="927" spans="1:18">
      <c r="A927" t="s">
        <v>1091</v>
      </c>
      <c r="B927" t="s">
        <v>16</v>
      </c>
      <c r="C927" t="s">
        <v>55</v>
      </c>
      <c r="D927" t="s">
        <v>110</v>
      </c>
      <c r="E927" t="s">
        <v>52</v>
      </c>
      <c r="F927" s="1">
        <v>42796</v>
      </c>
      <c r="G927" s="1">
        <v>42896</v>
      </c>
      <c r="H927">
        <v>0</v>
      </c>
      <c r="I927" t="str">
        <f>VLOOKUP(pipeline!D927,account,2,FALSE)</f>
        <v>telecommunications</v>
      </c>
      <c r="J927">
        <f t="shared" si="672"/>
        <v>1994</v>
      </c>
      <c r="K927">
        <f t="shared" si="673"/>
        <v>1188.42</v>
      </c>
      <c r="L927">
        <f t="shared" si="674"/>
        <v>3015</v>
      </c>
      <c r="M927" t="str">
        <f t="shared" si="675"/>
        <v>United States</v>
      </c>
      <c r="N927">
        <f t="shared" si="676"/>
        <v>0</v>
      </c>
      <c r="O927" t="str">
        <f t="shared" si="677"/>
        <v>GTX</v>
      </c>
      <c r="P927">
        <f t="shared" si="669"/>
        <v>550</v>
      </c>
      <c r="Q927" t="str">
        <f t="shared" si="670"/>
        <v>Celia Rouche</v>
      </c>
      <c r="R927" t="str">
        <f t="shared" si="671"/>
        <v>West</v>
      </c>
    </row>
    <row r="928" spans="1:18">
      <c r="A928" t="s">
        <v>1092</v>
      </c>
      <c r="B928" t="s">
        <v>23</v>
      </c>
      <c r="C928" t="s">
        <v>56</v>
      </c>
      <c r="D928" t="s">
        <v>226</v>
      </c>
      <c r="E928" t="s">
        <v>50</v>
      </c>
      <c r="F928" s="1">
        <v>42796</v>
      </c>
      <c r="G928" s="1">
        <v>42867</v>
      </c>
      <c r="H928">
        <v>54</v>
      </c>
      <c r="I928" t="str">
        <f>VLOOKUP(pipeline!D928,account,2,FALSE)</f>
        <v>medical</v>
      </c>
      <c r="J928">
        <f t="shared" si="672"/>
        <v>2017</v>
      </c>
      <c r="K928">
        <f t="shared" si="673"/>
        <v>4.54</v>
      </c>
      <c r="L928">
        <f t="shared" si="674"/>
        <v>9</v>
      </c>
      <c r="M928" t="str">
        <f t="shared" si="675"/>
        <v>United States</v>
      </c>
      <c r="N928">
        <f t="shared" si="676"/>
        <v>0</v>
      </c>
      <c r="O928" t="str">
        <f t="shared" si="677"/>
        <v>MG</v>
      </c>
      <c r="P928">
        <f t="shared" si="669"/>
        <v>55</v>
      </c>
      <c r="Q928" t="str">
        <f t="shared" si="670"/>
        <v>Dustin Brinkmann</v>
      </c>
      <c r="R928" t="str">
        <f t="shared" si="671"/>
        <v>Central</v>
      </c>
    </row>
    <row r="929" spans="1:18">
      <c r="A929" t="s">
        <v>1093</v>
      </c>
      <c r="B929" t="s">
        <v>23</v>
      </c>
      <c r="C929" t="s">
        <v>56</v>
      </c>
      <c r="D929" t="s">
        <v>306</v>
      </c>
      <c r="E929" t="s">
        <v>50</v>
      </c>
      <c r="F929" s="1">
        <v>42796</v>
      </c>
      <c r="G929" s="1">
        <v>42811</v>
      </c>
      <c r="H929">
        <v>62</v>
      </c>
      <c r="I929" t="str">
        <f>VLOOKUP(pipeline!D929,account,2,FALSE)</f>
        <v>technolgy</v>
      </c>
      <c r="J929">
        <f t="shared" si="672"/>
        <v>1997</v>
      </c>
      <c r="K929">
        <f t="shared" si="673"/>
        <v>8170.38</v>
      </c>
      <c r="L929">
        <f t="shared" si="674"/>
        <v>16499</v>
      </c>
      <c r="M929" t="str">
        <f t="shared" si="675"/>
        <v>Korea</v>
      </c>
      <c r="N929">
        <f t="shared" si="676"/>
        <v>0</v>
      </c>
      <c r="O929" t="str">
        <f t="shared" si="677"/>
        <v>MG</v>
      </c>
      <c r="P929">
        <f t="shared" si="669"/>
        <v>55</v>
      </c>
      <c r="Q929" t="str">
        <f t="shared" si="670"/>
        <v>Dustin Brinkmann</v>
      </c>
      <c r="R929" t="str">
        <f t="shared" si="671"/>
        <v>Central</v>
      </c>
    </row>
    <row r="930" spans="1:18">
      <c r="A930" t="s">
        <v>1094</v>
      </c>
      <c r="B930" t="s">
        <v>17</v>
      </c>
      <c r="C930" t="s">
        <v>55</v>
      </c>
      <c r="D930" t="s">
        <v>110</v>
      </c>
      <c r="E930" t="s">
        <v>53</v>
      </c>
      <c r="F930" s="1">
        <v>42796</v>
      </c>
      <c r="I930" t="str">
        <f>VLOOKUP(pipeline!D930,account,2,FALSE)</f>
        <v>telecommunications</v>
      </c>
      <c r="J930">
        <f t="shared" si="672"/>
        <v>1994</v>
      </c>
      <c r="K930">
        <f t="shared" si="673"/>
        <v>1188.42</v>
      </c>
      <c r="L930">
        <f t="shared" si="674"/>
        <v>3015</v>
      </c>
      <c r="M930" t="str">
        <f t="shared" si="675"/>
        <v>United States</v>
      </c>
      <c r="N930">
        <f t="shared" si="676"/>
        <v>0</v>
      </c>
      <c r="O930" t="str">
        <f t="shared" si="677"/>
        <v>GTX</v>
      </c>
      <c r="P930">
        <f t="shared" si="669"/>
        <v>550</v>
      </c>
      <c r="Q930" t="str">
        <f t="shared" si="670"/>
        <v>Celia Rouche</v>
      </c>
      <c r="R930" t="str">
        <f t="shared" si="671"/>
        <v>West</v>
      </c>
    </row>
    <row r="931" spans="1:18">
      <c r="A931" t="s">
        <v>1095</v>
      </c>
      <c r="B931" t="s">
        <v>10</v>
      </c>
      <c r="C931" t="s">
        <v>56</v>
      </c>
      <c r="D931" t="s">
        <v>136</v>
      </c>
      <c r="E931" t="s">
        <v>50</v>
      </c>
      <c r="F931" s="1">
        <v>42796</v>
      </c>
      <c r="G931" s="1">
        <v>42803</v>
      </c>
      <c r="H931">
        <v>61</v>
      </c>
      <c r="I931" t="str">
        <f>VLOOKUP(pipeline!D931,account,2,FALSE)</f>
        <v>medical</v>
      </c>
      <c r="J931">
        <f t="shared" si="672"/>
        <v>1996</v>
      </c>
      <c r="K931">
        <f t="shared" si="673"/>
        <v>439.21</v>
      </c>
      <c r="L931">
        <f t="shared" si="674"/>
        <v>792</v>
      </c>
      <c r="M931" t="str">
        <f t="shared" si="675"/>
        <v>United States</v>
      </c>
      <c r="N931">
        <f t="shared" si="676"/>
        <v>0</v>
      </c>
      <c r="O931" t="str">
        <f t="shared" si="677"/>
        <v>MG</v>
      </c>
      <c r="P931">
        <f t="shared" si="669"/>
        <v>55</v>
      </c>
      <c r="Q931" t="str">
        <f t="shared" si="670"/>
        <v>Cara Losch</v>
      </c>
      <c r="R931" t="str">
        <f t="shared" si="671"/>
        <v>East</v>
      </c>
    </row>
    <row r="932" spans="1:18">
      <c r="A932" t="s">
        <v>1096</v>
      </c>
      <c r="B932" t="s">
        <v>19</v>
      </c>
      <c r="C932" t="s">
        <v>56</v>
      </c>
      <c r="D932" t="s">
        <v>221</v>
      </c>
      <c r="E932" t="s">
        <v>50</v>
      </c>
      <c r="F932" s="1">
        <v>42797</v>
      </c>
      <c r="G932" s="1">
        <v>42878</v>
      </c>
      <c r="H932">
        <v>46</v>
      </c>
      <c r="I932" t="str">
        <f>VLOOKUP(pipeline!D932,account,2,FALSE)</f>
        <v>technolgy</v>
      </c>
      <c r="J932">
        <f t="shared" ref="J932:J938" si="678">VLOOKUP(D932,account,3,FALSE)</f>
        <v>2000</v>
      </c>
      <c r="K932">
        <f t="shared" ref="K932:K938" si="679">VLOOKUP(D932,account,4,FALSE)</f>
        <v>1223.72</v>
      </c>
      <c r="L932">
        <f t="shared" ref="L932:L938" si="680">VLOOKUP(D932,account,5,FALSE)</f>
        <v>2497</v>
      </c>
      <c r="M932" t="str">
        <f t="shared" ref="M932:M938" si="681">VLOOKUP(D932,account,6,FALSE)</f>
        <v>Norway</v>
      </c>
      <c r="N932">
        <f t="shared" ref="N932:N938" si="682">VLOOKUP(D932,accounts,7,FALSE)</f>
        <v>0</v>
      </c>
      <c r="O932" t="str">
        <f t="shared" ref="O932:O938" si="683">VLOOKUP(C932,products,2,FALSE)</f>
        <v>MG</v>
      </c>
      <c r="P932">
        <f t="shared" si="669"/>
        <v>55</v>
      </c>
      <c r="Q932" t="str">
        <f t="shared" si="670"/>
        <v>Dustin Brinkmann</v>
      </c>
      <c r="R932" t="str">
        <f t="shared" si="671"/>
        <v>Central</v>
      </c>
    </row>
    <row r="933" spans="1:18">
      <c r="A933" t="s">
        <v>1097</v>
      </c>
      <c r="B933" t="s">
        <v>19</v>
      </c>
      <c r="C933" t="s">
        <v>56</v>
      </c>
      <c r="D933" t="s">
        <v>155</v>
      </c>
      <c r="E933" t="s">
        <v>50</v>
      </c>
      <c r="F933" s="1">
        <v>42797</v>
      </c>
      <c r="G933" s="1">
        <v>42908</v>
      </c>
      <c r="H933">
        <v>54</v>
      </c>
      <c r="I933" t="str">
        <f>VLOOKUP(pipeline!D933,account,2,FALSE)</f>
        <v>technolgy</v>
      </c>
      <c r="J933">
        <f t="shared" si="678"/>
        <v>1983</v>
      </c>
      <c r="K933">
        <f t="shared" si="679"/>
        <v>1008.06</v>
      </c>
      <c r="L933">
        <f t="shared" si="680"/>
        <v>1238</v>
      </c>
      <c r="M933" t="str">
        <f t="shared" si="681"/>
        <v>United States</v>
      </c>
      <c r="N933">
        <f t="shared" si="682"/>
        <v>0</v>
      </c>
      <c r="O933" t="str">
        <f t="shared" si="683"/>
        <v>MG</v>
      </c>
      <c r="P933">
        <f t="shared" si="669"/>
        <v>55</v>
      </c>
      <c r="Q933" t="str">
        <f t="shared" si="670"/>
        <v>Dustin Brinkmann</v>
      </c>
      <c r="R933" t="str">
        <f t="shared" si="671"/>
        <v>Central</v>
      </c>
    </row>
    <row r="934" spans="1:18">
      <c r="A934" t="s">
        <v>1098</v>
      </c>
      <c r="B934" t="s">
        <v>31</v>
      </c>
      <c r="C934" t="s">
        <v>59</v>
      </c>
      <c r="D934" t="s">
        <v>218</v>
      </c>
      <c r="E934" t="s">
        <v>50</v>
      </c>
      <c r="F934" s="1">
        <v>42797</v>
      </c>
      <c r="G934" s="1">
        <v>42894</v>
      </c>
      <c r="H934">
        <v>6173</v>
      </c>
      <c r="I934" t="str">
        <f>VLOOKUP(pipeline!D934,account,2,FALSE)</f>
        <v>technolgy</v>
      </c>
      <c r="J934">
        <f t="shared" si="678"/>
        <v>1992</v>
      </c>
      <c r="K934">
        <f t="shared" si="679"/>
        <v>1712.68</v>
      </c>
      <c r="L934">
        <f t="shared" si="680"/>
        <v>3194</v>
      </c>
      <c r="M934" t="str">
        <f t="shared" si="681"/>
        <v>United States</v>
      </c>
      <c r="N934" t="str">
        <f t="shared" si="682"/>
        <v>Acme Corporation</v>
      </c>
      <c r="O934" t="str">
        <f t="shared" si="683"/>
        <v>GTX</v>
      </c>
      <c r="P934">
        <f t="shared" si="669"/>
        <v>5482</v>
      </c>
      <c r="Q934" t="str">
        <f t="shared" si="670"/>
        <v>Rocco Neubert</v>
      </c>
      <c r="R934" t="str">
        <f t="shared" si="671"/>
        <v>East</v>
      </c>
    </row>
    <row r="935" spans="1:18">
      <c r="A935" t="s">
        <v>1099</v>
      </c>
      <c r="B935" t="s">
        <v>32</v>
      </c>
      <c r="C935" t="s">
        <v>57</v>
      </c>
      <c r="D935" t="s">
        <v>121</v>
      </c>
      <c r="E935" t="s">
        <v>52</v>
      </c>
      <c r="F935" s="1">
        <v>42797</v>
      </c>
      <c r="G935" s="1">
        <v>42815</v>
      </c>
      <c r="H935">
        <v>0</v>
      </c>
      <c r="I935" t="str">
        <f>VLOOKUP(pipeline!D935,account,2,FALSE)</f>
        <v>retail</v>
      </c>
      <c r="J935">
        <f t="shared" si="678"/>
        <v>1995</v>
      </c>
      <c r="K935">
        <f t="shared" si="679"/>
        <v>5158.71</v>
      </c>
      <c r="L935">
        <f t="shared" si="680"/>
        <v>17479</v>
      </c>
      <c r="M935" t="str">
        <f t="shared" si="681"/>
        <v>Japan</v>
      </c>
      <c r="N935">
        <f t="shared" si="682"/>
        <v>0</v>
      </c>
      <c r="O935" t="str">
        <f t="shared" si="683"/>
        <v>MG</v>
      </c>
      <c r="P935">
        <f t="shared" si="669"/>
        <v>3393</v>
      </c>
      <c r="Q935" t="str">
        <f t="shared" si="670"/>
        <v>Rocco Neubert</v>
      </c>
      <c r="R935" t="str">
        <f t="shared" si="671"/>
        <v>East</v>
      </c>
    </row>
    <row r="936" spans="1:18">
      <c r="A936" t="s">
        <v>1100</v>
      </c>
      <c r="B936" t="s">
        <v>25</v>
      </c>
      <c r="C936" t="s">
        <v>58</v>
      </c>
      <c r="D936" t="s">
        <v>145</v>
      </c>
      <c r="E936" t="s">
        <v>50</v>
      </c>
      <c r="F936" s="1">
        <v>42797</v>
      </c>
      <c r="G936" s="1">
        <v>42883</v>
      </c>
      <c r="H936">
        <v>1149</v>
      </c>
      <c r="I936" t="str">
        <f>VLOOKUP(pipeline!D936,account,2,FALSE)</f>
        <v>marketing</v>
      </c>
      <c r="J936">
        <f t="shared" si="678"/>
        <v>1985</v>
      </c>
      <c r="K936">
        <f t="shared" si="679"/>
        <v>375.43</v>
      </c>
      <c r="L936">
        <f t="shared" si="680"/>
        <v>1190</v>
      </c>
      <c r="M936" t="str">
        <f t="shared" si="681"/>
        <v>United States</v>
      </c>
      <c r="N936">
        <f t="shared" si="682"/>
        <v>0</v>
      </c>
      <c r="O936" t="str">
        <f t="shared" si="683"/>
        <v>GTX</v>
      </c>
      <c r="P936">
        <f t="shared" si="669"/>
        <v>1096</v>
      </c>
      <c r="Q936" t="str">
        <f t="shared" si="670"/>
        <v>Melvin Marxen</v>
      </c>
      <c r="R936" t="str">
        <f t="shared" si="671"/>
        <v>Central</v>
      </c>
    </row>
    <row r="937" spans="1:18">
      <c r="A937" t="s">
        <v>1101</v>
      </c>
      <c r="B937" t="s">
        <v>8</v>
      </c>
      <c r="C937" t="s">
        <v>55</v>
      </c>
      <c r="D937" t="s">
        <v>164</v>
      </c>
      <c r="E937" t="s">
        <v>52</v>
      </c>
      <c r="F937" s="1">
        <v>42797</v>
      </c>
      <c r="G937" s="1">
        <v>42859</v>
      </c>
      <c r="H937">
        <v>0</v>
      </c>
      <c r="I937" t="str">
        <f>VLOOKUP(pipeline!D937,account,2,FALSE)</f>
        <v>medical</v>
      </c>
      <c r="J937">
        <f t="shared" si="678"/>
        <v>1994</v>
      </c>
      <c r="K937">
        <f t="shared" si="679"/>
        <v>2818.38</v>
      </c>
      <c r="L937">
        <f t="shared" si="680"/>
        <v>6290</v>
      </c>
      <c r="M937" t="str">
        <f t="shared" si="681"/>
        <v>United States</v>
      </c>
      <c r="N937">
        <f t="shared" si="682"/>
        <v>0</v>
      </c>
      <c r="O937" t="str">
        <f t="shared" si="683"/>
        <v>GTX</v>
      </c>
      <c r="P937">
        <f t="shared" si="669"/>
        <v>550</v>
      </c>
      <c r="Q937" t="str">
        <f t="shared" si="670"/>
        <v>Cara Losch</v>
      </c>
      <c r="R937" t="str">
        <f t="shared" si="671"/>
        <v>East</v>
      </c>
    </row>
    <row r="938" spans="1:18">
      <c r="A938" t="s">
        <v>1102</v>
      </c>
      <c r="B938" t="s">
        <v>27</v>
      </c>
      <c r="C938" t="s">
        <v>58</v>
      </c>
      <c r="D938" t="s">
        <v>208</v>
      </c>
      <c r="E938" t="s">
        <v>52</v>
      </c>
      <c r="F938" s="1">
        <v>42797</v>
      </c>
      <c r="G938" s="1">
        <v>42810</v>
      </c>
      <c r="H938">
        <v>0</v>
      </c>
      <c r="I938" t="str">
        <f>VLOOKUP(pipeline!D938,account,2,FALSE)</f>
        <v>software</v>
      </c>
      <c r="J938">
        <f t="shared" si="678"/>
        <v>1982</v>
      </c>
      <c r="K938">
        <f t="shared" si="679"/>
        <v>4618</v>
      </c>
      <c r="L938">
        <f t="shared" si="680"/>
        <v>10083</v>
      </c>
      <c r="M938" t="str">
        <f t="shared" si="681"/>
        <v>United States</v>
      </c>
      <c r="N938">
        <f t="shared" si="682"/>
        <v>0</v>
      </c>
      <c r="O938" t="str">
        <f t="shared" si="683"/>
        <v>GTX</v>
      </c>
      <c r="P938">
        <f t="shared" si="669"/>
        <v>1096</v>
      </c>
      <c r="Q938" t="str">
        <f t="shared" si="670"/>
        <v>Melvin Marxen</v>
      </c>
      <c r="R938" t="str">
        <f t="shared" si="671"/>
        <v>Central</v>
      </c>
    </row>
    <row r="939" spans="1:18">
      <c r="A939" t="s">
        <v>1103</v>
      </c>
      <c r="B939" t="s">
        <v>39</v>
      </c>
      <c r="C939" t="s">
        <v>55</v>
      </c>
      <c r="D939" t="s">
        <v>167</v>
      </c>
      <c r="E939" t="s">
        <v>50</v>
      </c>
      <c r="F939" s="1">
        <v>42797</v>
      </c>
      <c r="G939" s="1">
        <v>42877</v>
      </c>
      <c r="H939">
        <v>568</v>
      </c>
      <c r="I939" t="str">
        <f>VLOOKUP(pipeline!D939,account,2,FALSE)</f>
        <v>marketing</v>
      </c>
      <c r="J939">
        <f t="shared" ref="J939:J945" si="684">VLOOKUP(D939,account,3,FALSE)</f>
        <v>2000</v>
      </c>
      <c r="K939">
        <f t="shared" ref="K939:K945" si="685">VLOOKUP(D939,account,4,FALSE)</f>
        <v>2952.73</v>
      </c>
      <c r="L939">
        <f t="shared" ref="L939:L945" si="686">VLOOKUP(D939,account,5,FALSE)</f>
        <v>5107</v>
      </c>
      <c r="M939" t="str">
        <f t="shared" ref="M939:M945" si="687">VLOOKUP(D939,account,6,FALSE)</f>
        <v>United States</v>
      </c>
      <c r="N939">
        <f t="shared" ref="N939:N945" si="688">VLOOKUP(D939,accounts,7,FALSE)</f>
        <v>0</v>
      </c>
      <c r="O939" t="str">
        <f t="shared" ref="O939:O945" si="689">VLOOKUP(C939,products,2,FALSE)</f>
        <v>GTX</v>
      </c>
      <c r="P939">
        <f t="shared" ref="P939:P945" si="690">VLOOKUP(C939,products,3,FALSE)</f>
        <v>550</v>
      </c>
      <c r="Q939" t="str">
        <f t="shared" ref="Q939:Q945" si="691">VLOOKUP(B939,sales,2,FALSE)</f>
        <v>Summer Sewald</v>
      </c>
      <c r="R939" t="str">
        <f t="shared" ref="R939:R945" si="692">VLOOKUP(B939,sales,3,FALSE)</f>
        <v>West</v>
      </c>
    </row>
    <row r="940" spans="1:18">
      <c r="A940" t="s">
        <v>1104</v>
      </c>
      <c r="B940" t="s">
        <v>39</v>
      </c>
      <c r="C940" t="s">
        <v>55</v>
      </c>
      <c r="D940" t="s">
        <v>91</v>
      </c>
      <c r="E940" t="s">
        <v>50</v>
      </c>
      <c r="F940" s="1">
        <v>42797</v>
      </c>
      <c r="G940" s="1">
        <v>42885</v>
      </c>
      <c r="H940">
        <v>567</v>
      </c>
      <c r="I940" t="str">
        <f>VLOOKUP(pipeline!D940,account,2,FALSE)</f>
        <v>retail</v>
      </c>
      <c r="J940">
        <f t="shared" si="684"/>
        <v>1989</v>
      </c>
      <c r="K940">
        <f t="shared" si="685"/>
        <v>1388.67</v>
      </c>
      <c r="L940">
        <f t="shared" si="686"/>
        <v>3583</v>
      </c>
      <c r="M940" t="str">
        <f t="shared" si="687"/>
        <v>United States</v>
      </c>
      <c r="N940">
        <f t="shared" si="688"/>
        <v>0</v>
      </c>
      <c r="O940" t="str">
        <f t="shared" si="689"/>
        <v>GTX</v>
      </c>
      <c r="P940">
        <f t="shared" si="690"/>
        <v>550</v>
      </c>
      <c r="Q940" t="str">
        <f t="shared" si="691"/>
        <v>Summer Sewald</v>
      </c>
      <c r="R940" t="str">
        <f t="shared" si="692"/>
        <v>West</v>
      </c>
    </row>
    <row r="941" spans="1:18">
      <c r="A941" t="s">
        <v>1105</v>
      </c>
      <c r="B941" t="s">
        <v>21</v>
      </c>
      <c r="C941" t="s">
        <v>55</v>
      </c>
      <c r="D941" t="s">
        <v>147</v>
      </c>
      <c r="E941" t="s">
        <v>50</v>
      </c>
      <c r="F941" s="1">
        <v>42797</v>
      </c>
      <c r="G941" s="1">
        <v>42803</v>
      </c>
      <c r="H941">
        <v>542</v>
      </c>
      <c r="I941" t="str">
        <f>VLOOKUP(pipeline!D941,account,2,FALSE)</f>
        <v>retail</v>
      </c>
      <c r="J941">
        <f t="shared" si="684"/>
        <v>2007</v>
      </c>
      <c r="K941">
        <f t="shared" si="685"/>
        <v>894.33</v>
      </c>
      <c r="L941">
        <f t="shared" si="686"/>
        <v>1635</v>
      </c>
      <c r="M941" t="str">
        <f t="shared" si="687"/>
        <v>Italy</v>
      </c>
      <c r="N941">
        <f t="shared" si="688"/>
        <v>0</v>
      </c>
      <c r="O941" t="str">
        <f t="shared" si="689"/>
        <v>GTX</v>
      </c>
      <c r="P941">
        <f t="shared" si="690"/>
        <v>550</v>
      </c>
      <c r="Q941" t="str">
        <f t="shared" si="691"/>
        <v>Dustin Brinkmann</v>
      </c>
      <c r="R941" t="str">
        <f t="shared" si="692"/>
        <v>Central</v>
      </c>
    </row>
    <row r="942" spans="1:18">
      <c r="A942" t="s">
        <v>1106</v>
      </c>
      <c r="B942" t="s">
        <v>28</v>
      </c>
      <c r="C942" t="s">
        <v>55</v>
      </c>
      <c r="D942" t="s">
        <v>149</v>
      </c>
      <c r="E942" t="s">
        <v>52</v>
      </c>
      <c r="F942" s="1">
        <v>42797</v>
      </c>
      <c r="G942" s="1">
        <v>42883</v>
      </c>
      <c r="H942">
        <v>0</v>
      </c>
      <c r="I942" t="str">
        <f>VLOOKUP(pipeline!D942,account,2,FALSE)</f>
        <v>technolgy</v>
      </c>
      <c r="J942">
        <f t="shared" si="684"/>
        <v>2005</v>
      </c>
      <c r="K942">
        <f t="shared" si="685"/>
        <v>1520.66</v>
      </c>
      <c r="L942">
        <f t="shared" si="686"/>
        <v>1806</v>
      </c>
      <c r="M942" t="str">
        <f t="shared" si="687"/>
        <v>United States</v>
      </c>
      <c r="N942">
        <f t="shared" si="688"/>
        <v>0</v>
      </c>
      <c r="O942" t="str">
        <f t="shared" si="689"/>
        <v>GTX</v>
      </c>
      <c r="P942">
        <f t="shared" si="690"/>
        <v>550</v>
      </c>
      <c r="Q942" t="str">
        <f t="shared" si="691"/>
        <v>Melvin Marxen</v>
      </c>
      <c r="R942" t="str">
        <f t="shared" si="692"/>
        <v>Central</v>
      </c>
    </row>
    <row r="943" spans="1:18">
      <c r="A943" t="s">
        <v>1107</v>
      </c>
      <c r="B943" t="s">
        <v>28</v>
      </c>
      <c r="C943" t="s">
        <v>58</v>
      </c>
      <c r="D943" t="s">
        <v>241</v>
      </c>
      <c r="E943" t="s">
        <v>50</v>
      </c>
      <c r="F943" s="1">
        <v>42797</v>
      </c>
      <c r="G943" s="1">
        <v>42810</v>
      </c>
      <c r="H943">
        <v>1062</v>
      </c>
      <c r="I943" t="str">
        <f>VLOOKUP(pipeline!D943,account,2,FALSE)</f>
        <v>finance</v>
      </c>
      <c r="J943">
        <f t="shared" si="684"/>
        <v>1991</v>
      </c>
      <c r="K943">
        <f t="shared" si="685"/>
        <v>2819.5</v>
      </c>
      <c r="L943">
        <f t="shared" si="686"/>
        <v>7227</v>
      </c>
      <c r="M943" t="str">
        <f t="shared" si="687"/>
        <v>United States</v>
      </c>
      <c r="N943" t="str">
        <f t="shared" si="688"/>
        <v>Golddex</v>
      </c>
      <c r="O943" t="str">
        <f t="shared" si="689"/>
        <v>GTX</v>
      </c>
      <c r="P943">
        <f t="shared" si="690"/>
        <v>1096</v>
      </c>
      <c r="Q943" t="str">
        <f t="shared" si="691"/>
        <v>Melvin Marxen</v>
      </c>
      <c r="R943" t="str">
        <f t="shared" si="692"/>
        <v>Central</v>
      </c>
    </row>
    <row r="944" spans="1:18">
      <c r="A944" t="s">
        <v>1108</v>
      </c>
      <c r="B944" t="s">
        <v>40</v>
      </c>
      <c r="C944" t="s">
        <v>58</v>
      </c>
      <c r="D944" t="s">
        <v>112</v>
      </c>
      <c r="E944" t="s">
        <v>50</v>
      </c>
      <c r="F944" s="1">
        <v>42797</v>
      </c>
      <c r="G944" s="1">
        <v>42807</v>
      </c>
      <c r="H944">
        <v>1057</v>
      </c>
      <c r="I944" t="str">
        <f>VLOOKUP(pipeline!D944,account,2,FALSE)</f>
        <v>retail</v>
      </c>
      <c r="J944">
        <f t="shared" si="684"/>
        <v>1990</v>
      </c>
      <c r="K944">
        <f t="shared" si="685"/>
        <v>4968.91</v>
      </c>
      <c r="L944">
        <f t="shared" si="686"/>
        <v>7523</v>
      </c>
      <c r="M944" t="str">
        <f t="shared" si="687"/>
        <v>United States</v>
      </c>
      <c r="N944">
        <f t="shared" si="688"/>
        <v>0</v>
      </c>
      <c r="O944" t="str">
        <f t="shared" si="689"/>
        <v>GTX</v>
      </c>
      <c r="P944">
        <f t="shared" si="690"/>
        <v>1096</v>
      </c>
      <c r="Q944" t="str">
        <f t="shared" si="691"/>
        <v>Summer Sewald</v>
      </c>
      <c r="R944" t="str">
        <f t="shared" si="692"/>
        <v>West</v>
      </c>
    </row>
    <row r="945" spans="1:18">
      <c r="A945" t="s">
        <v>1109</v>
      </c>
      <c r="B945" t="s">
        <v>22</v>
      </c>
      <c r="C945" t="s">
        <v>58</v>
      </c>
      <c r="D945" t="s">
        <v>221</v>
      </c>
      <c r="E945" t="s">
        <v>50</v>
      </c>
      <c r="F945" s="1">
        <v>42797</v>
      </c>
      <c r="G945" s="1">
        <v>42887</v>
      </c>
      <c r="H945">
        <v>1020</v>
      </c>
      <c r="I945" t="str">
        <f>VLOOKUP(pipeline!D945,account,2,FALSE)</f>
        <v>technolgy</v>
      </c>
      <c r="J945">
        <f t="shared" si="684"/>
        <v>2000</v>
      </c>
      <c r="K945">
        <f t="shared" si="685"/>
        <v>1223.72</v>
      </c>
      <c r="L945">
        <f t="shared" si="686"/>
        <v>2497</v>
      </c>
      <c r="M945" t="str">
        <f t="shared" si="687"/>
        <v>Norway</v>
      </c>
      <c r="N945">
        <f t="shared" si="688"/>
        <v>0</v>
      </c>
      <c r="O945" t="str">
        <f t="shared" si="689"/>
        <v>GTX</v>
      </c>
      <c r="P945">
        <f t="shared" si="690"/>
        <v>1096</v>
      </c>
      <c r="Q945" t="str">
        <f t="shared" si="691"/>
        <v>Dustin Brinkmann</v>
      </c>
      <c r="R945" t="str">
        <f t="shared" si="692"/>
        <v>Central</v>
      </c>
    </row>
    <row r="946" spans="1:18">
      <c r="A946" t="s">
        <v>1110</v>
      </c>
      <c r="B946" t="s">
        <v>41</v>
      </c>
      <c r="C946" t="s">
        <v>55</v>
      </c>
      <c r="D946" t="s">
        <v>134</v>
      </c>
      <c r="E946" t="s">
        <v>50</v>
      </c>
      <c r="F946" s="1">
        <v>42797</v>
      </c>
      <c r="G946" s="1">
        <v>42866</v>
      </c>
      <c r="H946">
        <v>535</v>
      </c>
      <c r="I946" t="str">
        <f>VLOOKUP(pipeline!D946,account,2,FALSE)</f>
        <v>services</v>
      </c>
      <c r="J946">
        <f t="shared" ref="J946:J951" si="693">VLOOKUP(D946,account,3,FALSE)</f>
        <v>2003</v>
      </c>
      <c r="K946">
        <f t="shared" ref="K946:K951" si="694">VLOOKUP(D946,account,4,FALSE)</f>
        <v>692.19</v>
      </c>
      <c r="L946">
        <f t="shared" ref="L946:L951" si="695">VLOOKUP(D946,account,5,FALSE)</f>
        <v>1922</v>
      </c>
      <c r="M946" t="str">
        <f t="shared" ref="M946:M951" si="696">VLOOKUP(D946,account,6,FALSE)</f>
        <v>United States</v>
      </c>
      <c r="N946">
        <f t="shared" ref="N946:N951" si="697">VLOOKUP(D946,accounts,7,FALSE)</f>
        <v>0</v>
      </c>
      <c r="O946" t="str">
        <f t="shared" ref="O946:O951" si="698">VLOOKUP(C946,products,2,FALSE)</f>
        <v>GTX</v>
      </c>
      <c r="P946">
        <f t="shared" ref="P946:P955" si="699">VLOOKUP(C946,products,3,FALSE)</f>
        <v>550</v>
      </c>
      <c r="Q946" t="str">
        <f t="shared" ref="Q946:Q955" si="700">VLOOKUP(B946,sales,2,FALSE)</f>
        <v>Summer Sewald</v>
      </c>
      <c r="R946" t="str">
        <f t="shared" ref="R946:R955" si="701">VLOOKUP(B946,sales,3,FALSE)</f>
        <v>West</v>
      </c>
    </row>
    <row r="947" spans="1:18">
      <c r="A947" t="s">
        <v>1111</v>
      </c>
      <c r="B947" t="s">
        <v>19</v>
      </c>
      <c r="C947" t="s">
        <v>55</v>
      </c>
      <c r="D947" t="s">
        <v>85</v>
      </c>
      <c r="E947" t="s">
        <v>50</v>
      </c>
      <c r="F947" s="1">
        <v>42798</v>
      </c>
      <c r="G947" s="1">
        <v>42899</v>
      </c>
      <c r="H947">
        <v>522</v>
      </c>
      <c r="I947" t="str">
        <f>VLOOKUP(pipeline!D947,account,2,FALSE)</f>
        <v>software</v>
      </c>
      <c r="J947">
        <f t="shared" si="693"/>
        <v>1998</v>
      </c>
      <c r="K947">
        <f t="shared" si="694"/>
        <v>2714.9</v>
      </c>
      <c r="L947">
        <f t="shared" si="695"/>
        <v>2641</v>
      </c>
      <c r="M947" t="str">
        <f t="shared" si="696"/>
        <v>United States</v>
      </c>
      <c r="N947" t="str">
        <f t="shared" si="697"/>
        <v>Acme Corporation</v>
      </c>
      <c r="O947" t="str">
        <f t="shared" si="698"/>
        <v>GTX</v>
      </c>
      <c r="P947">
        <f t="shared" si="699"/>
        <v>550</v>
      </c>
      <c r="Q947" t="str">
        <f t="shared" si="700"/>
        <v>Dustin Brinkmann</v>
      </c>
      <c r="R947" t="str">
        <f t="shared" si="701"/>
        <v>Central</v>
      </c>
    </row>
    <row r="948" spans="1:18">
      <c r="A948" t="s">
        <v>1112</v>
      </c>
      <c r="B948" t="s">
        <v>19</v>
      </c>
      <c r="C948" t="s">
        <v>55</v>
      </c>
      <c r="D948" t="s">
        <v>170</v>
      </c>
      <c r="E948" t="s">
        <v>50</v>
      </c>
      <c r="F948" s="1">
        <v>42798</v>
      </c>
      <c r="G948" s="1">
        <v>42869</v>
      </c>
      <c r="H948">
        <v>544</v>
      </c>
      <c r="I948" t="str">
        <f>VLOOKUP(pipeline!D948,account,2,FALSE)</f>
        <v>technolgy</v>
      </c>
      <c r="J948">
        <f t="shared" si="693"/>
        <v>1987</v>
      </c>
      <c r="K948">
        <f t="shared" si="694"/>
        <v>2938.67</v>
      </c>
      <c r="L948">
        <f t="shared" si="695"/>
        <v>8775</v>
      </c>
      <c r="M948" t="str">
        <f t="shared" si="696"/>
        <v>Panama</v>
      </c>
      <c r="N948">
        <f t="shared" si="697"/>
        <v>0</v>
      </c>
      <c r="O948" t="str">
        <f t="shared" si="698"/>
        <v>GTX</v>
      </c>
      <c r="P948">
        <f t="shared" si="699"/>
        <v>550</v>
      </c>
      <c r="Q948" t="str">
        <f t="shared" si="700"/>
        <v>Dustin Brinkmann</v>
      </c>
      <c r="R948" t="str">
        <f t="shared" si="701"/>
        <v>Central</v>
      </c>
    </row>
    <row r="949" spans="1:18">
      <c r="A949" t="s">
        <v>1113</v>
      </c>
      <c r="B949" t="s">
        <v>19</v>
      </c>
      <c r="C949" t="s">
        <v>57</v>
      </c>
      <c r="D949" t="s">
        <v>147</v>
      </c>
      <c r="E949" t="s">
        <v>50</v>
      </c>
      <c r="F949" s="1">
        <v>42798</v>
      </c>
      <c r="G949" s="1">
        <v>42893</v>
      </c>
      <c r="H949">
        <v>3081</v>
      </c>
      <c r="I949" t="str">
        <f>VLOOKUP(pipeline!D949,account,2,FALSE)</f>
        <v>retail</v>
      </c>
      <c r="J949">
        <f t="shared" si="693"/>
        <v>2007</v>
      </c>
      <c r="K949">
        <f t="shared" si="694"/>
        <v>894.33</v>
      </c>
      <c r="L949">
        <f t="shared" si="695"/>
        <v>1635</v>
      </c>
      <c r="M949" t="str">
        <f t="shared" si="696"/>
        <v>Italy</v>
      </c>
      <c r="N949">
        <f t="shared" si="697"/>
        <v>0</v>
      </c>
      <c r="O949" t="str">
        <f t="shared" si="698"/>
        <v>MG</v>
      </c>
      <c r="P949">
        <f t="shared" si="699"/>
        <v>3393</v>
      </c>
      <c r="Q949" t="str">
        <f t="shared" si="700"/>
        <v>Dustin Brinkmann</v>
      </c>
      <c r="R949" t="str">
        <f t="shared" si="701"/>
        <v>Central</v>
      </c>
    </row>
    <row r="950" spans="1:18">
      <c r="A950" t="s">
        <v>1114</v>
      </c>
      <c r="B950" t="s">
        <v>20</v>
      </c>
      <c r="C950" t="s">
        <v>56</v>
      </c>
      <c r="D950" t="s">
        <v>129</v>
      </c>
      <c r="E950" t="s">
        <v>50</v>
      </c>
      <c r="F950" s="1">
        <v>42798</v>
      </c>
      <c r="G950" s="1">
        <v>42873</v>
      </c>
      <c r="H950">
        <v>51</v>
      </c>
      <c r="I950" t="str">
        <f>VLOOKUP(pipeline!D950,account,2,FALSE)</f>
        <v>marketing</v>
      </c>
      <c r="J950">
        <f t="shared" si="693"/>
        <v>1995</v>
      </c>
      <c r="K950">
        <f t="shared" si="694"/>
        <v>2173.98</v>
      </c>
      <c r="L950">
        <f t="shared" si="695"/>
        <v>2928</v>
      </c>
      <c r="M950" t="str">
        <f t="shared" si="696"/>
        <v>United States</v>
      </c>
      <c r="N950" t="str">
        <f t="shared" si="697"/>
        <v>Inity</v>
      </c>
      <c r="O950" t="str">
        <f t="shared" si="698"/>
        <v>MG</v>
      </c>
      <c r="P950">
        <f t="shared" si="699"/>
        <v>55</v>
      </c>
      <c r="Q950" t="str">
        <f t="shared" si="700"/>
        <v>Dustin Brinkmann</v>
      </c>
      <c r="R950" t="str">
        <f t="shared" si="701"/>
        <v>Central</v>
      </c>
    </row>
    <row r="951" spans="1:18">
      <c r="A951" t="s">
        <v>1115</v>
      </c>
      <c r="B951" t="s">
        <v>7</v>
      </c>
      <c r="C951" t="s">
        <v>58</v>
      </c>
      <c r="D951" t="s">
        <v>350</v>
      </c>
      <c r="E951" t="s">
        <v>52</v>
      </c>
      <c r="F951" s="1">
        <v>42798</v>
      </c>
      <c r="G951" s="1">
        <v>42864</v>
      </c>
      <c r="H951">
        <v>0</v>
      </c>
      <c r="I951" t="str">
        <f>VLOOKUP(pipeline!D951,account,2,FALSE)</f>
        <v>technolgy</v>
      </c>
      <c r="J951">
        <f t="shared" si="693"/>
        <v>2011</v>
      </c>
      <c r="K951">
        <f t="shared" si="694"/>
        <v>40.79</v>
      </c>
      <c r="L951">
        <f t="shared" si="695"/>
        <v>142</v>
      </c>
      <c r="M951" t="str">
        <f t="shared" si="696"/>
        <v>China</v>
      </c>
      <c r="N951">
        <f t="shared" si="697"/>
        <v>0</v>
      </c>
      <c r="O951" t="str">
        <f t="shared" si="698"/>
        <v>GTX</v>
      </c>
      <c r="P951">
        <f t="shared" si="699"/>
        <v>1096</v>
      </c>
      <c r="Q951" t="str">
        <f t="shared" si="700"/>
        <v>Cara Losch</v>
      </c>
      <c r="R951" t="str">
        <f t="shared" si="701"/>
        <v>East</v>
      </c>
    </row>
    <row r="952" spans="1:18">
      <c r="A952" t="s">
        <v>1116</v>
      </c>
      <c r="B952" t="s">
        <v>33</v>
      </c>
      <c r="C952" t="s">
        <v>58</v>
      </c>
      <c r="D952" t="s">
        <v>132</v>
      </c>
      <c r="E952" t="s">
        <v>52</v>
      </c>
      <c r="F952" s="1">
        <v>42798</v>
      </c>
      <c r="G952" s="1">
        <v>42861</v>
      </c>
      <c r="H952">
        <v>0</v>
      </c>
      <c r="I952" t="str">
        <f>VLOOKUP(pipeline!D952,account,2,FALSE)</f>
        <v>technolgy</v>
      </c>
      <c r="J952">
        <f t="shared" ref="J952:J965" si="702">VLOOKUP(D952,account,3,FALSE)</f>
        <v>1996</v>
      </c>
      <c r="K952">
        <f t="shared" ref="K952:K965" si="703">VLOOKUP(D952,account,4,FALSE)</f>
        <v>1100.04</v>
      </c>
      <c r="L952">
        <f t="shared" ref="L952:L965" si="704">VLOOKUP(D952,account,5,FALSE)</f>
        <v>2822</v>
      </c>
      <c r="M952" t="str">
        <f t="shared" ref="M952:M965" si="705">VLOOKUP(D952,account,6,FALSE)</f>
        <v>United States</v>
      </c>
      <c r="N952">
        <f t="shared" ref="N952:N965" si="706">VLOOKUP(D952,accounts,7,FALSE)</f>
        <v>0</v>
      </c>
      <c r="O952" t="str">
        <f t="shared" ref="O952:O965" si="707">VLOOKUP(C952,products,2,FALSE)</f>
        <v>GTX</v>
      </c>
      <c r="P952">
        <f t="shared" si="699"/>
        <v>1096</v>
      </c>
      <c r="Q952" t="str">
        <f t="shared" si="700"/>
        <v>Rocco Neubert</v>
      </c>
      <c r="R952" t="str">
        <f t="shared" si="701"/>
        <v>East</v>
      </c>
    </row>
    <row r="953" spans="1:18">
      <c r="A953" t="s">
        <v>1117</v>
      </c>
      <c r="B953" t="s">
        <v>25</v>
      </c>
      <c r="C953" t="s">
        <v>58</v>
      </c>
      <c r="D953" t="s">
        <v>442</v>
      </c>
      <c r="E953" t="s">
        <v>50</v>
      </c>
      <c r="F953" s="1">
        <v>42798</v>
      </c>
      <c r="G953" s="1">
        <v>42814</v>
      </c>
      <c r="H953">
        <v>1076</v>
      </c>
      <c r="I953" t="str">
        <f>VLOOKUP(pipeline!D953,account,2,FALSE)</f>
        <v>retail</v>
      </c>
      <c r="J953">
        <f t="shared" si="702"/>
        <v>1988</v>
      </c>
      <c r="K953">
        <f t="shared" si="703"/>
        <v>1376.8</v>
      </c>
      <c r="L953">
        <f t="shared" si="704"/>
        <v>1165</v>
      </c>
      <c r="M953" t="str">
        <f t="shared" si="705"/>
        <v>Belgium</v>
      </c>
      <c r="N953">
        <f t="shared" si="706"/>
        <v>0</v>
      </c>
      <c r="O953" t="str">
        <f t="shared" si="707"/>
        <v>GTX</v>
      </c>
      <c r="P953">
        <f t="shared" si="699"/>
        <v>1096</v>
      </c>
      <c r="Q953" t="str">
        <f t="shared" si="700"/>
        <v>Melvin Marxen</v>
      </c>
      <c r="R953" t="str">
        <f t="shared" si="701"/>
        <v>Central</v>
      </c>
    </row>
    <row r="954" spans="1:18">
      <c r="A954" t="s">
        <v>1118</v>
      </c>
      <c r="B954" t="s">
        <v>37</v>
      </c>
      <c r="C954" t="s">
        <v>57</v>
      </c>
      <c r="D954" t="s">
        <v>196</v>
      </c>
      <c r="E954" t="s">
        <v>50</v>
      </c>
      <c r="F954" s="1">
        <v>42798</v>
      </c>
      <c r="G954" s="1">
        <v>42864</v>
      </c>
      <c r="H954">
        <v>3685</v>
      </c>
      <c r="I954" t="str">
        <f>VLOOKUP(pipeline!D954,account,2,FALSE)</f>
        <v>employment</v>
      </c>
      <c r="J954">
        <f t="shared" si="702"/>
        <v>1983</v>
      </c>
      <c r="K954">
        <f t="shared" si="703"/>
        <v>2871.35</v>
      </c>
      <c r="L954">
        <f t="shared" si="704"/>
        <v>9561</v>
      </c>
      <c r="M954" t="str">
        <f t="shared" si="705"/>
        <v>United States</v>
      </c>
      <c r="N954">
        <f t="shared" si="706"/>
        <v>0</v>
      </c>
      <c r="O954" t="str">
        <f t="shared" si="707"/>
        <v>MG</v>
      </c>
      <c r="P954">
        <f t="shared" si="699"/>
        <v>3393</v>
      </c>
      <c r="Q954" t="str">
        <f t="shared" si="700"/>
        <v>Summer Sewald</v>
      </c>
      <c r="R954" t="str">
        <f t="shared" si="701"/>
        <v>West</v>
      </c>
    </row>
    <row r="955" spans="1:18">
      <c r="A955" t="s">
        <v>1119</v>
      </c>
      <c r="B955" t="s">
        <v>27</v>
      </c>
      <c r="C955" t="s">
        <v>58</v>
      </c>
      <c r="D955" t="s">
        <v>306</v>
      </c>
      <c r="E955" t="s">
        <v>52</v>
      </c>
      <c r="F955" s="1">
        <v>42798</v>
      </c>
      <c r="G955" s="1">
        <v>42868</v>
      </c>
      <c r="H955">
        <v>0</v>
      </c>
      <c r="I955" t="str">
        <f>VLOOKUP(pipeline!D955,account,2,FALSE)</f>
        <v>technolgy</v>
      </c>
      <c r="J955">
        <f t="shared" si="702"/>
        <v>1997</v>
      </c>
      <c r="K955">
        <f t="shared" si="703"/>
        <v>8170.38</v>
      </c>
      <c r="L955">
        <f t="shared" si="704"/>
        <v>16499</v>
      </c>
      <c r="M955" t="str">
        <f t="shared" si="705"/>
        <v>Korea</v>
      </c>
      <c r="N955">
        <f t="shared" si="706"/>
        <v>0</v>
      </c>
      <c r="O955" t="str">
        <f t="shared" si="707"/>
        <v>GTX</v>
      </c>
      <c r="P955">
        <f t="shared" si="699"/>
        <v>1096</v>
      </c>
      <c r="Q955" t="str">
        <f t="shared" si="700"/>
        <v>Melvin Marxen</v>
      </c>
      <c r="R955" t="str">
        <f t="shared" si="701"/>
        <v>Central</v>
      </c>
    </row>
    <row r="956" spans="1:18">
      <c r="A956" t="s">
        <v>1120</v>
      </c>
      <c r="B956" t="s">
        <v>38</v>
      </c>
      <c r="C956" t="s">
        <v>56</v>
      </c>
      <c r="D956" t="s">
        <v>196</v>
      </c>
      <c r="E956" t="s">
        <v>50</v>
      </c>
      <c r="F956" s="1">
        <v>42798</v>
      </c>
      <c r="G956" s="1">
        <v>42812</v>
      </c>
      <c r="H956">
        <v>51</v>
      </c>
      <c r="I956" t="str">
        <f>VLOOKUP(pipeline!D956,account,2,FALSE)</f>
        <v>employment</v>
      </c>
      <c r="J956">
        <f t="shared" si="702"/>
        <v>1983</v>
      </c>
      <c r="K956">
        <f t="shared" si="703"/>
        <v>2871.35</v>
      </c>
      <c r="L956">
        <f t="shared" si="704"/>
        <v>9561</v>
      </c>
      <c r="M956" t="str">
        <f t="shared" si="705"/>
        <v>United States</v>
      </c>
      <c r="N956">
        <f t="shared" si="706"/>
        <v>0</v>
      </c>
      <c r="O956" t="str">
        <f t="shared" si="707"/>
        <v>MG</v>
      </c>
      <c r="P956">
        <f t="shared" ref="P956:P961" si="708">VLOOKUP(C956,products,3,FALSE)</f>
        <v>55</v>
      </c>
      <c r="Q956" t="str">
        <f t="shared" ref="Q956:Q961" si="709">VLOOKUP(B956,sales,2,FALSE)</f>
        <v>Summer Sewald</v>
      </c>
      <c r="R956" t="str">
        <f t="shared" ref="R956:R961" si="710">VLOOKUP(B956,sales,3,FALSE)</f>
        <v>West</v>
      </c>
    </row>
    <row r="957" spans="1:18">
      <c r="A957" t="s">
        <v>1121</v>
      </c>
      <c r="B957" t="s">
        <v>38</v>
      </c>
      <c r="C957" t="s">
        <v>57</v>
      </c>
      <c r="D957" t="s">
        <v>99</v>
      </c>
      <c r="E957" t="s">
        <v>50</v>
      </c>
      <c r="F957" s="1">
        <v>42798</v>
      </c>
      <c r="G957" s="1">
        <v>42815</v>
      </c>
      <c r="H957">
        <v>3164</v>
      </c>
      <c r="I957" t="str">
        <f>VLOOKUP(pipeline!D957,account,2,FALSE)</f>
        <v>marketing</v>
      </c>
      <c r="J957">
        <f t="shared" si="702"/>
        <v>2008</v>
      </c>
      <c r="K957">
        <f t="shared" si="703"/>
        <v>894.37</v>
      </c>
      <c r="L957">
        <f t="shared" si="704"/>
        <v>1593</v>
      </c>
      <c r="M957" t="str">
        <f t="shared" si="705"/>
        <v>Poland</v>
      </c>
      <c r="N957">
        <f t="shared" si="706"/>
        <v>0</v>
      </c>
      <c r="O957" t="str">
        <f t="shared" si="707"/>
        <v>MG</v>
      </c>
      <c r="P957">
        <f t="shared" si="708"/>
        <v>3393</v>
      </c>
      <c r="Q957" t="str">
        <f t="shared" si="709"/>
        <v>Summer Sewald</v>
      </c>
      <c r="R957" t="str">
        <f t="shared" si="710"/>
        <v>West</v>
      </c>
    </row>
    <row r="958" spans="1:18">
      <c r="A958" t="s">
        <v>1122</v>
      </c>
      <c r="B958" t="s">
        <v>21</v>
      </c>
      <c r="C958" t="s">
        <v>55</v>
      </c>
      <c r="D958" t="s">
        <v>241</v>
      </c>
      <c r="E958" t="s">
        <v>50</v>
      </c>
      <c r="F958" s="1">
        <v>42798</v>
      </c>
      <c r="G958" s="1">
        <v>42908</v>
      </c>
      <c r="H958">
        <v>496</v>
      </c>
      <c r="I958" t="str">
        <f>VLOOKUP(pipeline!D958,account,2,FALSE)</f>
        <v>finance</v>
      </c>
      <c r="J958">
        <f t="shared" si="702"/>
        <v>1991</v>
      </c>
      <c r="K958">
        <f t="shared" si="703"/>
        <v>2819.5</v>
      </c>
      <c r="L958">
        <f t="shared" si="704"/>
        <v>7227</v>
      </c>
      <c r="M958" t="str">
        <f t="shared" si="705"/>
        <v>United States</v>
      </c>
      <c r="N958" t="str">
        <f t="shared" si="706"/>
        <v>Golddex</v>
      </c>
      <c r="O958" t="str">
        <f t="shared" si="707"/>
        <v>GTX</v>
      </c>
      <c r="P958">
        <f t="shared" si="708"/>
        <v>550</v>
      </c>
      <c r="Q958" t="str">
        <f t="shared" si="709"/>
        <v>Dustin Brinkmann</v>
      </c>
      <c r="R958" t="str">
        <f t="shared" si="710"/>
        <v>Central</v>
      </c>
    </row>
    <row r="959" spans="1:18">
      <c r="A959" t="s">
        <v>1123</v>
      </c>
      <c r="B959" t="s">
        <v>15</v>
      </c>
      <c r="C959" t="s">
        <v>57</v>
      </c>
      <c r="D959" t="s">
        <v>205</v>
      </c>
      <c r="E959" t="s">
        <v>52</v>
      </c>
      <c r="F959" s="1">
        <v>42798</v>
      </c>
      <c r="G959" s="1">
        <v>42868</v>
      </c>
      <c r="H959">
        <v>0</v>
      </c>
      <c r="I959" t="str">
        <f>VLOOKUP(pipeline!D959,account,2,FALSE)</f>
        <v>telecommunications</v>
      </c>
      <c r="J959">
        <f t="shared" si="702"/>
        <v>1995</v>
      </c>
      <c r="K959">
        <f t="shared" si="703"/>
        <v>1825.82</v>
      </c>
      <c r="L959">
        <f t="shared" si="704"/>
        <v>5595</v>
      </c>
      <c r="M959" t="str">
        <f t="shared" si="705"/>
        <v>United States</v>
      </c>
      <c r="N959" t="str">
        <f t="shared" si="706"/>
        <v>Sonron</v>
      </c>
      <c r="O959" t="str">
        <f t="shared" si="707"/>
        <v>MG</v>
      </c>
      <c r="P959">
        <f t="shared" si="708"/>
        <v>3393</v>
      </c>
      <c r="Q959" t="str">
        <f t="shared" si="709"/>
        <v>Celia Rouche</v>
      </c>
      <c r="R959" t="str">
        <f t="shared" si="710"/>
        <v>West</v>
      </c>
    </row>
    <row r="960" spans="1:18">
      <c r="A960" t="s">
        <v>1124</v>
      </c>
      <c r="B960" t="s">
        <v>28</v>
      </c>
      <c r="C960" t="s">
        <v>55</v>
      </c>
      <c r="D960" t="s">
        <v>143</v>
      </c>
      <c r="E960" t="s">
        <v>50</v>
      </c>
      <c r="F960" s="1">
        <v>42798</v>
      </c>
      <c r="G960" s="1">
        <v>42820</v>
      </c>
      <c r="H960">
        <v>579</v>
      </c>
      <c r="I960" t="str">
        <f>VLOOKUP(pipeline!D960,account,2,FALSE)</f>
        <v>finance</v>
      </c>
      <c r="J960">
        <f t="shared" si="702"/>
        <v>1987</v>
      </c>
      <c r="K960">
        <f t="shared" si="703"/>
        <v>1698.2</v>
      </c>
      <c r="L960">
        <f t="shared" si="704"/>
        <v>3798</v>
      </c>
      <c r="M960" t="str">
        <f t="shared" si="705"/>
        <v>United States</v>
      </c>
      <c r="N960">
        <f t="shared" si="706"/>
        <v>0</v>
      </c>
      <c r="O960" t="str">
        <f t="shared" si="707"/>
        <v>GTX</v>
      </c>
      <c r="P960">
        <f t="shared" si="708"/>
        <v>550</v>
      </c>
      <c r="Q960" t="str">
        <f t="shared" si="709"/>
        <v>Melvin Marxen</v>
      </c>
      <c r="R960" t="str">
        <f t="shared" si="710"/>
        <v>Central</v>
      </c>
    </row>
    <row r="961" spans="1:18">
      <c r="A961" t="s">
        <v>1125</v>
      </c>
      <c r="B961" t="s">
        <v>40</v>
      </c>
      <c r="C961" t="s">
        <v>55</v>
      </c>
      <c r="D961" t="s">
        <v>266</v>
      </c>
      <c r="E961" t="s">
        <v>52</v>
      </c>
      <c r="F961" s="1">
        <v>42798</v>
      </c>
      <c r="G961" s="1">
        <v>42875</v>
      </c>
      <c r="H961">
        <v>0</v>
      </c>
      <c r="I961" t="str">
        <f>VLOOKUP(pipeline!D961,account,2,FALSE)</f>
        <v>finance</v>
      </c>
      <c r="J961">
        <f t="shared" si="702"/>
        <v>1993</v>
      </c>
      <c r="K961">
        <f t="shared" si="703"/>
        <v>7537.24</v>
      </c>
      <c r="L961">
        <f t="shared" si="704"/>
        <v>20293</v>
      </c>
      <c r="M961" t="str">
        <f t="shared" si="705"/>
        <v>United States</v>
      </c>
      <c r="N961">
        <f t="shared" si="706"/>
        <v>0</v>
      </c>
      <c r="O961" t="str">
        <f t="shared" si="707"/>
        <v>GTX</v>
      </c>
      <c r="P961">
        <f t="shared" si="708"/>
        <v>550</v>
      </c>
      <c r="Q961" t="str">
        <f t="shared" si="709"/>
        <v>Summer Sewald</v>
      </c>
      <c r="R961" t="str">
        <f t="shared" si="710"/>
        <v>West</v>
      </c>
    </row>
    <row r="962" spans="1:18">
      <c r="A962" t="s">
        <v>1126</v>
      </c>
      <c r="B962" t="s">
        <v>35</v>
      </c>
      <c r="C962" t="s">
        <v>55</v>
      </c>
      <c r="D962" t="s">
        <v>174</v>
      </c>
      <c r="E962" t="s">
        <v>50</v>
      </c>
      <c r="F962" s="1">
        <v>42798</v>
      </c>
      <c r="G962" s="1">
        <v>42913</v>
      </c>
      <c r="H962">
        <v>521</v>
      </c>
      <c r="I962" t="str">
        <f>VLOOKUP(pipeline!D962,account,2,FALSE)</f>
        <v>software</v>
      </c>
      <c r="J962">
        <f t="shared" si="702"/>
        <v>1982</v>
      </c>
      <c r="K962">
        <f t="shared" si="703"/>
        <v>11698.03</v>
      </c>
      <c r="L962">
        <f t="shared" si="704"/>
        <v>34288</v>
      </c>
      <c r="M962" t="str">
        <f t="shared" si="705"/>
        <v>United States</v>
      </c>
      <c r="N962">
        <f t="shared" si="706"/>
        <v>0</v>
      </c>
      <c r="O962" t="str">
        <f t="shared" si="707"/>
        <v>GTX</v>
      </c>
      <c r="P962">
        <f t="shared" ref="P962:P974" si="711">VLOOKUP(C962,products,3,FALSE)</f>
        <v>550</v>
      </c>
      <c r="Q962" t="str">
        <f t="shared" ref="Q962:Q974" si="712">VLOOKUP(B962,sales,2,FALSE)</f>
        <v>Rocco Neubert</v>
      </c>
      <c r="R962" t="str">
        <f t="shared" ref="R962:R974" si="713">VLOOKUP(B962,sales,3,FALSE)</f>
        <v>East</v>
      </c>
    </row>
    <row r="963" spans="1:18">
      <c r="A963" t="s">
        <v>1127</v>
      </c>
      <c r="B963" t="s">
        <v>35</v>
      </c>
      <c r="C963" t="s">
        <v>57</v>
      </c>
      <c r="D963" t="s">
        <v>245</v>
      </c>
      <c r="E963" t="s">
        <v>50</v>
      </c>
      <c r="F963" s="1">
        <v>42798</v>
      </c>
      <c r="G963" s="1">
        <v>42801</v>
      </c>
      <c r="H963">
        <v>3889</v>
      </c>
      <c r="I963" t="str">
        <f>VLOOKUP(pipeline!D963,account,2,FALSE)</f>
        <v>retail</v>
      </c>
      <c r="J963">
        <f t="shared" si="702"/>
        <v>1990</v>
      </c>
      <c r="K963">
        <f t="shared" si="703"/>
        <v>2520.83</v>
      </c>
      <c r="L963">
        <f t="shared" si="704"/>
        <v>3502</v>
      </c>
      <c r="M963" t="str">
        <f t="shared" si="705"/>
        <v>United States</v>
      </c>
      <c r="N963">
        <f t="shared" si="706"/>
        <v>0</v>
      </c>
      <c r="O963" t="str">
        <f t="shared" si="707"/>
        <v>MG</v>
      </c>
      <c r="P963">
        <f t="shared" si="711"/>
        <v>3393</v>
      </c>
      <c r="Q963" t="str">
        <f t="shared" si="712"/>
        <v>Rocco Neubert</v>
      </c>
      <c r="R963" t="str">
        <f t="shared" si="713"/>
        <v>East</v>
      </c>
    </row>
    <row r="964" spans="1:18">
      <c r="A964" t="s">
        <v>1128</v>
      </c>
      <c r="B964" t="s">
        <v>9</v>
      </c>
      <c r="C964" t="s">
        <v>57</v>
      </c>
      <c r="D964" t="s">
        <v>223</v>
      </c>
      <c r="E964" t="s">
        <v>50</v>
      </c>
      <c r="F964" s="1">
        <v>42798</v>
      </c>
      <c r="G964" s="1">
        <v>42806</v>
      </c>
      <c r="H964">
        <v>3340</v>
      </c>
      <c r="I964" t="str">
        <f>VLOOKUP(pipeline!D964,account,2,FALSE)</f>
        <v>retail</v>
      </c>
      <c r="J964">
        <f t="shared" si="702"/>
        <v>2003</v>
      </c>
      <c r="K964">
        <f t="shared" si="703"/>
        <v>1419.98</v>
      </c>
      <c r="L964">
        <f t="shared" si="704"/>
        <v>4018</v>
      </c>
      <c r="M964" t="str">
        <f t="shared" si="705"/>
        <v>United States</v>
      </c>
      <c r="N964">
        <f t="shared" si="706"/>
        <v>0</v>
      </c>
      <c r="O964" t="str">
        <f t="shared" si="707"/>
        <v>MG</v>
      </c>
      <c r="P964">
        <f t="shared" si="711"/>
        <v>3393</v>
      </c>
      <c r="Q964" t="str">
        <f t="shared" si="712"/>
        <v>Cara Losch</v>
      </c>
      <c r="R964" t="str">
        <f t="shared" si="713"/>
        <v>East</v>
      </c>
    </row>
    <row r="965" spans="1:18">
      <c r="A965" t="s">
        <v>1129</v>
      </c>
      <c r="B965" t="s">
        <v>23</v>
      </c>
      <c r="C965" t="s">
        <v>56</v>
      </c>
      <c r="D965" t="s">
        <v>158</v>
      </c>
      <c r="E965" t="s">
        <v>52</v>
      </c>
      <c r="F965" s="1">
        <v>42798</v>
      </c>
      <c r="G965" s="1">
        <v>42814</v>
      </c>
      <c r="H965">
        <v>0</v>
      </c>
      <c r="I965" t="str">
        <f>VLOOKUP(pipeline!D965,account,2,FALSE)</f>
        <v>finance</v>
      </c>
      <c r="J965">
        <f t="shared" si="702"/>
        <v>2006</v>
      </c>
      <c r="K965">
        <f t="shared" si="703"/>
        <v>1102.43</v>
      </c>
      <c r="L965">
        <f t="shared" si="704"/>
        <v>1759</v>
      </c>
      <c r="M965" t="str">
        <f t="shared" si="705"/>
        <v>United States</v>
      </c>
      <c r="N965">
        <f t="shared" si="706"/>
        <v>0</v>
      </c>
      <c r="O965" t="str">
        <f t="shared" si="707"/>
        <v>MG</v>
      </c>
      <c r="P965">
        <f t="shared" si="711"/>
        <v>55</v>
      </c>
      <c r="Q965" t="str">
        <f t="shared" si="712"/>
        <v>Dustin Brinkmann</v>
      </c>
      <c r="R965" t="str">
        <f t="shared" si="713"/>
        <v>Central</v>
      </c>
    </row>
    <row r="966" spans="1:18">
      <c r="A966" t="s">
        <v>1130</v>
      </c>
      <c r="B966" t="s">
        <v>19</v>
      </c>
      <c r="C966" t="s">
        <v>59</v>
      </c>
      <c r="D966" t="s">
        <v>184</v>
      </c>
      <c r="E966" t="s">
        <v>50</v>
      </c>
      <c r="F966" s="1">
        <v>42799</v>
      </c>
      <c r="G966" s="1">
        <v>42884</v>
      </c>
      <c r="H966">
        <v>5092</v>
      </c>
      <c r="I966" t="str">
        <f>VLOOKUP(pipeline!D966,account,2,FALSE)</f>
        <v>retail</v>
      </c>
      <c r="J966">
        <f>VLOOKUP(D966,account,3,FALSE)</f>
        <v>1995</v>
      </c>
      <c r="K966">
        <f>VLOOKUP(D966,account,4,FALSE)</f>
        <v>332.43</v>
      </c>
      <c r="L966">
        <f>VLOOKUP(D966,account,5,FALSE)</f>
        <v>799</v>
      </c>
      <c r="M966" t="str">
        <f>VLOOKUP(D966,account,6,FALSE)</f>
        <v>United States</v>
      </c>
      <c r="N966">
        <f>VLOOKUP(D966,accounts,7,FALSE)</f>
        <v>0</v>
      </c>
      <c r="O966" t="str">
        <f>VLOOKUP(C966,products,2,FALSE)</f>
        <v>GTX</v>
      </c>
      <c r="P966">
        <f t="shared" si="711"/>
        <v>5482</v>
      </c>
      <c r="Q966" t="str">
        <f t="shared" si="712"/>
        <v>Dustin Brinkmann</v>
      </c>
      <c r="R966" t="str">
        <f t="shared" si="713"/>
        <v>Central</v>
      </c>
    </row>
    <row r="967" spans="1:18">
      <c r="A967" t="s">
        <v>1131</v>
      </c>
      <c r="B967" t="s">
        <v>31</v>
      </c>
      <c r="C967" t="s">
        <v>58</v>
      </c>
      <c r="D967" t="s">
        <v>817</v>
      </c>
      <c r="E967" t="s">
        <v>52</v>
      </c>
      <c r="F967" s="1">
        <v>42799</v>
      </c>
      <c r="G967" s="1">
        <v>42864</v>
      </c>
      <c r="H967">
        <v>0</v>
      </c>
      <c r="I967" t="str">
        <f>VLOOKUP(pipeline!D967,account,2,FALSE)</f>
        <v>entertainment</v>
      </c>
      <c r="J967">
        <f>VLOOKUP(D967,account,3,FALSE)</f>
        <v>1989</v>
      </c>
      <c r="K967">
        <f>VLOOKUP(D967,account,4,FALSE)</f>
        <v>665.06</v>
      </c>
      <c r="L967">
        <f>VLOOKUP(D967,account,5,FALSE)</f>
        <v>1095</v>
      </c>
      <c r="M967" t="str">
        <f>VLOOKUP(D967,account,6,FALSE)</f>
        <v>United States</v>
      </c>
      <c r="N967">
        <f>VLOOKUP(D967,accounts,7,FALSE)</f>
        <v>0</v>
      </c>
      <c r="O967" t="str">
        <f>VLOOKUP(C967,products,2,FALSE)</f>
        <v>GTX</v>
      </c>
      <c r="P967">
        <f t="shared" si="711"/>
        <v>1096</v>
      </c>
      <c r="Q967" t="str">
        <f t="shared" si="712"/>
        <v>Rocco Neubert</v>
      </c>
      <c r="R967" t="str">
        <f t="shared" si="713"/>
        <v>East</v>
      </c>
    </row>
    <row r="968" spans="1:18">
      <c r="A968" t="s">
        <v>1132</v>
      </c>
      <c r="B968" t="s">
        <v>33</v>
      </c>
      <c r="C968" t="s">
        <v>58</v>
      </c>
      <c r="D968" t="s">
        <v>132</v>
      </c>
      <c r="E968" t="s">
        <v>50</v>
      </c>
      <c r="F968" s="1">
        <v>42799</v>
      </c>
      <c r="G968" s="1">
        <v>42894</v>
      </c>
      <c r="H968">
        <v>966</v>
      </c>
      <c r="I968" t="str">
        <f>VLOOKUP(pipeline!D968,account,2,FALSE)</f>
        <v>technolgy</v>
      </c>
      <c r="J968">
        <f t="shared" ref="J968:J974" si="714">VLOOKUP(D968,account,3,FALSE)</f>
        <v>1996</v>
      </c>
      <c r="K968">
        <f t="shared" ref="K968:K974" si="715">VLOOKUP(D968,account,4,FALSE)</f>
        <v>1100.04</v>
      </c>
      <c r="L968">
        <f t="shared" ref="L968:L974" si="716">VLOOKUP(D968,account,5,FALSE)</f>
        <v>2822</v>
      </c>
      <c r="M968" t="str">
        <f t="shared" ref="M968:M974" si="717">VLOOKUP(D968,account,6,FALSE)</f>
        <v>United States</v>
      </c>
      <c r="N968">
        <f t="shared" ref="N968:N974" si="718">VLOOKUP(D968,accounts,7,FALSE)</f>
        <v>0</v>
      </c>
      <c r="O968" t="str">
        <f t="shared" ref="O968:O974" si="719">VLOOKUP(C968,products,2,FALSE)</f>
        <v>GTX</v>
      </c>
      <c r="P968">
        <f t="shared" si="711"/>
        <v>1096</v>
      </c>
      <c r="Q968" t="str">
        <f t="shared" si="712"/>
        <v>Rocco Neubert</v>
      </c>
      <c r="R968" t="str">
        <f t="shared" si="713"/>
        <v>East</v>
      </c>
    </row>
    <row r="969" spans="1:18">
      <c r="A969" t="s">
        <v>1133</v>
      </c>
      <c r="B969" t="s">
        <v>33</v>
      </c>
      <c r="C969" t="s">
        <v>59</v>
      </c>
      <c r="D969" t="s">
        <v>228</v>
      </c>
      <c r="E969" t="s">
        <v>50</v>
      </c>
      <c r="F969" s="1">
        <v>42799</v>
      </c>
      <c r="G969" s="1">
        <v>42815</v>
      </c>
      <c r="H969">
        <v>6024</v>
      </c>
      <c r="I969" t="str">
        <f>VLOOKUP(pipeline!D969,account,2,FALSE)</f>
        <v>finance</v>
      </c>
      <c r="J969">
        <f t="shared" si="714"/>
        <v>1994</v>
      </c>
      <c r="K969">
        <f t="shared" si="715"/>
        <v>355.23</v>
      </c>
      <c r="L969">
        <f t="shared" si="716"/>
        <v>853</v>
      </c>
      <c r="M969" t="str">
        <f t="shared" si="717"/>
        <v>United States</v>
      </c>
      <c r="N969">
        <f t="shared" si="718"/>
        <v>0</v>
      </c>
      <c r="O969" t="str">
        <f t="shared" si="719"/>
        <v>GTX</v>
      </c>
      <c r="P969">
        <f t="shared" si="711"/>
        <v>5482</v>
      </c>
      <c r="Q969" t="str">
        <f t="shared" si="712"/>
        <v>Rocco Neubert</v>
      </c>
      <c r="R969" t="str">
        <f t="shared" si="713"/>
        <v>East</v>
      </c>
    </row>
    <row r="970" spans="1:18">
      <c r="A970" t="s">
        <v>1134</v>
      </c>
      <c r="B970" t="s">
        <v>33</v>
      </c>
      <c r="C970" t="s">
        <v>57</v>
      </c>
      <c r="D970" t="s">
        <v>226</v>
      </c>
      <c r="E970" t="s">
        <v>50</v>
      </c>
      <c r="F970" s="1">
        <v>42799</v>
      </c>
      <c r="G970" s="1">
        <v>42808</v>
      </c>
      <c r="H970">
        <v>3759</v>
      </c>
      <c r="I970" t="str">
        <f>VLOOKUP(pipeline!D970,account,2,FALSE)</f>
        <v>medical</v>
      </c>
      <c r="J970">
        <f t="shared" si="714"/>
        <v>2017</v>
      </c>
      <c r="K970">
        <f t="shared" si="715"/>
        <v>4.54</v>
      </c>
      <c r="L970">
        <f t="shared" si="716"/>
        <v>9</v>
      </c>
      <c r="M970" t="str">
        <f t="shared" si="717"/>
        <v>United States</v>
      </c>
      <c r="N970">
        <f t="shared" si="718"/>
        <v>0</v>
      </c>
      <c r="O970" t="str">
        <f t="shared" si="719"/>
        <v>MG</v>
      </c>
      <c r="P970">
        <f t="shared" si="711"/>
        <v>3393</v>
      </c>
      <c r="Q970" t="str">
        <f t="shared" si="712"/>
        <v>Rocco Neubert</v>
      </c>
      <c r="R970" t="str">
        <f t="shared" si="713"/>
        <v>East</v>
      </c>
    </row>
    <row r="971" spans="1:18">
      <c r="A971" t="s">
        <v>1135</v>
      </c>
      <c r="B971" t="s">
        <v>14</v>
      </c>
      <c r="C971" t="s">
        <v>57</v>
      </c>
      <c r="D971" t="s">
        <v>93</v>
      </c>
      <c r="E971" t="s">
        <v>50</v>
      </c>
      <c r="F971" s="1">
        <v>42799</v>
      </c>
      <c r="G971" s="1">
        <v>42914</v>
      </c>
      <c r="H971">
        <v>3397</v>
      </c>
      <c r="I971" t="str">
        <f>VLOOKUP(pipeline!D971,account,2,FALSE)</f>
        <v>entertainment</v>
      </c>
      <c r="J971">
        <f t="shared" si="714"/>
        <v>1993</v>
      </c>
      <c r="K971">
        <f t="shared" si="715"/>
        <v>4269.9</v>
      </c>
      <c r="L971">
        <f t="shared" si="716"/>
        <v>6472</v>
      </c>
      <c r="M971" t="str">
        <f t="shared" si="717"/>
        <v>United States</v>
      </c>
      <c r="N971" t="str">
        <f t="shared" si="718"/>
        <v>Massive Dynamic</v>
      </c>
      <c r="O971" t="str">
        <f t="shared" si="719"/>
        <v>MG</v>
      </c>
      <c r="P971">
        <f t="shared" si="711"/>
        <v>3393</v>
      </c>
      <c r="Q971" t="str">
        <f t="shared" si="712"/>
        <v>Celia Rouche</v>
      </c>
      <c r="R971" t="str">
        <f t="shared" si="713"/>
        <v>West</v>
      </c>
    </row>
    <row r="972" spans="1:18">
      <c r="A972" t="s">
        <v>1136</v>
      </c>
      <c r="B972" t="s">
        <v>37</v>
      </c>
      <c r="C972" t="s">
        <v>59</v>
      </c>
      <c r="D972" t="s">
        <v>273</v>
      </c>
      <c r="E972" t="s">
        <v>52</v>
      </c>
      <c r="F972" s="1">
        <v>42799</v>
      </c>
      <c r="G972" s="1">
        <v>42809</v>
      </c>
      <c r="H972">
        <v>0</v>
      </c>
      <c r="I972" t="str">
        <f>VLOOKUP(pipeline!D972,account,2,FALSE)</f>
        <v>retail</v>
      </c>
      <c r="J972">
        <f t="shared" si="714"/>
        <v>1996</v>
      </c>
      <c r="K972">
        <f t="shared" si="715"/>
        <v>2214.94</v>
      </c>
      <c r="L972">
        <f t="shared" si="716"/>
        <v>5374</v>
      </c>
      <c r="M972" t="str">
        <f t="shared" si="717"/>
        <v>United States</v>
      </c>
      <c r="N972">
        <f t="shared" si="718"/>
        <v>0</v>
      </c>
      <c r="O972" t="str">
        <f t="shared" si="719"/>
        <v>GTX</v>
      </c>
      <c r="P972">
        <f t="shared" si="711"/>
        <v>5482</v>
      </c>
      <c r="Q972" t="str">
        <f t="shared" si="712"/>
        <v>Summer Sewald</v>
      </c>
      <c r="R972" t="str">
        <f t="shared" si="713"/>
        <v>West</v>
      </c>
    </row>
    <row r="973" spans="1:18">
      <c r="A973" t="s">
        <v>1137</v>
      </c>
      <c r="B973" t="s">
        <v>37</v>
      </c>
      <c r="C973" t="s">
        <v>56</v>
      </c>
      <c r="D973" t="s">
        <v>99</v>
      </c>
      <c r="E973" t="s">
        <v>52</v>
      </c>
      <c r="F973" s="1">
        <v>42799</v>
      </c>
      <c r="G973" s="1">
        <v>42869</v>
      </c>
      <c r="H973">
        <v>0</v>
      </c>
      <c r="I973" t="str">
        <f>VLOOKUP(pipeline!D973,account,2,FALSE)</f>
        <v>marketing</v>
      </c>
      <c r="J973">
        <f t="shared" si="714"/>
        <v>2008</v>
      </c>
      <c r="K973">
        <f t="shared" si="715"/>
        <v>894.37</v>
      </c>
      <c r="L973">
        <f t="shared" si="716"/>
        <v>1593</v>
      </c>
      <c r="M973" t="str">
        <f t="shared" si="717"/>
        <v>Poland</v>
      </c>
      <c r="N973">
        <f t="shared" si="718"/>
        <v>0</v>
      </c>
      <c r="O973" t="str">
        <f t="shared" si="719"/>
        <v>MG</v>
      </c>
      <c r="P973">
        <f t="shared" si="711"/>
        <v>55</v>
      </c>
      <c r="Q973" t="str">
        <f t="shared" si="712"/>
        <v>Summer Sewald</v>
      </c>
      <c r="R973" t="str">
        <f t="shared" si="713"/>
        <v>West</v>
      </c>
    </row>
    <row r="974" spans="1:18">
      <c r="A974" t="s">
        <v>1138</v>
      </c>
      <c r="B974" t="s">
        <v>27</v>
      </c>
      <c r="C974" t="s">
        <v>56</v>
      </c>
      <c r="D974" t="s">
        <v>216</v>
      </c>
      <c r="E974" t="s">
        <v>50</v>
      </c>
      <c r="F974" s="1">
        <v>42799</v>
      </c>
      <c r="G974" s="1">
        <v>42860</v>
      </c>
      <c r="H974">
        <v>59</v>
      </c>
      <c r="I974" t="str">
        <f>VLOOKUP(pipeline!D974,account,2,FALSE)</f>
        <v>entertainment</v>
      </c>
      <c r="J974">
        <f t="shared" si="714"/>
        <v>1998</v>
      </c>
      <c r="K974">
        <f t="shared" si="715"/>
        <v>217.87</v>
      </c>
      <c r="L974">
        <f t="shared" si="716"/>
        <v>551</v>
      </c>
      <c r="M974" t="str">
        <f t="shared" si="717"/>
        <v>United States</v>
      </c>
      <c r="N974">
        <f t="shared" si="718"/>
        <v>0</v>
      </c>
      <c r="O974" t="str">
        <f t="shared" si="719"/>
        <v>MG</v>
      </c>
      <c r="P974">
        <f t="shared" si="711"/>
        <v>55</v>
      </c>
      <c r="Q974" t="str">
        <f t="shared" si="712"/>
        <v>Melvin Marxen</v>
      </c>
      <c r="R974" t="str">
        <f t="shared" si="713"/>
        <v>Central</v>
      </c>
    </row>
    <row r="975" spans="1:18">
      <c r="A975" t="s">
        <v>1139</v>
      </c>
      <c r="B975" t="s">
        <v>21</v>
      </c>
      <c r="C975" t="s">
        <v>55</v>
      </c>
      <c r="D975" t="s">
        <v>82</v>
      </c>
      <c r="E975" t="s">
        <v>52</v>
      </c>
      <c r="F975" s="1">
        <v>42799</v>
      </c>
      <c r="G975" s="1">
        <v>42867</v>
      </c>
      <c r="H975">
        <v>0</v>
      </c>
      <c r="I975" t="str">
        <f>VLOOKUP(pipeline!D975,account,2,FALSE)</f>
        <v>retail</v>
      </c>
      <c r="J975">
        <f t="shared" ref="J975:J990" si="720">VLOOKUP(D975,account,3,FALSE)</f>
        <v>2001</v>
      </c>
      <c r="K975">
        <f t="shared" ref="K975:K990" si="721">VLOOKUP(D975,account,4,FALSE)</f>
        <v>718.62</v>
      </c>
      <c r="L975">
        <f t="shared" ref="L975:L990" si="722">VLOOKUP(D975,account,5,FALSE)</f>
        <v>2448</v>
      </c>
      <c r="M975" t="str">
        <f t="shared" ref="M975:M990" si="723">VLOOKUP(D975,account,6,FALSE)</f>
        <v>United States</v>
      </c>
      <c r="N975">
        <f t="shared" ref="N975:N990" si="724">VLOOKUP(D975,accounts,7,FALSE)</f>
        <v>0</v>
      </c>
      <c r="O975" t="str">
        <f t="shared" ref="O975:O990" si="725">VLOOKUP(C975,products,2,FALSE)</f>
        <v>GTX</v>
      </c>
      <c r="P975">
        <f t="shared" ref="P975:P990" si="726">VLOOKUP(C975,products,3,FALSE)</f>
        <v>550</v>
      </c>
      <c r="Q975" t="str">
        <f t="shared" ref="Q975:Q990" si="727">VLOOKUP(B975,sales,2,FALSE)</f>
        <v>Dustin Brinkmann</v>
      </c>
      <c r="R975" t="str">
        <f t="shared" ref="R975:R990" si="728">VLOOKUP(B975,sales,3,FALSE)</f>
        <v>Central</v>
      </c>
    </row>
    <row r="976" spans="1:18">
      <c r="A976" t="s">
        <v>1140</v>
      </c>
      <c r="B976" t="s">
        <v>21</v>
      </c>
      <c r="C976" t="s">
        <v>55</v>
      </c>
      <c r="D976" t="s">
        <v>129</v>
      </c>
      <c r="E976" t="s">
        <v>52</v>
      </c>
      <c r="F976" s="1">
        <v>42799</v>
      </c>
      <c r="G976" s="1">
        <v>42876</v>
      </c>
      <c r="H976">
        <v>0</v>
      </c>
      <c r="I976" t="str">
        <f>VLOOKUP(pipeline!D976,account,2,FALSE)</f>
        <v>marketing</v>
      </c>
      <c r="J976">
        <f t="shared" si="720"/>
        <v>1995</v>
      </c>
      <c r="K976">
        <f t="shared" si="721"/>
        <v>2173.98</v>
      </c>
      <c r="L976">
        <f t="shared" si="722"/>
        <v>2928</v>
      </c>
      <c r="M976" t="str">
        <f t="shared" si="723"/>
        <v>United States</v>
      </c>
      <c r="N976" t="str">
        <f t="shared" si="724"/>
        <v>Inity</v>
      </c>
      <c r="O976" t="str">
        <f t="shared" si="725"/>
        <v>GTX</v>
      </c>
      <c r="P976">
        <f t="shared" si="726"/>
        <v>550</v>
      </c>
      <c r="Q976" t="str">
        <f t="shared" si="727"/>
        <v>Dustin Brinkmann</v>
      </c>
      <c r="R976" t="str">
        <f t="shared" si="728"/>
        <v>Central</v>
      </c>
    </row>
    <row r="977" spans="1:18">
      <c r="A977" t="s">
        <v>1141</v>
      </c>
      <c r="B977" t="s">
        <v>21</v>
      </c>
      <c r="C977" t="s">
        <v>55</v>
      </c>
      <c r="D977" t="s">
        <v>170</v>
      </c>
      <c r="E977" t="s">
        <v>50</v>
      </c>
      <c r="F977" s="1">
        <v>42799</v>
      </c>
      <c r="G977" s="1">
        <v>42892</v>
      </c>
      <c r="H977">
        <v>494</v>
      </c>
      <c r="I977" t="str">
        <f>VLOOKUP(pipeline!D977,account,2,FALSE)</f>
        <v>technolgy</v>
      </c>
      <c r="J977">
        <f t="shared" si="720"/>
        <v>1987</v>
      </c>
      <c r="K977">
        <f t="shared" si="721"/>
        <v>2938.67</v>
      </c>
      <c r="L977">
        <f t="shared" si="722"/>
        <v>8775</v>
      </c>
      <c r="M977" t="str">
        <f t="shared" si="723"/>
        <v>Panama</v>
      </c>
      <c r="N977">
        <f t="shared" si="724"/>
        <v>0</v>
      </c>
      <c r="O977" t="str">
        <f t="shared" si="725"/>
        <v>GTX</v>
      </c>
      <c r="P977">
        <f t="shared" si="726"/>
        <v>550</v>
      </c>
      <c r="Q977" t="str">
        <f t="shared" si="727"/>
        <v>Dustin Brinkmann</v>
      </c>
      <c r="R977" t="str">
        <f t="shared" si="728"/>
        <v>Central</v>
      </c>
    </row>
    <row r="978" spans="1:18">
      <c r="A978" t="s">
        <v>1142</v>
      </c>
      <c r="B978" t="s">
        <v>21</v>
      </c>
      <c r="C978" t="s">
        <v>58</v>
      </c>
      <c r="D978" t="s">
        <v>85</v>
      </c>
      <c r="E978" t="s">
        <v>50</v>
      </c>
      <c r="F978" s="1">
        <v>42799</v>
      </c>
      <c r="G978" s="1">
        <v>42871</v>
      </c>
      <c r="H978">
        <v>1060</v>
      </c>
      <c r="I978" t="str">
        <f>VLOOKUP(pipeline!D978,account,2,FALSE)</f>
        <v>software</v>
      </c>
      <c r="J978">
        <f t="shared" si="720"/>
        <v>1998</v>
      </c>
      <c r="K978">
        <f t="shared" si="721"/>
        <v>2714.9</v>
      </c>
      <c r="L978">
        <f t="shared" si="722"/>
        <v>2641</v>
      </c>
      <c r="M978" t="str">
        <f t="shared" si="723"/>
        <v>United States</v>
      </c>
      <c r="N978" t="str">
        <f t="shared" si="724"/>
        <v>Acme Corporation</v>
      </c>
      <c r="O978" t="str">
        <f t="shared" si="725"/>
        <v>GTX</v>
      </c>
      <c r="P978">
        <f t="shared" si="726"/>
        <v>1096</v>
      </c>
      <c r="Q978" t="str">
        <f t="shared" si="727"/>
        <v>Dustin Brinkmann</v>
      </c>
      <c r="R978" t="str">
        <f t="shared" si="728"/>
        <v>Central</v>
      </c>
    </row>
    <row r="979" spans="1:18">
      <c r="A979" t="s">
        <v>1143</v>
      </c>
      <c r="B979" t="s">
        <v>15</v>
      </c>
      <c r="C979" t="s">
        <v>56</v>
      </c>
      <c r="D979" t="s">
        <v>316</v>
      </c>
      <c r="E979" t="s">
        <v>53</v>
      </c>
      <c r="F979" s="1">
        <v>42799</v>
      </c>
      <c r="I979" t="str">
        <f>VLOOKUP(pipeline!D979,account,2,FALSE)</f>
        <v>retail</v>
      </c>
      <c r="J979">
        <f t="shared" si="720"/>
        <v>2009</v>
      </c>
      <c r="K979">
        <f t="shared" si="721"/>
        <v>497.11</v>
      </c>
      <c r="L979">
        <f t="shared" si="722"/>
        <v>1588</v>
      </c>
      <c r="M979" t="str">
        <f t="shared" si="723"/>
        <v>United States</v>
      </c>
      <c r="N979">
        <f t="shared" si="724"/>
        <v>0</v>
      </c>
      <c r="O979" t="str">
        <f t="shared" si="725"/>
        <v>MG</v>
      </c>
      <c r="P979">
        <f t="shared" si="726"/>
        <v>55</v>
      </c>
      <c r="Q979" t="str">
        <f t="shared" si="727"/>
        <v>Celia Rouche</v>
      </c>
      <c r="R979" t="str">
        <f t="shared" si="728"/>
        <v>West</v>
      </c>
    </row>
    <row r="980" spans="1:18">
      <c r="A980" t="s">
        <v>1144</v>
      </c>
      <c r="B980" t="s">
        <v>28</v>
      </c>
      <c r="C980" t="s">
        <v>56</v>
      </c>
      <c r="D980" t="s">
        <v>238</v>
      </c>
      <c r="E980" t="s">
        <v>52</v>
      </c>
      <c r="F980" s="1">
        <v>42799</v>
      </c>
      <c r="G980" s="1">
        <v>42881</v>
      </c>
      <c r="H980">
        <v>0</v>
      </c>
      <c r="I980" t="str">
        <f>VLOOKUP(pipeline!D980,account,2,FALSE)</f>
        <v>marketing</v>
      </c>
      <c r="J980">
        <f t="shared" si="720"/>
        <v>2012</v>
      </c>
      <c r="K980">
        <f t="shared" si="721"/>
        <v>45.39</v>
      </c>
      <c r="L980">
        <f t="shared" si="722"/>
        <v>100</v>
      </c>
      <c r="M980" t="str">
        <f t="shared" si="723"/>
        <v>United States</v>
      </c>
      <c r="N980" t="str">
        <f t="shared" si="724"/>
        <v>Inity</v>
      </c>
      <c r="O980" t="str">
        <f t="shared" si="725"/>
        <v>MG</v>
      </c>
      <c r="P980">
        <f t="shared" si="726"/>
        <v>55</v>
      </c>
      <c r="Q980" t="str">
        <f t="shared" si="727"/>
        <v>Melvin Marxen</v>
      </c>
      <c r="R980" t="str">
        <f t="shared" si="728"/>
        <v>Central</v>
      </c>
    </row>
    <row r="981" spans="1:18">
      <c r="A981" t="s">
        <v>1145</v>
      </c>
      <c r="B981" t="s">
        <v>9</v>
      </c>
      <c r="C981" t="s">
        <v>56</v>
      </c>
      <c r="D981" t="s">
        <v>180</v>
      </c>
      <c r="E981" t="s">
        <v>53</v>
      </c>
      <c r="F981" s="1">
        <v>42799</v>
      </c>
      <c r="I981" t="str">
        <f>VLOOKUP(pipeline!D981,account,2,FALSE)</f>
        <v>medical</v>
      </c>
      <c r="J981">
        <f t="shared" si="720"/>
        <v>1991</v>
      </c>
      <c r="K981">
        <f t="shared" si="721"/>
        <v>326.82</v>
      </c>
      <c r="L981">
        <f t="shared" si="722"/>
        <v>1016</v>
      </c>
      <c r="M981" t="str">
        <f t="shared" si="723"/>
        <v>United States</v>
      </c>
      <c r="N981">
        <f t="shared" si="724"/>
        <v>0</v>
      </c>
      <c r="O981" t="str">
        <f t="shared" si="725"/>
        <v>MG</v>
      </c>
      <c r="P981">
        <f t="shared" si="726"/>
        <v>55</v>
      </c>
      <c r="Q981" t="str">
        <f t="shared" si="727"/>
        <v>Cara Losch</v>
      </c>
      <c r="R981" t="str">
        <f t="shared" si="728"/>
        <v>East</v>
      </c>
    </row>
    <row r="982" spans="1:18">
      <c r="A982" t="s">
        <v>1146</v>
      </c>
      <c r="B982" t="s">
        <v>9</v>
      </c>
      <c r="C982" t="s">
        <v>56</v>
      </c>
      <c r="D982" t="s">
        <v>115</v>
      </c>
      <c r="E982" t="s">
        <v>52</v>
      </c>
      <c r="F982" s="1">
        <v>42799</v>
      </c>
      <c r="G982" s="1">
        <v>42874</v>
      </c>
      <c r="H982">
        <v>0</v>
      </c>
      <c r="I982" t="str">
        <f>VLOOKUP(pipeline!D982,account,2,FALSE)</f>
        <v>finance</v>
      </c>
      <c r="J982">
        <f t="shared" si="720"/>
        <v>1993</v>
      </c>
      <c r="K982">
        <f t="shared" si="721"/>
        <v>646.1</v>
      </c>
      <c r="L982">
        <f t="shared" si="722"/>
        <v>883</v>
      </c>
      <c r="M982" t="str">
        <f t="shared" si="723"/>
        <v>United States</v>
      </c>
      <c r="N982" t="str">
        <f t="shared" si="724"/>
        <v>Golddex</v>
      </c>
      <c r="O982" t="str">
        <f t="shared" si="725"/>
        <v>MG</v>
      </c>
      <c r="P982">
        <f t="shared" si="726"/>
        <v>55</v>
      </c>
      <c r="Q982" t="str">
        <f t="shared" si="727"/>
        <v>Cara Losch</v>
      </c>
      <c r="R982" t="str">
        <f t="shared" si="728"/>
        <v>East</v>
      </c>
    </row>
    <row r="983" spans="1:18">
      <c r="A983" t="s">
        <v>1147</v>
      </c>
      <c r="B983" t="s">
        <v>23</v>
      </c>
      <c r="C983" t="s">
        <v>55</v>
      </c>
      <c r="D983" t="s">
        <v>216</v>
      </c>
      <c r="E983" t="s">
        <v>52</v>
      </c>
      <c r="F983" s="1">
        <v>42799</v>
      </c>
      <c r="G983" s="1">
        <v>42885</v>
      </c>
      <c r="H983">
        <v>0</v>
      </c>
      <c r="I983" t="str">
        <f>VLOOKUP(pipeline!D983,account,2,FALSE)</f>
        <v>entertainment</v>
      </c>
      <c r="J983">
        <f t="shared" si="720"/>
        <v>1998</v>
      </c>
      <c r="K983">
        <f t="shared" si="721"/>
        <v>217.87</v>
      </c>
      <c r="L983">
        <f t="shared" si="722"/>
        <v>551</v>
      </c>
      <c r="M983" t="str">
        <f t="shared" si="723"/>
        <v>United States</v>
      </c>
      <c r="N983">
        <f t="shared" si="724"/>
        <v>0</v>
      </c>
      <c r="O983" t="str">
        <f t="shared" si="725"/>
        <v>GTX</v>
      </c>
      <c r="P983">
        <f t="shared" si="726"/>
        <v>550</v>
      </c>
      <c r="Q983" t="str">
        <f t="shared" si="727"/>
        <v>Dustin Brinkmann</v>
      </c>
      <c r="R983" t="str">
        <f t="shared" si="728"/>
        <v>Central</v>
      </c>
    </row>
    <row r="984" spans="1:18">
      <c r="A984" t="s">
        <v>1148</v>
      </c>
      <c r="B984" t="s">
        <v>17</v>
      </c>
      <c r="C984" t="s">
        <v>55</v>
      </c>
      <c r="D984" t="s">
        <v>205</v>
      </c>
      <c r="E984" t="s">
        <v>50</v>
      </c>
      <c r="F984" s="1">
        <v>42799</v>
      </c>
      <c r="G984" s="1">
        <v>42866</v>
      </c>
      <c r="H984">
        <v>624</v>
      </c>
      <c r="I984" t="str">
        <f>VLOOKUP(pipeline!D984,account,2,FALSE)</f>
        <v>telecommunications</v>
      </c>
      <c r="J984">
        <f t="shared" si="720"/>
        <v>1995</v>
      </c>
      <c r="K984">
        <f t="shared" si="721"/>
        <v>1825.82</v>
      </c>
      <c r="L984">
        <f t="shared" si="722"/>
        <v>5595</v>
      </c>
      <c r="M984" t="str">
        <f t="shared" si="723"/>
        <v>United States</v>
      </c>
      <c r="N984" t="str">
        <f t="shared" si="724"/>
        <v>Sonron</v>
      </c>
      <c r="O984" t="str">
        <f t="shared" si="725"/>
        <v>GTX</v>
      </c>
      <c r="P984">
        <f t="shared" si="726"/>
        <v>550</v>
      </c>
      <c r="Q984" t="str">
        <f t="shared" si="727"/>
        <v>Celia Rouche</v>
      </c>
      <c r="R984" t="str">
        <f t="shared" si="728"/>
        <v>West</v>
      </c>
    </row>
    <row r="985" spans="1:18">
      <c r="A985" t="s">
        <v>1149</v>
      </c>
      <c r="B985" t="s">
        <v>17</v>
      </c>
      <c r="C985" t="s">
        <v>55</v>
      </c>
      <c r="D985" t="s">
        <v>167</v>
      </c>
      <c r="E985" t="s">
        <v>50</v>
      </c>
      <c r="F985" s="1">
        <v>42799</v>
      </c>
      <c r="G985" s="1">
        <v>42863</v>
      </c>
      <c r="H985">
        <v>565</v>
      </c>
      <c r="I985" t="str">
        <f>VLOOKUP(pipeline!D985,account,2,FALSE)</f>
        <v>marketing</v>
      </c>
      <c r="J985">
        <f t="shared" si="720"/>
        <v>2000</v>
      </c>
      <c r="K985">
        <f t="shared" si="721"/>
        <v>2952.73</v>
      </c>
      <c r="L985">
        <f t="shared" si="722"/>
        <v>5107</v>
      </c>
      <c r="M985" t="str">
        <f t="shared" si="723"/>
        <v>United States</v>
      </c>
      <c r="N985">
        <f t="shared" si="724"/>
        <v>0</v>
      </c>
      <c r="O985" t="str">
        <f t="shared" si="725"/>
        <v>GTX</v>
      </c>
      <c r="P985">
        <f t="shared" si="726"/>
        <v>550</v>
      </c>
      <c r="Q985" t="str">
        <f t="shared" si="727"/>
        <v>Celia Rouche</v>
      </c>
      <c r="R985" t="str">
        <f t="shared" si="728"/>
        <v>West</v>
      </c>
    </row>
    <row r="986" spans="1:18">
      <c r="A986" t="s">
        <v>1150</v>
      </c>
      <c r="B986" t="s">
        <v>17</v>
      </c>
      <c r="C986" t="s">
        <v>55</v>
      </c>
      <c r="D986" t="s">
        <v>210</v>
      </c>
      <c r="E986" t="s">
        <v>50</v>
      </c>
      <c r="F986" s="1">
        <v>42799</v>
      </c>
      <c r="G986" s="1">
        <v>42900</v>
      </c>
      <c r="H986">
        <v>642</v>
      </c>
      <c r="I986" t="str">
        <f>VLOOKUP(pipeline!D986,account,2,FALSE)</f>
        <v>technolgy</v>
      </c>
      <c r="J986">
        <f t="shared" si="720"/>
        <v>1980</v>
      </c>
      <c r="K986">
        <f t="shared" si="721"/>
        <v>7708.38</v>
      </c>
      <c r="L986">
        <f t="shared" si="722"/>
        <v>13756</v>
      </c>
      <c r="M986" t="str">
        <f t="shared" si="723"/>
        <v>United States</v>
      </c>
      <c r="N986">
        <f t="shared" si="724"/>
        <v>0</v>
      </c>
      <c r="O986" t="str">
        <f t="shared" si="725"/>
        <v>GTX</v>
      </c>
      <c r="P986">
        <f t="shared" si="726"/>
        <v>550</v>
      </c>
      <c r="Q986" t="str">
        <f t="shared" si="727"/>
        <v>Celia Rouche</v>
      </c>
      <c r="R986" t="str">
        <f t="shared" si="728"/>
        <v>West</v>
      </c>
    </row>
    <row r="987" spans="1:18">
      <c r="A987" t="s">
        <v>1151</v>
      </c>
      <c r="B987" t="s">
        <v>10</v>
      </c>
      <c r="C987" t="s">
        <v>57</v>
      </c>
      <c r="D987" t="s">
        <v>621</v>
      </c>
      <c r="E987" t="s">
        <v>53</v>
      </c>
      <c r="F987" s="1">
        <v>42799</v>
      </c>
      <c r="I987" t="str">
        <f>VLOOKUP(pipeline!D987,account,2,FALSE)</f>
        <v>services</v>
      </c>
      <c r="J987">
        <f t="shared" si="720"/>
        <v>1991</v>
      </c>
      <c r="K987">
        <f t="shared" si="721"/>
        <v>1012.72</v>
      </c>
      <c r="L987">
        <f t="shared" si="722"/>
        <v>3492</v>
      </c>
      <c r="M987" t="str">
        <f t="shared" si="723"/>
        <v>Germany</v>
      </c>
      <c r="N987">
        <f t="shared" si="724"/>
        <v>0</v>
      </c>
      <c r="O987" t="str">
        <f t="shared" si="725"/>
        <v>MG</v>
      </c>
      <c r="P987">
        <f t="shared" si="726"/>
        <v>3393</v>
      </c>
      <c r="Q987" t="str">
        <f t="shared" si="727"/>
        <v>Cara Losch</v>
      </c>
      <c r="R987" t="str">
        <f t="shared" si="728"/>
        <v>East</v>
      </c>
    </row>
    <row r="988" spans="1:18">
      <c r="A988" t="s">
        <v>1152</v>
      </c>
      <c r="B988" t="s">
        <v>10</v>
      </c>
      <c r="C988" t="s">
        <v>56</v>
      </c>
      <c r="D988" t="s">
        <v>214</v>
      </c>
      <c r="E988" t="s">
        <v>50</v>
      </c>
      <c r="F988" s="1">
        <v>42799</v>
      </c>
      <c r="G988" s="1">
        <v>42808</v>
      </c>
      <c r="H988">
        <v>48</v>
      </c>
      <c r="I988" t="str">
        <f>VLOOKUP(pipeline!D988,account,2,FALSE)</f>
        <v>medical</v>
      </c>
      <c r="J988">
        <f t="shared" si="720"/>
        <v>1999</v>
      </c>
      <c r="K988">
        <f t="shared" si="721"/>
        <v>251.41</v>
      </c>
      <c r="L988">
        <f t="shared" si="722"/>
        <v>495</v>
      </c>
      <c r="M988" t="str">
        <f t="shared" si="723"/>
        <v>United States</v>
      </c>
      <c r="N988">
        <f t="shared" si="724"/>
        <v>0</v>
      </c>
      <c r="O988" t="str">
        <f t="shared" si="725"/>
        <v>MG</v>
      </c>
      <c r="P988">
        <f t="shared" si="726"/>
        <v>55</v>
      </c>
      <c r="Q988" t="str">
        <f t="shared" si="727"/>
        <v>Cara Losch</v>
      </c>
      <c r="R988" t="str">
        <f t="shared" si="728"/>
        <v>East</v>
      </c>
    </row>
    <row r="989" spans="1:18">
      <c r="A989" t="s">
        <v>1153</v>
      </c>
      <c r="B989" t="s">
        <v>10</v>
      </c>
      <c r="C989" t="s">
        <v>56</v>
      </c>
      <c r="D989" t="s">
        <v>381</v>
      </c>
      <c r="E989" t="s">
        <v>50</v>
      </c>
      <c r="F989" s="1">
        <v>42799</v>
      </c>
      <c r="G989" s="1">
        <v>42874</v>
      </c>
      <c r="H989">
        <v>60</v>
      </c>
      <c r="I989" t="str">
        <f>VLOOKUP(pipeline!D989,account,2,FALSE)</f>
        <v>marketing</v>
      </c>
      <c r="J989">
        <f t="shared" si="720"/>
        <v>1999</v>
      </c>
      <c r="K989">
        <f t="shared" si="721"/>
        <v>1197.44</v>
      </c>
      <c r="L989">
        <f t="shared" si="722"/>
        <v>2570</v>
      </c>
      <c r="M989" t="str">
        <f t="shared" si="723"/>
        <v>United States</v>
      </c>
      <c r="N989">
        <f t="shared" si="724"/>
        <v>0</v>
      </c>
      <c r="O989" t="str">
        <f t="shared" si="725"/>
        <v>MG</v>
      </c>
      <c r="P989">
        <f t="shared" si="726"/>
        <v>55</v>
      </c>
      <c r="Q989" t="str">
        <f t="shared" si="727"/>
        <v>Cara Losch</v>
      </c>
      <c r="R989" t="str">
        <f t="shared" si="728"/>
        <v>East</v>
      </c>
    </row>
    <row r="990" spans="1:18">
      <c r="A990" t="s">
        <v>1154</v>
      </c>
      <c r="B990" t="s">
        <v>31</v>
      </c>
      <c r="C990" t="s">
        <v>55</v>
      </c>
      <c r="D990" t="s">
        <v>174</v>
      </c>
      <c r="E990" t="s">
        <v>50</v>
      </c>
      <c r="F990" s="1">
        <v>42800</v>
      </c>
      <c r="G990" s="1">
        <v>42873</v>
      </c>
      <c r="H990">
        <v>522</v>
      </c>
      <c r="I990" t="str">
        <f>VLOOKUP(pipeline!D990,account,2,FALSE)</f>
        <v>software</v>
      </c>
      <c r="J990">
        <f t="shared" si="720"/>
        <v>1982</v>
      </c>
      <c r="K990">
        <f t="shared" si="721"/>
        <v>11698.03</v>
      </c>
      <c r="L990">
        <f t="shared" si="722"/>
        <v>34288</v>
      </c>
      <c r="M990" t="str">
        <f t="shared" si="723"/>
        <v>United States</v>
      </c>
      <c r="N990">
        <f t="shared" si="724"/>
        <v>0</v>
      </c>
      <c r="O990" t="str">
        <f t="shared" si="725"/>
        <v>GTX</v>
      </c>
      <c r="P990">
        <f t="shared" si="726"/>
        <v>550</v>
      </c>
      <c r="Q990" t="str">
        <f t="shared" si="727"/>
        <v>Rocco Neubert</v>
      </c>
      <c r="R990" t="str">
        <f t="shared" si="728"/>
        <v>East</v>
      </c>
    </row>
    <row r="991" spans="1:18">
      <c r="A991" t="s">
        <v>1155</v>
      </c>
      <c r="B991" t="s">
        <v>32</v>
      </c>
      <c r="C991" t="s">
        <v>59</v>
      </c>
      <c r="D991" t="s">
        <v>200</v>
      </c>
      <c r="E991" t="s">
        <v>50</v>
      </c>
      <c r="F991" s="1">
        <v>42800</v>
      </c>
      <c r="G991" s="1">
        <v>42812</v>
      </c>
      <c r="H991">
        <v>4701</v>
      </c>
      <c r="I991" t="str">
        <f>VLOOKUP(pipeline!D991,account,2,FALSE)</f>
        <v>finance</v>
      </c>
      <c r="J991">
        <f>VLOOKUP(D991,account,3,FALSE)</f>
        <v>1998</v>
      </c>
      <c r="K991">
        <f>VLOOKUP(D991,account,4,FALSE)</f>
        <v>2022.14</v>
      </c>
      <c r="L991">
        <f>VLOOKUP(D991,account,5,FALSE)</f>
        <v>5113</v>
      </c>
      <c r="M991" t="str">
        <f>VLOOKUP(D991,account,6,FALSE)</f>
        <v>United States</v>
      </c>
      <c r="N991">
        <f>VLOOKUP(D991,accounts,7,FALSE)</f>
        <v>0</v>
      </c>
      <c r="O991" t="str">
        <f>VLOOKUP(C991,products,2,FALSE)</f>
        <v>GTX</v>
      </c>
      <c r="P991">
        <f>VLOOKUP(C991,products,3,FALSE)</f>
        <v>5482</v>
      </c>
      <c r="Q991" t="str">
        <f>VLOOKUP(B991,sales,2,FALSE)</f>
        <v>Rocco Neubert</v>
      </c>
      <c r="R991" t="str">
        <f>VLOOKUP(B991,sales,3,FALSE)</f>
        <v>East</v>
      </c>
    </row>
    <row r="992" spans="1:18">
      <c r="A992" t="s">
        <v>1156</v>
      </c>
      <c r="B992" t="s">
        <v>25</v>
      </c>
      <c r="C992" t="s">
        <v>59</v>
      </c>
      <c r="D992" t="s">
        <v>238</v>
      </c>
      <c r="E992" t="s">
        <v>52</v>
      </c>
      <c r="F992" s="1">
        <v>42800</v>
      </c>
      <c r="G992" s="1">
        <v>42875</v>
      </c>
      <c r="H992">
        <v>0</v>
      </c>
      <c r="I992" t="str">
        <f>VLOOKUP(pipeline!D992,account,2,FALSE)</f>
        <v>marketing</v>
      </c>
      <c r="J992">
        <f>VLOOKUP(D992,account,3,FALSE)</f>
        <v>2012</v>
      </c>
      <c r="K992">
        <f>VLOOKUP(D992,account,4,FALSE)</f>
        <v>45.39</v>
      </c>
      <c r="L992">
        <f>VLOOKUP(D992,account,5,FALSE)</f>
        <v>100</v>
      </c>
      <c r="M992" t="str">
        <f>VLOOKUP(D992,account,6,FALSE)</f>
        <v>United States</v>
      </c>
      <c r="N992" t="str">
        <f>VLOOKUP(D992,accounts,7,FALSE)</f>
        <v>Inity</v>
      </c>
      <c r="O992" t="str">
        <f>VLOOKUP(C992,products,2,FALSE)</f>
        <v>GTX</v>
      </c>
      <c r="P992">
        <f>VLOOKUP(C992,products,3,FALSE)</f>
        <v>5482</v>
      </c>
      <c r="Q992" t="str">
        <f>VLOOKUP(B992,sales,2,FALSE)</f>
        <v>Melvin Marxen</v>
      </c>
      <c r="R992" t="str">
        <f>VLOOKUP(B992,sales,3,FALSE)</f>
        <v>Central</v>
      </c>
    </row>
    <row r="993" spans="1:18">
      <c r="A993" t="s">
        <v>1157</v>
      </c>
      <c r="B993" t="s">
        <v>27</v>
      </c>
      <c r="C993" t="s">
        <v>55</v>
      </c>
      <c r="D993" t="s">
        <v>309</v>
      </c>
      <c r="E993" t="s">
        <v>50</v>
      </c>
      <c r="F993" s="1">
        <v>42800</v>
      </c>
      <c r="G993" s="1">
        <v>42886</v>
      </c>
      <c r="H993">
        <v>579</v>
      </c>
      <c r="I993" t="str">
        <f>VLOOKUP(pipeline!D993,account,2,FALSE)</f>
        <v>marketing</v>
      </c>
      <c r="J993">
        <f>VLOOKUP(D993,account,3,FALSE)</f>
        <v>1986</v>
      </c>
      <c r="K993">
        <f>VLOOKUP(D993,account,4,FALSE)</f>
        <v>2403.58</v>
      </c>
      <c r="L993">
        <f>VLOOKUP(D993,account,5,FALSE)</f>
        <v>8801</v>
      </c>
      <c r="M993" t="str">
        <f>VLOOKUP(D993,account,6,FALSE)</f>
        <v>United States</v>
      </c>
      <c r="N993">
        <f>VLOOKUP(D993,accounts,7,FALSE)</f>
        <v>0</v>
      </c>
      <c r="O993" t="str">
        <f>VLOOKUP(C993,products,2,FALSE)</f>
        <v>GTX</v>
      </c>
      <c r="P993">
        <f>VLOOKUP(C993,products,3,FALSE)</f>
        <v>550</v>
      </c>
      <c r="Q993" t="str">
        <f>VLOOKUP(B993,sales,2,FALSE)</f>
        <v>Melvin Marxen</v>
      </c>
      <c r="R993" t="str">
        <f>VLOOKUP(B993,sales,3,FALSE)</f>
        <v>Central</v>
      </c>
    </row>
    <row r="994" spans="1:18">
      <c r="A994" t="s">
        <v>1158</v>
      </c>
      <c r="B994" t="s">
        <v>39</v>
      </c>
      <c r="C994" t="s">
        <v>55</v>
      </c>
      <c r="D994" t="s">
        <v>174</v>
      </c>
      <c r="E994" t="s">
        <v>50</v>
      </c>
      <c r="F994" s="1">
        <v>42800</v>
      </c>
      <c r="G994" s="1">
        <v>42915</v>
      </c>
      <c r="H994">
        <v>494</v>
      </c>
      <c r="I994" t="str">
        <f>VLOOKUP(pipeline!D994,account,2,FALSE)</f>
        <v>software</v>
      </c>
      <c r="J994">
        <f t="shared" ref="J994:J1001" si="729">VLOOKUP(D994,account,3,FALSE)</f>
        <v>1982</v>
      </c>
      <c r="K994">
        <f t="shared" ref="K994:K1001" si="730">VLOOKUP(D994,account,4,FALSE)</f>
        <v>11698.03</v>
      </c>
      <c r="L994">
        <f t="shared" ref="L994:L1001" si="731">VLOOKUP(D994,account,5,FALSE)</f>
        <v>34288</v>
      </c>
      <c r="M994" t="str">
        <f t="shared" ref="M994:M1001" si="732">VLOOKUP(D994,account,6,FALSE)</f>
        <v>United States</v>
      </c>
      <c r="N994">
        <f t="shared" ref="N994:N1001" si="733">VLOOKUP(D994,accounts,7,FALSE)</f>
        <v>0</v>
      </c>
      <c r="O994" t="str">
        <f t="shared" ref="O994:O1001" si="734">VLOOKUP(C994,products,2,FALSE)</f>
        <v>GTX</v>
      </c>
      <c r="P994">
        <f t="shared" ref="P994:P1001" si="735">VLOOKUP(C994,products,3,FALSE)</f>
        <v>550</v>
      </c>
      <c r="Q994" t="str">
        <f t="shared" ref="Q994:Q1001" si="736">VLOOKUP(B994,sales,2,FALSE)</f>
        <v>Summer Sewald</v>
      </c>
      <c r="R994" t="str">
        <f t="shared" ref="R994:R1001" si="737">VLOOKUP(B994,sales,3,FALSE)</f>
        <v>West</v>
      </c>
    </row>
    <row r="995" spans="1:18">
      <c r="A995" t="s">
        <v>1159</v>
      </c>
      <c r="B995" t="s">
        <v>28</v>
      </c>
      <c r="C995" t="s">
        <v>55</v>
      </c>
      <c r="D995" t="s">
        <v>290</v>
      </c>
      <c r="E995" t="s">
        <v>50</v>
      </c>
      <c r="F995" s="1">
        <v>42800</v>
      </c>
      <c r="G995" s="1">
        <v>42897</v>
      </c>
      <c r="H995">
        <v>545</v>
      </c>
      <c r="I995" t="str">
        <f>VLOOKUP(pipeline!D995,account,2,FALSE)</f>
        <v>medical</v>
      </c>
      <c r="J995">
        <f t="shared" si="729"/>
        <v>2002</v>
      </c>
      <c r="K995">
        <f t="shared" si="730"/>
        <v>3178.24</v>
      </c>
      <c r="L995">
        <f t="shared" si="731"/>
        <v>4540</v>
      </c>
      <c r="M995" t="str">
        <f t="shared" si="732"/>
        <v>United States</v>
      </c>
      <c r="N995">
        <f t="shared" si="733"/>
        <v>0</v>
      </c>
      <c r="O995" t="str">
        <f t="shared" si="734"/>
        <v>GTX</v>
      </c>
      <c r="P995">
        <f t="shared" si="735"/>
        <v>550</v>
      </c>
      <c r="Q995" t="str">
        <f t="shared" si="736"/>
        <v>Melvin Marxen</v>
      </c>
      <c r="R995" t="str">
        <f t="shared" si="737"/>
        <v>Central</v>
      </c>
    </row>
    <row r="996" spans="1:18">
      <c r="A996" t="s">
        <v>1160</v>
      </c>
      <c r="B996" t="s">
        <v>40</v>
      </c>
      <c r="C996" t="s">
        <v>55</v>
      </c>
      <c r="D996" t="s">
        <v>196</v>
      </c>
      <c r="E996" t="s">
        <v>50</v>
      </c>
      <c r="F996" s="1">
        <v>42800</v>
      </c>
      <c r="G996" s="1">
        <v>42887</v>
      </c>
      <c r="H996">
        <v>584</v>
      </c>
      <c r="I996" t="str">
        <f>VLOOKUP(pipeline!D996,account,2,FALSE)</f>
        <v>employment</v>
      </c>
      <c r="J996">
        <f t="shared" si="729"/>
        <v>1983</v>
      </c>
      <c r="K996">
        <f t="shared" si="730"/>
        <v>2871.35</v>
      </c>
      <c r="L996">
        <f t="shared" si="731"/>
        <v>9561</v>
      </c>
      <c r="M996" t="str">
        <f t="shared" si="732"/>
        <v>United States</v>
      </c>
      <c r="N996">
        <f t="shared" si="733"/>
        <v>0</v>
      </c>
      <c r="O996" t="str">
        <f t="shared" si="734"/>
        <v>GTX</v>
      </c>
      <c r="P996">
        <f t="shared" si="735"/>
        <v>550</v>
      </c>
      <c r="Q996" t="str">
        <f t="shared" si="736"/>
        <v>Summer Sewald</v>
      </c>
      <c r="R996" t="str">
        <f t="shared" si="737"/>
        <v>West</v>
      </c>
    </row>
    <row r="997" spans="1:18">
      <c r="A997" t="s">
        <v>1161</v>
      </c>
      <c r="B997" t="s">
        <v>22</v>
      </c>
      <c r="C997" t="s">
        <v>57</v>
      </c>
      <c r="D997" t="s">
        <v>129</v>
      </c>
      <c r="E997" t="s">
        <v>50</v>
      </c>
      <c r="F997" s="1">
        <v>42800</v>
      </c>
      <c r="G997" s="1">
        <v>42895</v>
      </c>
      <c r="H997">
        <v>3714</v>
      </c>
      <c r="I997" t="str">
        <f>VLOOKUP(pipeline!D997,account,2,FALSE)</f>
        <v>marketing</v>
      </c>
      <c r="J997">
        <f t="shared" si="729"/>
        <v>1995</v>
      </c>
      <c r="K997">
        <f t="shared" si="730"/>
        <v>2173.98</v>
      </c>
      <c r="L997">
        <f t="shared" si="731"/>
        <v>2928</v>
      </c>
      <c r="M997" t="str">
        <f t="shared" si="732"/>
        <v>United States</v>
      </c>
      <c r="N997" t="str">
        <f t="shared" si="733"/>
        <v>Inity</v>
      </c>
      <c r="O997" t="str">
        <f t="shared" si="734"/>
        <v>MG</v>
      </c>
      <c r="P997">
        <f t="shared" si="735"/>
        <v>3393</v>
      </c>
      <c r="Q997" t="str">
        <f t="shared" si="736"/>
        <v>Dustin Brinkmann</v>
      </c>
      <c r="R997" t="str">
        <f t="shared" si="737"/>
        <v>Central</v>
      </c>
    </row>
    <row r="998" spans="1:18">
      <c r="A998" t="s">
        <v>1162</v>
      </c>
      <c r="B998" t="s">
        <v>29</v>
      </c>
      <c r="C998" t="s">
        <v>57</v>
      </c>
      <c r="D998" t="s">
        <v>158</v>
      </c>
      <c r="E998" t="s">
        <v>50</v>
      </c>
      <c r="F998" s="1">
        <v>42800</v>
      </c>
      <c r="G998" s="1">
        <v>42870</v>
      </c>
      <c r="H998">
        <v>3423</v>
      </c>
      <c r="I998" t="str">
        <f>VLOOKUP(pipeline!D998,account,2,FALSE)</f>
        <v>finance</v>
      </c>
      <c r="J998">
        <f t="shared" si="729"/>
        <v>2006</v>
      </c>
      <c r="K998">
        <f t="shared" si="730"/>
        <v>1102.43</v>
      </c>
      <c r="L998">
        <f t="shared" si="731"/>
        <v>1759</v>
      </c>
      <c r="M998" t="str">
        <f t="shared" si="732"/>
        <v>United States</v>
      </c>
      <c r="N998">
        <f t="shared" si="733"/>
        <v>0</v>
      </c>
      <c r="O998" t="str">
        <f t="shared" si="734"/>
        <v>MG</v>
      </c>
      <c r="P998">
        <f t="shared" si="735"/>
        <v>3393</v>
      </c>
      <c r="Q998" t="str">
        <f t="shared" si="736"/>
        <v>Melvin Marxen</v>
      </c>
      <c r="R998" t="str">
        <f t="shared" si="737"/>
        <v>Central</v>
      </c>
    </row>
    <row r="999" spans="1:18">
      <c r="A999" t="s">
        <v>1163</v>
      </c>
      <c r="B999" t="s">
        <v>29</v>
      </c>
      <c r="C999" t="s">
        <v>57</v>
      </c>
      <c r="D999" t="s">
        <v>89</v>
      </c>
      <c r="E999" t="s">
        <v>50</v>
      </c>
      <c r="F999" s="1">
        <v>42800</v>
      </c>
      <c r="G999" s="1">
        <v>42813</v>
      </c>
      <c r="H999">
        <v>3167</v>
      </c>
      <c r="I999" t="str">
        <f>VLOOKUP(pipeline!D999,account,2,FALSE)</f>
        <v>medical</v>
      </c>
      <c r="J999">
        <f t="shared" si="729"/>
        <v>1992</v>
      </c>
      <c r="K999">
        <f t="shared" si="730"/>
        <v>3922.42</v>
      </c>
      <c r="L999">
        <f t="shared" si="731"/>
        <v>6837</v>
      </c>
      <c r="M999" t="str">
        <f t="shared" si="732"/>
        <v>United States</v>
      </c>
      <c r="N999">
        <f t="shared" si="733"/>
        <v>0</v>
      </c>
      <c r="O999" t="str">
        <f t="shared" si="734"/>
        <v>MG</v>
      </c>
      <c r="P999">
        <f t="shared" si="735"/>
        <v>3393</v>
      </c>
      <c r="Q999" t="str">
        <f t="shared" si="736"/>
        <v>Melvin Marxen</v>
      </c>
      <c r="R999" t="str">
        <f t="shared" si="737"/>
        <v>Central</v>
      </c>
    </row>
    <row r="1000" spans="1:18">
      <c r="A1000" t="s">
        <v>1164</v>
      </c>
      <c r="B1000" t="s">
        <v>35</v>
      </c>
      <c r="C1000" t="s">
        <v>55</v>
      </c>
      <c r="D1000" t="s">
        <v>132</v>
      </c>
      <c r="E1000" t="s">
        <v>52</v>
      </c>
      <c r="F1000" s="1">
        <v>42800</v>
      </c>
      <c r="G1000" s="1">
        <v>42884</v>
      </c>
      <c r="H1000">
        <v>0</v>
      </c>
      <c r="I1000" t="str">
        <f>VLOOKUP(pipeline!D1000,account,2,FALSE)</f>
        <v>technolgy</v>
      </c>
      <c r="J1000">
        <f t="shared" si="729"/>
        <v>1996</v>
      </c>
      <c r="K1000">
        <f t="shared" si="730"/>
        <v>1100.04</v>
      </c>
      <c r="L1000">
        <f t="shared" si="731"/>
        <v>2822</v>
      </c>
      <c r="M1000" t="str">
        <f t="shared" si="732"/>
        <v>United States</v>
      </c>
      <c r="N1000">
        <f t="shared" si="733"/>
        <v>0</v>
      </c>
      <c r="O1000" t="str">
        <f t="shared" si="734"/>
        <v>GTX</v>
      </c>
      <c r="P1000">
        <f t="shared" si="735"/>
        <v>550</v>
      </c>
      <c r="Q1000" t="str">
        <f t="shared" si="736"/>
        <v>Rocco Neubert</v>
      </c>
      <c r="R1000" t="str">
        <f t="shared" si="737"/>
        <v>East</v>
      </c>
    </row>
    <row r="1001" spans="1:18">
      <c r="A1001" t="s">
        <v>1165</v>
      </c>
      <c r="B1001" t="s">
        <v>16</v>
      </c>
      <c r="C1001" t="s">
        <v>58</v>
      </c>
      <c r="D1001" t="s">
        <v>266</v>
      </c>
      <c r="E1001" t="s">
        <v>50</v>
      </c>
      <c r="F1001" s="1">
        <v>42800</v>
      </c>
      <c r="G1001" s="1">
        <v>42884</v>
      </c>
      <c r="H1001">
        <v>987</v>
      </c>
      <c r="I1001" t="str">
        <f>VLOOKUP(pipeline!D1001,account,2,FALSE)</f>
        <v>finance</v>
      </c>
      <c r="J1001">
        <f t="shared" si="729"/>
        <v>1993</v>
      </c>
      <c r="K1001">
        <f t="shared" si="730"/>
        <v>7537.24</v>
      </c>
      <c r="L1001">
        <f t="shared" si="731"/>
        <v>20293</v>
      </c>
      <c r="M1001" t="str">
        <f t="shared" si="732"/>
        <v>United States</v>
      </c>
      <c r="N1001">
        <f t="shared" si="733"/>
        <v>0</v>
      </c>
      <c r="O1001" t="str">
        <f t="shared" si="734"/>
        <v>GTX</v>
      </c>
      <c r="P1001">
        <f t="shared" si="735"/>
        <v>1096</v>
      </c>
      <c r="Q1001" t="str">
        <f t="shared" si="736"/>
        <v>Celia Rouche</v>
      </c>
      <c r="R1001" t="str">
        <f t="shared" si="737"/>
        <v>West</v>
      </c>
    </row>
    <row r="1002" spans="1:18">
      <c r="A1002" t="s">
        <v>1166</v>
      </c>
      <c r="B1002" t="s">
        <v>9</v>
      </c>
      <c r="C1002" t="s">
        <v>57</v>
      </c>
      <c r="D1002" t="s">
        <v>210</v>
      </c>
      <c r="E1002" t="s">
        <v>52</v>
      </c>
      <c r="F1002" s="1">
        <v>42800</v>
      </c>
      <c r="G1002" s="1">
        <v>42892</v>
      </c>
      <c r="H1002">
        <v>0</v>
      </c>
      <c r="I1002" t="str">
        <f>VLOOKUP(pipeline!D1002,account,2,FALSE)</f>
        <v>technolgy</v>
      </c>
      <c r="J1002">
        <f t="shared" ref="J1002:J1008" si="738">VLOOKUP(D1002,account,3,FALSE)</f>
        <v>1980</v>
      </c>
      <c r="K1002">
        <f t="shared" ref="K1002:K1008" si="739">VLOOKUP(D1002,account,4,FALSE)</f>
        <v>7708.38</v>
      </c>
      <c r="L1002">
        <f t="shared" ref="L1002:L1008" si="740">VLOOKUP(D1002,account,5,FALSE)</f>
        <v>13756</v>
      </c>
      <c r="M1002" t="str">
        <f t="shared" ref="M1002:M1008" si="741">VLOOKUP(D1002,account,6,FALSE)</f>
        <v>United States</v>
      </c>
      <c r="N1002">
        <f t="shared" ref="N1002:N1008" si="742">VLOOKUP(D1002,accounts,7,FALSE)</f>
        <v>0</v>
      </c>
      <c r="O1002" t="str">
        <f t="shared" ref="O1002:O1008" si="743">VLOOKUP(C1002,products,2,FALSE)</f>
        <v>MG</v>
      </c>
      <c r="P1002">
        <f t="shared" ref="P1002:P1008" si="744">VLOOKUP(C1002,products,3,FALSE)</f>
        <v>3393</v>
      </c>
      <c r="Q1002" t="str">
        <f t="shared" ref="Q1002:Q1008" si="745">VLOOKUP(B1002,sales,2,FALSE)</f>
        <v>Cara Losch</v>
      </c>
      <c r="R1002" t="str">
        <f t="shared" ref="R1002:R1008" si="746">VLOOKUP(B1002,sales,3,FALSE)</f>
        <v>East</v>
      </c>
    </row>
    <row r="1003" spans="1:18">
      <c r="A1003" t="s">
        <v>1167</v>
      </c>
      <c r="B1003" t="s">
        <v>23</v>
      </c>
      <c r="C1003" t="s">
        <v>57</v>
      </c>
      <c r="D1003" t="s">
        <v>216</v>
      </c>
      <c r="E1003" t="s">
        <v>52</v>
      </c>
      <c r="F1003" s="1">
        <v>42800</v>
      </c>
      <c r="G1003" s="1">
        <v>42876</v>
      </c>
      <c r="H1003">
        <v>0</v>
      </c>
      <c r="I1003" t="str">
        <f>VLOOKUP(pipeline!D1003,account,2,FALSE)</f>
        <v>entertainment</v>
      </c>
      <c r="J1003">
        <f t="shared" si="738"/>
        <v>1998</v>
      </c>
      <c r="K1003">
        <f t="shared" si="739"/>
        <v>217.87</v>
      </c>
      <c r="L1003">
        <f t="shared" si="740"/>
        <v>551</v>
      </c>
      <c r="M1003" t="str">
        <f t="shared" si="741"/>
        <v>United States</v>
      </c>
      <c r="N1003">
        <f t="shared" si="742"/>
        <v>0</v>
      </c>
      <c r="O1003" t="str">
        <f t="shared" si="743"/>
        <v>MG</v>
      </c>
      <c r="P1003">
        <f t="shared" si="744"/>
        <v>3393</v>
      </c>
      <c r="Q1003" t="str">
        <f t="shared" si="745"/>
        <v>Dustin Brinkmann</v>
      </c>
      <c r="R1003" t="str">
        <f t="shared" si="746"/>
        <v>Central</v>
      </c>
    </row>
    <row r="1004" spans="1:18">
      <c r="A1004" t="s">
        <v>1168</v>
      </c>
      <c r="B1004" t="s">
        <v>23</v>
      </c>
      <c r="C1004" t="s">
        <v>57</v>
      </c>
      <c r="D1004" t="s">
        <v>208</v>
      </c>
      <c r="E1004" t="s">
        <v>50</v>
      </c>
      <c r="F1004" s="1">
        <v>42800</v>
      </c>
      <c r="G1004" s="1">
        <v>42879</v>
      </c>
      <c r="H1004">
        <v>3428</v>
      </c>
      <c r="I1004" t="str">
        <f>VLOOKUP(pipeline!D1004,account,2,FALSE)</f>
        <v>software</v>
      </c>
      <c r="J1004">
        <f t="shared" si="738"/>
        <v>1982</v>
      </c>
      <c r="K1004">
        <f t="shared" si="739"/>
        <v>4618</v>
      </c>
      <c r="L1004">
        <f t="shared" si="740"/>
        <v>10083</v>
      </c>
      <c r="M1004" t="str">
        <f t="shared" si="741"/>
        <v>United States</v>
      </c>
      <c r="N1004">
        <f t="shared" si="742"/>
        <v>0</v>
      </c>
      <c r="O1004" t="str">
        <f t="shared" si="743"/>
        <v>MG</v>
      </c>
      <c r="P1004">
        <f t="shared" si="744"/>
        <v>3393</v>
      </c>
      <c r="Q1004" t="str">
        <f t="shared" si="745"/>
        <v>Dustin Brinkmann</v>
      </c>
      <c r="R1004" t="str">
        <f t="shared" si="746"/>
        <v>Central</v>
      </c>
    </row>
    <row r="1005" spans="1:18">
      <c r="A1005" t="s">
        <v>1169</v>
      </c>
      <c r="B1005" t="s">
        <v>10</v>
      </c>
      <c r="C1005" t="s">
        <v>56</v>
      </c>
      <c r="D1005" t="s">
        <v>117</v>
      </c>
      <c r="E1005" t="s">
        <v>53</v>
      </c>
      <c r="F1005" s="1">
        <v>42800</v>
      </c>
      <c r="I1005" t="str">
        <f>VLOOKUP(pipeline!D1005,account,2,FALSE)</f>
        <v>services</v>
      </c>
      <c r="J1005">
        <f t="shared" si="738"/>
        <v>1997</v>
      </c>
      <c r="K1005">
        <f t="shared" si="739"/>
        <v>2041.73</v>
      </c>
      <c r="L1005">
        <f t="shared" si="740"/>
        <v>5276</v>
      </c>
      <c r="M1005" t="str">
        <f t="shared" si="741"/>
        <v>United States</v>
      </c>
      <c r="N1005">
        <f t="shared" si="742"/>
        <v>0</v>
      </c>
      <c r="O1005" t="str">
        <f t="shared" si="743"/>
        <v>MG</v>
      </c>
      <c r="P1005">
        <f t="shared" si="744"/>
        <v>55</v>
      </c>
      <c r="Q1005" t="str">
        <f t="shared" si="745"/>
        <v>Cara Losch</v>
      </c>
      <c r="R1005" t="str">
        <f t="shared" si="746"/>
        <v>East</v>
      </c>
    </row>
    <row r="1006" spans="1:18">
      <c r="A1006" t="s">
        <v>1170</v>
      </c>
      <c r="B1006" t="s">
        <v>10</v>
      </c>
      <c r="C1006" t="s">
        <v>56</v>
      </c>
      <c r="D1006" t="s">
        <v>245</v>
      </c>
      <c r="E1006" t="s">
        <v>52</v>
      </c>
      <c r="F1006" s="1">
        <v>42800</v>
      </c>
      <c r="G1006" s="1">
        <v>42877</v>
      </c>
      <c r="H1006">
        <v>0</v>
      </c>
      <c r="I1006" t="str">
        <f>VLOOKUP(pipeline!D1006,account,2,FALSE)</f>
        <v>retail</v>
      </c>
      <c r="J1006">
        <f t="shared" si="738"/>
        <v>1990</v>
      </c>
      <c r="K1006">
        <f t="shared" si="739"/>
        <v>2520.83</v>
      </c>
      <c r="L1006">
        <f t="shared" si="740"/>
        <v>3502</v>
      </c>
      <c r="M1006" t="str">
        <f t="shared" si="741"/>
        <v>United States</v>
      </c>
      <c r="N1006">
        <f t="shared" si="742"/>
        <v>0</v>
      </c>
      <c r="O1006" t="str">
        <f t="shared" si="743"/>
        <v>MG</v>
      </c>
      <c r="P1006">
        <f t="shared" si="744"/>
        <v>55</v>
      </c>
      <c r="Q1006" t="str">
        <f t="shared" si="745"/>
        <v>Cara Losch</v>
      </c>
      <c r="R1006" t="str">
        <f t="shared" si="746"/>
        <v>East</v>
      </c>
    </row>
    <row r="1007" spans="1:18">
      <c r="A1007" t="s">
        <v>1171</v>
      </c>
      <c r="B1007" t="s">
        <v>41</v>
      </c>
      <c r="C1007" t="s">
        <v>58</v>
      </c>
      <c r="D1007" t="s">
        <v>306</v>
      </c>
      <c r="E1007" t="s">
        <v>50</v>
      </c>
      <c r="F1007" s="1">
        <v>42800</v>
      </c>
      <c r="G1007" s="1">
        <v>42886</v>
      </c>
      <c r="H1007">
        <v>1149</v>
      </c>
      <c r="I1007" t="str">
        <f>VLOOKUP(pipeline!D1007,account,2,FALSE)</f>
        <v>technolgy</v>
      </c>
      <c r="J1007">
        <f t="shared" si="738"/>
        <v>1997</v>
      </c>
      <c r="K1007">
        <f t="shared" si="739"/>
        <v>8170.38</v>
      </c>
      <c r="L1007">
        <f t="shared" si="740"/>
        <v>16499</v>
      </c>
      <c r="M1007" t="str">
        <f t="shared" si="741"/>
        <v>Korea</v>
      </c>
      <c r="N1007">
        <f t="shared" si="742"/>
        <v>0</v>
      </c>
      <c r="O1007" t="str">
        <f t="shared" si="743"/>
        <v>GTX</v>
      </c>
      <c r="P1007">
        <f t="shared" si="744"/>
        <v>1096</v>
      </c>
      <c r="Q1007" t="str">
        <f t="shared" si="745"/>
        <v>Summer Sewald</v>
      </c>
      <c r="R1007" t="str">
        <f t="shared" si="746"/>
        <v>West</v>
      </c>
    </row>
    <row r="1008" spans="1:18">
      <c r="A1008" t="s">
        <v>1172</v>
      </c>
      <c r="B1008" t="s">
        <v>19</v>
      </c>
      <c r="C1008" t="s">
        <v>59</v>
      </c>
      <c r="D1008" t="s">
        <v>221</v>
      </c>
      <c r="E1008" t="s">
        <v>50</v>
      </c>
      <c r="F1008" s="1">
        <v>42801</v>
      </c>
      <c r="G1008" s="1">
        <v>42897</v>
      </c>
      <c r="H1008">
        <v>6023</v>
      </c>
      <c r="I1008" t="str">
        <f>VLOOKUP(pipeline!D1008,account,2,FALSE)</f>
        <v>technolgy</v>
      </c>
      <c r="J1008">
        <f t="shared" si="738"/>
        <v>2000</v>
      </c>
      <c r="K1008">
        <f t="shared" si="739"/>
        <v>1223.72</v>
      </c>
      <c r="L1008">
        <f t="shared" si="740"/>
        <v>2497</v>
      </c>
      <c r="M1008" t="str">
        <f t="shared" si="741"/>
        <v>Norway</v>
      </c>
      <c r="N1008">
        <f t="shared" si="742"/>
        <v>0</v>
      </c>
      <c r="O1008" t="str">
        <f t="shared" si="743"/>
        <v>GTX</v>
      </c>
      <c r="P1008">
        <f t="shared" si="744"/>
        <v>5482</v>
      </c>
      <c r="Q1008" t="str">
        <f t="shared" si="745"/>
        <v>Dustin Brinkmann</v>
      </c>
      <c r="R1008" t="str">
        <f t="shared" si="746"/>
        <v>Central</v>
      </c>
    </row>
    <row r="1009" spans="1:18">
      <c r="A1009" t="s">
        <v>1173</v>
      </c>
      <c r="B1009" t="s">
        <v>32</v>
      </c>
      <c r="C1009" t="s">
        <v>55</v>
      </c>
      <c r="D1009" t="s">
        <v>627</v>
      </c>
      <c r="E1009" t="s">
        <v>52</v>
      </c>
      <c r="F1009" s="1">
        <v>42801</v>
      </c>
      <c r="G1009" s="1">
        <v>42890</v>
      </c>
      <c r="H1009">
        <v>0</v>
      </c>
      <c r="I1009" t="str">
        <f>VLOOKUP(pipeline!D1009,account,2,FALSE)</f>
        <v>technolgy</v>
      </c>
      <c r="J1009">
        <f>VLOOKUP(D1009,account,3,FALSE)</f>
        <v>1993</v>
      </c>
      <c r="K1009">
        <f>VLOOKUP(D1009,account,4,FALSE)</f>
        <v>1242.32</v>
      </c>
      <c r="L1009">
        <f>VLOOKUP(D1009,account,5,FALSE)</f>
        <v>3027</v>
      </c>
      <c r="M1009" t="str">
        <f>VLOOKUP(D1009,account,6,FALSE)</f>
        <v>United States</v>
      </c>
      <c r="N1009" t="str">
        <f>VLOOKUP(D1009,accounts,7,FALSE)</f>
        <v>Acme Corporation</v>
      </c>
      <c r="O1009" t="str">
        <f>VLOOKUP(C1009,products,2,FALSE)</f>
        <v>GTX</v>
      </c>
      <c r="P1009">
        <f>VLOOKUP(C1009,products,3,FALSE)</f>
        <v>550</v>
      </c>
      <c r="Q1009" t="str">
        <f>VLOOKUP(B1009,sales,2,FALSE)</f>
        <v>Rocco Neubert</v>
      </c>
      <c r="R1009" t="str">
        <f>VLOOKUP(B1009,sales,3,FALSE)</f>
        <v>East</v>
      </c>
    </row>
    <row r="1010" spans="1:18">
      <c r="A1010" t="s">
        <v>1174</v>
      </c>
      <c r="B1010" t="s">
        <v>20</v>
      </c>
      <c r="C1010" t="s">
        <v>56</v>
      </c>
      <c r="D1010" t="s">
        <v>238</v>
      </c>
      <c r="E1010" t="s">
        <v>50</v>
      </c>
      <c r="F1010" s="1">
        <v>42801</v>
      </c>
      <c r="G1010" s="1">
        <v>42811</v>
      </c>
      <c r="H1010">
        <v>47</v>
      </c>
      <c r="I1010" t="str">
        <f>VLOOKUP(pipeline!D1010,account,2,FALSE)</f>
        <v>marketing</v>
      </c>
      <c r="J1010">
        <f>VLOOKUP(D1010,account,3,FALSE)</f>
        <v>2012</v>
      </c>
      <c r="K1010">
        <f>VLOOKUP(D1010,account,4,FALSE)</f>
        <v>45.39</v>
      </c>
      <c r="L1010">
        <f>VLOOKUP(D1010,account,5,FALSE)</f>
        <v>100</v>
      </c>
      <c r="M1010" t="str">
        <f>VLOOKUP(D1010,account,6,FALSE)</f>
        <v>United States</v>
      </c>
      <c r="N1010" t="str">
        <f>VLOOKUP(D1010,accounts,7,FALSE)</f>
        <v>Inity</v>
      </c>
      <c r="O1010" t="str">
        <f>VLOOKUP(C1010,products,2,FALSE)</f>
        <v>MG</v>
      </c>
      <c r="P1010">
        <f>VLOOKUP(C1010,products,3,FALSE)</f>
        <v>55</v>
      </c>
      <c r="Q1010" t="str">
        <f>VLOOKUP(B1010,sales,2,FALSE)</f>
        <v>Dustin Brinkmann</v>
      </c>
      <c r="R1010" t="str">
        <f>VLOOKUP(B1010,sales,3,FALSE)</f>
        <v>Central</v>
      </c>
    </row>
    <row r="1011" spans="1:18">
      <c r="A1011" t="s">
        <v>1175</v>
      </c>
      <c r="B1011" t="s">
        <v>7</v>
      </c>
      <c r="C1011" t="s">
        <v>55</v>
      </c>
      <c r="D1011" t="s">
        <v>218</v>
      </c>
      <c r="E1011" t="s">
        <v>50</v>
      </c>
      <c r="F1011" s="1">
        <v>42801</v>
      </c>
      <c r="G1011" s="1">
        <v>42804</v>
      </c>
      <c r="H1011">
        <v>542</v>
      </c>
      <c r="I1011" t="str">
        <f>VLOOKUP(pipeline!D1011,account,2,FALSE)</f>
        <v>technolgy</v>
      </c>
      <c r="J1011">
        <f>VLOOKUP(D1011,account,3,FALSE)</f>
        <v>1992</v>
      </c>
      <c r="K1011">
        <f>VLOOKUP(D1011,account,4,FALSE)</f>
        <v>1712.68</v>
      </c>
      <c r="L1011">
        <f>VLOOKUP(D1011,account,5,FALSE)</f>
        <v>3194</v>
      </c>
      <c r="M1011" t="str">
        <f>VLOOKUP(D1011,account,6,FALSE)</f>
        <v>United States</v>
      </c>
      <c r="N1011" t="str">
        <f>VLOOKUP(D1011,accounts,7,FALSE)</f>
        <v>Acme Corporation</v>
      </c>
      <c r="O1011" t="str">
        <f>VLOOKUP(C1011,products,2,FALSE)</f>
        <v>GTX</v>
      </c>
      <c r="P1011">
        <f>VLOOKUP(C1011,products,3,FALSE)</f>
        <v>550</v>
      </c>
      <c r="Q1011" t="str">
        <f>VLOOKUP(B1011,sales,2,FALSE)</f>
        <v>Cara Losch</v>
      </c>
      <c r="R1011" t="str">
        <f>VLOOKUP(B1011,sales,3,FALSE)</f>
        <v>East</v>
      </c>
    </row>
    <row r="1012" spans="1:18">
      <c r="A1012" t="s">
        <v>1176</v>
      </c>
      <c r="B1012" t="s">
        <v>26</v>
      </c>
      <c r="C1012" t="s">
        <v>59</v>
      </c>
      <c r="D1012" t="s">
        <v>97</v>
      </c>
      <c r="E1012" t="s">
        <v>50</v>
      </c>
      <c r="F1012" s="1">
        <v>42801</v>
      </c>
      <c r="G1012" s="1">
        <v>42805</v>
      </c>
      <c r="H1012">
        <v>4887</v>
      </c>
      <c r="I1012" t="str">
        <f>VLOOKUP(pipeline!D1012,account,2,FALSE)</f>
        <v>medical</v>
      </c>
      <c r="J1012">
        <f>VLOOKUP(D1012,account,3,FALSE)</f>
        <v>2012</v>
      </c>
      <c r="K1012">
        <f>VLOOKUP(D1012,account,4,FALSE)</f>
        <v>587.34</v>
      </c>
      <c r="L1012">
        <f>VLOOKUP(D1012,account,5,FALSE)</f>
        <v>1356</v>
      </c>
      <c r="M1012" t="str">
        <f>VLOOKUP(D1012,account,6,FALSE)</f>
        <v>Philipines</v>
      </c>
      <c r="N1012">
        <f>VLOOKUP(D1012,accounts,7,FALSE)</f>
        <v>0</v>
      </c>
      <c r="O1012" t="str">
        <f>VLOOKUP(C1012,products,2,FALSE)</f>
        <v>GTX</v>
      </c>
      <c r="P1012">
        <f>VLOOKUP(C1012,products,3,FALSE)</f>
        <v>5482</v>
      </c>
      <c r="Q1012" t="str">
        <f>VLOOKUP(B1012,sales,2,FALSE)</f>
        <v>Melvin Marxen</v>
      </c>
      <c r="R1012" t="str">
        <f>VLOOKUP(B1012,sales,3,FALSE)</f>
        <v>Central</v>
      </c>
    </row>
    <row r="1013" spans="1:18">
      <c r="A1013" t="s">
        <v>1177</v>
      </c>
      <c r="B1013" t="s">
        <v>26</v>
      </c>
      <c r="C1013" t="s">
        <v>57</v>
      </c>
      <c r="D1013" t="s">
        <v>143</v>
      </c>
      <c r="E1013" t="s">
        <v>50</v>
      </c>
      <c r="F1013" s="1">
        <v>42801</v>
      </c>
      <c r="G1013" s="1">
        <v>42815</v>
      </c>
      <c r="H1013">
        <v>3724</v>
      </c>
      <c r="I1013" t="str">
        <f>VLOOKUP(pipeline!D1013,account,2,FALSE)</f>
        <v>finance</v>
      </c>
      <c r="J1013">
        <f>VLOOKUP(D1013,account,3,FALSE)</f>
        <v>1987</v>
      </c>
      <c r="K1013">
        <f>VLOOKUP(D1013,account,4,FALSE)</f>
        <v>1698.2</v>
      </c>
      <c r="L1013">
        <f>VLOOKUP(D1013,account,5,FALSE)</f>
        <v>3798</v>
      </c>
      <c r="M1013" t="str">
        <f>VLOOKUP(D1013,account,6,FALSE)</f>
        <v>United States</v>
      </c>
      <c r="N1013">
        <f>VLOOKUP(D1013,accounts,7,FALSE)</f>
        <v>0</v>
      </c>
      <c r="O1013" t="str">
        <f>VLOOKUP(C1013,products,2,FALSE)</f>
        <v>MG</v>
      </c>
      <c r="P1013">
        <f>VLOOKUP(C1013,products,3,FALSE)</f>
        <v>3393</v>
      </c>
      <c r="Q1013" t="str">
        <f>VLOOKUP(B1013,sales,2,FALSE)</f>
        <v>Melvin Marxen</v>
      </c>
      <c r="R1013" t="str">
        <f>VLOOKUP(B1013,sales,3,FALSE)</f>
        <v>Central</v>
      </c>
    </row>
    <row r="1014" spans="1:18">
      <c r="A1014" t="s">
        <v>1178</v>
      </c>
      <c r="B1014" t="s">
        <v>37</v>
      </c>
      <c r="C1014" t="s">
        <v>55</v>
      </c>
      <c r="D1014" t="s">
        <v>196</v>
      </c>
      <c r="E1014" t="s">
        <v>50</v>
      </c>
      <c r="F1014" s="1">
        <v>42801</v>
      </c>
      <c r="G1014" s="1">
        <v>42805</v>
      </c>
      <c r="H1014">
        <v>535</v>
      </c>
      <c r="I1014" t="str">
        <f>VLOOKUP(pipeline!D1014,account,2,FALSE)</f>
        <v>employment</v>
      </c>
      <c r="J1014">
        <f t="shared" ref="J1014:J1023" si="747">VLOOKUP(D1014,account,3,FALSE)</f>
        <v>1983</v>
      </c>
      <c r="K1014">
        <f t="shared" ref="K1014:K1023" si="748">VLOOKUP(D1014,account,4,FALSE)</f>
        <v>2871.35</v>
      </c>
      <c r="L1014">
        <f t="shared" ref="L1014:L1023" si="749">VLOOKUP(D1014,account,5,FALSE)</f>
        <v>9561</v>
      </c>
      <c r="M1014" t="str">
        <f t="shared" ref="M1014:M1023" si="750">VLOOKUP(D1014,account,6,FALSE)</f>
        <v>United States</v>
      </c>
      <c r="N1014">
        <f t="shared" ref="N1014:N1023" si="751">VLOOKUP(D1014,accounts,7,FALSE)</f>
        <v>0</v>
      </c>
      <c r="O1014" t="str">
        <f t="shared" ref="O1014:O1023" si="752">VLOOKUP(C1014,products,2,FALSE)</f>
        <v>GTX</v>
      </c>
      <c r="P1014">
        <f t="shared" ref="P1014:P1023" si="753">VLOOKUP(C1014,products,3,FALSE)</f>
        <v>550</v>
      </c>
      <c r="Q1014" t="str">
        <f t="shared" ref="Q1014:Q1023" si="754">VLOOKUP(B1014,sales,2,FALSE)</f>
        <v>Summer Sewald</v>
      </c>
      <c r="R1014" t="str">
        <f t="shared" ref="R1014:R1023" si="755">VLOOKUP(B1014,sales,3,FALSE)</f>
        <v>West</v>
      </c>
    </row>
    <row r="1015" spans="1:18">
      <c r="A1015" t="s">
        <v>1179</v>
      </c>
      <c r="B1015" t="s">
        <v>39</v>
      </c>
      <c r="C1015" t="s">
        <v>55</v>
      </c>
      <c r="D1015" t="s">
        <v>208</v>
      </c>
      <c r="E1015" t="s">
        <v>53</v>
      </c>
      <c r="F1015" s="1">
        <v>42801</v>
      </c>
      <c r="I1015" t="str">
        <f>VLOOKUP(pipeline!D1015,account,2,FALSE)</f>
        <v>software</v>
      </c>
      <c r="J1015">
        <f t="shared" si="747"/>
        <v>1982</v>
      </c>
      <c r="K1015">
        <f t="shared" si="748"/>
        <v>4618</v>
      </c>
      <c r="L1015">
        <f t="shared" si="749"/>
        <v>10083</v>
      </c>
      <c r="M1015" t="str">
        <f t="shared" si="750"/>
        <v>United States</v>
      </c>
      <c r="N1015">
        <f t="shared" si="751"/>
        <v>0</v>
      </c>
      <c r="O1015" t="str">
        <f t="shared" si="752"/>
        <v>GTX</v>
      </c>
      <c r="P1015">
        <f t="shared" si="753"/>
        <v>550</v>
      </c>
      <c r="Q1015" t="str">
        <f t="shared" si="754"/>
        <v>Summer Sewald</v>
      </c>
      <c r="R1015" t="str">
        <f t="shared" si="755"/>
        <v>West</v>
      </c>
    </row>
    <row r="1016" spans="1:18">
      <c r="A1016" t="s">
        <v>1180</v>
      </c>
      <c r="B1016" t="s">
        <v>39</v>
      </c>
      <c r="C1016" t="s">
        <v>59</v>
      </c>
      <c r="D1016" t="s">
        <v>316</v>
      </c>
      <c r="E1016" t="s">
        <v>52</v>
      </c>
      <c r="F1016" s="1">
        <v>42801</v>
      </c>
      <c r="G1016" s="1">
        <v>42879</v>
      </c>
      <c r="H1016">
        <v>0</v>
      </c>
      <c r="I1016" t="str">
        <f>VLOOKUP(pipeline!D1016,account,2,FALSE)</f>
        <v>retail</v>
      </c>
      <c r="J1016">
        <f t="shared" si="747"/>
        <v>2009</v>
      </c>
      <c r="K1016">
        <f t="shared" si="748"/>
        <v>497.11</v>
      </c>
      <c r="L1016">
        <f t="shared" si="749"/>
        <v>1588</v>
      </c>
      <c r="M1016" t="str">
        <f t="shared" si="750"/>
        <v>United States</v>
      </c>
      <c r="N1016">
        <f t="shared" si="751"/>
        <v>0</v>
      </c>
      <c r="O1016" t="str">
        <f t="shared" si="752"/>
        <v>GTX</v>
      </c>
      <c r="P1016">
        <f t="shared" si="753"/>
        <v>5482</v>
      </c>
      <c r="Q1016" t="str">
        <f t="shared" si="754"/>
        <v>Summer Sewald</v>
      </c>
      <c r="R1016" t="str">
        <f t="shared" si="755"/>
        <v>West</v>
      </c>
    </row>
    <row r="1017" spans="1:18">
      <c r="A1017" t="s">
        <v>1181</v>
      </c>
      <c r="B1017" t="s">
        <v>15</v>
      </c>
      <c r="C1017" t="s">
        <v>57</v>
      </c>
      <c r="D1017" t="s">
        <v>273</v>
      </c>
      <c r="E1017" t="s">
        <v>50</v>
      </c>
      <c r="F1017" s="1">
        <v>42801</v>
      </c>
      <c r="G1017" s="1">
        <v>42809</v>
      </c>
      <c r="H1017">
        <v>3969</v>
      </c>
      <c r="I1017" t="str">
        <f>VLOOKUP(pipeline!D1017,account,2,FALSE)</f>
        <v>retail</v>
      </c>
      <c r="J1017">
        <f t="shared" si="747"/>
        <v>1996</v>
      </c>
      <c r="K1017">
        <f t="shared" si="748"/>
        <v>2214.94</v>
      </c>
      <c r="L1017">
        <f t="shared" si="749"/>
        <v>5374</v>
      </c>
      <c r="M1017" t="str">
        <f t="shared" si="750"/>
        <v>United States</v>
      </c>
      <c r="N1017">
        <f t="shared" si="751"/>
        <v>0</v>
      </c>
      <c r="O1017" t="str">
        <f t="shared" si="752"/>
        <v>MG</v>
      </c>
      <c r="P1017">
        <f t="shared" si="753"/>
        <v>3393</v>
      </c>
      <c r="Q1017" t="str">
        <f t="shared" si="754"/>
        <v>Celia Rouche</v>
      </c>
      <c r="R1017" t="str">
        <f t="shared" si="755"/>
        <v>West</v>
      </c>
    </row>
    <row r="1018" spans="1:18">
      <c r="A1018" t="s">
        <v>1182</v>
      </c>
      <c r="B1018" t="s">
        <v>40</v>
      </c>
      <c r="C1018" t="s">
        <v>58</v>
      </c>
      <c r="D1018" t="s">
        <v>316</v>
      </c>
      <c r="E1018" t="s">
        <v>53</v>
      </c>
      <c r="F1018" s="1">
        <v>42801</v>
      </c>
      <c r="I1018" t="str">
        <f>VLOOKUP(pipeline!D1018,account,2,FALSE)</f>
        <v>retail</v>
      </c>
      <c r="J1018">
        <f t="shared" si="747"/>
        <v>2009</v>
      </c>
      <c r="K1018">
        <f t="shared" si="748"/>
        <v>497.11</v>
      </c>
      <c r="L1018">
        <f t="shared" si="749"/>
        <v>1588</v>
      </c>
      <c r="M1018" t="str">
        <f t="shared" si="750"/>
        <v>United States</v>
      </c>
      <c r="N1018">
        <f t="shared" si="751"/>
        <v>0</v>
      </c>
      <c r="O1018" t="str">
        <f t="shared" si="752"/>
        <v>GTX</v>
      </c>
      <c r="P1018">
        <f t="shared" si="753"/>
        <v>1096</v>
      </c>
      <c r="Q1018" t="str">
        <f t="shared" si="754"/>
        <v>Summer Sewald</v>
      </c>
      <c r="R1018" t="str">
        <f t="shared" si="755"/>
        <v>West</v>
      </c>
    </row>
    <row r="1019" spans="1:18">
      <c r="A1019" t="s">
        <v>1183</v>
      </c>
      <c r="B1019" t="s">
        <v>22</v>
      </c>
      <c r="C1019" t="s">
        <v>59</v>
      </c>
      <c r="D1019" t="s">
        <v>184</v>
      </c>
      <c r="E1019" t="s">
        <v>50</v>
      </c>
      <c r="F1019" s="1">
        <v>42801</v>
      </c>
      <c r="G1019" s="1">
        <v>42807</v>
      </c>
      <c r="H1019">
        <v>6805</v>
      </c>
      <c r="I1019" t="str">
        <f>VLOOKUP(pipeline!D1019,account,2,FALSE)</f>
        <v>retail</v>
      </c>
      <c r="J1019">
        <f t="shared" si="747"/>
        <v>1995</v>
      </c>
      <c r="K1019">
        <f t="shared" si="748"/>
        <v>332.43</v>
      </c>
      <c r="L1019">
        <f t="shared" si="749"/>
        <v>799</v>
      </c>
      <c r="M1019" t="str">
        <f t="shared" si="750"/>
        <v>United States</v>
      </c>
      <c r="N1019">
        <f t="shared" si="751"/>
        <v>0</v>
      </c>
      <c r="O1019" t="str">
        <f t="shared" si="752"/>
        <v>GTX</v>
      </c>
      <c r="P1019">
        <f t="shared" si="753"/>
        <v>5482</v>
      </c>
      <c r="Q1019" t="str">
        <f t="shared" si="754"/>
        <v>Dustin Brinkmann</v>
      </c>
      <c r="R1019" t="str">
        <f t="shared" si="755"/>
        <v>Central</v>
      </c>
    </row>
    <row r="1020" spans="1:18">
      <c r="A1020" t="s">
        <v>1184</v>
      </c>
      <c r="B1020" t="s">
        <v>29</v>
      </c>
      <c r="C1020" t="s">
        <v>58</v>
      </c>
      <c r="D1020" t="s">
        <v>290</v>
      </c>
      <c r="E1020" t="s">
        <v>50</v>
      </c>
      <c r="F1020" s="1">
        <v>42801</v>
      </c>
      <c r="G1020" s="1">
        <v>42898</v>
      </c>
      <c r="H1020">
        <v>1190</v>
      </c>
      <c r="I1020" t="str">
        <f>VLOOKUP(pipeline!D1020,account,2,FALSE)</f>
        <v>medical</v>
      </c>
      <c r="J1020">
        <f t="shared" si="747"/>
        <v>2002</v>
      </c>
      <c r="K1020">
        <f t="shared" si="748"/>
        <v>3178.24</v>
      </c>
      <c r="L1020">
        <f t="shared" si="749"/>
        <v>4540</v>
      </c>
      <c r="M1020" t="str">
        <f t="shared" si="750"/>
        <v>United States</v>
      </c>
      <c r="N1020">
        <f t="shared" si="751"/>
        <v>0</v>
      </c>
      <c r="O1020" t="str">
        <f t="shared" si="752"/>
        <v>GTX</v>
      </c>
      <c r="P1020">
        <f t="shared" si="753"/>
        <v>1096</v>
      </c>
      <c r="Q1020" t="str">
        <f t="shared" si="754"/>
        <v>Melvin Marxen</v>
      </c>
      <c r="R1020" t="str">
        <f t="shared" si="755"/>
        <v>Central</v>
      </c>
    </row>
    <row r="1021" spans="1:18">
      <c r="A1021" t="s">
        <v>1185</v>
      </c>
      <c r="B1021" t="s">
        <v>9</v>
      </c>
      <c r="C1021" t="s">
        <v>59</v>
      </c>
      <c r="D1021" t="s">
        <v>226</v>
      </c>
      <c r="E1021" t="s">
        <v>50</v>
      </c>
      <c r="F1021" s="1">
        <v>42801</v>
      </c>
      <c r="G1021" s="1">
        <v>42884</v>
      </c>
      <c r="H1021">
        <v>4821</v>
      </c>
      <c r="I1021" t="str">
        <f>VLOOKUP(pipeline!D1021,account,2,FALSE)</f>
        <v>medical</v>
      </c>
      <c r="J1021">
        <f t="shared" si="747"/>
        <v>2017</v>
      </c>
      <c r="K1021">
        <f t="shared" si="748"/>
        <v>4.54</v>
      </c>
      <c r="L1021">
        <f t="shared" si="749"/>
        <v>9</v>
      </c>
      <c r="M1021" t="str">
        <f t="shared" si="750"/>
        <v>United States</v>
      </c>
      <c r="N1021">
        <f t="shared" si="751"/>
        <v>0</v>
      </c>
      <c r="O1021" t="str">
        <f t="shared" si="752"/>
        <v>GTX</v>
      </c>
      <c r="P1021">
        <f t="shared" si="753"/>
        <v>5482</v>
      </c>
      <c r="Q1021" t="str">
        <f t="shared" si="754"/>
        <v>Cara Losch</v>
      </c>
      <c r="R1021" t="str">
        <f t="shared" si="755"/>
        <v>East</v>
      </c>
    </row>
    <row r="1022" spans="1:18">
      <c r="A1022" t="s">
        <v>1186</v>
      </c>
      <c r="B1022" t="s">
        <v>17</v>
      </c>
      <c r="C1022" t="s">
        <v>55</v>
      </c>
      <c r="D1022" t="s">
        <v>303</v>
      </c>
      <c r="E1022" t="s">
        <v>53</v>
      </c>
      <c r="F1022" s="1">
        <v>42801</v>
      </c>
      <c r="I1022" t="str">
        <f>VLOOKUP(pipeline!D1022,account,2,FALSE)</f>
        <v>software</v>
      </c>
      <c r="J1022">
        <f t="shared" si="747"/>
        <v>2013</v>
      </c>
      <c r="K1022">
        <f t="shared" si="748"/>
        <v>98.79</v>
      </c>
      <c r="L1022">
        <f t="shared" si="749"/>
        <v>96</v>
      </c>
      <c r="M1022" t="str">
        <f t="shared" si="750"/>
        <v>United States</v>
      </c>
      <c r="N1022" t="str">
        <f t="shared" si="751"/>
        <v>Bubba Gump</v>
      </c>
      <c r="O1022" t="str">
        <f t="shared" si="752"/>
        <v>GTX</v>
      </c>
      <c r="P1022">
        <f t="shared" si="753"/>
        <v>550</v>
      </c>
      <c r="Q1022" t="str">
        <f t="shared" si="754"/>
        <v>Celia Rouche</v>
      </c>
      <c r="R1022" t="str">
        <f t="shared" si="755"/>
        <v>West</v>
      </c>
    </row>
    <row r="1023" spans="1:18">
      <c r="A1023" t="s">
        <v>1187</v>
      </c>
      <c r="B1023" t="s">
        <v>10</v>
      </c>
      <c r="C1023" t="s">
        <v>56</v>
      </c>
      <c r="D1023" t="s">
        <v>191</v>
      </c>
      <c r="E1023" t="s">
        <v>50</v>
      </c>
      <c r="F1023" s="1">
        <v>42801</v>
      </c>
      <c r="G1023" s="1">
        <v>42861</v>
      </c>
      <c r="H1023">
        <v>53</v>
      </c>
      <c r="I1023" t="str">
        <f>VLOOKUP(pipeline!D1023,account,2,FALSE)</f>
        <v>retail</v>
      </c>
      <c r="J1023">
        <f t="shared" si="747"/>
        <v>2004</v>
      </c>
      <c r="K1023">
        <f t="shared" si="748"/>
        <v>702.72</v>
      </c>
      <c r="L1023">
        <f t="shared" si="749"/>
        <v>1831</v>
      </c>
      <c r="M1023" t="str">
        <f t="shared" si="750"/>
        <v>United States</v>
      </c>
      <c r="N1023">
        <f t="shared" si="751"/>
        <v>0</v>
      </c>
      <c r="O1023" t="str">
        <f t="shared" si="752"/>
        <v>MG</v>
      </c>
      <c r="P1023">
        <f t="shared" si="753"/>
        <v>55</v>
      </c>
      <c r="Q1023" t="str">
        <f t="shared" si="754"/>
        <v>Cara Losch</v>
      </c>
      <c r="R1023" t="str">
        <f t="shared" si="755"/>
        <v>East</v>
      </c>
    </row>
    <row r="1024" spans="1:18">
      <c r="A1024" t="s">
        <v>1188</v>
      </c>
      <c r="B1024" t="s">
        <v>32</v>
      </c>
      <c r="C1024" t="s">
        <v>57</v>
      </c>
      <c r="D1024" t="s">
        <v>115</v>
      </c>
      <c r="E1024" t="s">
        <v>50</v>
      </c>
      <c r="F1024" s="1">
        <v>42802</v>
      </c>
      <c r="G1024" s="1">
        <v>42877</v>
      </c>
      <c r="H1024">
        <v>3087</v>
      </c>
      <c r="I1024" t="str">
        <f>VLOOKUP(pipeline!D1024,account,2,FALSE)</f>
        <v>finance</v>
      </c>
      <c r="J1024">
        <f t="shared" ref="J1024:J1051" si="756">VLOOKUP(D1024,account,3,FALSE)</f>
        <v>1993</v>
      </c>
      <c r="K1024">
        <f t="shared" ref="K1024:K1051" si="757">VLOOKUP(D1024,account,4,FALSE)</f>
        <v>646.1</v>
      </c>
      <c r="L1024">
        <f t="shared" ref="L1024:L1051" si="758">VLOOKUP(D1024,account,5,FALSE)</f>
        <v>883</v>
      </c>
      <c r="M1024" t="str">
        <f t="shared" ref="M1024:M1051" si="759">VLOOKUP(D1024,account,6,FALSE)</f>
        <v>United States</v>
      </c>
      <c r="N1024" t="str">
        <f t="shared" ref="N1024:N1051" si="760">VLOOKUP(D1024,accounts,7,FALSE)</f>
        <v>Golddex</v>
      </c>
      <c r="O1024" t="str">
        <f t="shared" ref="O1024:O1051" si="761">VLOOKUP(C1024,products,2,FALSE)</f>
        <v>MG</v>
      </c>
      <c r="P1024">
        <f t="shared" ref="P1024:P1034" si="762">VLOOKUP(C1024,products,3,FALSE)</f>
        <v>3393</v>
      </c>
      <c r="Q1024" t="str">
        <f t="shared" ref="Q1024:Q1034" si="763">VLOOKUP(B1024,sales,2,FALSE)</f>
        <v>Rocco Neubert</v>
      </c>
      <c r="R1024" t="str">
        <f t="shared" ref="R1024:R1034" si="764">VLOOKUP(B1024,sales,3,FALSE)</f>
        <v>East</v>
      </c>
    </row>
    <row r="1025" spans="1:18">
      <c r="A1025" t="s">
        <v>1189</v>
      </c>
      <c r="B1025" t="s">
        <v>20</v>
      </c>
      <c r="C1025" t="s">
        <v>56</v>
      </c>
      <c r="D1025" t="s">
        <v>97</v>
      </c>
      <c r="E1025" t="s">
        <v>50</v>
      </c>
      <c r="F1025" s="1">
        <v>42802</v>
      </c>
      <c r="G1025" s="1">
        <v>42889</v>
      </c>
      <c r="H1025">
        <v>59</v>
      </c>
      <c r="I1025" t="str">
        <f>VLOOKUP(pipeline!D1025,account,2,FALSE)</f>
        <v>medical</v>
      </c>
      <c r="J1025">
        <f t="shared" si="756"/>
        <v>2012</v>
      </c>
      <c r="K1025">
        <f t="shared" si="757"/>
        <v>587.34</v>
      </c>
      <c r="L1025">
        <f t="shared" si="758"/>
        <v>1356</v>
      </c>
      <c r="M1025" t="str">
        <f t="shared" si="759"/>
        <v>Philipines</v>
      </c>
      <c r="N1025">
        <f t="shared" si="760"/>
        <v>0</v>
      </c>
      <c r="O1025" t="str">
        <f t="shared" si="761"/>
        <v>MG</v>
      </c>
      <c r="P1025">
        <f t="shared" si="762"/>
        <v>55</v>
      </c>
      <c r="Q1025" t="str">
        <f t="shared" si="763"/>
        <v>Dustin Brinkmann</v>
      </c>
      <c r="R1025" t="str">
        <f t="shared" si="764"/>
        <v>Central</v>
      </c>
    </row>
    <row r="1026" spans="1:18">
      <c r="A1026" t="s">
        <v>1190</v>
      </c>
      <c r="B1026" t="s">
        <v>7</v>
      </c>
      <c r="C1026" t="s">
        <v>58</v>
      </c>
      <c r="D1026" t="s">
        <v>203</v>
      </c>
      <c r="E1026" t="s">
        <v>50</v>
      </c>
      <c r="F1026" s="1">
        <v>42802</v>
      </c>
      <c r="G1026" s="1">
        <v>42888</v>
      </c>
      <c r="H1026">
        <v>857</v>
      </c>
      <c r="I1026" t="str">
        <f>VLOOKUP(pipeline!D1026,account,2,FALSE)</f>
        <v>software</v>
      </c>
      <c r="J1026">
        <f t="shared" si="756"/>
        <v>2002</v>
      </c>
      <c r="K1026">
        <f t="shared" si="757"/>
        <v>987.39</v>
      </c>
      <c r="L1026">
        <f t="shared" si="758"/>
        <v>2253</v>
      </c>
      <c r="M1026" t="str">
        <f t="shared" si="759"/>
        <v>United States</v>
      </c>
      <c r="N1026">
        <f t="shared" si="760"/>
        <v>0</v>
      </c>
      <c r="O1026" t="str">
        <f t="shared" si="761"/>
        <v>GTX</v>
      </c>
      <c r="P1026">
        <f t="shared" si="762"/>
        <v>1096</v>
      </c>
      <c r="Q1026" t="str">
        <f t="shared" si="763"/>
        <v>Cara Losch</v>
      </c>
      <c r="R1026" t="str">
        <f t="shared" si="764"/>
        <v>East</v>
      </c>
    </row>
    <row r="1027" spans="1:18">
      <c r="A1027" t="s">
        <v>1191</v>
      </c>
      <c r="B1027" t="s">
        <v>33</v>
      </c>
      <c r="C1027" t="s">
        <v>58</v>
      </c>
      <c r="D1027" t="s">
        <v>817</v>
      </c>
      <c r="E1027" t="s">
        <v>50</v>
      </c>
      <c r="F1027" s="1">
        <v>42802</v>
      </c>
      <c r="G1027" s="1">
        <v>42913</v>
      </c>
      <c r="H1027">
        <v>1142</v>
      </c>
      <c r="I1027" t="str">
        <f>VLOOKUP(pipeline!D1027,account,2,FALSE)</f>
        <v>entertainment</v>
      </c>
      <c r="J1027">
        <f t="shared" si="756"/>
        <v>1989</v>
      </c>
      <c r="K1027">
        <f t="shared" si="757"/>
        <v>665.06</v>
      </c>
      <c r="L1027">
        <f t="shared" si="758"/>
        <v>1095</v>
      </c>
      <c r="M1027" t="str">
        <f t="shared" si="759"/>
        <v>United States</v>
      </c>
      <c r="N1027">
        <f t="shared" si="760"/>
        <v>0</v>
      </c>
      <c r="O1027" t="str">
        <f t="shared" si="761"/>
        <v>GTX</v>
      </c>
      <c r="P1027">
        <f t="shared" si="762"/>
        <v>1096</v>
      </c>
      <c r="Q1027" t="str">
        <f t="shared" si="763"/>
        <v>Rocco Neubert</v>
      </c>
      <c r="R1027" t="str">
        <f t="shared" si="764"/>
        <v>East</v>
      </c>
    </row>
    <row r="1028" spans="1:18">
      <c r="A1028" t="s">
        <v>1192</v>
      </c>
      <c r="B1028" t="s">
        <v>34</v>
      </c>
      <c r="C1028" t="s">
        <v>55</v>
      </c>
      <c r="D1028" t="s">
        <v>121</v>
      </c>
      <c r="E1028" t="s">
        <v>50</v>
      </c>
      <c r="F1028" s="1">
        <v>42802</v>
      </c>
      <c r="G1028" s="1">
        <v>42869</v>
      </c>
      <c r="H1028">
        <v>566</v>
      </c>
      <c r="I1028" t="str">
        <f>VLOOKUP(pipeline!D1028,account,2,FALSE)</f>
        <v>retail</v>
      </c>
      <c r="J1028">
        <f t="shared" si="756"/>
        <v>1995</v>
      </c>
      <c r="K1028">
        <f t="shared" si="757"/>
        <v>5158.71</v>
      </c>
      <c r="L1028">
        <f t="shared" si="758"/>
        <v>17479</v>
      </c>
      <c r="M1028" t="str">
        <f t="shared" si="759"/>
        <v>Japan</v>
      </c>
      <c r="N1028">
        <f t="shared" si="760"/>
        <v>0</v>
      </c>
      <c r="O1028" t="str">
        <f t="shared" si="761"/>
        <v>GTX</v>
      </c>
      <c r="P1028">
        <f t="shared" si="762"/>
        <v>550</v>
      </c>
      <c r="Q1028" t="str">
        <f t="shared" si="763"/>
        <v>Rocco Neubert</v>
      </c>
      <c r="R1028" t="str">
        <f t="shared" si="764"/>
        <v>East</v>
      </c>
    </row>
    <row r="1029" spans="1:18">
      <c r="A1029" t="s">
        <v>1193</v>
      </c>
      <c r="B1029" t="s">
        <v>8</v>
      </c>
      <c r="C1029" t="s">
        <v>57</v>
      </c>
      <c r="D1029" t="s">
        <v>124</v>
      </c>
      <c r="E1029" t="s">
        <v>50</v>
      </c>
      <c r="F1029" s="1">
        <v>42802</v>
      </c>
      <c r="G1029" s="1">
        <v>42812</v>
      </c>
      <c r="H1029">
        <v>4291</v>
      </c>
      <c r="I1029" t="str">
        <f>VLOOKUP(pipeline!D1029,account,2,FALSE)</f>
        <v>entertainment</v>
      </c>
      <c r="J1029">
        <f t="shared" si="756"/>
        <v>1989</v>
      </c>
      <c r="K1029">
        <f t="shared" si="757"/>
        <v>3838.39</v>
      </c>
      <c r="L1029">
        <f t="shared" si="758"/>
        <v>8274</v>
      </c>
      <c r="M1029" t="str">
        <f t="shared" si="759"/>
        <v>United States</v>
      </c>
      <c r="N1029">
        <f t="shared" si="760"/>
        <v>0</v>
      </c>
      <c r="O1029" t="str">
        <f t="shared" si="761"/>
        <v>MG</v>
      </c>
      <c r="P1029">
        <f t="shared" si="762"/>
        <v>3393</v>
      </c>
      <c r="Q1029" t="str">
        <f t="shared" si="763"/>
        <v>Cara Losch</v>
      </c>
      <c r="R1029" t="str">
        <f t="shared" si="764"/>
        <v>East</v>
      </c>
    </row>
    <row r="1030" spans="1:18">
      <c r="A1030" t="s">
        <v>1194</v>
      </c>
      <c r="B1030" t="s">
        <v>14</v>
      </c>
      <c r="C1030" t="s">
        <v>58</v>
      </c>
      <c r="D1030" t="s">
        <v>110</v>
      </c>
      <c r="E1030" t="s">
        <v>50</v>
      </c>
      <c r="F1030" s="1">
        <v>42802</v>
      </c>
      <c r="G1030" s="1">
        <v>42902</v>
      </c>
      <c r="H1030">
        <v>1039</v>
      </c>
      <c r="I1030" t="str">
        <f>VLOOKUP(pipeline!D1030,account,2,FALSE)</f>
        <v>telecommunications</v>
      </c>
      <c r="J1030">
        <f t="shared" si="756"/>
        <v>1994</v>
      </c>
      <c r="K1030">
        <f t="shared" si="757"/>
        <v>1188.42</v>
      </c>
      <c r="L1030">
        <f t="shared" si="758"/>
        <v>3015</v>
      </c>
      <c r="M1030" t="str">
        <f t="shared" si="759"/>
        <v>United States</v>
      </c>
      <c r="N1030">
        <f t="shared" si="760"/>
        <v>0</v>
      </c>
      <c r="O1030" t="str">
        <f t="shared" si="761"/>
        <v>GTX</v>
      </c>
      <c r="P1030">
        <f t="shared" si="762"/>
        <v>1096</v>
      </c>
      <c r="Q1030" t="str">
        <f t="shared" si="763"/>
        <v>Celia Rouche</v>
      </c>
      <c r="R1030" t="str">
        <f t="shared" si="764"/>
        <v>West</v>
      </c>
    </row>
    <row r="1031" spans="1:18">
      <c r="A1031" t="s">
        <v>1195</v>
      </c>
      <c r="B1031" t="s">
        <v>14</v>
      </c>
      <c r="C1031" t="s">
        <v>57</v>
      </c>
      <c r="D1031" t="s">
        <v>266</v>
      </c>
      <c r="E1031" t="s">
        <v>50</v>
      </c>
      <c r="F1031" s="1">
        <v>42802</v>
      </c>
      <c r="G1031" s="1">
        <v>42874</v>
      </c>
      <c r="H1031">
        <v>3151</v>
      </c>
      <c r="I1031" t="str">
        <f>VLOOKUP(pipeline!D1031,account,2,FALSE)</f>
        <v>finance</v>
      </c>
      <c r="J1031">
        <f t="shared" si="756"/>
        <v>1993</v>
      </c>
      <c r="K1031">
        <f t="shared" si="757"/>
        <v>7537.24</v>
      </c>
      <c r="L1031">
        <f t="shared" si="758"/>
        <v>20293</v>
      </c>
      <c r="M1031" t="str">
        <f t="shared" si="759"/>
        <v>United States</v>
      </c>
      <c r="N1031">
        <f t="shared" si="760"/>
        <v>0</v>
      </c>
      <c r="O1031" t="str">
        <f t="shared" si="761"/>
        <v>MG</v>
      </c>
      <c r="P1031">
        <f t="shared" si="762"/>
        <v>3393</v>
      </c>
      <c r="Q1031" t="str">
        <f t="shared" si="763"/>
        <v>Celia Rouche</v>
      </c>
      <c r="R1031" t="str">
        <f t="shared" si="764"/>
        <v>West</v>
      </c>
    </row>
    <row r="1032" spans="1:18">
      <c r="A1032" t="s">
        <v>1196</v>
      </c>
      <c r="B1032" t="s">
        <v>27</v>
      </c>
      <c r="C1032" t="s">
        <v>55</v>
      </c>
      <c r="D1032" t="s">
        <v>141</v>
      </c>
      <c r="E1032" t="s">
        <v>50</v>
      </c>
      <c r="F1032" s="1">
        <v>42802</v>
      </c>
      <c r="G1032" s="1">
        <v>42818</v>
      </c>
      <c r="H1032">
        <v>590</v>
      </c>
      <c r="I1032" t="str">
        <f>VLOOKUP(pipeline!D1032,account,2,FALSE)</f>
        <v>telecommunications</v>
      </c>
      <c r="J1032">
        <f t="shared" si="756"/>
        <v>2007</v>
      </c>
      <c r="K1032">
        <f t="shared" si="757"/>
        <v>86.68</v>
      </c>
      <c r="L1032">
        <f t="shared" si="758"/>
        <v>187</v>
      </c>
      <c r="M1032" t="str">
        <f t="shared" si="759"/>
        <v>United States</v>
      </c>
      <c r="N1032" t="str">
        <f t="shared" si="760"/>
        <v>Sonron</v>
      </c>
      <c r="O1032" t="str">
        <f t="shared" si="761"/>
        <v>GTX</v>
      </c>
      <c r="P1032">
        <f t="shared" si="762"/>
        <v>550</v>
      </c>
      <c r="Q1032" t="str">
        <f t="shared" si="763"/>
        <v>Melvin Marxen</v>
      </c>
      <c r="R1032" t="str">
        <f t="shared" si="764"/>
        <v>Central</v>
      </c>
    </row>
    <row r="1033" spans="1:18">
      <c r="A1033" t="s">
        <v>1197</v>
      </c>
      <c r="B1033" t="s">
        <v>27</v>
      </c>
      <c r="C1033" t="s">
        <v>57</v>
      </c>
      <c r="D1033" t="s">
        <v>89</v>
      </c>
      <c r="E1033" t="s">
        <v>50</v>
      </c>
      <c r="F1033" s="1">
        <v>42802</v>
      </c>
      <c r="G1033" s="1">
        <v>42812</v>
      </c>
      <c r="H1033">
        <v>3217</v>
      </c>
      <c r="I1033" t="str">
        <f>VLOOKUP(pipeline!D1033,account,2,FALSE)</f>
        <v>medical</v>
      </c>
      <c r="J1033">
        <f t="shared" si="756"/>
        <v>1992</v>
      </c>
      <c r="K1033">
        <f t="shared" si="757"/>
        <v>3922.42</v>
      </c>
      <c r="L1033">
        <f t="shared" si="758"/>
        <v>6837</v>
      </c>
      <c r="M1033" t="str">
        <f t="shared" si="759"/>
        <v>United States</v>
      </c>
      <c r="N1033">
        <f t="shared" si="760"/>
        <v>0</v>
      </c>
      <c r="O1033" t="str">
        <f t="shared" si="761"/>
        <v>MG</v>
      </c>
      <c r="P1033">
        <f t="shared" si="762"/>
        <v>3393</v>
      </c>
      <c r="Q1033" t="str">
        <f t="shared" si="763"/>
        <v>Melvin Marxen</v>
      </c>
      <c r="R1033" t="str">
        <f t="shared" si="764"/>
        <v>Central</v>
      </c>
    </row>
    <row r="1034" spans="1:18">
      <c r="A1034" t="s">
        <v>1198</v>
      </c>
      <c r="B1034" t="s">
        <v>38</v>
      </c>
      <c r="C1034" t="s">
        <v>55</v>
      </c>
      <c r="D1034" t="s">
        <v>119</v>
      </c>
      <c r="E1034" t="s">
        <v>50</v>
      </c>
      <c r="F1034" s="1">
        <v>42802</v>
      </c>
      <c r="G1034" s="1">
        <v>42805</v>
      </c>
      <c r="H1034">
        <v>597</v>
      </c>
      <c r="I1034" t="str">
        <f>VLOOKUP(pipeline!D1034,account,2,FALSE)</f>
        <v>entertainment</v>
      </c>
      <c r="J1034">
        <f t="shared" si="756"/>
        <v>1992</v>
      </c>
      <c r="K1034">
        <f t="shared" si="757"/>
        <v>324.19</v>
      </c>
      <c r="L1034">
        <f t="shared" si="758"/>
        <v>978</v>
      </c>
      <c r="M1034" t="str">
        <f t="shared" si="759"/>
        <v>United States</v>
      </c>
      <c r="N1034">
        <f t="shared" si="760"/>
        <v>0</v>
      </c>
      <c r="O1034" t="str">
        <f t="shared" si="761"/>
        <v>GTX</v>
      </c>
      <c r="P1034">
        <f t="shared" si="762"/>
        <v>550</v>
      </c>
      <c r="Q1034" t="str">
        <f t="shared" si="763"/>
        <v>Summer Sewald</v>
      </c>
      <c r="R1034" t="str">
        <f t="shared" si="764"/>
        <v>West</v>
      </c>
    </row>
    <row r="1035" spans="1:18">
      <c r="A1035" t="s">
        <v>1199</v>
      </c>
      <c r="B1035" t="s">
        <v>21</v>
      </c>
      <c r="C1035" t="s">
        <v>57</v>
      </c>
      <c r="D1035" t="s">
        <v>158</v>
      </c>
      <c r="E1035" t="s">
        <v>52</v>
      </c>
      <c r="F1035" s="1">
        <v>42802</v>
      </c>
      <c r="G1035" s="1">
        <v>42869</v>
      </c>
      <c r="H1035">
        <v>0</v>
      </c>
      <c r="I1035" t="str">
        <f>VLOOKUP(pipeline!D1035,account,2,FALSE)</f>
        <v>finance</v>
      </c>
      <c r="J1035">
        <f t="shared" si="756"/>
        <v>2006</v>
      </c>
      <c r="K1035">
        <f t="shared" si="757"/>
        <v>1102.43</v>
      </c>
      <c r="L1035">
        <f t="shared" si="758"/>
        <v>1759</v>
      </c>
      <c r="M1035" t="str">
        <f t="shared" si="759"/>
        <v>United States</v>
      </c>
      <c r="N1035">
        <f t="shared" si="760"/>
        <v>0</v>
      </c>
      <c r="O1035" t="str">
        <f t="shared" si="761"/>
        <v>MG</v>
      </c>
      <c r="P1035">
        <f t="shared" ref="P1035:P1051" si="765">VLOOKUP(C1035,products,3,FALSE)</f>
        <v>3393</v>
      </c>
      <c r="Q1035" t="str">
        <f t="shared" ref="Q1035:Q1051" si="766">VLOOKUP(B1035,sales,2,FALSE)</f>
        <v>Dustin Brinkmann</v>
      </c>
      <c r="R1035" t="str">
        <f t="shared" ref="R1035:R1051" si="767">VLOOKUP(B1035,sales,3,FALSE)</f>
        <v>Central</v>
      </c>
    </row>
    <row r="1036" spans="1:18">
      <c r="A1036" t="s">
        <v>1200</v>
      </c>
      <c r="B1036" t="s">
        <v>15</v>
      </c>
      <c r="C1036" t="s">
        <v>55</v>
      </c>
      <c r="D1036" t="s">
        <v>164</v>
      </c>
      <c r="E1036" t="s">
        <v>53</v>
      </c>
      <c r="F1036" s="1">
        <v>42802</v>
      </c>
      <c r="I1036" t="str">
        <f>VLOOKUP(pipeline!D1036,account,2,FALSE)</f>
        <v>medical</v>
      </c>
      <c r="J1036">
        <f t="shared" si="756"/>
        <v>1994</v>
      </c>
      <c r="K1036">
        <f t="shared" si="757"/>
        <v>2818.38</v>
      </c>
      <c r="L1036">
        <f t="shared" si="758"/>
        <v>6290</v>
      </c>
      <c r="M1036" t="str">
        <f t="shared" si="759"/>
        <v>United States</v>
      </c>
      <c r="N1036">
        <f t="shared" si="760"/>
        <v>0</v>
      </c>
      <c r="O1036" t="str">
        <f t="shared" si="761"/>
        <v>GTX</v>
      </c>
      <c r="P1036">
        <f t="shared" si="765"/>
        <v>550</v>
      </c>
      <c r="Q1036" t="str">
        <f t="shared" si="766"/>
        <v>Celia Rouche</v>
      </c>
      <c r="R1036" t="str">
        <f t="shared" si="767"/>
        <v>West</v>
      </c>
    </row>
    <row r="1037" spans="1:18">
      <c r="A1037" t="s">
        <v>1201</v>
      </c>
      <c r="B1037" t="s">
        <v>15</v>
      </c>
      <c r="C1037" t="s">
        <v>55</v>
      </c>
      <c r="D1037" t="s">
        <v>273</v>
      </c>
      <c r="E1037" t="s">
        <v>52</v>
      </c>
      <c r="F1037" s="1">
        <v>42802</v>
      </c>
      <c r="G1037" s="1">
        <v>42872</v>
      </c>
      <c r="H1037">
        <v>0</v>
      </c>
      <c r="I1037" t="str">
        <f>VLOOKUP(pipeline!D1037,account,2,FALSE)</f>
        <v>retail</v>
      </c>
      <c r="J1037">
        <f t="shared" si="756"/>
        <v>1996</v>
      </c>
      <c r="K1037">
        <f t="shared" si="757"/>
        <v>2214.94</v>
      </c>
      <c r="L1037">
        <f t="shared" si="758"/>
        <v>5374</v>
      </c>
      <c r="M1037" t="str">
        <f t="shared" si="759"/>
        <v>United States</v>
      </c>
      <c r="N1037">
        <f t="shared" si="760"/>
        <v>0</v>
      </c>
      <c r="O1037" t="str">
        <f t="shared" si="761"/>
        <v>GTX</v>
      </c>
      <c r="P1037">
        <f t="shared" si="765"/>
        <v>550</v>
      </c>
      <c r="Q1037" t="str">
        <f t="shared" si="766"/>
        <v>Celia Rouche</v>
      </c>
      <c r="R1037" t="str">
        <f t="shared" si="767"/>
        <v>West</v>
      </c>
    </row>
    <row r="1038" spans="1:18">
      <c r="A1038" t="s">
        <v>1202</v>
      </c>
      <c r="B1038" t="s">
        <v>15</v>
      </c>
      <c r="C1038" t="s">
        <v>56</v>
      </c>
      <c r="D1038" t="s">
        <v>316</v>
      </c>
      <c r="E1038" t="s">
        <v>50</v>
      </c>
      <c r="F1038" s="1">
        <v>42802</v>
      </c>
      <c r="G1038" s="1">
        <v>42862</v>
      </c>
      <c r="H1038">
        <v>61</v>
      </c>
      <c r="I1038" t="str">
        <f>VLOOKUP(pipeline!D1038,account,2,FALSE)</f>
        <v>retail</v>
      </c>
      <c r="J1038">
        <f t="shared" si="756"/>
        <v>2009</v>
      </c>
      <c r="K1038">
        <f t="shared" si="757"/>
        <v>497.11</v>
      </c>
      <c r="L1038">
        <f t="shared" si="758"/>
        <v>1588</v>
      </c>
      <c r="M1038" t="str">
        <f t="shared" si="759"/>
        <v>United States</v>
      </c>
      <c r="N1038">
        <f t="shared" si="760"/>
        <v>0</v>
      </c>
      <c r="O1038" t="str">
        <f t="shared" si="761"/>
        <v>MG</v>
      </c>
      <c r="P1038">
        <f t="shared" si="765"/>
        <v>55</v>
      </c>
      <c r="Q1038" t="str">
        <f t="shared" si="766"/>
        <v>Celia Rouche</v>
      </c>
      <c r="R1038" t="str">
        <f t="shared" si="767"/>
        <v>West</v>
      </c>
    </row>
    <row r="1039" spans="1:18">
      <c r="A1039" t="s">
        <v>1203</v>
      </c>
      <c r="B1039" t="s">
        <v>15</v>
      </c>
      <c r="C1039" t="s">
        <v>57</v>
      </c>
      <c r="D1039" t="s">
        <v>205</v>
      </c>
      <c r="E1039" t="s">
        <v>50</v>
      </c>
      <c r="F1039" s="1">
        <v>42802</v>
      </c>
      <c r="G1039" s="1">
        <v>42886</v>
      </c>
      <c r="H1039">
        <v>3470</v>
      </c>
      <c r="I1039" t="str">
        <f>VLOOKUP(pipeline!D1039,account,2,FALSE)</f>
        <v>telecommunications</v>
      </c>
      <c r="J1039">
        <f t="shared" si="756"/>
        <v>1995</v>
      </c>
      <c r="K1039">
        <f t="shared" si="757"/>
        <v>1825.82</v>
      </c>
      <c r="L1039">
        <f t="shared" si="758"/>
        <v>5595</v>
      </c>
      <c r="M1039" t="str">
        <f t="shared" si="759"/>
        <v>United States</v>
      </c>
      <c r="N1039" t="str">
        <f t="shared" si="760"/>
        <v>Sonron</v>
      </c>
      <c r="O1039" t="str">
        <f t="shared" si="761"/>
        <v>MG</v>
      </c>
      <c r="P1039">
        <f t="shared" si="765"/>
        <v>3393</v>
      </c>
      <c r="Q1039" t="str">
        <f t="shared" si="766"/>
        <v>Celia Rouche</v>
      </c>
      <c r="R1039" t="str">
        <f t="shared" si="767"/>
        <v>West</v>
      </c>
    </row>
    <row r="1040" spans="1:18">
      <c r="A1040" t="s">
        <v>1204</v>
      </c>
      <c r="B1040" t="s">
        <v>22</v>
      </c>
      <c r="C1040" t="s">
        <v>55</v>
      </c>
      <c r="D1040" t="s">
        <v>297</v>
      </c>
      <c r="E1040" t="s">
        <v>52</v>
      </c>
      <c r="F1040" s="1">
        <v>42802</v>
      </c>
      <c r="G1040" s="1">
        <v>42912</v>
      </c>
      <c r="H1040">
        <v>0</v>
      </c>
      <c r="I1040" t="str">
        <f>VLOOKUP(pipeline!D1040,account,2,FALSE)</f>
        <v>medical</v>
      </c>
      <c r="J1040">
        <f t="shared" si="756"/>
        <v>1986</v>
      </c>
      <c r="K1040">
        <f t="shared" si="757"/>
        <v>647.18</v>
      </c>
      <c r="L1040">
        <f t="shared" si="758"/>
        <v>1185</v>
      </c>
      <c r="M1040" t="str">
        <f t="shared" si="759"/>
        <v>Kenya</v>
      </c>
      <c r="N1040">
        <f t="shared" si="760"/>
        <v>0</v>
      </c>
      <c r="O1040" t="str">
        <f t="shared" si="761"/>
        <v>GTX</v>
      </c>
      <c r="P1040">
        <f t="shared" si="765"/>
        <v>550</v>
      </c>
      <c r="Q1040" t="str">
        <f t="shared" si="766"/>
        <v>Dustin Brinkmann</v>
      </c>
      <c r="R1040" t="str">
        <f t="shared" si="767"/>
        <v>Central</v>
      </c>
    </row>
    <row r="1041" spans="1:18">
      <c r="A1041" t="s">
        <v>1205</v>
      </c>
      <c r="B1041" t="s">
        <v>16</v>
      </c>
      <c r="C1041" t="s">
        <v>56</v>
      </c>
      <c r="D1041" t="s">
        <v>621</v>
      </c>
      <c r="E1041" t="s">
        <v>50</v>
      </c>
      <c r="F1041" s="1">
        <v>42802</v>
      </c>
      <c r="G1041" s="1">
        <v>42883</v>
      </c>
      <c r="H1041">
        <v>48</v>
      </c>
      <c r="I1041" t="str">
        <f>VLOOKUP(pipeline!D1041,account,2,FALSE)</f>
        <v>services</v>
      </c>
      <c r="J1041">
        <f t="shared" si="756"/>
        <v>1991</v>
      </c>
      <c r="K1041">
        <f t="shared" si="757"/>
        <v>1012.72</v>
      </c>
      <c r="L1041">
        <f t="shared" si="758"/>
        <v>3492</v>
      </c>
      <c r="M1041" t="str">
        <f t="shared" si="759"/>
        <v>Germany</v>
      </c>
      <c r="N1041">
        <f t="shared" si="760"/>
        <v>0</v>
      </c>
      <c r="O1041" t="str">
        <f t="shared" si="761"/>
        <v>MG</v>
      </c>
      <c r="P1041">
        <f t="shared" si="765"/>
        <v>55</v>
      </c>
      <c r="Q1041" t="str">
        <f t="shared" si="766"/>
        <v>Celia Rouche</v>
      </c>
      <c r="R1041" t="str">
        <f t="shared" si="767"/>
        <v>West</v>
      </c>
    </row>
    <row r="1042" spans="1:18">
      <c r="A1042" t="s">
        <v>1206</v>
      </c>
      <c r="B1042" t="s">
        <v>9</v>
      </c>
      <c r="C1042" t="s">
        <v>56</v>
      </c>
      <c r="D1042" t="s">
        <v>132</v>
      </c>
      <c r="E1042" t="s">
        <v>50</v>
      </c>
      <c r="F1042" s="1">
        <v>42802</v>
      </c>
      <c r="G1042" s="1">
        <v>42908</v>
      </c>
      <c r="H1042">
        <v>61</v>
      </c>
      <c r="I1042" t="str">
        <f>VLOOKUP(pipeline!D1042,account,2,FALSE)</f>
        <v>technolgy</v>
      </c>
      <c r="J1042">
        <f t="shared" si="756"/>
        <v>1996</v>
      </c>
      <c r="K1042">
        <f t="shared" si="757"/>
        <v>1100.04</v>
      </c>
      <c r="L1042">
        <f t="shared" si="758"/>
        <v>2822</v>
      </c>
      <c r="M1042" t="str">
        <f t="shared" si="759"/>
        <v>United States</v>
      </c>
      <c r="N1042">
        <f t="shared" si="760"/>
        <v>0</v>
      </c>
      <c r="O1042" t="str">
        <f t="shared" si="761"/>
        <v>MG</v>
      </c>
      <c r="P1042">
        <f t="shared" si="765"/>
        <v>55</v>
      </c>
      <c r="Q1042" t="str">
        <f t="shared" si="766"/>
        <v>Cara Losch</v>
      </c>
      <c r="R1042" t="str">
        <f t="shared" si="767"/>
        <v>East</v>
      </c>
    </row>
    <row r="1043" spans="1:18">
      <c r="A1043" t="s">
        <v>1207</v>
      </c>
      <c r="B1043" t="s">
        <v>17</v>
      </c>
      <c r="C1043" t="s">
        <v>56</v>
      </c>
      <c r="D1043" t="s">
        <v>316</v>
      </c>
      <c r="E1043" t="s">
        <v>52</v>
      </c>
      <c r="F1043" s="1">
        <v>42802</v>
      </c>
      <c r="G1043" s="1">
        <v>42881</v>
      </c>
      <c r="H1043">
        <v>0</v>
      </c>
      <c r="I1043" t="str">
        <f>VLOOKUP(pipeline!D1043,account,2,FALSE)</f>
        <v>retail</v>
      </c>
      <c r="J1043">
        <f t="shared" si="756"/>
        <v>2009</v>
      </c>
      <c r="K1043">
        <f t="shared" si="757"/>
        <v>497.11</v>
      </c>
      <c r="L1043">
        <f t="shared" si="758"/>
        <v>1588</v>
      </c>
      <c r="M1043" t="str">
        <f t="shared" si="759"/>
        <v>United States</v>
      </c>
      <c r="N1043">
        <f t="shared" si="760"/>
        <v>0</v>
      </c>
      <c r="O1043" t="str">
        <f t="shared" si="761"/>
        <v>MG</v>
      </c>
      <c r="P1043">
        <f t="shared" si="765"/>
        <v>55</v>
      </c>
      <c r="Q1043" t="str">
        <f t="shared" si="766"/>
        <v>Celia Rouche</v>
      </c>
      <c r="R1043" t="str">
        <f t="shared" si="767"/>
        <v>West</v>
      </c>
    </row>
    <row r="1044" spans="1:18">
      <c r="A1044" t="s">
        <v>1208</v>
      </c>
      <c r="B1044" t="s">
        <v>10</v>
      </c>
      <c r="C1044" t="s">
        <v>55</v>
      </c>
      <c r="D1044" t="s">
        <v>164</v>
      </c>
      <c r="E1044" t="s">
        <v>52</v>
      </c>
      <c r="F1044" s="1">
        <v>42802</v>
      </c>
      <c r="G1044" s="1">
        <v>42884</v>
      </c>
      <c r="H1044">
        <v>0</v>
      </c>
      <c r="I1044" t="str">
        <f>VLOOKUP(pipeline!D1044,account,2,FALSE)</f>
        <v>medical</v>
      </c>
      <c r="J1044">
        <f t="shared" si="756"/>
        <v>1994</v>
      </c>
      <c r="K1044">
        <f t="shared" si="757"/>
        <v>2818.38</v>
      </c>
      <c r="L1044">
        <f t="shared" si="758"/>
        <v>6290</v>
      </c>
      <c r="M1044" t="str">
        <f t="shared" si="759"/>
        <v>United States</v>
      </c>
      <c r="N1044">
        <f t="shared" si="760"/>
        <v>0</v>
      </c>
      <c r="O1044" t="str">
        <f t="shared" si="761"/>
        <v>GTX</v>
      </c>
      <c r="P1044">
        <f t="shared" si="765"/>
        <v>550</v>
      </c>
      <c r="Q1044" t="str">
        <f t="shared" si="766"/>
        <v>Cara Losch</v>
      </c>
      <c r="R1044" t="str">
        <f t="shared" si="767"/>
        <v>East</v>
      </c>
    </row>
    <row r="1045" spans="1:18">
      <c r="A1045" t="s">
        <v>1209</v>
      </c>
      <c r="B1045" t="s">
        <v>41</v>
      </c>
      <c r="C1045" t="s">
        <v>55</v>
      </c>
      <c r="D1045" t="s">
        <v>196</v>
      </c>
      <c r="E1045" t="s">
        <v>52</v>
      </c>
      <c r="F1045" s="1">
        <v>42802</v>
      </c>
      <c r="G1045" s="1">
        <v>42891</v>
      </c>
      <c r="H1045">
        <v>0</v>
      </c>
      <c r="I1045" t="str">
        <f>VLOOKUP(pipeline!D1045,account,2,FALSE)</f>
        <v>employment</v>
      </c>
      <c r="J1045">
        <f t="shared" si="756"/>
        <v>1983</v>
      </c>
      <c r="K1045">
        <f t="shared" si="757"/>
        <v>2871.35</v>
      </c>
      <c r="L1045">
        <f t="shared" si="758"/>
        <v>9561</v>
      </c>
      <c r="M1045" t="str">
        <f t="shared" si="759"/>
        <v>United States</v>
      </c>
      <c r="N1045">
        <f t="shared" si="760"/>
        <v>0</v>
      </c>
      <c r="O1045" t="str">
        <f t="shared" si="761"/>
        <v>GTX</v>
      </c>
      <c r="P1045">
        <f t="shared" si="765"/>
        <v>550</v>
      </c>
      <c r="Q1045" t="str">
        <f t="shared" si="766"/>
        <v>Summer Sewald</v>
      </c>
      <c r="R1045" t="str">
        <f t="shared" si="767"/>
        <v>West</v>
      </c>
    </row>
    <row r="1046" spans="1:18">
      <c r="A1046" t="s">
        <v>1210</v>
      </c>
      <c r="B1046" t="s">
        <v>41</v>
      </c>
      <c r="C1046" t="s">
        <v>58</v>
      </c>
      <c r="D1046" t="s">
        <v>182</v>
      </c>
      <c r="E1046" t="s">
        <v>52</v>
      </c>
      <c r="F1046" s="1">
        <v>42802</v>
      </c>
      <c r="G1046" s="1">
        <v>42882</v>
      </c>
      <c r="H1046">
        <v>0</v>
      </c>
      <c r="I1046" t="str">
        <f>VLOOKUP(pipeline!D1046,account,2,FALSE)</f>
        <v>entertainment</v>
      </c>
      <c r="J1046">
        <f t="shared" si="756"/>
        <v>2002</v>
      </c>
      <c r="K1046">
        <f t="shared" si="757"/>
        <v>349.81</v>
      </c>
      <c r="L1046">
        <f t="shared" si="758"/>
        <v>315</v>
      </c>
      <c r="M1046" t="str">
        <f t="shared" si="759"/>
        <v>United States</v>
      </c>
      <c r="N1046">
        <f t="shared" si="760"/>
        <v>0</v>
      </c>
      <c r="O1046" t="str">
        <f t="shared" si="761"/>
        <v>GTX</v>
      </c>
      <c r="P1046">
        <f t="shared" si="765"/>
        <v>1096</v>
      </c>
      <c r="Q1046" t="str">
        <f t="shared" si="766"/>
        <v>Summer Sewald</v>
      </c>
      <c r="R1046" t="str">
        <f t="shared" si="767"/>
        <v>West</v>
      </c>
    </row>
    <row r="1047" spans="1:18">
      <c r="A1047" t="s">
        <v>1211</v>
      </c>
      <c r="B1047" t="s">
        <v>19</v>
      </c>
      <c r="C1047" t="s">
        <v>55</v>
      </c>
      <c r="D1047" t="s">
        <v>309</v>
      </c>
      <c r="E1047" t="s">
        <v>52</v>
      </c>
      <c r="F1047" s="1">
        <v>42803</v>
      </c>
      <c r="G1047" s="1">
        <v>42877</v>
      </c>
      <c r="H1047">
        <v>0</v>
      </c>
      <c r="I1047" t="str">
        <f>VLOOKUP(pipeline!D1047,account,2,FALSE)</f>
        <v>marketing</v>
      </c>
      <c r="J1047">
        <f t="shared" si="756"/>
        <v>1986</v>
      </c>
      <c r="K1047">
        <f t="shared" si="757"/>
        <v>2403.58</v>
      </c>
      <c r="L1047">
        <f t="shared" si="758"/>
        <v>8801</v>
      </c>
      <c r="M1047" t="str">
        <f t="shared" si="759"/>
        <v>United States</v>
      </c>
      <c r="N1047">
        <f t="shared" si="760"/>
        <v>0</v>
      </c>
      <c r="O1047" t="str">
        <f t="shared" si="761"/>
        <v>GTX</v>
      </c>
      <c r="P1047">
        <f t="shared" si="765"/>
        <v>550</v>
      </c>
      <c r="Q1047" t="str">
        <f t="shared" si="766"/>
        <v>Dustin Brinkmann</v>
      </c>
      <c r="R1047" t="str">
        <f t="shared" si="767"/>
        <v>Central</v>
      </c>
    </row>
    <row r="1048" spans="1:18">
      <c r="A1048" t="s">
        <v>1212</v>
      </c>
      <c r="B1048" t="s">
        <v>19</v>
      </c>
      <c r="C1048" t="s">
        <v>59</v>
      </c>
      <c r="D1048" t="s">
        <v>306</v>
      </c>
      <c r="E1048" t="s">
        <v>52</v>
      </c>
      <c r="F1048" s="1">
        <v>42803</v>
      </c>
      <c r="G1048" s="1">
        <v>42866</v>
      </c>
      <c r="H1048">
        <v>0</v>
      </c>
      <c r="I1048" t="str">
        <f>VLOOKUP(pipeline!D1048,account,2,FALSE)</f>
        <v>technolgy</v>
      </c>
      <c r="J1048">
        <f t="shared" si="756"/>
        <v>1997</v>
      </c>
      <c r="K1048">
        <f t="shared" si="757"/>
        <v>8170.38</v>
      </c>
      <c r="L1048">
        <f t="shared" si="758"/>
        <v>16499</v>
      </c>
      <c r="M1048" t="str">
        <f t="shared" si="759"/>
        <v>Korea</v>
      </c>
      <c r="N1048">
        <f t="shared" si="760"/>
        <v>0</v>
      </c>
      <c r="O1048" t="str">
        <f t="shared" si="761"/>
        <v>GTX</v>
      </c>
      <c r="P1048">
        <f t="shared" si="765"/>
        <v>5482</v>
      </c>
      <c r="Q1048" t="str">
        <f t="shared" si="766"/>
        <v>Dustin Brinkmann</v>
      </c>
      <c r="R1048" t="str">
        <f t="shared" si="767"/>
        <v>Central</v>
      </c>
    </row>
    <row r="1049" spans="1:18">
      <c r="A1049" t="s">
        <v>1213</v>
      </c>
      <c r="B1049" t="s">
        <v>19</v>
      </c>
      <c r="C1049" t="s">
        <v>55</v>
      </c>
      <c r="D1049" t="s">
        <v>442</v>
      </c>
      <c r="E1049" t="s">
        <v>50</v>
      </c>
      <c r="F1049" s="1">
        <v>42803</v>
      </c>
      <c r="G1049" s="1">
        <v>42897</v>
      </c>
      <c r="H1049">
        <v>595</v>
      </c>
      <c r="I1049" t="str">
        <f>VLOOKUP(pipeline!D1049,account,2,FALSE)</f>
        <v>retail</v>
      </c>
      <c r="J1049">
        <f t="shared" si="756"/>
        <v>1988</v>
      </c>
      <c r="K1049">
        <f t="shared" si="757"/>
        <v>1376.8</v>
      </c>
      <c r="L1049">
        <f t="shared" si="758"/>
        <v>1165</v>
      </c>
      <c r="M1049" t="str">
        <f t="shared" si="759"/>
        <v>Belgium</v>
      </c>
      <c r="N1049">
        <f t="shared" si="760"/>
        <v>0</v>
      </c>
      <c r="O1049" t="str">
        <f t="shared" si="761"/>
        <v>GTX</v>
      </c>
      <c r="P1049">
        <f t="shared" si="765"/>
        <v>550</v>
      </c>
      <c r="Q1049" t="str">
        <f t="shared" si="766"/>
        <v>Dustin Brinkmann</v>
      </c>
      <c r="R1049" t="str">
        <f t="shared" si="767"/>
        <v>Central</v>
      </c>
    </row>
    <row r="1050" spans="1:18">
      <c r="A1050" t="s">
        <v>1214</v>
      </c>
      <c r="B1050" t="s">
        <v>19</v>
      </c>
      <c r="C1050" t="s">
        <v>56</v>
      </c>
      <c r="D1050" t="s">
        <v>95</v>
      </c>
      <c r="E1050" t="s">
        <v>50</v>
      </c>
      <c r="F1050" s="1">
        <v>42803</v>
      </c>
      <c r="G1050" s="1">
        <v>42887</v>
      </c>
      <c r="H1050">
        <v>51</v>
      </c>
      <c r="I1050" t="str">
        <f>VLOOKUP(pipeline!D1050,account,2,FALSE)</f>
        <v>medical</v>
      </c>
      <c r="J1050">
        <f t="shared" si="756"/>
        <v>1984</v>
      </c>
      <c r="K1050">
        <f t="shared" si="757"/>
        <v>441.08</v>
      </c>
      <c r="L1050">
        <f t="shared" si="758"/>
        <v>1210</v>
      </c>
      <c r="M1050" t="str">
        <f t="shared" si="759"/>
        <v>United States</v>
      </c>
      <c r="N1050">
        <f t="shared" si="760"/>
        <v>0</v>
      </c>
      <c r="O1050" t="str">
        <f t="shared" si="761"/>
        <v>MG</v>
      </c>
      <c r="P1050">
        <f t="shared" si="765"/>
        <v>55</v>
      </c>
      <c r="Q1050" t="str">
        <f t="shared" si="766"/>
        <v>Dustin Brinkmann</v>
      </c>
      <c r="R1050" t="str">
        <f t="shared" si="767"/>
        <v>Central</v>
      </c>
    </row>
    <row r="1051" spans="1:18">
      <c r="A1051" t="s">
        <v>1215</v>
      </c>
      <c r="B1051" t="s">
        <v>31</v>
      </c>
      <c r="C1051" t="s">
        <v>56</v>
      </c>
      <c r="D1051" t="s">
        <v>228</v>
      </c>
      <c r="E1051" t="s">
        <v>52</v>
      </c>
      <c r="F1051" s="1">
        <v>42803</v>
      </c>
      <c r="G1051" s="1">
        <v>42894</v>
      </c>
      <c r="H1051">
        <v>0</v>
      </c>
      <c r="I1051" t="str">
        <f>VLOOKUP(pipeline!D1051,account,2,FALSE)</f>
        <v>finance</v>
      </c>
      <c r="J1051">
        <f t="shared" si="756"/>
        <v>1994</v>
      </c>
      <c r="K1051">
        <f t="shared" si="757"/>
        <v>355.23</v>
      </c>
      <c r="L1051">
        <f t="shared" si="758"/>
        <v>853</v>
      </c>
      <c r="M1051" t="str">
        <f t="shared" si="759"/>
        <v>United States</v>
      </c>
      <c r="N1051">
        <f t="shared" si="760"/>
        <v>0</v>
      </c>
      <c r="O1051" t="str">
        <f t="shared" si="761"/>
        <v>MG</v>
      </c>
      <c r="P1051">
        <f t="shared" si="765"/>
        <v>55</v>
      </c>
      <c r="Q1051" t="str">
        <f t="shared" si="766"/>
        <v>Rocco Neubert</v>
      </c>
      <c r="R1051" t="str">
        <f t="shared" si="767"/>
        <v>East</v>
      </c>
    </row>
    <row r="1052" spans="1:18">
      <c r="A1052" t="s">
        <v>1216</v>
      </c>
      <c r="B1052" t="s">
        <v>33</v>
      </c>
      <c r="C1052" t="s">
        <v>55</v>
      </c>
      <c r="D1052" t="s">
        <v>138</v>
      </c>
      <c r="E1052" t="s">
        <v>53</v>
      </c>
      <c r="F1052" s="1">
        <v>42803</v>
      </c>
      <c r="I1052" t="str">
        <f>VLOOKUP(pipeline!D1052,account,2,FALSE)</f>
        <v>marketing</v>
      </c>
      <c r="J1052">
        <f>VLOOKUP(D1052,account,3,FALSE)</f>
        <v>1984</v>
      </c>
      <c r="K1052">
        <f>VLOOKUP(D1052,account,4,FALSE)</f>
        <v>3027.46</v>
      </c>
      <c r="L1052">
        <f>VLOOKUP(D1052,account,5,FALSE)</f>
        <v>9516</v>
      </c>
      <c r="M1052" t="str">
        <f>VLOOKUP(D1052,account,6,FALSE)</f>
        <v>Jordan</v>
      </c>
      <c r="N1052">
        <f>VLOOKUP(D1052,accounts,7,FALSE)</f>
        <v>0</v>
      </c>
      <c r="O1052" t="str">
        <f>VLOOKUP(C1052,products,2,FALSE)</f>
        <v>GTX</v>
      </c>
      <c r="P1052">
        <f>VLOOKUP(C1052,products,3,FALSE)</f>
        <v>550</v>
      </c>
      <c r="Q1052" t="str">
        <f>VLOOKUP(B1052,sales,2,FALSE)</f>
        <v>Rocco Neubert</v>
      </c>
      <c r="R1052" t="str">
        <f>VLOOKUP(B1052,sales,3,FALSE)</f>
        <v>East</v>
      </c>
    </row>
    <row r="1053" spans="1:18">
      <c r="A1053" t="s">
        <v>1217</v>
      </c>
      <c r="B1053" t="s">
        <v>25</v>
      </c>
      <c r="C1053" t="s">
        <v>58</v>
      </c>
      <c r="D1053" t="s">
        <v>158</v>
      </c>
      <c r="E1053" t="s">
        <v>52</v>
      </c>
      <c r="F1053" s="1">
        <v>42803</v>
      </c>
      <c r="G1053" s="1">
        <v>42870</v>
      </c>
      <c r="H1053">
        <v>0</v>
      </c>
      <c r="I1053" t="str">
        <f>VLOOKUP(pipeline!D1053,account,2,FALSE)</f>
        <v>finance</v>
      </c>
      <c r="J1053">
        <f t="shared" ref="J1053:J1059" si="768">VLOOKUP(D1053,account,3,FALSE)</f>
        <v>2006</v>
      </c>
      <c r="K1053">
        <f t="shared" ref="K1053:K1059" si="769">VLOOKUP(D1053,account,4,FALSE)</f>
        <v>1102.43</v>
      </c>
      <c r="L1053">
        <f t="shared" ref="L1053:L1059" si="770">VLOOKUP(D1053,account,5,FALSE)</f>
        <v>1759</v>
      </c>
      <c r="M1053" t="str">
        <f t="shared" ref="M1053:M1059" si="771">VLOOKUP(D1053,account,6,FALSE)</f>
        <v>United States</v>
      </c>
      <c r="N1053">
        <f t="shared" ref="N1053:N1059" si="772">VLOOKUP(D1053,accounts,7,FALSE)</f>
        <v>0</v>
      </c>
      <c r="O1053" t="str">
        <f t="shared" ref="O1053:O1059" si="773">VLOOKUP(C1053,products,2,FALSE)</f>
        <v>GTX</v>
      </c>
      <c r="P1053">
        <f t="shared" ref="P1053:P1059" si="774">VLOOKUP(C1053,products,3,FALSE)</f>
        <v>1096</v>
      </c>
      <c r="Q1053" t="str">
        <f t="shared" ref="Q1053:Q1059" si="775">VLOOKUP(B1053,sales,2,FALSE)</f>
        <v>Melvin Marxen</v>
      </c>
      <c r="R1053" t="str">
        <f t="shared" ref="R1053:R1059" si="776">VLOOKUP(B1053,sales,3,FALSE)</f>
        <v>Central</v>
      </c>
    </row>
    <row r="1054" spans="1:18">
      <c r="A1054" t="s">
        <v>1218</v>
      </c>
      <c r="B1054" t="s">
        <v>25</v>
      </c>
      <c r="C1054" t="s">
        <v>56</v>
      </c>
      <c r="D1054" t="s">
        <v>97</v>
      </c>
      <c r="E1054" t="s">
        <v>52</v>
      </c>
      <c r="F1054" s="1">
        <v>42803</v>
      </c>
      <c r="G1054" s="1">
        <v>42883</v>
      </c>
      <c r="H1054">
        <v>0</v>
      </c>
      <c r="I1054" t="str">
        <f>VLOOKUP(pipeline!D1054,account,2,FALSE)</f>
        <v>medical</v>
      </c>
      <c r="J1054">
        <f t="shared" si="768"/>
        <v>2012</v>
      </c>
      <c r="K1054">
        <f t="shared" si="769"/>
        <v>587.34</v>
      </c>
      <c r="L1054">
        <f t="shared" si="770"/>
        <v>1356</v>
      </c>
      <c r="M1054" t="str">
        <f t="shared" si="771"/>
        <v>Philipines</v>
      </c>
      <c r="N1054">
        <f t="shared" si="772"/>
        <v>0</v>
      </c>
      <c r="O1054" t="str">
        <f t="shared" si="773"/>
        <v>MG</v>
      </c>
      <c r="P1054">
        <f t="shared" si="774"/>
        <v>55</v>
      </c>
      <c r="Q1054" t="str">
        <f t="shared" si="775"/>
        <v>Melvin Marxen</v>
      </c>
      <c r="R1054" t="str">
        <f t="shared" si="776"/>
        <v>Central</v>
      </c>
    </row>
    <row r="1055" spans="1:18">
      <c r="A1055" t="s">
        <v>1219</v>
      </c>
      <c r="B1055" t="s">
        <v>25</v>
      </c>
      <c r="C1055" t="s">
        <v>55</v>
      </c>
      <c r="D1055" t="s">
        <v>241</v>
      </c>
      <c r="E1055" t="s">
        <v>50</v>
      </c>
      <c r="F1055" s="1">
        <v>42803</v>
      </c>
      <c r="G1055" s="1">
        <v>42903</v>
      </c>
      <c r="H1055">
        <v>571</v>
      </c>
      <c r="I1055" t="str">
        <f>VLOOKUP(pipeline!D1055,account,2,FALSE)</f>
        <v>finance</v>
      </c>
      <c r="J1055">
        <f t="shared" si="768"/>
        <v>1991</v>
      </c>
      <c r="K1055">
        <f t="shared" si="769"/>
        <v>2819.5</v>
      </c>
      <c r="L1055">
        <f t="shared" si="770"/>
        <v>7227</v>
      </c>
      <c r="M1055" t="str">
        <f t="shared" si="771"/>
        <v>United States</v>
      </c>
      <c r="N1055" t="str">
        <f t="shared" si="772"/>
        <v>Golddex</v>
      </c>
      <c r="O1055" t="str">
        <f t="shared" si="773"/>
        <v>GTX</v>
      </c>
      <c r="P1055">
        <f t="shared" si="774"/>
        <v>550</v>
      </c>
      <c r="Q1055" t="str">
        <f t="shared" si="775"/>
        <v>Melvin Marxen</v>
      </c>
      <c r="R1055" t="str">
        <f t="shared" si="776"/>
        <v>Central</v>
      </c>
    </row>
    <row r="1056" spans="1:18">
      <c r="A1056" t="s">
        <v>1220</v>
      </c>
      <c r="B1056" t="s">
        <v>13</v>
      </c>
      <c r="C1056" t="s">
        <v>57</v>
      </c>
      <c r="D1056" t="s">
        <v>194</v>
      </c>
      <c r="E1056" t="s">
        <v>50</v>
      </c>
      <c r="F1056" s="1">
        <v>42803</v>
      </c>
      <c r="G1056" s="1">
        <v>42819</v>
      </c>
      <c r="H1056">
        <v>3333</v>
      </c>
      <c r="I1056" t="str">
        <f>VLOOKUP(pipeline!D1056,account,2,FALSE)</f>
        <v>medical</v>
      </c>
      <c r="J1056">
        <f t="shared" si="768"/>
        <v>2004</v>
      </c>
      <c r="K1056">
        <f t="shared" si="769"/>
        <v>1618.89</v>
      </c>
      <c r="L1056">
        <f t="shared" si="770"/>
        <v>3889</v>
      </c>
      <c r="M1056" t="str">
        <f t="shared" si="771"/>
        <v>United States</v>
      </c>
      <c r="N1056">
        <f t="shared" si="772"/>
        <v>0</v>
      </c>
      <c r="O1056" t="str">
        <f t="shared" si="773"/>
        <v>MG</v>
      </c>
      <c r="P1056">
        <f t="shared" si="774"/>
        <v>3393</v>
      </c>
      <c r="Q1056" t="str">
        <f t="shared" si="775"/>
        <v>Celia Rouche</v>
      </c>
      <c r="R1056" t="str">
        <f t="shared" si="776"/>
        <v>West</v>
      </c>
    </row>
    <row r="1057" spans="1:18">
      <c r="A1057" t="s">
        <v>1221</v>
      </c>
      <c r="B1057" t="s">
        <v>26</v>
      </c>
      <c r="C1057" t="s">
        <v>59</v>
      </c>
      <c r="D1057" t="s">
        <v>290</v>
      </c>
      <c r="E1057" t="s">
        <v>50</v>
      </c>
      <c r="F1057" s="1">
        <v>42803</v>
      </c>
      <c r="G1057" s="1">
        <v>42871</v>
      </c>
      <c r="H1057">
        <v>4853</v>
      </c>
      <c r="I1057" t="str">
        <f>VLOOKUP(pipeline!D1057,account,2,FALSE)</f>
        <v>medical</v>
      </c>
      <c r="J1057">
        <f t="shared" si="768"/>
        <v>2002</v>
      </c>
      <c r="K1057">
        <f t="shared" si="769"/>
        <v>3178.24</v>
      </c>
      <c r="L1057">
        <f t="shared" si="770"/>
        <v>4540</v>
      </c>
      <c r="M1057" t="str">
        <f t="shared" si="771"/>
        <v>United States</v>
      </c>
      <c r="N1057">
        <f t="shared" si="772"/>
        <v>0</v>
      </c>
      <c r="O1057" t="str">
        <f t="shared" si="773"/>
        <v>GTX</v>
      </c>
      <c r="P1057">
        <f t="shared" si="774"/>
        <v>5482</v>
      </c>
      <c r="Q1057" t="str">
        <f t="shared" si="775"/>
        <v>Melvin Marxen</v>
      </c>
      <c r="R1057" t="str">
        <f t="shared" si="776"/>
        <v>Central</v>
      </c>
    </row>
    <row r="1058" spans="1:18">
      <c r="A1058" t="s">
        <v>1222</v>
      </c>
      <c r="B1058" t="s">
        <v>26</v>
      </c>
      <c r="C1058" t="s">
        <v>56</v>
      </c>
      <c r="D1058" t="s">
        <v>184</v>
      </c>
      <c r="E1058" t="s">
        <v>50</v>
      </c>
      <c r="F1058" s="1">
        <v>42803</v>
      </c>
      <c r="G1058" s="1">
        <v>42894</v>
      </c>
      <c r="H1058">
        <v>51</v>
      </c>
      <c r="I1058" t="str">
        <f>VLOOKUP(pipeline!D1058,account,2,FALSE)</f>
        <v>retail</v>
      </c>
      <c r="J1058">
        <f t="shared" si="768"/>
        <v>1995</v>
      </c>
      <c r="K1058">
        <f t="shared" si="769"/>
        <v>332.43</v>
      </c>
      <c r="L1058">
        <f t="shared" si="770"/>
        <v>799</v>
      </c>
      <c r="M1058" t="str">
        <f t="shared" si="771"/>
        <v>United States</v>
      </c>
      <c r="N1058">
        <f t="shared" si="772"/>
        <v>0</v>
      </c>
      <c r="O1058" t="str">
        <f t="shared" si="773"/>
        <v>MG</v>
      </c>
      <c r="P1058">
        <f t="shared" si="774"/>
        <v>55</v>
      </c>
      <c r="Q1058" t="str">
        <f t="shared" si="775"/>
        <v>Melvin Marxen</v>
      </c>
      <c r="R1058" t="str">
        <f t="shared" si="776"/>
        <v>Central</v>
      </c>
    </row>
    <row r="1059" spans="1:18">
      <c r="A1059" t="s">
        <v>1223</v>
      </c>
      <c r="B1059" t="s">
        <v>37</v>
      </c>
      <c r="C1059" t="s">
        <v>56</v>
      </c>
      <c r="D1059" t="s">
        <v>127</v>
      </c>
      <c r="E1059" t="s">
        <v>53</v>
      </c>
      <c r="F1059" s="1">
        <v>42803</v>
      </c>
      <c r="I1059" t="str">
        <f>VLOOKUP(pipeline!D1059,account,2,FALSE)</f>
        <v>software</v>
      </c>
      <c r="J1059">
        <f t="shared" si="768"/>
        <v>1979</v>
      </c>
      <c r="K1059">
        <f t="shared" si="769"/>
        <v>4478.47</v>
      </c>
      <c r="L1059">
        <f t="shared" si="770"/>
        <v>13809</v>
      </c>
      <c r="M1059" t="str">
        <f t="shared" si="771"/>
        <v>United States</v>
      </c>
      <c r="N1059">
        <f t="shared" si="772"/>
        <v>0</v>
      </c>
      <c r="O1059" t="str">
        <f t="shared" si="773"/>
        <v>MG</v>
      </c>
      <c r="P1059">
        <f t="shared" si="774"/>
        <v>55</v>
      </c>
      <c r="Q1059" t="str">
        <f t="shared" si="775"/>
        <v>Summer Sewald</v>
      </c>
      <c r="R1059" t="str">
        <f t="shared" si="776"/>
        <v>West</v>
      </c>
    </row>
    <row r="1060" spans="1:18">
      <c r="A1060" t="s">
        <v>1224</v>
      </c>
      <c r="B1060" t="s">
        <v>37</v>
      </c>
      <c r="C1060" t="s">
        <v>55</v>
      </c>
      <c r="D1060" t="s">
        <v>93</v>
      </c>
      <c r="E1060" t="s">
        <v>52</v>
      </c>
      <c r="F1060" s="1">
        <v>42803</v>
      </c>
      <c r="G1060" s="1">
        <v>42878</v>
      </c>
      <c r="H1060">
        <v>0</v>
      </c>
      <c r="I1060" t="str">
        <f>VLOOKUP(pipeline!D1060,account,2,FALSE)</f>
        <v>entertainment</v>
      </c>
      <c r="J1060">
        <f>VLOOKUP(D1060,account,3,FALSE)</f>
        <v>1993</v>
      </c>
      <c r="K1060">
        <f>VLOOKUP(D1060,account,4,FALSE)</f>
        <v>4269.9</v>
      </c>
      <c r="L1060">
        <f>VLOOKUP(D1060,account,5,FALSE)</f>
        <v>6472</v>
      </c>
      <c r="M1060" t="str">
        <f>VLOOKUP(D1060,account,6,FALSE)</f>
        <v>United States</v>
      </c>
      <c r="N1060" t="str">
        <f>VLOOKUP(D1060,accounts,7,FALSE)</f>
        <v>Massive Dynamic</v>
      </c>
      <c r="O1060" t="str">
        <f>VLOOKUP(C1060,products,2,FALSE)</f>
        <v>GTX</v>
      </c>
      <c r="P1060">
        <f>VLOOKUP(C1060,products,3,FALSE)</f>
        <v>550</v>
      </c>
      <c r="Q1060" t="str">
        <f>VLOOKUP(B1060,sales,2,FALSE)</f>
        <v>Summer Sewald</v>
      </c>
      <c r="R1060" t="str">
        <f>VLOOKUP(B1060,sales,3,FALSE)</f>
        <v>West</v>
      </c>
    </row>
    <row r="1061" spans="1:18">
      <c r="A1061" t="s">
        <v>1225</v>
      </c>
      <c r="B1061" t="s">
        <v>28</v>
      </c>
      <c r="C1061" t="s">
        <v>56</v>
      </c>
      <c r="D1061" t="s">
        <v>85</v>
      </c>
      <c r="E1061" t="s">
        <v>50</v>
      </c>
      <c r="F1061" s="1">
        <v>42803</v>
      </c>
      <c r="G1061" s="1">
        <v>42887</v>
      </c>
      <c r="H1061">
        <v>51</v>
      </c>
      <c r="I1061" t="str">
        <f>VLOOKUP(pipeline!D1061,account,2,FALSE)</f>
        <v>software</v>
      </c>
      <c r="J1061">
        <f>VLOOKUP(D1061,account,3,FALSE)</f>
        <v>1998</v>
      </c>
      <c r="K1061">
        <f>VLOOKUP(D1061,account,4,FALSE)</f>
        <v>2714.9</v>
      </c>
      <c r="L1061">
        <f>VLOOKUP(D1061,account,5,FALSE)</f>
        <v>2641</v>
      </c>
      <c r="M1061" t="str">
        <f>VLOOKUP(D1061,account,6,FALSE)</f>
        <v>United States</v>
      </c>
      <c r="N1061" t="str">
        <f>VLOOKUP(D1061,accounts,7,FALSE)</f>
        <v>Acme Corporation</v>
      </c>
      <c r="O1061" t="str">
        <f>VLOOKUP(C1061,products,2,FALSE)</f>
        <v>MG</v>
      </c>
      <c r="P1061">
        <f>VLOOKUP(C1061,products,3,FALSE)</f>
        <v>55</v>
      </c>
      <c r="Q1061" t="str">
        <f>VLOOKUP(B1061,sales,2,FALSE)</f>
        <v>Melvin Marxen</v>
      </c>
      <c r="R1061" t="str">
        <f>VLOOKUP(B1061,sales,3,FALSE)</f>
        <v>Central</v>
      </c>
    </row>
    <row r="1062" spans="1:18">
      <c r="A1062" t="s">
        <v>1226</v>
      </c>
      <c r="B1062" t="s">
        <v>23</v>
      </c>
      <c r="C1062" t="s">
        <v>57</v>
      </c>
      <c r="D1062" t="s">
        <v>85</v>
      </c>
      <c r="E1062" t="s">
        <v>52</v>
      </c>
      <c r="F1062" s="1">
        <v>42803</v>
      </c>
      <c r="G1062" s="1">
        <v>42807</v>
      </c>
      <c r="H1062">
        <v>0</v>
      </c>
      <c r="I1062" t="str">
        <f>VLOOKUP(pipeline!D1062,account,2,FALSE)</f>
        <v>software</v>
      </c>
      <c r="J1062">
        <f>VLOOKUP(D1062,account,3,FALSE)</f>
        <v>1998</v>
      </c>
      <c r="K1062">
        <f>VLOOKUP(D1062,account,4,FALSE)</f>
        <v>2714.9</v>
      </c>
      <c r="L1062">
        <f>VLOOKUP(D1062,account,5,FALSE)</f>
        <v>2641</v>
      </c>
      <c r="M1062" t="str">
        <f>VLOOKUP(D1062,account,6,FALSE)</f>
        <v>United States</v>
      </c>
      <c r="N1062" t="str">
        <f>VLOOKUP(D1062,accounts,7,FALSE)</f>
        <v>Acme Corporation</v>
      </c>
      <c r="O1062" t="str">
        <f>VLOOKUP(C1062,products,2,FALSE)</f>
        <v>MG</v>
      </c>
      <c r="P1062">
        <f>VLOOKUP(C1062,products,3,FALSE)</f>
        <v>3393</v>
      </c>
      <c r="Q1062" t="str">
        <f>VLOOKUP(B1062,sales,2,FALSE)</f>
        <v>Dustin Brinkmann</v>
      </c>
      <c r="R1062" t="str">
        <f>VLOOKUP(B1062,sales,3,FALSE)</f>
        <v>Central</v>
      </c>
    </row>
    <row r="1063" spans="1:18">
      <c r="A1063" t="s">
        <v>1227</v>
      </c>
      <c r="B1063" t="s">
        <v>10</v>
      </c>
      <c r="C1063" t="s">
        <v>56</v>
      </c>
      <c r="D1063" t="s">
        <v>115</v>
      </c>
      <c r="E1063" t="s">
        <v>50</v>
      </c>
      <c r="F1063" s="1">
        <v>42803</v>
      </c>
      <c r="G1063" s="1">
        <v>42908</v>
      </c>
      <c r="H1063">
        <v>48</v>
      </c>
      <c r="I1063" t="str">
        <f>VLOOKUP(pipeline!D1063,account,2,FALSE)</f>
        <v>finance</v>
      </c>
      <c r="J1063">
        <f t="shared" ref="J1063:J1070" si="777">VLOOKUP(D1063,account,3,FALSE)</f>
        <v>1993</v>
      </c>
      <c r="K1063">
        <f t="shared" ref="K1063:K1070" si="778">VLOOKUP(D1063,account,4,FALSE)</f>
        <v>646.1</v>
      </c>
      <c r="L1063">
        <f t="shared" ref="L1063:L1070" si="779">VLOOKUP(D1063,account,5,FALSE)</f>
        <v>883</v>
      </c>
      <c r="M1063" t="str">
        <f t="shared" ref="M1063:M1070" si="780">VLOOKUP(D1063,account,6,FALSE)</f>
        <v>United States</v>
      </c>
      <c r="N1063" t="str">
        <f t="shared" ref="N1063:N1070" si="781">VLOOKUP(D1063,accounts,7,FALSE)</f>
        <v>Golddex</v>
      </c>
      <c r="O1063" t="str">
        <f t="shared" ref="O1063:O1070" si="782">VLOOKUP(C1063,products,2,FALSE)</f>
        <v>MG</v>
      </c>
      <c r="P1063">
        <f t="shared" ref="P1063:P1068" si="783">VLOOKUP(C1063,products,3,FALSE)</f>
        <v>55</v>
      </c>
      <c r="Q1063" t="str">
        <f t="shared" ref="Q1063:Q1068" si="784">VLOOKUP(B1063,sales,2,FALSE)</f>
        <v>Cara Losch</v>
      </c>
      <c r="R1063" t="str">
        <f t="shared" ref="R1063:R1068" si="785">VLOOKUP(B1063,sales,3,FALSE)</f>
        <v>East</v>
      </c>
    </row>
    <row r="1064" spans="1:18">
      <c r="A1064" t="s">
        <v>1228</v>
      </c>
      <c r="B1064" t="s">
        <v>41</v>
      </c>
      <c r="C1064" t="s">
        <v>59</v>
      </c>
      <c r="D1064" t="s">
        <v>174</v>
      </c>
      <c r="E1064" t="s">
        <v>50</v>
      </c>
      <c r="F1064" s="1">
        <v>42803</v>
      </c>
      <c r="G1064" s="1">
        <v>42873</v>
      </c>
      <c r="H1064">
        <v>5215</v>
      </c>
      <c r="I1064" t="str">
        <f>VLOOKUP(pipeline!D1064,account,2,FALSE)</f>
        <v>software</v>
      </c>
      <c r="J1064">
        <f t="shared" si="777"/>
        <v>1982</v>
      </c>
      <c r="K1064">
        <f t="shared" si="778"/>
        <v>11698.03</v>
      </c>
      <c r="L1064">
        <f t="shared" si="779"/>
        <v>34288</v>
      </c>
      <c r="M1064" t="str">
        <f t="shared" si="780"/>
        <v>United States</v>
      </c>
      <c r="N1064">
        <f t="shared" si="781"/>
        <v>0</v>
      </c>
      <c r="O1064" t="str">
        <f t="shared" si="782"/>
        <v>GTX</v>
      </c>
      <c r="P1064">
        <f t="shared" si="783"/>
        <v>5482</v>
      </c>
      <c r="Q1064" t="str">
        <f t="shared" si="784"/>
        <v>Summer Sewald</v>
      </c>
      <c r="R1064" t="str">
        <f t="shared" si="785"/>
        <v>West</v>
      </c>
    </row>
    <row r="1065" spans="1:18">
      <c r="A1065" t="s">
        <v>1229</v>
      </c>
      <c r="B1065" t="s">
        <v>19</v>
      </c>
      <c r="C1065" t="s">
        <v>58</v>
      </c>
      <c r="D1065" t="s">
        <v>442</v>
      </c>
      <c r="E1065" t="s">
        <v>52</v>
      </c>
      <c r="F1065" s="1">
        <v>42804</v>
      </c>
      <c r="G1065" s="1">
        <v>42867</v>
      </c>
      <c r="H1065">
        <v>0</v>
      </c>
      <c r="I1065" t="str">
        <f>VLOOKUP(pipeline!D1065,account,2,FALSE)</f>
        <v>retail</v>
      </c>
      <c r="J1065">
        <f t="shared" si="777"/>
        <v>1988</v>
      </c>
      <c r="K1065">
        <f t="shared" si="778"/>
        <v>1376.8</v>
      </c>
      <c r="L1065">
        <f t="shared" si="779"/>
        <v>1165</v>
      </c>
      <c r="M1065" t="str">
        <f t="shared" si="780"/>
        <v>Belgium</v>
      </c>
      <c r="N1065">
        <f t="shared" si="781"/>
        <v>0</v>
      </c>
      <c r="O1065" t="str">
        <f t="shared" si="782"/>
        <v>GTX</v>
      </c>
      <c r="P1065">
        <f t="shared" si="783"/>
        <v>1096</v>
      </c>
      <c r="Q1065" t="str">
        <f t="shared" si="784"/>
        <v>Dustin Brinkmann</v>
      </c>
      <c r="R1065" t="str">
        <f t="shared" si="785"/>
        <v>Central</v>
      </c>
    </row>
    <row r="1066" spans="1:18">
      <c r="A1066" t="s">
        <v>1230</v>
      </c>
      <c r="B1066" t="s">
        <v>19</v>
      </c>
      <c r="C1066" t="s">
        <v>56</v>
      </c>
      <c r="D1066" t="s">
        <v>141</v>
      </c>
      <c r="E1066" t="s">
        <v>50</v>
      </c>
      <c r="F1066" s="1">
        <v>42804</v>
      </c>
      <c r="G1066" s="1">
        <v>42813</v>
      </c>
      <c r="H1066">
        <v>58</v>
      </c>
      <c r="I1066" t="str">
        <f>VLOOKUP(pipeline!D1066,account,2,FALSE)</f>
        <v>telecommunications</v>
      </c>
      <c r="J1066">
        <f t="shared" si="777"/>
        <v>2007</v>
      </c>
      <c r="K1066">
        <f t="shared" si="778"/>
        <v>86.68</v>
      </c>
      <c r="L1066">
        <f t="shared" si="779"/>
        <v>187</v>
      </c>
      <c r="M1066" t="str">
        <f t="shared" si="780"/>
        <v>United States</v>
      </c>
      <c r="N1066" t="str">
        <f t="shared" si="781"/>
        <v>Sonron</v>
      </c>
      <c r="O1066" t="str">
        <f t="shared" si="782"/>
        <v>MG</v>
      </c>
      <c r="P1066">
        <f t="shared" si="783"/>
        <v>55</v>
      </c>
      <c r="Q1066" t="str">
        <f t="shared" si="784"/>
        <v>Dustin Brinkmann</v>
      </c>
      <c r="R1066" t="str">
        <f t="shared" si="785"/>
        <v>Central</v>
      </c>
    </row>
    <row r="1067" spans="1:18">
      <c r="A1067" t="s">
        <v>1231</v>
      </c>
      <c r="B1067" t="s">
        <v>20</v>
      </c>
      <c r="C1067" t="s">
        <v>57</v>
      </c>
      <c r="D1067" t="s">
        <v>158</v>
      </c>
      <c r="E1067" t="s">
        <v>50</v>
      </c>
      <c r="F1067" s="1">
        <v>42804</v>
      </c>
      <c r="G1067" s="1">
        <v>42814</v>
      </c>
      <c r="H1067">
        <v>3587</v>
      </c>
      <c r="I1067" t="str">
        <f>VLOOKUP(pipeline!D1067,account,2,FALSE)</f>
        <v>finance</v>
      </c>
      <c r="J1067">
        <f t="shared" si="777"/>
        <v>2006</v>
      </c>
      <c r="K1067">
        <f t="shared" si="778"/>
        <v>1102.43</v>
      </c>
      <c r="L1067">
        <f t="shared" si="779"/>
        <v>1759</v>
      </c>
      <c r="M1067" t="str">
        <f t="shared" si="780"/>
        <v>United States</v>
      </c>
      <c r="N1067">
        <f t="shared" si="781"/>
        <v>0</v>
      </c>
      <c r="O1067" t="str">
        <f t="shared" si="782"/>
        <v>MG</v>
      </c>
      <c r="P1067">
        <f t="shared" si="783"/>
        <v>3393</v>
      </c>
      <c r="Q1067" t="str">
        <f t="shared" si="784"/>
        <v>Dustin Brinkmann</v>
      </c>
      <c r="R1067" t="str">
        <f t="shared" si="785"/>
        <v>Central</v>
      </c>
    </row>
    <row r="1068" spans="1:18">
      <c r="A1068" t="s">
        <v>1232</v>
      </c>
      <c r="B1068" t="s">
        <v>20</v>
      </c>
      <c r="C1068" t="s">
        <v>57</v>
      </c>
      <c r="D1068" t="s">
        <v>117</v>
      </c>
      <c r="E1068" t="s">
        <v>50</v>
      </c>
      <c r="F1068" s="1">
        <v>42804</v>
      </c>
      <c r="G1068" s="1">
        <v>42884</v>
      </c>
      <c r="H1068">
        <v>2915</v>
      </c>
      <c r="I1068" t="str">
        <f>VLOOKUP(pipeline!D1068,account,2,FALSE)</f>
        <v>services</v>
      </c>
      <c r="J1068">
        <f t="shared" si="777"/>
        <v>1997</v>
      </c>
      <c r="K1068">
        <f t="shared" si="778"/>
        <v>2041.73</v>
      </c>
      <c r="L1068">
        <f t="shared" si="779"/>
        <v>5276</v>
      </c>
      <c r="M1068" t="str">
        <f t="shared" si="780"/>
        <v>United States</v>
      </c>
      <c r="N1068">
        <f t="shared" si="781"/>
        <v>0</v>
      </c>
      <c r="O1068" t="str">
        <f t="shared" si="782"/>
        <v>MG</v>
      </c>
      <c r="P1068">
        <f t="shared" si="783"/>
        <v>3393</v>
      </c>
      <c r="Q1068" t="str">
        <f t="shared" si="784"/>
        <v>Dustin Brinkmann</v>
      </c>
      <c r="R1068" t="str">
        <f t="shared" si="785"/>
        <v>Central</v>
      </c>
    </row>
    <row r="1069" spans="1:18">
      <c r="A1069" t="s">
        <v>1233</v>
      </c>
      <c r="B1069" t="s">
        <v>8</v>
      </c>
      <c r="C1069" t="s">
        <v>58</v>
      </c>
      <c r="D1069" t="s">
        <v>245</v>
      </c>
      <c r="E1069" t="s">
        <v>50</v>
      </c>
      <c r="F1069" s="1">
        <v>42804</v>
      </c>
      <c r="G1069" s="1">
        <v>42898</v>
      </c>
      <c r="H1069">
        <v>1062</v>
      </c>
      <c r="I1069" t="str">
        <f>VLOOKUP(pipeline!D1069,account,2,FALSE)</f>
        <v>retail</v>
      </c>
      <c r="J1069">
        <f t="shared" si="777"/>
        <v>1990</v>
      </c>
      <c r="K1069">
        <f t="shared" si="778"/>
        <v>2520.83</v>
      </c>
      <c r="L1069">
        <f t="shared" si="779"/>
        <v>3502</v>
      </c>
      <c r="M1069" t="str">
        <f t="shared" si="780"/>
        <v>United States</v>
      </c>
      <c r="N1069">
        <f t="shared" si="781"/>
        <v>0</v>
      </c>
      <c r="O1069" t="str">
        <f t="shared" si="782"/>
        <v>GTX</v>
      </c>
      <c r="P1069">
        <f>VLOOKUP(C1069,products,3,FALSE)</f>
        <v>1096</v>
      </c>
      <c r="Q1069" t="str">
        <f>VLOOKUP(B1069,sales,2,FALSE)</f>
        <v>Cara Losch</v>
      </c>
      <c r="R1069" t="str">
        <f>VLOOKUP(B1069,sales,3,FALSE)</f>
        <v>East</v>
      </c>
    </row>
    <row r="1070" spans="1:18">
      <c r="A1070" t="s">
        <v>1234</v>
      </c>
      <c r="B1070" t="s">
        <v>26</v>
      </c>
      <c r="C1070" t="s">
        <v>59</v>
      </c>
      <c r="D1070" t="s">
        <v>158</v>
      </c>
      <c r="E1070" t="s">
        <v>52</v>
      </c>
      <c r="F1070" s="1">
        <v>42804</v>
      </c>
      <c r="G1070" s="1">
        <v>42865</v>
      </c>
      <c r="H1070">
        <v>0</v>
      </c>
      <c r="I1070" t="str">
        <f>VLOOKUP(pipeline!D1070,account,2,FALSE)</f>
        <v>finance</v>
      </c>
      <c r="J1070">
        <f t="shared" si="777"/>
        <v>2006</v>
      </c>
      <c r="K1070">
        <f t="shared" si="778"/>
        <v>1102.43</v>
      </c>
      <c r="L1070">
        <f t="shared" si="779"/>
        <v>1759</v>
      </c>
      <c r="M1070" t="str">
        <f t="shared" si="780"/>
        <v>United States</v>
      </c>
      <c r="N1070">
        <f t="shared" si="781"/>
        <v>0</v>
      </c>
      <c r="O1070" t="str">
        <f t="shared" si="782"/>
        <v>GTX</v>
      </c>
      <c r="P1070">
        <f>VLOOKUP(C1070,products,3,FALSE)</f>
        <v>5482</v>
      </c>
      <c r="Q1070" t="str">
        <f>VLOOKUP(B1070,sales,2,FALSE)</f>
        <v>Melvin Marxen</v>
      </c>
      <c r="R1070" t="str">
        <f>VLOOKUP(B1070,sales,3,FALSE)</f>
        <v>Central</v>
      </c>
    </row>
    <row r="1071" spans="1:18">
      <c r="A1071" t="s">
        <v>1235</v>
      </c>
      <c r="B1071" t="s">
        <v>39</v>
      </c>
      <c r="C1071" t="s">
        <v>55</v>
      </c>
      <c r="D1071" t="s">
        <v>174</v>
      </c>
      <c r="E1071" t="s">
        <v>52</v>
      </c>
      <c r="F1071" s="1">
        <v>42804</v>
      </c>
      <c r="G1071" s="1">
        <v>42885</v>
      </c>
      <c r="H1071">
        <v>0</v>
      </c>
      <c r="I1071" t="str">
        <f>VLOOKUP(pipeline!D1071,account,2,FALSE)</f>
        <v>software</v>
      </c>
      <c r="J1071">
        <f t="shared" ref="J1071:J1081" si="786">VLOOKUP(D1071,account,3,FALSE)</f>
        <v>1982</v>
      </c>
      <c r="K1071">
        <f t="shared" ref="K1071:K1081" si="787">VLOOKUP(D1071,account,4,FALSE)</f>
        <v>11698.03</v>
      </c>
      <c r="L1071">
        <f t="shared" ref="L1071:L1081" si="788">VLOOKUP(D1071,account,5,FALSE)</f>
        <v>34288</v>
      </c>
      <c r="M1071" t="str">
        <f t="shared" ref="M1071:M1081" si="789">VLOOKUP(D1071,account,6,FALSE)</f>
        <v>United States</v>
      </c>
      <c r="N1071">
        <f t="shared" ref="N1071:N1081" si="790">VLOOKUP(D1071,accounts,7,FALSE)</f>
        <v>0</v>
      </c>
      <c r="O1071" t="str">
        <f t="shared" ref="O1071:O1081" si="791">VLOOKUP(C1071,products,2,FALSE)</f>
        <v>GTX</v>
      </c>
      <c r="P1071">
        <f t="shared" ref="P1071:P1081" si="792">VLOOKUP(C1071,products,3,FALSE)</f>
        <v>550</v>
      </c>
      <c r="Q1071" t="str">
        <f t="shared" ref="Q1071:Q1081" si="793">VLOOKUP(B1071,sales,2,FALSE)</f>
        <v>Summer Sewald</v>
      </c>
      <c r="R1071" t="str">
        <f t="shared" ref="R1071:R1081" si="794">VLOOKUP(B1071,sales,3,FALSE)</f>
        <v>West</v>
      </c>
    </row>
    <row r="1072" spans="1:18">
      <c r="A1072" t="s">
        <v>1236</v>
      </c>
      <c r="B1072" t="s">
        <v>40</v>
      </c>
      <c r="C1072" t="s">
        <v>59</v>
      </c>
      <c r="D1072" t="s">
        <v>174</v>
      </c>
      <c r="E1072" t="s">
        <v>52</v>
      </c>
      <c r="F1072" s="1">
        <v>42804</v>
      </c>
      <c r="G1072" s="1">
        <v>42814</v>
      </c>
      <c r="H1072">
        <v>0</v>
      </c>
      <c r="I1072" t="str">
        <f>VLOOKUP(pipeline!D1072,account,2,FALSE)</f>
        <v>software</v>
      </c>
      <c r="J1072">
        <f t="shared" si="786"/>
        <v>1982</v>
      </c>
      <c r="K1072">
        <f t="shared" si="787"/>
        <v>11698.03</v>
      </c>
      <c r="L1072">
        <f t="shared" si="788"/>
        <v>34288</v>
      </c>
      <c r="M1072" t="str">
        <f t="shared" si="789"/>
        <v>United States</v>
      </c>
      <c r="N1072">
        <f t="shared" si="790"/>
        <v>0</v>
      </c>
      <c r="O1072" t="str">
        <f t="shared" si="791"/>
        <v>GTX</v>
      </c>
      <c r="P1072">
        <f t="shared" si="792"/>
        <v>5482</v>
      </c>
      <c r="Q1072" t="str">
        <f t="shared" si="793"/>
        <v>Summer Sewald</v>
      </c>
      <c r="R1072" t="str">
        <f t="shared" si="794"/>
        <v>West</v>
      </c>
    </row>
    <row r="1073" spans="1:18">
      <c r="A1073" t="s">
        <v>1237</v>
      </c>
      <c r="B1073" t="s">
        <v>9</v>
      </c>
      <c r="C1073" t="s">
        <v>56</v>
      </c>
      <c r="D1073" t="s">
        <v>309</v>
      </c>
      <c r="E1073" t="s">
        <v>53</v>
      </c>
      <c r="F1073" s="1">
        <v>42804</v>
      </c>
      <c r="I1073" t="str">
        <f>VLOOKUP(pipeline!D1073,account,2,FALSE)</f>
        <v>marketing</v>
      </c>
      <c r="J1073">
        <f t="shared" si="786"/>
        <v>1986</v>
      </c>
      <c r="K1073">
        <f t="shared" si="787"/>
        <v>2403.58</v>
      </c>
      <c r="L1073">
        <f t="shared" si="788"/>
        <v>8801</v>
      </c>
      <c r="M1073" t="str">
        <f t="shared" si="789"/>
        <v>United States</v>
      </c>
      <c r="N1073">
        <f t="shared" si="790"/>
        <v>0</v>
      </c>
      <c r="O1073" t="str">
        <f t="shared" si="791"/>
        <v>MG</v>
      </c>
      <c r="P1073">
        <f t="shared" si="792"/>
        <v>55</v>
      </c>
      <c r="Q1073" t="str">
        <f t="shared" si="793"/>
        <v>Cara Losch</v>
      </c>
      <c r="R1073" t="str">
        <f t="shared" si="794"/>
        <v>East</v>
      </c>
    </row>
    <row r="1074" spans="1:18">
      <c r="A1074" t="s">
        <v>1238</v>
      </c>
      <c r="B1074" t="s">
        <v>10</v>
      </c>
      <c r="C1074" t="s">
        <v>56</v>
      </c>
      <c r="D1074" t="s">
        <v>817</v>
      </c>
      <c r="E1074" t="s">
        <v>52</v>
      </c>
      <c r="F1074" s="1">
        <v>42804</v>
      </c>
      <c r="G1074" s="1">
        <v>42884</v>
      </c>
      <c r="H1074">
        <v>0</v>
      </c>
      <c r="I1074" t="str">
        <f>VLOOKUP(pipeline!D1074,account,2,FALSE)</f>
        <v>entertainment</v>
      </c>
      <c r="J1074">
        <f t="shared" si="786"/>
        <v>1989</v>
      </c>
      <c r="K1074">
        <f t="shared" si="787"/>
        <v>665.06</v>
      </c>
      <c r="L1074">
        <f t="shared" si="788"/>
        <v>1095</v>
      </c>
      <c r="M1074" t="str">
        <f t="shared" si="789"/>
        <v>United States</v>
      </c>
      <c r="N1074">
        <f t="shared" si="790"/>
        <v>0</v>
      </c>
      <c r="O1074" t="str">
        <f t="shared" si="791"/>
        <v>MG</v>
      </c>
      <c r="P1074">
        <f t="shared" si="792"/>
        <v>55</v>
      </c>
      <c r="Q1074" t="str">
        <f t="shared" si="793"/>
        <v>Cara Losch</v>
      </c>
      <c r="R1074" t="str">
        <f t="shared" si="794"/>
        <v>East</v>
      </c>
    </row>
    <row r="1075" spans="1:18">
      <c r="A1075" t="s">
        <v>1239</v>
      </c>
      <c r="B1075" t="s">
        <v>10</v>
      </c>
      <c r="C1075" t="s">
        <v>58</v>
      </c>
      <c r="D1075" t="s">
        <v>350</v>
      </c>
      <c r="E1075" t="s">
        <v>50</v>
      </c>
      <c r="F1075" s="1">
        <v>42804</v>
      </c>
      <c r="G1075" s="1">
        <v>42914</v>
      </c>
      <c r="H1075">
        <v>1074</v>
      </c>
      <c r="I1075" t="str">
        <f>VLOOKUP(pipeline!D1075,account,2,FALSE)</f>
        <v>technolgy</v>
      </c>
      <c r="J1075">
        <f t="shared" si="786"/>
        <v>2011</v>
      </c>
      <c r="K1075">
        <f t="shared" si="787"/>
        <v>40.79</v>
      </c>
      <c r="L1075">
        <f t="shared" si="788"/>
        <v>142</v>
      </c>
      <c r="M1075" t="str">
        <f t="shared" si="789"/>
        <v>China</v>
      </c>
      <c r="N1075">
        <f t="shared" si="790"/>
        <v>0</v>
      </c>
      <c r="O1075" t="str">
        <f t="shared" si="791"/>
        <v>GTX</v>
      </c>
      <c r="P1075">
        <f t="shared" si="792"/>
        <v>1096</v>
      </c>
      <c r="Q1075" t="str">
        <f t="shared" si="793"/>
        <v>Cara Losch</v>
      </c>
      <c r="R1075" t="str">
        <f t="shared" si="794"/>
        <v>East</v>
      </c>
    </row>
    <row r="1076" spans="1:18">
      <c r="A1076" t="s">
        <v>1240</v>
      </c>
      <c r="B1076" t="s">
        <v>41</v>
      </c>
      <c r="C1076" t="s">
        <v>56</v>
      </c>
      <c r="D1076" t="s">
        <v>621</v>
      </c>
      <c r="E1076" t="s">
        <v>52</v>
      </c>
      <c r="F1076" s="1">
        <v>42804</v>
      </c>
      <c r="G1076" s="1">
        <v>42860</v>
      </c>
      <c r="H1076">
        <v>0</v>
      </c>
      <c r="I1076" t="str">
        <f>VLOOKUP(pipeline!D1076,account,2,FALSE)</f>
        <v>services</v>
      </c>
      <c r="J1076">
        <f t="shared" si="786"/>
        <v>1991</v>
      </c>
      <c r="K1076">
        <f t="shared" si="787"/>
        <v>1012.72</v>
      </c>
      <c r="L1076">
        <f t="shared" si="788"/>
        <v>3492</v>
      </c>
      <c r="M1076" t="str">
        <f t="shared" si="789"/>
        <v>Germany</v>
      </c>
      <c r="N1076">
        <f t="shared" si="790"/>
        <v>0</v>
      </c>
      <c r="O1076" t="str">
        <f t="shared" si="791"/>
        <v>MG</v>
      </c>
      <c r="P1076">
        <f t="shared" si="792"/>
        <v>55</v>
      </c>
      <c r="Q1076" t="str">
        <f t="shared" si="793"/>
        <v>Summer Sewald</v>
      </c>
      <c r="R1076" t="str">
        <f t="shared" si="794"/>
        <v>West</v>
      </c>
    </row>
    <row r="1077" spans="1:18">
      <c r="A1077" t="s">
        <v>1241</v>
      </c>
      <c r="B1077" t="s">
        <v>19</v>
      </c>
      <c r="C1077" t="s">
        <v>56</v>
      </c>
      <c r="D1077" t="s">
        <v>309</v>
      </c>
      <c r="E1077" t="s">
        <v>52</v>
      </c>
      <c r="F1077" s="1">
        <v>42805</v>
      </c>
      <c r="G1077" s="1">
        <v>42885</v>
      </c>
      <c r="H1077">
        <v>0</v>
      </c>
      <c r="I1077" t="str">
        <f>VLOOKUP(pipeline!D1077,account,2,FALSE)</f>
        <v>marketing</v>
      </c>
      <c r="J1077">
        <f t="shared" si="786"/>
        <v>1986</v>
      </c>
      <c r="K1077">
        <f t="shared" si="787"/>
        <v>2403.58</v>
      </c>
      <c r="L1077">
        <f t="shared" si="788"/>
        <v>8801</v>
      </c>
      <c r="M1077" t="str">
        <f t="shared" si="789"/>
        <v>United States</v>
      </c>
      <c r="N1077">
        <f t="shared" si="790"/>
        <v>0</v>
      </c>
      <c r="O1077" t="str">
        <f t="shared" si="791"/>
        <v>MG</v>
      </c>
      <c r="P1077">
        <f t="shared" si="792"/>
        <v>55</v>
      </c>
      <c r="Q1077" t="str">
        <f t="shared" si="793"/>
        <v>Dustin Brinkmann</v>
      </c>
      <c r="R1077" t="str">
        <f t="shared" si="794"/>
        <v>Central</v>
      </c>
    </row>
    <row r="1078" spans="1:18">
      <c r="A1078" t="s">
        <v>1242</v>
      </c>
      <c r="B1078" t="s">
        <v>19</v>
      </c>
      <c r="C1078" t="s">
        <v>56</v>
      </c>
      <c r="D1078" t="s">
        <v>238</v>
      </c>
      <c r="E1078" t="s">
        <v>50</v>
      </c>
      <c r="F1078" s="1">
        <v>42805</v>
      </c>
      <c r="G1078" s="1">
        <v>42811</v>
      </c>
      <c r="H1078">
        <v>57</v>
      </c>
      <c r="I1078" t="str">
        <f>VLOOKUP(pipeline!D1078,account,2,FALSE)</f>
        <v>marketing</v>
      </c>
      <c r="J1078">
        <f t="shared" si="786"/>
        <v>2012</v>
      </c>
      <c r="K1078">
        <f t="shared" si="787"/>
        <v>45.39</v>
      </c>
      <c r="L1078">
        <f t="shared" si="788"/>
        <v>100</v>
      </c>
      <c r="M1078" t="str">
        <f t="shared" si="789"/>
        <v>United States</v>
      </c>
      <c r="N1078" t="str">
        <f t="shared" si="790"/>
        <v>Inity</v>
      </c>
      <c r="O1078" t="str">
        <f t="shared" si="791"/>
        <v>MG</v>
      </c>
      <c r="P1078">
        <f t="shared" si="792"/>
        <v>55</v>
      </c>
      <c r="Q1078" t="str">
        <f t="shared" si="793"/>
        <v>Dustin Brinkmann</v>
      </c>
      <c r="R1078" t="str">
        <f t="shared" si="794"/>
        <v>Central</v>
      </c>
    </row>
    <row r="1079" spans="1:18">
      <c r="A1079" t="s">
        <v>1243</v>
      </c>
      <c r="B1079" t="s">
        <v>32</v>
      </c>
      <c r="C1079" t="s">
        <v>55</v>
      </c>
      <c r="D1079" t="s">
        <v>127</v>
      </c>
      <c r="E1079" t="s">
        <v>50</v>
      </c>
      <c r="F1079" s="1">
        <v>42805</v>
      </c>
      <c r="G1079" s="1">
        <v>42877</v>
      </c>
      <c r="H1079">
        <v>586</v>
      </c>
      <c r="I1079" t="str">
        <f>VLOOKUP(pipeline!D1079,account,2,FALSE)</f>
        <v>software</v>
      </c>
      <c r="J1079">
        <f t="shared" si="786"/>
        <v>1979</v>
      </c>
      <c r="K1079">
        <f t="shared" si="787"/>
        <v>4478.47</v>
      </c>
      <c r="L1079">
        <f t="shared" si="788"/>
        <v>13809</v>
      </c>
      <c r="M1079" t="str">
        <f t="shared" si="789"/>
        <v>United States</v>
      </c>
      <c r="N1079">
        <f t="shared" si="790"/>
        <v>0</v>
      </c>
      <c r="O1079" t="str">
        <f t="shared" si="791"/>
        <v>GTX</v>
      </c>
      <c r="P1079">
        <f t="shared" si="792"/>
        <v>550</v>
      </c>
      <c r="Q1079" t="str">
        <f t="shared" si="793"/>
        <v>Rocco Neubert</v>
      </c>
      <c r="R1079" t="str">
        <f t="shared" si="794"/>
        <v>East</v>
      </c>
    </row>
    <row r="1080" spans="1:18">
      <c r="A1080" t="s">
        <v>1244</v>
      </c>
      <c r="B1080" t="s">
        <v>20</v>
      </c>
      <c r="C1080" t="s">
        <v>58</v>
      </c>
      <c r="D1080" t="s">
        <v>155</v>
      </c>
      <c r="E1080" t="s">
        <v>50</v>
      </c>
      <c r="F1080" s="1">
        <v>42805</v>
      </c>
      <c r="G1080" s="1">
        <v>42899</v>
      </c>
      <c r="H1080">
        <v>1184</v>
      </c>
      <c r="I1080" t="str">
        <f>VLOOKUP(pipeline!D1080,account,2,FALSE)</f>
        <v>technolgy</v>
      </c>
      <c r="J1080">
        <f t="shared" si="786"/>
        <v>1983</v>
      </c>
      <c r="K1080">
        <f t="shared" si="787"/>
        <v>1008.06</v>
      </c>
      <c r="L1080">
        <f t="shared" si="788"/>
        <v>1238</v>
      </c>
      <c r="M1080" t="str">
        <f t="shared" si="789"/>
        <v>United States</v>
      </c>
      <c r="N1080">
        <f t="shared" si="790"/>
        <v>0</v>
      </c>
      <c r="O1080" t="str">
        <f t="shared" si="791"/>
        <v>GTX</v>
      </c>
      <c r="P1080">
        <f t="shared" si="792"/>
        <v>1096</v>
      </c>
      <c r="Q1080" t="str">
        <f t="shared" si="793"/>
        <v>Dustin Brinkmann</v>
      </c>
      <c r="R1080" t="str">
        <f t="shared" si="794"/>
        <v>Central</v>
      </c>
    </row>
    <row r="1081" spans="1:18">
      <c r="A1081" t="s">
        <v>1245</v>
      </c>
      <c r="B1081" t="s">
        <v>34</v>
      </c>
      <c r="C1081" t="s">
        <v>55</v>
      </c>
      <c r="D1081" t="s">
        <v>164</v>
      </c>
      <c r="E1081" t="s">
        <v>52</v>
      </c>
      <c r="F1081" s="1">
        <v>42805</v>
      </c>
      <c r="G1081" s="1">
        <v>42874</v>
      </c>
      <c r="H1081">
        <v>0</v>
      </c>
      <c r="I1081" t="str">
        <f>VLOOKUP(pipeline!D1081,account,2,FALSE)</f>
        <v>medical</v>
      </c>
      <c r="J1081">
        <f t="shared" si="786"/>
        <v>1994</v>
      </c>
      <c r="K1081">
        <f t="shared" si="787"/>
        <v>2818.38</v>
      </c>
      <c r="L1081">
        <f t="shared" si="788"/>
        <v>6290</v>
      </c>
      <c r="M1081" t="str">
        <f t="shared" si="789"/>
        <v>United States</v>
      </c>
      <c r="N1081">
        <f t="shared" si="790"/>
        <v>0</v>
      </c>
      <c r="O1081" t="str">
        <f t="shared" si="791"/>
        <v>GTX</v>
      </c>
      <c r="P1081">
        <f t="shared" si="792"/>
        <v>550</v>
      </c>
      <c r="Q1081" t="str">
        <f t="shared" si="793"/>
        <v>Rocco Neubert</v>
      </c>
      <c r="R1081" t="str">
        <f t="shared" si="794"/>
        <v>East</v>
      </c>
    </row>
    <row r="1082" spans="1:18">
      <c r="A1082" t="s">
        <v>1246</v>
      </c>
      <c r="B1082" t="s">
        <v>37</v>
      </c>
      <c r="C1082" t="s">
        <v>58</v>
      </c>
      <c r="D1082" t="s">
        <v>194</v>
      </c>
      <c r="E1082" t="s">
        <v>52</v>
      </c>
      <c r="F1082" s="1">
        <v>42805</v>
      </c>
      <c r="G1082" s="1">
        <v>42894</v>
      </c>
      <c r="H1082">
        <v>0</v>
      </c>
      <c r="I1082" t="str">
        <f>VLOOKUP(pipeline!D1082,account,2,FALSE)</f>
        <v>medical</v>
      </c>
      <c r="J1082">
        <f t="shared" ref="J1082:J1093" si="795">VLOOKUP(D1082,account,3,FALSE)</f>
        <v>2004</v>
      </c>
      <c r="K1082">
        <f t="shared" ref="K1082:K1093" si="796">VLOOKUP(D1082,account,4,FALSE)</f>
        <v>1618.89</v>
      </c>
      <c r="L1082">
        <f t="shared" ref="L1082:L1093" si="797">VLOOKUP(D1082,account,5,FALSE)</f>
        <v>3889</v>
      </c>
      <c r="M1082" t="str">
        <f t="shared" ref="M1082:M1093" si="798">VLOOKUP(D1082,account,6,FALSE)</f>
        <v>United States</v>
      </c>
      <c r="N1082">
        <f t="shared" ref="N1082:N1093" si="799">VLOOKUP(D1082,accounts,7,FALSE)</f>
        <v>0</v>
      </c>
      <c r="O1082" t="str">
        <f t="shared" ref="O1082:O1093" si="800">VLOOKUP(C1082,products,2,FALSE)</f>
        <v>GTX</v>
      </c>
      <c r="P1082">
        <f t="shared" ref="P1082:P1093" si="801">VLOOKUP(C1082,products,3,FALSE)</f>
        <v>1096</v>
      </c>
      <c r="Q1082" t="str">
        <f t="shared" ref="Q1082:Q1093" si="802">VLOOKUP(B1082,sales,2,FALSE)</f>
        <v>Summer Sewald</v>
      </c>
      <c r="R1082" t="str">
        <f t="shared" ref="R1082:R1093" si="803">VLOOKUP(B1082,sales,3,FALSE)</f>
        <v>West</v>
      </c>
    </row>
    <row r="1083" spans="1:18">
      <c r="A1083" t="s">
        <v>1247</v>
      </c>
      <c r="B1083" t="s">
        <v>37</v>
      </c>
      <c r="C1083" t="s">
        <v>55</v>
      </c>
      <c r="D1083" t="s">
        <v>91</v>
      </c>
      <c r="E1083" t="s">
        <v>50</v>
      </c>
      <c r="F1083" s="1">
        <v>42805</v>
      </c>
      <c r="G1083" s="1">
        <v>42896</v>
      </c>
      <c r="H1083">
        <v>526</v>
      </c>
      <c r="I1083" t="str">
        <f>VLOOKUP(pipeline!D1083,account,2,FALSE)</f>
        <v>retail</v>
      </c>
      <c r="J1083">
        <f t="shared" si="795"/>
        <v>1989</v>
      </c>
      <c r="K1083">
        <f t="shared" si="796"/>
        <v>1388.67</v>
      </c>
      <c r="L1083">
        <f t="shared" si="797"/>
        <v>3583</v>
      </c>
      <c r="M1083" t="str">
        <f t="shared" si="798"/>
        <v>United States</v>
      </c>
      <c r="N1083">
        <f t="shared" si="799"/>
        <v>0</v>
      </c>
      <c r="O1083" t="str">
        <f t="shared" si="800"/>
        <v>GTX</v>
      </c>
      <c r="P1083">
        <f t="shared" si="801"/>
        <v>550</v>
      </c>
      <c r="Q1083" t="str">
        <f t="shared" si="802"/>
        <v>Summer Sewald</v>
      </c>
      <c r="R1083" t="str">
        <f t="shared" si="803"/>
        <v>West</v>
      </c>
    </row>
    <row r="1084" spans="1:18">
      <c r="A1084" t="s">
        <v>1248</v>
      </c>
      <c r="B1084" t="s">
        <v>37</v>
      </c>
      <c r="C1084" t="s">
        <v>59</v>
      </c>
      <c r="D1084" t="s">
        <v>226</v>
      </c>
      <c r="E1084" t="s">
        <v>50</v>
      </c>
      <c r="F1084" s="1">
        <v>42805</v>
      </c>
      <c r="G1084" s="1">
        <v>42898</v>
      </c>
      <c r="H1084">
        <v>5344</v>
      </c>
      <c r="I1084" t="str">
        <f>VLOOKUP(pipeline!D1084,account,2,FALSE)</f>
        <v>medical</v>
      </c>
      <c r="J1084">
        <f t="shared" si="795"/>
        <v>2017</v>
      </c>
      <c r="K1084">
        <f t="shared" si="796"/>
        <v>4.54</v>
      </c>
      <c r="L1084">
        <f t="shared" si="797"/>
        <v>9</v>
      </c>
      <c r="M1084" t="str">
        <f t="shared" si="798"/>
        <v>United States</v>
      </c>
      <c r="N1084">
        <f t="shared" si="799"/>
        <v>0</v>
      </c>
      <c r="O1084" t="str">
        <f t="shared" si="800"/>
        <v>GTX</v>
      </c>
      <c r="P1084">
        <f t="shared" si="801"/>
        <v>5482</v>
      </c>
      <c r="Q1084" t="str">
        <f t="shared" si="802"/>
        <v>Summer Sewald</v>
      </c>
      <c r="R1084" t="str">
        <f t="shared" si="803"/>
        <v>West</v>
      </c>
    </row>
    <row r="1085" spans="1:18">
      <c r="A1085" t="s">
        <v>1249</v>
      </c>
      <c r="B1085" t="s">
        <v>38</v>
      </c>
      <c r="C1085" t="s">
        <v>55</v>
      </c>
      <c r="D1085" t="s">
        <v>303</v>
      </c>
      <c r="E1085" t="s">
        <v>50</v>
      </c>
      <c r="F1085" s="1">
        <v>42805</v>
      </c>
      <c r="G1085" s="1">
        <v>42892</v>
      </c>
      <c r="H1085">
        <v>528</v>
      </c>
      <c r="I1085" t="str">
        <f>VLOOKUP(pipeline!D1085,account,2,FALSE)</f>
        <v>software</v>
      </c>
      <c r="J1085">
        <f t="shared" si="795"/>
        <v>2013</v>
      </c>
      <c r="K1085">
        <f t="shared" si="796"/>
        <v>98.79</v>
      </c>
      <c r="L1085">
        <f t="shared" si="797"/>
        <v>96</v>
      </c>
      <c r="M1085" t="str">
        <f t="shared" si="798"/>
        <v>United States</v>
      </c>
      <c r="N1085" t="str">
        <f t="shared" si="799"/>
        <v>Bubba Gump</v>
      </c>
      <c r="O1085" t="str">
        <f t="shared" si="800"/>
        <v>GTX</v>
      </c>
      <c r="P1085">
        <f t="shared" si="801"/>
        <v>550</v>
      </c>
      <c r="Q1085" t="str">
        <f t="shared" si="802"/>
        <v>Summer Sewald</v>
      </c>
      <c r="R1085" t="str">
        <f t="shared" si="803"/>
        <v>West</v>
      </c>
    </row>
    <row r="1086" spans="1:18">
      <c r="A1086" t="s">
        <v>1250</v>
      </c>
      <c r="B1086" t="s">
        <v>38</v>
      </c>
      <c r="C1086" t="s">
        <v>57</v>
      </c>
      <c r="D1086" t="s">
        <v>273</v>
      </c>
      <c r="E1086" t="s">
        <v>50</v>
      </c>
      <c r="F1086" s="1">
        <v>42805</v>
      </c>
      <c r="G1086" s="1">
        <v>42820</v>
      </c>
      <c r="H1086">
        <v>3254</v>
      </c>
      <c r="I1086" t="str">
        <f>VLOOKUP(pipeline!D1086,account,2,FALSE)</f>
        <v>retail</v>
      </c>
      <c r="J1086">
        <f t="shared" si="795"/>
        <v>1996</v>
      </c>
      <c r="K1086">
        <f t="shared" si="796"/>
        <v>2214.94</v>
      </c>
      <c r="L1086">
        <f t="shared" si="797"/>
        <v>5374</v>
      </c>
      <c r="M1086" t="str">
        <f t="shared" si="798"/>
        <v>United States</v>
      </c>
      <c r="N1086">
        <f t="shared" si="799"/>
        <v>0</v>
      </c>
      <c r="O1086" t="str">
        <f t="shared" si="800"/>
        <v>MG</v>
      </c>
      <c r="P1086">
        <f t="shared" si="801"/>
        <v>3393</v>
      </c>
      <c r="Q1086" t="str">
        <f t="shared" si="802"/>
        <v>Summer Sewald</v>
      </c>
      <c r="R1086" t="str">
        <f t="shared" si="803"/>
        <v>West</v>
      </c>
    </row>
    <row r="1087" spans="1:18">
      <c r="A1087" t="s">
        <v>1251</v>
      </c>
      <c r="B1087" t="s">
        <v>39</v>
      </c>
      <c r="C1087" t="s">
        <v>55</v>
      </c>
      <c r="D1087" t="s">
        <v>91</v>
      </c>
      <c r="E1087" t="s">
        <v>50</v>
      </c>
      <c r="F1087" s="1">
        <v>42805</v>
      </c>
      <c r="G1087" s="1">
        <v>42879</v>
      </c>
      <c r="H1087">
        <v>516</v>
      </c>
      <c r="I1087" t="str">
        <f>VLOOKUP(pipeline!D1087,account,2,FALSE)</f>
        <v>retail</v>
      </c>
      <c r="J1087">
        <f t="shared" si="795"/>
        <v>1989</v>
      </c>
      <c r="K1087">
        <f t="shared" si="796"/>
        <v>1388.67</v>
      </c>
      <c r="L1087">
        <f t="shared" si="797"/>
        <v>3583</v>
      </c>
      <c r="M1087" t="str">
        <f t="shared" si="798"/>
        <v>United States</v>
      </c>
      <c r="N1087">
        <f t="shared" si="799"/>
        <v>0</v>
      </c>
      <c r="O1087" t="str">
        <f t="shared" si="800"/>
        <v>GTX</v>
      </c>
      <c r="P1087">
        <f t="shared" si="801"/>
        <v>550</v>
      </c>
      <c r="Q1087" t="str">
        <f t="shared" si="802"/>
        <v>Summer Sewald</v>
      </c>
      <c r="R1087" t="str">
        <f t="shared" si="803"/>
        <v>West</v>
      </c>
    </row>
    <row r="1088" spans="1:18">
      <c r="A1088" t="s">
        <v>1252</v>
      </c>
      <c r="B1088" t="s">
        <v>39</v>
      </c>
      <c r="C1088" t="s">
        <v>55</v>
      </c>
      <c r="D1088" t="s">
        <v>196</v>
      </c>
      <c r="E1088" t="s">
        <v>50</v>
      </c>
      <c r="F1088" s="1">
        <v>42805</v>
      </c>
      <c r="G1088" s="1">
        <v>42821</v>
      </c>
      <c r="H1088">
        <v>538</v>
      </c>
      <c r="I1088" t="str">
        <f>VLOOKUP(pipeline!D1088,account,2,FALSE)</f>
        <v>employment</v>
      </c>
      <c r="J1088">
        <f t="shared" si="795"/>
        <v>1983</v>
      </c>
      <c r="K1088">
        <f t="shared" si="796"/>
        <v>2871.35</v>
      </c>
      <c r="L1088">
        <f t="shared" si="797"/>
        <v>9561</v>
      </c>
      <c r="M1088" t="str">
        <f t="shared" si="798"/>
        <v>United States</v>
      </c>
      <c r="N1088">
        <f t="shared" si="799"/>
        <v>0</v>
      </c>
      <c r="O1088" t="str">
        <f t="shared" si="800"/>
        <v>GTX</v>
      </c>
      <c r="P1088">
        <f t="shared" si="801"/>
        <v>550</v>
      </c>
      <c r="Q1088" t="str">
        <f t="shared" si="802"/>
        <v>Summer Sewald</v>
      </c>
      <c r="R1088" t="str">
        <f t="shared" si="803"/>
        <v>West</v>
      </c>
    </row>
    <row r="1089" spans="1:18">
      <c r="A1089" t="s">
        <v>1253</v>
      </c>
      <c r="B1089" t="s">
        <v>21</v>
      </c>
      <c r="C1089" t="s">
        <v>55</v>
      </c>
      <c r="D1089" t="s">
        <v>85</v>
      </c>
      <c r="E1089" t="s">
        <v>50</v>
      </c>
      <c r="F1089" s="1">
        <v>42805</v>
      </c>
      <c r="G1089" s="1">
        <v>42903</v>
      </c>
      <c r="H1089">
        <v>459</v>
      </c>
      <c r="I1089" t="str">
        <f>VLOOKUP(pipeline!D1089,account,2,FALSE)</f>
        <v>software</v>
      </c>
      <c r="J1089">
        <f t="shared" si="795"/>
        <v>1998</v>
      </c>
      <c r="K1089">
        <f t="shared" si="796"/>
        <v>2714.9</v>
      </c>
      <c r="L1089">
        <f t="shared" si="797"/>
        <v>2641</v>
      </c>
      <c r="M1089" t="str">
        <f t="shared" si="798"/>
        <v>United States</v>
      </c>
      <c r="N1089" t="str">
        <f t="shared" si="799"/>
        <v>Acme Corporation</v>
      </c>
      <c r="O1089" t="str">
        <f t="shared" si="800"/>
        <v>GTX</v>
      </c>
      <c r="P1089">
        <f t="shared" si="801"/>
        <v>550</v>
      </c>
      <c r="Q1089" t="str">
        <f t="shared" si="802"/>
        <v>Dustin Brinkmann</v>
      </c>
      <c r="R1089" t="str">
        <f t="shared" si="803"/>
        <v>Central</v>
      </c>
    </row>
    <row r="1090" spans="1:18">
      <c r="A1090" t="s">
        <v>1254</v>
      </c>
      <c r="B1090" t="s">
        <v>40</v>
      </c>
      <c r="C1090" t="s">
        <v>55</v>
      </c>
      <c r="D1090" t="s">
        <v>93</v>
      </c>
      <c r="E1090" t="s">
        <v>52</v>
      </c>
      <c r="F1090" s="1">
        <v>42805</v>
      </c>
      <c r="G1090" s="1">
        <v>42912</v>
      </c>
      <c r="H1090">
        <v>0</v>
      </c>
      <c r="I1090" t="str">
        <f>VLOOKUP(pipeline!D1090,account,2,FALSE)</f>
        <v>entertainment</v>
      </c>
      <c r="J1090">
        <f t="shared" si="795"/>
        <v>1993</v>
      </c>
      <c r="K1090">
        <f t="shared" si="796"/>
        <v>4269.9</v>
      </c>
      <c r="L1090">
        <f t="shared" si="797"/>
        <v>6472</v>
      </c>
      <c r="M1090" t="str">
        <f t="shared" si="798"/>
        <v>United States</v>
      </c>
      <c r="N1090" t="str">
        <f t="shared" si="799"/>
        <v>Massive Dynamic</v>
      </c>
      <c r="O1090" t="str">
        <f t="shared" si="800"/>
        <v>GTX</v>
      </c>
      <c r="P1090">
        <f t="shared" si="801"/>
        <v>550</v>
      </c>
      <c r="Q1090" t="str">
        <f t="shared" si="802"/>
        <v>Summer Sewald</v>
      </c>
      <c r="R1090" t="str">
        <f t="shared" si="803"/>
        <v>West</v>
      </c>
    </row>
    <row r="1091" spans="1:18">
      <c r="A1091" t="s">
        <v>1255</v>
      </c>
      <c r="B1091" t="s">
        <v>22</v>
      </c>
      <c r="C1091" t="s">
        <v>57</v>
      </c>
      <c r="D1091" t="s">
        <v>145</v>
      </c>
      <c r="E1091" t="s">
        <v>50</v>
      </c>
      <c r="F1091" s="1">
        <v>42805</v>
      </c>
      <c r="G1091" s="1">
        <v>42890</v>
      </c>
      <c r="H1091">
        <v>3330</v>
      </c>
      <c r="I1091" t="str">
        <f>VLOOKUP(pipeline!D1091,account,2,FALSE)</f>
        <v>marketing</v>
      </c>
      <c r="J1091">
        <f t="shared" si="795"/>
        <v>1985</v>
      </c>
      <c r="K1091">
        <f t="shared" si="796"/>
        <v>375.43</v>
      </c>
      <c r="L1091">
        <f t="shared" si="797"/>
        <v>1190</v>
      </c>
      <c r="M1091" t="str">
        <f t="shared" si="798"/>
        <v>United States</v>
      </c>
      <c r="N1091">
        <f t="shared" si="799"/>
        <v>0</v>
      </c>
      <c r="O1091" t="str">
        <f t="shared" si="800"/>
        <v>MG</v>
      </c>
      <c r="P1091">
        <f t="shared" si="801"/>
        <v>3393</v>
      </c>
      <c r="Q1091" t="str">
        <f t="shared" si="802"/>
        <v>Dustin Brinkmann</v>
      </c>
      <c r="R1091" t="str">
        <f t="shared" si="803"/>
        <v>Central</v>
      </c>
    </row>
    <row r="1092" spans="1:18">
      <c r="A1092" t="s">
        <v>1256</v>
      </c>
      <c r="B1092" t="s">
        <v>23</v>
      </c>
      <c r="C1092" t="s">
        <v>55</v>
      </c>
      <c r="D1092" t="s">
        <v>149</v>
      </c>
      <c r="E1092" t="s">
        <v>50</v>
      </c>
      <c r="F1092" s="1">
        <v>42805</v>
      </c>
      <c r="G1092" s="1">
        <v>42865</v>
      </c>
      <c r="H1092">
        <v>589</v>
      </c>
      <c r="I1092" t="str">
        <f>VLOOKUP(pipeline!D1092,account,2,FALSE)</f>
        <v>technolgy</v>
      </c>
      <c r="J1092">
        <f t="shared" si="795"/>
        <v>2005</v>
      </c>
      <c r="K1092">
        <f t="shared" si="796"/>
        <v>1520.66</v>
      </c>
      <c r="L1092">
        <f t="shared" si="797"/>
        <v>1806</v>
      </c>
      <c r="M1092" t="str">
        <f t="shared" si="798"/>
        <v>United States</v>
      </c>
      <c r="N1092">
        <f t="shared" si="799"/>
        <v>0</v>
      </c>
      <c r="O1092" t="str">
        <f t="shared" si="800"/>
        <v>GTX</v>
      </c>
      <c r="P1092">
        <f t="shared" si="801"/>
        <v>550</v>
      </c>
      <c r="Q1092" t="str">
        <f t="shared" si="802"/>
        <v>Dustin Brinkmann</v>
      </c>
      <c r="R1092" t="str">
        <f t="shared" si="803"/>
        <v>Central</v>
      </c>
    </row>
    <row r="1093" spans="1:18">
      <c r="A1093" t="s">
        <v>1257</v>
      </c>
      <c r="B1093" t="s">
        <v>17</v>
      </c>
      <c r="C1093" t="s">
        <v>56</v>
      </c>
      <c r="D1093" t="s">
        <v>167</v>
      </c>
      <c r="E1093" t="s">
        <v>50</v>
      </c>
      <c r="F1093" s="1">
        <v>42805</v>
      </c>
      <c r="G1093" s="1">
        <v>42824</v>
      </c>
      <c r="H1093">
        <v>45</v>
      </c>
      <c r="I1093" t="str">
        <f>VLOOKUP(pipeline!D1093,account,2,FALSE)</f>
        <v>marketing</v>
      </c>
      <c r="J1093">
        <f t="shared" si="795"/>
        <v>2000</v>
      </c>
      <c r="K1093">
        <f t="shared" si="796"/>
        <v>2952.73</v>
      </c>
      <c r="L1093">
        <f t="shared" si="797"/>
        <v>5107</v>
      </c>
      <c r="M1093" t="str">
        <f t="shared" si="798"/>
        <v>United States</v>
      </c>
      <c r="N1093">
        <f t="shared" si="799"/>
        <v>0</v>
      </c>
      <c r="O1093" t="str">
        <f t="shared" si="800"/>
        <v>MG</v>
      </c>
      <c r="P1093">
        <f t="shared" si="801"/>
        <v>55</v>
      </c>
      <c r="Q1093" t="str">
        <f t="shared" si="802"/>
        <v>Celia Rouche</v>
      </c>
      <c r="R1093" t="str">
        <f t="shared" si="803"/>
        <v>West</v>
      </c>
    </row>
    <row r="1094" spans="1:18">
      <c r="A1094" t="s">
        <v>1258</v>
      </c>
      <c r="B1094" t="s">
        <v>19</v>
      </c>
      <c r="C1094" t="s">
        <v>56</v>
      </c>
      <c r="D1094" t="s">
        <v>241</v>
      </c>
      <c r="E1094" t="s">
        <v>52</v>
      </c>
      <c r="F1094" s="1">
        <v>42806</v>
      </c>
      <c r="G1094" s="1">
        <v>42880</v>
      </c>
      <c r="H1094">
        <v>0</v>
      </c>
      <c r="I1094" t="str">
        <f>VLOOKUP(pipeline!D1094,account,2,FALSE)</f>
        <v>finance</v>
      </c>
      <c r="J1094">
        <f t="shared" ref="J1094:J1104" si="804">VLOOKUP(D1094,account,3,FALSE)</f>
        <v>1991</v>
      </c>
      <c r="K1094">
        <f t="shared" ref="K1094:K1104" si="805">VLOOKUP(D1094,account,4,FALSE)</f>
        <v>2819.5</v>
      </c>
      <c r="L1094">
        <f t="shared" ref="L1094:L1104" si="806">VLOOKUP(D1094,account,5,FALSE)</f>
        <v>7227</v>
      </c>
      <c r="M1094" t="str">
        <f t="shared" ref="M1094:M1104" si="807">VLOOKUP(D1094,account,6,FALSE)</f>
        <v>United States</v>
      </c>
      <c r="N1094" t="str">
        <f t="shared" ref="N1094:N1104" si="808">VLOOKUP(D1094,accounts,7,FALSE)</f>
        <v>Golddex</v>
      </c>
      <c r="O1094" t="str">
        <f t="shared" ref="O1094:O1104" si="809">VLOOKUP(C1094,products,2,FALSE)</f>
        <v>MG</v>
      </c>
      <c r="P1094">
        <f t="shared" ref="P1094:P1099" si="810">VLOOKUP(C1094,products,3,FALSE)</f>
        <v>55</v>
      </c>
      <c r="Q1094" t="str">
        <f t="shared" ref="Q1094:Q1099" si="811">VLOOKUP(B1094,sales,2,FALSE)</f>
        <v>Dustin Brinkmann</v>
      </c>
      <c r="R1094" t="str">
        <f t="shared" ref="R1094:R1099" si="812">VLOOKUP(B1094,sales,3,FALSE)</f>
        <v>Central</v>
      </c>
    </row>
    <row r="1095" spans="1:18">
      <c r="A1095" t="s">
        <v>1259</v>
      </c>
      <c r="B1095" t="s">
        <v>32</v>
      </c>
      <c r="C1095" t="s">
        <v>55</v>
      </c>
      <c r="D1095" t="s">
        <v>103</v>
      </c>
      <c r="E1095" t="s">
        <v>53</v>
      </c>
      <c r="F1095" s="1">
        <v>42806</v>
      </c>
      <c r="I1095" t="str">
        <f>VLOOKUP(pipeline!D1095,account,2,FALSE)</f>
        <v>employment</v>
      </c>
      <c r="J1095">
        <f t="shared" si="804"/>
        <v>1988</v>
      </c>
      <c r="K1095">
        <f t="shared" si="805"/>
        <v>2059.9</v>
      </c>
      <c r="L1095">
        <f t="shared" si="806"/>
        <v>3644</v>
      </c>
      <c r="M1095" t="str">
        <f t="shared" si="807"/>
        <v>United States</v>
      </c>
      <c r="N1095">
        <f t="shared" si="808"/>
        <v>0</v>
      </c>
      <c r="O1095" t="str">
        <f t="shared" si="809"/>
        <v>GTX</v>
      </c>
      <c r="P1095">
        <f t="shared" si="810"/>
        <v>550</v>
      </c>
      <c r="Q1095" t="str">
        <f t="shared" si="811"/>
        <v>Rocco Neubert</v>
      </c>
      <c r="R1095" t="str">
        <f t="shared" si="812"/>
        <v>East</v>
      </c>
    </row>
    <row r="1096" spans="1:18">
      <c r="A1096" t="s">
        <v>1260</v>
      </c>
      <c r="B1096" t="s">
        <v>32</v>
      </c>
      <c r="C1096" t="s">
        <v>59</v>
      </c>
      <c r="D1096" t="s">
        <v>228</v>
      </c>
      <c r="E1096" t="s">
        <v>50</v>
      </c>
      <c r="F1096" s="1">
        <v>42806</v>
      </c>
      <c r="G1096" s="1">
        <v>42897</v>
      </c>
      <c r="H1096">
        <v>5664</v>
      </c>
      <c r="I1096" t="str">
        <f>VLOOKUP(pipeline!D1096,account,2,FALSE)</f>
        <v>finance</v>
      </c>
      <c r="J1096">
        <f t="shared" si="804"/>
        <v>1994</v>
      </c>
      <c r="K1096">
        <f t="shared" si="805"/>
        <v>355.23</v>
      </c>
      <c r="L1096">
        <f t="shared" si="806"/>
        <v>853</v>
      </c>
      <c r="M1096" t="str">
        <f t="shared" si="807"/>
        <v>United States</v>
      </c>
      <c r="N1096">
        <f t="shared" si="808"/>
        <v>0</v>
      </c>
      <c r="O1096" t="str">
        <f t="shared" si="809"/>
        <v>GTX</v>
      </c>
      <c r="P1096">
        <f t="shared" si="810"/>
        <v>5482</v>
      </c>
      <c r="Q1096" t="str">
        <f t="shared" si="811"/>
        <v>Rocco Neubert</v>
      </c>
      <c r="R1096" t="str">
        <f t="shared" si="812"/>
        <v>East</v>
      </c>
    </row>
    <row r="1097" spans="1:18">
      <c r="A1097" t="s">
        <v>1261</v>
      </c>
      <c r="B1097" t="s">
        <v>20</v>
      </c>
      <c r="C1097" t="s">
        <v>57</v>
      </c>
      <c r="D1097" t="s">
        <v>442</v>
      </c>
      <c r="E1097" t="s">
        <v>52</v>
      </c>
      <c r="F1097" s="1">
        <v>42806</v>
      </c>
      <c r="G1097" s="1">
        <v>42857</v>
      </c>
      <c r="H1097">
        <v>0</v>
      </c>
      <c r="I1097" t="str">
        <f>VLOOKUP(pipeline!D1097,account,2,FALSE)</f>
        <v>retail</v>
      </c>
      <c r="J1097">
        <f t="shared" si="804"/>
        <v>1988</v>
      </c>
      <c r="K1097">
        <f t="shared" si="805"/>
        <v>1376.8</v>
      </c>
      <c r="L1097">
        <f t="shared" si="806"/>
        <v>1165</v>
      </c>
      <c r="M1097" t="str">
        <f t="shared" si="807"/>
        <v>Belgium</v>
      </c>
      <c r="N1097">
        <f t="shared" si="808"/>
        <v>0</v>
      </c>
      <c r="O1097" t="str">
        <f t="shared" si="809"/>
        <v>MG</v>
      </c>
      <c r="P1097">
        <f t="shared" si="810"/>
        <v>3393</v>
      </c>
      <c r="Q1097" t="str">
        <f t="shared" si="811"/>
        <v>Dustin Brinkmann</v>
      </c>
      <c r="R1097" t="str">
        <f t="shared" si="812"/>
        <v>Central</v>
      </c>
    </row>
    <row r="1098" spans="1:18">
      <c r="A1098" t="s">
        <v>1262</v>
      </c>
      <c r="B1098" t="s">
        <v>7</v>
      </c>
      <c r="C1098" t="s">
        <v>58</v>
      </c>
      <c r="D1098" t="s">
        <v>248</v>
      </c>
      <c r="E1098" t="s">
        <v>50</v>
      </c>
      <c r="F1098" s="1">
        <v>42806</v>
      </c>
      <c r="G1098" s="1">
        <v>42897</v>
      </c>
      <c r="H1098">
        <v>1074</v>
      </c>
      <c r="I1098" t="str">
        <f>VLOOKUP(pipeline!D1098,account,2,FALSE)</f>
        <v>telecommunications</v>
      </c>
      <c r="J1098">
        <f t="shared" si="804"/>
        <v>1994</v>
      </c>
      <c r="K1098">
        <f t="shared" si="805"/>
        <v>6395.05</v>
      </c>
      <c r="L1098">
        <f t="shared" si="806"/>
        <v>20275</v>
      </c>
      <c r="M1098" t="str">
        <f t="shared" si="807"/>
        <v>United States</v>
      </c>
      <c r="N1098">
        <f t="shared" si="808"/>
        <v>0</v>
      </c>
      <c r="O1098" t="str">
        <f t="shared" si="809"/>
        <v>GTX</v>
      </c>
      <c r="P1098">
        <f t="shared" si="810"/>
        <v>1096</v>
      </c>
      <c r="Q1098" t="str">
        <f t="shared" si="811"/>
        <v>Cara Losch</v>
      </c>
      <c r="R1098" t="str">
        <f t="shared" si="812"/>
        <v>East</v>
      </c>
    </row>
    <row r="1099" spans="1:18">
      <c r="A1099" t="s">
        <v>1263</v>
      </c>
      <c r="B1099" t="s">
        <v>25</v>
      </c>
      <c r="C1099" t="s">
        <v>58</v>
      </c>
      <c r="D1099" t="s">
        <v>221</v>
      </c>
      <c r="E1099" t="s">
        <v>52</v>
      </c>
      <c r="F1099" s="1">
        <v>42806</v>
      </c>
      <c r="G1099" s="1">
        <v>42857</v>
      </c>
      <c r="H1099">
        <v>0</v>
      </c>
      <c r="I1099" t="str">
        <f>VLOOKUP(pipeline!D1099,account,2,FALSE)</f>
        <v>technolgy</v>
      </c>
      <c r="J1099">
        <f t="shared" si="804"/>
        <v>2000</v>
      </c>
      <c r="K1099">
        <f t="shared" si="805"/>
        <v>1223.72</v>
      </c>
      <c r="L1099">
        <f t="shared" si="806"/>
        <v>2497</v>
      </c>
      <c r="M1099" t="str">
        <f t="shared" si="807"/>
        <v>Norway</v>
      </c>
      <c r="N1099">
        <f t="shared" si="808"/>
        <v>0</v>
      </c>
      <c r="O1099" t="str">
        <f t="shared" si="809"/>
        <v>GTX</v>
      </c>
      <c r="P1099">
        <f t="shared" si="810"/>
        <v>1096</v>
      </c>
      <c r="Q1099" t="str">
        <f t="shared" si="811"/>
        <v>Melvin Marxen</v>
      </c>
      <c r="R1099" t="str">
        <f t="shared" si="812"/>
        <v>Central</v>
      </c>
    </row>
    <row r="1100" spans="1:18">
      <c r="A1100" t="s">
        <v>1264</v>
      </c>
      <c r="B1100" t="s">
        <v>13</v>
      </c>
      <c r="C1100" t="s">
        <v>55</v>
      </c>
      <c r="D1100" t="s">
        <v>103</v>
      </c>
      <c r="E1100" t="s">
        <v>50</v>
      </c>
      <c r="F1100" s="1">
        <v>42806</v>
      </c>
      <c r="G1100" s="1">
        <v>42825</v>
      </c>
      <c r="H1100">
        <v>481</v>
      </c>
      <c r="I1100" t="str">
        <f>VLOOKUP(pipeline!D1100,account,2,FALSE)</f>
        <v>employment</v>
      </c>
      <c r="J1100">
        <f t="shared" si="804"/>
        <v>1988</v>
      </c>
      <c r="K1100">
        <f t="shared" si="805"/>
        <v>2059.9</v>
      </c>
      <c r="L1100">
        <f t="shared" si="806"/>
        <v>3644</v>
      </c>
      <c r="M1100" t="str">
        <f t="shared" si="807"/>
        <v>United States</v>
      </c>
      <c r="N1100">
        <f t="shared" si="808"/>
        <v>0</v>
      </c>
      <c r="O1100" t="str">
        <f t="shared" si="809"/>
        <v>GTX</v>
      </c>
      <c r="P1100">
        <f t="shared" ref="P1100:P1107" si="813">VLOOKUP(C1100,products,3,FALSE)</f>
        <v>550</v>
      </c>
      <c r="Q1100" t="str">
        <f t="shared" ref="Q1100:Q1107" si="814">VLOOKUP(B1100,sales,2,FALSE)</f>
        <v>Celia Rouche</v>
      </c>
      <c r="R1100" t="str">
        <f t="shared" ref="R1100:R1107" si="815">VLOOKUP(B1100,sales,3,FALSE)</f>
        <v>West</v>
      </c>
    </row>
    <row r="1101" spans="1:18">
      <c r="A1101" t="s">
        <v>1265</v>
      </c>
      <c r="B1101" t="s">
        <v>13</v>
      </c>
      <c r="C1101" t="s">
        <v>58</v>
      </c>
      <c r="D1101" t="s">
        <v>282</v>
      </c>
      <c r="E1101" t="s">
        <v>50</v>
      </c>
      <c r="F1101" s="1">
        <v>42806</v>
      </c>
      <c r="G1101" s="1">
        <v>42888</v>
      </c>
      <c r="H1101">
        <v>1101</v>
      </c>
      <c r="I1101" t="str">
        <f>VLOOKUP(pipeline!D1101,account,2,FALSE)</f>
        <v>medical</v>
      </c>
      <c r="J1101">
        <f t="shared" si="804"/>
        <v>1985</v>
      </c>
      <c r="K1101">
        <f t="shared" si="805"/>
        <v>2741.37</v>
      </c>
      <c r="L1101">
        <f t="shared" si="806"/>
        <v>9226</v>
      </c>
      <c r="M1101" t="str">
        <f t="shared" si="807"/>
        <v>United States</v>
      </c>
      <c r="N1101">
        <f t="shared" si="808"/>
        <v>0</v>
      </c>
      <c r="O1101" t="str">
        <f t="shared" si="809"/>
        <v>GTX</v>
      </c>
      <c r="P1101">
        <f t="shared" si="813"/>
        <v>1096</v>
      </c>
      <c r="Q1101" t="str">
        <f t="shared" si="814"/>
        <v>Celia Rouche</v>
      </c>
      <c r="R1101" t="str">
        <f t="shared" si="815"/>
        <v>West</v>
      </c>
    </row>
    <row r="1102" spans="1:18">
      <c r="A1102" t="s">
        <v>1266</v>
      </c>
      <c r="B1102" t="s">
        <v>26</v>
      </c>
      <c r="C1102" t="s">
        <v>55</v>
      </c>
      <c r="D1102" t="s">
        <v>117</v>
      </c>
      <c r="E1102" t="s">
        <v>50</v>
      </c>
      <c r="F1102" s="1">
        <v>42806</v>
      </c>
      <c r="G1102" s="1">
        <v>42909</v>
      </c>
      <c r="H1102">
        <v>522</v>
      </c>
      <c r="I1102" t="str">
        <f>VLOOKUP(pipeline!D1102,account,2,FALSE)</f>
        <v>services</v>
      </c>
      <c r="J1102">
        <f t="shared" si="804"/>
        <v>1997</v>
      </c>
      <c r="K1102">
        <f t="shared" si="805"/>
        <v>2041.73</v>
      </c>
      <c r="L1102">
        <f t="shared" si="806"/>
        <v>5276</v>
      </c>
      <c r="M1102" t="str">
        <f t="shared" si="807"/>
        <v>United States</v>
      </c>
      <c r="N1102">
        <f t="shared" si="808"/>
        <v>0</v>
      </c>
      <c r="O1102" t="str">
        <f t="shared" si="809"/>
        <v>GTX</v>
      </c>
      <c r="P1102">
        <f t="shared" si="813"/>
        <v>550</v>
      </c>
      <c r="Q1102" t="str">
        <f t="shared" si="814"/>
        <v>Melvin Marxen</v>
      </c>
      <c r="R1102" t="str">
        <f t="shared" si="815"/>
        <v>Central</v>
      </c>
    </row>
    <row r="1103" spans="1:18">
      <c r="A1103" t="s">
        <v>1267</v>
      </c>
      <c r="B1103" t="s">
        <v>14</v>
      </c>
      <c r="C1103" t="s">
        <v>56</v>
      </c>
      <c r="D1103" t="s">
        <v>87</v>
      </c>
      <c r="E1103" t="s">
        <v>53</v>
      </c>
      <c r="F1103" s="1">
        <v>42806</v>
      </c>
      <c r="I1103" t="str">
        <f>VLOOKUP(pipeline!D1103,account,2,FALSE)</f>
        <v>services</v>
      </c>
      <c r="J1103">
        <f t="shared" si="804"/>
        <v>1982</v>
      </c>
      <c r="K1103">
        <f t="shared" si="805"/>
        <v>792.46</v>
      </c>
      <c r="L1103">
        <f t="shared" si="806"/>
        <v>1299</v>
      </c>
      <c r="M1103" t="str">
        <f t="shared" si="807"/>
        <v>United States</v>
      </c>
      <c r="N1103">
        <f t="shared" si="808"/>
        <v>0</v>
      </c>
      <c r="O1103" t="str">
        <f t="shared" si="809"/>
        <v>MG</v>
      </c>
      <c r="P1103">
        <f t="shared" si="813"/>
        <v>55</v>
      </c>
      <c r="Q1103" t="str">
        <f t="shared" si="814"/>
        <v>Celia Rouche</v>
      </c>
      <c r="R1103" t="str">
        <f t="shared" si="815"/>
        <v>West</v>
      </c>
    </row>
    <row r="1104" spans="1:18">
      <c r="A1104" t="s">
        <v>1268</v>
      </c>
      <c r="B1104" t="s">
        <v>14</v>
      </c>
      <c r="C1104" t="s">
        <v>56</v>
      </c>
      <c r="D1104" t="s">
        <v>196</v>
      </c>
      <c r="E1104" t="s">
        <v>50</v>
      </c>
      <c r="F1104" s="1">
        <v>42806</v>
      </c>
      <c r="G1104" s="1">
        <v>42899</v>
      </c>
      <c r="H1104">
        <v>49</v>
      </c>
      <c r="I1104" t="str">
        <f>VLOOKUP(pipeline!D1104,account,2,FALSE)</f>
        <v>employment</v>
      </c>
      <c r="J1104">
        <f t="shared" si="804"/>
        <v>1983</v>
      </c>
      <c r="K1104">
        <f t="shared" si="805"/>
        <v>2871.35</v>
      </c>
      <c r="L1104">
        <f t="shared" si="806"/>
        <v>9561</v>
      </c>
      <c r="M1104" t="str">
        <f t="shared" si="807"/>
        <v>United States</v>
      </c>
      <c r="N1104">
        <f t="shared" si="808"/>
        <v>0</v>
      </c>
      <c r="O1104" t="str">
        <f t="shared" si="809"/>
        <v>MG</v>
      </c>
      <c r="P1104">
        <f t="shared" si="813"/>
        <v>55</v>
      </c>
      <c r="Q1104" t="str">
        <f t="shared" si="814"/>
        <v>Celia Rouche</v>
      </c>
      <c r="R1104" t="str">
        <f t="shared" si="815"/>
        <v>West</v>
      </c>
    </row>
    <row r="1105" spans="1:18">
      <c r="A1105" t="s">
        <v>1269</v>
      </c>
      <c r="B1105" t="s">
        <v>21</v>
      </c>
      <c r="C1105" t="s">
        <v>58</v>
      </c>
      <c r="D1105" t="s">
        <v>290</v>
      </c>
      <c r="E1105" t="s">
        <v>50</v>
      </c>
      <c r="F1105" s="1">
        <v>42806</v>
      </c>
      <c r="G1105" s="1">
        <v>42877</v>
      </c>
      <c r="H1105">
        <v>991</v>
      </c>
      <c r="I1105" t="str">
        <f>VLOOKUP(pipeline!D1105,account,2,FALSE)</f>
        <v>medical</v>
      </c>
      <c r="J1105">
        <f t="shared" ref="J1105:J1118" si="816">VLOOKUP(D1105,account,3,FALSE)</f>
        <v>2002</v>
      </c>
      <c r="K1105">
        <f t="shared" ref="K1105:K1118" si="817">VLOOKUP(D1105,account,4,FALSE)</f>
        <v>3178.24</v>
      </c>
      <c r="L1105">
        <f t="shared" ref="L1105:L1118" si="818">VLOOKUP(D1105,account,5,FALSE)</f>
        <v>4540</v>
      </c>
      <c r="M1105" t="str">
        <f t="shared" ref="M1105:M1118" si="819">VLOOKUP(D1105,account,6,FALSE)</f>
        <v>United States</v>
      </c>
      <c r="N1105">
        <f t="shared" ref="N1105:N1118" si="820">VLOOKUP(D1105,accounts,7,FALSE)</f>
        <v>0</v>
      </c>
      <c r="O1105" t="str">
        <f t="shared" ref="O1105:O1118" si="821">VLOOKUP(C1105,products,2,FALSE)</f>
        <v>GTX</v>
      </c>
      <c r="P1105">
        <f t="shared" si="813"/>
        <v>1096</v>
      </c>
      <c r="Q1105" t="str">
        <f t="shared" si="814"/>
        <v>Dustin Brinkmann</v>
      </c>
      <c r="R1105" t="str">
        <f t="shared" si="815"/>
        <v>Central</v>
      </c>
    </row>
    <row r="1106" spans="1:18">
      <c r="A1106" t="s">
        <v>1270</v>
      </c>
      <c r="B1106" t="s">
        <v>21</v>
      </c>
      <c r="C1106" t="s">
        <v>59</v>
      </c>
      <c r="D1106" t="s">
        <v>208</v>
      </c>
      <c r="E1106" t="s">
        <v>50</v>
      </c>
      <c r="F1106" s="1">
        <v>42806</v>
      </c>
      <c r="G1106" s="1">
        <v>42882</v>
      </c>
      <c r="H1106">
        <v>4509</v>
      </c>
      <c r="I1106" t="str">
        <f>VLOOKUP(pipeline!D1106,account,2,FALSE)</f>
        <v>software</v>
      </c>
      <c r="J1106">
        <f t="shared" si="816"/>
        <v>1982</v>
      </c>
      <c r="K1106">
        <f t="shared" si="817"/>
        <v>4618</v>
      </c>
      <c r="L1106">
        <f t="shared" si="818"/>
        <v>10083</v>
      </c>
      <c r="M1106" t="str">
        <f t="shared" si="819"/>
        <v>United States</v>
      </c>
      <c r="N1106">
        <f t="shared" si="820"/>
        <v>0</v>
      </c>
      <c r="O1106" t="str">
        <f t="shared" si="821"/>
        <v>GTX</v>
      </c>
      <c r="P1106">
        <f t="shared" si="813"/>
        <v>5482</v>
      </c>
      <c r="Q1106" t="str">
        <f t="shared" si="814"/>
        <v>Dustin Brinkmann</v>
      </c>
      <c r="R1106" t="str">
        <f t="shared" si="815"/>
        <v>Central</v>
      </c>
    </row>
    <row r="1107" spans="1:18">
      <c r="A1107" t="s">
        <v>1271</v>
      </c>
      <c r="B1107" t="s">
        <v>40</v>
      </c>
      <c r="C1107" t="s">
        <v>55</v>
      </c>
      <c r="D1107" t="s">
        <v>101</v>
      </c>
      <c r="E1107" t="s">
        <v>50</v>
      </c>
      <c r="F1107" s="1">
        <v>42806</v>
      </c>
      <c r="G1107" s="1">
        <v>42821</v>
      </c>
      <c r="H1107">
        <v>491</v>
      </c>
      <c r="I1107" t="str">
        <f>VLOOKUP(pipeline!D1107,account,2,FALSE)</f>
        <v>telecommunications</v>
      </c>
      <c r="J1107">
        <f t="shared" si="816"/>
        <v>1999</v>
      </c>
      <c r="K1107">
        <f t="shared" si="817"/>
        <v>1699.85</v>
      </c>
      <c r="L1107">
        <f t="shared" si="818"/>
        <v>5108</v>
      </c>
      <c r="M1107" t="str">
        <f t="shared" si="819"/>
        <v>United States</v>
      </c>
      <c r="N1107">
        <f t="shared" si="820"/>
        <v>0</v>
      </c>
      <c r="O1107" t="str">
        <f t="shared" si="821"/>
        <v>GTX</v>
      </c>
      <c r="P1107">
        <f t="shared" si="813"/>
        <v>550</v>
      </c>
      <c r="Q1107" t="str">
        <f t="shared" si="814"/>
        <v>Summer Sewald</v>
      </c>
      <c r="R1107" t="str">
        <f t="shared" si="815"/>
        <v>West</v>
      </c>
    </row>
    <row r="1108" spans="1:18">
      <c r="A1108" t="s">
        <v>1272</v>
      </c>
      <c r="B1108" t="s">
        <v>29</v>
      </c>
      <c r="C1108" t="s">
        <v>58</v>
      </c>
      <c r="D1108" t="s">
        <v>158</v>
      </c>
      <c r="E1108" t="s">
        <v>52</v>
      </c>
      <c r="F1108" s="1">
        <v>42806</v>
      </c>
      <c r="G1108" s="1">
        <v>42863</v>
      </c>
      <c r="H1108">
        <v>0</v>
      </c>
      <c r="I1108" t="str">
        <f>VLOOKUP(pipeline!D1108,account,2,FALSE)</f>
        <v>finance</v>
      </c>
      <c r="J1108">
        <f t="shared" si="816"/>
        <v>2006</v>
      </c>
      <c r="K1108">
        <f t="shared" si="817"/>
        <v>1102.43</v>
      </c>
      <c r="L1108">
        <f t="shared" si="818"/>
        <v>1759</v>
      </c>
      <c r="M1108" t="str">
        <f t="shared" si="819"/>
        <v>United States</v>
      </c>
      <c r="N1108">
        <f t="shared" si="820"/>
        <v>0</v>
      </c>
      <c r="O1108" t="str">
        <f t="shared" si="821"/>
        <v>GTX</v>
      </c>
      <c r="P1108">
        <f t="shared" ref="P1108:P1118" si="822">VLOOKUP(C1108,products,3,FALSE)</f>
        <v>1096</v>
      </c>
      <c r="Q1108" t="str">
        <f t="shared" ref="Q1108:Q1118" si="823">VLOOKUP(B1108,sales,2,FALSE)</f>
        <v>Melvin Marxen</v>
      </c>
      <c r="R1108" t="str">
        <f t="shared" ref="R1108:R1118" si="824">VLOOKUP(B1108,sales,3,FALSE)</f>
        <v>Central</v>
      </c>
    </row>
    <row r="1109" spans="1:18">
      <c r="A1109" t="s">
        <v>1273</v>
      </c>
      <c r="B1109" t="s">
        <v>9</v>
      </c>
      <c r="C1109" t="s">
        <v>56</v>
      </c>
      <c r="D1109" t="s">
        <v>200</v>
      </c>
      <c r="E1109" t="s">
        <v>52</v>
      </c>
      <c r="F1109" s="1">
        <v>42806</v>
      </c>
      <c r="G1109" s="1">
        <v>42873</v>
      </c>
      <c r="H1109">
        <v>0</v>
      </c>
      <c r="I1109" t="str">
        <f>VLOOKUP(pipeline!D1109,account,2,FALSE)</f>
        <v>finance</v>
      </c>
      <c r="J1109">
        <f t="shared" si="816"/>
        <v>1998</v>
      </c>
      <c r="K1109">
        <f t="shared" si="817"/>
        <v>2022.14</v>
      </c>
      <c r="L1109">
        <f t="shared" si="818"/>
        <v>5113</v>
      </c>
      <c r="M1109" t="str">
        <f t="shared" si="819"/>
        <v>United States</v>
      </c>
      <c r="N1109">
        <f t="shared" si="820"/>
        <v>0</v>
      </c>
      <c r="O1109" t="str">
        <f t="shared" si="821"/>
        <v>MG</v>
      </c>
      <c r="P1109">
        <f t="shared" si="822"/>
        <v>55</v>
      </c>
      <c r="Q1109" t="str">
        <f t="shared" si="823"/>
        <v>Cara Losch</v>
      </c>
      <c r="R1109" t="str">
        <f t="shared" si="824"/>
        <v>East</v>
      </c>
    </row>
    <row r="1110" spans="1:18">
      <c r="A1110" t="s">
        <v>1274</v>
      </c>
      <c r="B1110" t="s">
        <v>9</v>
      </c>
      <c r="C1110" t="s">
        <v>57</v>
      </c>
      <c r="D1110" t="s">
        <v>191</v>
      </c>
      <c r="E1110" t="s">
        <v>50</v>
      </c>
      <c r="F1110" s="1">
        <v>42806</v>
      </c>
      <c r="G1110" s="1">
        <v>42913</v>
      </c>
      <c r="H1110">
        <v>3443</v>
      </c>
      <c r="I1110" t="str">
        <f>VLOOKUP(pipeline!D1110,account,2,FALSE)</f>
        <v>retail</v>
      </c>
      <c r="J1110">
        <f t="shared" si="816"/>
        <v>2004</v>
      </c>
      <c r="K1110">
        <f t="shared" si="817"/>
        <v>702.72</v>
      </c>
      <c r="L1110">
        <f t="shared" si="818"/>
        <v>1831</v>
      </c>
      <c r="M1110" t="str">
        <f t="shared" si="819"/>
        <v>United States</v>
      </c>
      <c r="N1110">
        <f t="shared" si="820"/>
        <v>0</v>
      </c>
      <c r="O1110" t="str">
        <f t="shared" si="821"/>
        <v>MG</v>
      </c>
      <c r="P1110">
        <f t="shared" si="822"/>
        <v>3393</v>
      </c>
      <c r="Q1110" t="str">
        <f t="shared" si="823"/>
        <v>Cara Losch</v>
      </c>
      <c r="R1110" t="str">
        <f t="shared" si="824"/>
        <v>East</v>
      </c>
    </row>
    <row r="1111" spans="1:18">
      <c r="A1111" t="s">
        <v>1275</v>
      </c>
      <c r="B1111" t="s">
        <v>23</v>
      </c>
      <c r="C1111" t="s">
        <v>56</v>
      </c>
      <c r="D1111" t="s">
        <v>141</v>
      </c>
      <c r="E1111" t="s">
        <v>50</v>
      </c>
      <c r="F1111" s="1">
        <v>42806</v>
      </c>
      <c r="G1111" s="1">
        <v>42884</v>
      </c>
      <c r="H1111">
        <v>60</v>
      </c>
      <c r="I1111" t="str">
        <f>VLOOKUP(pipeline!D1111,account,2,FALSE)</f>
        <v>telecommunications</v>
      </c>
      <c r="J1111">
        <f t="shared" si="816"/>
        <v>2007</v>
      </c>
      <c r="K1111">
        <f t="shared" si="817"/>
        <v>86.68</v>
      </c>
      <c r="L1111">
        <f t="shared" si="818"/>
        <v>187</v>
      </c>
      <c r="M1111" t="str">
        <f t="shared" si="819"/>
        <v>United States</v>
      </c>
      <c r="N1111" t="str">
        <f t="shared" si="820"/>
        <v>Sonron</v>
      </c>
      <c r="O1111" t="str">
        <f t="shared" si="821"/>
        <v>MG</v>
      </c>
      <c r="P1111">
        <f t="shared" si="822"/>
        <v>55</v>
      </c>
      <c r="Q1111" t="str">
        <f t="shared" si="823"/>
        <v>Dustin Brinkmann</v>
      </c>
      <c r="R1111" t="str">
        <f t="shared" si="824"/>
        <v>Central</v>
      </c>
    </row>
    <row r="1112" spans="1:18">
      <c r="A1112" t="s">
        <v>1276</v>
      </c>
      <c r="B1112" t="s">
        <v>23</v>
      </c>
      <c r="C1112" t="s">
        <v>56</v>
      </c>
      <c r="D1112" t="s">
        <v>306</v>
      </c>
      <c r="E1112" t="s">
        <v>50</v>
      </c>
      <c r="F1112" s="1">
        <v>42806</v>
      </c>
      <c r="G1112" s="1">
        <v>42906</v>
      </c>
      <c r="H1112">
        <v>53</v>
      </c>
      <c r="I1112" t="str">
        <f>VLOOKUP(pipeline!D1112,account,2,FALSE)</f>
        <v>technolgy</v>
      </c>
      <c r="J1112">
        <f t="shared" si="816"/>
        <v>1997</v>
      </c>
      <c r="K1112">
        <f t="shared" si="817"/>
        <v>8170.38</v>
      </c>
      <c r="L1112">
        <f t="shared" si="818"/>
        <v>16499</v>
      </c>
      <c r="M1112" t="str">
        <f t="shared" si="819"/>
        <v>Korea</v>
      </c>
      <c r="N1112">
        <f t="shared" si="820"/>
        <v>0</v>
      </c>
      <c r="O1112" t="str">
        <f t="shared" si="821"/>
        <v>MG</v>
      </c>
      <c r="P1112">
        <f t="shared" si="822"/>
        <v>55</v>
      </c>
      <c r="Q1112" t="str">
        <f t="shared" si="823"/>
        <v>Dustin Brinkmann</v>
      </c>
      <c r="R1112" t="str">
        <f t="shared" si="824"/>
        <v>Central</v>
      </c>
    </row>
    <row r="1113" spans="1:18">
      <c r="A1113" t="s">
        <v>1277</v>
      </c>
      <c r="B1113" t="s">
        <v>17</v>
      </c>
      <c r="C1113" t="s">
        <v>56</v>
      </c>
      <c r="D1113" t="s">
        <v>103</v>
      </c>
      <c r="E1113" t="s">
        <v>50</v>
      </c>
      <c r="F1113" s="1">
        <v>42806</v>
      </c>
      <c r="G1113" s="1">
        <v>42881</v>
      </c>
      <c r="H1113">
        <v>56</v>
      </c>
      <c r="I1113" t="str">
        <f>VLOOKUP(pipeline!D1113,account,2,FALSE)</f>
        <v>employment</v>
      </c>
      <c r="J1113">
        <f t="shared" si="816"/>
        <v>1988</v>
      </c>
      <c r="K1113">
        <f t="shared" si="817"/>
        <v>2059.9</v>
      </c>
      <c r="L1113">
        <f t="shared" si="818"/>
        <v>3644</v>
      </c>
      <c r="M1113" t="str">
        <f t="shared" si="819"/>
        <v>United States</v>
      </c>
      <c r="N1113">
        <f t="shared" si="820"/>
        <v>0</v>
      </c>
      <c r="O1113" t="str">
        <f t="shared" si="821"/>
        <v>MG</v>
      </c>
      <c r="P1113">
        <f t="shared" si="822"/>
        <v>55</v>
      </c>
      <c r="Q1113" t="str">
        <f t="shared" si="823"/>
        <v>Celia Rouche</v>
      </c>
      <c r="R1113" t="str">
        <f t="shared" si="824"/>
        <v>West</v>
      </c>
    </row>
    <row r="1114" spans="1:18">
      <c r="A1114" t="s">
        <v>1278</v>
      </c>
      <c r="B1114" t="s">
        <v>41</v>
      </c>
      <c r="C1114" t="s">
        <v>55</v>
      </c>
      <c r="D1114" t="s">
        <v>106</v>
      </c>
      <c r="E1114" t="s">
        <v>50</v>
      </c>
      <c r="F1114" s="1">
        <v>42806</v>
      </c>
      <c r="G1114" s="1">
        <v>42811</v>
      </c>
      <c r="H1114">
        <v>665</v>
      </c>
      <c r="I1114" t="str">
        <f>VLOOKUP(pipeline!D1114,account,2,FALSE)</f>
        <v>software</v>
      </c>
      <c r="J1114">
        <f t="shared" si="816"/>
        <v>1996</v>
      </c>
      <c r="K1114">
        <f t="shared" si="817"/>
        <v>6354.87</v>
      </c>
      <c r="L1114">
        <f t="shared" si="818"/>
        <v>16780</v>
      </c>
      <c r="M1114" t="str">
        <f t="shared" si="819"/>
        <v>United States</v>
      </c>
      <c r="N1114" t="str">
        <f t="shared" si="820"/>
        <v>Bubba Gump</v>
      </c>
      <c r="O1114" t="str">
        <f t="shared" si="821"/>
        <v>GTX</v>
      </c>
      <c r="P1114">
        <f t="shared" si="822"/>
        <v>550</v>
      </c>
      <c r="Q1114" t="str">
        <f t="shared" si="823"/>
        <v>Summer Sewald</v>
      </c>
      <c r="R1114" t="str">
        <f t="shared" si="824"/>
        <v>West</v>
      </c>
    </row>
    <row r="1115" spans="1:18">
      <c r="A1115" t="s">
        <v>1279</v>
      </c>
      <c r="B1115" t="s">
        <v>19</v>
      </c>
      <c r="C1115" t="s">
        <v>58</v>
      </c>
      <c r="D1115" t="s">
        <v>309</v>
      </c>
      <c r="E1115" t="s">
        <v>50</v>
      </c>
      <c r="F1115" s="1">
        <v>42807</v>
      </c>
      <c r="G1115" s="1">
        <v>42864</v>
      </c>
      <c r="H1115">
        <v>1140</v>
      </c>
      <c r="I1115" t="str">
        <f>VLOOKUP(pipeline!D1115,account,2,FALSE)</f>
        <v>marketing</v>
      </c>
      <c r="J1115">
        <f t="shared" si="816"/>
        <v>1986</v>
      </c>
      <c r="K1115">
        <f t="shared" si="817"/>
        <v>2403.58</v>
      </c>
      <c r="L1115">
        <f t="shared" si="818"/>
        <v>8801</v>
      </c>
      <c r="M1115" t="str">
        <f t="shared" si="819"/>
        <v>United States</v>
      </c>
      <c r="N1115">
        <f t="shared" si="820"/>
        <v>0</v>
      </c>
      <c r="O1115" t="str">
        <f t="shared" si="821"/>
        <v>GTX</v>
      </c>
      <c r="P1115">
        <f t="shared" si="822"/>
        <v>1096</v>
      </c>
      <c r="Q1115" t="str">
        <f t="shared" si="823"/>
        <v>Dustin Brinkmann</v>
      </c>
      <c r="R1115" t="str">
        <f t="shared" si="824"/>
        <v>Central</v>
      </c>
    </row>
    <row r="1116" spans="1:18">
      <c r="A1116" t="s">
        <v>1280</v>
      </c>
      <c r="B1116" t="s">
        <v>19</v>
      </c>
      <c r="C1116" t="s">
        <v>56</v>
      </c>
      <c r="D1116" t="s">
        <v>442</v>
      </c>
      <c r="E1116" t="s">
        <v>50</v>
      </c>
      <c r="F1116" s="1">
        <v>42807</v>
      </c>
      <c r="G1116" s="1">
        <v>42880</v>
      </c>
      <c r="H1116">
        <v>52</v>
      </c>
      <c r="I1116" t="str">
        <f>VLOOKUP(pipeline!D1116,account,2,FALSE)</f>
        <v>retail</v>
      </c>
      <c r="J1116">
        <f t="shared" si="816"/>
        <v>1988</v>
      </c>
      <c r="K1116">
        <f t="shared" si="817"/>
        <v>1376.8</v>
      </c>
      <c r="L1116">
        <f t="shared" si="818"/>
        <v>1165</v>
      </c>
      <c r="M1116" t="str">
        <f t="shared" si="819"/>
        <v>Belgium</v>
      </c>
      <c r="N1116">
        <f t="shared" si="820"/>
        <v>0</v>
      </c>
      <c r="O1116" t="str">
        <f t="shared" si="821"/>
        <v>MG</v>
      </c>
      <c r="P1116">
        <f t="shared" si="822"/>
        <v>55</v>
      </c>
      <c r="Q1116" t="str">
        <f t="shared" si="823"/>
        <v>Dustin Brinkmann</v>
      </c>
      <c r="R1116" t="str">
        <f t="shared" si="824"/>
        <v>Central</v>
      </c>
    </row>
    <row r="1117" spans="1:18">
      <c r="A1117" t="s">
        <v>1281</v>
      </c>
      <c r="B1117" t="s">
        <v>19</v>
      </c>
      <c r="C1117" t="s">
        <v>56</v>
      </c>
      <c r="D1117" t="s">
        <v>117</v>
      </c>
      <c r="E1117" t="s">
        <v>50</v>
      </c>
      <c r="F1117" s="1">
        <v>42807</v>
      </c>
      <c r="G1117" s="1">
        <v>42894</v>
      </c>
      <c r="H1117">
        <v>52</v>
      </c>
      <c r="I1117" t="str">
        <f>VLOOKUP(pipeline!D1117,account,2,FALSE)</f>
        <v>services</v>
      </c>
      <c r="J1117">
        <f t="shared" si="816"/>
        <v>1997</v>
      </c>
      <c r="K1117">
        <f t="shared" si="817"/>
        <v>2041.73</v>
      </c>
      <c r="L1117">
        <f t="shared" si="818"/>
        <v>5276</v>
      </c>
      <c r="M1117" t="str">
        <f t="shared" si="819"/>
        <v>United States</v>
      </c>
      <c r="N1117">
        <f t="shared" si="820"/>
        <v>0</v>
      </c>
      <c r="O1117" t="str">
        <f t="shared" si="821"/>
        <v>MG</v>
      </c>
      <c r="P1117">
        <f t="shared" si="822"/>
        <v>55</v>
      </c>
      <c r="Q1117" t="str">
        <f t="shared" si="823"/>
        <v>Dustin Brinkmann</v>
      </c>
      <c r="R1117" t="str">
        <f t="shared" si="824"/>
        <v>Central</v>
      </c>
    </row>
    <row r="1118" spans="1:18">
      <c r="A1118" t="s">
        <v>1282</v>
      </c>
      <c r="B1118" t="s">
        <v>31</v>
      </c>
      <c r="C1118" t="s">
        <v>59</v>
      </c>
      <c r="D1118" t="s">
        <v>218</v>
      </c>
      <c r="E1118" t="s">
        <v>52</v>
      </c>
      <c r="F1118" s="1">
        <v>42807</v>
      </c>
      <c r="G1118" s="1">
        <v>42818</v>
      </c>
      <c r="H1118">
        <v>0</v>
      </c>
      <c r="I1118" t="str">
        <f>VLOOKUP(pipeline!D1118,account,2,FALSE)</f>
        <v>technolgy</v>
      </c>
      <c r="J1118">
        <f t="shared" si="816"/>
        <v>1992</v>
      </c>
      <c r="K1118">
        <f t="shared" si="817"/>
        <v>1712.68</v>
      </c>
      <c r="L1118">
        <f t="shared" si="818"/>
        <v>3194</v>
      </c>
      <c r="M1118" t="str">
        <f t="shared" si="819"/>
        <v>United States</v>
      </c>
      <c r="N1118" t="str">
        <f t="shared" si="820"/>
        <v>Acme Corporation</v>
      </c>
      <c r="O1118" t="str">
        <f t="shared" si="821"/>
        <v>GTX</v>
      </c>
      <c r="P1118">
        <f t="shared" si="822"/>
        <v>5482</v>
      </c>
      <c r="Q1118" t="str">
        <f t="shared" si="823"/>
        <v>Rocco Neubert</v>
      </c>
      <c r="R1118" t="str">
        <f t="shared" si="824"/>
        <v>East</v>
      </c>
    </row>
    <row r="1119" spans="1:18">
      <c r="A1119" t="s">
        <v>1283</v>
      </c>
      <c r="B1119" t="s">
        <v>20</v>
      </c>
      <c r="C1119" t="s">
        <v>59</v>
      </c>
      <c r="D1119" t="s">
        <v>145</v>
      </c>
      <c r="E1119" t="s">
        <v>50</v>
      </c>
      <c r="F1119" s="1">
        <v>42807</v>
      </c>
      <c r="G1119" s="1">
        <v>42868</v>
      </c>
      <c r="H1119">
        <v>5121</v>
      </c>
      <c r="I1119" t="str">
        <f>VLOOKUP(pipeline!D1119,account,2,FALSE)</f>
        <v>marketing</v>
      </c>
      <c r="J1119">
        <f t="shared" ref="J1119:J1127" si="825">VLOOKUP(D1119,account,3,FALSE)</f>
        <v>1985</v>
      </c>
      <c r="K1119">
        <f t="shared" ref="K1119:K1127" si="826">VLOOKUP(D1119,account,4,FALSE)</f>
        <v>375.43</v>
      </c>
      <c r="L1119">
        <f t="shared" ref="L1119:L1127" si="827">VLOOKUP(D1119,account,5,FALSE)</f>
        <v>1190</v>
      </c>
      <c r="M1119" t="str">
        <f t="shared" ref="M1119:M1127" si="828">VLOOKUP(D1119,account,6,FALSE)</f>
        <v>United States</v>
      </c>
      <c r="N1119">
        <f t="shared" ref="N1119:N1127" si="829">VLOOKUP(D1119,accounts,7,FALSE)</f>
        <v>0</v>
      </c>
      <c r="O1119" t="str">
        <f t="shared" ref="O1119:O1127" si="830">VLOOKUP(C1119,products,2,FALSE)</f>
        <v>GTX</v>
      </c>
      <c r="P1119">
        <f t="shared" ref="P1119:P1127" si="831">VLOOKUP(C1119,products,3,FALSE)</f>
        <v>5482</v>
      </c>
      <c r="Q1119" t="str">
        <f t="shared" ref="Q1119:Q1127" si="832">VLOOKUP(B1119,sales,2,FALSE)</f>
        <v>Dustin Brinkmann</v>
      </c>
      <c r="R1119" t="str">
        <f t="shared" ref="R1119:R1127" si="833">VLOOKUP(B1119,sales,3,FALSE)</f>
        <v>Central</v>
      </c>
    </row>
    <row r="1120" spans="1:18">
      <c r="A1120" t="s">
        <v>1284</v>
      </c>
      <c r="B1120" t="s">
        <v>20</v>
      </c>
      <c r="C1120" t="s">
        <v>57</v>
      </c>
      <c r="D1120" t="s">
        <v>155</v>
      </c>
      <c r="E1120" t="s">
        <v>50</v>
      </c>
      <c r="F1120" s="1">
        <v>42807</v>
      </c>
      <c r="G1120" s="1">
        <v>42825</v>
      </c>
      <c r="H1120">
        <v>3611</v>
      </c>
      <c r="I1120" t="str">
        <f>VLOOKUP(pipeline!D1120,account,2,FALSE)</f>
        <v>technolgy</v>
      </c>
      <c r="J1120">
        <f t="shared" si="825"/>
        <v>1983</v>
      </c>
      <c r="K1120">
        <f t="shared" si="826"/>
        <v>1008.06</v>
      </c>
      <c r="L1120">
        <f t="shared" si="827"/>
        <v>1238</v>
      </c>
      <c r="M1120" t="str">
        <f t="shared" si="828"/>
        <v>United States</v>
      </c>
      <c r="N1120">
        <f t="shared" si="829"/>
        <v>0</v>
      </c>
      <c r="O1120" t="str">
        <f t="shared" si="830"/>
        <v>MG</v>
      </c>
      <c r="P1120">
        <f t="shared" si="831"/>
        <v>3393</v>
      </c>
      <c r="Q1120" t="str">
        <f t="shared" si="832"/>
        <v>Dustin Brinkmann</v>
      </c>
      <c r="R1120" t="str">
        <f t="shared" si="833"/>
        <v>Central</v>
      </c>
    </row>
    <row r="1121" spans="1:18">
      <c r="A1121" t="s">
        <v>1285</v>
      </c>
      <c r="B1121" t="s">
        <v>7</v>
      </c>
      <c r="C1121" t="s">
        <v>56</v>
      </c>
      <c r="D1121" t="s">
        <v>817</v>
      </c>
      <c r="E1121" t="s">
        <v>50</v>
      </c>
      <c r="F1121" s="1">
        <v>42807</v>
      </c>
      <c r="G1121" s="1">
        <v>42818</v>
      </c>
      <c r="H1121">
        <v>50</v>
      </c>
      <c r="I1121" t="str">
        <f>VLOOKUP(pipeline!D1121,account,2,FALSE)</f>
        <v>entertainment</v>
      </c>
      <c r="J1121">
        <f t="shared" si="825"/>
        <v>1989</v>
      </c>
      <c r="K1121">
        <f t="shared" si="826"/>
        <v>665.06</v>
      </c>
      <c r="L1121">
        <f t="shared" si="827"/>
        <v>1095</v>
      </c>
      <c r="M1121" t="str">
        <f t="shared" si="828"/>
        <v>United States</v>
      </c>
      <c r="N1121">
        <f t="shared" si="829"/>
        <v>0</v>
      </c>
      <c r="O1121" t="str">
        <f t="shared" si="830"/>
        <v>MG</v>
      </c>
      <c r="P1121">
        <f t="shared" si="831"/>
        <v>55</v>
      </c>
      <c r="Q1121" t="str">
        <f t="shared" si="832"/>
        <v>Cara Losch</v>
      </c>
      <c r="R1121" t="str">
        <f t="shared" si="833"/>
        <v>East</v>
      </c>
    </row>
    <row r="1122" spans="1:18">
      <c r="A1122" t="s">
        <v>1286</v>
      </c>
      <c r="B1122" t="s">
        <v>25</v>
      </c>
      <c r="C1122" t="s">
        <v>55</v>
      </c>
      <c r="D1122" t="s">
        <v>155</v>
      </c>
      <c r="E1122" t="s">
        <v>50</v>
      </c>
      <c r="F1122" s="1">
        <v>42807</v>
      </c>
      <c r="G1122" s="1">
        <v>42870</v>
      </c>
      <c r="H1122">
        <v>618</v>
      </c>
      <c r="I1122" t="str">
        <f>VLOOKUP(pipeline!D1122,account,2,FALSE)</f>
        <v>technolgy</v>
      </c>
      <c r="J1122">
        <f t="shared" si="825"/>
        <v>1983</v>
      </c>
      <c r="K1122">
        <f t="shared" si="826"/>
        <v>1008.06</v>
      </c>
      <c r="L1122">
        <f t="shared" si="827"/>
        <v>1238</v>
      </c>
      <c r="M1122" t="str">
        <f t="shared" si="828"/>
        <v>United States</v>
      </c>
      <c r="N1122">
        <f t="shared" si="829"/>
        <v>0</v>
      </c>
      <c r="O1122" t="str">
        <f t="shared" si="830"/>
        <v>GTX</v>
      </c>
      <c r="P1122">
        <f t="shared" si="831"/>
        <v>550</v>
      </c>
      <c r="Q1122" t="str">
        <f t="shared" si="832"/>
        <v>Melvin Marxen</v>
      </c>
      <c r="R1122" t="str">
        <f t="shared" si="833"/>
        <v>Central</v>
      </c>
    </row>
    <row r="1123" spans="1:18">
      <c r="A1123" t="s">
        <v>1287</v>
      </c>
      <c r="B1123" t="s">
        <v>25</v>
      </c>
      <c r="C1123" t="s">
        <v>58</v>
      </c>
      <c r="D1123" t="s">
        <v>221</v>
      </c>
      <c r="E1123" t="s">
        <v>50</v>
      </c>
      <c r="F1123" s="1">
        <v>42807</v>
      </c>
      <c r="G1123" s="1">
        <v>42811</v>
      </c>
      <c r="H1123">
        <v>1247</v>
      </c>
      <c r="I1123" t="str">
        <f>VLOOKUP(pipeline!D1123,account,2,FALSE)</f>
        <v>technolgy</v>
      </c>
      <c r="J1123">
        <f t="shared" si="825"/>
        <v>2000</v>
      </c>
      <c r="K1123">
        <f t="shared" si="826"/>
        <v>1223.72</v>
      </c>
      <c r="L1123">
        <f t="shared" si="827"/>
        <v>2497</v>
      </c>
      <c r="M1123" t="str">
        <f t="shared" si="828"/>
        <v>Norway</v>
      </c>
      <c r="N1123">
        <f t="shared" si="829"/>
        <v>0</v>
      </c>
      <c r="O1123" t="str">
        <f t="shared" si="830"/>
        <v>GTX</v>
      </c>
      <c r="P1123">
        <f t="shared" si="831"/>
        <v>1096</v>
      </c>
      <c r="Q1123" t="str">
        <f t="shared" si="832"/>
        <v>Melvin Marxen</v>
      </c>
      <c r="R1123" t="str">
        <f t="shared" si="833"/>
        <v>Central</v>
      </c>
    </row>
    <row r="1124" spans="1:18">
      <c r="A1124" t="s">
        <v>1288</v>
      </c>
      <c r="B1124" t="s">
        <v>13</v>
      </c>
      <c r="C1124" t="s">
        <v>56</v>
      </c>
      <c r="D1124" t="s">
        <v>318</v>
      </c>
      <c r="E1124" t="s">
        <v>53</v>
      </c>
      <c r="F1124" s="1">
        <v>42807</v>
      </c>
      <c r="I1124" t="str">
        <f>VLOOKUP(pipeline!D1124,account,2,FALSE)</f>
        <v>retail</v>
      </c>
      <c r="J1124">
        <f t="shared" si="825"/>
        <v>2000</v>
      </c>
      <c r="K1124">
        <f t="shared" si="826"/>
        <v>167.89</v>
      </c>
      <c r="L1124">
        <f t="shared" si="827"/>
        <v>493</v>
      </c>
      <c r="M1124" t="str">
        <f t="shared" si="828"/>
        <v>Romania</v>
      </c>
      <c r="N1124">
        <f t="shared" si="829"/>
        <v>0</v>
      </c>
      <c r="O1124" t="str">
        <f t="shared" si="830"/>
        <v>MG</v>
      </c>
      <c r="P1124">
        <f t="shared" si="831"/>
        <v>55</v>
      </c>
      <c r="Q1124" t="str">
        <f t="shared" si="832"/>
        <v>Celia Rouche</v>
      </c>
      <c r="R1124" t="str">
        <f t="shared" si="833"/>
        <v>West</v>
      </c>
    </row>
    <row r="1125" spans="1:18">
      <c r="A1125" t="s">
        <v>1289</v>
      </c>
      <c r="B1125" t="s">
        <v>8</v>
      </c>
      <c r="C1125" t="s">
        <v>56</v>
      </c>
      <c r="D1125" t="s">
        <v>381</v>
      </c>
      <c r="E1125" t="s">
        <v>50</v>
      </c>
      <c r="F1125" s="1">
        <v>42807</v>
      </c>
      <c r="G1125" s="1">
        <v>42858</v>
      </c>
      <c r="H1125">
        <v>55</v>
      </c>
      <c r="I1125" t="str">
        <f>VLOOKUP(pipeline!D1125,account,2,FALSE)</f>
        <v>marketing</v>
      </c>
      <c r="J1125">
        <f t="shared" si="825"/>
        <v>1999</v>
      </c>
      <c r="K1125">
        <f t="shared" si="826"/>
        <v>1197.44</v>
      </c>
      <c r="L1125">
        <f t="shared" si="827"/>
        <v>2570</v>
      </c>
      <c r="M1125" t="str">
        <f t="shared" si="828"/>
        <v>United States</v>
      </c>
      <c r="N1125">
        <f t="shared" si="829"/>
        <v>0</v>
      </c>
      <c r="O1125" t="str">
        <f t="shared" si="830"/>
        <v>MG</v>
      </c>
      <c r="P1125">
        <f t="shared" si="831"/>
        <v>55</v>
      </c>
      <c r="Q1125" t="str">
        <f t="shared" si="832"/>
        <v>Cara Losch</v>
      </c>
      <c r="R1125" t="str">
        <f t="shared" si="833"/>
        <v>East</v>
      </c>
    </row>
    <row r="1126" spans="1:18">
      <c r="A1126" t="s">
        <v>1290</v>
      </c>
      <c r="B1126" t="s">
        <v>14</v>
      </c>
      <c r="C1126" t="s">
        <v>58</v>
      </c>
      <c r="D1126" t="s">
        <v>273</v>
      </c>
      <c r="E1126" t="s">
        <v>50</v>
      </c>
      <c r="F1126" s="1">
        <v>42807</v>
      </c>
      <c r="G1126" s="1">
        <v>42903</v>
      </c>
      <c r="H1126">
        <v>1157</v>
      </c>
      <c r="I1126" t="str">
        <f>VLOOKUP(pipeline!D1126,account,2,FALSE)</f>
        <v>retail</v>
      </c>
      <c r="J1126">
        <f t="shared" si="825"/>
        <v>1996</v>
      </c>
      <c r="K1126">
        <f t="shared" si="826"/>
        <v>2214.94</v>
      </c>
      <c r="L1126">
        <f t="shared" si="827"/>
        <v>5374</v>
      </c>
      <c r="M1126" t="str">
        <f t="shared" si="828"/>
        <v>United States</v>
      </c>
      <c r="N1126">
        <f t="shared" si="829"/>
        <v>0</v>
      </c>
      <c r="O1126" t="str">
        <f t="shared" si="830"/>
        <v>GTX</v>
      </c>
      <c r="P1126">
        <f t="shared" si="831"/>
        <v>1096</v>
      </c>
      <c r="Q1126" t="str">
        <f t="shared" si="832"/>
        <v>Celia Rouche</v>
      </c>
      <c r="R1126" t="str">
        <f t="shared" si="833"/>
        <v>West</v>
      </c>
    </row>
    <row r="1127" spans="1:18">
      <c r="A1127" t="s">
        <v>1291</v>
      </c>
      <c r="B1127" t="s">
        <v>39</v>
      </c>
      <c r="C1127" t="s">
        <v>55</v>
      </c>
      <c r="D1127" t="s">
        <v>306</v>
      </c>
      <c r="E1127" t="s">
        <v>50</v>
      </c>
      <c r="F1127" s="1">
        <v>42807</v>
      </c>
      <c r="G1127" s="1">
        <v>42877</v>
      </c>
      <c r="H1127">
        <v>537</v>
      </c>
      <c r="I1127" t="str">
        <f>VLOOKUP(pipeline!D1127,account,2,FALSE)</f>
        <v>technolgy</v>
      </c>
      <c r="J1127">
        <f t="shared" si="825"/>
        <v>1997</v>
      </c>
      <c r="K1127">
        <f t="shared" si="826"/>
        <v>8170.38</v>
      </c>
      <c r="L1127">
        <f t="shared" si="827"/>
        <v>16499</v>
      </c>
      <c r="M1127" t="str">
        <f t="shared" si="828"/>
        <v>Korea</v>
      </c>
      <c r="N1127">
        <f t="shared" si="829"/>
        <v>0</v>
      </c>
      <c r="O1127" t="str">
        <f t="shared" si="830"/>
        <v>GTX</v>
      </c>
      <c r="P1127">
        <f t="shared" si="831"/>
        <v>550</v>
      </c>
      <c r="Q1127" t="str">
        <f t="shared" si="832"/>
        <v>Summer Sewald</v>
      </c>
      <c r="R1127" t="str">
        <f t="shared" si="833"/>
        <v>West</v>
      </c>
    </row>
    <row r="1128" spans="1:18">
      <c r="A1128" t="s">
        <v>1292</v>
      </c>
      <c r="B1128" t="s">
        <v>22</v>
      </c>
      <c r="C1128" t="s">
        <v>56</v>
      </c>
      <c r="D1128" t="s">
        <v>290</v>
      </c>
      <c r="E1128" t="s">
        <v>50</v>
      </c>
      <c r="F1128" s="1">
        <v>42807</v>
      </c>
      <c r="G1128" s="1">
        <v>42866</v>
      </c>
      <c r="H1128">
        <v>57</v>
      </c>
      <c r="I1128" t="str">
        <f>VLOOKUP(pipeline!D1128,account,2,FALSE)</f>
        <v>medical</v>
      </c>
      <c r="J1128">
        <f t="shared" ref="J1128:J1137" si="834">VLOOKUP(D1128,account,3,FALSE)</f>
        <v>2002</v>
      </c>
      <c r="K1128">
        <f t="shared" ref="K1128:K1137" si="835">VLOOKUP(D1128,account,4,FALSE)</f>
        <v>3178.24</v>
      </c>
      <c r="L1128">
        <f t="shared" ref="L1128:L1137" si="836">VLOOKUP(D1128,account,5,FALSE)</f>
        <v>4540</v>
      </c>
      <c r="M1128" t="str">
        <f t="shared" ref="M1128:M1137" si="837">VLOOKUP(D1128,account,6,FALSE)</f>
        <v>United States</v>
      </c>
      <c r="N1128">
        <f t="shared" ref="N1128:N1137" si="838">VLOOKUP(D1128,accounts,7,FALSE)</f>
        <v>0</v>
      </c>
      <c r="O1128" t="str">
        <f t="shared" ref="O1128:O1137" si="839">VLOOKUP(C1128,products,2,FALSE)</f>
        <v>MG</v>
      </c>
      <c r="P1128">
        <f t="shared" ref="P1128:P1137" si="840">VLOOKUP(C1128,products,3,FALSE)</f>
        <v>55</v>
      </c>
      <c r="Q1128" t="str">
        <f t="shared" ref="Q1128:Q1137" si="841">VLOOKUP(B1128,sales,2,FALSE)</f>
        <v>Dustin Brinkmann</v>
      </c>
      <c r="R1128" t="str">
        <f t="shared" ref="R1128:R1137" si="842">VLOOKUP(B1128,sales,3,FALSE)</f>
        <v>Central</v>
      </c>
    </row>
    <row r="1129" spans="1:18">
      <c r="A1129" t="s">
        <v>1293</v>
      </c>
      <c r="B1129" t="s">
        <v>16</v>
      </c>
      <c r="C1129" t="s">
        <v>56</v>
      </c>
      <c r="D1129" t="s">
        <v>99</v>
      </c>
      <c r="E1129" t="s">
        <v>50</v>
      </c>
      <c r="F1129" s="1">
        <v>42807</v>
      </c>
      <c r="G1129" s="1">
        <v>42875</v>
      </c>
      <c r="H1129">
        <v>66</v>
      </c>
      <c r="I1129" t="str">
        <f>VLOOKUP(pipeline!D1129,account,2,FALSE)</f>
        <v>marketing</v>
      </c>
      <c r="J1129">
        <f t="shared" si="834"/>
        <v>2008</v>
      </c>
      <c r="K1129">
        <f t="shared" si="835"/>
        <v>894.37</v>
      </c>
      <c r="L1129">
        <f t="shared" si="836"/>
        <v>1593</v>
      </c>
      <c r="M1129" t="str">
        <f t="shared" si="837"/>
        <v>Poland</v>
      </c>
      <c r="N1129">
        <f t="shared" si="838"/>
        <v>0</v>
      </c>
      <c r="O1129" t="str">
        <f t="shared" si="839"/>
        <v>MG</v>
      </c>
      <c r="P1129">
        <f t="shared" si="840"/>
        <v>55</v>
      </c>
      <c r="Q1129" t="str">
        <f t="shared" si="841"/>
        <v>Celia Rouche</v>
      </c>
      <c r="R1129" t="str">
        <f t="shared" si="842"/>
        <v>West</v>
      </c>
    </row>
    <row r="1130" spans="1:18">
      <c r="A1130" t="s">
        <v>1294</v>
      </c>
      <c r="B1130" t="s">
        <v>32</v>
      </c>
      <c r="C1130" t="s">
        <v>57</v>
      </c>
      <c r="D1130" t="s">
        <v>245</v>
      </c>
      <c r="E1130" t="s">
        <v>50</v>
      </c>
      <c r="F1130" s="1">
        <v>42808</v>
      </c>
      <c r="G1130" s="1">
        <v>42815</v>
      </c>
      <c r="H1130">
        <v>3503</v>
      </c>
      <c r="I1130" t="str">
        <f>VLOOKUP(pipeline!D1130,account,2,FALSE)</f>
        <v>retail</v>
      </c>
      <c r="J1130">
        <f t="shared" si="834"/>
        <v>1990</v>
      </c>
      <c r="K1130">
        <f t="shared" si="835"/>
        <v>2520.83</v>
      </c>
      <c r="L1130">
        <f t="shared" si="836"/>
        <v>3502</v>
      </c>
      <c r="M1130" t="str">
        <f t="shared" si="837"/>
        <v>United States</v>
      </c>
      <c r="N1130">
        <f t="shared" si="838"/>
        <v>0</v>
      </c>
      <c r="O1130" t="str">
        <f t="shared" si="839"/>
        <v>MG</v>
      </c>
      <c r="P1130">
        <f t="shared" si="840"/>
        <v>3393</v>
      </c>
      <c r="Q1130" t="str">
        <f t="shared" si="841"/>
        <v>Rocco Neubert</v>
      </c>
      <c r="R1130" t="str">
        <f t="shared" si="842"/>
        <v>East</v>
      </c>
    </row>
    <row r="1131" spans="1:18">
      <c r="A1131" t="s">
        <v>1295</v>
      </c>
      <c r="B1131" t="s">
        <v>32</v>
      </c>
      <c r="C1131" t="s">
        <v>57</v>
      </c>
      <c r="D1131" t="s">
        <v>138</v>
      </c>
      <c r="E1131" t="s">
        <v>50</v>
      </c>
      <c r="F1131" s="1">
        <v>42808</v>
      </c>
      <c r="G1131" s="1">
        <v>42899</v>
      </c>
      <c r="H1131">
        <v>3600</v>
      </c>
      <c r="I1131" t="str">
        <f>VLOOKUP(pipeline!D1131,account,2,FALSE)</f>
        <v>marketing</v>
      </c>
      <c r="J1131">
        <f t="shared" si="834"/>
        <v>1984</v>
      </c>
      <c r="K1131">
        <f t="shared" si="835"/>
        <v>3027.46</v>
      </c>
      <c r="L1131">
        <f t="shared" si="836"/>
        <v>9516</v>
      </c>
      <c r="M1131" t="str">
        <f t="shared" si="837"/>
        <v>Jordan</v>
      </c>
      <c r="N1131">
        <f t="shared" si="838"/>
        <v>0</v>
      </c>
      <c r="O1131" t="str">
        <f t="shared" si="839"/>
        <v>MG</v>
      </c>
      <c r="P1131">
        <f t="shared" si="840"/>
        <v>3393</v>
      </c>
      <c r="Q1131" t="str">
        <f t="shared" si="841"/>
        <v>Rocco Neubert</v>
      </c>
      <c r="R1131" t="str">
        <f t="shared" si="842"/>
        <v>East</v>
      </c>
    </row>
    <row r="1132" spans="1:18">
      <c r="A1132" t="s">
        <v>1296</v>
      </c>
      <c r="B1132" t="s">
        <v>33</v>
      </c>
      <c r="C1132" t="s">
        <v>55</v>
      </c>
      <c r="D1132" t="s">
        <v>817</v>
      </c>
      <c r="E1132" t="s">
        <v>50</v>
      </c>
      <c r="F1132" s="1">
        <v>42808</v>
      </c>
      <c r="G1132" s="1">
        <v>42813</v>
      </c>
      <c r="H1132">
        <v>425</v>
      </c>
      <c r="I1132" t="str">
        <f>VLOOKUP(pipeline!D1132,account,2,FALSE)</f>
        <v>entertainment</v>
      </c>
      <c r="J1132">
        <f t="shared" si="834"/>
        <v>1989</v>
      </c>
      <c r="K1132">
        <f t="shared" si="835"/>
        <v>665.06</v>
      </c>
      <c r="L1132">
        <f t="shared" si="836"/>
        <v>1095</v>
      </c>
      <c r="M1132" t="str">
        <f t="shared" si="837"/>
        <v>United States</v>
      </c>
      <c r="N1132">
        <f t="shared" si="838"/>
        <v>0</v>
      </c>
      <c r="O1132" t="str">
        <f t="shared" si="839"/>
        <v>GTX</v>
      </c>
      <c r="P1132">
        <f t="shared" si="840"/>
        <v>550</v>
      </c>
      <c r="Q1132" t="str">
        <f t="shared" si="841"/>
        <v>Rocco Neubert</v>
      </c>
      <c r="R1132" t="str">
        <f t="shared" si="842"/>
        <v>East</v>
      </c>
    </row>
    <row r="1133" spans="1:18">
      <c r="A1133" t="s">
        <v>1297</v>
      </c>
      <c r="B1133" t="s">
        <v>25</v>
      </c>
      <c r="C1133" t="s">
        <v>56</v>
      </c>
      <c r="D1133" t="s">
        <v>129</v>
      </c>
      <c r="E1133" t="s">
        <v>50</v>
      </c>
      <c r="F1133" s="1">
        <v>42808</v>
      </c>
      <c r="G1133" s="1">
        <v>42861</v>
      </c>
      <c r="H1133">
        <v>62</v>
      </c>
      <c r="I1133" t="str">
        <f>VLOOKUP(pipeline!D1133,account,2,FALSE)</f>
        <v>marketing</v>
      </c>
      <c r="J1133">
        <f t="shared" si="834"/>
        <v>1995</v>
      </c>
      <c r="K1133">
        <f t="shared" si="835"/>
        <v>2173.98</v>
      </c>
      <c r="L1133">
        <f t="shared" si="836"/>
        <v>2928</v>
      </c>
      <c r="M1133" t="str">
        <f t="shared" si="837"/>
        <v>United States</v>
      </c>
      <c r="N1133" t="str">
        <f t="shared" si="838"/>
        <v>Inity</v>
      </c>
      <c r="O1133" t="str">
        <f t="shared" si="839"/>
        <v>MG</v>
      </c>
      <c r="P1133">
        <f t="shared" si="840"/>
        <v>55</v>
      </c>
      <c r="Q1133" t="str">
        <f t="shared" si="841"/>
        <v>Melvin Marxen</v>
      </c>
      <c r="R1133" t="str">
        <f t="shared" si="842"/>
        <v>Central</v>
      </c>
    </row>
    <row r="1134" spans="1:18">
      <c r="A1134" t="s">
        <v>1298</v>
      </c>
      <c r="B1134" t="s">
        <v>13</v>
      </c>
      <c r="C1134" t="s">
        <v>57</v>
      </c>
      <c r="D1134" t="s">
        <v>151</v>
      </c>
      <c r="E1134" t="s">
        <v>50</v>
      </c>
      <c r="F1134" s="1">
        <v>42808</v>
      </c>
      <c r="G1134" s="1">
        <v>42814</v>
      </c>
      <c r="H1134">
        <v>3386</v>
      </c>
      <c r="I1134" t="str">
        <f>VLOOKUP(pipeline!D1134,account,2,FALSE)</f>
        <v>finance</v>
      </c>
      <c r="J1134">
        <f t="shared" si="834"/>
        <v>2008</v>
      </c>
      <c r="K1134">
        <f t="shared" si="835"/>
        <v>52.5</v>
      </c>
      <c r="L1134">
        <f t="shared" si="836"/>
        <v>165</v>
      </c>
      <c r="M1134" t="str">
        <f t="shared" si="837"/>
        <v>United States</v>
      </c>
      <c r="N1134">
        <f t="shared" si="838"/>
        <v>0</v>
      </c>
      <c r="O1134" t="str">
        <f t="shared" si="839"/>
        <v>MG</v>
      </c>
      <c r="P1134">
        <f t="shared" si="840"/>
        <v>3393</v>
      </c>
      <c r="Q1134" t="str">
        <f t="shared" si="841"/>
        <v>Celia Rouche</v>
      </c>
      <c r="R1134" t="str">
        <f t="shared" si="842"/>
        <v>West</v>
      </c>
    </row>
    <row r="1135" spans="1:18">
      <c r="A1135" t="s">
        <v>1299</v>
      </c>
      <c r="B1135" t="s">
        <v>26</v>
      </c>
      <c r="C1135" t="s">
        <v>55</v>
      </c>
      <c r="D1135" t="s">
        <v>442</v>
      </c>
      <c r="E1135" t="s">
        <v>50</v>
      </c>
      <c r="F1135" s="1">
        <v>42808</v>
      </c>
      <c r="G1135" s="1">
        <v>42818</v>
      </c>
      <c r="H1135">
        <v>615</v>
      </c>
      <c r="I1135" t="str">
        <f>VLOOKUP(pipeline!D1135,account,2,FALSE)</f>
        <v>retail</v>
      </c>
      <c r="J1135">
        <f t="shared" si="834"/>
        <v>1988</v>
      </c>
      <c r="K1135">
        <f t="shared" si="835"/>
        <v>1376.8</v>
      </c>
      <c r="L1135">
        <f t="shared" si="836"/>
        <v>1165</v>
      </c>
      <c r="M1135" t="str">
        <f t="shared" si="837"/>
        <v>Belgium</v>
      </c>
      <c r="N1135">
        <f t="shared" si="838"/>
        <v>0</v>
      </c>
      <c r="O1135" t="str">
        <f t="shared" si="839"/>
        <v>GTX</v>
      </c>
      <c r="P1135">
        <f t="shared" si="840"/>
        <v>550</v>
      </c>
      <c r="Q1135" t="str">
        <f t="shared" si="841"/>
        <v>Melvin Marxen</v>
      </c>
      <c r="R1135" t="str">
        <f t="shared" si="842"/>
        <v>Central</v>
      </c>
    </row>
    <row r="1136" spans="1:18">
      <c r="A1136" t="s">
        <v>1300</v>
      </c>
      <c r="B1136" t="s">
        <v>26</v>
      </c>
      <c r="C1136" t="s">
        <v>56</v>
      </c>
      <c r="D1136" t="s">
        <v>158</v>
      </c>
      <c r="E1136" t="s">
        <v>50</v>
      </c>
      <c r="F1136" s="1">
        <v>42808</v>
      </c>
      <c r="G1136" s="1">
        <v>42873</v>
      </c>
      <c r="H1136">
        <v>55</v>
      </c>
      <c r="I1136" t="str">
        <f>VLOOKUP(pipeline!D1136,account,2,FALSE)</f>
        <v>finance</v>
      </c>
      <c r="J1136">
        <f t="shared" si="834"/>
        <v>2006</v>
      </c>
      <c r="K1136">
        <f t="shared" si="835"/>
        <v>1102.43</v>
      </c>
      <c r="L1136">
        <f t="shared" si="836"/>
        <v>1759</v>
      </c>
      <c r="M1136" t="str">
        <f t="shared" si="837"/>
        <v>United States</v>
      </c>
      <c r="N1136">
        <f t="shared" si="838"/>
        <v>0</v>
      </c>
      <c r="O1136" t="str">
        <f t="shared" si="839"/>
        <v>MG</v>
      </c>
      <c r="P1136">
        <f t="shared" si="840"/>
        <v>55</v>
      </c>
      <c r="Q1136" t="str">
        <f t="shared" si="841"/>
        <v>Melvin Marxen</v>
      </c>
      <c r="R1136" t="str">
        <f t="shared" si="842"/>
        <v>Central</v>
      </c>
    </row>
    <row r="1137" spans="1:18">
      <c r="A1137" t="s">
        <v>1301</v>
      </c>
      <c r="B1137" t="s">
        <v>15</v>
      </c>
      <c r="C1137" t="s">
        <v>55</v>
      </c>
      <c r="D1137" t="s">
        <v>136</v>
      </c>
      <c r="E1137" t="s">
        <v>53</v>
      </c>
      <c r="F1137" s="1">
        <v>42808</v>
      </c>
      <c r="I1137" t="str">
        <f>VLOOKUP(pipeline!D1137,account,2,FALSE)</f>
        <v>medical</v>
      </c>
      <c r="J1137">
        <f t="shared" si="834"/>
        <v>1996</v>
      </c>
      <c r="K1137">
        <f t="shared" si="835"/>
        <v>439.21</v>
      </c>
      <c r="L1137">
        <f t="shared" si="836"/>
        <v>792</v>
      </c>
      <c r="M1137" t="str">
        <f t="shared" si="837"/>
        <v>United States</v>
      </c>
      <c r="N1137">
        <f t="shared" si="838"/>
        <v>0</v>
      </c>
      <c r="O1137" t="str">
        <f t="shared" si="839"/>
        <v>GTX</v>
      </c>
      <c r="P1137">
        <f t="shared" si="840"/>
        <v>550</v>
      </c>
      <c r="Q1137" t="str">
        <f t="shared" si="841"/>
        <v>Celia Rouche</v>
      </c>
      <c r="R1137" t="str">
        <f t="shared" si="842"/>
        <v>West</v>
      </c>
    </row>
    <row r="1138" spans="1:18">
      <c r="A1138" t="s">
        <v>1302</v>
      </c>
      <c r="B1138" t="s">
        <v>28</v>
      </c>
      <c r="C1138" t="s">
        <v>55</v>
      </c>
      <c r="D1138" t="s">
        <v>290</v>
      </c>
      <c r="E1138" t="s">
        <v>52</v>
      </c>
      <c r="F1138" s="1">
        <v>42808</v>
      </c>
      <c r="G1138" s="1">
        <v>42872</v>
      </c>
      <c r="H1138">
        <v>0</v>
      </c>
      <c r="I1138" t="str">
        <f>VLOOKUP(pipeline!D1138,account,2,FALSE)</f>
        <v>medical</v>
      </c>
      <c r="J1138">
        <f t="shared" ref="J1138:J1156" si="843">VLOOKUP(D1138,account,3,FALSE)</f>
        <v>2002</v>
      </c>
      <c r="K1138">
        <f t="shared" ref="K1138:K1156" si="844">VLOOKUP(D1138,account,4,FALSE)</f>
        <v>3178.24</v>
      </c>
      <c r="L1138">
        <f t="shared" ref="L1138:L1156" si="845">VLOOKUP(D1138,account,5,FALSE)</f>
        <v>4540</v>
      </c>
      <c r="M1138" t="str">
        <f t="shared" ref="M1138:M1156" si="846">VLOOKUP(D1138,account,6,FALSE)</f>
        <v>United States</v>
      </c>
      <c r="N1138">
        <f t="shared" ref="N1138:N1156" si="847">VLOOKUP(D1138,accounts,7,FALSE)</f>
        <v>0</v>
      </c>
      <c r="O1138" t="str">
        <f t="shared" ref="O1138:O1156" si="848">VLOOKUP(C1138,products,2,FALSE)</f>
        <v>GTX</v>
      </c>
      <c r="P1138">
        <f t="shared" ref="P1138:P1147" si="849">VLOOKUP(C1138,products,3,FALSE)</f>
        <v>550</v>
      </c>
      <c r="Q1138" t="str">
        <f t="shared" ref="Q1138:Q1147" si="850">VLOOKUP(B1138,sales,2,FALSE)</f>
        <v>Melvin Marxen</v>
      </c>
      <c r="R1138" t="str">
        <f t="shared" ref="R1138:R1147" si="851">VLOOKUP(B1138,sales,3,FALSE)</f>
        <v>Central</v>
      </c>
    </row>
    <row r="1139" spans="1:18">
      <c r="A1139" t="s">
        <v>1303</v>
      </c>
      <c r="B1139" t="s">
        <v>40</v>
      </c>
      <c r="C1139" t="s">
        <v>58</v>
      </c>
      <c r="D1139" t="s">
        <v>87</v>
      </c>
      <c r="E1139" t="s">
        <v>50</v>
      </c>
      <c r="F1139" s="1">
        <v>42808</v>
      </c>
      <c r="G1139" s="1">
        <v>42819</v>
      </c>
      <c r="H1139">
        <v>1019</v>
      </c>
      <c r="I1139" t="str">
        <f>VLOOKUP(pipeline!D1139,account,2,FALSE)</f>
        <v>services</v>
      </c>
      <c r="J1139">
        <f t="shared" si="843"/>
        <v>1982</v>
      </c>
      <c r="K1139">
        <f t="shared" si="844"/>
        <v>792.46</v>
      </c>
      <c r="L1139">
        <f t="shared" si="845"/>
        <v>1299</v>
      </c>
      <c r="M1139" t="str">
        <f t="shared" si="846"/>
        <v>United States</v>
      </c>
      <c r="N1139">
        <f t="shared" si="847"/>
        <v>0</v>
      </c>
      <c r="O1139" t="str">
        <f t="shared" si="848"/>
        <v>GTX</v>
      </c>
      <c r="P1139">
        <f t="shared" si="849"/>
        <v>1096</v>
      </c>
      <c r="Q1139" t="str">
        <f t="shared" si="850"/>
        <v>Summer Sewald</v>
      </c>
      <c r="R1139" t="str">
        <f t="shared" si="851"/>
        <v>West</v>
      </c>
    </row>
    <row r="1140" spans="1:18">
      <c r="A1140" t="s">
        <v>1304</v>
      </c>
      <c r="B1140" t="s">
        <v>40</v>
      </c>
      <c r="C1140" t="s">
        <v>57</v>
      </c>
      <c r="D1140" t="s">
        <v>316</v>
      </c>
      <c r="E1140" t="s">
        <v>50</v>
      </c>
      <c r="F1140" s="1">
        <v>42808</v>
      </c>
      <c r="G1140" s="1">
        <v>42867</v>
      </c>
      <c r="H1140">
        <v>2798</v>
      </c>
      <c r="I1140" t="str">
        <f>VLOOKUP(pipeline!D1140,account,2,FALSE)</f>
        <v>retail</v>
      </c>
      <c r="J1140">
        <f t="shared" si="843"/>
        <v>2009</v>
      </c>
      <c r="K1140">
        <f t="shared" si="844"/>
        <v>497.11</v>
      </c>
      <c r="L1140">
        <f t="shared" si="845"/>
        <v>1588</v>
      </c>
      <c r="M1140" t="str">
        <f t="shared" si="846"/>
        <v>United States</v>
      </c>
      <c r="N1140">
        <f t="shared" si="847"/>
        <v>0</v>
      </c>
      <c r="O1140" t="str">
        <f t="shared" si="848"/>
        <v>MG</v>
      </c>
      <c r="P1140">
        <f t="shared" si="849"/>
        <v>3393</v>
      </c>
      <c r="Q1140" t="str">
        <f t="shared" si="850"/>
        <v>Summer Sewald</v>
      </c>
      <c r="R1140" t="str">
        <f t="shared" si="851"/>
        <v>West</v>
      </c>
    </row>
    <row r="1141" spans="1:18">
      <c r="A1141" t="s">
        <v>1305</v>
      </c>
      <c r="B1141" t="s">
        <v>22</v>
      </c>
      <c r="C1141" t="s">
        <v>55</v>
      </c>
      <c r="D1141" t="s">
        <v>442</v>
      </c>
      <c r="E1141" t="s">
        <v>50</v>
      </c>
      <c r="F1141" s="1">
        <v>42808</v>
      </c>
      <c r="G1141" s="1">
        <v>42889</v>
      </c>
      <c r="H1141">
        <v>502</v>
      </c>
      <c r="I1141" t="str">
        <f>VLOOKUP(pipeline!D1141,account,2,FALSE)</f>
        <v>retail</v>
      </c>
      <c r="J1141">
        <f t="shared" si="843"/>
        <v>1988</v>
      </c>
      <c r="K1141">
        <f t="shared" si="844"/>
        <v>1376.8</v>
      </c>
      <c r="L1141">
        <f t="shared" si="845"/>
        <v>1165</v>
      </c>
      <c r="M1141" t="str">
        <f t="shared" si="846"/>
        <v>Belgium</v>
      </c>
      <c r="N1141">
        <f t="shared" si="847"/>
        <v>0</v>
      </c>
      <c r="O1141" t="str">
        <f t="shared" si="848"/>
        <v>GTX</v>
      </c>
      <c r="P1141">
        <f t="shared" si="849"/>
        <v>550</v>
      </c>
      <c r="Q1141" t="str">
        <f t="shared" si="850"/>
        <v>Dustin Brinkmann</v>
      </c>
      <c r="R1141" t="str">
        <f t="shared" si="851"/>
        <v>Central</v>
      </c>
    </row>
    <row r="1142" spans="1:18">
      <c r="A1142" t="s">
        <v>1306</v>
      </c>
      <c r="B1142" t="s">
        <v>22</v>
      </c>
      <c r="C1142" t="s">
        <v>57</v>
      </c>
      <c r="D1142" t="s">
        <v>290</v>
      </c>
      <c r="E1142" t="s">
        <v>50</v>
      </c>
      <c r="F1142" s="1">
        <v>42808</v>
      </c>
      <c r="G1142" s="1">
        <v>42810</v>
      </c>
      <c r="H1142">
        <v>3323</v>
      </c>
      <c r="I1142" t="str">
        <f>VLOOKUP(pipeline!D1142,account,2,FALSE)</f>
        <v>medical</v>
      </c>
      <c r="J1142">
        <f t="shared" si="843"/>
        <v>2002</v>
      </c>
      <c r="K1142">
        <f t="shared" si="844"/>
        <v>3178.24</v>
      </c>
      <c r="L1142">
        <f t="shared" si="845"/>
        <v>4540</v>
      </c>
      <c r="M1142" t="str">
        <f t="shared" si="846"/>
        <v>United States</v>
      </c>
      <c r="N1142">
        <f t="shared" si="847"/>
        <v>0</v>
      </c>
      <c r="O1142" t="str">
        <f t="shared" si="848"/>
        <v>MG</v>
      </c>
      <c r="P1142">
        <f t="shared" si="849"/>
        <v>3393</v>
      </c>
      <c r="Q1142" t="str">
        <f t="shared" si="850"/>
        <v>Dustin Brinkmann</v>
      </c>
      <c r="R1142" t="str">
        <f t="shared" si="851"/>
        <v>Central</v>
      </c>
    </row>
    <row r="1143" spans="1:18">
      <c r="A1143" t="s">
        <v>1307</v>
      </c>
      <c r="B1143" t="s">
        <v>35</v>
      </c>
      <c r="C1143" t="s">
        <v>58</v>
      </c>
      <c r="D1143" t="s">
        <v>226</v>
      </c>
      <c r="E1143" t="s">
        <v>52</v>
      </c>
      <c r="F1143" s="1">
        <v>42808</v>
      </c>
      <c r="G1143" s="1">
        <v>42897</v>
      </c>
      <c r="H1143">
        <v>0</v>
      </c>
      <c r="I1143" t="str">
        <f>VLOOKUP(pipeline!D1143,account,2,FALSE)</f>
        <v>medical</v>
      </c>
      <c r="J1143">
        <f t="shared" si="843"/>
        <v>2017</v>
      </c>
      <c r="K1143">
        <f t="shared" si="844"/>
        <v>4.54</v>
      </c>
      <c r="L1143">
        <f t="shared" si="845"/>
        <v>9</v>
      </c>
      <c r="M1143" t="str">
        <f t="shared" si="846"/>
        <v>United States</v>
      </c>
      <c r="N1143">
        <f t="shared" si="847"/>
        <v>0</v>
      </c>
      <c r="O1143" t="str">
        <f t="shared" si="848"/>
        <v>GTX</v>
      </c>
      <c r="P1143">
        <f t="shared" si="849"/>
        <v>1096</v>
      </c>
      <c r="Q1143" t="str">
        <f t="shared" si="850"/>
        <v>Rocco Neubert</v>
      </c>
      <c r="R1143" t="str">
        <f t="shared" si="851"/>
        <v>East</v>
      </c>
    </row>
    <row r="1144" spans="1:18">
      <c r="A1144" t="s">
        <v>1308</v>
      </c>
      <c r="B1144" t="s">
        <v>16</v>
      </c>
      <c r="C1144" t="s">
        <v>56</v>
      </c>
      <c r="D1144" t="s">
        <v>176</v>
      </c>
      <c r="E1144" t="s">
        <v>52</v>
      </c>
      <c r="F1144" s="1">
        <v>42808</v>
      </c>
      <c r="G1144" s="1">
        <v>42824</v>
      </c>
      <c r="H1144">
        <v>0</v>
      </c>
      <c r="I1144" t="str">
        <f>VLOOKUP(pipeline!D1144,account,2,FALSE)</f>
        <v>services</v>
      </c>
      <c r="J1144">
        <f t="shared" si="843"/>
        <v>1987</v>
      </c>
      <c r="K1144">
        <f t="shared" si="844"/>
        <v>405.59</v>
      </c>
      <c r="L1144">
        <f t="shared" si="845"/>
        <v>1179</v>
      </c>
      <c r="M1144" t="str">
        <f t="shared" si="846"/>
        <v>Brazil</v>
      </c>
      <c r="N1144" t="str">
        <f t="shared" si="847"/>
        <v>Warephase</v>
      </c>
      <c r="O1144" t="str">
        <f t="shared" si="848"/>
        <v>MG</v>
      </c>
      <c r="P1144">
        <f t="shared" si="849"/>
        <v>55</v>
      </c>
      <c r="Q1144" t="str">
        <f t="shared" si="850"/>
        <v>Celia Rouche</v>
      </c>
      <c r="R1144" t="str">
        <f t="shared" si="851"/>
        <v>West</v>
      </c>
    </row>
    <row r="1145" spans="1:18">
      <c r="A1145" t="s">
        <v>1309</v>
      </c>
      <c r="B1145" t="s">
        <v>17</v>
      </c>
      <c r="C1145" t="s">
        <v>59</v>
      </c>
      <c r="D1145" t="s">
        <v>176</v>
      </c>
      <c r="E1145" t="s">
        <v>52</v>
      </c>
      <c r="F1145" s="1">
        <v>42808</v>
      </c>
      <c r="G1145" s="1">
        <v>42882</v>
      </c>
      <c r="H1145">
        <v>0</v>
      </c>
      <c r="I1145" t="str">
        <f>VLOOKUP(pipeline!D1145,account,2,FALSE)</f>
        <v>services</v>
      </c>
      <c r="J1145">
        <f t="shared" si="843"/>
        <v>1987</v>
      </c>
      <c r="K1145">
        <f t="shared" si="844"/>
        <v>405.59</v>
      </c>
      <c r="L1145">
        <f t="shared" si="845"/>
        <v>1179</v>
      </c>
      <c r="M1145" t="str">
        <f t="shared" si="846"/>
        <v>Brazil</v>
      </c>
      <c r="N1145" t="str">
        <f t="shared" si="847"/>
        <v>Warephase</v>
      </c>
      <c r="O1145" t="str">
        <f t="shared" si="848"/>
        <v>GTX</v>
      </c>
      <c r="P1145">
        <f t="shared" si="849"/>
        <v>5482</v>
      </c>
      <c r="Q1145" t="str">
        <f t="shared" si="850"/>
        <v>Celia Rouche</v>
      </c>
      <c r="R1145" t="str">
        <f t="shared" si="851"/>
        <v>West</v>
      </c>
    </row>
    <row r="1146" spans="1:18">
      <c r="A1146" t="s">
        <v>1310</v>
      </c>
      <c r="B1146" t="s">
        <v>17</v>
      </c>
      <c r="C1146" t="s">
        <v>57</v>
      </c>
      <c r="D1146" t="s">
        <v>103</v>
      </c>
      <c r="E1146" t="s">
        <v>52</v>
      </c>
      <c r="F1146" s="1">
        <v>42808</v>
      </c>
      <c r="G1146" s="1">
        <v>42907</v>
      </c>
      <c r="H1146">
        <v>0</v>
      </c>
      <c r="I1146" t="str">
        <f>VLOOKUP(pipeline!D1146,account,2,FALSE)</f>
        <v>employment</v>
      </c>
      <c r="J1146">
        <f t="shared" si="843"/>
        <v>1988</v>
      </c>
      <c r="K1146">
        <f t="shared" si="844"/>
        <v>2059.9</v>
      </c>
      <c r="L1146">
        <f t="shared" si="845"/>
        <v>3644</v>
      </c>
      <c r="M1146" t="str">
        <f t="shared" si="846"/>
        <v>United States</v>
      </c>
      <c r="N1146">
        <f t="shared" si="847"/>
        <v>0</v>
      </c>
      <c r="O1146" t="str">
        <f t="shared" si="848"/>
        <v>MG</v>
      </c>
      <c r="P1146">
        <f t="shared" si="849"/>
        <v>3393</v>
      </c>
      <c r="Q1146" t="str">
        <f t="shared" si="850"/>
        <v>Celia Rouche</v>
      </c>
      <c r="R1146" t="str">
        <f t="shared" si="851"/>
        <v>West</v>
      </c>
    </row>
    <row r="1147" spans="1:18">
      <c r="A1147" t="s">
        <v>1311</v>
      </c>
      <c r="B1147" t="s">
        <v>17</v>
      </c>
      <c r="C1147" t="s">
        <v>55</v>
      </c>
      <c r="D1147" t="s">
        <v>106</v>
      </c>
      <c r="E1147" t="s">
        <v>50</v>
      </c>
      <c r="F1147" s="1">
        <v>42808</v>
      </c>
      <c r="G1147" s="1">
        <v>42811</v>
      </c>
      <c r="H1147">
        <v>542</v>
      </c>
      <c r="I1147" t="str">
        <f>VLOOKUP(pipeline!D1147,account,2,FALSE)</f>
        <v>software</v>
      </c>
      <c r="J1147">
        <f t="shared" si="843"/>
        <v>1996</v>
      </c>
      <c r="K1147">
        <f t="shared" si="844"/>
        <v>6354.87</v>
      </c>
      <c r="L1147">
        <f t="shared" si="845"/>
        <v>16780</v>
      </c>
      <c r="M1147" t="str">
        <f t="shared" si="846"/>
        <v>United States</v>
      </c>
      <c r="N1147" t="str">
        <f t="shared" si="847"/>
        <v>Bubba Gump</v>
      </c>
      <c r="O1147" t="str">
        <f t="shared" si="848"/>
        <v>GTX</v>
      </c>
      <c r="P1147">
        <f t="shared" si="849"/>
        <v>550</v>
      </c>
      <c r="Q1147" t="str">
        <f t="shared" si="850"/>
        <v>Celia Rouche</v>
      </c>
      <c r="R1147" t="str">
        <f t="shared" si="851"/>
        <v>West</v>
      </c>
    </row>
    <row r="1148" spans="1:18">
      <c r="A1148" t="s">
        <v>1312</v>
      </c>
      <c r="B1148" t="s">
        <v>32</v>
      </c>
      <c r="C1148" t="s">
        <v>57</v>
      </c>
      <c r="D1148" t="s">
        <v>817</v>
      </c>
      <c r="E1148" t="s">
        <v>52</v>
      </c>
      <c r="F1148" s="1">
        <v>42809</v>
      </c>
      <c r="G1148" s="1">
        <v>42910</v>
      </c>
      <c r="H1148">
        <v>0</v>
      </c>
      <c r="I1148" t="str">
        <f>VLOOKUP(pipeline!D1148,account,2,FALSE)</f>
        <v>entertainment</v>
      </c>
      <c r="J1148">
        <f t="shared" si="843"/>
        <v>1989</v>
      </c>
      <c r="K1148">
        <f t="shared" si="844"/>
        <v>665.06</v>
      </c>
      <c r="L1148">
        <f t="shared" si="845"/>
        <v>1095</v>
      </c>
      <c r="M1148" t="str">
        <f t="shared" si="846"/>
        <v>United States</v>
      </c>
      <c r="N1148">
        <f t="shared" si="847"/>
        <v>0</v>
      </c>
      <c r="O1148" t="str">
        <f t="shared" si="848"/>
        <v>MG</v>
      </c>
      <c r="P1148">
        <f>VLOOKUP(C1148,products,3,FALSE)</f>
        <v>3393</v>
      </c>
      <c r="Q1148" t="str">
        <f>VLOOKUP(B1148,sales,2,FALSE)</f>
        <v>Rocco Neubert</v>
      </c>
      <c r="R1148" t="str">
        <f>VLOOKUP(B1148,sales,3,FALSE)</f>
        <v>East</v>
      </c>
    </row>
    <row r="1149" spans="1:18">
      <c r="A1149" t="s">
        <v>1313</v>
      </c>
      <c r="B1149" t="s">
        <v>32</v>
      </c>
      <c r="C1149" t="s">
        <v>55</v>
      </c>
      <c r="D1149" t="s">
        <v>200</v>
      </c>
      <c r="E1149" t="s">
        <v>50</v>
      </c>
      <c r="F1149" s="1">
        <v>42809</v>
      </c>
      <c r="G1149" s="1">
        <v>42825</v>
      </c>
      <c r="H1149">
        <v>538</v>
      </c>
      <c r="I1149" t="str">
        <f>VLOOKUP(pipeline!D1149,account,2,FALSE)</f>
        <v>finance</v>
      </c>
      <c r="J1149">
        <f t="shared" si="843"/>
        <v>1998</v>
      </c>
      <c r="K1149">
        <f t="shared" si="844"/>
        <v>2022.14</v>
      </c>
      <c r="L1149">
        <f t="shared" si="845"/>
        <v>5113</v>
      </c>
      <c r="M1149" t="str">
        <f t="shared" si="846"/>
        <v>United States</v>
      </c>
      <c r="N1149">
        <f t="shared" si="847"/>
        <v>0</v>
      </c>
      <c r="O1149" t="str">
        <f t="shared" si="848"/>
        <v>GTX</v>
      </c>
      <c r="P1149">
        <f>VLOOKUP(C1149,products,3,FALSE)</f>
        <v>550</v>
      </c>
      <c r="Q1149" t="str">
        <f>VLOOKUP(B1149,sales,2,FALSE)</f>
        <v>Rocco Neubert</v>
      </c>
      <c r="R1149" t="str">
        <f>VLOOKUP(B1149,sales,3,FALSE)</f>
        <v>East</v>
      </c>
    </row>
    <row r="1150" spans="1:18">
      <c r="A1150" t="s">
        <v>1314</v>
      </c>
      <c r="B1150" t="s">
        <v>25</v>
      </c>
      <c r="C1150" t="s">
        <v>58</v>
      </c>
      <c r="D1150" t="s">
        <v>85</v>
      </c>
      <c r="E1150" t="s">
        <v>50</v>
      </c>
      <c r="F1150" s="1">
        <v>42809</v>
      </c>
      <c r="G1150" s="1">
        <v>42864</v>
      </c>
      <c r="H1150">
        <v>1178</v>
      </c>
      <c r="I1150" t="str">
        <f>VLOOKUP(pipeline!D1150,account,2,FALSE)</f>
        <v>software</v>
      </c>
      <c r="J1150">
        <f t="shared" si="843"/>
        <v>1998</v>
      </c>
      <c r="K1150">
        <f t="shared" si="844"/>
        <v>2714.9</v>
      </c>
      <c r="L1150">
        <f t="shared" si="845"/>
        <v>2641</v>
      </c>
      <c r="M1150" t="str">
        <f t="shared" si="846"/>
        <v>United States</v>
      </c>
      <c r="N1150" t="str">
        <f t="shared" si="847"/>
        <v>Acme Corporation</v>
      </c>
      <c r="O1150" t="str">
        <f t="shared" si="848"/>
        <v>GTX</v>
      </c>
      <c r="P1150">
        <f>VLOOKUP(C1150,products,3,FALSE)</f>
        <v>1096</v>
      </c>
      <c r="Q1150" t="str">
        <f>VLOOKUP(B1150,sales,2,FALSE)</f>
        <v>Melvin Marxen</v>
      </c>
      <c r="R1150" t="str">
        <f>VLOOKUP(B1150,sales,3,FALSE)</f>
        <v>Central</v>
      </c>
    </row>
    <row r="1151" spans="1:18">
      <c r="A1151" t="s">
        <v>1315</v>
      </c>
      <c r="B1151" t="s">
        <v>25</v>
      </c>
      <c r="C1151" t="s">
        <v>56</v>
      </c>
      <c r="D1151" t="s">
        <v>170</v>
      </c>
      <c r="E1151" t="s">
        <v>50</v>
      </c>
      <c r="F1151" s="1">
        <v>42809</v>
      </c>
      <c r="G1151" s="1">
        <v>42814</v>
      </c>
      <c r="H1151">
        <v>60</v>
      </c>
      <c r="I1151" t="str">
        <f>VLOOKUP(pipeline!D1151,account,2,FALSE)</f>
        <v>technolgy</v>
      </c>
      <c r="J1151">
        <f t="shared" si="843"/>
        <v>1987</v>
      </c>
      <c r="K1151">
        <f t="shared" si="844"/>
        <v>2938.67</v>
      </c>
      <c r="L1151">
        <f t="shared" si="845"/>
        <v>8775</v>
      </c>
      <c r="M1151" t="str">
        <f t="shared" si="846"/>
        <v>Panama</v>
      </c>
      <c r="N1151">
        <f t="shared" si="847"/>
        <v>0</v>
      </c>
      <c r="O1151" t="str">
        <f t="shared" si="848"/>
        <v>MG</v>
      </c>
      <c r="P1151">
        <f t="shared" ref="P1151:P1156" si="852">VLOOKUP(C1151,products,3,FALSE)</f>
        <v>55</v>
      </c>
      <c r="Q1151" t="str">
        <f t="shared" ref="Q1151:Q1156" si="853">VLOOKUP(B1151,sales,2,FALSE)</f>
        <v>Melvin Marxen</v>
      </c>
      <c r="R1151" t="str">
        <f t="shared" ref="R1151:R1156" si="854">VLOOKUP(B1151,sales,3,FALSE)</f>
        <v>Central</v>
      </c>
    </row>
    <row r="1152" spans="1:18">
      <c r="A1152" t="s">
        <v>1316</v>
      </c>
      <c r="B1152" t="s">
        <v>25</v>
      </c>
      <c r="C1152" t="s">
        <v>57</v>
      </c>
      <c r="D1152" t="s">
        <v>208</v>
      </c>
      <c r="E1152" t="s">
        <v>50</v>
      </c>
      <c r="F1152" s="1">
        <v>42809</v>
      </c>
      <c r="G1152" s="1">
        <v>42891</v>
      </c>
      <c r="H1152">
        <v>2875</v>
      </c>
      <c r="I1152" t="str">
        <f>VLOOKUP(pipeline!D1152,account,2,FALSE)</f>
        <v>software</v>
      </c>
      <c r="J1152">
        <f t="shared" si="843"/>
        <v>1982</v>
      </c>
      <c r="K1152">
        <f t="shared" si="844"/>
        <v>4618</v>
      </c>
      <c r="L1152">
        <f t="shared" si="845"/>
        <v>10083</v>
      </c>
      <c r="M1152" t="str">
        <f t="shared" si="846"/>
        <v>United States</v>
      </c>
      <c r="N1152">
        <f t="shared" si="847"/>
        <v>0</v>
      </c>
      <c r="O1152" t="str">
        <f t="shared" si="848"/>
        <v>MG</v>
      </c>
      <c r="P1152">
        <f t="shared" si="852"/>
        <v>3393</v>
      </c>
      <c r="Q1152" t="str">
        <f t="shared" si="853"/>
        <v>Melvin Marxen</v>
      </c>
      <c r="R1152" t="str">
        <f t="shared" si="854"/>
        <v>Central</v>
      </c>
    </row>
    <row r="1153" spans="1:18">
      <c r="A1153" t="s">
        <v>1317</v>
      </c>
      <c r="B1153" t="s">
        <v>13</v>
      </c>
      <c r="C1153" t="s">
        <v>55</v>
      </c>
      <c r="D1153" t="s">
        <v>316</v>
      </c>
      <c r="E1153" t="s">
        <v>53</v>
      </c>
      <c r="F1153" s="1">
        <v>42809</v>
      </c>
      <c r="I1153" t="str">
        <f>VLOOKUP(pipeline!D1153,account,2,FALSE)</f>
        <v>retail</v>
      </c>
      <c r="J1153">
        <f t="shared" si="843"/>
        <v>2009</v>
      </c>
      <c r="K1153">
        <f t="shared" si="844"/>
        <v>497.11</v>
      </c>
      <c r="L1153">
        <f t="shared" si="845"/>
        <v>1588</v>
      </c>
      <c r="M1153" t="str">
        <f t="shared" si="846"/>
        <v>United States</v>
      </c>
      <c r="N1153">
        <f t="shared" si="847"/>
        <v>0</v>
      </c>
      <c r="O1153" t="str">
        <f t="shared" si="848"/>
        <v>GTX</v>
      </c>
      <c r="P1153">
        <f t="shared" si="852"/>
        <v>550</v>
      </c>
      <c r="Q1153" t="str">
        <f t="shared" si="853"/>
        <v>Celia Rouche</v>
      </c>
      <c r="R1153" t="str">
        <f t="shared" si="854"/>
        <v>West</v>
      </c>
    </row>
    <row r="1154" spans="1:18">
      <c r="A1154" t="s">
        <v>1318</v>
      </c>
      <c r="B1154" t="s">
        <v>13</v>
      </c>
      <c r="C1154" t="s">
        <v>60</v>
      </c>
      <c r="D1154" t="s">
        <v>93</v>
      </c>
      <c r="E1154" t="s">
        <v>52</v>
      </c>
      <c r="F1154" s="1">
        <v>42809</v>
      </c>
      <c r="G1154" s="1">
        <v>42874</v>
      </c>
      <c r="H1154">
        <v>0</v>
      </c>
      <c r="I1154" t="str">
        <f>VLOOKUP(pipeline!D1154,account,2,FALSE)</f>
        <v>entertainment</v>
      </c>
      <c r="J1154">
        <f t="shared" si="843"/>
        <v>1993</v>
      </c>
      <c r="K1154">
        <f t="shared" si="844"/>
        <v>4269.9</v>
      </c>
      <c r="L1154">
        <f t="shared" si="845"/>
        <v>6472</v>
      </c>
      <c r="M1154" t="str">
        <f t="shared" si="846"/>
        <v>United States</v>
      </c>
      <c r="N1154" t="str">
        <f t="shared" si="847"/>
        <v>Massive Dynamic</v>
      </c>
      <c r="O1154" t="str">
        <f t="shared" si="848"/>
        <v>GTK</v>
      </c>
      <c r="P1154">
        <f t="shared" si="852"/>
        <v>26768</v>
      </c>
      <c r="Q1154" t="str">
        <f t="shared" si="853"/>
        <v>Celia Rouche</v>
      </c>
      <c r="R1154" t="str">
        <f t="shared" si="854"/>
        <v>West</v>
      </c>
    </row>
    <row r="1155" spans="1:18">
      <c r="A1155" t="s">
        <v>1319</v>
      </c>
      <c r="B1155" t="s">
        <v>8</v>
      </c>
      <c r="C1155" t="s">
        <v>59</v>
      </c>
      <c r="D1155" t="s">
        <v>381</v>
      </c>
      <c r="E1155" t="s">
        <v>50</v>
      </c>
      <c r="F1155" s="1">
        <v>42809</v>
      </c>
      <c r="G1155" s="1">
        <v>42875</v>
      </c>
      <c r="H1155">
        <v>6177</v>
      </c>
      <c r="I1155" t="str">
        <f>VLOOKUP(pipeline!D1155,account,2,FALSE)</f>
        <v>marketing</v>
      </c>
      <c r="J1155">
        <f t="shared" si="843"/>
        <v>1999</v>
      </c>
      <c r="K1155">
        <f t="shared" si="844"/>
        <v>1197.44</v>
      </c>
      <c r="L1155">
        <f t="shared" si="845"/>
        <v>2570</v>
      </c>
      <c r="M1155" t="str">
        <f t="shared" si="846"/>
        <v>United States</v>
      </c>
      <c r="N1155">
        <f t="shared" si="847"/>
        <v>0</v>
      </c>
      <c r="O1155" t="str">
        <f t="shared" si="848"/>
        <v>GTX</v>
      </c>
      <c r="P1155">
        <f t="shared" si="852"/>
        <v>5482</v>
      </c>
      <c r="Q1155" t="str">
        <f t="shared" si="853"/>
        <v>Cara Losch</v>
      </c>
      <c r="R1155" t="str">
        <f t="shared" si="854"/>
        <v>East</v>
      </c>
    </row>
    <row r="1156" spans="1:18">
      <c r="A1156" t="s">
        <v>1320</v>
      </c>
      <c r="B1156" t="s">
        <v>26</v>
      </c>
      <c r="C1156" t="s">
        <v>57</v>
      </c>
      <c r="D1156" t="s">
        <v>155</v>
      </c>
      <c r="E1156" t="s">
        <v>52</v>
      </c>
      <c r="F1156" s="1">
        <v>42809</v>
      </c>
      <c r="G1156" s="1">
        <v>42914</v>
      </c>
      <c r="H1156">
        <v>0</v>
      </c>
      <c r="I1156" t="str">
        <f>VLOOKUP(pipeline!D1156,account,2,FALSE)</f>
        <v>technolgy</v>
      </c>
      <c r="J1156">
        <f t="shared" si="843"/>
        <v>1983</v>
      </c>
      <c r="K1156">
        <f t="shared" si="844"/>
        <v>1008.06</v>
      </c>
      <c r="L1156">
        <f t="shared" si="845"/>
        <v>1238</v>
      </c>
      <c r="M1156" t="str">
        <f t="shared" si="846"/>
        <v>United States</v>
      </c>
      <c r="N1156">
        <f t="shared" si="847"/>
        <v>0</v>
      </c>
      <c r="O1156" t="str">
        <f t="shared" si="848"/>
        <v>MG</v>
      </c>
      <c r="P1156">
        <f t="shared" si="852"/>
        <v>3393</v>
      </c>
      <c r="Q1156" t="str">
        <f t="shared" si="853"/>
        <v>Melvin Marxen</v>
      </c>
      <c r="R1156" t="str">
        <f t="shared" si="854"/>
        <v>Central</v>
      </c>
    </row>
    <row r="1157" spans="1:18">
      <c r="A1157" t="s">
        <v>1321</v>
      </c>
      <c r="B1157" t="s">
        <v>21</v>
      </c>
      <c r="C1157" t="s">
        <v>59</v>
      </c>
      <c r="D1157" t="s">
        <v>147</v>
      </c>
      <c r="E1157" t="s">
        <v>50</v>
      </c>
      <c r="F1157" s="1">
        <v>42809</v>
      </c>
      <c r="G1157" s="1">
        <v>42907</v>
      </c>
      <c r="H1157">
        <v>4527</v>
      </c>
      <c r="I1157" t="str">
        <f>VLOOKUP(pipeline!D1157,account,2,FALSE)</f>
        <v>retail</v>
      </c>
      <c r="J1157">
        <f t="shared" ref="J1157:J1163" si="855">VLOOKUP(D1157,account,3,FALSE)</f>
        <v>2007</v>
      </c>
      <c r="K1157">
        <f t="shared" ref="K1157:K1163" si="856">VLOOKUP(D1157,account,4,FALSE)</f>
        <v>894.33</v>
      </c>
      <c r="L1157">
        <f t="shared" ref="L1157:L1163" si="857">VLOOKUP(D1157,account,5,FALSE)</f>
        <v>1635</v>
      </c>
      <c r="M1157" t="str">
        <f t="shared" ref="M1157:M1163" si="858">VLOOKUP(D1157,account,6,FALSE)</f>
        <v>Italy</v>
      </c>
      <c r="N1157">
        <f t="shared" ref="N1157:N1163" si="859">VLOOKUP(D1157,accounts,7,FALSE)</f>
        <v>0</v>
      </c>
      <c r="O1157" t="str">
        <f t="shared" ref="O1157:O1163" si="860">VLOOKUP(C1157,products,2,FALSE)</f>
        <v>GTX</v>
      </c>
      <c r="P1157">
        <f t="shared" ref="P1157:P1162" si="861">VLOOKUP(C1157,products,3,FALSE)</f>
        <v>5482</v>
      </c>
      <c r="Q1157" t="str">
        <f t="shared" ref="Q1157:Q1162" si="862">VLOOKUP(B1157,sales,2,FALSE)</f>
        <v>Dustin Brinkmann</v>
      </c>
      <c r="R1157" t="str">
        <f t="shared" ref="R1157:R1162" si="863">VLOOKUP(B1157,sales,3,FALSE)</f>
        <v>Central</v>
      </c>
    </row>
    <row r="1158" spans="1:18">
      <c r="A1158" t="s">
        <v>1322</v>
      </c>
      <c r="B1158" t="s">
        <v>40</v>
      </c>
      <c r="C1158" t="s">
        <v>58</v>
      </c>
      <c r="D1158" t="s">
        <v>266</v>
      </c>
      <c r="E1158" t="s">
        <v>52</v>
      </c>
      <c r="F1158" s="1">
        <v>42809</v>
      </c>
      <c r="G1158" s="1">
        <v>42885</v>
      </c>
      <c r="H1158">
        <v>0</v>
      </c>
      <c r="I1158" t="str">
        <f>VLOOKUP(pipeline!D1158,account,2,FALSE)</f>
        <v>finance</v>
      </c>
      <c r="J1158">
        <f t="shared" si="855"/>
        <v>1993</v>
      </c>
      <c r="K1158">
        <f t="shared" si="856"/>
        <v>7537.24</v>
      </c>
      <c r="L1158">
        <f t="shared" si="857"/>
        <v>20293</v>
      </c>
      <c r="M1158" t="str">
        <f t="shared" si="858"/>
        <v>United States</v>
      </c>
      <c r="N1158">
        <f t="shared" si="859"/>
        <v>0</v>
      </c>
      <c r="O1158" t="str">
        <f t="shared" si="860"/>
        <v>GTX</v>
      </c>
      <c r="P1158">
        <f t="shared" si="861"/>
        <v>1096</v>
      </c>
      <c r="Q1158" t="str">
        <f t="shared" si="862"/>
        <v>Summer Sewald</v>
      </c>
      <c r="R1158" t="str">
        <f t="shared" si="863"/>
        <v>West</v>
      </c>
    </row>
    <row r="1159" spans="1:18">
      <c r="A1159" t="s">
        <v>1323</v>
      </c>
      <c r="B1159" t="s">
        <v>22</v>
      </c>
      <c r="C1159" t="s">
        <v>59</v>
      </c>
      <c r="D1159" t="s">
        <v>82</v>
      </c>
      <c r="E1159" t="s">
        <v>50</v>
      </c>
      <c r="F1159" s="1">
        <v>42809</v>
      </c>
      <c r="G1159" s="1">
        <v>42889</v>
      </c>
      <c r="H1159">
        <v>6102</v>
      </c>
      <c r="I1159" t="str">
        <f>VLOOKUP(pipeline!D1159,account,2,FALSE)</f>
        <v>retail</v>
      </c>
      <c r="J1159">
        <f t="shared" si="855"/>
        <v>2001</v>
      </c>
      <c r="K1159">
        <f t="shared" si="856"/>
        <v>718.62</v>
      </c>
      <c r="L1159">
        <f t="shared" si="857"/>
        <v>2448</v>
      </c>
      <c r="M1159" t="str">
        <f t="shared" si="858"/>
        <v>United States</v>
      </c>
      <c r="N1159">
        <f t="shared" si="859"/>
        <v>0</v>
      </c>
      <c r="O1159" t="str">
        <f t="shared" si="860"/>
        <v>GTX</v>
      </c>
      <c r="P1159">
        <f t="shared" si="861"/>
        <v>5482</v>
      </c>
      <c r="Q1159" t="str">
        <f t="shared" si="862"/>
        <v>Dustin Brinkmann</v>
      </c>
      <c r="R1159" t="str">
        <f t="shared" si="863"/>
        <v>Central</v>
      </c>
    </row>
    <row r="1160" spans="1:18">
      <c r="A1160" t="s">
        <v>1324</v>
      </c>
      <c r="B1160" t="s">
        <v>9</v>
      </c>
      <c r="C1160" t="s">
        <v>59</v>
      </c>
      <c r="D1160" t="s">
        <v>203</v>
      </c>
      <c r="E1160" t="s">
        <v>50</v>
      </c>
      <c r="F1160" s="1">
        <v>42809</v>
      </c>
      <c r="G1160" s="1">
        <v>42865</v>
      </c>
      <c r="H1160">
        <v>4983</v>
      </c>
      <c r="I1160" t="str">
        <f>VLOOKUP(pipeline!D1160,account,2,FALSE)</f>
        <v>software</v>
      </c>
      <c r="J1160">
        <f t="shared" si="855"/>
        <v>2002</v>
      </c>
      <c r="K1160">
        <f t="shared" si="856"/>
        <v>987.39</v>
      </c>
      <c r="L1160">
        <f t="shared" si="857"/>
        <v>2253</v>
      </c>
      <c r="M1160" t="str">
        <f t="shared" si="858"/>
        <v>United States</v>
      </c>
      <c r="N1160">
        <f t="shared" si="859"/>
        <v>0</v>
      </c>
      <c r="O1160" t="str">
        <f t="shared" si="860"/>
        <v>GTX</v>
      </c>
      <c r="P1160">
        <f t="shared" si="861"/>
        <v>5482</v>
      </c>
      <c r="Q1160" t="str">
        <f t="shared" si="862"/>
        <v>Cara Losch</v>
      </c>
      <c r="R1160" t="str">
        <f t="shared" si="863"/>
        <v>East</v>
      </c>
    </row>
    <row r="1161" spans="1:18">
      <c r="A1161" t="s">
        <v>1325</v>
      </c>
      <c r="B1161" t="s">
        <v>23</v>
      </c>
      <c r="C1161" t="s">
        <v>56</v>
      </c>
      <c r="D1161" t="s">
        <v>290</v>
      </c>
      <c r="E1161" t="s">
        <v>50</v>
      </c>
      <c r="F1161" s="1">
        <v>42809</v>
      </c>
      <c r="G1161" s="1">
        <v>42819</v>
      </c>
      <c r="H1161">
        <v>47</v>
      </c>
      <c r="I1161" t="str">
        <f>VLOOKUP(pipeline!D1161,account,2,FALSE)</f>
        <v>medical</v>
      </c>
      <c r="J1161">
        <f t="shared" si="855"/>
        <v>2002</v>
      </c>
      <c r="K1161">
        <f t="shared" si="856"/>
        <v>3178.24</v>
      </c>
      <c r="L1161">
        <f t="shared" si="857"/>
        <v>4540</v>
      </c>
      <c r="M1161" t="str">
        <f t="shared" si="858"/>
        <v>United States</v>
      </c>
      <c r="N1161">
        <f t="shared" si="859"/>
        <v>0</v>
      </c>
      <c r="O1161" t="str">
        <f t="shared" si="860"/>
        <v>MG</v>
      </c>
      <c r="P1161">
        <f t="shared" si="861"/>
        <v>55</v>
      </c>
      <c r="Q1161" t="str">
        <f t="shared" si="862"/>
        <v>Dustin Brinkmann</v>
      </c>
      <c r="R1161" t="str">
        <f t="shared" si="863"/>
        <v>Central</v>
      </c>
    </row>
    <row r="1162" spans="1:18">
      <c r="A1162" t="s">
        <v>1326</v>
      </c>
      <c r="B1162" t="s">
        <v>17</v>
      </c>
      <c r="C1162" t="s">
        <v>56</v>
      </c>
      <c r="D1162" t="s">
        <v>119</v>
      </c>
      <c r="E1162" t="s">
        <v>50</v>
      </c>
      <c r="F1162" s="1">
        <v>42809</v>
      </c>
      <c r="G1162" s="1">
        <v>42897</v>
      </c>
      <c r="H1162">
        <v>52</v>
      </c>
      <c r="I1162" t="str">
        <f>VLOOKUP(pipeline!D1162,account,2,FALSE)</f>
        <v>entertainment</v>
      </c>
      <c r="J1162">
        <f t="shared" si="855"/>
        <v>1992</v>
      </c>
      <c r="K1162">
        <f t="shared" si="856"/>
        <v>324.19</v>
      </c>
      <c r="L1162">
        <f t="shared" si="857"/>
        <v>978</v>
      </c>
      <c r="M1162" t="str">
        <f t="shared" si="858"/>
        <v>United States</v>
      </c>
      <c r="N1162">
        <f t="shared" si="859"/>
        <v>0</v>
      </c>
      <c r="O1162" t="str">
        <f t="shared" si="860"/>
        <v>MG</v>
      </c>
      <c r="P1162">
        <f t="shared" si="861"/>
        <v>55</v>
      </c>
      <c r="Q1162" t="str">
        <f t="shared" si="862"/>
        <v>Celia Rouche</v>
      </c>
      <c r="R1162" t="str">
        <f t="shared" si="863"/>
        <v>West</v>
      </c>
    </row>
    <row r="1163" spans="1:18">
      <c r="A1163" t="s">
        <v>1327</v>
      </c>
      <c r="B1163" t="s">
        <v>10</v>
      </c>
      <c r="C1163" t="s">
        <v>56</v>
      </c>
      <c r="D1163" t="s">
        <v>180</v>
      </c>
      <c r="E1163" t="s">
        <v>50</v>
      </c>
      <c r="F1163" s="1">
        <v>42809</v>
      </c>
      <c r="G1163" s="1">
        <v>42892</v>
      </c>
      <c r="H1163">
        <v>53</v>
      </c>
      <c r="I1163" t="str">
        <f>VLOOKUP(pipeline!D1163,account,2,FALSE)</f>
        <v>medical</v>
      </c>
      <c r="J1163">
        <f t="shared" si="855"/>
        <v>1991</v>
      </c>
      <c r="K1163">
        <f t="shared" si="856"/>
        <v>326.82</v>
      </c>
      <c r="L1163">
        <f t="shared" si="857"/>
        <v>1016</v>
      </c>
      <c r="M1163" t="str">
        <f t="shared" si="858"/>
        <v>United States</v>
      </c>
      <c r="N1163">
        <f t="shared" si="859"/>
        <v>0</v>
      </c>
      <c r="O1163" t="str">
        <f t="shared" si="860"/>
        <v>MG</v>
      </c>
      <c r="P1163">
        <f>VLOOKUP(C1163,products,3,FALSE)</f>
        <v>55</v>
      </c>
      <c r="Q1163" t="str">
        <f>VLOOKUP(B1163,sales,2,FALSE)</f>
        <v>Cara Losch</v>
      </c>
      <c r="R1163" t="str">
        <f>VLOOKUP(B1163,sales,3,FALSE)</f>
        <v>East</v>
      </c>
    </row>
    <row r="1164" spans="1:18">
      <c r="A1164" t="s">
        <v>1328</v>
      </c>
      <c r="B1164" t="s">
        <v>19</v>
      </c>
      <c r="C1164" t="s">
        <v>55</v>
      </c>
      <c r="D1164" t="s">
        <v>309</v>
      </c>
      <c r="E1164" t="s">
        <v>50</v>
      </c>
      <c r="F1164" s="1">
        <v>42810</v>
      </c>
      <c r="G1164" s="1">
        <v>42857</v>
      </c>
      <c r="H1164">
        <v>550</v>
      </c>
      <c r="I1164" t="str">
        <f>VLOOKUP(pipeline!D1164,account,2,FALSE)</f>
        <v>marketing</v>
      </c>
      <c r="J1164">
        <f>VLOOKUP(D1164,account,3,FALSE)</f>
        <v>1986</v>
      </c>
      <c r="K1164">
        <f>VLOOKUP(D1164,account,4,FALSE)</f>
        <v>2403.58</v>
      </c>
      <c r="L1164">
        <f>VLOOKUP(D1164,account,5,FALSE)</f>
        <v>8801</v>
      </c>
      <c r="M1164" t="str">
        <f>VLOOKUP(D1164,account,6,FALSE)</f>
        <v>United States</v>
      </c>
      <c r="N1164">
        <f>VLOOKUP(D1164,accounts,7,FALSE)</f>
        <v>0</v>
      </c>
      <c r="O1164" t="str">
        <f>VLOOKUP(C1164,products,2,FALSE)</f>
        <v>GTX</v>
      </c>
      <c r="P1164">
        <f>VLOOKUP(C1164,products,3,FALSE)</f>
        <v>550</v>
      </c>
      <c r="Q1164" t="str">
        <f>VLOOKUP(B1164,sales,2,FALSE)</f>
        <v>Dustin Brinkmann</v>
      </c>
      <c r="R1164" t="str">
        <f>VLOOKUP(B1164,sales,3,FALSE)</f>
        <v>Central</v>
      </c>
    </row>
    <row r="1165" spans="1:18">
      <c r="A1165" t="s">
        <v>1329</v>
      </c>
      <c r="B1165" t="s">
        <v>31</v>
      </c>
      <c r="C1165" t="s">
        <v>56</v>
      </c>
      <c r="D1165" t="s">
        <v>214</v>
      </c>
      <c r="E1165" t="s">
        <v>50</v>
      </c>
      <c r="F1165" s="1">
        <v>42810</v>
      </c>
      <c r="G1165" s="1">
        <v>42867</v>
      </c>
      <c r="H1165">
        <v>53</v>
      </c>
      <c r="I1165" t="str">
        <f>VLOOKUP(pipeline!D1165,account,2,FALSE)</f>
        <v>medical</v>
      </c>
      <c r="J1165">
        <f>VLOOKUP(D1165,account,3,FALSE)</f>
        <v>1999</v>
      </c>
      <c r="K1165">
        <f>VLOOKUP(D1165,account,4,FALSE)</f>
        <v>251.41</v>
      </c>
      <c r="L1165">
        <f>VLOOKUP(D1165,account,5,FALSE)</f>
        <v>495</v>
      </c>
      <c r="M1165" t="str">
        <f>VLOOKUP(D1165,account,6,FALSE)</f>
        <v>United States</v>
      </c>
      <c r="N1165">
        <f>VLOOKUP(D1165,accounts,7,FALSE)</f>
        <v>0</v>
      </c>
      <c r="O1165" t="str">
        <f>VLOOKUP(C1165,products,2,FALSE)</f>
        <v>MG</v>
      </c>
      <c r="P1165">
        <f>VLOOKUP(C1165,products,3,FALSE)</f>
        <v>55</v>
      </c>
      <c r="Q1165" t="str">
        <f>VLOOKUP(B1165,sales,2,FALSE)</f>
        <v>Rocco Neubert</v>
      </c>
      <c r="R1165" t="str">
        <f>VLOOKUP(B1165,sales,3,FALSE)</f>
        <v>East</v>
      </c>
    </row>
    <row r="1166" spans="1:18">
      <c r="A1166" t="s">
        <v>1330</v>
      </c>
      <c r="B1166" t="s">
        <v>33</v>
      </c>
      <c r="C1166" t="s">
        <v>59</v>
      </c>
      <c r="D1166" t="s">
        <v>350</v>
      </c>
      <c r="E1166" t="s">
        <v>50</v>
      </c>
      <c r="F1166" s="1">
        <v>42810</v>
      </c>
      <c r="G1166" s="1">
        <v>42915</v>
      </c>
      <c r="H1166">
        <v>5407</v>
      </c>
      <c r="I1166" t="str">
        <f>VLOOKUP(pipeline!D1166,account,2,FALSE)</f>
        <v>technolgy</v>
      </c>
      <c r="J1166">
        <f t="shared" ref="J1166:J1173" si="864">VLOOKUP(D1166,account,3,FALSE)</f>
        <v>2011</v>
      </c>
      <c r="K1166">
        <f t="shared" ref="K1166:K1173" si="865">VLOOKUP(D1166,account,4,FALSE)</f>
        <v>40.79</v>
      </c>
      <c r="L1166">
        <f t="shared" ref="L1166:L1173" si="866">VLOOKUP(D1166,account,5,FALSE)</f>
        <v>142</v>
      </c>
      <c r="M1166" t="str">
        <f t="shared" ref="M1166:M1173" si="867">VLOOKUP(D1166,account,6,FALSE)</f>
        <v>China</v>
      </c>
      <c r="N1166">
        <f t="shared" ref="N1166:N1173" si="868">VLOOKUP(D1166,accounts,7,FALSE)</f>
        <v>0</v>
      </c>
      <c r="O1166" t="str">
        <f t="shared" ref="O1166:O1173" si="869">VLOOKUP(C1166,products,2,FALSE)</f>
        <v>GTX</v>
      </c>
      <c r="P1166">
        <f t="shared" ref="P1166:P1173" si="870">VLOOKUP(C1166,products,3,FALSE)</f>
        <v>5482</v>
      </c>
      <c r="Q1166" t="str">
        <f t="shared" ref="Q1166:Q1173" si="871">VLOOKUP(B1166,sales,2,FALSE)</f>
        <v>Rocco Neubert</v>
      </c>
      <c r="R1166" t="str">
        <f t="shared" ref="R1166:R1173" si="872">VLOOKUP(B1166,sales,3,FALSE)</f>
        <v>East</v>
      </c>
    </row>
    <row r="1167" spans="1:18">
      <c r="A1167" t="s">
        <v>1331</v>
      </c>
      <c r="B1167" t="s">
        <v>25</v>
      </c>
      <c r="C1167" t="s">
        <v>55</v>
      </c>
      <c r="D1167" t="s">
        <v>155</v>
      </c>
      <c r="E1167" t="s">
        <v>52</v>
      </c>
      <c r="F1167" s="1">
        <v>42810</v>
      </c>
      <c r="G1167" s="1">
        <v>42857</v>
      </c>
      <c r="H1167">
        <v>0</v>
      </c>
      <c r="I1167" t="str">
        <f>VLOOKUP(pipeline!D1167,account,2,FALSE)</f>
        <v>technolgy</v>
      </c>
      <c r="J1167">
        <f t="shared" si="864"/>
        <v>1983</v>
      </c>
      <c r="K1167">
        <f t="shared" si="865"/>
        <v>1008.06</v>
      </c>
      <c r="L1167">
        <f t="shared" si="866"/>
        <v>1238</v>
      </c>
      <c r="M1167" t="str">
        <f t="shared" si="867"/>
        <v>United States</v>
      </c>
      <c r="N1167">
        <f t="shared" si="868"/>
        <v>0</v>
      </c>
      <c r="O1167" t="str">
        <f t="shared" si="869"/>
        <v>GTX</v>
      </c>
      <c r="P1167">
        <f t="shared" si="870"/>
        <v>550</v>
      </c>
      <c r="Q1167" t="str">
        <f t="shared" si="871"/>
        <v>Melvin Marxen</v>
      </c>
      <c r="R1167" t="str">
        <f t="shared" si="872"/>
        <v>Central</v>
      </c>
    </row>
    <row r="1168" spans="1:18">
      <c r="A1168" t="s">
        <v>1332</v>
      </c>
      <c r="B1168" t="s">
        <v>14</v>
      </c>
      <c r="C1168" t="s">
        <v>56</v>
      </c>
      <c r="D1168" t="s">
        <v>103</v>
      </c>
      <c r="E1168" t="s">
        <v>50</v>
      </c>
      <c r="F1168" s="1">
        <v>42810</v>
      </c>
      <c r="G1168" s="1">
        <v>42863</v>
      </c>
      <c r="H1168">
        <v>56</v>
      </c>
      <c r="I1168" t="str">
        <f>VLOOKUP(pipeline!D1168,account,2,FALSE)</f>
        <v>employment</v>
      </c>
      <c r="J1168">
        <f t="shared" si="864"/>
        <v>1988</v>
      </c>
      <c r="K1168">
        <f t="shared" si="865"/>
        <v>2059.9</v>
      </c>
      <c r="L1168">
        <f t="shared" si="866"/>
        <v>3644</v>
      </c>
      <c r="M1168" t="str">
        <f t="shared" si="867"/>
        <v>United States</v>
      </c>
      <c r="N1168">
        <f t="shared" si="868"/>
        <v>0</v>
      </c>
      <c r="O1168" t="str">
        <f t="shared" si="869"/>
        <v>MG</v>
      </c>
      <c r="P1168">
        <f t="shared" si="870"/>
        <v>55</v>
      </c>
      <c r="Q1168" t="str">
        <f t="shared" si="871"/>
        <v>Celia Rouche</v>
      </c>
      <c r="R1168" t="str">
        <f t="shared" si="872"/>
        <v>West</v>
      </c>
    </row>
    <row r="1169" spans="1:18">
      <c r="A1169" t="s">
        <v>1333</v>
      </c>
      <c r="B1169" t="s">
        <v>38</v>
      </c>
      <c r="C1169" t="s">
        <v>55</v>
      </c>
      <c r="D1169" t="s">
        <v>463</v>
      </c>
      <c r="E1169" t="s">
        <v>53</v>
      </c>
      <c r="F1169" s="1">
        <v>42810</v>
      </c>
      <c r="I1169" t="str">
        <f>VLOOKUP(pipeline!D1169,account,2,FALSE)</f>
        <v>technolgy</v>
      </c>
      <c r="J1169">
        <f t="shared" si="864"/>
        <v>2011</v>
      </c>
      <c r="K1169">
        <f t="shared" si="865"/>
        <v>527.11</v>
      </c>
      <c r="L1169">
        <f t="shared" si="866"/>
        <v>1428</v>
      </c>
      <c r="M1169" t="str">
        <f t="shared" si="867"/>
        <v>United States</v>
      </c>
      <c r="N1169" t="str">
        <f t="shared" si="868"/>
        <v>Acme Corporation</v>
      </c>
      <c r="O1169" t="str">
        <f t="shared" si="869"/>
        <v>GTX</v>
      </c>
      <c r="P1169">
        <f t="shared" si="870"/>
        <v>550</v>
      </c>
      <c r="Q1169" t="str">
        <f t="shared" si="871"/>
        <v>Summer Sewald</v>
      </c>
      <c r="R1169" t="str">
        <f t="shared" si="872"/>
        <v>West</v>
      </c>
    </row>
    <row r="1170" spans="1:18">
      <c r="A1170" t="s">
        <v>1334</v>
      </c>
      <c r="B1170" t="s">
        <v>38</v>
      </c>
      <c r="C1170" t="s">
        <v>58</v>
      </c>
      <c r="D1170" t="s">
        <v>210</v>
      </c>
      <c r="E1170" t="s">
        <v>53</v>
      </c>
      <c r="F1170" s="1">
        <v>42810</v>
      </c>
      <c r="I1170" t="str">
        <f>VLOOKUP(pipeline!D1170,account,2,FALSE)</f>
        <v>technolgy</v>
      </c>
      <c r="J1170">
        <f t="shared" si="864"/>
        <v>1980</v>
      </c>
      <c r="K1170">
        <f t="shared" si="865"/>
        <v>7708.38</v>
      </c>
      <c r="L1170">
        <f t="shared" si="866"/>
        <v>13756</v>
      </c>
      <c r="M1170" t="str">
        <f t="shared" si="867"/>
        <v>United States</v>
      </c>
      <c r="N1170">
        <f t="shared" si="868"/>
        <v>0</v>
      </c>
      <c r="O1170" t="str">
        <f t="shared" si="869"/>
        <v>GTX</v>
      </c>
      <c r="P1170">
        <f t="shared" si="870"/>
        <v>1096</v>
      </c>
      <c r="Q1170" t="str">
        <f t="shared" si="871"/>
        <v>Summer Sewald</v>
      </c>
      <c r="R1170" t="str">
        <f t="shared" si="872"/>
        <v>West</v>
      </c>
    </row>
    <row r="1171" spans="1:18">
      <c r="A1171" t="s">
        <v>1335</v>
      </c>
      <c r="B1171" t="s">
        <v>39</v>
      </c>
      <c r="C1171" t="s">
        <v>55</v>
      </c>
      <c r="D1171" t="s">
        <v>103</v>
      </c>
      <c r="E1171" t="s">
        <v>50</v>
      </c>
      <c r="F1171" s="1">
        <v>42810</v>
      </c>
      <c r="G1171" s="1">
        <v>42878</v>
      </c>
      <c r="H1171">
        <v>468</v>
      </c>
      <c r="I1171" t="str">
        <f>VLOOKUP(pipeline!D1171,account,2,FALSE)</f>
        <v>employment</v>
      </c>
      <c r="J1171">
        <f t="shared" si="864"/>
        <v>1988</v>
      </c>
      <c r="K1171">
        <f t="shared" si="865"/>
        <v>2059.9</v>
      </c>
      <c r="L1171">
        <f t="shared" si="866"/>
        <v>3644</v>
      </c>
      <c r="M1171" t="str">
        <f t="shared" si="867"/>
        <v>United States</v>
      </c>
      <c r="N1171">
        <f t="shared" si="868"/>
        <v>0</v>
      </c>
      <c r="O1171" t="str">
        <f t="shared" si="869"/>
        <v>GTX</v>
      </c>
      <c r="P1171">
        <f t="shared" si="870"/>
        <v>550</v>
      </c>
      <c r="Q1171" t="str">
        <f t="shared" si="871"/>
        <v>Summer Sewald</v>
      </c>
      <c r="R1171" t="str">
        <f t="shared" si="872"/>
        <v>West</v>
      </c>
    </row>
    <row r="1172" spans="1:18">
      <c r="A1172" s="2" t="s">
        <v>1336</v>
      </c>
      <c r="B1172" t="s">
        <v>39</v>
      </c>
      <c r="C1172" t="s">
        <v>55</v>
      </c>
      <c r="D1172" t="s">
        <v>174</v>
      </c>
      <c r="E1172" t="s">
        <v>50</v>
      </c>
      <c r="F1172" s="1">
        <v>42810</v>
      </c>
      <c r="G1172" s="1">
        <v>42857</v>
      </c>
      <c r="H1172">
        <v>579</v>
      </c>
      <c r="I1172" t="str">
        <f>VLOOKUP(pipeline!D1172,account,2,FALSE)</f>
        <v>software</v>
      </c>
      <c r="J1172">
        <f t="shared" si="864"/>
        <v>1982</v>
      </c>
      <c r="K1172">
        <f t="shared" si="865"/>
        <v>11698.03</v>
      </c>
      <c r="L1172">
        <f t="shared" si="866"/>
        <v>34288</v>
      </c>
      <c r="M1172" t="str">
        <f t="shared" si="867"/>
        <v>United States</v>
      </c>
      <c r="N1172">
        <f t="shared" si="868"/>
        <v>0</v>
      </c>
      <c r="O1172" t="str">
        <f t="shared" si="869"/>
        <v>GTX</v>
      </c>
      <c r="P1172">
        <f t="shared" si="870"/>
        <v>550</v>
      </c>
      <c r="Q1172" t="str">
        <f t="shared" si="871"/>
        <v>Summer Sewald</v>
      </c>
      <c r="R1172" t="str">
        <f t="shared" si="872"/>
        <v>West</v>
      </c>
    </row>
    <row r="1173" spans="1:18">
      <c r="A1173" t="s">
        <v>1337</v>
      </c>
      <c r="B1173" t="s">
        <v>21</v>
      </c>
      <c r="C1173" t="s">
        <v>57</v>
      </c>
      <c r="D1173" t="s">
        <v>108</v>
      </c>
      <c r="E1173" t="s">
        <v>50</v>
      </c>
      <c r="F1173" s="1">
        <v>42810</v>
      </c>
      <c r="G1173" s="1">
        <v>42897</v>
      </c>
      <c r="H1173">
        <v>3185</v>
      </c>
      <c r="I1173" t="str">
        <f>VLOOKUP(pipeline!D1173,account,2,FALSE)</f>
        <v>telecommunications</v>
      </c>
      <c r="J1173">
        <f t="shared" si="864"/>
        <v>1988</v>
      </c>
      <c r="K1173">
        <f t="shared" si="865"/>
        <v>5266.09</v>
      </c>
      <c r="L1173">
        <f t="shared" si="866"/>
        <v>8595</v>
      </c>
      <c r="M1173" t="str">
        <f t="shared" si="867"/>
        <v>United States</v>
      </c>
      <c r="N1173" t="str">
        <f t="shared" si="868"/>
        <v>Sonron</v>
      </c>
      <c r="O1173" t="str">
        <f t="shared" si="869"/>
        <v>MG</v>
      </c>
      <c r="P1173">
        <f t="shared" si="870"/>
        <v>3393</v>
      </c>
      <c r="Q1173" t="str">
        <f t="shared" si="871"/>
        <v>Dustin Brinkmann</v>
      </c>
      <c r="R1173" t="str">
        <f t="shared" si="872"/>
        <v>Central</v>
      </c>
    </row>
    <row r="1174" spans="1:18">
      <c r="A1174" t="s">
        <v>1338</v>
      </c>
      <c r="B1174" t="s">
        <v>15</v>
      </c>
      <c r="C1174" t="s">
        <v>56</v>
      </c>
      <c r="D1174" t="s">
        <v>93</v>
      </c>
      <c r="E1174" t="s">
        <v>50</v>
      </c>
      <c r="F1174" s="1">
        <v>42810</v>
      </c>
      <c r="G1174" s="1">
        <v>42889</v>
      </c>
      <c r="H1174">
        <v>54</v>
      </c>
      <c r="I1174" t="str">
        <f>VLOOKUP(pipeline!D1174,account,2,FALSE)</f>
        <v>entertainment</v>
      </c>
      <c r="J1174">
        <f t="shared" ref="J1174:J1180" si="873">VLOOKUP(D1174,account,3,FALSE)</f>
        <v>1993</v>
      </c>
      <c r="K1174">
        <f t="shared" ref="K1174:K1180" si="874">VLOOKUP(D1174,account,4,FALSE)</f>
        <v>4269.9</v>
      </c>
      <c r="L1174">
        <f t="shared" ref="L1174:L1180" si="875">VLOOKUP(D1174,account,5,FALSE)</f>
        <v>6472</v>
      </c>
      <c r="M1174" t="str">
        <f t="shared" ref="M1174:M1180" si="876">VLOOKUP(D1174,account,6,FALSE)</f>
        <v>United States</v>
      </c>
      <c r="N1174" t="str">
        <f t="shared" ref="N1174:N1180" si="877">VLOOKUP(D1174,accounts,7,FALSE)</f>
        <v>Massive Dynamic</v>
      </c>
      <c r="O1174" t="str">
        <f t="shared" ref="O1174:O1180" si="878">VLOOKUP(C1174,products,2,FALSE)</f>
        <v>MG</v>
      </c>
      <c r="P1174">
        <f t="shared" ref="P1174:P1180" si="879">VLOOKUP(C1174,products,3,FALSE)</f>
        <v>55</v>
      </c>
      <c r="Q1174" t="str">
        <f t="shared" ref="Q1174:Q1180" si="880">VLOOKUP(B1174,sales,2,FALSE)</f>
        <v>Celia Rouche</v>
      </c>
      <c r="R1174" t="str">
        <f t="shared" ref="R1174:R1180" si="881">VLOOKUP(B1174,sales,3,FALSE)</f>
        <v>West</v>
      </c>
    </row>
    <row r="1175" spans="1:18">
      <c r="A1175" t="s">
        <v>1339</v>
      </c>
      <c r="B1175" t="s">
        <v>40</v>
      </c>
      <c r="C1175" t="s">
        <v>56</v>
      </c>
      <c r="D1175" t="s">
        <v>621</v>
      </c>
      <c r="E1175" t="s">
        <v>50</v>
      </c>
      <c r="F1175" s="1">
        <v>42810</v>
      </c>
      <c r="G1175" s="1">
        <v>42912</v>
      </c>
      <c r="H1175">
        <v>62</v>
      </c>
      <c r="I1175" t="str">
        <f>VLOOKUP(pipeline!D1175,account,2,FALSE)</f>
        <v>services</v>
      </c>
      <c r="J1175">
        <f t="shared" si="873"/>
        <v>1991</v>
      </c>
      <c r="K1175">
        <f t="shared" si="874"/>
        <v>1012.72</v>
      </c>
      <c r="L1175">
        <f t="shared" si="875"/>
        <v>3492</v>
      </c>
      <c r="M1175" t="str">
        <f t="shared" si="876"/>
        <v>Germany</v>
      </c>
      <c r="N1175">
        <f t="shared" si="877"/>
        <v>0</v>
      </c>
      <c r="O1175" t="str">
        <f t="shared" si="878"/>
        <v>MG</v>
      </c>
      <c r="P1175">
        <f t="shared" si="879"/>
        <v>55</v>
      </c>
      <c r="Q1175" t="str">
        <f t="shared" si="880"/>
        <v>Summer Sewald</v>
      </c>
      <c r="R1175" t="str">
        <f t="shared" si="881"/>
        <v>West</v>
      </c>
    </row>
    <row r="1176" spans="1:18">
      <c r="A1176" t="s">
        <v>1340</v>
      </c>
      <c r="B1176" t="s">
        <v>22</v>
      </c>
      <c r="C1176" t="s">
        <v>55</v>
      </c>
      <c r="D1176" t="s">
        <v>129</v>
      </c>
      <c r="E1176" t="s">
        <v>52</v>
      </c>
      <c r="F1176" s="1">
        <v>42810</v>
      </c>
      <c r="G1176" s="1">
        <v>42878</v>
      </c>
      <c r="H1176">
        <v>0</v>
      </c>
      <c r="I1176" t="str">
        <f>VLOOKUP(pipeline!D1176,account,2,FALSE)</f>
        <v>marketing</v>
      </c>
      <c r="J1176">
        <f t="shared" si="873"/>
        <v>1995</v>
      </c>
      <c r="K1176">
        <f t="shared" si="874"/>
        <v>2173.98</v>
      </c>
      <c r="L1176">
        <f t="shared" si="875"/>
        <v>2928</v>
      </c>
      <c r="M1176" t="str">
        <f t="shared" si="876"/>
        <v>United States</v>
      </c>
      <c r="N1176" t="str">
        <f t="shared" si="877"/>
        <v>Inity</v>
      </c>
      <c r="O1176" t="str">
        <f t="shared" si="878"/>
        <v>GTX</v>
      </c>
      <c r="P1176">
        <f t="shared" si="879"/>
        <v>550</v>
      </c>
      <c r="Q1176" t="str">
        <f t="shared" si="880"/>
        <v>Dustin Brinkmann</v>
      </c>
      <c r="R1176" t="str">
        <f t="shared" si="881"/>
        <v>Central</v>
      </c>
    </row>
    <row r="1177" spans="1:18">
      <c r="A1177" t="s">
        <v>1341</v>
      </c>
      <c r="B1177" t="s">
        <v>22</v>
      </c>
      <c r="C1177" t="s">
        <v>55</v>
      </c>
      <c r="D1177" t="s">
        <v>297</v>
      </c>
      <c r="E1177" t="s">
        <v>50</v>
      </c>
      <c r="F1177" s="1">
        <v>42810</v>
      </c>
      <c r="G1177" s="1">
        <v>42911</v>
      </c>
      <c r="H1177">
        <v>619</v>
      </c>
      <c r="I1177" t="str">
        <f>VLOOKUP(pipeline!D1177,account,2,FALSE)</f>
        <v>medical</v>
      </c>
      <c r="J1177">
        <f t="shared" si="873"/>
        <v>1986</v>
      </c>
      <c r="K1177">
        <f t="shared" si="874"/>
        <v>647.18</v>
      </c>
      <c r="L1177">
        <f t="shared" si="875"/>
        <v>1185</v>
      </c>
      <c r="M1177" t="str">
        <f t="shared" si="876"/>
        <v>Kenya</v>
      </c>
      <c r="N1177">
        <f t="shared" si="877"/>
        <v>0</v>
      </c>
      <c r="O1177" t="str">
        <f t="shared" si="878"/>
        <v>GTX</v>
      </c>
      <c r="P1177">
        <f t="shared" si="879"/>
        <v>550</v>
      </c>
      <c r="Q1177" t="str">
        <f t="shared" si="880"/>
        <v>Dustin Brinkmann</v>
      </c>
      <c r="R1177" t="str">
        <f t="shared" si="881"/>
        <v>Central</v>
      </c>
    </row>
    <row r="1178" spans="1:18">
      <c r="A1178" t="s">
        <v>1342</v>
      </c>
      <c r="B1178" t="s">
        <v>16</v>
      </c>
      <c r="C1178" t="s">
        <v>56</v>
      </c>
      <c r="D1178" t="s">
        <v>151</v>
      </c>
      <c r="E1178" t="s">
        <v>52</v>
      </c>
      <c r="F1178" s="1">
        <v>42810</v>
      </c>
      <c r="G1178" s="1">
        <v>42875</v>
      </c>
      <c r="H1178">
        <v>0</v>
      </c>
      <c r="I1178" t="str">
        <f>VLOOKUP(pipeline!D1178,account,2,FALSE)</f>
        <v>finance</v>
      </c>
      <c r="J1178">
        <f t="shared" si="873"/>
        <v>2008</v>
      </c>
      <c r="K1178">
        <f t="shared" si="874"/>
        <v>52.5</v>
      </c>
      <c r="L1178">
        <f t="shared" si="875"/>
        <v>165</v>
      </c>
      <c r="M1178" t="str">
        <f t="shared" si="876"/>
        <v>United States</v>
      </c>
      <c r="N1178">
        <f t="shared" si="877"/>
        <v>0</v>
      </c>
      <c r="O1178" t="str">
        <f t="shared" si="878"/>
        <v>MG</v>
      </c>
      <c r="P1178">
        <f t="shared" si="879"/>
        <v>55</v>
      </c>
      <c r="Q1178" t="str">
        <f t="shared" si="880"/>
        <v>Celia Rouche</v>
      </c>
      <c r="R1178" t="str">
        <f t="shared" si="881"/>
        <v>West</v>
      </c>
    </row>
    <row r="1179" spans="1:18">
      <c r="A1179" t="s">
        <v>1343</v>
      </c>
      <c r="B1179" t="s">
        <v>16</v>
      </c>
      <c r="C1179" t="s">
        <v>56</v>
      </c>
      <c r="D1179" t="s">
        <v>87</v>
      </c>
      <c r="E1179" t="s">
        <v>52</v>
      </c>
      <c r="F1179" s="1">
        <v>42810</v>
      </c>
      <c r="G1179" s="1">
        <v>42872</v>
      </c>
      <c r="H1179">
        <v>0</v>
      </c>
      <c r="I1179" t="str">
        <f>VLOOKUP(pipeline!D1179,account,2,FALSE)</f>
        <v>services</v>
      </c>
      <c r="J1179">
        <f t="shared" si="873"/>
        <v>1982</v>
      </c>
      <c r="K1179">
        <f t="shared" si="874"/>
        <v>792.46</v>
      </c>
      <c r="L1179">
        <f t="shared" si="875"/>
        <v>1299</v>
      </c>
      <c r="M1179" t="str">
        <f t="shared" si="876"/>
        <v>United States</v>
      </c>
      <c r="N1179">
        <f t="shared" si="877"/>
        <v>0</v>
      </c>
      <c r="O1179" t="str">
        <f t="shared" si="878"/>
        <v>MG</v>
      </c>
      <c r="P1179">
        <f t="shared" si="879"/>
        <v>55</v>
      </c>
      <c r="Q1179" t="str">
        <f t="shared" si="880"/>
        <v>Celia Rouche</v>
      </c>
      <c r="R1179" t="str">
        <f t="shared" si="881"/>
        <v>West</v>
      </c>
    </row>
    <row r="1180" spans="1:18">
      <c r="A1180" t="s">
        <v>1344</v>
      </c>
      <c r="B1180" t="s">
        <v>16</v>
      </c>
      <c r="C1180" t="s">
        <v>57</v>
      </c>
      <c r="D1180" t="s">
        <v>266</v>
      </c>
      <c r="E1180" t="s">
        <v>52</v>
      </c>
      <c r="F1180" s="1">
        <v>42810</v>
      </c>
      <c r="G1180" s="1">
        <v>42891</v>
      </c>
      <c r="H1180">
        <v>0</v>
      </c>
      <c r="I1180" t="str">
        <f>VLOOKUP(pipeline!D1180,account,2,FALSE)</f>
        <v>finance</v>
      </c>
      <c r="J1180">
        <f t="shared" si="873"/>
        <v>1993</v>
      </c>
      <c r="K1180">
        <f t="shared" si="874"/>
        <v>7537.24</v>
      </c>
      <c r="L1180">
        <f t="shared" si="875"/>
        <v>20293</v>
      </c>
      <c r="M1180" t="str">
        <f t="shared" si="876"/>
        <v>United States</v>
      </c>
      <c r="N1180">
        <f t="shared" si="877"/>
        <v>0</v>
      </c>
      <c r="O1180" t="str">
        <f t="shared" si="878"/>
        <v>MG</v>
      </c>
      <c r="P1180">
        <f t="shared" si="879"/>
        <v>3393</v>
      </c>
      <c r="Q1180" t="str">
        <f t="shared" si="880"/>
        <v>Celia Rouche</v>
      </c>
      <c r="R1180" t="str">
        <f t="shared" si="881"/>
        <v>West</v>
      </c>
    </row>
    <row r="1181" spans="1:18">
      <c r="A1181" t="s">
        <v>1345</v>
      </c>
      <c r="B1181" t="s">
        <v>41</v>
      </c>
      <c r="C1181" t="s">
        <v>55</v>
      </c>
      <c r="D1181" t="s">
        <v>93</v>
      </c>
      <c r="E1181" t="s">
        <v>50</v>
      </c>
      <c r="F1181" s="1">
        <v>42810</v>
      </c>
      <c r="G1181" s="1">
        <v>42893</v>
      </c>
      <c r="H1181">
        <v>605</v>
      </c>
      <c r="I1181" t="str">
        <f>VLOOKUP(pipeline!D1181,account,2,FALSE)</f>
        <v>entertainment</v>
      </c>
      <c r="J1181">
        <f t="shared" ref="J1181:J1189" si="882">VLOOKUP(D1181,account,3,FALSE)</f>
        <v>1993</v>
      </c>
      <c r="K1181">
        <f t="shared" ref="K1181:K1189" si="883">VLOOKUP(D1181,account,4,FALSE)</f>
        <v>4269.9</v>
      </c>
      <c r="L1181">
        <f t="shared" ref="L1181:L1189" si="884">VLOOKUP(D1181,account,5,FALSE)</f>
        <v>6472</v>
      </c>
      <c r="M1181" t="str">
        <f t="shared" ref="M1181:M1189" si="885">VLOOKUP(D1181,account,6,FALSE)</f>
        <v>United States</v>
      </c>
      <c r="N1181" t="str">
        <f t="shared" ref="N1181:N1189" si="886">VLOOKUP(D1181,accounts,7,FALSE)</f>
        <v>Massive Dynamic</v>
      </c>
      <c r="O1181" t="str">
        <f t="shared" ref="O1181:O1189" si="887">VLOOKUP(C1181,products,2,FALSE)</f>
        <v>GTX</v>
      </c>
      <c r="P1181">
        <f t="shared" ref="P1181:P1192" si="888">VLOOKUP(C1181,products,3,FALSE)</f>
        <v>550</v>
      </c>
      <c r="Q1181" t="str">
        <f t="shared" ref="Q1181:Q1192" si="889">VLOOKUP(B1181,sales,2,FALSE)</f>
        <v>Summer Sewald</v>
      </c>
      <c r="R1181" t="str">
        <f t="shared" ref="R1181:R1192" si="890">VLOOKUP(B1181,sales,3,FALSE)</f>
        <v>West</v>
      </c>
    </row>
    <row r="1182" spans="1:18">
      <c r="A1182" t="s">
        <v>1346</v>
      </c>
      <c r="B1182" t="s">
        <v>19</v>
      </c>
      <c r="C1182" t="s">
        <v>59</v>
      </c>
      <c r="D1182" t="s">
        <v>147</v>
      </c>
      <c r="E1182" t="s">
        <v>50</v>
      </c>
      <c r="F1182" s="1">
        <v>42811</v>
      </c>
      <c r="G1182" s="1">
        <v>42820</v>
      </c>
      <c r="H1182">
        <v>6064</v>
      </c>
      <c r="I1182" t="str">
        <f>VLOOKUP(pipeline!D1182,account,2,FALSE)</f>
        <v>retail</v>
      </c>
      <c r="J1182">
        <f t="shared" si="882"/>
        <v>2007</v>
      </c>
      <c r="K1182">
        <f t="shared" si="883"/>
        <v>894.33</v>
      </c>
      <c r="L1182">
        <f t="shared" si="884"/>
        <v>1635</v>
      </c>
      <c r="M1182" t="str">
        <f t="shared" si="885"/>
        <v>Italy</v>
      </c>
      <c r="N1182">
        <f t="shared" si="886"/>
        <v>0</v>
      </c>
      <c r="O1182" t="str">
        <f t="shared" si="887"/>
        <v>GTX</v>
      </c>
      <c r="P1182">
        <f t="shared" si="888"/>
        <v>5482</v>
      </c>
      <c r="Q1182" t="str">
        <f t="shared" si="889"/>
        <v>Dustin Brinkmann</v>
      </c>
      <c r="R1182" t="str">
        <f t="shared" si="890"/>
        <v>Central</v>
      </c>
    </row>
    <row r="1183" spans="1:18">
      <c r="A1183" t="s">
        <v>1347</v>
      </c>
      <c r="B1183" t="s">
        <v>32</v>
      </c>
      <c r="C1183" t="s">
        <v>55</v>
      </c>
      <c r="D1183" t="s">
        <v>223</v>
      </c>
      <c r="E1183" t="s">
        <v>50</v>
      </c>
      <c r="F1183" s="1">
        <v>42811</v>
      </c>
      <c r="G1183" s="1">
        <v>42903</v>
      </c>
      <c r="H1183">
        <v>641</v>
      </c>
      <c r="I1183" t="str">
        <f>VLOOKUP(pipeline!D1183,account,2,FALSE)</f>
        <v>retail</v>
      </c>
      <c r="J1183">
        <f t="shared" si="882"/>
        <v>2003</v>
      </c>
      <c r="K1183">
        <f t="shared" si="883"/>
        <v>1419.98</v>
      </c>
      <c r="L1183">
        <f t="shared" si="884"/>
        <v>4018</v>
      </c>
      <c r="M1183" t="str">
        <f t="shared" si="885"/>
        <v>United States</v>
      </c>
      <c r="N1183">
        <f t="shared" si="886"/>
        <v>0</v>
      </c>
      <c r="O1183" t="str">
        <f t="shared" si="887"/>
        <v>GTX</v>
      </c>
      <c r="P1183">
        <f t="shared" si="888"/>
        <v>550</v>
      </c>
      <c r="Q1183" t="str">
        <f t="shared" si="889"/>
        <v>Rocco Neubert</v>
      </c>
      <c r="R1183" t="str">
        <f t="shared" si="890"/>
        <v>East</v>
      </c>
    </row>
    <row r="1184" spans="1:18">
      <c r="A1184" t="s">
        <v>1348</v>
      </c>
      <c r="B1184" t="s">
        <v>32</v>
      </c>
      <c r="C1184" t="s">
        <v>55</v>
      </c>
      <c r="D1184" t="s">
        <v>115</v>
      </c>
      <c r="E1184" t="s">
        <v>50</v>
      </c>
      <c r="F1184" s="1">
        <v>42811</v>
      </c>
      <c r="G1184" s="1">
        <v>42872</v>
      </c>
      <c r="H1184">
        <v>491</v>
      </c>
      <c r="I1184" t="str">
        <f>VLOOKUP(pipeline!D1184,account,2,FALSE)</f>
        <v>finance</v>
      </c>
      <c r="J1184">
        <f t="shared" si="882"/>
        <v>1993</v>
      </c>
      <c r="K1184">
        <f t="shared" si="883"/>
        <v>646.1</v>
      </c>
      <c r="L1184">
        <f t="shared" si="884"/>
        <v>883</v>
      </c>
      <c r="M1184" t="str">
        <f t="shared" si="885"/>
        <v>United States</v>
      </c>
      <c r="N1184" t="str">
        <f t="shared" si="886"/>
        <v>Golddex</v>
      </c>
      <c r="O1184" t="str">
        <f t="shared" si="887"/>
        <v>GTX</v>
      </c>
      <c r="P1184">
        <f t="shared" si="888"/>
        <v>550</v>
      </c>
      <c r="Q1184" t="str">
        <f t="shared" si="889"/>
        <v>Rocco Neubert</v>
      </c>
      <c r="R1184" t="str">
        <f t="shared" si="890"/>
        <v>East</v>
      </c>
    </row>
    <row r="1185" spans="1:18">
      <c r="A1185" t="s">
        <v>1349</v>
      </c>
      <c r="B1185" t="s">
        <v>7</v>
      </c>
      <c r="C1185" t="s">
        <v>58</v>
      </c>
      <c r="D1185" t="s">
        <v>145</v>
      </c>
      <c r="E1185" t="s">
        <v>53</v>
      </c>
      <c r="F1185" s="1">
        <v>42811</v>
      </c>
      <c r="I1185" t="str">
        <f>VLOOKUP(pipeline!D1185,account,2,FALSE)</f>
        <v>marketing</v>
      </c>
      <c r="J1185">
        <f t="shared" si="882"/>
        <v>1985</v>
      </c>
      <c r="K1185">
        <f t="shared" si="883"/>
        <v>375.43</v>
      </c>
      <c r="L1185">
        <f t="shared" si="884"/>
        <v>1190</v>
      </c>
      <c r="M1185" t="str">
        <f t="shared" si="885"/>
        <v>United States</v>
      </c>
      <c r="N1185">
        <f t="shared" si="886"/>
        <v>0</v>
      </c>
      <c r="O1185" t="str">
        <f t="shared" si="887"/>
        <v>GTX</v>
      </c>
      <c r="P1185">
        <f t="shared" si="888"/>
        <v>1096</v>
      </c>
      <c r="Q1185" t="str">
        <f t="shared" si="889"/>
        <v>Cara Losch</v>
      </c>
      <c r="R1185" t="str">
        <f t="shared" si="890"/>
        <v>East</v>
      </c>
    </row>
    <row r="1186" spans="1:18">
      <c r="A1186" t="s">
        <v>1350</v>
      </c>
      <c r="B1186" t="s">
        <v>25</v>
      </c>
      <c r="C1186" t="s">
        <v>56</v>
      </c>
      <c r="D1186" t="s">
        <v>85</v>
      </c>
      <c r="E1186" t="s">
        <v>50</v>
      </c>
      <c r="F1186" s="1">
        <v>42811</v>
      </c>
      <c r="G1186" s="1">
        <v>42882</v>
      </c>
      <c r="H1186">
        <v>47</v>
      </c>
      <c r="I1186" t="str">
        <f>VLOOKUP(pipeline!D1186,account,2,FALSE)</f>
        <v>software</v>
      </c>
      <c r="J1186">
        <f t="shared" si="882"/>
        <v>1998</v>
      </c>
      <c r="K1186">
        <f t="shared" si="883"/>
        <v>2714.9</v>
      </c>
      <c r="L1186">
        <f t="shared" si="884"/>
        <v>2641</v>
      </c>
      <c r="M1186" t="str">
        <f t="shared" si="885"/>
        <v>United States</v>
      </c>
      <c r="N1186" t="str">
        <f t="shared" si="886"/>
        <v>Acme Corporation</v>
      </c>
      <c r="O1186" t="str">
        <f t="shared" si="887"/>
        <v>MG</v>
      </c>
      <c r="P1186">
        <f t="shared" si="888"/>
        <v>55</v>
      </c>
      <c r="Q1186" t="str">
        <f t="shared" si="889"/>
        <v>Melvin Marxen</v>
      </c>
      <c r="R1186" t="str">
        <f t="shared" si="890"/>
        <v>Central</v>
      </c>
    </row>
    <row r="1187" spans="1:18">
      <c r="A1187" t="s">
        <v>1351</v>
      </c>
      <c r="B1187" t="s">
        <v>13</v>
      </c>
      <c r="C1187" t="s">
        <v>56</v>
      </c>
      <c r="D1187" t="s">
        <v>205</v>
      </c>
      <c r="E1187" t="s">
        <v>50</v>
      </c>
      <c r="F1187" s="1">
        <v>42811</v>
      </c>
      <c r="G1187" s="1">
        <v>42911</v>
      </c>
      <c r="H1187">
        <v>63</v>
      </c>
      <c r="I1187" t="str">
        <f>VLOOKUP(pipeline!D1187,account,2,FALSE)</f>
        <v>telecommunications</v>
      </c>
      <c r="J1187">
        <f t="shared" si="882"/>
        <v>1995</v>
      </c>
      <c r="K1187">
        <f t="shared" si="883"/>
        <v>1825.82</v>
      </c>
      <c r="L1187">
        <f t="shared" si="884"/>
        <v>5595</v>
      </c>
      <c r="M1187" t="str">
        <f t="shared" si="885"/>
        <v>United States</v>
      </c>
      <c r="N1187" t="str">
        <f t="shared" si="886"/>
        <v>Sonron</v>
      </c>
      <c r="O1187" t="str">
        <f t="shared" si="887"/>
        <v>MG</v>
      </c>
      <c r="P1187">
        <f t="shared" si="888"/>
        <v>55</v>
      </c>
      <c r="Q1187" t="str">
        <f t="shared" si="889"/>
        <v>Celia Rouche</v>
      </c>
      <c r="R1187" t="str">
        <f t="shared" si="890"/>
        <v>West</v>
      </c>
    </row>
    <row r="1188" spans="1:18">
      <c r="A1188" t="s">
        <v>1352</v>
      </c>
      <c r="B1188" t="s">
        <v>8</v>
      </c>
      <c r="C1188" t="s">
        <v>57</v>
      </c>
      <c r="D1188" t="s">
        <v>318</v>
      </c>
      <c r="E1188" t="s">
        <v>50</v>
      </c>
      <c r="F1188" s="1">
        <v>42811</v>
      </c>
      <c r="G1188" s="1">
        <v>42873</v>
      </c>
      <c r="H1188">
        <v>3291</v>
      </c>
      <c r="I1188" t="str">
        <f>VLOOKUP(pipeline!D1188,account,2,FALSE)</f>
        <v>retail</v>
      </c>
      <c r="J1188">
        <f t="shared" si="882"/>
        <v>2000</v>
      </c>
      <c r="K1188">
        <f t="shared" si="883"/>
        <v>167.89</v>
      </c>
      <c r="L1188">
        <f t="shared" si="884"/>
        <v>493</v>
      </c>
      <c r="M1188" t="str">
        <f t="shared" si="885"/>
        <v>Romania</v>
      </c>
      <c r="N1188">
        <f t="shared" si="886"/>
        <v>0</v>
      </c>
      <c r="O1188" t="str">
        <f t="shared" si="887"/>
        <v>MG</v>
      </c>
      <c r="P1188">
        <f t="shared" si="888"/>
        <v>3393</v>
      </c>
      <c r="Q1188" t="str">
        <f t="shared" si="889"/>
        <v>Cara Losch</v>
      </c>
      <c r="R1188" t="str">
        <f t="shared" si="890"/>
        <v>East</v>
      </c>
    </row>
    <row r="1189" spans="1:18">
      <c r="A1189" t="s">
        <v>1353</v>
      </c>
      <c r="B1189" t="s">
        <v>14</v>
      </c>
      <c r="C1189" t="s">
        <v>58</v>
      </c>
      <c r="D1189" t="s">
        <v>273</v>
      </c>
      <c r="E1189" t="s">
        <v>50</v>
      </c>
      <c r="F1189" s="1">
        <v>42811</v>
      </c>
      <c r="G1189" s="1">
        <v>42896</v>
      </c>
      <c r="H1189">
        <v>1188</v>
      </c>
      <c r="I1189" t="str">
        <f>VLOOKUP(pipeline!D1189,account,2,FALSE)</f>
        <v>retail</v>
      </c>
      <c r="J1189">
        <f t="shared" si="882"/>
        <v>1996</v>
      </c>
      <c r="K1189">
        <f t="shared" si="883"/>
        <v>2214.94</v>
      </c>
      <c r="L1189">
        <f t="shared" si="884"/>
        <v>5374</v>
      </c>
      <c r="M1189" t="str">
        <f t="shared" si="885"/>
        <v>United States</v>
      </c>
      <c r="N1189">
        <f t="shared" si="886"/>
        <v>0</v>
      </c>
      <c r="O1189" t="str">
        <f t="shared" si="887"/>
        <v>GTX</v>
      </c>
      <c r="P1189">
        <f t="shared" si="888"/>
        <v>1096</v>
      </c>
      <c r="Q1189" t="str">
        <f t="shared" si="889"/>
        <v>Celia Rouche</v>
      </c>
      <c r="R1189" t="str">
        <f t="shared" si="890"/>
        <v>West</v>
      </c>
    </row>
    <row r="1190" spans="1:18">
      <c r="A1190" t="s">
        <v>1354</v>
      </c>
      <c r="B1190" t="s">
        <v>39</v>
      </c>
      <c r="C1190" t="s">
        <v>55</v>
      </c>
      <c r="D1190" t="s">
        <v>93</v>
      </c>
      <c r="E1190" t="s">
        <v>52</v>
      </c>
      <c r="F1190" s="1">
        <v>42811</v>
      </c>
      <c r="G1190" s="1">
        <v>42863</v>
      </c>
      <c r="H1190">
        <v>0</v>
      </c>
      <c r="I1190" t="str">
        <f>VLOOKUP(pipeline!D1190,account,2,FALSE)</f>
        <v>entertainment</v>
      </c>
      <c r="J1190">
        <f t="shared" ref="J1190:J1198" si="891">VLOOKUP(D1190,account,3,FALSE)</f>
        <v>1993</v>
      </c>
      <c r="K1190">
        <f t="shared" ref="K1190:K1198" si="892">VLOOKUP(D1190,account,4,FALSE)</f>
        <v>4269.9</v>
      </c>
      <c r="L1190">
        <f t="shared" ref="L1190:L1198" si="893">VLOOKUP(D1190,account,5,FALSE)</f>
        <v>6472</v>
      </c>
      <c r="M1190" t="str">
        <f t="shared" ref="M1190:M1198" si="894">VLOOKUP(D1190,account,6,FALSE)</f>
        <v>United States</v>
      </c>
      <c r="N1190" t="str">
        <f t="shared" ref="N1190:N1198" si="895">VLOOKUP(D1190,accounts,7,FALSE)</f>
        <v>Massive Dynamic</v>
      </c>
      <c r="O1190" t="str">
        <f t="shared" ref="O1190:O1198" si="896">VLOOKUP(C1190,products,2,FALSE)</f>
        <v>GTX</v>
      </c>
      <c r="P1190">
        <f t="shared" si="888"/>
        <v>550</v>
      </c>
      <c r="Q1190" t="str">
        <f t="shared" si="889"/>
        <v>Summer Sewald</v>
      </c>
      <c r="R1190" t="str">
        <f t="shared" si="890"/>
        <v>West</v>
      </c>
    </row>
    <row r="1191" spans="1:18">
      <c r="A1191" t="s">
        <v>1355</v>
      </c>
      <c r="B1191" t="s">
        <v>39</v>
      </c>
      <c r="C1191" t="s">
        <v>55</v>
      </c>
      <c r="D1191" t="s">
        <v>106</v>
      </c>
      <c r="E1191" t="s">
        <v>50</v>
      </c>
      <c r="F1191" s="1">
        <v>42811</v>
      </c>
      <c r="G1191" s="1">
        <v>42897</v>
      </c>
      <c r="H1191">
        <v>478</v>
      </c>
      <c r="I1191" t="str">
        <f>VLOOKUP(pipeline!D1191,account,2,FALSE)</f>
        <v>software</v>
      </c>
      <c r="J1191">
        <f t="shared" si="891"/>
        <v>1996</v>
      </c>
      <c r="K1191">
        <f t="shared" si="892"/>
        <v>6354.87</v>
      </c>
      <c r="L1191">
        <f t="shared" si="893"/>
        <v>16780</v>
      </c>
      <c r="M1191" t="str">
        <f t="shared" si="894"/>
        <v>United States</v>
      </c>
      <c r="N1191" t="str">
        <f t="shared" si="895"/>
        <v>Bubba Gump</v>
      </c>
      <c r="O1191" t="str">
        <f t="shared" si="896"/>
        <v>GTX</v>
      </c>
      <c r="P1191">
        <f t="shared" si="888"/>
        <v>550</v>
      </c>
      <c r="Q1191" t="str">
        <f t="shared" si="889"/>
        <v>Summer Sewald</v>
      </c>
      <c r="R1191" t="str">
        <f t="shared" si="890"/>
        <v>West</v>
      </c>
    </row>
    <row r="1192" spans="1:18">
      <c r="A1192" t="s">
        <v>1356</v>
      </c>
      <c r="B1192" t="s">
        <v>39</v>
      </c>
      <c r="C1192" t="s">
        <v>56</v>
      </c>
      <c r="D1192" t="s">
        <v>134</v>
      </c>
      <c r="E1192" t="s">
        <v>50</v>
      </c>
      <c r="F1192" s="1">
        <v>42811</v>
      </c>
      <c r="G1192" s="1">
        <v>42879</v>
      </c>
      <c r="H1192">
        <v>60</v>
      </c>
      <c r="I1192" t="str">
        <f>VLOOKUP(pipeline!D1192,account,2,FALSE)</f>
        <v>services</v>
      </c>
      <c r="J1192">
        <f t="shared" si="891"/>
        <v>2003</v>
      </c>
      <c r="K1192">
        <f t="shared" si="892"/>
        <v>692.19</v>
      </c>
      <c r="L1192">
        <f t="shared" si="893"/>
        <v>1922</v>
      </c>
      <c r="M1192" t="str">
        <f t="shared" si="894"/>
        <v>United States</v>
      </c>
      <c r="N1192">
        <f t="shared" si="895"/>
        <v>0</v>
      </c>
      <c r="O1192" t="str">
        <f t="shared" si="896"/>
        <v>MG</v>
      </c>
      <c r="P1192">
        <f t="shared" si="888"/>
        <v>55</v>
      </c>
      <c r="Q1192" t="str">
        <f t="shared" si="889"/>
        <v>Summer Sewald</v>
      </c>
      <c r="R1192" t="str">
        <f t="shared" si="890"/>
        <v>West</v>
      </c>
    </row>
    <row r="1193" spans="1:18">
      <c r="A1193" t="s">
        <v>1357</v>
      </c>
      <c r="B1193" t="s">
        <v>35</v>
      </c>
      <c r="C1193" t="s">
        <v>57</v>
      </c>
      <c r="D1193" t="s">
        <v>189</v>
      </c>
      <c r="E1193" t="s">
        <v>50</v>
      </c>
      <c r="F1193" s="1">
        <v>42811</v>
      </c>
      <c r="G1193" s="1">
        <v>42825</v>
      </c>
      <c r="H1193">
        <v>2550</v>
      </c>
      <c r="I1193" t="str">
        <f>VLOOKUP(pipeline!D1193,account,2,FALSE)</f>
        <v>employment</v>
      </c>
      <c r="J1193">
        <f t="shared" si="891"/>
        <v>1997</v>
      </c>
      <c r="K1193">
        <f t="shared" si="892"/>
        <v>882.12</v>
      </c>
      <c r="L1193">
        <f t="shared" si="893"/>
        <v>2769</v>
      </c>
      <c r="M1193" t="str">
        <f t="shared" si="894"/>
        <v>United States</v>
      </c>
      <c r="N1193">
        <f t="shared" si="895"/>
        <v>0</v>
      </c>
      <c r="O1193" t="str">
        <f t="shared" si="896"/>
        <v>MG</v>
      </c>
      <c r="P1193">
        <f t="shared" ref="P1193:P1198" si="897">VLOOKUP(C1193,products,3,FALSE)</f>
        <v>3393</v>
      </c>
      <c r="Q1193" t="str">
        <f t="shared" ref="Q1193:Q1198" si="898">VLOOKUP(B1193,sales,2,FALSE)</f>
        <v>Rocco Neubert</v>
      </c>
      <c r="R1193" t="str">
        <f t="shared" ref="R1193:R1198" si="899">VLOOKUP(B1193,sales,3,FALSE)</f>
        <v>East</v>
      </c>
    </row>
    <row r="1194" spans="1:18">
      <c r="A1194" t="s">
        <v>1358</v>
      </c>
      <c r="B1194" t="s">
        <v>16</v>
      </c>
      <c r="C1194" t="s">
        <v>59</v>
      </c>
      <c r="D1194" t="s">
        <v>158</v>
      </c>
      <c r="E1194" t="s">
        <v>53</v>
      </c>
      <c r="F1194" s="1">
        <v>42811</v>
      </c>
      <c r="I1194" t="str">
        <f>VLOOKUP(pipeline!D1194,account,2,FALSE)</f>
        <v>finance</v>
      </c>
      <c r="J1194">
        <f t="shared" si="891"/>
        <v>2006</v>
      </c>
      <c r="K1194">
        <f t="shared" si="892"/>
        <v>1102.43</v>
      </c>
      <c r="L1194">
        <f t="shared" si="893"/>
        <v>1759</v>
      </c>
      <c r="M1194" t="str">
        <f t="shared" si="894"/>
        <v>United States</v>
      </c>
      <c r="N1194">
        <f t="shared" si="895"/>
        <v>0</v>
      </c>
      <c r="O1194" t="str">
        <f t="shared" si="896"/>
        <v>GTX</v>
      </c>
      <c r="P1194">
        <f t="shared" si="897"/>
        <v>5482</v>
      </c>
      <c r="Q1194" t="str">
        <f t="shared" si="898"/>
        <v>Celia Rouche</v>
      </c>
      <c r="R1194" t="str">
        <f t="shared" si="899"/>
        <v>West</v>
      </c>
    </row>
    <row r="1195" spans="1:18">
      <c r="A1195" t="s">
        <v>1359</v>
      </c>
      <c r="B1195" t="s">
        <v>9</v>
      </c>
      <c r="C1195" t="s">
        <v>56</v>
      </c>
      <c r="D1195" t="s">
        <v>180</v>
      </c>
      <c r="E1195" t="s">
        <v>52</v>
      </c>
      <c r="F1195" s="1">
        <v>42811</v>
      </c>
      <c r="G1195" s="1">
        <v>42863</v>
      </c>
      <c r="H1195">
        <v>0</v>
      </c>
      <c r="I1195" t="str">
        <f>VLOOKUP(pipeline!D1195,account,2,FALSE)</f>
        <v>medical</v>
      </c>
      <c r="J1195">
        <f t="shared" si="891"/>
        <v>1991</v>
      </c>
      <c r="K1195">
        <f t="shared" si="892"/>
        <v>326.82</v>
      </c>
      <c r="L1195">
        <f t="shared" si="893"/>
        <v>1016</v>
      </c>
      <c r="M1195" t="str">
        <f t="shared" si="894"/>
        <v>United States</v>
      </c>
      <c r="N1195">
        <f t="shared" si="895"/>
        <v>0</v>
      </c>
      <c r="O1195" t="str">
        <f t="shared" si="896"/>
        <v>MG</v>
      </c>
      <c r="P1195">
        <f t="shared" si="897"/>
        <v>55</v>
      </c>
      <c r="Q1195" t="str">
        <f t="shared" si="898"/>
        <v>Cara Losch</v>
      </c>
      <c r="R1195" t="str">
        <f t="shared" si="899"/>
        <v>East</v>
      </c>
    </row>
    <row r="1196" spans="1:18">
      <c r="A1196" t="s">
        <v>1360</v>
      </c>
      <c r="B1196" t="s">
        <v>23</v>
      </c>
      <c r="C1196" t="s">
        <v>59</v>
      </c>
      <c r="D1196" t="s">
        <v>208</v>
      </c>
      <c r="E1196" t="s">
        <v>52</v>
      </c>
      <c r="F1196" s="1">
        <v>42811</v>
      </c>
      <c r="G1196" s="1">
        <v>42865</v>
      </c>
      <c r="H1196">
        <v>0</v>
      </c>
      <c r="I1196" t="str">
        <f>VLOOKUP(pipeline!D1196,account,2,FALSE)</f>
        <v>software</v>
      </c>
      <c r="J1196">
        <f t="shared" si="891"/>
        <v>1982</v>
      </c>
      <c r="K1196">
        <f t="shared" si="892"/>
        <v>4618</v>
      </c>
      <c r="L1196">
        <f t="shared" si="893"/>
        <v>10083</v>
      </c>
      <c r="M1196" t="str">
        <f t="shared" si="894"/>
        <v>United States</v>
      </c>
      <c r="N1196">
        <f t="shared" si="895"/>
        <v>0</v>
      </c>
      <c r="O1196" t="str">
        <f t="shared" si="896"/>
        <v>GTX</v>
      </c>
      <c r="P1196">
        <f t="shared" si="897"/>
        <v>5482</v>
      </c>
      <c r="Q1196" t="str">
        <f t="shared" si="898"/>
        <v>Dustin Brinkmann</v>
      </c>
      <c r="R1196" t="str">
        <f t="shared" si="899"/>
        <v>Central</v>
      </c>
    </row>
    <row r="1197" spans="1:18">
      <c r="A1197" t="s">
        <v>1361</v>
      </c>
      <c r="B1197" t="s">
        <v>23</v>
      </c>
      <c r="C1197" t="s">
        <v>56</v>
      </c>
      <c r="D1197" t="s">
        <v>147</v>
      </c>
      <c r="E1197" t="s">
        <v>52</v>
      </c>
      <c r="F1197" s="1">
        <v>42811</v>
      </c>
      <c r="G1197" s="1">
        <v>42871</v>
      </c>
      <c r="H1197">
        <v>0</v>
      </c>
      <c r="I1197" t="str">
        <f>VLOOKUP(pipeline!D1197,account,2,FALSE)</f>
        <v>retail</v>
      </c>
      <c r="J1197">
        <f t="shared" si="891"/>
        <v>2007</v>
      </c>
      <c r="K1197">
        <f t="shared" si="892"/>
        <v>894.33</v>
      </c>
      <c r="L1197">
        <f t="shared" si="893"/>
        <v>1635</v>
      </c>
      <c r="M1197" t="str">
        <f t="shared" si="894"/>
        <v>Italy</v>
      </c>
      <c r="N1197">
        <f t="shared" si="895"/>
        <v>0</v>
      </c>
      <c r="O1197" t="str">
        <f t="shared" si="896"/>
        <v>MG</v>
      </c>
      <c r="P1197">
        <f t="shared" si="897"/>
        <v>55</v>
      </c>
      <c r="Q1197" t="str">
        <f t="shared" si="898"/>
        <v>Dustin Brinkmann</v>
      </c>
      <c r="R1197" t="str">
        <f t="shared" si="899"/>
        <v>Central</v>
      </c>
    </row>
    <row r="1198" spans="1:18">
      <c r="A1198" t="s">
        <v>1362</v>
      </c>
      <c r="B1198" t="s">
        <v>23</v>
      </c>
      <c r="C1198" t="s">
        <v>57</v>
      </c>
      <c r="D1198" t="s">
        <v>198</v>
      </c>
      <c r="E1198" t="s">
        <v>50</v>
      </c>
      <c r="F1198" s="1">
        <v>42811</v>
      </c>
      <c r="G1198" s="1">
        <v>42907</v>
      </c>
      <c r="H1198">
        <v>3378</v>
      </c>
      <c r="I1198" t="str">
        <f>VLOOKUP(pipeline!D1198,account,2,FALSE)</f>
        <v>employment</v>
      </c>
      <c r="J1198">
        <f t="shared" si="891"/>
        <v>1997</v>
      </c>
      <c r="K1198">
        <f t="shared" si="892"/>
        <v>291.27</v>
      </c>
      <c r="L1198">
        <f t="shared" si="893"/>
        <v>586</v>
      </c>
      <c r="M1198" t="str">
        <f t="shared" si="894"/>
        <v>United States</v>
      </c>
      <c r="N1198">
        <f t="shared" si="895"/>
        <v>0</v>
      </c>
      <c r="O1198" t="str">
        <f t="shared" si="896"/>
        <v>MG</v>
      </c>
      <c r="P1198">
        <f t="shared" si="897"/>
        <v>3393</v>
      </c>
      <c r="Q1198" t="str">
        <f t="shared" si="898"/>
        <v>Dustin Brinkmann</v>
      </c>
      <c r="R1198" t="str">
        <f t="shared" si="899"/>
        <v>Central</v>
      </c>
    </row>
    <row r="1199" spans="1:18">
      <c r="A1199" t="s">
        <v>1363</v>
      </c>
      <c r="B1199" t="s">
        <v>41</v>
      </c>
      <c r="C1199" t="s">
        <v>58</v>
      </c>
      <c r="D1199" t="s">
        <v>621</v>
      </c>
      <c r="E1199" t="s">
        <v>50</v>
      </c>
      <c r="F1199" s="1">
        <v>42811</v>
      </c>
      <c r="G1199" s="1">
        <v>42888</v>
      </c>
      <c r="H1199">
        <v>999</v>
      </c>
      <c r="I1199" t="str">
        <f>VLOOKUP(pipeline!D1199,account,2,FALSE)</f>
        <v>services</v>
      </c>
      <c r="J1199">
        <f t="shared" ref="J1199:J1207" si="900">VLOOKUP(D1199,account,3,FALSE)</f>
        <v>1991</v>
      </c>
      <c r="K1199">
        <f t="shared" ref="K1199:K1207" si="901">VLOOKUP(D1199,account,4,FALSE)</f>
        <v>1012.72</v>
      </c>
      <c r="L1199">
        <f t="shared" ref="L1199:L1207" si="902">VLOOKUP(D1199,account,5,FALSE)</f>
        <v>3492</v>
      </c>
      <c r="M1199" t="str">
        <f t="shared" ref="M1199:M1207" si="903">VLOOKUP(D1199,account,6,FALSE)</f>
        <v>Germany</v>
      </c>
      <c r="N1199">
        <f t="shared" ref="N1199:N1207" si="904">VLOOKUP(D1199,accounts,7,FALSE)</f>
        <v>0</v>
      </c>
      <c r="O1199" t="str">
        <f t="shared" ref="O1199:O1207" si="905">VLOOKUP(C1199,products,2,FALSE)</f>
        <v>GTX</v>
      </c>
      <c r="P1199">
        <f t="shared" ref="P1199:P1205" si="906">VLOOKUP(C1199,products,3,FALSE)</f>
        <v>1096</v>
      </c>
      <c r="Q1199" t="str">
        <f t="shared" ref="Q1199:Q1205" si="907">VLOOKUP(B1199,sales,2,FALSE)</f>
        <v>Summer Sewald</v>
      </c>
      <c r="R1199" t="str">
        <f t="shared" ref="R1199:R1205" si="908">VLOOKUP(B1199,sales,3,FALSE)</f>
        <v>West</v>
      </c>
    </row>
    <row r="1200" spans="1:18">
      <c r="A1200" t="s">
        <v>1364</v>
      </c>
      <c r="B1200" t="s">
        <v>41</v>
      </c>
      <c r="C1200" t="s">
        <v>56</v>
      </c>
      <c r="D1200" t="s">
        <v>273</v>
      </c>
      <c r="E1200" t="s">
        <v>50</v>
      </c>
      <c r="F1200" s="1">
        <v>42811</v>
      </c>
      <c r="G1200" s="1">
        <v>42891</v>
      </c>
      <c r="H1200">
        <v>52</v>
      </c>
      <c r="I1200" t="str">
        <f>VLOOKUP(pipeline!D1200,account,2,FALSE)</f>
        <v>retail</v>
      </c>
      <c r="J1200">
        <f t="shared" si="900"/>
        <v>1996</v>
      </c>
      <c r="K1200">
        <f t="shared" si="901"/>
        <v>2214.94</v>
      </c>
      <c r="L1200">
        <f t="shared" si="902"/>
        <v>5374</v>
      </c>
      <c r="M1200" t="str">
        <f t="shared" si="903"/>
        <v>United States</v>
      </c>
      <c r="N1200">
        <f t="shared" si="904"/>
        <v>0</v>
      </c>
      <c r="O1200" t="str">
        <f t="shared" si="905"/>
        <v>MG</v>
      </c>
      <c r="P1200">
        <f t="shared" si="906"/>
        <v>55</v>
      </c>
      <c r="Q1200" t="str">
        <f t="shared" si="907"/>
        <v>Summer Sewald</v>
      </c>
      <c r="R1200" t="str">
        <f t="shared" si="908"/>
        <v>West</v>
      </c>
    </row>
    <row r="1201" spans="1:18">
      <c r="A1201" t="s">
        <v>1365</v>
      </c>
      <c r="B1201" t="s">
        <v>19</v>
      </c>
      <c r="C1201" t="s">
        <v>58</v>
      </c>
      <c r="D1201" t="s">
        <v>117</v>
      </c>
      <c r="E1201" t="s">
        <v>52</v>
      </c>
      <c r="F1201" s="1">
        <v>42812</v>
      </c>
      <c r="G1201" s="1">
        <v>42880</v>
      </c>
      <c r="H1201">
        <v>0</v>
      </c>
      <c r="I1201" t="str">
        <f>VLOOKUP(pipeline!D1201,account,2,FALSE)</f>
        <v>services</v>
      </c>
      <c r="J1201">
        <f t="shared" si="900"/>
        <v>1997</v>
      </c>
      <c r="K1201">
        <f t="shared" si="901"/>
        <v>2041.73</v>
      </c>
      <c r="L1201">
        <f t="shared" si="902"/>
        <v>5276</v>
      </c>
      <c r="M1201" t="str">
        <f t="shared" si="903"/>
        <v>United States</v>
      </c>
      <c r="N1201">
        <f t="shared" si="904"/>
        <v>0</v>
      </c>
      <c r="O1201" t="str">
        <f t="shared" si="905"/>
        <v>GTX</v>
      </c>
      <c r="P1201">
        <f t="shared" si="906"/>
        <v>1096</v>
      </c>
      <c r="Q1201" t="str">
        <f t="shared" si="907"/>
        <v>Dustin Brinkmann</v>
      </c>
      <c r="R1201" t="str">
        <f t="shared" si="908"/>
        <v>Central</v>
      </c>
    </row>
    <row r="1202" spans="1:18">
      <c r="A1202" t="s">
        <v>1366</v>
      </c>
      <c r="B1202" t="s">
        <v>32</v>
      </c>
      <c r="C1202" t="s">
        <v>59</v>
      </c>
      <c r="D1202" t="s">
        <v>381</v>
      </c>
      <c r="E1202" t="s">
        <v>52</v>
      </c>
      <c r="F1202" s="1">
        <v>42812</v>
      </c>
      <c r="G1202" s="1">
        <v>42879</v>
      </c>
      <c r="H1202">
        <v>0</v>
      </c>
      <c r="I1202" t="str">
        <f>VLOOKUP(pipeline!D1202,account,2,FALSE)</f>
        <v>marketing</v>
      </c>
      <c r="J1202">
        <f t="shared" si="900"/>
        <v>1999</v>
      </c>
      <c r="K1202">
        <f t="shared" si="901"/>
        <v>1197.44</v>
      </c>
      <c r="L1202">
        <f t="shared" si="902"/>
        <v>2570</v>
      </c>
      <c r="M1202" t="str">
        <f t="shared" si="903"/>
        <v>United States</v>
      </c>
      <c r="N1202">
        <f t="shared" si="904"/>
        <v>0</v>
      </c>
      <c r="O1202" t="str">
        <f t="shared" si="905"/>
        <v>GTX</v>
      </c>
      <c r="P1202">
        <f t="shared" si="906"/>
        <v>5482</v>
      </c>
      <c r="Q1202" t="str">
        <f t="shared" si="907"/>
        <v>Rocco Neubert</v>
      </c>
      <c r="R1202" t="str">
        <f t="shared" si="908"/>
        <v>East</v>
      </c>
    </row>
    <row r="1203" spans="1:18">
      <c r="A1203" t="s">
        <v>1367</v>
      </c>
      <c r="B1203" t="s">
        <v>32</v>
      </c>
      <c r="C1203" t="s">
        <v>55</v>
      </c>
      <c r="D1203" t="s">
        <v>223</v>
      </c>
      <c r="E1203" t="s">
        <v>50</v>
      </c>
      <c r="F1203" s="1">
        <v>42812</v>
      </c>
      <c r="G1203" s="1">
        <v>42904</v>
      </c>
      <c r="H1203">
        <v>530</v>
      </c>
      <c r="I1203" t="str">
        <f>VLOOKUP(pipeline!D1203,account,2,FALSE)</f>
        <v>retail</v>
      </c>
      <c r="J1203">
        <f t="shared" si="900"/>
        <v>2003</v>
      </c>
      <c r="K1203">
        <f t="shared" si="901"/>
        <v>1419.98</v>
      </c>
      <c r="L1203">
        <f t="shared" si="902"/>
        <v>4018</v>
      </c>
      <c r="M1203" t="str">
        <f t="shared" si="903"/>
        <v>United States</v>
      </c>
      <c r="N1203">
        <f t="shared" si="904"/>
        <v>0</v>
      </c>
      <c r="O1203" t="str">
        <f t="shared" si="905"/>
        <v>GTX</v>
      </c>
      <c r="P1203">
        <f t="shared" si="906"/>
        <v>550</v>
      </c>
      <c r="Q1203" t="str">
        <f t="shared" si="907"/>
        <v>Rocco Neubert</v>
      </c>
      <c r="R1203" t="str">
        <f t="shared" si="908"/>
        <v>East</v>
      </c>
    </row>
    <row r="1204" spans="1:18">
      <c r="A1204" t="s">
        <v>1368</v>
      </c>
      <c r="B1204" t="s">
        <v>20</v>
      </c>
      <c r="C1204" t="s">
        <v>55</v>
      </c>
      <c r="D1204" t="s">
        <v>145</v>
      </c>
      <c r="E1204" t="s">
        <v>50</v>
      </c>
      <c r="F1204" s="1">
        <v>42812</v>
      </c>
      <c r="G1204" s="1">
        <v>42864</v>
      </c>
      <c r="H1204">
        <v>538</v>
      </c>
      <c r="I1204" t="str">
        <f>VLOOKUP(pipeline!D1204,account,2,FALSE)</f>
        <v>marketing</v>
      </c>
      <c r="J1204">
        <f t="shared" si="900"/>
        <v>1985</v>
      </c>
      <c r="K1204">
        <f t="shared" si="901"/>
        <v>375.43</v>
      </c>
      <c r="L1204">
        <f t="shared" si="902"/>
        <v>1190</v>
      </c>
      <c r="M1204" t="str">
        <f t="shared" si="903"/>
        <v>United States</v>
      </c>
      <c r="N1204">
        <f t="shared" si="904"/>
        <v>0</v>
      </c>
      <c r="O1204" t="str">
        <f t="shared" si="905"/>
        <v>GTX</v>
      </c>
      <c r="P1204">
        <f t="shared" si="906"/>
        <v>550</v>
      </c>
      <c r="Q1204" t="str">
        <f t="shared" si="907"/>
        <v>Dustin Brinkmann</v>
      </c>
      <c r="R1204" t="str">
        <f t="shared" si="908"/>
        <v>Central</v>
      </c>
    </row>
    <row r="1205" spans="1:18">
      <c r="A1205" t="s">
        <v>1369</v>
      </c>
      <c r="B1205" t="s">
        <v>20</v>
      </c>
      <c r="C1205" t="s">
        <v>56</v>
      </c>
      <c r="D1205" t="s">
        <v>155</v>
      </c>
      <c r="E1205" t="s">
        <v>50</v>
      </c>
      <c r="F1205" s="1">
        <v>42812</v>
      </c>
      <c r="G1205" s="1">
        <v>42821</v>
      </c>
      <c r="H1205">
        <v>53</v>
      </c>
      <c r="I1205" t="str">
        <f>VLOOKUP(pipeline!D1205,account,2,FALSE)</f>
        <v>technolgy</v>
      </c>
      <c r="J1205">
        <f t="shared" si="900"/>
        <v>1983</v>
      </c>
      <c r="K1205">
        <f t="shared" si="901"/>
        <v>1008.06</v>
      </c>
      <c r="L1205">
        <f t="shared" si="902"/>
        <v>1238</v>
      </c>
      <c r="M1205" t="str">
        <f t="shared" si="903"/>
        <v>United States</v>
      </c>
      <c r="N1205">
        <f t="shared" si="904"/>
        <v>0</v>
      </c>
      <c r="O1205" t="str">
        <f t="shared" si="905"/>
        <v>MG</v>
      </c>
      <c r="P1205">
        <f t="shared" si="906"/>
        <v>55</v>
      </c>
      <c r="Q1205" t="str">
        <f t="shared" si="907"/>
        <v>Dustin Brinkmann</v>
      </c>
      <c r="R1205" t="str">
        <f t="shared" si="908"/>
        <v>Central</v>
      </c>
    </row>
    <row r="1206" spans="1:18">
      <c r="A1206" t="s">
        <v>1370</v>
      </c>
      <c r="B1206" t="s">
        <v>13</v>
      </c>
      <c r="C1206" t="s">
        <v>56</v>
      </c>
      <c r="D1206" t="s">
        <v>106</v>
      </c>
      <c r="E1206" t="s">
        <v>52</v>
      </c>
      <c r="F1206" s="1">
        <v>42812</v>
      </c>
      <c r="G1206" s="1">
        <v>42882</v>
      </c>
      <c r="H1206">
        <v>0</v>
      </c>
      <c r="I1206" t="str">
        <f>VLOOKUP(pipeline!D1206,account,2,FALSE)</f>
        <v>software</v>
      </c>
      <c r="J1206">
        <f t="shared" si="900"/>
        <v>1996</v>
      </c>
      <c r="K1206">
        <f t="shared" si="901"/>
        <v>6354.87</v>
      </c>
      <c r="L1206">
        <f t="shared" si="902"/>
        <v>16780</v>
      </c>
      <c r="M1206" t="str">
        <f t="shared" si="903"/>
        <v>United States</v>
      </c>
      <c r="N1206" t="str">
        <f t="shared" si="904"/>
        <v>Bubba Gump</v>
      </c>
      <c r="O1206" t="str">
        <f t="shared" si="905"/>
        <v>MG</v>
      </c>
      <c r="P1206">
        <f t="shared" ref="P1206:P1231" si="909">VLOOKUP(C1206,products,3,FALSE)</f>
        <v>55</v>
      </c>
      <c r="Q1206" t="str">
        <f t="shared" ref="Q1206:Q1231" si="910">VLOOKUP(B1206,sales,2,FALSE)</f>
        <v>Celia Rouche</v>
      </c>
      <c r="R1206" t="str">
        <f t="shared" ref="R1206:R1231" si="911">VLOOKUP(B1206,sales,3,FALSE)</f>
        <v>West</v>
      </c>
    </row>
    <row r="1207" spans="1:18">
      <c r="A1207" t="s">
        <v>1371</v>
      </c>
      <c r="B1207" t="s">
        <v>8</v>
      </c>
      <c r="C1207" t="s">
        <v>59</v>
      </c>
      <c r="D1207" t="s">
        <v>138</v>
      </c>
      <c r="E1207" t="s">
        <v>50</v>
      </c>
      <c r="F1207" s="1">
        <v>42812</v>
      </c>
      <c r="G1207" s="1">
        <v>42866</v>
      </c>
      <c r="H1207">
        <v>4995</v>
      </c>
      <c r="I1207" t="str">
        <f>VLOOKUP(pipeline!D1207,account,2,FALSE)</f>
        <v>marketing</v>
      </c>
      <c r="J1207">
        <f t="shared" si="900"/>
        <v>1984</v>
      </c>
      <c r="K1207">
        <f t="shared" si="901"/>
        <v>3027.46</v>
      </c>
      <c r="L1207">
        <f t="shared" si="902"/>
        <v>9516</v>
      </c>
      <c r="M1207" t="str">
        <f t="shared" si="903"/>
        <v>Jordan</v>
      </c>
      <c r="N1207">
        <f t="shared" si="904"/>
        <v>0</v>
      </c>
      <c r="O1207" t="str">
        <f t="shared" si="905"/>
        <v>GTX</v>
      </c>
      <c r="P1207">
        <f t="shared" si="909"/>
        <v>5482</v>
      </c>
      <c r="Q1207" t="str">
        <f t="shared" si="910"/>
        <v>Cara Losch</v>
      </c>
      <c r="R1207" t="str">
        <f t="shared" si="911"/>
        <v>East</v>
      </c>
    </row>
    <row r="1208" spans="1:18">
      <c r="A1208" t="s">
        <v>1372</v>
      </c>
      <c r="B1208" t="s">
        <v>37</v>
      </c>
      <c r="C1208" t="s">
        <v>55</v>
      </c>
      <c r="D1208" t="s">
        <v>101</v>
      </c>
      <c r="E1208" t="s">
        <v>52</v>
      </c>
      <c r="F1208" s="1">
        <v>42812</v>
      </c>
      <c r="G1208" s="1">
        <v>42908</v>
      </c>
      <c r="H1208">
        <v>0</v>
      </c>
      <c r="I1208" t="str">
        <f>VLOOKUP(pipeline!D1208,account,2,FALSE)</f>
        <v>telecommunications</v>
      </c>
      <c r="J1208">
        <f t="shared" ref="J1208:J1216" si="912">VLOOKUP(D1208,account,3,FALSE)</f>
        <v>1999</v>
      </c>
      <c r="K1208">
        <f t="shared" ref="K1208:K1216" si="913">VLOOKUP(D1208,account,4,FALSE)</f>
        <v>1699.85</v>
      </c>
      <c r="L1208">
        <f t="shared" ref="L1208:L1216" si="914">VLOOKUP(D1208,account,5,FALSE)</f>
        <v>5108</v>
      </c>
      <c r="M1208" t="str">
        <f t="shared" ref="M1208:M1216" si="915">VLOOKUP(D1208,account,6,FALSE)</f>
        <v>United States</v>
      </c>
      <c r="N1208">
        <f t="shared" ref="N1208:N1216" si="916">VLOOKUP(D1208,accounts,7,FALSE)</f>
        <v>0</v>
      </c>
      <c r="O1208" t="str">
        <f t="shared" ref="O1208:O1216" si="917">VLOOKUP(C1208,products,2,FALSE)</f>
        <v>GTX</v>
      </c>
      <c r="P1208">
        <f t="shared" si="909"/>
        <v>550</v>
      </c>
      <c r="Q1208" t="str">
        <f t="shared" si="910"/>
        <v>Summer Sewald</v>
      </c>
      <c r="R1208" t="str">
        <f t="shared" si="911"/>
        <v>West</v>
      </c>
    </row>
    <row r="1209" spans="1:18">
      <c r="A1209" t="s">
        <v>1373</v>
      </c>
      <c r="B1209" t="s">
        <v>27</v>
      </c>
      <c r="C1209" t="s">
        <v>58</v>
      </c>
      <c r="D1209" t="s">
        <v>97</v>
      </c>
      <c r="E1209" t="s">
        <v>50</v>
      </c>
      <c r="F1209" s="1">
        <v>42812</v>
      </c>
      <c r="G1209" s="1">
        <v>42881</v>
      </c>
      <c r="H1209">
        <v>1137</v>
      </c>
      <c r="I1209" t="str">
        <f>VLOOKUP(pipeline!D1209,account,2,FALSE)</f>
        <v>medical</v>
      </c>
      <c r="J1209">
        <f t="shared" si="912"/>
        <v>2012</v>
      </c>
      <c r="K1209">
        <f t="shared" si="913"/>
        <v>587.34</v>
      </c>
      <c r="L1209">
        <f t="shared" si="914"/>
        <v>1356</v>
      </c>
      <c r="M1209" t="str">
        <f t="shared" si="915"/>
        <v>Philipines</v>
      </c>
      <c r="N1209">
        <f t="shared" si="916"/>
        <v>0</v>
      </c>
      <c r="O1209" t="str">
        <f t="shared" si="917"/>
        <v>GTX</v>
      </c>
      <c r="P1209">
        <f t="shared" si="909"/>
        <v>1096</v>
      </c>
      <c r="Q1209" t="str">
        <f t="shared" si="910"/>
        <v>Melvin Marxen</v>
      </c>
      <c r="R1209" t="str">
        <f t="shared" si="911"/>
        <v>Central</v>
      </c>
    </row>
    <row r="1210" spans="1:18">
      <c r="A1210" t="s">
        <v>1374</v>
      </c>
      <c r="B1210" t="s">
        <v>38</v>
      </c>
      <c r="C1210" t="s">
        <v>55</v>
      </c>
      <c r="D1210" t="s">
        <v>101</v>
      </c>
      <c r="E1210" t="s">
        <v>50</v>
      </c>
      <c r="F1210" s="1">
        <v>42812</v>
      </c>
      <c r="G1210" s="1">
        <v>42822</v>
      </c>
      <c r="H1210">
        <v>453</v>
      </c>
      <c r="I1210" t="str">
        <f>VLOOKUP(pipeline!D1210,account,2,FALSE)</f>
        <v>telecommunications</v>
      </c>
      <c r="J1210">
        <f t="shared" si="912"/>
        <v>1999</v>
      </c>
      <c r="K1210">
        <f t="shared" si="913"/>
        <v>1699.85</v>
      </c>
      <c r="L1210">
        <f t="shared" si="914"/>
        <v>5108</v>
      </c>
      <c r="M1210" t="str">
        <f t="shared" si="915"/>
        <v>United States</v>
      </c>
      <c r="N1210">
        <f t="shared" si="916"/>
        <v>0</v>
      </c>
      <c r="O1210" t="str">
        <f t="shared" si="917"/>
        <v>GTX</v>
      </c>
      <c r="P1210">
        <f t="shared" si="909"/>
        <v>550</v>
      </c>
      <c r="Q1210" t="str">
        <f t="shared" si="910"/>
        <v>Summer Sewald</v>
      </c>
      <c r="R1210" t="str">
        <f t="shared" si="911"/>
        <v>West</v>
      </c>
    </row>
    <row r="1211" spans="1:18">
      <c r="A1211" t="s">
        <v>1375</v>
      </c>
      <c r="B1211" t="s">
        <v>38</v>
      </c>
      <c r="C1211" t="s">
        <v>58</v>
      </c>
      <c r="D1211" t="s">
        <v>306</v>
      </c>
      <c r="E1211" t="s">
        <v>50</v>
      </c>
      <c r="F1211" s="1">
        <v>42812</v>
      </c>
      <c r="G1211" s="1">
        <v>42882</v>
      </c>
      <c r="H1211">
        <v>1065</v>
      </c>
      <c r="I1211" t="str">
        <f>VLOOKUP(pipeline!D1211,account,2,FALSE)</f>
        <v>technolgy</v>
      </c>
      <c r="J1211">
        <f t="shared" si="912"/>
        <v>1997</v>
      </c>
      <c r="K1211">
        <f t="shared" si="913"/>
        <v>8170.38</v>
      </c>
      <c r="L1211">
        <f t="shared" si="914"/>
        <v>16499</v>
      </c>
      <c r="M1211" t="str">
        <f t="shared" si="915"/>
        <v>Korea</v>
      </c>
      <c r="N1211">
        <f t="shared" si="916"/>
        <v>0</v>
      </c>
      <c r="O1211" t="str">
        <f t="shared" si="917"/>
        <v>GTX</v>
      </c>
      <c r="P1211">
        <f t="shared" si="909"/>
        <v>1096</v>
      </c>
      <c r="Q1211" t="str">
        <f t="shared" si="910"/>
        <v>Summer Sewald</v>
      </c>
      <c r="R1211" t="str">
        <f t="shared" si="911"/>
        <v>West</v>
      </c>
    </row>
    <row r="1212" spans="1:18">
      <c r="A1212" t="s">
        <v>1376</v>
      </c>
      <c r="B1212" t="s">
        <v>38</v>
      </c>
      <c r="C1212" t="s">
        <v>57</v>
      </c>
      <c r="D1212" t="s">
        <v>282</v>
      </c>
      <c r="E1212" t="s">
        <v>50</v>
      </c>
      <c r="F1212" s="1">
        <v>42812</v>
      </c>
      <c r="G1212" s="1">
        <v>42905</v>
      </c>
      <c r="H1212">
        <v>2560</v>
      </c>
      <c r="I1212" t="str">
        <f>VLOOKUP(pipeline!D1212,account,2,FALSE)</f>
        <v>medical</v>
      </c>
      <c r="J1212">
        <f t="shared" si="912"/>
        <v>1985</v>
      </c>
      <c r="K1212">
        <f t="shared" si="913"/>
        <v>2741.37</v>
      </c>
      <c r="L1212">
        <f t="shared" si="914"/>
        <v>9226</v>
      </c>
      <c r="M1212" t="str">
        <f t="shared" si="915"/>
        <v>United States</v>
      </c>
      <c r="N1212">
        <f t="shared" si="916"/>
        <v>0</v>
      </c>
      <c r="O1212" t="str">
        <f t="shared" si="917"/>
        <v>MG</v>
      </c>
      <c r="P1212">
        <f t="shared" si="909"/>
        <v>3393</v>
      </c>
      <c r="Q1212" t="str">
        <f t="shared" si="910"/>
        <v>Summer Sewald</v>
      </c>
      <c r="R1212" t="str">
        <f t="shared" si="911"/>
        <v>West</v>
      </c>
    </row>
    <row r="1213" spans="1:18">
      <c r="A1213" t="s">
        <v>1377</v>
      </c>
      <c r="B1213" t="s">
        <v>15</v>
      </c>
      <c r="C1213" t="s">
        <v>58</v>
      </c>
      <c r="D1213" t="s">
        <v>371</v>
      </c>
      <c r="E1213" t="s">
        <v>50</v>
      </c>
      <c r="F1213" s="1">
        <v>42812</v>
      </c>
      <c r="G1213" s="1">
        <v>42825</v>
      </c>
      <c r="H1213">
        <v>1171</v>
      </c>
      <c r="I1213" t="str">
        <f>VLOOKUP(pipeline!D1213,account,2,FALSE)</f>
        <v>retail</v>
      </c>
      <c r="J1213">
        <f t="shared" si="912"/>
        <v>2003</v>
      </c>
      <c r="K1213">
        <f t="shared" si="913"/>
        <v>223.8</v>
      </c>
      <c r="L1213">
        <f t="shared" si="914"/>
        <v>299</v>
      </c>
      <c r="M1213" t="str">
        <f t="shared" si="915"/>
        <v>United States</v>
      </c>
      <c r="N1213">
        <f t="shared" si="916"/>
        <v>0</v>
      </c>
      <c r="O1213" t="str">
        <f t="shared" si="917"/>
        <v>GTX</v>
      </c>
      <c r="P1213">
        <f t="shared" si="909"/>
        <v>1096</v>
      </c>
      <c r="Q1213" t="str">
        <f t="shared" si="910"/>
        <v>Celia Rouche</v>
      </c>
      <c r="R1213" t="str">
        <f t="shared" si="911"/>
        <v>West</v>
      </c>
    </row>
    <row r="1214" spans="1:18">
      <c r="A1214" t="s">
        <v>1378</v>
      </c>
      <c r="B1214" t="s">
        <v>15</v>
      </c>
      <c r="C1214" t="s">
        <v>56</v>
      </c>
      <c r="D1214" t="s">
        <v>210</v>
      </c>
      <c r="E1214" t="s">
        <v>50</v>
      </c>
      <c r="F1214" s="1">
        <v>42812</v>
      </c>
      <c r="G1214" s="1">
        <v>42908</v>
      </c>
      <c r="H1214">
        <v>53</v>
      </c>
      <c r="I1214" t="str">
        <f>VLOOKUP(pipeline!D1214,account,2,FALSE)</f>
        <v>technolgy</v>
      </c>
      <c r="J1214">
        <f t="shared" si="912"/>
        <v>1980</v>
      </c>
      <c r="K1214">
        <f t="shared" si="913"/>
        <v>7708.38</v>
      </c>
      <c r="L1214">
        <f t="shared" si="914"/>
        <v>13756</v>
      </c>
      <c r="M1214" t="str">
        <f t="shared" si="915"/>
        <v>United States</v>
      </c>
      <c r="N1214">
        <f t="shared" si="916"/>
        <v>0</v>
      </c>
      <c r="O1214" t="str">
        <f t="shared" si="917"/>
        <v>MG</v>
      </c>
      <c r="P1214">
        <f t="shared" si="909"/>
        <v>55</v>
      </c>
      <c r="Q1214" t="str">
        <f t="shared" si="910"/>
        <v>Celia Rouche</v>
      </c>
      <c r="R1214" t="str">
        <f t="shared" si="911"/>
        <v>West</v>
      </c>
    </row>
    <row r="1215" spans="1:18">
      <c r="A1215" t="s">
        <v>1379</v>
      </c>
      <c r="B1215" t="s">
        <v>28</v>
      </c>
      <c r="C1215" t="s">
        <v>59</v>
      </c>
      <c r="D1215" t="s">
        <v>108</v>
      </c>
      <c r="E1215" t="s">
        <v>50</v>
      </c>
      <c r="F1215" s="1">
        <v>42812</v>
      </c>
      <c r="G1215" s="1">
        <v>42888</v>
      </c>
      <c r="H1215">
        <v>6553</v>
      </c>
      <c r="I1215" t="str">
        <f>VLOOKUP(pipeline!D1215,account,2,FALSE)</f>
        <v>telecommunications</v>
      </c>
      <c r="J1215">
        <f t="shared" si="912"/>
        <v>1988</v>
      </c>
      <c r="K1215">
        <f t="shared" si="913"/>
        <v>5266.09</v>
      </c>
      <c r="L1215">
        <f t="shared" si="914"/>
        <v>8595</v>
      </c>
      <c r="M1215" t="str">
        <f t="shared" si="915"/>
        <v>United States</v>
      </c>
      <c r="N1215" t="str">
        <f t="shared" si="916"/>
        <v>Sonron</v>
      </c>
      <c r="O1215" t="str">
        <f t="shared" si="917"/>
        <v>GTX</v>
      </c>
      <c r="P1215">
        <f t="shared" si="909"/>
        <v>5482</v>
      </c>
      <c r="Q1215" t="str">
        <f t="shared" si="910"/>
        <v>Melvin Marxen</v>
      </c>
      <c r="R1215" t="str">
        <f t="shared" si="911"/>
        <v>Central</v>
      </c>
    </row>
    <row r="1216" spans="1:18">
      <c r="A1216" t="s">
        <v>1380</v>
      </c>
      <c r="B1216" t="s">
        <v>28</v>
      </c>
      <c r="C1216" t="s">
        <v>57</v>
      </c>
      <c r="D1216" t="s">
        <v>297</v>
      </c>
      <c r="E1216" t="s">
        <v>50</v>
      </c>
      <c r="F1216" s="1">
        <v>42812</v>
      </c>
      <c r="G1216" s="1">
        <v>42862</v>
      </c>
      <c r="H1216">
        <v>3542</v>
      </c>
      <c r="I1216" t="str">
        <f>VLOOKUP(pipeline!D1216,account,2,FALSE)</f>
        <v>medical</v>
      </c>
      <c r="J1216">
        <f t="shared" si="912"/>
        <v>1986</v>
      </c>
      <c r="K1216">
        <f t="shared" si="913"/>
        <v>647.18</v>
      </c>
      <c r="L1216">
        <f t="shared" si="914"/>
        <v>1185</v>
      </c>
      <c r="M1216" t="str">
        <f t="shared" si="915"/>
        <v>Kenya</v>
      </c>
      <c r="N1216">
        <f t="shared" si="916"/>
        <v>0</v>
      </c>
      <c r="O1216" t="str">
        <f t="shared" si="917"/>
        <v>MG</v>
      </c>
      <c r="P1216">
        <f t="shared" si="909"/>
        <v>3393</v>
      </c>
      <c r="Q1216" t="str">
        <f t="shared" si="910"/>
        <v>Melvin Marxen</v>
      </c>
      <c r="R1216" t="str">
        <f t="shared" si="911"/>
        <v>Central</v>
      </c>
    </row>
    <row r="1217" spans="1:18">
      <c r="A1217" t="s">
        <v>1381</v>
      </c>
      <c r="B1217" t="s">
        <v>22</v>
      </c>
      <c r="C1217" t="s">
        <v>57</v>
      </c>
      <c r="D1217" t="s">
        <v>158</v>
      </c>
      <c r="E1217" t="s">
        <v>50</v>
      </c>
      <c r="F1217" s="1">
        <v>42812</v>
      </c>
      <c r="G1217" s="1">
        <v>42897</v>
      </c>
      <c r="H1217">
        <v>3619</v>
      </c>
      <c r="I1217" t="str">
        <f>VLOOKUP(pipeline!D1217,account,2,FALSE)</f>
        <v>finance</v>
      </c>
      <c r="J1217">
        <f>VLOOKUP(D1217,account,3,FALSE)</f>
        <v>2006</v>
      </c>
      <c r="K1217">
        <f>VLOOKUP(D1217,account,4,FALSE)</f>
        <v>1102.43</v>
      </c>
      <c r="L1217">
        <f>VLOOKUP(D1217,account,5,FALSE)</f>
        <v>1759</v>
      </c>
      <c r="M1217" t="str">
        <f>VLOOKUP(D1217,account,6,FALSE)</f>
        <v>United States</v>
      </c>
      <c r="N1217">
        <f>VLOOKUP(D1217,accounts,7,FALSE)</f>
        <v>0</v>
      </c>
      <c r="O1217" t="str">
        <f>VLOOKUP(C1217,products,2,FALSE)</f>
        <v>MG</v>
      </c>
      <c r="P1217">
        <f t="shared" si="909"/>
        <v>3393</v>
      </c>
      <c r="Q1217" t="str">
        <f t="shared" si="910"/>
        <v>Dustin Brinkmann</v>
      </c>
      <c r="R1217" t="str">
        <f t="shared" si="911"/>
        <v>Central</v>
      </c>
    </row>
    <row r="1218" spans="1:18">
      <c r="A1218" t="s">
        <v>1382</v>
      </c>
      <c r="B1218" t="s">
        <v>9</v>
      </c>
      <c r="C1218" t="s">
        <v>57</v>
      </c>
      <c r="D1218" t="s">
        <v>170</v>
      </c>
      <c r="E1218" t="s">
        <v>53</v>
      </c>
      <c r="F1218" s="1">
        <v>42812</v>
      </c>
      <c r="I1218" t="str">
        <f>VLOOKUP(pipeline!D1218,account,2,FALSE)</f>
        <v>technolgy</v>
      </c>
      <c r="J1218">
        <f>VLOOKUP(D1218,account,3,FALSE)</f>
        <v>1987</v>
      </c>
      <c r="K1218">
        <f>VLOOKUP(D1218,account,4,FALSE)</f>
        <v>2938.67</v>
      </c>
      <c r="L1218">
        <f>VLOOKUP(D1218,account,5,FALSE)</f>
        <v>8775</v>
      </c>
      <c r="M1218" t="str">
        <f>VLOOKUP(D1218,account,6,FALSE)</f>
        <v>Panama</v>
      </c>
      <c r="N1218">
        <f>VLOOKUP(D1218,accounts,7,FALSE)</f>
        <v>0</v>
      </c>
      <c r="O1218" t="str">
        <f>VLOOKUP(C1218,products,2,FALSE)</f>
        <v>MG</v>
      </c>
      <c r="P1218">
        <f t="shared" si="909"/>
        <v>3393</v>
      </c>
      <c r="Q1218" t="str">
        <f t="shared" si="910"/>
        <v>Cara Losch</v>
      </c>
      <c r="R1218" t="str">
        <f t="shared" si="911"/>
        <v>East</v>
      </c>
    </row>
    <row r="1219" spans="1:18">
      <c r="A1219" t="s">
        <v>1383</v>
      </c>
      <c r="B1219" t="s">
        <v>11</v>
      </c>
      <c r="C1219" t="s">
        <v>57</v>
      </c>
      <c r="D1219" t="s">
        <v>627</v>
      </c>
      <c r="E1219" t="s">
        <v>50</v>
      </c>
      <c r="F1219" s="1">
        <v>42812</v>
      </c>
      <c r="G1219" s="1">
        <v>42873</v>
      </c>
      <c r="H1219">
        <v>3589</v>
      </c>
      <c r="I1219" t="str">
        <f>VLOOKUP(pipeline!D1219,account,2,FALSE)</f>
        <v>technolgy</v>
      </c>
      <c r="J1219">
        <f t="shared" ref="J1219:J1224" si="918">VLOOKUP(D1219,account,3,FALSE)</f>
        <v>1993</v>
      </c>
      <c r="K1219">
        <f t="shared" ref="K1219:K1224" si="919">VLOOKUP(D1219,account,4,FALSE)</f>
        <v>1242.32</v>
      </c>
      <c r="L1219">
        <f t="shared" ref="L1219:L1224" si="920">VLOOKUP(D1219,account,5,FALSE)</f>
        <v>3027</v>
      </c>
      <c r="M1219" t="str">
        <f t="shared" ref="M1219:M1224" si="921">VLOOKUP(D1219,account,6,FALSE)</f>
        <v>United States</v>
      </c>
      <c r="N1219" t="str">
        <f t="shared" ref="N1219:N1224" si="922">VLOOKUP(D1219,accounts,7,FALSE)</f>
        <v>Acme Corporation</v>
      </c>
      <c r="O1219" t="str">
        <f t="shared" ref="O1219:O1224" si="923">VLOOKUP(C1219,products,2,FALSE)</f>
        <v>MG</v>
      </c>
      <c r="P1219">
        <f t="shared" si="909"/>
        <v>3393</v>
      </c>
      <c r="Q1219" t="str">
        <f t="shared" si="910"/>
        <v>Cara Losch</v>
      </c>
      <c r="R1219" t="str">
        <f t="shared" si="911"/>
        <v>East</v>
      </c>
    </row>
    <row r="1220" spans="1:18">
      <c r="A1220" t="s">
        <v>1384</v>
      </c>
      <c r="B1220" t="s">
        <v>41</v>
      </c>
      <c r="C1220" t="s">
        <v>59</v>
      </c>
      <c r="D1220" t="s">
        <v>153</v>
      </c>
      <c r="E1220" t="s">
        <v>50</v>
      </c>
      <c r="F1220" s="1">
        <v>42812</v>
      </c>
      <c r="G1220" s="1">
        <v>42868</v>
      </c>
      <c r="H1220">
        <v>6262</v>
      </c>
      <c r="I1220" t="str">
        <f>VLOOKUP(pipeline!D1220,account,2,FALSE)</f>
        <v>retail</v>
      </c>
      <c r="J1220">
        <f t="shared" si="918"/>
        <v>2001</v>
      </c>
      <c r="K1220">
        <f t="shared" si="919"/>
        <v>2437.85</v>
      </c>
      <c r="L1220">
        <f t="shared" si="920"/>
        <v>4874</v>
      </c>
      <c r="M1220" t="str">
        <f t="shared" si="921"/>
        <v>United States</v>
      </c>
      <c r="N1220">
        <f t="shared" si="922"/>
        <v>0</v>
      </c>
      <c r="O1220" t="str">
        <f t="shared" si="923"/>
        <v>GTX</v>
      </c>
      <c r="P1220">
        <f t="shared" si="909"/>
        <v>5482</v>
      </c>
      <c r="Q1220" t="str">
        <f t="shared" si="910"/>
        <v>Summer Sewald</v>
      </c>
      <c r="R1220" t="str">
        <f t="shared" si="911"/>
        <v>West</v>
      </c>
    </row>
    <row r="1221" spans="1:18">
      <c r="A1221" t="s">
        <v>1385</v>
      </c>
      <c r="B1221" t="s">
        <v>32</v>
      </c>
      <c r="C1221" t="s">
        <v>58</v>
      </c>
      <c r="D1221" t="s">
        <v>176</v>
      </c>
      <c r="E1221" t="s">
        <v>53</v>
      </c>
      <c r="F1221" s="1">
        <v>42813</v>
      </c>
      <c r="I1221" t="str">
        <f>VLOOKUP(pipeline!D1221,account,2,FALSE)</f>
        <v>services</v>
      </c>
      <c r="J1221">
        <f t="shared" si="918"/>
        <v>1987</v>
      </c>
      <c r="K1221">
        <f t="shared" si="919"/>
        <v>405.59</v>
      </c>
      <c r="L1221">
        <f t="shared" si="920"/>
        <v>1179</v>
      </c>
      <c r="M1221" t="str">
        <f t="shared" si="921"/>
        <v>Brazil</v>
      </c>
      <c r="N1221" t="str">
        <f t="shared" si="922"/>
        <v>Warephase</v>
      </c>
      <c r="O1221" t="str">
        <f t="shared" si="923"/>
        <v>GTX</v>
      </c>
      <c r="P1221">
        <f t="shared" si="909"/>
        <v>1096</v>
      </c>
      <c r="Q1221" t="str">
        <f t="shared" si="910"/>
        <v>Rocco Neubert</v>
      </c>
      <c r="R1221" t="str">
        <f t="shared" si="911"/>
        <v>East</v>
      </c>
    </row>
    <row r="1222" spans="1:18">
      <c r="A1222" t="s">
        <v>1386</v>
      </c>
      <c r="B1222" t="s">
        <v>32</v>
      </c>
      <c r="C1222" t="s">
        <v>58</v>
      </c>
      <c r="D1222" t="s">
        <v>132</v>
      </c>
      <c r="E1222" t="s">
        <v>50</v>
      </c>
      <c r="F1222" s="1">
        <v>42813</v>
      </c>
      <c r="G1222" s="1">
        <v>42818</v>
      </c>
      <c r="H1222">
        <v>1161</v>
      </c>
      <c r="I1222" t="str">
        <f>VLOOKUP(pipeline!D1222,account,2,FALSE)</f>
        <v>technolgy</v>
      </c>
      <c r="J1222">
        <f t="shared" si="918"/>
        <v>1996</v>
      </c>
      <c r="K1222">
        <f t="shared" si="919"/>
        <v>1100.04</v>
      </c>
      <c r="L1222">
        <f t="shared" si="920"/>
        <v>2822</v>
      </c>
      <c r="M1222" t="str">
        <f t="shared" si="921"/>
        <v>United States</v>
      </c>
      <c r="N1222">
        <f t="shared" si="922"/>
        <v>0</v>
      </c>
      <c r="O1222" t="str">
        <f t="shared" si="923"/>
        <v>GTX</v>
      </c>
      <c r="P1222">
        <f t="shared" si="909"/>
        <v>1096</v>
      </c>
      <c r="Q1222" t="str">
        <f t="shared" si="910"/>
        <v>Rocco Neubert</v>
      </c>
      <c r="R1222" t="str">
        <f t="shared" si="911"/>
        <v>East</v>
      </c>
    </row>
    <row r="1223" spans="1:18">
      <c r="A1223" t="s">
        <v>1387</v>
      </c>
      <c r="B1223" t="s">
        <v>7</v>
      </c>
      <c r="C1223" t="s">
        <v>55</v>
      </c>
      <c r="D1223" t="s">
        <v>127</v>
      </c>
      <c r="E1223" t="s">
        <v>50</v>
      </c>
      <c r="F1223" s="1">
        <v>42813</v>
      </c>
      <c r="G1223" s="1">
        <v>42816</v>
      </c>
      <c r="H1223">
        <v>586</v>
      </c>
      <c r="I1223" t="str">
        <f>VLOOKUP(pipeline!D1223,account,2,FALSE)</f>
        <v>software</v>
      </c>
      <c r="J1223">
        <f t="shared" si="918"/>
        <v>1979</v>
      </c>
      <c r="K1223">
        <f t="shared" si="919"/>
        <v>4478.47</v>
      </c>
      <c r="L1223">
        <f t="shared" si="920"/>
        <v>13809</v>
      </c>
      <c r="M1223" t="str">
        <f t="shared" si="921"/>
        <v>United States</v>
      </c>
      <c r="N1223">
        <f t="shared" si="922"/>
        <v>0</v>
      </c>
      <c r="O1223" t="str">
        <f t="shared" si="923"/>
        <v>GTX</v>
      </c>
      <c r="P1223">
        <f t="shared" si="909"/>
        <v>550</v>
      </c>
      <c r="Q1223" t="str">
        <f t="shared" si="910"/>
        <v>Cara Losch</v>
      </c>
      <c r="R1223" t="str">
        <f t="shared" si="911"/>
        <v>East</v>
      </c>
    </row>
    <row r="1224" spans="1:18">
      <c r="A1224" t="s">
        <v>1388</v>
      </c>
      <c r="B1224" t="s">
        <v>7</v>
      </c>
      <c r="C1224" t="s">
        <v>56</v>
      </c>
      <c r="D1224" t="s">
        <v>136</v>
      </c>
      <c r="E1224" t="s">
        <v>50</v>
      </c>
      <c r="F1224" s="1">
        <v>42813</v>
      </c>
      <c r="G1224" s="1">
        <v>42819</v>
      </c>
      <c r="H1224">
        <v>41</v>
      </c>
      <c r="I1224" t="str">
        <f>VLOOKUP(pipeline!D1224,account,2,FALSE)</f>
        <v>medical</v>
      </c>
      <c r="J1224">
        <f t="shared" si="918"/>
        <v>1996</v>
      </c>
      <c r="K1224">
        <f t="shared" si="919"/>
        <v>439.21</v>
      </c>
      <c r="L1224">
        <f t="shared" si="920"/>
        <v>792</v>
      </c>
      <c r="M1224" t="str">
        <f t="shared" si="921"/>
        <v>United States</v>
      </c>
      <c r="N1224">
        <f t="shared" si="922"/>
        <v>0</v>
      </c>
      <c r="O1224" t="str">
        <f t="shared" si="923"/>
        <v>MG</v>
      </c>
      <c r="P1224">
        <f t="shared" si="909"/>
        <v>55</v>
      </c>
      <c r="Q1224" t="str">
        <f t="shared" si="910"/>
        <v>Cara Losch</v>
      </c>
      <c r="R1224" t="str">
        <f t="shared" si="911"/>
        <v>East</v>
      </c>
    </row>
    <row r="1225" spans="1:18">
      <c r="A1225" t="s">
        <v>1389</v>
      </c>
      <c r="B1225" t="s">
        <v>25</v>
      </c>
      <c r="C1225" t="s">
        <v>58</v>
      </c>
      <c r="D1225" t="s">
        <v>89</v>
      </c>
      <c r="E1225" t="s">
        <v>50</v>
      </c>
      <c r="F1225" s="1">
        <v>42813</v>
      </c>
      <c r="G1225" s="1">
        <v>42815</v>
      </c>
      <c r="H1225">
        <v>929</v>
      </c>
      <c r="I1225" t="str">
        <f>VLOOKUP(pipeline!D1225,account,2,FALSE)</f>
        <v>medical</v>
      </c>
      <c r="J1225">
        <f t="shared" ref="J1225:J1231" si="924">VLOOKUP(D1225,account,3,FALSE)</f>
        <v>1992</v>
      </c>
      <c r="K1225">
        <f t="shared" ref="K1225:K1231" si="925">VLOOKUP(D1225,account,4,FALSE)</f>
        <v>3922.42</v>
      </c>
      <c r="L1225">
        <f t="shared" ref="L1225:L1231" si="926">VLOOKUP(D1225,account,5,FALSE)</f>
        <v>6837</v>
      </c>
      <c r="M1225" t="str">
        <f t="shared" ref="M1225:M1231" si="927">VLOOKUP(D1225,account,6,FALSE)</f>
        <v>United States</v>
      </c>
      <c r="N1225">
        <f t="shared" ref="N1225:N1231" si="928">VLOOKUP(D1225,accounts,7,FALSE)</f>
        <v>0</v>
      </c>
      <c r="O1225" t="str">
        <f t="shared" ref="O1225:O1231" si="929">VLOOKUP(C1225,products,2,FALSE)</f>
        <v>GTX</v>
      </c>
      <c r="P1225">
        <f t="shared" si="909"/>
        <v>1096</v>
      </c>
      <c r="Q1225" t="str">
        <f t="shared" si="910"/>
        <v>Melvin Marxen</v>
      </c>
      <c r="R1225" t="str">
        <f t="shared" si="911"/>
        <v>Central</v>
      </c>
    </row>
    <row r="1226" spans="1:18">
      <c r="A1226" t="s">
        <v>1390</v>
      </c>
      <c r="B1226" t="s">
        <v>25</v>
      </c>
      <c r="C1226" t="s">
        <v>56</v>
      </c>
      <c r="D1226" t="s">
        <v>442</v>
      </c>
      <c r="E1226" t="s">
        <v>50</v>
      </c>
      <c r="F1226" s="1">
        <v>42813</v>
      </c>
      <c r="G1226" s="1">
        <v>42890</v>
      </c>
      <c r="H1226">
        <v>65</v>
      </c>
      <c r="I1226" t="str">
        <f>VLOOKUP(pipeline!D1226,account,2,FALSE)</f>
        <v>retail</v>
      </c>
      <c r="J1226">
        <f t="shared" si="924"/>
        <v>1988</v>
      </c>
      <c r="K1226">
        <f t="shared" si="925"/>
        <v>1376.8</v>
      </c>
      <c r="L1226">
        <f t="shared" si="926"/>
        <v>1165</v>
      </c>
      <c r="M1226" t="str">
        <f t="shared" si="927"/>
        <v>Belgium</v>
      </c>
      <c r="N1226">
        <f t="shared" si="928"/>
        <v>0</v>
      </c>
      <c r="O1226" t="str">
        <f t="shared" si="929"/>
        <v>MG</v>
      </c>
      <c r="P1226">
        <f t="shared" si="909"/>
        <v>55</v>
      </c>
      <c r="Q1226" t="str">
        <f t="shared" si="910"/>
        <v>Melvin Marxen</v>
      </c>
      <c r="R1226" t="str">
        <f t="shared" si="911"/>
        <v>Central</v>
      </c>
    </row>
    <row r="1227" spans="1:18">
      <c r="A1227" t="s">
        <v>1391</v>
      </c>
      <c r="B1227" t="s">
        <v>34</v>
      </c>
      <c r="C1227" t="s">
        <v>55</v>
      </c>
      <c r="D1227" t="s">
        <v>350</v>
      </c>
      <c r="E1227" t="s">
        <v>50</v>
      </c>
      <c r="F1227" s="1">
        <v>42813</v>
      </c>
      <c r="G1227" s="1">
        <v>42824</v>
      </c>
      <c r="H1227">
        <v>574</v>
      </c>
      <c r="I1227" t="str">
        <f>VLOOKUP(pipeline!D1227,account,2,FALSE)</f>
        <v>technolgy</v>
      </c>
      <c r="J1227">
        <f t="shared" si="924"/>
        <v>2011</v>
      </c>
      <c r="K1227">
        <f t="shared" si="925"/>
        <v>40.79</v>
      </c>
      <c r="L1227">
        <f t="shared" si="926"/>
        <v>142</v>
      </c>
      <c r="M1227" t="str">
        <f t="shared" si="927"/>
        <v>China</v>
      </c>
      <c r="N1227">
        <f t="shared" si="928"/>
        <v>0</v>
      </c>
      <c r="O1227" t="str">
        <f t="shared" si="929"/>
        <v>GTX</v>
      </c>
      <c r="P1227">
        <f t="shared" si="909"/>
        <v>550</v>
      </c>
      <c r="Q1227" t="str">
        <f t="shared" si="910"/>
        <v>Rocco Neubert</v>
      </c>
      <c r="R1227" t="str">
        <f t="shared" si="911"/>
        <v>East</v>
      </c>
    </row>
    <row r="1228" spans="1:18">
      <c r="A1228" t="s">
        <v>1392</v>
      </c>
      <c r="B1228" t="s">
        <v>14</v>
      </c>
      <c r="C1228" t="s">
        <v>57</v>
      </c>
      <c r="D1228" t="s">
        <v>282</v>
      </c>
      <c r="E1228" t="s">
        <v>50</v>
      </c>
      <c r="F1228" s="1">
        <v>42813</v>
      </c>
      <c r="G1228" s="1">
        <v>42902</v>
      </c>
      <c r="H1228">
        <v>3028</v>
      </c>
      <c r="I1228" t="str">
        <f>VLOOKUP(pipeline!D1228,account,2,FALSE)</f>
        <v>medical</v>
      </c>
      <c r="J1228">
        <f t="shared" si="924"/>
        <v>1985</v>
      </c>
      <c r="K1228">
        <f t="shared" si="925"/>
        <v>2741.37</v>
      </c>
      <c r="L1228">
        <f t="shared" si="926"/>
        <v>9226</v>
      </c>
      <c r="M1228" t="str">
        <f t="shared" si="927"/>
        <v>United States</v>
      </c>
      <c r="N1228">
        <f t="shared" si="928"/>
        <v>0</v>
      </c>
      <c r="O1228" t="str">
        <f t="shared" si="929"/>
        <v>MG</v>
      </c>
      <c r="P1228">
        <f t="shared" si="909"/>
        <v>3393</v>
      </c>
      <c r="Q1228" t="str">
        <f t="shared" si="910"/>
        <v>Celia Rouche</v>
      </c>
      <c r="R1228" t="str">
        <f t="shared" si="911"/>
        <v>West</v>
      </c>
    </row>
    <row r="1229" spans="1:18">
      <c r="A1229" t="s">
        <v>1393</v>
      </c>
      <c r="B1229" t="s">
        <v>37</v>
      </c>
      <c r="C1229" t="s">
        <v>55</v>
      </c>
      <c r="D1229" t="s">
        <v>273</v>
      </c>
      <c r="E1229" t="s">
        <v>50</v>
      </c>
      <c r="F1229" s="1">
        <v>42813</v>
      </c>
      <c r="G1229" s="1">
        <v>42820</v>
      </c>
      <c r="H1229">
        <v>403</v>
      </c>
      <c r="I1229" t="str">
        <f>VLOOKUP(pipeline!D1229,account,2,FALSE)</f>
        <v>retail</v>
      </c>
      <c r="J1229">
        <f t="shared" si="924"/>
        <v>1996</v>
      </c>
      <c r="K1229">
        <f t="shared" si="925"/>
        <v>2214.94</v>
      </c>
      <c r="L1229">
        <f t="shared" si="926"/>
        <v>5374</v>
      </c>
      <c r="M1229" t="str">
        <f t="shared" si="927"/>
        <v>United States</v>
      </c>
      <c r="N1229">
        <f t="shared" si="928"/>
        <v>0</v>
      </c>
      <c r="O1229" t="str">
        <f t="shared" si="929"/>
        <v>GTX</v>
      </c>
      <c r="P1229">
        <f t="shared" si="909"/>
        <v>550</v>
      </c>
      <c r="Q1229" t="str">
        <f t="shared" si="910"/>
        <v>Summer Sewald</v>
      </c>
      <c r="R1229" t="str">
        <f t="shared" si="911"/>
        <v>West</v>
      </c>
    </row>
    <row r="1230" spans="1:18">
      <c r="A1230" t="s">
        <v>1394</v>
      </c>
      <c r="B1230" t="s">
        <v>38</v>
      </c>
      <c r="C1230" t="s">
        <v>55</v>
      </c>
      <c r="D1230" t="s">
        <v>101</v>
      </c>
      <c r="E1230" t="s">
        <v>52</v>
      </c>
      <c r="F1230" s="1">
        <v>42813</v>
      </c>
      <c r="G1230" s="1">
        <v>42871</v>
      </c>
      <c r="H1230">
        <v>0</v>
      </c>
      <c r="I1230" t="str">
        <f>VLOOKUP(pipeline!D1230,account,2,FALSE)</f>
        <v>telecommunications</v>
      </c>
      <c r="J1230">
        <f t="shared" si="924"/>
        <v>1999</v>
      </c>
      <c r="K1230">
        <f t="shared" si="925"/>
        <v>1699.85</v>
      </c>
      <c r="L1230">
        <f t="shared" si="926"/>
        <v>5108</v>
      </c>
      <c r="M1230" t="str">
        <f t="shared" si="927"/>
        <v>United States</v>
      </c>
      <c r="N1230">
        <f t="shared" si="928"/>
        <v>0</v>
      </c>
      <c r="O1230" t="str">
        <f t="shared" si="929"/>
        <v>GTX</v>
      </c>
      <c r="P1230">
        <f t="shared" si="909"/>
        <v>550</v>
      </c>
      <c r="Q1230" t="str">
        <f t="shared" si="910"/>
        <v>Summer Sewald</v>
      </c>
      <c r="R1230" t="str">
        <f t="shared" si="911"/>
        <v>West</v>
      </c>
    </row>
    <row r="1231" spans="1:18">
      <c r="A1231" t="s">
        <v>1395</v>
      </c>
      <c r="B1231" t="s">
        <v>38</v>
      </c>
      <c r="C1231" t="s">
        <v>57</v>
      </c>
      <c r="D1231" t="s">
        <v>174</v>
      </c>
      <c r="E1231" t="s">
        <v>50</v>
      </c>
      <c r="F1231" s="1">
        <v>42813</v>
      </c>
      <c r="G1231" s="1">
        <v>42893</v>
      </c>
      <c r="H1231">
        <v>3290</v>
      </c>
      <c r="I1231" t="str">
        <f>VLOOKUP(pipeline!D1231,account,2,FALSE)</f>
        <v>software</v>
      </c>
      <c r="J1231">
        <f t="shared" si="924"/>
        <v>1982</v>
      </c>
      <c r="K1231">
        <f t="shared" si="925"/>
        <v>11698.03</v>
      </c>
      <c r="L1231">
        <f t="shared" si="926"/>
        <v>34288</v>
      </c>
      <c r="M1231" t="str">
        <f t="shared" si="927"/>
        <v>United States</v>
      </c>
      <c r="N1231">
        <f t="shared" si="928"/>
        <v>0</v>
      </c>
      <c r="O1231" t="str">
        <f t="shared" si="929"/>
        <v>MG</v>
      </c>
      <c r="P1231">
        <f t="shared" si="909"/>
        <v>3393</v>
      </c>
      <c r="Q1231" t="str">
        <f t="shared" si="910"/>
        <v>Summer Sewald</v>
      </c>
      <c r="R1231" t="str">
        <f t="shared" si="911"/>
        <v>West</v>
      </c>
    </row>
    <row r="1232" spans="1:18">
      <c r="A1232" t="s">
        <v>1396</v>
      </c>
      <c r="B1232" t="s">
        <v>39</v>
      </c>
      <c r="C1232" t="s">
        <v>57</v>
      </c>
      <c r="D1232" t="s">
        <v>101</v>
      </c>
      <c r="E1232" t="s">
        <v>52</v>
      </c>
      <c r="F1232" s="1">
        <v>42813</v>
      </c>
      <c r="G1232" s="1">
        <v>42909</v>
      </c>
      <c r="H1232">
        <v>0</v>
      </c>
      <c r="I1232" t="str">
        <f>VLOOKUP(pipeline!D1232,account,2,FALSE)</f>
        <v>telecommunications</v>
      </c>
      <c r="J1232">
        <f t="shared" ref="J1232:J1238" si="930">VLOOKUP(D1232,account,3,FALSE)</f>
        <v>1999</v>
      </c>
      <c r="K1232">
        <f t="shared" ref="K1232:K1238" si="931">VLOOKUP(D1232,account,4,FALSE)</f>
        <v>1699.85</v>
      </c>
      <c r="L1232">
        <f t="shared" ref="L1232:L1238" si="932">VLOOKUP(D1232,account,5,FALSE)</f>
        <v>5108</v>
      </c>
      <c r="M1232" t="str">
        <f t="shared" ref="M1232:M1238" si="933">VLOOKUP(D1232,account,6,FALSE)</f>
        <v>United States</v>
      </c>
      <c r="N1232">
        <f t="shared" ref="N1232:N1238" si="934">VLOOKUP(D1232,accounts,7,FALSE)</f>
        <v>0</v>
      </c>
      <c r="O1232" t="str">
        <f t="shared" ref="O1232:O1238" si="935">VLOOKUP(C1232,products,2,FALSE)</f>
        <v>MG</v>
      </c>
      <c r="P1232">
        <f t="shared" ref="P1232:P1238" si="936">VLOOKUP(C1232,products,3,FALSE)</f>
        <v>3393</v>
      </c>
      <c r="Q1232" t="str">
        <f t="shared" ref="Q1232:Q1238" si="937">VLOOKUP(B1232,sales,2,FALSE)</f>
        <v>Summer Sewald</v>
      </c>
      <c r="R1232" t="str">
        <f t="shared" ref="R1232:R1238" si="938">VLOOKUP(B1232,sales,3,FALSE)</f>
        <v>West</v>
      </c>
    </row>
    <row r="1233" spans="1:18">
      <c r="A1233" t="s">
        <v>1397</v>
      </c>
      <c r="B1233" t="s">
        <v>39</v>
      </c>
      <c r="C1233" t="s">
        <v>57</v>
      </c>
      <c r="D1233" t="s">
        <v>151</v>
      </c>
      <c r="E1233" t="s">
        <v>50</v>
      </c>
      <c r="F1233" s="1">
        <v>42813</v>
      </c>
      <c r="G1233" s="1">
        <v>42823</v>
      </c>
      <c r="H1233">
        <v>3550</v>
      </c>
      <c r="I1233" t="str">
        <f>VLOOKUP(pipeline!D1233,account,2,FALSE)</f>
        <v>finance</v>
      </c>
      <c r="J1233">
        <f t="shared" si="930"/>
        <v>2008</v>
      </c>
      <c r="K1233">
        <f t="shared" si="931"/>
        <v>52.5</v>
      </c>
      <c r="L1233">
        <f t="shared" si="932"/>
        <v>165</v>
      </c>
      <c r="M1233" t="str">
        <f t="shared" si="933"/>
        <v>United States</v>
      </c>
      <c r="N1233">
        <f t="shared" si="934"/>
        <v>0</v>
      </c>
      <c r="O1233" t="str">
        <f t="shared" si="935"/>
        <v>MG</v>
      </c>
      <c r="P1233">
        <f t="shared" si="936"/>
        <v>3393</v>
      </c>
      <c r="Q1233" t="str">
        <f t="shared" si="937"/>
        <v>Summer Sewald</v>
      </c>
      <c r="R1233" t="str">
        <f t="shared" si="938"/>
        <v>West</v>
      </c>
    </row>
    <row r="1234" spans="1:18">
      <c r="A1234" t="s">
        <v>1398</v>
      </c>
      <c r="B1234" t="s">
        <v>22</v>
      </c>
      <c r="C1234" t="s">
        <v>57</v>
      </c>
      <c r="D1234" t="s">
        <v>170</v>
      </c>
      <c r="E1234" t="s">
        <v>50</v>
      </c>
      <c r="F1234" s="1">
        <v>42813</v>
      </c>
      <c r="G1234" s="1">
        <v>42909</v>
      </c>
      <c r="H1234">
        <v>3657</v>
      </c>
      <c r="I1234" t="str">
        <f>VLOOKUP(pipeline!D1234,account,2,FALSE)</f>
        <v>technolgy</v>
      </c>
      <c r="J1234">
        <f t="shared" si="930"/>
        <v>1987</v>
      </c>
      <c r="K1234">
        <f t="shared" si="931"/>
        <v>2938.67</v>
      </c>
      <c r="L1234">
        <f t="shared" si="932"/>
        <v>8775</v>
      </c>
      <c r="M1234" t="str">
        <f t="shared" si="933"/>
        <v>Panama</v>
      </c>
      <c r="N1234">
        <f t="shared" si="934"/>
        <v>0</v>
      </c>
      <c r="O1234" t="str">
        <f t="shared" si="935"/>
        <v>MG</v>
      </c>
      <c r="P1234">
        <f t="shared" si="936"/>
        <v>3393</v>
      </c>
      <c r="Q1234" t="str">
        <f t="shared" si="937"/>
        <v>Dustin Brinkmann</v>
      </c>
      <c r="R1234" t="str">
        <f t="shared" si="938"/>
        <v>Central</v>
      </c>
    </row>
    <row r="1235" spans="1:18">
      <c r="A1235" t="s">
        <v>1399</v>
      </c>
      <c r="B1235" t="s">
        <v>35</v>
      </c>
      <c r="C1235" t="s">
        <v>58</v>
      </c>
      <c r="D1235" t="s">
        <v>127</v>
      </c>
      <c r="E1235" t="s">
        <v>50</v>
      </c>
      <c r="F1235" s="1">
        <v>42813</v>
      </c>
      <c r="G1235" s="1">
        <v>42910</v>
      </c>
      <c r="H1235">
        <v>1046</v>
      </c>
      <c r="I1235" t="str">
        <f>VLOOKUP(pipeline!D1235,account,2,FALSE)</f>
        <v>software</v>
      </c>
      <c r="J1235">
        <f t="shared" si="930"/>
        <v>1979</v>
      </c>
      <c r="K1235">
        <f t="shared" si="931"/>
        <v>4478.47</v>
      </c>
      <c r="L1235">
        <f t="shared" si="932"/>
        <v>13809</v>
      </c>
      <c r="M1235" t="str">
        <f t="shared" si="933"/>
        <v>United States</v>
      </c>
      <c r="N1235">
        <f t="shared" si="934"/>
        <v>0</v>
      </c>
      <c r="O1235" t="str">
        <f t="shared" si="935"/>
        <v>GTX</v>
      </c>
      <c r="P1235">
        <f t="shared" si="936"/>
        <v>1096</v>
      </c>
      <c r="Q1235" t="str">
        <f t="shared" si="937"/>
        <v>Rocco Neubert</v>
      </c>
      <c r="R1235" t="str">
        <f t="shared" si="938"/>
        <v>East</v>
      </c>
    </row>
    <row r="1236" spans="1:18">
      <c r="A1236" t="s">
        <v>1400</v>
      </c>
      <c r="B1236" t="s">
        <v>23</v>
      </c>
      <c r="C1236" t="s">
        <v>56</v>
      </c>
      <c r="D1236" t="s">
        <v>117</v>
      </c>
      <c r="E1236" t="s">
        <v>50</v>
      </c>
      <c r="F1236" s="1">
        <v>42813</v>
      </c>
      <c r="G1236" s="1">
        <v>42882</v>
      </c>
      <c r="H1236">
        <v>50</v>
      </c>
      <c r="I1236" t="str">
        <f>VLOOKUP(pipeline!D1236,account,2,FALSE)</f>
        <v>services</v>
      </c>
      <c r="J1236">
        <f t="shared" si="930"/>
        <v>1997</v>
      </c>
      <c r="K1236">
        <f t="shared" si="931"/>
        <v>2041.73</v>
      </c>
      <c r="L1236">
        <f t="shared" si="932"/>
        <v>5276</v>
      </c>
      <c r="M1236" t="str">
        <f t="shared" si="933"/>
        <v>United States</v>
      </c>
      <c r="N1236">
        <f t="shared" si="934"/>
        <v>0</v>
      </c>
      <c r="O1236" t="str">
        <f t="shared" si="935"/>
        <v>MG</v>
      </c>
      <c r="P1236">
        <f t="shared" si="936"/>
        <v>55</v>
      </c>
      <c r="Q1236" t="str">
        <f t="shared" si="937"/>
        <v>Dustin Brinkmann</v>
      </c>
      <c r="R1236" t="str">
        <f t="shared" si="938"/>
        <v>Central</v>
      </c>
    </row>
    <row r="1237" spans="1:18">
      <c r="A1237" t="s">
        <v>1401</v>
      </c>
      <c r="B1237" t="s">
        <v>23</v>
      </c>
      <c r="C1237" t="s">
        <v>57</v>
      </c>
      <c r="D1237" t="s">
        <v>241</v>
      </c>
      <c r="E1237" t="s">
        <v>50</v>
      </c>
      <c r="F1237" s="1">
        <v>42813</v>
      </c>
      <c r="G1237" s="1">
        <v>42821</v>
      </c>
      <c r="H1237">
        <v>2871</v>
      </c>
      <c r="I1237" t="str">
        <f>VLOOKUP(pipeline!D1237,account,2,FALSE)</f>
        <v>finance</v>
      </c>
      <c r="J1237">
        <f t="shared" si="930"/>
        <v>1991</v>
      </c>
      <c r="K1237">
        <f t="shared" si="931"/>
        <v>2819.5</v>
      </c>
      <c r="L1237">
        <f t="shared" si="932"/>
        <v>7227</v>
      </c>
      <c r="M1237" t="str">
        <f t="shared" si="933"/>
        <v>United States</v>
      </c>
      <c r="N1237" t="str">
        <f t="shared" si="934"/>
        <v>Golddex</v>
      </c>
      <c r="O1237" t="str">
        <f t="shared" si="935"/>
        <v>MG</v>
      </c>
      <c r="P1237">
        <f t="shared" si="936"/>
        <v>3393</v>
      </c>
      <c r="Q1237" t="str">
        <f t="shared" si="937"/>
        <v>Dustin Brinkmann</v>
      </c>
      <c r="R1237" t="str">
        <f t="shared" si="938"/>
        <v>Central</v>
      </c>
    </row>
    <row r="1238" spans="1:18">
      <c r="A1238" t="s">
        <v>1402</v>
      </c>
      <c r="B1238" t="s">
        <v>10</v>
      </c>
      <c r="C1238" t="s">
        <v>56</v>
      </c>
      <c r="D1238" t="s">
        <v>180</v>
      </c>
      <c r="E1238" t="s">
        <v>50</v>
      </c>
      <c r="F1238" s="1">
        <v>42813</v>
      </c>
      <c r="G1238" s="1">
        <v>42890</v>
      </c>
      <c r="H1238">
        <v>52</v>
      </c>
      <c r="I1238" t="str">
        <f>VLOOKUP(pipeline!D1238,account,2,FALSE)</f>
        <v>medical</v>
      </c>
      <c r="J1238">
        <f t="shared" si="930"/>
        <v>1991</v>
      </c>
      <c r="K1238">
        <f t="shared" si="931"/>
        <v>326.82</v>
      </c>
      <c r="L1238">
        <f t="shared" si="932"/>
        <v>1016</v>
      </c>
      <c r="M1238" t="str">
        <f t="shared" si="933"/>
        <v>United States</v>
      </c>
      <c r="N1238">
        <f t="shared" si="934"/>
        <v>0</v>
      </c>
      <c r="O1238" t="str">
        <f t="shared" si="935"/>
        <v>MG</v>
      </c>
      <c r="P1238">
        <f t="shared" si="936"/>
        <v>55</v>
      </c>
      <c r="Q1238" t="str">
        <f t="shared" si="937"/>
        <v>Cara Losch</v>
      </c>
      <c r="R1238" t="str">
        <f t="shared" si="938"/>
        <v>East</v>
      </c>
    </row>
    <row r="1239" spans="1:18">
      <c r="A1239" t="s">
        <v>1403</v>
      </c>
      <c r="B1239" t="s">
        <v>19</v>
      </c>
      <c r="C1239" t="s">
        <v>56</v>
      </c>
      <c r="D1239" t="s">
        <v>241</v>
      </c>
      <c r="E1239" t="s">
        <v>52</v>
      </c>
      <c r="F1239" s="1">
        <v>42814</v>
      </c>
      <c r="G1239" s="1">
        <v>42874</v>
      </c>
      <c r="H1239">
        <v>0</v>
      </c>
      <c r="I1239" t="str">
        <f>VLOOKUP(pipeline!D1239,account,2,FALSE)</f>
        <v>finance</v>
      </c>
      <c r="J1239">
        <f t="shared" ref="J1239:J1249" si="939">VLOOKUP(D1239,account,3,FALSE)</f>
        <v>1991</v>
      </c>
      <c r="K1239">
        <f t="shared" ref="K1239:K1249" si="940">VLOOKUP(D1239,account,4,FALSE)</f>
        <v>2819.5</v>
      </c>
      <c r="L1239">
        <f t="shared" ref="L1239:L1249" si="941">VLOOKUP(D1239,account,5,FALSE)</f>
        <v>7227</v>
      </c>
      <c r="M1239" t="str">
        <f t="shared" ref="M1239:M1249" si="942">VLOOKUP(D1239,account,6,FALSE)</f>
        <v>United States</v>
      </c>
      <c r="N1239" t="str">
        <f t="shared" ref="N1239:N1249" si="943">VLOOKUP(D1239,accounts,7,FALSE)</f>
        <v>Golddex</v>
      </c>
      <c r="O1239" t="str">
        <f t="shared" ref="O1239:O1249" si="944">VLOOKUP(C1239,products,2,FALSE)</f>
        <v>MG</v>
      </c>
      <c r="P1239">
        <f t="shared" ref="P1239:P1249" si="945">VLOOKUP(C1239,products,3,FALSE)</f>
        <v>55</v>
      </c>
      <c r="Q1239" t="str">
        <f t="shared" ref="Q1239:Q1249" si="946">VLOOKUP(B1239,sales,2,FALSE)</f>
        <v>Dustin Brinkmann</v>
      </c>
      <c r="R1239" t="str">
        <f t="shared" ref="R1239:R1249" si="947">VLOOKUP(B1239,sales,3,FALSE)</f>
        <v>Central</v>
      </c>
    </row>
    <row r="1240" spans="1:18">
      <c r="A1240" t="s">
        <v>1404</v>
      </c>
      <c r="B1240" t="s">
        <v>31</v>
      </c>
      <c r="C1240" t="s">
        <v>55</v>
      </c>
      <c r="D1240" t="s">
        <v>174</v>
      </c>
      <c r="E1240" t="s">
        <v>50</v>
      </c>
      <c r="F1240" s="1">
        <v>42814</v>
      </c>
      <c r="G1240" s="1">
        <v>42898</v>
      </c>
      <c r="H1240">
        <v>564</v>
      </c>
      <c r="I1240" t="str">
        <f>VLOOKUP(pipeline!D1240,account,2,FALSE)</f>
        <v>software</v>
      </c>
      <c r="J1240">
        <f t="shared" si="939"/>
        <v>1982</v>
      </c>
      <c r="K1240">
        <f t="shared" si="940"/>
        <v>11698.03</v>
      </c>
      <c r="L1240">
        <f t="shared" si="941"/>
        <v>34288</v>
      </c>
      <c r="M1240" t="str">
        <f t="shared" si="942"/>
        <v>United States</v>
      </c>
      <c r="N1240">
        <f t="shared" si="943"/>
        <v>0</v>
      </c>
      <c r="O1240" t="str">
        <f t="shared" si="944"/>
        <v>GTX</v>
      </c>
      <c r="P1240">
        <f t="shared" si="945"/>
        <v>550</v>
      </c>
      <c r="Q1240" t="str">
        <f t="shared" si="946"/>
        <v>Rocco Neubert</v>
      </c>
      <c r="R1240" t="str">
        <f t="shared" si="947"/>
        <v>East</v>
      </c>
    </row>
    <row r="1241" spans="1:18">
      <c r="A1241" t="s">
        <v>1405</v>
      </c>
      <c r="B1241" t="s">
        <v>32</v>
      </c>
      <c r="C1241" t="s">
        <v>59</v>
      </c>
      <c r="D1241" t="s">
        <v>381</v>
      </c>
      <c r="E1241" t="s">
        <v>52</v>
      </c>
      <c r="F1241" s="1">
        <v>42814</v>
      </c>
      <c r="G1241" s="1">
        <v>42878</v>
      </c>
      <c r="H1241">
        <v>0</v>
      </c>
      <c r="I1241" t="str">
        <f>VLOOKUP(pipeline!D1241,account,2,FALSE)</f>
        <v>marketing</v>
      </c>
      <c r="J1241">
        <f t="shared" si="939"/>
        <v>1999</v>
      </c>
      <c r="K1241">
        <f t="shared" si="940"/>
        <v>1197.44</v>
      </c>
      <c r="L1241">
        <f t="shared" si="941"/>
        <v>2570</v>
      </c>
      <c r="M1241" t="str">
        <f t="shared" si="942"/>
        <v>United States</v>
      </c>
      <c r="N1241">
        <f t="shared" si="943"/>
        <v>0</v>
      </c>
      <c r="O1241" t="str">
        <f t="shared" si="944"/>
        <v>GTX</v>
      </c>
      <c r="P1241">
        <f t="shared" si="945"/>
        <v>5482</v>
      </c>
      <c r="Q1241" t="str">
        <f t="shared" si="946"/>
        <v>Rocco Neubert</v>
      </c>
      <c r="R1241" t="str">
        <f t="shared" si="947"/>
        <v>East</v>
      </c>
    </row>
    <row r="1242" spans="1:18">
      <c r="A1242" t="s">
        <v>1406</v>
      </c>
      <c r="B1242" t="s">
        <v>7</v>
      </c>
      <c r="C1242" t="s">
        <v>55</v>
      </c>
      <c r="D1242" t="s">
        <v>153</v>
      </c>
      <c r="E1242" t="s">
        <v>53</v>
      </c>
      <c r="F1242" s="1">
        <v>42814</v>
      </c>
      <c r="I1242" t="str">
        <f>VLOOKUP(pipeline!D1242,account,2,FALSE)</f>
        <v>retail</v>
      </c>
      <c r="J1242">
        <f t="shared" si="939"/>
        <v>2001</v>
      </c>
      <c r="K1242">
        <f t="shared" si="940"/>
        <v>2437.85</v>
      </c>
      <c r="L1242">
        <f t="shared" si="941"/>
        <v>4874</v>
      </c>
      <c r="M1242" t="str">
        <f t="shared" si="942"/>
        <v>United States</v>
      </c>
      <c r="N1242">
        <f t="shared" si="943"/>
        <v>0</v>
      </c>
      <c r="O1242" t="str">
        <f t="shared" si="944"/>
        <v>GTX</v>
      </c>
      <c r="P1242">
        <f t="shared" si="945"/>
        <v>550</v>
      </c>
      <c r="Q1242" t="str">
        <f t="shared" si="946"/>
        <v>Cara Losch</v>
      </c>
      <c r="R1242" t="str">
        <f t="shared" si="947"/>
        <v>East</v>
      </c>
    </row>
    <row r="1243" spans="1:18">
      <c r="A1243" t="s">
        <v>1407</v>
      </c>
      <c r="B1243" t="s">
        <v>33</v>
      </c>
      <c r="C1243" t="s">
        <v>57</v>
      </c>
      <c r="D1243" t="s">
        <v>121</v>
      </c>
      <c r="E1243" t="s">
        <v>50</v>
      </c>
      <c r="F1243" s="1">
        <v>42814</v>
      </c>
      <c r="G1243" s="1">
        <v>42888</v>
      </c>
      <c r="H1243">
        <v>3780</v>
      </c>
      <c r="I1243" t="str">
        <f>VLOOKUP(pipeline!D1243,account,2,FALSE)</f>
        <v>retail</v>
      </c>
      <c r="J1243">
        <f t="shared" si="939"/>
        <v>1995</v>
      </c>
      <c r="K1243">
        <f t="shared" si="940"/>
        <v>5158.71</v>
      </c>
      <c r="L1243">
        <f t="shared" si="941"/>
        <v>17479</v>
      </c>
      <c r="M1243" t="str">
        <f t="shared" si="942"/>
        <v>Japan</v>
      </c>
      <c r="N1243">
        <f t="shared" si="943"/>
        <v>0</v>
      </c>
      <c r="O1243" t="str">
        <f t="shared" si="944"/>
        <v>MG</v>
      </c>
      <c r="P1243">
        <f t="shared" si="945"/>
        <v>3393</v>
      </c>
      <c r="Q1243" t="str">
        <f t="shared" si="946"/>
        <v>Rocco Neubert</v>
      </c>
      <c r="R1243" t="str">
        <f t="shared" si="947"/>
        <v>East</v>
      </c>
    </row>
    <row r="1244" spans="1:18">
      <c r="A1244" t="s">
        <v>1408</v>
      </c>
      <c r="B1244" t="s">
        <v>25</v>
      </c>
      <c r="C1244" t="s">
        <v>55</v>
      </c>
      <c r="D1244" t="s">
        <v>129</v>
      </c>
      <c r="E1244" t="s">
        <v>50</v>
      </c>
      <c r="F1244" s="1">
        <v>42814</v>
      </c>
      <c r="G1244" s="1">
        <v>42910</v>
      </c>
      <c r="H1244">
        <v>491</v>
      </c>
      <c r="I1244" t="str">
        <f>VLOOKUP(pipeline!D1244,account,2,FALSE)</f>
        <v>marketing</v>
      </c>
      <c r="J1244">
        <f t="shared" si="939"/>
        <v>1995</v>
      </c>
      <c r="K1244">
        <f t="shared" si="940"/>
        <v>2173.98</v>
      </c>
      <c r="L1244">
        <f t="shared" si="941"/>
        <v>2928</v>
      </c>
      <c r="M1244" t="str">
        <f t="shared" si="942"/>
        <v>United States</v>
      </c>
      <c r="N1244" t="str">
        <f t="shared" si="943"/>
        <v>Inity</v>
      </c>
      <c r="O1244" t="str">
        <f t="shared" si="944"/>
        <v>GTX</v>
      </c>
      <c r="P1244">
        <f t="shared" si="945"/>
        <v>550</v>
      </c>
      <c r="Q1244" t="str">
        <f t="shared" si="946"/>
        <v>Melvin Marxen</v>
      </c>
      <c r="R1244" t="str">
        <f t="shared" si="947"/>
        <v>Central</v>
      </c>
    </row>
    <row r="1245" spans="1:18">
      <c r="A1245" t="s">
        <v>1409</v>
      </c>
      <c r="B1245" t="s">
        <v>25</v>
      </c>
      <c r="C1245" t="s">
        <v>55</v>
      </c>
      <c r="D1245" t="s">
        <v>208</v>
      </c>
      <c r="E1245" t="s">
        <v>50</v>
      </c>
      <c r="F1245" s="1">
        <v>42814</v>
      </c>
      <c r="G1245" s="1">
        <v>42824</v>
      </c>
      <c r="H1245">
        <v>604</v>
      </c>
      <c r="I1245" t="str">
        <f>VLOOKUP(pipeline!D1245,account,2,FALSE)</f>
        <v>software</v>
      </c>
      <c r="J1245">
        <f t="shared" si="939"/>
        <v>1982</v>
      </c>
      <c r="K1245">
        <f t="shared" si="940"/>
        <v>4618</v>
      </c>
      <c r="L1245">
        <f t="shared" si="941"/>
        <v>10083</v>
      </c>
      <c r="M1245" t="str">
        <f t="shared" si="942"/>
        <v>United States</v>
      </c>
      <c r="N1245">
        <f t="shared" si="943"/>
        <v>0</v>
      </c>
      <c r="O1245" t="str">
        <f t="shared" si="944"/>
        <v>GTX</v>
      </c>
      <c r="P1245">
        <f t="shared" si="945"/>
        <v>550</v>
      </c>
      <c r="Q1245" t="str">
        <f t="shared" si="946"/>
        <v>Melvin Marxen</v>
      </c>
      <c r="R1245" t="str">
        <f t="shared" si="947"/>
        <v>Central</v>
      </c>
    </row>
    <row r="1246" spans="1:18">
      <c r="A1246" t="s">
        <v>1410</v>
      </c>
      <c r="B1246" t="s">
        <v>13</v>
      </c>
      <c r="C1246" t="s">
        <v>60</v>
      </c>
      <c r="D1246" t="s">
        <v>273</v>
      </c>
      <c r="E1246" t="s">
        <v>52</v>
      </c>
      <c r="F1246" s="1">
        <v>42814</v>
      </c>
      <c r="G1246" s="1">
        <v>42882</v>
      </c>
      <c r="H1246">
        <v>0</v>
      </c>
      <c r="I1246" t="str">
        <f>VLOOKUP(pipeline!D1246,account,2,FALSE)</f>
        <v>retail</v>
      </c>
      <c r="J1246">
        <f t="shared" si="939"/>
        <v>1996</v>
      </c>
      <c r="K1246">
        <f t="shared" si="940"/>
        <v>2214.94</v>
      </c>
      <c r="L1246">
        <f t="shared" si="941"/>
        <v>5374</v>
      </c>
      <c r="M1246" t="str">
        <f t="shared" si="942"/>
        <v>United States</v>
      </c>
      <c r="N1246">
        <f t="shared" si="943"/>
        <v>0</v>
      </c>
      <c r="O1246" t="str">
        <f t="shared" si="944"/>
        <v>GTK</v>
      </c>
      <c r="P1246">
        <f t="shared" si="945"/>
        <v>26768</v>
      </c>
      <c r="Q1246" t="str">
        <f t="shared" si="946"/>
        <v>Celia Rouche</v>
      </c>
      <c r="R1246" t="str">
        <f t="shared" si="947"/>
        <v>West</v>
      </c>
    </row>
    <row r="1247" spans="1:18">
      <c r="A1247" t="s">
        <v>1411</v>
      </c>
      <c r="B1247" t="s">
        <v>38</v>
      </c>
      <c r="C1247" t="s">
        <v>55</v>
      </c>
      <c r="D1247" t="s">
        <v>101</v>
      </c>
      <c r="E1247" t="s">
        <v>52</v>
      </c>
      <c r="F1247" s="1">
        <v>42814</v>
      </c>
      <c r="G1247" s="1">
        <v>42817</v>
      </c>
      <c r="H1247">
        <v>0</v>
      </c>
      <c r="I1247" t="str">
        <f>VLOOKUP(pipeline!D1247,account,2,FALSE)</f>
        <v>telecommunications</v>
      </c>
      <c r="J1247">
        <f t="shared" si="939"/>
        <v>1999</v>
      </c>
      <c r="K1247">
        <f t="shared" si="940"/>
        <v>1699.85</v>
      </c>
      <c r="L1247">
        <f t="shared" si="941"/>
        <v>5108</v>
      </c>
      <c r="M1247" t="str">
        <f t="shared" si="942"/>
        <v>United States</v>
      </c>
      <c r="N1247">
        <f t="shared" si="943"/>
        <v>0</v>
      </c>
      <c r="O1247" t="str">
        <f t="shared" si="944"/>
        <v>GTX</v>
      </c>
      <c r="P1247">
        <f t="shared" si="945"/>
        <v>550</v>
      </c>
      <c r="Q1247" t="str">
        <f t="shared" si="946"/>
        <v>Summer Sewald</v>
      </c>
      <c r="R1247" t="str">
        <f t="shared" si="947"/>
        <v>West</v>
      </c>
    </row>
    <row r="1248" spans="1:18">
      <c r="A1248" t="s">
        <v>1412</v>
      </c>
      <c r="B1248" t="s">
        <v>38</v>
      </c>
      <c r="C1248" t="s">
        <v>55</v>
      </c>
      <c r="D1248" t="s">
        <v>93</v>
      </c>
      <c r="E1248" t="s">
        <v>50</v>
      </c>
      <c r="F1248" s="1">
        <v>42814</v>
      </c>
      <c r="G1248" s="1">
        <v>42909</v>
      </c>
      <c r="H1248">
        <v>568</v>
      </c>
      <c r="I1248" t="str">
        <f>VLOOKUP(pipeline!D1248,account,2,FALSE)</f>
        <v>entertainment</v>
      </c>
      <c r="J1248">
        <f t="shared" si="939"/>
        <v>1993</v>
      </c>
      <c r="K1248">
        <f t="shared" si="940"/>
        <v>4269.9</v>
      </c>
      <c r="L1248">
        <f t="shared" si="941"/>
        <v>6472</v>
      </c>
      <c r="M1248" t="str">
        <f t="shared" si="942"/>
        <v>United States</v>
      </c>
      <c r="N1248" t="str">
        <f t="shared" si="943"/>
        <v>Massive Dynamic</v>
      </c>
      <c r="O1248" t="str">
        <f t="shared" si="944"/>
        <v>GTX</v>
      </c>
      <c r="P1248">
        <f t="shared" si="945"/>
        <v>550</v>
      </c>
      <c r="Q1248" t="str">
        <f t="shared" si="946"/>
        <v>Summer Sewald</v>
      </c>
      <c r="R1248" t="str">
        <f t="shared" si="947"/>
        <v>West</v>
      </c>
    </row>
    <row r="1249" spans="1:18">
      <c r="A1249" t="s">
        <v>1413</v>
      </c>
      <c r="B1249" t="s">
        <v>39</v>
      </c>
      <c r="C1249" t="s">
        <v>55</v>
      </c>
      <c r="D1249" t="s">
        <v>273</v>
      </c>
      <c r="E1249" t="s">
        <v>50</v>
      </c>
      <c r="F1249" s="1">
        <v>42814</v>
      </c>
      <c r="G1249" s="1">
        <v>42910</v>
      </c>
      <c r="H1249">
        <v>601</v>
      </c>
      <c r="I1249" t="str">
        <f>VLOOKUP(pipeline!D1249,account,2,FALSE)</f>
        <v>retail</v>
      </c>
      <c r="J1249">
        <f t="shared" si="939"/>
        <v>1996</v>
      </c>
      <c r="K1249">
        <f t="shared" si="940"/>
        <v>2214.94</v>
      </c>
      <c r="L1249">
        <f t="shared" si="941"/>
        <v>5374</v>
      </c>
      <c r="M1249" t="str">
        <f t="shared" si="942"/>
        <v>United States</v>
      </c>
      <c r="N1249">
        <f t="shared" si="943"/>
        <v>0</v>
      </c>
      <c r="O1249" t="str">
        <f t="shared" si="944"/>
        <v>GTX</v>
      </c>
      <c r="P1249">
        <f t="shared" si="945"/>
        <v>550</v>
      </c>
      <c r="Q1249" t="str">
        <f t="shared" si="946"/>
        <v>Summer Sewald</v>
      </c>
      <c r="R1249" t="str">
        <f t="shared" si="947"/>
        <v>West</v>
      </c>
    </row>
    <row r="1250" spans="1:18">
      <c r="A1250" t="s">
        <v>1414</v>
      </c>
      <c r="B1250" t="s">
        <v>40</v>
      </c>
      <c r="C1250" t="s">
        <v>57</v>
      </c>
      <c r="D1250" t="s">
        <v>316</v>
      </c>
      <c r="E1250" t="s">
        <v>52</v>
      </c>
      <c r="F1250" s="1">
        <v>42814</v>
      </c>
      <c r="G1250" s="1">
        <v>42888</v>
      </c>
      <c r="H1250">
        <v>0</v>
      </c>
      <c r="I1250" t="str">
        <f>VLOOKUP(pipeline!D1250,account,2,FALSE)</f>
        <v>retail</v>
      </c>
      <c r="J1250">
        <f t="shared" ref="J1250:J1264" si="948">VLOOKUP(D1250,account,3,FALSE)</f>
        <v>2009</v>
      </c>
      <c r="K1250">
        <f t="shared" ref="K1250:K1264" si="949">VLOOKUP(D1250,account,4,FALSE)</f>
        <v>497.11</v>
      </c>
      <c r="L1250">
        <f t="shared" ref="L1250:L1264" si="950">VLOOKUP(D1250,account,5,FALSE)</f>
        <v>1588</v>
      </c>
      <c r="M1250" t="str">
        <f t="shared" ref="M1250:M1264" si="951">VLOOKUP(D1250,account,6,FALSE)</f>
        <v>United States</v>
      </c>
      <c r="N1250">
        <f t="shared" ref="N1250:N1264" si="952">VLOOKUP(D1250,accounts,7,FALSE)</f>
        <v>0</v>
      </c>
      <c r="O1250" t="str">
        <f t="shared" ref="O1250:O1264" si="953">VLOOKUP(C1250,products,2,FALSE)</f>
        <v>MG</v>
      </c>
      <c r="P1250">
        <f t="shared" ref="P1250:P1255" si="954">VLOOKUP(C1250,products,3,FALSE)</f>
        <v>3393</v>
      </c>
      <c r="Q1250" t="str">
        <f t="shared" ref="Q1250:Q1255" si="955">VLOOKUP(B1250,sales,2,FALSE)</f>
        <v>Summer Sewald</v>
      </c>
      <c r="R1250" t="str">
        <f t="shared" ref="R1250:R1255" si="956">VLOOKUP(B1250,sales,3,FALSE)</f>
        <v>West</v>
      </c>
    </row>
    <row r="1251" spans="1:18">
      <c r="A1251" t="s">
        <v>1415</v>
      </c>
      <c r="B1251" t="s">
        <v>29</v>
      </c>
      <c r="C1251" t="s">
        <v>59</v>
      </c>
      <c r="D1251" t="s">
        <v>147</v>
      </c>
      <c r="E1251" t="s">
        <v>50</v>
      </c>
      <c r="F1251" s="1">
        <v>42814</v>
      </c>
      <c r="G1251" s="1">
        <v>42861</v>
      </c>
      <c r="H1251">
        <v>5616</v>
      </c>
      <c r="I1251" t="str">
        <f>VLOOKUP(pipeline!D1251,account,2,FALSE)</f>
        <v>retail</v>
      </c>
      <c r="J1251">
        <f t="shared" si="948"/>
        <v>2007</v>
      </c>
      <c r="K1251">
        <f t="shared" si="949"/>
        <v>894.33</v>
      </c>
      <c r="L1251">
        <f t="shared" si="950"/>
        <v>1635</v>
      </c>
      <c r="M1251" t="str">
        <f t="shared" si="951"/>
        <v>Italy</v>
      </c>
      <c r="N1251">
        <f t="shared" si="952"/>
        <v>0</v>
      </c>
      <c r="O1251" t="str">
        <f t="shared" si="953"/>
        <v>GTX</v>
      </c>
      <c r="P1251">
        <f t="shared" si="954"/>
        <v>5482</v>
      </c>
      <c r="Q1251" t="str">
        <f t="shared" si="955"/>
        <v>Melvin Marxen</v>
      </c>
      <c r="R1251" t="str">
        <f t="shared" si="956"/>
        <v>Central</v>
      </c>
    </row>
    <row r="1252" spans="1:18">
      <c r="A1252" t="s">
        <v>1416</v>
      </c>
      <c r="B1252" t="s">
        <v>23</v>
      </c>
      <c r="C1252" t="s">
        <v>56</v>
      </c>
      <c r="D1252" t="s">
        <v>129</v>
      </c>
      <c r="E1252" t="s">
        <v>52</v>
      </c>
      <c r="F1252" s="1">
        <v>42814</v>
      </c>
      <c r="G1252" s="1">
        <v>42907</v>
      </c>
      <c r="H1252">
        <v>0</v>
      </c>
      <c r="I1252" t="str">
        <f>VLOOKUP(pipeline!D1252,account,2,FALSE)</f>
        <v>marketing</v>
      </c>
      <c r="J1252">
        <f t="shared" si="948"/>
        <v>1995</v>
      </c>
      <c r="K1252">
        <f t="shared" si="949"/>
        <v>2173.98</v>
      </c>
      <c r="L1252">
        <f t="shared" si="950"/>
        <v>2928</v>
      </c>
      <c r="M1252" t="str">
        <f t="shared" si="951"/>
        <v>United States</v>
      </c>
      <c r="N1252" t="str">
        <f t="shared" si="952"/>
        <v>Inity</v>
      </c>
      <c r="O1252" t="str">
        <f t="shared" si="953"/>
        <v>MG</v>
      </c>
      <c r="P1252">
        <f t="shared" si="954"/>
        <v>55</v>
      </c>
      <c r="Q1252" t="str">
        <f t="shared" si="955"/>
        <v>Dustin Brinkmann</v>
      </c>
      <c r="R1252" t="str">
        <f t="shared" si="956"/>
        <v>Central</v>
      </c>
    </row>
    <row r="1253" spans="1:18">
      <c r="A1253" t="s">
        <v>1417</v>
      </c>
      <c r="B1253" t="s">
        <v>17</v>
      </c>
      <c r="C1253" t="s">
        <v>57</v>
      </c>
      <c r="D1253" t="s">
        <v>106</v>
      </c>
      <c r="E1253" t="s">
        <v>52</v>
      </c>
      <c r="F1253" s="1">
        <v>42814</v>
      </c>
      <c r="G1253" s="1">
        <v>42898</v>
      </c>
      <c r="H1253">
        <v>0</v>
      </c>
      <c r="I1253" t="str">
        <f>VLOOKUP(pipeline!D1253,account,2,FALSE)</f>
        <v>software</v>
      </c>
      <c r="J1253">
        <f t="shared" si="948"/>
        <v>1996</v>
      </c>
      <c r="K1253">
        <f t="shared" si="949"/>
        <v>6354.87</v>
      </c>
      <c r="L1253">
        <f t="shared" si="950"/>
        <v>16780</v>
      </c>
      <c r="M1253" t="str">
        <f t="shared" si="951"/>
        <v>United States</v>
      </c>
      <c r="N1253" t="str">
        <f t="shared" si="952"/>
        <v>Bubba Gump</v>
      </c>
      <c r="O1253" t="str">
        <f t="shared" si="953"/>
        <v>MG</v>
      </c>
      <c r="P1253">
        <f t="shared" si="954"/>
        <v>3393</v>
      </c>
      <c r="Q1253" t="str">
        <f t="shared" si="955"/>
        <v>Celia Rouche</v>
      </c>
      <c r="R1253" t="str">
        <f t="shared" si="956"/>
        <v>West</v>
      </c>
    </row>
    <row r="1254" spans="1:18">
      <c r="A1254" t="s">
        <v>1418</v>
      </c>
      <c r="B1254" t="s">
        <v>10</v>
      </c>
      <c r="C1254" t="s">
        <v>55</v>
      </c>
      <c r="D1254" t="s">
        <v>228</v>
      </c>
      <c r="E1254" t="s">
        <v>50</v>
      </c>
      <c r="F1254" s="1">
        <v>42814</v>
      </c>
      <c r="G1254" s="1">
        <v>42915</v>
      </c>
      <c r="H1254">
        <v>542</v>
      </c>
      <c r="I1254" t="str">
        <f>VLOOKUP(pipeline!D1254,account,2,FALSE)</f>
        <v>finance</v>
      </c>
      <c r="J1254">
        <f t="shared" si="948"/>
        <v>1994</v>
      </c>
      <c r="K1254">
        <f t="shared" si="949"/>
        <v>355.23</v>
      </c>
      <c r="L1254">
        <f t="shared" si="950"/>
        <v>853</v>
      </c>
      <c r="M1254" t="str">
        <f t="shared" si="951"/>
        <v>United States</v>
      </c>
      <c r="N1254">
        <f t="shared" si="952"/>
        <v>0</v>
      </c>
      <c r="O1254" t="str">
        <f t="shared" si="953"/>
        <v>GTX</v>
      </c>
      <c r="P1254">
        <f t="shared" si="954"/>
        <v>550</v>
      </c>
      <c r="Q1254" t="str">
        <f t="shared" si="955"/>
        <v>Cara Losch</v>
      </c>
      <c r="R1254" t="str">
        <f t="shared" si="956"/>
        <v>East</v>
      </c>
    </row>
    <row r="1255" spans="1:18">
      <c r="A1255" t="s">
        <v>1419</v>
      </c>
      <c r="B1255" t="s">
        <v>11</v>
      </c>
      <c r="C1255" t="s">
        <v>55</v>
      </c>
      <c r="D1255" t="s">
        <v>245</v>
      </c>
      <c r="E1255" t="s">
        <v>50</v>
      </c>
      <c r="F1255" s="1">
        <v>42814</v>
      </c>
      <c r="G1255" s="1">
        <v>42900</v>
      </c>
      <c r="H1255">
        <v>497</v>
      </c>
      <c r="I1255" t="str">
        <f>VLOOKUP(pipeline!D1255,account,2,FALSE)</f>
        <v>retail</v>
      </c>
      <c r="J1255">
        <f t="shared" si="948"/>
        <v>1990</v>
      </c>
      <c r="K1255">
        <f t="shared" si="949"/>
        <v>2520.83</v>
      </c>
      <c r="L1255">
        <f t="shared" si="950"/>
        <v>3502</v>
      </c>
      <c r="M1255" t="str">
        <f t="shared" si="951"/>
        <v>United States</v>
      </c>
      <c r="N1255">
        <f t="shared" si="952"/>
        <v>0</v>
      </c>
      <c r="O1255" t="str">
        <f t="shared" si="953"/>
        <v>GTX</v>
      </c>
      <c r="P1255">
        <f t="shared" si="954"/>
        <v>550</v>
      </c>
      <c r="Q1255" t="str">
        <f t="shared" si="955"/>
        <v>Cara Losch</v>
      </c>
      <c r="R1255" t="str">
        <f t="shared" si="956"/>
        <v>East</v>
      </c>
    </row>
    <row r="1256" spans="1:18">
      <c r="A1256" t="s">
        <v>1420</v>
      </c>
      <c r="B1256" t="s">
        <v>19</v>
      </c>
      <c r="C1256" t="s">
        <v>58</v>
      </c>
      <c r="D1256" t="s">
        <v>170</v>
      </c>
      <c r="E1256" t="s">
        <v>50</v>
      </c>
      <c r="F1256" s="1">
        <v>42815</v>
      </c>
      <c r="G1256" s="1">
        <v>42902</v>
      </c>
      <c r="H1256">
        <v>1037</v>
      </c>
      <c r="I1256" t="str">
        <f>VLOOKUP(pipeline!D1256,account,2,FALSE)</f>
        <v>technolgy</v>
      </c>
      <c r="J1256">
        <f t="shared" si="948"/>
        <v>1987</v>
      </c>
      <c r="K1256">
        <f t="shared" si="949"/>
        <v>2938.67</v>
      </c>
      <c r="L1256">
        <f t="shared" si="950"/>
        <v>8775</v>
      </c>
      <c r="M1256" t="str">
        <f t="shared" si="951"/>
        <v>Panama</v>
      </c>
      <c r="N1256">
        <f t="shared" si="952"/>
        <v>0</v>
      </c>
      <c r="O1256" t="str">
        <f t="shared" si="953"/>
        <v>GTX</v>
      </c>
      <c r="P1256">
        <f t="shared" ref="P1256:P1264" si="957">VLOOKUP(C1256,products,3,FALSE)</f>
        <v>1096</v>
      </c>
      <c r="Q1256" t="str">
        <f t="shared" ref="Q1256:Q1264" si="958">VLOOKUP(B1256,sales,2,FALSE)</f>
        <v>Dustin Brinkmann</v>
      </c>
      <c r="R1256" t="str">
        <f t="shared" ref="R1256:R1264" si="959">VLOOKUP(B1256,sales,3,FALSE)</f>
        <v>Central</v>
      </c>
    </row>
    <row r="1257" spans="1:18">
      <c r="A1257" t="s">
        <v>1421</v>
      </c>
      <c r="B1257" t="s">
        <v>31</v>
      </c>
      <c r="C1257" t="s">
        <v>58</v>
      </c>
      <c r="D1257" t="s">
        <v>170</v>
      </c>
      <c r="E1257" t="s">
        <v>53</v>
      </c>
      <c r="F1257" s="1">
        <v>42815</v>
      </c>
      <c r="I1257" t="str">
        <f>VLOOKUP(pipeline!D1257,account,2,FALSE)</f>
        <v>technolgy</v>
      </c>
      <c r="J1257">
        <f t="shared" si="948"/>
        <v>1987</v>
      </c>
      <c r="K1257">
        <f t="shared" si="949"/>
        <v>2938.67</v>
      </c>
      <c r="L1257">
        <f t="shared" si="950"/>
        <v>8775</v>
      </c>
      <c r="M1257" t="str">
        <f t="shared" si="951"/>
        <v>Panama</v>
      </c>
      <c r="N1257">
        <f t="shared" si="952"/>
        <v>0</v>
      </c>
      <c r="O1257" t="str">
        <f t="shared" si="953"/>
        <v>GTX</v>
      </c>
      <c r="P1257">
        <f t="shared" si="957"/>
        <v>1096</v>
      </c>
      <c r="Q1257" t="str">
        <f t="shared" si="958"/>
        <v>Rocco Neubert</v>
      </c>
      <c r="R1257" t="str">
        <f t="shared" si="959"/>
        <v>East</v>
      </c>
    </row>
    <row r="1258" spans="1:18">
      <c r="A1258" t="s">
        <v>1422</v>
      </c>
      <c r="B1258" t="s">
        <v>31</v>
      </c>
      <c r="C1258" t="s">
        <v>58</v>
      </c>
      <c r="D1258" t="s">
        <v>214</v>
      </c>
      <c r="E1258" t="s">
        <v>50</v>
      </c>
      <c r="F1258" s="1">
        <v>42815</v>
      </c>
      <c r="G1258" s="1">
        <v>42828</v>
      </c>
      <c r="H1258">
        <v>992</v>
      </c>
      <c r="I1258" t="str">
        <f>VLOOKUP(pipeline!D1258,account,2,FALSE)</f>
        <v>medical</v>
      </c>
      <c r="J1258">
        <f t="shared" si="948"/>
        <v>1999</v>
      </c>
      <c r="K1258">
        <f t="shared" si="949"/>
        <v>251.41</v>
      </c>
      <c r="L1258">
        <f t="shared" si="950"/>
        <v>495</v>
      </c>
      <c r="M1258" t="str">
        <f t="shared" si="951"/>
        <v>United States</v>
      </c>
      <c r="N1258">
        <f t="shared" si="952"/>
        <v>0</v>
      </c>
      <c r="O1258" t="str">
        <f t="shared" si="953"/>
        <v>GTX</v>
      </c>
      <c r="P1258">
        <f t="shared" si="957"/>
        <v>1096</v>
      </c>
      <c r="Q1258" t="str">
        <f t="shared" si="958"/>
        <v>Rocco Neubert</v>
      </c>
      <c r="R1258" t="str">
        <f t="shared" si="959"/>
        <v>East</v>
      </c>
    </row>
    <row r="1259" spans="1:18">
      <c r="A1259" t="s">
        <v>1423</v>
      </c>
      <c r="B1259" t="s">
        <v>20</v>
      </c>
      <c r="C1259" t="s">
        <v>58</v>
      </c>
      <c r="D1259" t="s">
        <v>143</v>
      </c>
      <c r="E1259" t="s">
        <v>50</v>
      </c>
      <c r="F1259" s="1">
        <v>42815</v>
      </c>
      <c r="G1259" s="1">
        <v>42824</v>
      </c>
      <c r="H1259">
        <v>966</v>
      </c>
      <c r="I1259" t="str">
        <f>VLOOKUP(pipeline!D1259,account,2,FALSE)</f>
        <v>finance</v>
      </c>
      <c r="J1259">
        <f t="shared" si="948"/>
        <v>1987</v>
      </c>
      <c r="K1259">
        <f t="shared" si="949"/>
        <v>1698.2</v>
      </c>
      <c r="L1259">
        <f t="shared" si="950"/>
        <v>3798</v>
      </c>
      <c r="M1259" t="str">
        <f t="shared" si="951"/>
        <v>United States</v>
      </c>
      <c r="N1259">
        <f t="shared" si="952"/>
        <v>0</v>
      </c>
      <c r="O1259" t="str">
        <f t="shared" si="953"/>
        <v>GTX</v>
      </c>
      <c r="P1259">
        <f t="shared" si="957"/>
        <v>1096</v>
      </c>
      <c r="Q1259" t="str">
        <f t="shared" si="958"/>
        <v>Dustin Brinkmann</v>
      </c>
      <c r="R1259" t="str">
        <f t="shared" si="959"/>
        <v>Central</v>
      </c>
    </row>
    <row r="1260" spans="1:18">
      <c r="A1260" t="s">
        <v>1424</v>
      </c>
      <c r="B1260" t="s">
        <v>33</v>
      </c>
      <c r="C1260" t="s">
        <v>57</v>
      </c>
      <c r="D1260" t="s">
        <v>127</v>
      </c>
      <c r="E1260" t="s">
        <v>52</v>
      </c>
      <c r="F1260" s="1">
        <v>42815</v>
      </c>
      <c r="G1260" s="1">
        <v>42912</v>
      </c>
      <c r="H1260">
        <v>0</v>
      </c>
      <c r="I1260" t="str">
        <f>VLOOKUP(pipeline!D1260,account,2,FALSE)</f>
        <v>software</v>
      </c>
      <c r="J1260">
        <f t="shared" si="948"/>
        <v>1979</v>
      </c>
      <c r="K1260">
        <f t="shared" si="949"/>
        <v>4478.47</v>
      </c>
      <c r="L1260">
        <f t="shared" si="950"/>
        <v>13809</v>
      </c>
      <c r="M1260" t="str">
        <f t="shared" si="951"/>
        <v>United States</v>
      </c>
      <c r="N1260">
        <f t="shared" si="952"/>
        <v>0</v>
      </c>
      <c r="O1260" t="str">
        <f t="shared" si="953"/>
        <v>MG</v>
      </c>
      <c r="P1260">
        <f t="shared" si="957"/>
        <v>3393</v>
      </c>
      <c r="Q1260" t="str">
        <f t="shared" si="958"/>
        <v>Rocco Neubert</v>
      </c>
      <c r="R1260" t="str">
        <f t="shared" si="959"/>
        <v>East</v>
      </c>
    </row>
    <row r="1261" spans="1:18">
      <c r="A1261" t="s">
        <v>1425</v>
      </c>
      <c r="B1261" t="s">
        <v>8</v>
      </c>
      <c r="C1261" t="s">
        <v>59</v>
      </c>
      <c r="D1261" t="s">
        <v>115</v>
      </c>
      <c r="E1261" t="s">
        <v>52</v>
      </c>
      <c r="F1261" s="1">
        <v>42815</v>
      </c>
      <c r="G1261" s="1">
        <v>42826</v>
      </c>
      <c r="H1261">
        <v>0</v>
      </c>
      <c r="I1261" t="str">
        <f>VLOOKUP(pipeline!D1261,account,2,FALSE)</f>
        <v>finance</v>
      </c>
      <c r="J1261">
        <f t="shared" si="948"/>
        <v>1993</v>
      </c>
      <c r="K1261">
        <f t="shared" si="949"/>
        <v>646.1</v>
      </c>
      <c r="L1261">
        <f t="shared" si="950"/>
        <v>883</v>
      </c>
      <c r="M1261" t="str">
        <f t="shared" si="951"/>
        <v>United States</v>
      </c>
      <c r="N1261" t="str">
        <f t="shared" si="952"/>
        <v>Golddex</v>
      </c>
      <c r="O1261" t="str">
        <f t="shared" si="953"/>
        <v>GTX</v>
      </c>
      <c r="P1261">
        <f t="shared" si="957"/>
        <v>5482</v>
      </c>
      <c r="Q1261" t="str">
        <f t="shared" si="958"/>
        <v>Cara Losch</v>
      </c>
      <c r="R1261" t="str">
        <f t="shared" si="959"/>
        <v>East</v>
      </c>
    </row>
    <row r="1262" spans="1:18">
      <c r="A1262" t="s">
        <v>1426</v>
      </c>
      <c r="B1262" t="s">
        <v>27</v>
      </c>
      <c r="C1262" t="s">
        <v>55</v>
      </c>
      <c r="D1262" t="s">
        <v>117</v>
      </c>
      <c r="E1262" t="s">
        <v>52</v>
      </c>
      <c r="F1262" s="1">
        <v>42815</v>
      </c>
      <c r="G1262" s="1">
        <v>42826</v>
      </c>
      <c r="H1262">
        <v>0</v>
      </c>
      <c r="I1262" t="str">
        <f>VLOOKUP(pipeline!D1262,account,2,FALSE)</f>
        <v>services</v>
      </c>
      <c r="J1262">
        <f t="shared" si="948"/>
        <v>1997</v>
      </c>
      <c r="K1262">
        <f t="shared" si="949"/>
        <v>2041.73</v>
      </c>
      <c r="L1262">
        <f t="shared" si="950"/>
        <v>5276</v>
      </c>
      <c r="M1262" t="str">
        <f t="shared" si="951"/>
        <v>United States</v>
      </c>
      <c r="N1262">
        <f t="shared" si="952"/>
        <v>0</v>
      </c>
      <c r="O1262" t="str">
        <f t="shared" si="953"/>
        <v>GTX</v>
      </c>
      <c r="P1262">
        <f t="shared" si="957"/>
        <v>550</v>
      </c>
      <c r="Q1262" t="str">
        <f t="shared" si="958"/>
        <v>Melvin Marxen</v>
      </c>
      <c r="R1262" t="str">
        <f t="shared" si="959"/>
        <v>Central</v>
      </c>
    </row>
    <row r="1263" spans="1:18">
      <c r="A1263" t="s">
        <v>1427</v>
      </c>
      <c r="B1263" t="s">
        <v>27</v>
      </c>
      <c r="C1263" t="s">
        <v>57</v>
      </c>
      <c r="D1263" t="s">
        <v>89</v>
      </c>
      <c r="E1263" t="s">
        <v>50</v>
      </c>
      <c r="F1263" s="1">
        <v>42815</v>
      </c>
      <c r="G1263" s="1">
        <v>42866</v>
      </c>
      <c r="H1263">
        <v>3232</v>
      </c>
      <c r="I1263" t="str">
        <f>VLOOKUP(pipeline!D1263,account,2,FALSE)</f>
        <v>medical</v>
      </c>
      <c r="J1263">
        <f t="shared" si="948"/>
        <v>1992</v>
      </c>
      <c r="K1263">
        <f t="shared" si="949"/>
        <v>3922.42</v>
      </c>
      <c r="L1263">
        <f t="shared" si="950"/>
        <v>6837</v>
      </c>
      <c r="M1263" t="str">
        <f t="shared" si="951"/>
        <v>United States</v>
      </c>
      <c r="N1263">
        <f t="shared" si="952"/>
        <v>0</v>
      </c>
      <c r="O1263" t="str">
        <f t="shared" si="953"/>
        <v>MG</v>
      </c>
      <c r="P1263">
        <f t="shared" si="957"/>
        <v>3393</v>
      </c>
      <c r="Q1263" t="str">
        <f t="shared" si="958"/>
        <v>Melvin Marxen</v>
      </c>
      <c r="R1263" t="str">
        <f t="shared" si="959"/>
        <v>Central</v>
      </c>
    </row>
    <row r="1264" spans="1:18">
      <c r="A1264" t="s">
        <v>1428</v>
      </c>
      <c r="B1264" t="s">
        <v>35</v>
      </c>
      <c r="C1264" t="s">
        <v>55</v>
      </c>
      <c r="D1264" t="s">
        <v>121</v>
      </c>
      <c r="E1264" t="s">
        <v>50</v>
      </c>
      <c r="F1264" s="1">
        <v>42815</v>
      </c>
      <c r="G1264" s="1">
        <v>42884</v>
      </c>
      <c r="H1264">
        <v>548</v>
      </c>
      <c r="I1264" t="str">
        <f>VLOOKUP(pipeline!D1264,account,2,FALSE)</f>
        <v>retail</v>
      </c>
      <c r="J1264">
        <f t="shared" si="948"/>
        <v>1995</v>
      </c>
      <c r="K1264">
        <f t="shared" si="949"/>
        <v>5158.71</v>
      </c>
      <c r="L1264">
        <f t="shared" si="950"/>
        <v>17479</v>
      </c>
      <c r="M1264" t="str">
        <f t="shared" si="951"/>
        <v>Japan</v>
      </c>
      <c r="N1264">
        <f t="shared" si="952"/>
        <v>0</v>
      </c>
      <c r="O1264" t="str">
        <f t="shared" si="953"/>
        <v>GTX</v>
      </c>
      <c r="P1264">
        <f t="shared" si="957"/>
        <v>550</v>
      </c>
      <c r="Q1264" t="str">
        <f t="shared" si="958"/>
        <v>Rocco Neubert</v>
      </c>
      <c r="R1264" t="str">
        <f t="shared" si="959"/>
        <v>East</v>
      </c>
    </row>
    <row r="1265" spans="1:18">
      <c r="A1265" t="s">
        <v>1429</v>
      </c>
      <c r="B1265" t="s">
        <v>11</v>
      </c>
      <c r="C1265" t="s">
        <v>57</v>
      </c>
      <c r="D1265" t="s">
        <v>223</v>
      </c>
      <c r="E1265" t="s">
        <v>52</v>
      </c>
      <c r="F1265" s="1">
        <v>42815</v>
      </c>
      <c r="G1265" s="1">
        <v>42820</v>
      </c>
      <c r="H1265">
        <v>0</v>
      </c>
      <c r="I1265" t="str">
        <f>VLOOKUP(pipeline!D1265,account,2,FALSE)</f>
        <v>retail</v>
      </c>
      <c r="J1265">
        <f>VLOOKUP(D1265,account,3,FALSE)</f>
        <v>2003</v>
      </c>
      <c r="K1265">
        <f>VLOOKUP(D1265,account,4,FALSE)</f>
        <v>1419.98</v>
      </c>
      <c r="L1265">
        <f>VLOOKUP(D1265,account,5,FALSE)</f>
        <v>4018</v>
      </c>
      <c r="M1265" t="str">
        <f>VLOOKUP(D1265,account,6,FALSE)</f>
        <v>United States</v>
      </c>
      <c r="N1265">
        <f>VLOOKUP(D1265,accounts,7,FALSE)</f>
        <v>0</v>
      </c>
      <c r="O1265" t="str">
        <f>VLOOKUP(C1265,products,2,FALSE)</f>
        <v>MG</v>
      </c>
      <c r="P1265">
        <f t="shared" ref="P1265:P1281" si="960">VLOOKUP(C1265,products,3,FALSE)</f>
        <v>3393</v>
      </c>
      <c r="Q1265" t="str">
        <f t="shared" ref="Q1265:Q1281" si="961">VLOOKUP(B1265,sales,2,FALSE)</f>
        <v>Cara Losch</v>
      </c>
      <c r="R1265" t="str">
        <f t="shared" ref="R1265:R1281" si="962">VLOOKUP(B1265,sales,3,FALSE)</f>
        <v>East</v>
      </c>
    </row>
    <row r="1266" spans="1:18">
      <c r="A1266" t="s">
        <v>1430</v>
      </c>
      <c r="B1266" t="s">
        <v>19</v>
      </c>
      <c r="C1266" t="s">
        <v>56</v>
      </c>
      <c r="D1266" t="s">
        <v>89</v>
      </c>
      <c r="E1266" t="s">
        <v>50</v>
      </c>
      <c r="F1266" s="1">
        <v>42816</v>
      </c>
      <c r="G1266" s="1">
        <v>42885</v>
      </c>
      <c r="H1266">
        <v>52</v>
      </c>
      <c r="I1266" t="str">
        <f>VLOOKUP(pipeline!D1266,account,2,FALSE)</f>
        <v>medical</v>
      </c>
      <c r="J1266">
        <f>VLOOKUP(D1266,account,3,FALSE)</f>
        <v>1992</v>
      </c>
      <c r="K1266">
        <f>VLOOKUP(D1266,account,4,FALSE)</f>
        <v>3922.42</v>
      </c>
      <c r="L1266">
        <f>VLOOKUP(D1266,account,5,FALSE)</f>
        <v>6837</v>
      </c>
      <c r="M1266" t="str">
        <f>VLOOKUP(D1266,account,6,FALSE)</f>
        <v>United States</v>
      </c>
      <c r="N1266">
        <f>VLOOKUP(D1266,accounts,7,FALSE)</f>
        <v>0</v>
      </c>
      <c r="O1266" t="str">
        <f>VLOOKUP(C1266,products,2,FALSE)</f>
        <v>MG</v>
      </c>
      <c r="P1266">
        <f t="shared" si="960"/>
        <v>55</v>
      </c>
      <c r="Q1266" t="str">
        <f t="shared" si="961"/>
        <v>Dustin Brinkmann</v>
      </c>
      <c r="R1266" t="str">
        <f t="shared" si="962"/>
        <v>Central</v>
      </c>
    </row>
    <row r="1267" spans="1:18">
      <c r="A1267" t="s">
        <v>1431</v>
      </c>
      <c r="B1267" t="s">
        <v>13</v>
      </c>
      <c r="C1267" t="s">
        <v>56</v>
      </c>
      <c r="D1267" t="s">
        <v>198</v>
      </c>
      <c r="E1267" t="s">
        <v>53</v>
      </c>
      <c r="F1267" s="1">
        <v>42816</v>
      </c>
      <c r="I1267" t="str">
        <f>VLOOKUP(pipeline!D1267,account,2,FALSE)</f>
        <v>employment</v>
      </c>
      <c r="J1267">
        <f>VLOOKUP(D1267,account,3,FALSE)</f>
        <v>1997</v>
      </c>
      <c r="K1267">
        <f>VLOOKUP(D1267,account,4,FALSE)</f>
        <v>291.27</v>
      </c>
      <c r="L1267">
        <f>VLOOKUP(D1267,account,5,FALSE)</f>
        <v>586</v>
      </c>
      <c r="M1267" t="str">
        <f>VLOOKUP(D1267,account,6,FALSE)</f>
        <v>United States</v>
      </c>
      <c r="N1267">
        <f>VLOOKUP(D1267,accounts,7,FALSE)</f>
        <v>0</v>
      </c>
      <c r="O1267" t="str">
        <f>VLOOKUP(C1267,products,2,FALSE)</f>
        <v>MG</v>
      </c>
      <c r="P1267">
        <f t="shared" si="960"/>
        <v>55</v>
      </c>
      <c r="Q1267" t="str">
        <f t="shared" si="961"/>
        <v>Celia Rouche</v>
      </c>
      <c r="R1267" t="str">
        <f t="shared" si="962"/>
        <v>West</v>
      </c>
    </row>
    <row r="1268" spans="1:18">
      <c r="A1268" t="s">
        <v>1432</v>
      </c>
      <c r="B1268" t="s">
        <v>26</v>
      </c>
      <c r="C1268" t="s">
        <v>56</v>
      </c>
      <c r="D1268" t="s">
        <v>85</v>
      </c>
      <c r="E1268" t="s">
        <v>50</v>
      </c>
      <c r="F1268" s="1">
        <v>42816</v>
      </c>
      <c r="G1268" s="1">
        <v>42907</v>
      </c>
      <c r="H1268">
        <v>49</v>
      </c>
      <c r="I1268" t="str">
        <f>VLOOKUP(pipeline!D1268,account,2,FALSE)</f>
        <v>software</v>
      </c>
      <c r="J1268">
        <f>VLOOKUP(D1268,account,3,FALSE)</f>
        <v>1998</v>
      </c>
      <c r="K1268">
        <f>VLOOKUP(D1268,account,4,FALSE)</f>
        <v>2714.9</v>
      </c>
      <c r="L1268">
        <f>VLOOKUP(D1268,account,5,FALSE)</f>
        <v>2641</v>
      </c>
      <c r="M1268" t="str">
        <f>VLOOKUP(D1268,account,6,FALSE)</f>
        <v>United States</v>
      </c>
      <c r="N1268" t="str">
        <f>VLOOKUP(D1268,accounts,7,FALSE)</f>
        <v>Acme Corporation</v>
      </c>
      <c r="O1268" t="str">
        <f>VLOOKUP(C1268,products,2,FALSE)</f>
        <v>MG</v>
      </c>
      <c r="P1268">
        <f t="shared" si="960"/>
        <v>55</v>
      </c>
      <c r="Q1268" t="str">
        <f t="shared" si="961"/>
        <v>Melvin Marxen</v>
      </c>
      <c r="R1268" t="str">
        <f t="shared" si="962"/>
        <v>Central</v>
      </c>
    </row>
    <row r="1269" spans="1:18">
      <c r="A1269" t="s">
        <v>1433</v>
      </c>
      <c r="B1269" t="s">
        <v>27</v>
      </c>
      <c r="C1269" t="s">
        <v>58</v>
      </c>
      <c r="D1269" t="s">
        <v>145</v>
      </c>
      <c r="E1269" t="s">
        <v>52</v>
      </c>
      <c r="F1269" s="1">
        <v>42816</v>
      </c>
      <c r="G1269" s="1">
        <v>42858</v>
      </c>
      <c r="H1269">
        <v>0</v>
      </c>
      <c r="I1269" t="str">
        <f>VLOOKUP(pipeline!D1269,account,2,FALSE)</f>
        <v>marketing</v>
      </c>
      <c r="J1269">
        <f>VLOOKUP(D1269,account,3,FALSE)</f>
        <v>1985</v>
      </c>
      <c r="K1269">
        <f>VLOOKUP(D1269,account,4,FALSE)</f>
        <v>375.43</v>
      </c>
      <c r="L1269">
        <f>VLOOKUP(D1269,account,5,FALSE)</f>
        <v>1190</v>
      </c>
      <c r="M1269" t="str">
        <f>VLOOKUP(D1269,account,6,FALSE)</f>
        <v>United States</v>
      </c>
      <c r="N1269">
        <f>VLOOKUP(D1269,accounts,7,FALSE)</f>
        <v>0</v>
      </c>
      <c r="O1269" t="str">
        <f>VLOOKUP(C1269,products,2,FALSE)</f>
        <v>GTX</v>
      </c>
      <c r="P1269">
        <f t="shared" si="960"/>
        <v>1096</v>
      </c>
      <c r="Q1269" t="str">
        <f t="shared" si="961"/>
        <v>Melvin Marxen</v>
      </c>
      <c r="R1269" t="str">
        <f t="shared" si="962"/>
        <v>Central</v>
      </c>
    </row>
    <row r="1270" spans="1:18">
      <c r="A1270" t="s">
        <v>1434</v>
      </c>
      <c r="B1270" t="s">
        <v>38</v>
      </c>
      <c r="C1270" t="s">
        <v>55</v>
      </c>
      <c r="D1270" t="s">
        <v>174</v>
      </c>
      <c r="E1270" t="s">
        <v>50</v>
      </c>
      <c r="F1270" s="1">
        <v>42816</v>
      </c>
      <c r="G1270" s="1">
        <v>42911</v>
      </c>
      <c r="H1270">
        <v>447</v>
      </c>
      <c r="I1270" t="str">
        <f>VLOOKUP(pipeline!D1270,account,2,FALSE)</f>
        <v>software</v>
      </c>
      <c r="J1270">
        <f t="shared" ref="J1270:J1277" si="963">VLOOKUP(D1270,account,3,FALSE)</f>
        <v>1982</v>
      </c>
      <c r="K1270">
        <f t="shared" ref="K1270:K1277" si="964">VLOOKUP(D1270,account,4,FALSE)</f>
        <v>11698.03</v>
      </c>
      <c r="L1270">
        <f t="shared" ref="L1270:L1277" si="965">VLOOKUP(D1270,account,5,FALSE)</f>
        <v>34288</v>
      </c>
      <c r="M1270" t="str">
        <f t="shared" ref="M1270:M1277" si="966">VLOOKUP(D1270,account,6,FALSE)</f>
        <v>United States</v>
      </c>
      <c r="N1270">
        <f t="shared" ref="N1270:N1277" si="967">VLOOKUP(D1270,accounts,7,FALSE)</f>
        <v>0</v>
      </c>
      <c r="O1270" t="str">
        <f t="shared" ref="O1270:O1277" si="968">VLOOKUP(C1270,products,2,FALSE)</f>
        <v>GTX</v>
      </c>
      <c r="P1270">
        <f t="shared" si="960"/>
        <v>550</v>
      </c>
      <c r="Q1270" t="str">
        <f t="shared" si="961"/>
        <v>Summer Sewald</v>
      </c>
      <c r="R1270" t="str">
        <f t="shared" si="962"/>
        <v>West</v>
      </c>
    </row>
    <row r="1271" spans="1:18">
      <c r="A1271" t="s">
        <v>1435</v>
      </c>
      <c r="B1271" t="s">
        <v>21</v>
      </c>
      <c r="C1271" t="s">
        <v>57</v>
      </c>
      <c r="D1271" t="s">
        <v>290</v>
      </c>
      <c r="E1271" t="s">
        <v>50</v>
      </c>
      <c r="F1271" s="1">
        <v>42816</v>
      </c>
      <c r="G1271" s="1">
        <v>42900</v>
      </c>
      <c r="H1271">
        <v>3430</v>
      </c>
      <c r="I1271" t="str">
        <f>VLOOKUP(pipeline!D1271,account,2,FALSE)</f>
        <v>medical</v>
      </c>
      <c r="J1271">
        <f t="shared" si="963"/>
        <v>2002</v>
      </c>
      <c r="K1271">
        <f t="shared" si="964"/>
        <v>3178.24</v>
      </c>
      <c r="L1271">
        <f t="shared" si="965"/>
        <v>4540</v>
      </c>
      <c r="M1271" t="str">
        <f t="shared" si="966"/>
        <v>United States</v>
      </c>
      <c r="N1271">
        <f t="shared" si="967"/>
        <v>0</v>
      </c>
      <c r="O1271" t="str">
        <f t="shared" si="968"/>
        <v>MG</v>
      </c>
      <c r="P1271">
        <f t="shared" si="960"/>
        <v>3393</v>
      </c>
      <c r="Q1271" t="str">
        <f t="shared" si="961"/>
        <v>Dustin Brinkmann</v>
      </c>
      <c r="R1271" t="str">
        <f t="shared" si="962"/>
        <v>Central</v>
      </c>
    </row>
    <row r="1272" spans="1:18">
      <c r="A1272" t="s">
        <v>1436</v>
      </c>
      <c r="B1272" t="s">
        <v>29</v>
      </c>
      <c r="C1272" t="s">
        <v>55</v>
      </c>
      <c r="D1272" t="s">
        <v>226</v>
      </c>
      <c r="E1272" t="s">
        <v>52</v>
      </c>
      <c r="F1272" s="1">
        <v>42816</v>
      </c>
      <c r="G1272" s="1">
        <v>42904</v>
      </c>
      <c r="H1272">
        <v>0</v>
      </c>
      <c r="I1272" t="str">
        <f>VLOOKUP(pipeline!D1272,account,2,FALSE)</f>
        <v>medical</v>
      </c>
      <c r="J1272">
        <f t="shared" si="963"/>
        <v>2017</v>
      </c>
      <c r="K1272">
        <f t="shared" si="964"/>
        <v>4.54</v>
      </c>
      <c r="L1272">
        <f t="shared" si="965"/>
        <v>9</v>
      </c>
      <c r="M1272" t="str">
        <f t="shared" si="966"/>
        <v>United States</v>
      </c>
      <c r="N1272">
        <f t="shared" si="967"/>
        <v>0</v>
      </c>
      <c r="O1272" t="str">
        <f t="shared" si="968"/>
        <v>GTX</v>
      </c>
      <c r="P1272">
        <f t="shared" si="960"/>
        <v>550</v>
      </c>
      <c r="Q1272" t="str">
        <f t="shared" si="961"/>
        <v>Melvin Marxen</v>
      </c>
      <c r="R1272" t="str">
        <f t="shared" si="962"/>
        <v>Central</v>
      </c>
    </row>
    <row r="1273" spans="1:18">
      <c r="A1273" t="s">
        <v>1437</v>
      </c>
      <c r="B1273" t="s">
        <v>35</v>
      </c>
      <c r="C1273" t="s">
        <v>57</v>
      </c>
      <c r="D1273" t="s">
        <v>218</v>
      </c>
      <c r="E1273" t="s">
        <v>50</v>
      </c>
      <c r="F1273" s="1">
        <v>42816</v>
      </c>
      <c r="G1273" s="1">
        <v>42896</v>
      </c>
      <c r="H1273">
        <v>3245</v>
      </c>
      <c r="I1273" t="str">
        <f>VLOOKUP(pipeline!D1273,account,2,FALSE)</f>
        <v>technolgy</v>
      </c>
      <c r="J1273">
        <f t="shared" si="963"/>
        <v>1992</v>
      </c>
      <c r="K1273">
        <f t="shared" si="964"/>
        <v>1712.68</v>
      </c>
      <c r="L1273">
        <f t="shared" si="965"/>
        <v>3194</v>
      </c>
      <c r="M1273" t="str">
        <f t="shared" si="966"/>
        <v>United States</v>
      </c>
      <c r="N1273" t="str">
        <f t="shared" si="967"/>
        <v>Acme Corporation</v>
      </c>
      <c r="O1273" t="str">
        <f t="shared" si="968"/>
        <v>MG</v>
      </c>
      <c r="P1273">
        <f t="shared" si="960"/>
        <v>3393</v>
      </c>
      <c r="Q1273" t="str">
        <f t="shared" si="961"/>
        <v>Rocco Neubert</v>
      </c>
      <c r="R1273" t="str">
        <f t="shared" si="962"/>
        <v>East</v>
      </c>
    </row>
    <row r="1274" spans="1:18">
      <c r="A1274" t="s">
        <v>1438</v>
      </c>
      <c r="B1274" t="s">
        <v>23</v>
      </c>
      <c r="C1274" t="s">
        <v>55</v>
      </c>
      <c r="D1274" t="s">
        <v>97</v>
      </c>
      <c r="E1274" t="s">
        <v>52</v>
      </c>
      <c r="F1274" s="1">
        <v>42816</v>
      </c>
      <c r="G1274" s="1">
        <v>42821</v>
      </c>
      <c r="H1274">
        <v>0</v>
      </c>
      <c r="I1274" t="str">
        <f>VLOOKUP(pipeline!D1274,account,2,FALSE)</f>
        <v>medical</v>
      </c>
      <c r="J1274">
        <f t="shared" si="963"/>
        <v>2012</v>
      </c>
      <c r="K1274">
        <f t="shared" si="964"/>
        <v>587.34</v>
      </c>
      <c r="L1274">
        <f t="shared" si="965"/>
        <v>1356</v>
      </c>
      <c r="M1274" t="str">
        <f t="shared" si="966"/>
        <v>Philipines</v>
      </c>
      <c r="N1274">
        <f t="shared" si="967"/>
        <v>0</v>
      </c>
      <c r="O1274" t="str">
        <f t="shared" si="968"/>
        <v>GTX</v>
      </c>
      <c r="P1274">
        <f t="shared" si="960"/>
        <v>550</v>
      </c>
      <c r="Q1274" t="str">
        <f t="shared" si="961"/>
        <v>Dustin Brinkmann</v>
      </c>
      <c r="R1274" t="str">
        <f t="shared" si="962"/>
        <v>Central</v>
      </c>
    </row>
    <row r="1275" spans="1:18">
      <c r="A1275" t="s">
        <v>1439</v>
      </c>
      <c r="B1275" t="s">
        <v>23</v>
      </c>
      <c r="C1275" t="s">
        <v>56</v>
      </c>
      <c r="D1275" t="s">
        <v>89</v>
      </c>
      <c r="E1275" t="s">
        <v>50</v>
      </c>
      <c r="F1275" s="1">
        <v>42816</v>
      </c>
      <c r="G1275" s="1">
        <v>42820</v>
      </c>
      <c r="H1275">
        <v>61</v>
      </c>
      <c r="I1275" t="str">
        <f>VLOOKUP(pipeline!D1275,account,2,FALSE)</f>
        <v>medical</v>
      </c>
      <c r="J1275">
        <f t="shared" si="963"/>
        <v>1992</v>
      </c>
      <c r="K1275">
        <f t="shared" si="964"/>
        <v>3922.42</v>
      </c>
      <c r="L1275">
        <f t="shared" si="965"/>
        <v>6837</v>
      </c>
      <c r="M1275" t="str">
        <f t="shared" si="966"/>
        <v>United States</v>
      </c>
      <c r="N1275">
        <f t="shared" si="967"/>
        <v>0</v>
      </c>
      <c r="O1275" t="str">
        <f t="shared" si="968"/>
        <v>MG</v>
      </c>
      <c r="P1275">
        <f t="shared" si="960"/>
        <v>55</v>
      </c>
      <c r="Q1275" t="str">
        <f t="shared" si="961"/>
        <v>Dustin Brinkmann</v>
      </c>
      <c r="R1275" t="str">
        <f t="shared" si="962"/>
        <v>Central</v>
      </c>
    </row>
    <row r="1276" spans="1:18">
      <c r="A1276" t="s">
        <v>1440</v>
      </c>
      <c r="B1276" t="s">
        <v>17</v>
      </c>
      <c r="C1276" t="s">
        <v>56</v>
      </c>
      <c r="D1276" t="s">
        <v>151</v>
      </c>
      <c r="E1276" t="s">
        <v>50</v>
      </c>
      <c r="F1276" s="1">
        <v>42816</v>
      </c>
      <c r="G1276" s="1">
        <v>42915</v>
      </c>
      <c r="H1276">
        <v>60</v>
      </c>
      <c r="I1276" t="str">
        <f>VLOOKUP(pipeline!D1276,account,2,FALSE)</f>
        <v>finance</v>
      </c>
      <c r="J1276">
        <f t="shared" si="963"/>
        <v>2008</v>
      </c>
      <c r="K1276">
        <f t="shared" si="964"/>
        <v>52.5</v>
      </c>
      <c r="L1276">
        <f t="shared" si="965"/>
        <v>165</v>
      </c>
      <c r="M1276" t="str">
        <f t="shared" si="966"/>
        <v>United States</v>
      </c>
      <c r="N1276">
        <f t="shared" si="967"/>
        <v>0</v>
      </c>
      <c r="O1276" t="str">
        <f t="shared" si="968"/>
        <v>MG</v>
      </c>
      <c r="P1276">
        <f t="shared" si="960"/>
        <v>55</v>
      </c>
      <c r="Q1276" t="str">
        <f t="shared" si="961"/>
        <v>Celia Rouche</v>
      </c>
      <c r="R1276" t="str">
        <f t="shared" si="962"/>
        <v>West</v>
      </c>
    </row>
    <row r="1277" spans="1:18">
      <c r="A1277" t="s">
        <v>1441</v>
      </c>
      <c r="B1277" t="s">
        <v>10</v>
      </c>
      <c r="C1277" t="s">
        <v>56</v>
      </c>
      <c r="D1277" t="s">
        <v>174</v>
      </c>
      <c r="E1277" t="s">
        <v>52</v>
      </c>
      <c r="F1277" s="1">
        <v>42816</v>
      </c>
      <c r="G1277" s="1">
        <v>42826</v>
      </c>
      <c r="H1277">
        <v>0</v>
      </c>
      <c r="I1277" t="str">
        <f>VLOOKUP(pipeline!D1277,account,2,FALSE)</f>
        <v>software</v>
      </c>
      <c r="J1277">
        <f t="shared" si="963"/>
        <v>1982</v>
      </c>
      <c r="K1277">
        <f t="shared" si="964"/>
        <v>11698.03</v>
      </c>
      <c r="L1277">
        <f t="shared" si="965"/>
        <v>34288</v>
      </c>
      <c r="M1277" t="str">
        <f t="shared" si="966"/>
        <v>United States</v>
      </c>
      <c r="N1277">
        <f t="shared" si="967"/>
        <v>0</v>
      </c>
      <c r="O1277" t="str">
        <f t="shared" si="968"/>
        <v>MG</v>
      </c>
      <c r="P1277">
        <f t="shared" si="960"/>
        <v>55</v>
      </c>
      <c r="Q1277" t="str">
        <f t="shared" si="961"/>
        <v>Cara Losch</v>
      </c>
      <c r="R1277" t="str">
        <f t="shared" si="962"/>
        <v>East</v>
      </c>
    </row>
    <row r="1278" spans="1:18">
      <c r="A1278" t="s">
        <v>1442</v>
      </c>
      <c r="B1278" t="s">
        <v>19</v>
      </c>
      <c r="C1278" t="s">
        <v>59</v>
      </c>
      <c r="D1278" t="s">
        <v>129</v>
      </c>
      <c r="E1278" t="s">
        <v>50</v>
      </c>
      <c r="F1278" s="1">
        <v>42817</v>
      </c>
      <c r="G1278" s="1">
        <v>42826</v>
      </c>
      <c r="H1278">
        <v>5060</v>
      </c>
      <c r="I1278" t="str">
        <f>VLOOKUP(pipeline!D1278,account,2,FALSE)</f>
        <v>marketing</v>
      </c>
      <c r="J1278">
        <f>VLOOKUP(D1278,account,3,FALSE)</f>
        <v>1995</v>
      </c>
      <c r="K1278">
        <f>VLOOKUP(D1278,account,4,FALSE)</f>
        <v>2173.98</v>
      </c>
      <c r="L1278">
        <f>VLOOKUP(D1278,account,5,FALSE)</f>
        <v>2928</v>
      </c>
      <c r="M1278" t="str">
        <f>VLOOKUP(D1278,account,6,FALSE)</f>
        <v>United States</v>
      </c>
      <c r="N1278" t="str">
        <f>VLOOKUP(D1278,accounts,7,FALSE)</f>
        <v>Inity</v>
      </c>
      <c r="O1278" t="str">
        <f>VLOOKUP(C1278,products,2,FALSE)</f>
        <v>GTX</v>
      </c>
      <c r="P1278">
        <f t="shared" si="960"/>
        <v>5482</v>
      </c>
      <c r="Q1278" t="str">
        <f t="shared" si="961"/>
        <v>Dustin Brinkmann</v>
      </c>
      <c r="R1278" t="str">
        <f t="shared" si="962"/>
        <v>Central</v>
      </c>
    </row>
    <row r="1279" spans="1:18">
      <c r="A1279" t="s">
        <v>1443</v>
      </c>
      <c r="B1279" t="s">
        <v>31</v>
      </c>
      <c r="C1279" t="s">
        <v>55</v>
      </c>
      <c r="D1279" t="s">
        <v>124</v>
      </c>
      <c r="E1279" t="s">
        <v>52</v>
      </c>
      <c r="F1279" s="1">
        <v>42817</v>
      </c>
      <c r="G1279" s="1">
        <v>42826</v>
      </c>
      <c r="H1279">
        <v>0</v>
      </c>
      <c r="I1279" t="str">
        <f>VLOOKUP(pipeline!D1279,account,2,FALSE)</f>
        <v>entertainment</v>
      </c>
      <c r="J1279">
        <f>VLOOKUP(D1279,account,3,FALSE)</f>
        <v>1989</v>
      </c>
      <c r="K1279">
        <f>VLOOKUP(D1279,account,4,FALSE)</f>
        <v>3838.39</v>
      </c>
      <c r="L1279">
        <f>VLOOKUP(D1279,account,5,FALSE)</f>
        <v>8274</v>
      </c>
      <c r="M1279" t="str">
        <f>VLOOKUP(D1279,account,6,FALSE)</f>
        <v>United States</v>
      </c>
      <c r="N1279">
        <f>VLOOKUP(D1279,accounts,7,FALSE)</f>
        <v>0</v>
      </c>
      <c r="O1279" t="str">
        <f>VLOOKUP(C1279,products,2,FALSE)</f>
        <v>GTX</v>
      </c>
      <c r="P1279">
        <f t="shared" si="960"/>
        <v>550</v>
      </c>
      <c r="Q1279" t="str">
        <f t="shared" si="961"/>
        <v>Rocco Neubert</v>
      </c>
      <c r="R1279" t="str">
        <f t="shared" si="962"/>
        <v>East</v>
      </c>
    </row>
    <row r="1280" spans="1:18">
      <c r="A1280" t="s">
        <v>1444</v>
      </c>
      <c r="B1280" t="s">
        <v>32</v>
      </c>
      <c r="C1280" t="s">
        <v>55</v>
      </c>
      <c r="D1280" t="s">
        <v>316</v>
      </c>
      <c r="E1280" t="s">
        <v>53</v>
      </c>
      <c r="F1280" s="1">
        <v>42817</v>
      </c>
      <c r="I1280" t="str">
        <f>VLOOKUP(pipeline!D1280,account,2,FALSE)</f>
        <v>retail</v>
      </c>
      <c r="J1280">
        <f>VLOOKUP(D1280,account,3,FALSE)</f>
        <v>2009</v>
      </c>
      <c r="K1280">
        <f>VLOOKUP(D1280,account,4,FALSE)</f>
        <v>497.11</v>
      </c>
      <c r="L1280">
        <f>VLOOKUP(D1280,account,5,FALSE)</f>
        <v>1588</v>
      </c>
      <c r="M1280" t="str">
        <f>VLOOKUP(D1280,account,6,FALSE)</f>
        <v>United States</v>
      </c>
      <c r="N1280">
        <f>VLOOKUP(D1280,accounts,7,FALSE)</f>
        <v>0</v>
      </c>
      <c r="O1280" t="str">
        <f>VLOOKUP(C1280,products,2,FALSE)</f>
        <v>GTX</v>
      </c>
      <c r="P1280">
        <f t="shared" si="960"/>
        <v>550</v>
      </c>
      <c r="Q1280" t="str">
        <f t="shared" si="961"/>
        <v>Rocco Neubert</v>
      </c>
      <c r="R1280" t="str">
        <f t="shared" si="962"/>
        <v>East</v>
      </c>
    </row>
    <row r="1281" spans="1:18">
      <c r="A1281" t="s">
        <v>1445</v>
      </c>
      <c r="B1281" t="s">
        <v>32</v>
      </c>
      <c r="C1281" t="s">
        <v>55</v>
      </c>
      <c r="D1281" t="s">
        <v>174</v>
      </c>
      <c r="E1281" t="s">
        <v>50</v>
      </c>
      <c r="F1281" s="1">
        <v>42817</v>
      </c>
      <c r="G1281" s="1">
        <v>42826</v>
      </c>
      <c r="H1281">
        <v>585</v>
      </c>
      <c r="I1281" t="str">
        <f>VLOOKUP(pipeline!D1281,account,2,FALSE)</f>
        <v>software</v>
      </c>
      <c r="J1281">
        <f>VLOOKUP(D1281,account,3,FALSE)</f>
        <v>1982</v>
      </c>
      <c r="K1281">
        <f>VLOOKUP(D1281,account,4,FALSE)</f>
        <v>11698.03</v>
      </c>
      <c r="L1281">
        <f>VLOOKUP(D1281,account,5,FALSE)</f>
        <v>34288</v>
      </c>
      <c r="M1281" t="str">
        <f>VLOOKUP(D1281,account,6,FALSE)</f>
        <v>United States</v>
      </c>
      <c r="N1281">
        <f>VLOOKUP(D1281,accounts,7,FALSE)</f>
        <v>0</v>
      </c>
      <c r="O1281" t="str">
        <f>VLOOKUP(C1281,products,2,FALSE)</f>
        <v>GTX</v>
      </c>
      <c r="P1281">
        <f t="shared" si="960"/>
        <v>550</v>
      </c>
      <c r="Q1281" t="str">
        <f t="shared" si="961"/>
        <v>Rocco Neubert</v>
      </c>
      <c r="R1281" t="str">
        <f t="shared" si="962"/>
        <v>East</v>
      </c>
    </row>
    <row r="1282" spans="1:18">
      <c r="A1282" t="s">
        <v>1446</v>
      </c>
      <c r="B1282" t="s">
        <v>21</v>
      </c>
      <c r="C1282" t="s">
        <v>56</v>
      </c>
      <c r="D1282" t="s">
        <v>226</v>
      </c>
      <c r="E1282" t="s">
        <v>52</v>
      </c>
      <c r="F1282" s="1">
        <v>42817</v>
      </c>
      <c r="G1282" s="1">
        <v>42830</v>
      </c>
      <c r="H1282">
        <v>0</v>
      </c>
      <c r="I1282" t="str">
        <f>VLOOKUP(pipeline!D1282,account,2,FALSE)</f>
        <v>medical</v>
      </c>
      <c r="J1282">
        <f t="shared" ref="J1282:J1293" si="969">VLOOKUP(D1282,account,3,FALSE)</f>
        <v>2017</v>
      </c>
      <c r="K1282">
        <f t="shared" ref="K1282:K1293" si="970">VLOOKUP(D1282,account,4,FALSE)</f>
        <v>4.54</v>
      </c>
      <c r="L1282">
        <f t="shared" ref="L1282:L1293" si="971">VLOOKUP(D1282,account,5,FALSE)</f>
        <v>9</v>
      </c>
      <c r="M1282" t="str">
        <f t="shared" ref="M1282:M1293" si="972">VLOOKUP(D1282,account,6,FALSE)</f>
        <v>United States</v>
      </c>
      <c r="N1282">
        <f t="shared" ref="N1282:N1293" si="973">VLOOKUP(D1282,accounts,7,FALSE)</f>
        <v>0</v>
      </c>
      <c r="O1282" t="str">
        <f t="shared" ref="O1282:O1293" si="974">VLOOKUP(C1282,products,2,FALSE)</f>
        <v>MG</v>
      </c>
      <c r="P1282">
        <f t="shared" ref="P1282:P1293" si="975">VLOOKUP(C1282,products,3,FALSE)</f>
        <v>55</v>
      </c>
      <c r="Q1282" t="str">
        <f t="shared" ref="Q1282:Q1293" si="976">VLOOKUP(B1282,sales,2,FALSE)</f>
        <v>Dustin Brinkmann</v>
      </c>
      <c r="R1282" t="str">
        <f t="shared" ref="R1282:R1293" si="977">VLOOKUP(B1282,sales,3,FALSE)</f>
        <v>Central</v>
      </c>
    </row>
    <row r="1283" spans="1:18">
      <c r="A1283" t="s">
        <v>1447</v>
      </c>
      <c r="B1283" t="s">
        <v>21</v>
      </c>
      <c r="C1283" t="s">
        <v>56</v>
      </c>
      <c r="D1283" t="s">
        <v>208</v>
      </c>
      <c r="E1283" t="s">
        <v>52</v>
      </c>
      <c r="F1283" s="1">
        <v>42817</v>
      </c>
      <c r="G1283" s="1">
        <v>42901</v>
      </c>
      <c r="H1283">
        <v>0</v>
      </c>
      <c r="I1283" t="str">
        <f>VLOOKUP(pipeline!D1283,account,2,FALSE)</f>
        <v>software</v>
      </c>
      <c r="J1283">
        <f t="shared" si="969"/>
        <v>1982</v>
      </c>
      <c r="K1283">
        <f t="shared" si="970"/>
        <v>4618</v>
      </c>
      <c r="L1283">
        <f t="shared" si="971"/>
        <v>10083</v>
      </c>
      <c r="M1283" t="str">
        <f t="shared" si="972"/>
        <v>United States</v>
      </c>
      <c r="N1283">
        <f t="shared" si="973"/>
        <v>0</v>
      </c>
      <c r="O1283" t="str">
        <f t="shared" si="974"/>
        <v>MG</v>
      </c>
      <c r="P1283">
        <f t="shared" si="975"/>
        <v>55</v>
      </c>
      <c r="Q1283" t="str">
        <f t="shared" si="976"/>
        <v>Dustin Brinkmann</v>
      </c>
      <c r="R1283" t="str">
        <f t="shared" si="977"/>
        <v>Central</v>
      </c>
    </row>
    <row r="1284" spans="1:18">
      <c r="A1284" t="s">
        <v>1448</v>
      </c>
      <c r="B1284" t="s">
        <v>15</v>
      </c>
      <c r="C1284" t="s">
        <v>55</v>
      </c>
      <c r="D1284" t="s">
        <v>176</v>
      </c>
      <c r="E1284" t="s">
        <v>50</v>
      </c>
      <c r="F1284" s="1">
        <v>42817</v>
      </c>
      <c r="G1284" s="1">
        <v>42891</v>
      </c>
      <c r="H1284">
        <v>572</v>
      </c>
      <c r="I1284" t="str">
        <f>VLOOKUP(pipeline!D1284,account,2,FALSE)</f>
        <v>services</v>
      </c>
      <c r="J1284">
        <f t="shared" si="969"/>
        <v>1987</v>
      </c>
      <c r="K1284">
        <f t="shared" si="970"/>
        <v>405.59</v>
      </c>
      <c r="L1284">
        <f t="shared" si="971"/>
        <v>1179</v>
      </c>
      <c r="M1284" t="str">
        <f t="shared" si="972"/>
        <v>Brazil</v>
      </c>
      <c r="N1284" t="str">
        <f t="shared" si="973"/>
        <v>Warephase</v>
      </c>
      <c r="O1284" t="str">
        <f t="shared" si="974"/>
        <v>GTX</v>
      </c>
      <c r="P1284">
        <f t="shared" si="975"/>
        <v>550</v>
      </c>
      <c r="Q1284" t="str">
        <f t="shared" si="976"/>
        <v>Celia Rouche</v>
      </c>
      <c r="R1284" t="str">
        <f t="shared" si="977"/>
        <v>West</v>
      </c>
    </row>
    <row r="1285" spans="1:18">
      <c r="A1285" t="s">
        <v>1449</v>
      </c>
      <c r="B1285" t="s">
        <v>15</v>
      </c>
      <c r="C1285" t="s">
        <v>56</v>
      </c>
      <c r="D1285" t="s">
        <v>151</v>
      </c>
      <c r="E1285" t="s">
        <v>50</v>
      </c>
      <c r="F1285" s="1">
        <v>42817</v>
      </c>
      <c r="G1285" s="1">
        <v>42894</v>
      </c>
      <c r="H1285">
        <v>54</v>
      </c>
      <c r="I1285" t="str">
        <f>VLOOKUP(pipeline!D1285,account,2,FALSE)</f>
        <v>finance</v>
      </c>
      <c r="J1285">
        <f t="shared" si="969"/>
        <v>2008</v>
      </c>
      <c r="K1285">
        <f t="shared" si="970"/>
        <v>52.5</v>
      </c>
      <c r="L1285">
        <f t="shared" si="971"/>
        <v>165</v>
      </c>
      <c r="M1285" t="str">
        <f t="shared" si="972"/>
        <v>United States</v>
      </c>
      <c r="N1285">
        <f t="shared" si="973"/>
        <v>0</v>
      </c>
      <c r="O1285" t="str">
        <f t="shared" si="974"/>
        <v>MG</v>
      </c>
      <c r="P1285">
        <f t="shared" si="975"/>
        <v>55</v>
      </c>
      <c r="Q1285" t="str">
        <f t="shared" si="976"/>
        <v>Celia Rouche</v>
      </c>
      <c r="R1285" t="str">
        <f t="shared" si="977"/>
        <v>West</v>
      </c>
    </row>
    <row r="1286" spans="1:18">
      <c r="A1286" t="s">
        <v>1450</v>
      </c>
      <c r="B1286" t="s">
        <v>22</v>
      </c>
      <c r="C1286" t="s">
        <v>55</v>
      </c>
      <c r="D1286" t="s">
        <v>208</v>
      </c>
      <c r="E1286" t="s">
        <v>52</v>
      </c>
      <c r="F1286" s="1">
        <v>42817</v>
      </c>
      <c r="G1286" s="1">
        <v>42826</v>
      </c>
      <c r="H1286">
        <v>0</v>
      </c>
      <c r="I1286" t="str">
        <f>VLOOKUP(pipeline!D1286,account,2,FALSE)</f>
        <v>software</v>
      </c>
      <c r="J1286">
        <f t="shared" si="969"/>
        <v>1982</v>
      </c>
      <c r="K1286">
        <f t="shared" si="970"/>
        <v>4618</v>
      </c>
      <c r="L1286">
        <f t="shared" si="971"/>
        <v>10083</v>
      </c>
      <c r="M1286" t="str">
        <f t="shared" si="972"/>
        <v>United States</v>
      </c>
      <c r="N1286">
        <f t="shared" si="973"/>
        <v>0</v>
      </c>
      <c r="O1286" t="str">
        <f t="shared" si="974"/>
        <v>GTX</v>
      </c>
      <c r="P1286">
        <f t="shared" si="975"/>
        <v>550</v>
      </c>
      <c r="Q1286" t="str">
        <f t="shared" si="976"/>
        <v>Dustin Brinkmann</v>
      </c>
      <c r="R1286" t="str">
        <f t="shared" si="977"/>
        <v>Central</v>
      </c>
    </row>
    <row r="1287" spans="1:18">
      <c r="A1287" t="s">
        <v>1451</v>
      </c>
      <c r="B1287" t="s">
        <v>23</v>
      </c>
      <c r="C1287" t="s">
        <v>56</v>
      </c>
      <c r="D1287" t="s">
        <v>143</v>
      </c>
      <c r="E1287" t="s">
        <v>50</v>
      </c>
      <c r="F1287" s="1">
        <v>42817</v>
      </c>
      <c r="G1287" s="1">
        <v>42860</v>
      </c>
      <c r="H1287">
        <v>60</v>
      </c>
      <c r="I1287" t="str">
        <f>VLOOKUP(pipeline!D1287,account,2,FALSE)</f>
        <v>finance</v>
      </c>
      <c r="J1287">
        <f t="shared" si="969"/>
        <v>1987</v>
      </c>
      <c r="K1287">
        <f t="shared" si="970"/>
        <v>1698.2</v>
      </c>
      <c r="L1287">
        <f t="shared" si="971"/>
        <v>3798</v>
      </c>
      <c r="M1287" t="str">
        <f t="shared" si="972"/>
        <v>United States</v>
      </c>
      <c r="N1287">
        <f t="shared" si="973"/>
        <v>0</v>
      </c>
      <c r="O1287" t="str">
        <f t="shared" si="974"/>
        <v>MG</v>
      </c>
      <c r="P1287">
        <f t="shared" si="975"/>
        <v>55</v>
      </c>
      <c r="Q1287" t="str">
        <f t="shared" si="976"/>
        <v>Dustin Brinkmann</v>
      </c>
      <c r="R1287" t="str">
        <f t="shared" si="977"/>
        <v>Central</v>
      </c>
    </row>
    <row r="1288" spans="1:18">
      <c r="A1288" t="s">
        <v>1452</v>
      </c>
      <c r="B1288" t="s">
        <v>23</v>
      </c>
      <c r="C1288" t="s">
        <v>57</v>
      </c>
      <c r="D1288" t="s">
        <v>95</v>
      </c>
      <c r="E1288" t="s">
        <v>50</v>
      </c>
      <c r="F1288" s="1">
        <v>42817</v>
      </c>
      <c r="G1288" s="1">
        <v>42826</v>
      </c>
      <c r="H1288">
        <v>3251</v>
      </c>
      <c r="I1288" t="str">
        <f>VLOOKUP(pipeline!D1288,account,2,FALSE)</f>
        <v>medical</v>
      </c>
      <c r="J1288">
        <f t="shared" si="969"/>
        <v>1984</v>
      </c>
      <c r="K1288">
        <f t="shared" si="970"/>
        <v>441.08</v>
      </c>
      <c r="L1288">
        <f t="shared" si="971"/>
        <v>1210</v>
      </c>
      <c r="M1288" t="str">
        <f t="shared" si="972"/>
        <v>United States</v>
      </c>
      <c r="N1288">
        <f t="shared" si="973"/>
        <v>0</v>
      </c>
      <c r="O1288" t="str">
        <f t="shared" si="974"/>
        <v>MG</v>
      </c>
      <c r="P1288">
        <f t="shared" si="975"/>
        <v>3393</v>
      </c>
      <c r="Q1288" t="str">
        <f t="shared" si="976"/>
        <v>Dustin Brinkmann</v>
      </c>
      <c r="R1288" t="str">
        <f t="shared" si="977"/>
        <v>Central</v>
      </c>
    </row>
    <row r="1289" spans="1:18">
      <c r="A1289" t="s">
        <v>1453</v>
      </c>
      <c r="B1289" t="s">
        <v>17</v>
      </c>
      <c r="C1289" t="s">
        <v>59</v>
      </c>
      <c r="D1289" t="s">
        <v>194</v>
      </c>
      <c r="E1289" t="s">
        <v>50</v>
      </c>
      <c r="F1289" s="1">
        <v>42817</v>
      </c>
      <c r="G1289" s="1">
        <v>42900</v>
      </c>
      <c r="H1289">
        <v>5930</v>
      </c>
      <c r="I1289" t="str">
        <f>VLOOKUP(pipeline!D1289,account,2,FALSE)</f>
        <v>medical</v>
      </c>
      <c r="J1289">
        <f t="shared" si="969"/>
        <v>2004</v>
      </c>
      <c r="K1289">
        <f t="shared" si="970"/>
        <v>1618.89</v>
      </c>
      <c r="L1289">
        <f t="shared" si="971"/>
        <v>3889</v>
      </c>
      <c r="M1289" t="str">
        <f t="shared" si="972"/>
        <v>United States</v>
      </c>
      <c r="N1289">
        <f t="shared" si="973"/>
        <v>0</v>
      </c>
      <c r="O1289" t="str">
        <f t="shared" si="974"/>
        <v>GTX</v>
      </c>
      <c r="P1289">
        <f t="shared" si="975"/>
        <v>5482</v>
      </c>
      <c r="Q1289" t="str">
        <f t="shared" si="976"/>
        <v>Celia Rouche</v>
      </c>
      <c r="R1289" t="str">
        <f t="shared" si="977"/>
        <v>West</v>
      </c>
    </row>
    <row r="1290" spans="1:18">
      <c r="A1290" t="s">
        <v>1454</v>
      </c>
      <c r="B1290" t="s">
        <v>10</v>
      </c>
      <c r="C1290" t="s">
        <v>58</v>
      </c>
      <c r="D1290" t="s">
        <v>138</v>
      </c>
      <c r="E1290" t="s">
        <v>50</v>
      </c>
      <c r="F1290" s="1">
        <v>42817</v>
      </c>
      <c r="G1290" s="1">
        <v>42826</v>
      </c>
      <c r="H1290">
        <v>941</v>
      </c>
      <c r="I1290" t="str">
        <f>VLOOKUP(pipeline!D1290,account,2,FALSE)</f>
        <v>marketing</v>
      </c>
      <c r="J1290">
        <f t="shared" si="969"/>
        <v>1984</v>
      </c>
      <c r="K1290">
        <f t="shared" si="970"/>
        <v>3027.46</v>
      </c>
      <c r="L1290">
        <f t="shared" si="971"/>
        <v>9516</v>
      </c>
      <c r="M1290" t="str">
        <f t="shared" si="972"/>
        <v>Jordan</v>
      </c>
      <c r="N1290">
        <f t="shared" si="973"/>
        <v>0</v>
      </c>
      <c r="O1290" t="str">
        <f t="shared" si="974"/>
        <v>GTX</v>
      </c>
      <c r="P1290">
        <f t="shared" si="975"/>
        <v>1096</v>
      </c>
      <c r="Q1290" t="str">
        <f t="shared" si="976"/>
        <v>Cara Losch</v>
      </c>
      <c r="R1290" t="str">
        <f t="shared" si="977"/>
        <v>East</v>
      </c>
    </row>
    <row r="1291" spans="1:18">
      <c r="A1291" t="s">
        <v>1455</v>
      </c>
      <c r="B1291" t="s">
        <v>19</v>
      </c>
      <c r="C1291" t="s">
        <v>55</v>
      </c>
      <c r="D1291" t="s">
        <v>82</v>
      </c>
      <c r="E1291" t="s">
        <v>52</v>
      </c>
      <c r="F1291" s="1">
        <v>42818</v>
      </c>
      <c r="G1291" s="1">
        <v>42873</v>
      </c>
      <c r="H1291">
        <v>0</v>
      </c>
      <c r="I1291" t="str">
        <f>VLOOKUP(pipeline!D1291,account,2,FALSE)</f>
        <v>retail</v>
      </c>
      <c r="J1291">
        <f t="shared" si="969"/>
        <v>2001</v>
      </c>
      <c r="K1291">
        <f t="shared" si="970"/>
        <v>718.62</v>
      </c>
      <c r="L1291">
        <f t="shared" si="971"/>
        <v>2448</v>
      </c>
      <c r="M1291" t="str">
        <f t="shared" si="972"/>
        <v>United States</v>
      </c>
      <c r="N1291">
        <f t="shared" si="973"/>
        <v>0</v>
      </c>
      <c r="O1291" t="str">
        <f t="shared" si="974"/>
        <v>GTX</v>
      </c>
      <c r="P1291">
        <f t="shared" si="975"/>
        <v>550</v>
      </c>
      <c r="Q1291" t="str">
        <f t="shared" si="976"/>
        <v>Dustin Brinkmann</v>
      </c>
      <c r="R1291" t="str">
        <f t="shared" si="977"/>
        <v>Central</v>
      </c>
    </row>
    <row r="1292" spans="1:18">
      <c r="A1292" t="s">
        <v>1456</v>
      </c>
      <c r="B1292" t="s">
        <v>19</v>
      </c>
      <c r="C1292" t="s">
        <v>56</v>
      </c>
      <c r="D1292" t="s">
        <v>238</v>
      </c>
      <c r="E1292" t="s">
        <v>50</v>
      </c>
      <c r="F1292" s="1">
        <v>42818</v>
      </c>
      <c r="G1292" s="1">
        <v>42892</v>
      </c>
      <c r="H1292">
        <v>56</v>
      </c>
      <c r="I1292" t="str">
        <f>VLOOKUP(pipeline!D1292,account,2,FALSE)</f>
        <v>marketing</v>
      </c>
      <c r="J1292">
        <f t="shared" si="969"/>
        <v>2012</v>
      </c>
      <c r="K1292">
        <f t="shared" si="970"/>
        <v>45.39</v>
      </c>
      <c r="L1292">
        <f t="shared" si="971"/>
        <v>100</v>
      </c>
      <c r="M1292" t="str">
        <f t="shared" si="972"/>
        <v>United States</v>
      </c>
      <c r="N1292" t="str">
        <f t="shared" si="973"/>
        <v>Inity</v>
      </c>
      <c r="O1292" t="str">
        <f t="shared" si="974"/>
        <v>MG</v>
      </c>
      <c r="P1292">
        <f t="shared" si="975"/>
        <v>55</v>
      </c>
      <c r="Q1292" t="str">
        <f t="shared" si="976"/>
        <v>Dustin Brinkmann</v>
      </c>
      <c r="R1292" t="str">
        <f t="shared" si="977"/>
        <v>Central</v>
      </c>
    </row>
    <row r="1293" spans="1:18">
      <c r="A1293" t="s">
        <v>1457</v>
      </c>
      <c r="B1293" t="s">
        <v>19</v>
      </c>
      <c r="C1293" t="s">
        <v>57</v>
      </c>
      <c r="D1293" t="s">
        <v>85</v>
      </c>
      <c r="E1293" t="s">
        <v>50</v>
      </c>
      <c r="F1293" s="1">
        <v>42818</v>
      </c>
      <c r="G1293" s="1">
        <v>42829</v>
      </c>
      <c r="H1293">
        <v>3445</v>
      </c>
      <c r="I1293" t="str">
        <f>VLOOKUP(pipeline!D1293,account,2,FALSE)</f>
        <v>software</v>
      </c>
      <c r="J1293">
        <f t="shared" si="969"/>
        <v>1998</v>
      </c>
      <c r="K1293">
        <f t="shared" si="970"/>
        <v>2714.9</v>
      </c>
      <c r="L1293">
        <f t="shared" si="971"/>
        <v>2641</v>
      </c>
      <c r="M1293" t="str">
        <f t="shared" si="972"/>
        <v>United States</v>
      </c>
      <c r="N1293" t="str">
        <f t="shared" si="973"/>
        <v>Acme Corporation</v>
      </c>
      <c r="O1293" t="str">
        <f t="shared" si="974"/>
        <v>MG</v>
      </c>
      <c r="P1293">
        <f t="shared" si="975"/>
        <v>3393</v>
      </c>
      <c r="Q1293" t="str">
        <f t="shared" si="976"/>
        <v>Dustin Brinkmann</v>
      </c>
      <c r="R1293" t="str">
        <f t="shared" si="977"/>
        <v>Central</v>
      </c>
    </row>
    <row r="1294" spans="1:18">
      <c r="A1294" t="s">
        <v>1458</v>
      </c>
      <c r="B1294" t="s">
        <v>32</v>
      </c>
      <c r="C1294" t="s">
        <v>57</v>
      </c>
      <c r="D1294" t="s">
        <v>273</v>
      </c>
      <c r="E1294" t="s">
        <v>53</v>
      </c>
      <c r="F1294" s="1">
        <v>42818</v>
      </c>
      <c r="I1294" t="str">
        <f>VLOOKUP(pipeline!D1294,account,2,FALSE)</f>
        <v>retail</v>
      </c>
      <c r="J1294">
        <f t="shared" ref="J1294:J1300" si="978">VLOOKUP(D1294,account,3,FALSE)</f>
        <v>1996</v>
      </c>
      <c r="K1294">
        <f t="shared" ref="K1294:K1300" si="979">VLOOKUP(D1294,account,4,FALSE)</f>
        <v>2214.94</v>
      </c>
      <c r="L1294">
        <f t="shared" ref="L1294:L1300" si="980">VLOOKUP(D1294,account,5,FALSE)</f>
        <v>5374</v>
      </c>
      <c r="M1294" t="str">
        <f t="shared" ref="M1294:M1300" si="981">VLOOKUP(D1294,account,6,FALSE)</f>
        <v>United States</v>
      </c>
      <c r="N1294">
        <f t="shared" ref="N1294:N1300" si="982">VLOOKUP(D1294,accounts,7,FALSE)</f>
        <v>0</v>
      </c>
      <c r="O1294" t="str">
        <f t="shared" ref="O1294:O1300" si="983">VLOOKUP(C1294,products,2,FALSE)</f>
        <v>MG</v>
      </c>
      <c r="P1294">
        <f t="shared" ref="P1294:P1300" si="984">VLOOKUP(C1294,products,3,FALSE)</f>
        <v>3393</v>
      </c>
      <c r="Q1294" t="str">
        <f t="shared" ref="Q1294:Q1300" si="985">VLOOKUP(B1294,sales,2,FALSE)</f>
        <v>Rocco Neubert</v>
      </c>
      <c r="R1294" t="str">
        <f t="shared" ref="R1294:R1300" si="986">VLOOKUP(B1294,sales,3,FALSE)</f>
        <v>East</v>
      </c>
    </row>
    <row r="1295" spans="1:18">
      <c r="A1295" t="s">
        <v>1459</v>
      </c>
      <c r="B1295" t="s">
        <v>20</v>
      </c>
      <c r="C1295" t="s">
        <v>56</v>
      </c>
      <c r="D1295" t="s">
        <v>97</v>
      </c>
      <c r="E1295" t="s">
        <v>50</v>
      </c>
      <c r="F1295" s="1">
        <v>42818</v>
      </c>
      <c r="G1295" s="1">
        <v>42825</v>
      </c>
      <c r="H1295">
        <v>54</v>
      </c>
      <c r="I1295" t="str">
        <f>VLOOKUP(pipeline!D1295,account,2,FALSE)</f>
        <v>medical</v>
      </c>
      <c r="J1295">
        <f t="shared" si="978"/>
        <v>2012</v>
      </c>
      <c r="K1295">
        <f t="shared" si="979"/>
        <v>587.34</v>
      </c>
      <c r="L1295">
        <f t="shared" si="980"/>
        <v>1356</v>
      </c>
      <c r="M1295" t="str">
        <f t="shared" si="981"/>
        <v>Philipines</v>
      </c>
      <c r="N1295">
        <f t="shared" si="982"/>
        <v>0</v>
      </c>
      <c r="O1295" t="str">
        <f t="shared" si="983"/>
        <v>MG</v>
      </c>
      <c r="P1295">
        <f t="shared" si="984"/>
        <v>55</v>
      </c>
      <c r="Q1295" t="str">
        <f t="shared" si="985"/>
        <v>Dustin Brinkmann</v>
      </c>
      <c r="R1295" t="str">
        <f t="shared" si="986"/>
        <v>Central</v>
      </c>
    </row>
    <row r="1296" spans="1:18">
      <c r="A1296" t="s">
        <v>1460</v>
      </c>
      <c r="B1296" t="s">
        <v>7</v>
      </c>
      <c r="C1296" t="s">
        <v>57</v>
      </c>
      <c r="D1296" t="s">
        <v>138</v>
      </c>
      <c r="E1296" t="s">
        <v>50</v>
      </c>
      <c r="F1296" s="1">
        <v>42818</v>
      </c>
      <c r="G1296" s="1">
        <v>42825</v>
      </c>
      <c r="H1296">
        <v>3498</v>
      </c>
      <c r="I1296" t="str">
        <f>VLOOKUP(pipeline!D1296,account,2,FALSE)</f>
        <v>marketing</v>
      </c>
      <c r="J1296">
        <f t="shared" si="978"/>
        <v>1984</v>
      </c>
      <c r="K1296">
        <f t="shared" si="979"/>
        <v>3027.46</v>
      </c>
      <c r="L1296">
        <f t="shared" si="980"/>
        <v>9516</v>
      </c>
      <c r="M1296" t="str">
        <f t="shared" si="981"/>
        <v>Jordan</v>
      </c>
      <c r="N1296">
        <f t="shared" si="982"/>
        <v>0</v>
      </c>
      <c r="O1296" t="str">
        <f t="shared" si="983"/>
        <v>MG</v>
      </c>
      <c r="P1296">
        <f t="shared" si="984"/>
        <v>3393</v>
      </c>
      <c r="Q1296" t="str">
        <f t="shared" si="985"/>
        <v>Cara Losch</v>
      </c>
      <c r="R1296" t="str">
        <f t="shared" si="986"/>
        <v>East</v>
      </c>
    </row>
    <row r="1297" spans="1:18">
      <c r="A1297" t="s">
        <v>1461</v>
      </c>
      <c r="B1297" t="s">
        <v>33</v>
      </c>
      <c r="C1297" t="s">
        <v>55</v>
      </c>
      <c r="D1297" t="s">
        <v>115</v>
      </c>
      <c r="E1297" t="s">
        <v>50</v>
      </c>
      <c r="F1297" s="1">
        <v>42818</v>
      </c>
      <c r="G1297" s="1">
        <v>42827</v>
      </c>
      <c r="H1297">
        <v>540</v>
      </c>
      <c r="I1297" t="str">
        <f>VLOOKUP(pipeline!D1297,account,2,FALSE)</f>
        <v>finance</v>
      </c>
      <c r="J1297">
        <f t="shared" si="978"/>
        <v>1993</v>
      </c>
      <c r="K1297">
        <f t="shared" si="979"/>
        <v>646.1</v>
      </c>
      <c r="L1297">
        <f t="shared" si="980"/>
        <v>883</v>
      </c>
      <c r="M1297" t="str">
        <f t="shared" si="981"/>
        <v>United States</v>
      </c>
      <c r="N1297" t="str">
        <f t="shared" si="982"/>
        <v>Golddex</v>
      </c>
      <c r="O1297" t="str">
        <f t="shared" si="983"/>
        <v>GTX</v>
      </c>
      <c r="P1297">
        <f t="shared" si="984"/>
        <v>550</v>
      </c>
      <c r="Q1297" t="str">
        <f t="shared" si="985"/>
        <v>Rocco Neubert</v>
      </c>
      <c r="R1297" t="str">
        <f t="shared" si="986"/>
        <v>East</v>
      </c>
    </row>
    <row r="1298" spans="1:18">
      <c r="A1298" t="s">
        <v>1462</v>
      </c>
      <c r="B1298" t="s">
        <v>25</v>
      </c>
      <c r="C1298" t="s">
        <v>59</v>
      </c>
      <c r="D1298" t="s">
        <v>184</v>
      </c>
      <c r="E1298" t="s">
        <v>52</v>
      </c>
      <c r="F1298" s="1">
        <v>42818</v>
      </c>
      <c r="G1298" s="1">
        <v>42828</v>
      </c>
      <c r="H1298">
        <v>0</v>
      </c>
      <c r="I1298" t="str">
        <f>VLOOKUP(pipeline!D1298,account,2,FALSE)</f>
        <v>retail</v>
      </c>
      <c r="J1298">
        <f t="shared" si="978"/>
        <v>1995</v>
      </c>
      <c r="K1298">
        <f t="shared" si="979"/>
        <v>332.43</v>
      </c>
      <c r="L1298">
        <f t="shared" si="980"/>
        <v>799</v>
      </c>
      <c r="M1298" t="str">
        <f t="shared" si="981"/>
        <v>United States</v>
      </c>
      <c r="N1298">
        <f t="shared" si="982"/>
        <v>0</v>
      </c>
      <c r="O1298" t="str">
        <f t="shared" si="983"/>
        <v>GTX</v>
      </c>
      <c r="P1298">
        <f t="shared" si="984"/>
        <v>5482</v>
      </c>
      <c r="Q1298" t="str">
        <f t="shared" si="985"/>
        <v>Melvin Marxen</v>
      </c>
      <c r="R1298" t="str">
        <f t="shared" si="986"/>
        <v>Central</v>
      </c>
    </row>
    <row r="1299" spans="1:18">
      <c r="A1299" t="s">
        <v>1463</v>
      </c>
      <c r="B1299" t="s">
        <v>25</v>
      </c>
      <c r="C1299" t="s">
        <v>59</v>
      </c>
      <c r="D1299" t="s">
        <v>216</v>
      </c>
      <c r="E1299" t="s">
        <v>50</v>
      </c>
      <c r="F1299" s="1">
        <v>42818</v>
      </c>
      <c r="G1299" s="1">
        <v>42870</v>
      </c>
      <c r="H1299">
        <v>5214</v>
      </c>
      <c r="I1299" t="str">
        <f>VLOOKUP(pipeline!D1299,account,2,FALSE)</f>
        <v>entertainment</v>
      </c>
      <c r="J1299">
        <f t="shared" si="978"/>
        <v>1998</v>
      </c>
      <c r="K1299">
        <f t="shared" si="979"/>
        <v>217.87</v>
      </c>
      <c r="L1299">
        <f t="shared" si="980"/>
        <v>551</v>
      </c>
      <c r="M1299" t="str">
        <f t="shared" si="981"/>
        <v>United States</v>
      </c>
      <c r="N1299">
        <f t="shared" si="982"/>
        <v>0</v>
      </c>
      <c r="O1299" t="str">
        <f t="shared" si="983"/>
        <v>GTX</v>
      </c>
      <c r="P1299">
        <f t="shared" si="984"/>
        <v>5482</v>
      </c>
      <c r="Q1299" t="str">
        <f t="shared" si="985"/>
        <v>Melvin Marxen</v>
      </c>
      <c r="R1299" t="str">
        <f t="shared" si="986"/>
        <v>Central</v>
      </c>
    </row>
    <row r="1300" spans="1:18">
      <c r="A1300" t="s">
        <v>1464</v>
      </c>
      <c r="B1300" t="s">
        <v>37</v>
      </c>
      <c r="C1300" t="s">
        <v>58</v>
      </c>
      <c r="D1300" t="s">
        <v>174</v>
      </c>
      <c r="E1300" t="s">
        <v>52</v>
      </c>
      <c r="F1300" s="1">
        <v>42818</v>
      </c>
      <c r="G1300" s="1">
        <v>42827</v>
      </c>
      <c r="H1300">
        <v>0</v>
      </c>
      <c r="I1300" t="str">
        <f>VLOOKUP(pipeline!D1300,account,2,FALSE)</f>
        <v>software</v>
      </c>
      <c r="J1300">
        <f t="shared" si="978"/>
        <v>1982</v>
      </c>
      <c r="K1300">
        <f t="shared" si="979"/>
        <v>11698.03</v>
      </c>
      <c r="L1300">
        <f t="shared" si="980"/>
        <v>34288</v>
      </c>
      <c r="M1300" t="str">
        <f t="shared" si="981"/>
        <v>United States</v>
      </c>
      <c r="N1300">
        <f t="shared" si="982"/>
        <v>0</v>
      </c>
      <c r="O1300" t="str">
        <f t="shared" si="983"/>
        <v>GTX</v>
      </c>
      <c r="P1300">
        <f t="shared" si="984"/>
        <v>1096</v>
      </c>
      <c r="Q1300" t="str">
        <f t="shared" si="985"/>
        <v>Summer Sewald</v>
      </c>
      <c r="R1300" t="str">
        <f t="shared" si="986"/>
        <v>West</v>
      </c>
    </row>
    <row r="1301" spans="1:18">
      <c r="A1301" t="s">
        <v>1465</v>
      </c>
      <c r="B1301" t="s">
        <v>39</v>
      </c>
      <c r="C1301" t="s">
        <v>58</v>
      </c>
      <c r="D1301" t="s">
        <v>106</v>
      </c>
      <c r="E1301" t="s">
        <v>52</v>
      </c>
      <c r="F1301" s="1">
        <v>42818</v>
      </c>
      <c r="G1301" s="1">
        <v>42828</v>
      </c>
      <c r="H1301">
        <v>0</v>
      </c>
      <c r="I1301" t="str">
        <f>VLOOKUP(pipeline!D1301,account,2,FALSE)</f>
        <v>software</v>
      </c>
      <c r="J1301">
        <f t="shared" ref="J1301:J1312" si="987">VLOOKUP(D1301,account,3,FALSE)</f>
        <v>1996</v>
      </c>
      <c r="K1301">
        <f t="shared" ref="K1301:K1312" si="988">VLOOKUP(D1301,account,4,FALSE)</f>
        <v>6354.87</v>
      </c>
      <c r="L1301">
        <f t="shared" ref="L1301:L1312" si="989">VLOOKUP(D1301,account,5,FALSE)</f>
        <v>16780</v>
      </c>
      <c r="M1301" t="str">
        <f t="shared" ref="M1301:M1312" si="990">VLOOKUP(D1301,account,6,FALSE)</f>
        <v>United States</v>
      </c>
      <c r="N1301" t="str">
        <f t="shared" ref="N1301:N1312" si="991">VLOOKUP(D1301,accounts,7,FALSE)</f>
        <v>Bubba Gump</v>
      </c>
      <c r="O1301" t="str">
        <f t="shared" ref="O1301:O1312" si="992">VLOOKUP(C1301,products,2,FALSE)</f>
        <v>GTX</v>
      </c>
      <c r="P1301">
        <f t="shared" ref="P1301:P1310" si="993">VLOOKUP(C1301,products,3,FALSE)</f>
        <v>1096</v>
      </c>
      <c r="Q1301" t="str">
        <f t="shared" ref="Q1301:Q1310" si="994">VLOOKUP(B1301,sales,2,FALSE)</f>
        <v>Summer Sewald</v>
      </c>
      <c r="R1301" t="str">
        <f t="shared" ref="R1301:R1310" si="995">VLOOKUP(B1301,sales,3,FALSE)</f>
        <v>West</v>
      </c>
    </row>
    <row r="1302" spans="1:18">
      <c r="A1302" t="s">
        <v>1466</v>
      </c>
      <c r="B1302" t="s">
        <v>21</v>
      </c>
      <c r="C1302" t="s">
        <v>55</v>
      </c>
      <c r="D1302" t="s">
        <v>82</v>
      </c>
      <c r="E1302" t="s">
        <v>50</v>
      </c>
      <c r="F1302" s="1">
        <v>42818</v>
      </c>
      <c r="G1302" s="1">
        <v>42882</v>
      </c>
      <c r="H1302">
        <v>648</v>
      </c>
      <c r="I1302" t="str">
        <f>VLOOKUP(pipeline!D1302,account,2,FALSE)</f>
        <v>retail</v>
      </c>
      <c r="J1302">
        <f t="shared" si="987"/>
        <v>2001</v>
      </c>
      <c r="K1302">
        <f t="shared" si="988"/>
        <v>718.62</v>
      </c>
      <c r="L1302">
        <f t="shared" si="989"/>
        <v>2448</v>
      </c>
      <c r="M1302" t="str">
        <f t="shared" si="990"/>
        <v>United States</v>
      </c>
      <c r="N1302">
        <f t="shared" si="991"/>
        <v>0</v>
      </c>
      <c r="O1302" t="str">
        <f t="shared" si="992"/>
        <v>GTX</v>
      </c>
      <c r="P1302">
        <f t="shared" si="993"/>
        <v>550</v>
      </c>
      <c r="Q1302" t="str">
        <f t="shared" si="994"/>
        <v>Dustin Brinkmann</v>
      </c>
      <c r="R1302" t="str">
        <f t="shared" si="995"/>
        <v>Central</v>
      </c>
    </row>
    <row r="1303" spans="1:18">
      <c r="A1303" t="s">
        <v>1467</v>
      </c>
      <c r="B1303" t="s">
        <v>21</v>
      </c>
      <c r="C1303" t="s">
        <v>57</v>
      </c>
      <c r="D1303" t="s">
        <v>208</v>
      </c>
      <c r="E1303" t="s">
        <v>50</v>
      </c>
      <c r="F1303" s="1">
        <v>42818</v>
      </c>
      <c r="G1303" s="1">
        <v>42916</v>
      </c>
      <c r="H1303">
        <v>3040</v>
      </c>
      <c r="I1303" t="str">
        <f>VLOOKUP(pipeline!D1303,account,2,FALSE)</f>
        <v>software</v>
      </c>
      <c r="J1303">
        <f t="shared" si="987"/>
        <v>1982</v>
      </c>
      <c r="K1303">
        <f t="shared" si="988"/>
        <v>4618</v>
      </c>
      <c r="L1303">
        <f t="shared" si="989"/>
        <v>10083</v>
      </c>
      <c r="M1303" t="str">
        <f t="shared" si="990"/>
        <v>United States</v>
      </c>
      <c r="N1303">
        <f t="shared" si="991"/>
        <v>0</v>
      </c>
      <c r="O1303" t="str">
        <f t="shared" si="992"/>
        <v>MG</v>
      </c>
      <c r="P1303">
        <f t="shared" si="993"/>
        <v>3393</v>
      </c>
      <c r="Q1303" t="str">
        <f t="shared" si="994"/>
        <v>Dustin Brinkmann</v>
      </c>
      <c r="R1303" t="str">
        <f t="shared" si="995"/>
        <v>Central</v>
      </c>
    </row>
    <row r="1304" spans="1:18">
      <c r="A1304" t="s">
        <v>1468</v>
      </c>
      <c r="B1304" t="s">
        <v>28</v>
      </c>
      <c r="C1304" t="s">
        <v>58</v>
      </c>
      <c r="D1304" t="s">
        <v>108</v>
      </c>
      <c r="E1304" t="s">
        <v>50</v>
      </c>
      <c r="F1304" s="1">
        <v>42818</v>
      </c>
      <c r="G1304" s="1">
        <v>42916</v>
      </c>
      <c r="H1304">
        <v>1185</v>
      </c>
      <c r="I1304" t="str">
        <f>VLOOKUP(pipeline!D1304,account,2,FALSE)</f>
        <v>telecommunications</v>
      </c>
      <c r="J1304">
        <f t="shared" si="987"/>
        <v>1988</v>
      </c>
      <c r="K1304">
        <f t="shared" si="988"/>
        <v>5266.09</v>
      </c>
      <c r="L1304">
        <f t="shared" si="989"/>
        <v>8595</v>
      </c>
      <c r="M1304" t="str">
        <f t="shared" si="990"/>
        <v>United States</v>
      </c>
      <c r="N1304" t="str">
        <f t="shared" si="991"/>
        <v>Sonron</v>
      </c>
      <c r="O1304" t="str">
        <f t="shared" si="992"/>
        <v>GTX</v>
      </c>
      <c r="P1304">
        <f t="shared" si="993"/>
        <v>1096</v>
      </c>
      <c r="Q1304" t="str">
        <f t="shared" si="994"/>
        <v>Melvin Marxen</v>
      </c>
      <c r="R1304" t="str">
        <f t="shared" si="995"/>
        <v>Central</v>
      </c>
    </row>
    <row r="1305" spans="1:18">
      <c r="A1305" t="s">
        <v>1469</v>
      </c>
      <c r="B1305" t="s">
        <v>28</v>
      </c>
      <c r="C1305" t="s">
        <v>56</v>
      </c>
      <c r="D1305" t="s">
        <v>158</v>
      </c>
      <c r="E1305" t="s">
        <v>50</v>
      </c>
      <c r="F1305" s="1">
        <v>42818</v>
      </c>
      <c r="G1305" s="1">
        <v>42820</v>
      </c>
      <c r="H1305">
        <v>48</v>
      </c>
      <c r="I1305" t="str">
        <f>VLOOKUP(pipeline!D1305,account,2,FALSE)</f>
        <v>finance</v>
      </c>
      <c r="J1305">
        <f t="shared" si="987"/>
        <v>2006</v>
      </c>
      <c r="K1305">
        <f t="shared" si="988"/>
        <v>1102.43</v>
      </c>
      <c r="L1305">
        <f t="shared" si="989"/>
        <v>1759</v>
      </c>
      <c r="M1305" t="str">
        <f t="shared" si="990"/>
        <v>United States</v>
      </c>
      <c r="N1305">
        <f t="shared" si="991"/>
        <v>0</v>
      </c>
      <c r="O1305" t="str">
        <f t="shared" si="992"/>
        <v>MG</v>
      </c>
      <c r="P1305">
        <f t="shared" si="993"/>
        <v>55</v>
      </c>
      <c r="Q1305" t="str">
        <f t="shared" si="994"/>
        <v>Melvin Marxen</v>
      </c>
      <c r="R1305" t="str">
        <f t="shared" si="995"/>
        <v>Central</v>
      </c>
    </row>
    <row r="1306" spans="1:18">
      <c r="A1306" t="s">
        <v>1470</v>
      </c>
      <c r="B1306" t="s">
        <v>40</v>
      </c>
      <c r="C1306" t="s">
        <v>58</v>
      </c>
      <c r="D1306" t="s">
        <v>91</v>
      </c>
      <c r="E1306" t="s">
        <v>52</v>
      </c>
      <c r="F1306" s="1">
        <v>42818</v>
      </c>
      <c r="G1306" s="1">
        <v>42826</v>
      </c>
      <c r="H1306">
        <v>0</v>
      </c>
      <c r="I1306" t="str">
        <f>VLOOKUP(pipeline!D1306,account,2,FALSE)</f>
        <v>retail</v>
      </c>
      <c r="J1306">
        <f t="shared" si="987"/>
        <v>1989</v>
      </c>
      <c r="K1306">
        <f t="shared" si="988"/>
        <v>1388.67</v>
      </c>
      <c r="L1306">
        <f t="shared" si="989"/>
        <v>3583</v>
      </c>
      <c r="M1306" t="str">
        <f t="shared" si="990"/>
        <v>United States</v>
      </c>
      <c r="N1306">
        <f t="shared" si="991"/>
        <v>0</v>
      </c>
      <c r="O1306" t="str">
        <f t="shared" si="992"/>
        <v>GTX</v>
      </c>
      <c r="P1306">
        <f t="shared" si="993"/>
        <v>1096</v>
      </c>
      <c r="Q1306" t="str">
        <f t="shared" si="994"/>
        <v>Summer Sewald</v>
      </c>
      <c r="R1306" t="str">
        <f t="shared" si="995"/>
        <v>West</v>
      </c>
    </row>
    <row r="1307" spans="1:18">
      <c r="A1307" t="s">
        <v>1471</v>
      </c>
      <c r="B1307" t="s">
        <v>40</v>
      </c>
      <c r="C1307" t="s">
        <v>58</v>
      </c>
      <c r="D1307" t="s">
        <v>93</v>
      </c>
      <c r="E1307" t="s">
        <v>50</v>
      </c>
      <c r="F1307" s="1">
        <v>42818</v>
      </c>
      <c r="G1307" s="1">
        <v>42916</v>
      </c>
      <c r="H1307">
        <v>1021</v>
      </c>
      <c r="I1307" t="str">
        <f>VLOOKUP(pipeline!D1307,account,2,FALSE)</f>
        <v>entertainment</v>
      </c>
      <c r="J1307">
        <f t="shared" si="987"/>
        <v>1993</v>
      </c>
      <c r="K1307">
        <f t="shared" si="988"/>
        <v>4269.9</v>
      </c>
      <c r="L1307">
        <f t="shared" si="989"/>
        <v>6472</v>
      </c>
      <c r="M1307" t="str">
        <f t="shared" si="990"/>
        <v>United States</v>
      </c>
      <c r="N1307" t="str">
        <f t="shared" si="991"/>
        <v>Massive Dynamic</v>
      </c>
      <c r="O1307" t="str">
        <f t="shared" si="992"/>
        <v>GTX</v>
      </c>
      <c r="P1307">
        <f t="shared" si="993"/>
        <v>1096</v>
      </c>
      <c r="Q1307" t="str">
        <f t="shared" si="994"/>
        <v>Summer Sewald</v>
      </c>
      <c r="R1307" t="str">
        <f t="shared" si="995"/>
        <v>West</v>
      </c>
    </row>
    <row r="1308" spans="1:18">
      <c r="A1308" t="s">
        <v>1472</v>
      </c>
      <c r="B1308" t="s">
        <v>40</v>
      </c>
      <c r="C1308" t="s">
        <v>58</v>
      </c>
      <c r="D1308" t="s">
        <v>106</v>
      </c>
      <c r="E1308" t="s">
        <v>50</v>
      </c>
      <c r="F1308" s="1">
        <v>42818</v>
      </c>
      <c r="G1308" s="1">
        <v>42881</v>
      </c>
      <c r="H1308">
        <v>1264</v>
      </c>
      <c r="I1308" t="str">
        <f>VLOOKUP(pipeline!D1308,account,2,FALSE)</f>
        <v>software</v>
      </c>
      <c r="J1308">
        <f t="shared" si="987"/>
        <v>1996</v>
      </c>
      <c r="K1308">
        <f t="shared" si="988"/>
        <v>6354.87</v>
      </c>
      <c r="L1308">
        <f t="shared" si="989"/>
        <v>16780</v>
      </c>
      <c r="M1308" t="str">
        <f t="shared" si="990"/>
        <v>United States</v>
      </c>
      <c r="N1308" t="str">
        <f t="shared" si="991"/>
        <v>Bubba Gump</v>
      </c>
      <c r="O1308" t="str">
        <f t="shared" si="992"/>
        <v>GTX</v>
      </c>
      <c r="P1308">
        <f t="shared" si="993"/>
        <v>1096</v>
      </c>
      <c r="Q1308" t="str">
        <f t="shared" si="994"/>
        <v>Summer Sewald</v>
      </c>
      <c r="R1308" t="str">
        <f t="shared" si="995"/>
        <v>West</v>
      </c>
    </row>
    <row r="1309" spans="1:18">
      <c r="A1309" t="s">
        <v>1473</v>
      </c>
      <c r="B1309" t="s">
        <v>22</v>
      </c>
      <c r="C1309" t="s">
        <v>56</v>
      </c>
      <c r="D1309" t="s">
        <v>95</v>
      </c>
      <c r="E1309" t="s">
        <v>52</v>
      </c>
      <c r="F1309" s="1">
        <v>42818</v>
      </c>
      <c r="G1309" s="1">
        <v>42878</v>
      </c>
      <c r="H1309">
        <v>0</v>
      </c>
      <c r="I1309" t="str">
        <f>VLOOKUP(pipeline!D1309,account,2,FALSE)</f>
        <v>medical</v>
      </c>
      <c r="J1309">
        <f t="shared" si="987"/>
        <v>1984</v>
      </c>
      <c r="K1309">
        <f t="shared" si="988"/>
        <v>441.08</v>
      </c>
      <c r="L1309">
        <f t="shared" si="989"/>
        <v>1210</v>
      </c>
      <c r="M1309" t="str">
        <f t="shared" si="990"/>
        <v>United States</v>
      </c>
      <c r="N1309">
        <f t="shared" si="991"/>
        <v>0</v>
      </c>
      <c r="O1309" t="str">
        <f t="shared" si="992"/>
        <v>MG</v>
      </c>
      <c r="P1309">
        <f t="shared" si="993"/>
        <v>55</v>
      </c>
      <c r="Q1309" t="str">
        <f t="shared" si="994"/>
        <v>Dustin Brinkmann</v>
      </c>
      <c r="R1309" t="str">
        <f t="shared" si="995"/>
        <v>Central</v>
      </c>
    </row>
    <row r="1310" spans="1:18">
      <c r="A1310" t="s">
        <v>1474</v>
      </c>
      <c r="B1310" t="s">
        <v>22</v>
      </c>
      <c r="C1310" t="s">
        <v>55</v>
      </c>
      <c r="D1310" t="s">
        <v>89</v>
      </c>
      <c r="E1310" t="s">
        <v>50</v>
      </c>
      <c r="F1310" s="1">
        <v>42818</v>
      </c>
      <c r="G1310" s="1">
        <v>42898</v>
      </c>
      <c r="H1310">
        <v>503</v>
      </c>
      <c r="I1310" t="str">
        <f>VLOOKUP(pipeline!D1310,account,2,FALSE)</f>
        <v>medical</v>
      </c>
      <c r="J1310">
        <f t="shared" si="987"/>
        <v>1992</v>
      </c>
      <c r="K1310">
        <f t="shared" si="988"/>
        <v>3922.42</v>
      </c>
      <c r="L1310">
        <f t="shared" si="989"/>
        <v>6837</v>
      </c>
      <c r="M1310" t="str">
        <f t="shared" si="990"/>
        <v>United States</v>
      </c>
      <c r="N1310">
        <f t="shared" si="991"/>
        <v>0</v>
      </c>
      <c r="O1310" t="str">
        <f t="shared" si="992"/>
        <v>GTX</v>
      </c>
      <c r="P1310">
        <f t="shared" si="993"/>
        <v>550</v>
      </c>
      <c r="Q1310" t="str">
        <f t="shared" si="994"/>
        <v>Dustin Brinkmann</v>
      </c>
      <c r="R1310" t="str">
        <f t="shared" si="995"/>
        <v>Central</v>
      </c>
    </row>
    <row r="1311" spans="1:18">
      <c r="A1311" t="s">
        <v>1475</v>
      </c>
      <c r="B1311" t="s">
        <v>23</v>
      </c>
      <c r="C1311" t="s">
        <v>58</v>
      </c>
      <c r="D1311" t="s">
        <v>309</v>
      </c>
      <c r="E1311" t="s">
        <v>52</v>
      </c>
      <c r="F1311" s="1">
        <v>42818</v>
      </c>
      <c r="G1311" s="1">
        <v>42828</v>
      </c>
      <c r="H1311">
        <v>0</v>
      </c>
      <c r="I1311" t="str">
        <f>VLOOKUP(pipeline!D1311,account,2,FALSE)</f>
        <v>marketing</v>
      </c>
      <c r="J1311">
        <f t="shared" si="987"/>
        <v>1986</v>
      </c>
      <c r="K1311">
        <f t="shared" si="988"/>
        <v>2403.58</v>
      </c>
      <c r="L1311">
        <f t="shared" si="989"/>
        <v>8801</v>
      </c>
      <c r="M1311" t="str">
        <f t="shared" si="990"/>
        <v>United States</v>
      </c>
      <c r="N1311">
        <f t="shared" si="991"/>
        <v>0</v>
      </c>
      <c r="O1311" t="str">
        <f t="shared" si="992"/>
        <v>GTX</v>
      </c>
      <c r="P1311">
        <f t="shared" ref="P1311:P1319" si="996">VLOOKUP(C1311,products,3,FALSE)</f>
        <v>1096</v>
      </c>
      <c r="Q1311" t="str">
        <f t="shared" ref="Q1311:Q1319" si="997">VLOOKUP(B1311,sales,2,FALSE)</f>
        <v>Dustin Brinkmann</v>
      </c>
      <c r="R1311" t="str">
        <f t="shared" ref="R1311:R1319" si="998">VLOOKUP(B1311,sales,3,FALSE)</f>
        <v>Central</v>
      </c>
    </row>
    <row r="1312" spans="1:18">
      <c r="A1312" t="s">
        <v>1476</v>
      </c>
      <c r="B1312" t="s">
        <v>23</v>
      </c>
      <c r="C1312" t="s">
        <v>56</v>
      </c>
      <c r="D1312" t="s">
        <v>170</v>
      </c>
      <c r="E1312" t="s">
        <v>50</v>
      </c>
      <c r="F1312" s="1">
        <v>42818</v>
      </c>
      <c r="G1312" s="1">
        <v>42827</v>
      </c>
      <c r="H1312">
        <v>52</v>
      </c>
      <c r="I1312" t="str">
        <f>VLOOKUP(pipeline!D1312,account,2,FALSE)</f>
        <v>technolgy</v>
      </c>
      <c r="J1312">
        <f t="shared" si="987"/>
        <v>1987</v>
      </c>
      <c r="K1312">
        <f t="shared" si="988"/>
        <v>2938.67</v>
      </c>
      <c r="L1312">
        <f t="shared" si="989"/>
        <v>8775</v>
      </c>
      <c r="M1312" t="str">
        <f t="shared" si="990"/>
        <v>Panama</v>
      </c>
      <c r="N1312">
        <f t="shared" si="991"/>
        <v>0</v>
      </c>
      <c r="O1312" t="str">
        <f t="shared" si="992"/>
        <v>MG</v>
      </c>
      <c r="P1312">
        <f t="shared" si="996"/>
        <v>55</v>
      </c>
      <c r="Q1312" t="str">
        <f t="shared" si="997"/>
        <v>Dustin Brinkmann</v>
      </c>
      <c r="R1312" t="str">
        <f t="shared" si="998"/>
        <v>Central</v>
      </c>
    </row>
    <row r="1313" spans="1:18">
      <c r="A1313" t="s">
        <v>1477</v>
      </c>
      <c r="B1313" t="s">
        <v>17</v>
      </c>
      <c r="C1313" t="s">
        <v>55</v>
      </c>
      <c r="D1313" t="s">
        <v>210</v>
      </c>
      <c r="E1313" t="s">
        <v>52</v>
      </c>
      <c r="F1313" s="1">
        <v>42818</v>
      </c>
      <c r="G1313" s="1">
        <v>42828</v>
      </c>
      <c r="H1313">
        <v>0</v>
      </c>
      <c r="I1313" t="str">
        <f>VLOOKUP(pipeline!D1313,account,2,FALSE)</f>
        <v>technolgy</v>
      </c>
      <c r="J1313">
        <f t="shared" ref="J1313:J1319" si="999">VLOOKUP(D1313,account,3,FALSE)</f>
        <v>1980</v>
      </c>
      <c r="K1313">
        <f t="shared" ref="K1313:K1319" si="1000">VLOOKUP(D1313,account,4,FALSE)</f>
        <v>7708.38</v>
      </c>
      <c r="L1313">
        <f t="shared" ref="L1313:L1319" si="1001">VLOOKUP(D1313,account,5,FALSE)</f>
        <v>13756</v>
      </c>
      <c r="M1313" t="str">
        <f t="shared" ref="M1313:M1319" si="1002">VLOOKUP(D1313,account,6,FALSE)</f>
        <v>United States</v>
      </c>
      <c r="N1313">
        <f t="shared" ref="N1313:N1319" si="1003">VLOOKUP(D1313,accounts,7,FALSE)</f>
        <v>0</v>
      </c>
      <c r="O1313" t="str">
        <f t="shared" ref="O1313:O1319" si="1004">VLOOKUP(C1313,products,2,FALSE)</f>
        <v>GTX</v>
      </c>
      <c r="P1313">
        <f t="shared" si="996"/>
        <v>550</v>
      </c>
      <c r="Q1313" t="str">
        <f t="shared" si="997"/>
        <v>Celia Rouche</v>
      </c>
      <c r="R1313" t="str">
        <f t="shared" si="998"/>
        <v>West</v>
      </c>
    </row>
    <row r="1314" spans="1:18">
      <c r="A1314" t="s">
        <v>1478</v>
      </c>
      <c r="B1314" t="s">
        <v>10</v>
      </c>
      <c r="C1314" t="s">
        <v>55</v>
      </c>
      <c r="D1314" t="s">
        <v>248</v>
      </c>
      <c r="E1314" t="s">
        <v>52</v>
      </c>
      <c r="F1314" s="1">
        <v>42818</v>
      </c>
      <c r="G1314" s="1">
        <v>42860</v>
      </c>
      <c r="H1314">
        <v>0</v>
      </c>
      <c r="I1314" t="str">
        <f>VLOOKUP(pipeline!D1314,account,2,FALSE)</f>
        <v>telecommunications</v>
      </c>
      <c r="J1314">
        <f t="shared" si="999"/>
        <v>1994</v>
      </c>
      <c r="K1314">
        <f t="shared" si="1000"/>
        <v>6395.05</v>
      </c>
      <c r="L1314">
        <f t="shared" si="1001"/>
        <v>20275</v>
      </c>
      <c r="M1314" t="str">
        <f t="shared" si="1002"/>
        <v>United States</v>
      </c>
      <c r="N1314">
        <f t="shared" si="1003"/>
        <v>0</v>
      </c>
      <c r="O1314" t="str">
        <f t="shared" si="1004"/>
        <v>GTX</v>
      </c>
      <c r="P1314">
        <f t="shared" si="996"/>
        <v>550</v>
      </c>
      <c r="Q1314" t="str">
        <f t="shared" si="997"/>
        <v>Cara Losch</v>
      </c>
      <c r="R1314" t="str">
        <f t="shared" si="998"/>
        <v>East</v>
      </c>
    </row>
    <row r="1315" spans="1:18">
      <c r="A1315" t="s">
        <v>1479</v>
      </c>
      <c r="B1315" t="s">
        <v>10</v>
      </c>
      <c r="C1315" t="s">
        <v>56</v>
      </c>
      <c r="D1315" t="s">
        <v>245</v>
      </c>
      <c r="E1315" t="s">
        <v>52</v>
      </c>
      <c r="F1315" s="1">
        <v>42818</v>
      </c>
      <c r="G1315" s="1">
        <v>42831</v>
      </c>
      <c r="H1315">
        <v>0</v>
      </c>
      <c r="I1315" t="str">
        <f>VLOOKUP(pipeline!D1315,account,2,FALSE)</f>
        <v>retail</v>
      </c>
      <c r="J1315">
        <f t="shared" si="999"/>
        <v>1990</v>
      </c>
      <c r="K1315">
        <f t="shared" si="1000"/>
        <v>2520.83</v>
      </c>
      <c r="L1315">
        <f t="shared" si="1001"/>
        <v>3502</v>
      </c>
      <c r="M1315" t="str">
        <f t="shared" si="1002"/>
        <v>United States</v>
      </c>
      <c r="N1315">
        <f t="shared" si="1003"/>
        <v>0</v>
      </c>
      <c r="O1315" t="str">
        <f t="shared" si="1004"/>
        <v>MG</v>
      </c>
      <c r="P1315">
        <f t="shared" si="996"/>
        <v>55</v>
      </c>
      <c r="Q1315" t="str">
        <f t="shared" si="997"/>
        <v>Cara Losch</v>
      </c>
      <c r="R1315" t="str">
        <f t="shared" si="998"/>
        <v>East</v>
      </c>
    </row>
    <row r="1316" spans="1:18">
      <c r="A1316" t="s">
        <v>1480</v>
      </c>
      <c r="B1316" t="s">
        <v>10</v>
      </c>
      <c r="C1316" t="s">
        <v>55</v>
      </c>
      <c r="D1316" t="s">
        <v>245</v>
      </c>
      <c r="E1316" t="s">
        <v>50</v>
      </c>
      <c r="F1316" s="1">
        <v>42818</v>
      </c>
      <c r="G1316" s="1">
        <v>42820</v>
      </c>
      <c r="H1316">
        <v>499</v>
      </c>
      <c r="I1316" t="str">
        <f>VLOOKUP(pipeline!D1316,account,2,FALSE)</f>
        <v>retail</v>
      </c>
      <c r="J1316">
        <f t="shared" si="999"/>
        <v>1990</v>
      </c>
      <c r="K1316">
        <f t="shared" si="1000"/>
        <v>2520.83</v>
      </c>
      <c r="L1316">
        <f t="shared" si="1001"/>
        <v>3502</v>
      </c>
      <c r="M1316" t="str">
        <f t="shared" si="1002"/>
        <v>United States</v>
      </c>
      <c r="N1316">
        <f t="shared" si="1003"/>
        <v>0</v>
      </c>
      <c r="O1316" t="str">
        <f t="shared" si="1004"/>
        <v>GTX</v>
      </c>
      <c r="P1316">
        <f t="shared" si="996"/>
        <v>550</v>
      </c>
      <c r="Q1316" t="str">
        <f t="shared" si="997"/>
        <v>Cara Losch</v>
      </c>
      <c r="R1316" t="str">
        <f t="shared" si="998"/>
        <v>East</v>
      </c>
    </row>
    <row r="1317" spans="1:18">
      <c r="A1317" t="s">
        <v>1481</v>
      </c>
      <c r="B1317" t="s">
        <v>41</v>
      </c>
      <c r="C1317" t="s">
        <v>58</v>
      </c>
      <c r="D1317" t="s">
        <v>226</v>
      </c>
      <c r="E1317" t="s">
        <v>50</v>
      </c>
      <c r="F1317" s="1">
        <v>42818</v>
      </c>
      <c r="G1317" s="1">
        <v>42823</v>
      </c>
      <c r="H1317">
        <v>1159</v>
      </c>
      <c r="I1317" t="str">
        <f>VLOOKUP(pipeline!D1317,account,2,FALSE)</f>
        <v>medical</v>
      </c>
      <c r="J1317">
        <f t="shared" si="999"/>
        <v>2017</v>
      </c>
      <c r="K1317">
        <f t="shared" si="1000"/>
        <v>4.54</v>
      </c>
      <c r="L1317">
        <f t="shared" si="1001"/>
        <v>9</v>
      </c>
      <c r="M1317" t="str">
        <f t="shared" si="1002"/>
        <v>United States</v>
      </c>
      <c r="N1317">
        <f t="shared" si="1003"/>
        <v>0</v>
      </c>
      <c r="O1317" t="str">
        <f t="shared" si="1004"/>
        <v>GTX</v>
      </c>
      <c r="P1317">
        <f t="shared" si="996"/>
        <v>1096</v>
      </c>
      <c r="Q1317" t="str">
        <f t="shared" si="997"/>
        <v>Summer Sewald</v>
      </c>
      <c r="R1317" t="str">
        <f t="shared" si="998"/>
        <v>West</v>
      </c>
    </row>
    <row r="1318" spans="1:18">
      <c r="A1318" t="s">
        <v>1482</v>
      </c>
      <c r="B1318" t="s">
        <v>19</v>
      </c>
      <c r="C1318" t="s">
        <v>56</v>
      </c>
      <c r="D1318" t="s">
        <v>216</v>
      </c>
      <c r="E1318" t="s">
        <v>52</v>
      </c>
      <c r="F1318" s="1">
        <v>42819</v>
      </c>
      <c r="G1318" s="1">
        <v>42828</v>
      </c>
      <c r="H1318">
        <v>0</v>
      </c>
      <c r="I1318" t="str">
        <f>VLOOKUP(pipeline!D1318,account,2,FALSE)</f>
        <v>entertainment</v>
      </c>
      <c r="J1318">
        <f t="shared" si="999"/>
        <v>1998</v>
      </c>
      <c r="K1318">
        <f t="shared" si="1000"/>
        <v>217.87</v>
      </c>
      <c r="L1318">
        <f t="shared" si="1001"/>
        <v>551</v>
      </c>
      <c r="M1318" t="str">
        <f t="shared" si="1002"/>
        <v>United States</v>
      </c>
      <c r="N1318">
        <f t="shared" si="1003"/>
        <v>0</v>
      </c>
      <c r="O1318" t="str">
        <f t="shared" si="1004"/>
        <v>MG</v>
      </c>
      <c r="P1318">
        <f t="shared" si="996"/>
        <v>55</v>
      </c>
      <c r="Q1318" t="str">
        <f t="shared" si="997"/>
        <v>Dustin Brinkmann</v>
      </c>
      <c r="R1318" t="str">
        <f t="shared" si="998"/>
        <v>Central</v>
      </c>
    </row>
    <row r="1319" spans="1:18">
      <c r="A1319" t="s">
        <v>1483</v>
      </c>
      <c r="B1319" t="s">
        <v>31</v>
      </c>
      <c r="C1319" t="s">
        <v>59</v>
      </c>
      <c r="D1319" t="s">
        <v>214</v>
      </c>
      <c r="E1319" t="s">
        <v>50</v>
      </c>
      <c r="F1319" s="1">
        <v>42819</v>
      </c>
      <c r="G1319" s="1">
        <v>42875</v>
      </c>
      <c r="H1319">
        <v>5479</v>
      </c>
      <c r="I1319" t="str">
        <f>VLOOKUP(pipeline!D1319,account,2,FALSE)</f>
        <v>medical</v>
      </c>
      <c r="J1319">
        <f t="shared" si="999"/>
        <v>1999</v>
      </c>
      <c r="K1319">
        <f t="shared" si="1000"/>
        <v>251.41</v>
      </c>
      <c r="L1319">
        <f t="shared" si="1001"/>
        <v>495</v>
      </c>
      <c r="M1319" t="str">
        <f t="shared" si="1002"/>
        <v>United States</v>
      </c>
      <c r="N1319">
        <f t="shared" si="1003"/>
        <v>0</v>
      </c>
      <c r="O1319" t="str">
        <f t="shared" si="1004"/>
        <v>GTX</v>
      </c>
      <c r="P1319">
        <f t="shared" si="996"/>
        <v>5482</v>
      </c>
      <c r="Q1319" t="str">
        <f t="shared" si="997"/>
        <v>Rocco Neubert</v>
      </c>
      <c r="R1319" t="str">
        <f t="shared" si="998"/>
        <v>East</v>
      </c>
    </row>
    <row r="1320" spans="1:18">
      <c r="A1320" t="s">
        <v>1484</v>
      </c>
      <c r="B1320" t="s">
        <v>25</v>
      </c>
      <c r="C1320" t="s">
        <v>56</v>
      </c>
      <c r="D1320" t="s">
        <v>306</v>
      </c>
      <c r="E1320" t="s">
        <v>52</v>
      </c>
      <c r="F1320" s="1">
        <v>42819</v>
      </c>
      <c r="G1320" s="1">
        <v>42827</v>
      </c>
      <c r="H1320">
        <v>0</v>
      </c>
      <c r="I1320" t="str">
        <f>VLOOKUP(pipeline!D1320,account,2,FALSE)</f>
        <v>technolgy</v>
      </c>
      <c r="J1320">
        <f t="shared" ref="J1320:J1325" si="1005">VLOOKUP(D1320,account,3,FALSE)</f>
        <v>1997</v>
      </c>
      <c r="K1320">
        <f t="shared" ref="K1320:K1325" si="1006">VLOOKUP(D1320,account,4,FALSE)</f>
        <v>8170.38</v>
      </c>
      <c r="L1320">
        <f t="shared" ref="L1320:L1325" si="1007">VLOOKUP(D1320,account,5,FALSE)</f>
        <v>16499</v>
      </c>
      <c r="M1320" t="str">
        <f t="shared" ref="M1320:M1325" si="1008">VLOOKUP(D1320,account,6,FALSE)</f>
        <v>Korea</v>
      </c>
      <c r="N1320">
        <f t="shared" ref="N1320:N1325" si="1009">VLOOKUP(D1320,accounts,7,FALSE)</f>
        <v>0</v>
      </c>
      <c r="O1320" t="str">
        <f t="shared" ref="O1320:O1325" si="1010">VLOOKUP(C1320,products,2,FALSE)</f>
        <v>MG</v>
      </c>
      <c r="P1320">
        <f t="shared" ref="P1320:P1325" si="1011">VLOOKUP(C1320,products,3,FALSE)</f>
        <v>55</v>
      </c>
      <c r="Q1320" t="str">
        <f t="shared" ref="Q1320:Q1325" si="1012">VLOOKUP(B1320,sales,2,FALSE)</f>
        <v>Melvin Marxen</v>
      </c>
      <c r="R1320" t="str">
        <f t="shared" ref="R1320:R1325" si="1013">VLOOKUP(B1320,sales,3,FALSE)</f>
        <v>Central</v>
      </c>
    </row>
    <row r="1321" spans="1:18">
      <c r="A1321" t="s">
        <v>1485</v>
      </c>
      <c r="B1321" t="s">
        <v>13</v>
      </c>
      <c r="C1321" t="s">
        <v>56</v>
      </c>
      <c r="D1321" t="s">
        <v>112</v>
      </c>
      <c r="E1321" t="s">
        <v>52</v>
      </c>
      <c r="F1321" s="1">
        <v>42819</v>
      </c>
      <c r="G1321" s="1">
        <v>42880</v>
      </c>
      <c r="H1321">
        <v>0</v>
      </c>
      <c r="I1321" t="str">
        <f>VLOOKUP(pipeline!D1321,account,2,FALSE)</f>
        <v>retail</v>
      </c>
      <c r="J1321">
        <f t="shared" si="1005"/>
        <v>1990</v>
      </c>
      <c r="K1321">
        <f t="shared" si="1006"/>
        <v>4968.91</v>
      </c>
      <c r="L1321">
        <f t="shared" si="1007"/>
        <v>7523</v>
      </c>
      <c r="M1321" t="str">
        <f t="shared" si="1008"/>
        <v>United States</v>
      </c>
      <c r="N1321">
        <f t="shared" si="1009"/>
        <v>0</v>
      </c>
      <c r="O1321" t="str">
        <f t="shared" si="1010"/>
        <v>MG</v>
      </c>
      <c r="P1321">
        <f t="shared" si="1011"/>
        <v>55</v>
      </c>
      <c r="Q1321" t="str">
        <f t="shared" si="1012"/>
        <v>Celia Rouche</v>
      </c>
      <c r="R1321" t="str">
        <f t="shared" si="1013"/>
        <v>West</v>
      </c>
    </row>
    <row r="1322" spans="1:18">
      <c r="A1322" t="s">
        <v>1486</v>
      </c>
      <c r="B1322" t="s">
        <v>8</v>
      </c>
      <c r="C1322" t="s">
        <v>58</v>
      </c>
      <c r="D1322" t="s">
        <v>248</v>
      </c>
      <c r="E1322" t="s">
        <v>50</v>
      </c>
      <c r="F1322" s="1">
        <v>42819</v>
      </c>
      <c r="G1322" s="1">
        <v>42822</v>
      </c>
      <c r="H1322">
        <v>1026</v>
      </c>
      <c r="I1322" t="str">
        <f>VLOOKUP(pipeline!D1322,account,2,FALSE)</f>
        <v>telecommunications</v>
      </c>
      <c r="J1322">
        <f t="shared" si="1005"/>
        <v>1994</v>
      </c>
      <c r="K1322">
        <f t="shared" si="1006"/>
        <v>6395.05</v>
      </c>
      <c r="L1322">
        <f t="shared" si="1007"/>
        <v>20275</v>
      </c>
      <c r="M1322" t="str">
        <f t="shared" si="1008"/>
        <v>United States</v>
      </c>
      <c r="N1322">
        <f t="shared" si="1009"/>
        <v>0</v>
      </c>
      <c r="O1322" t="str">
        <f t="shared" si="1010"/>
        <v>GTX</v>
      </c>
      <c r="P1322">
        <f t="shared" si="1011"/>
        <v>1096</v>
      </c>
      <c r="Q1322" t="str">
        <f t="shared" si="1012"/>
        <v>Cara Losch</v>
      </c>
      <c r="R1322" t="str">
        <f t="shared" si="1013"/>
        <v>East</v>
      </c>
    </row>
    <row r="1323" spans="1:18">
      <c r="A1323" t="s">
        <v>1487</v>
      </c>
      <c r="B1323" t="s">
        <v>26</v>
      </c>
      <c r="C1323" t="s">
        <v>55</v>
      </c>
      <c r="D1323" t="s">
        <v>143</v>
      </c>
      <c r="E1323" t="s">
        <v>50</v>
      </c>
      <c r="F1323" s="1">
        <v>42819</v>
      </c>
      <c r="G1323" s="1">
        <v>42828</v>
      </c>
      <c r="H1323">
        <v>503</v>
      </c>
      <c r="I1323" t="str">
        <f>VLOOKUP(pipeline!D1323,account,2,FALSE)</f>
        <v>finance</v>
      </c>
      <c r="J1323">
        <f t="shared" si="1005"/>
        <v>1987</v>
      </c>
      <c r="K1323">
        <f t="shared" si="1006"/>
        <v>1698.2</v>
      </c>
      <c r="L1323">
        <f t="shared" si="1007"/>
        <v>3798</v>
      </c>
      <c r="M1323" t="str">
        <f t="shared" si="1008"/>
        <v>United States</v>
      </c>
      <c r="N1323">
        <f t="shared" si="1009"/>
        <v>0</v>
      </c>
      <c r="O1323" t="str">
        <f t="shared" si="1010"/>
        <v>GTX</v>
      </c>
      <c r="P1323">
        <f t="shared" si="1011"/>
        <v>550</v>
      </c>
      <c r="Q1323" t="str">
        <f t="shared" si="1012"/>
        <v>Melvin Marxen</v>
      </c>
      <c r="R1323" t="str">
        <f t="shared" si="1013"/>
        <v>Central</v>
      </c>
    </row>
    <row r="1324" spans="1:18">
      <c r="A1324" t="s">
        <v>1488</v>
      </c>
      <c r="B1324" t="s">
        <v>26</v>
      </c>
      <c r="C1324" t="s">
        <v>58</v>
      </c>
      <c r="D1324" t="s">
        <v>442</v>
      </c>
      <c r="E1324" t="s">
        <v>50</v>
      </c>
      <c r="F1324" s="1">
        <v>42819</v>
      </c>
      <c r="G1324" s="1">
        <v>42900</v>
      </c>
      <c r="H1324">
        <v>1144</v>
      </c>
      <c r="I1324" t="str">
        <f>VLOOKUP(pipeline!D1324,account,2,FALSE)</f>
        <v>retail</v>
      </c>
      <c r="J1324">
        <f t="shared" si="1005"/>
        <v>1988</v>
      </c>
      <c r="K1324">
        <f t="shared" si="1006"/>
        <v>1376.8</v>
      </c>
      <c r="L1324">
        <f t="shared" si="1007"/>
        <v>1165</v>
      </c>
      <c r="M1324" t="str">
        <f t="shared" si="1008"/>
        <v>Belgium</v>
      </c>
      <c r="N1324">
        <f t="shared" si="1009"/>
        <v>0</v>
      </c>
      <c r="O1324" t="str">
        <f t="shared" si="1010"/>
        <v>GTX</v>
      </c>
      <c r="P1324">
        <f t="shared" si="1011"/>
        <v>1096</v>
      </c>
      <c r="Q1324" t="str">
        <f t="shared" si="1012"/>
        <v>Melvin Marxen</v>
      </c>
      <c r="R1324" t="str">
        <f t="shared" si="1013"/>
        <v>Central</v>
      </c>
    </row>
    <row r="1325" spans="1:18">
      <c r="A1325" t="s">
        <v>1489</v>
      </c>
      <c r="B1325" t="s">
        <v>26</v>
      </c>
      <c r="C1325" t="s">
        <v>56</v>
      </c>
      <c r="D1325" t="s">
        <v>147</v>
      </c>
      <c r="E1325" t="s">
        <v>50</v>
      </c>
      <c r="F1325" s="1">
        <v>42819</v>
      </c>
      <c r="G1325" s="1">
        <v>42902</v>
      </c>
      <c r="H1325">
        <v>55</v>
      </c>
      <c r="I1325" t="str">
        <f>VLOOKUP(pipeline!D1325,account,2,FALSE)</f>
        <v>retail</v>
      </c>
      <c r="J1325">
        <f t="shared" si="1005"/>
        <v>2007</v>
      </c>
      <c r="K1325">
        <f t="shared" si="1006"/>
        <v>894.33</v>
      </c>
      <c r="L1325">
        <f t="shared" si="1007"/>
        <v>1635</v>
      </c>
      <c r="M1325" t="str">
        <f t="shared" si="1008"/>
        <v>Italy</v>
      </c>
      <c r="N1325">
        <f t="shared" si="1009"/>
        <v>0</v>
      </c>
      <c r="O1325" t="str">
        <f t="shared" si="1010"/>
        <v>MG</v>
      </c>
      <c r="P1325">
        <f t="shared" si="1011"/>
        <v>55</v>
      </c>
      <c r="Q1325" t="str">
        <f t="shared" si="1012"/>
        <v>Melvin Marxen</v>
      </c>
      <c r="R1325" t="str">
        <f t="shared" si="1013"/>
        <v>Central</v>
      </c>
    </row>
    <row r="1326" spans="1:18">
      <c r="A1326" t="s">
        <v>1490</v>
      </c>
      <c r="B1326" t="s">
        <v>15</v>
      </c>
      <c r="C1326" t="s">
        <v>57</v>
      </c>
      <c r="D1326" t="s">
        <v>174</v>
      </c>
      <c r="E1326" t="s">
        <v>50</v>
      </c>
      <c r="F1326" s="1">
        <v>42819</v>
      </c>
      <c r="G1326" s="1">
        <v>42831</v>
      </c>
      <c r="H1326">
        <v>3181</v>
      </c>
      <c r="I1326" t="str">
        <f>VLOOKUP(pipeline!D1326,account,2,FALSE)</f>
        <v>software</v>
      </c>
      <c r="J1326">
        <f>VLOOKUP(D1326,account,3,FALSE)</f>
        <v>1982</v>
      </c>
      <c r="K1326">
        <f>VLOOKUP(D1326,account,4,FALSE)</f>
        <v>11698.03</v>
      </c>
      <c r="L1326">
        <f>VLOOKUP(D1326,account,5,FALSE)</f>
        <v>34288</v>
      </c>
      <c r="M1326" t="str">
        <f>VLOOKUP(D1326,account,6,FALSE)</f>
        <v>United States</v>
      </c>
      <c r="N1326">
        <f>VLOOKUP(D1326,accounts,7,FALSE)</f>
        <v>0</v>
      </c>
      <c r="O1326" t="str">
        <f>VLOOKUP(C1326,products,2,FALSE)</f>
        <v>MG</v>
      </c>
      <c r="P1326">
        <f>VLOOKUP(C1326,products,3,FALSE)</f>
        <v>3393</v>
      </c>
      <c r="Q1326" t="str">
        <f>VLOOKUP(B1326,sales,2,FALSE)</f>
        <v>Celia Rouche</v>
      </c>
      <c r="R1326" t="str">
        <f>VLOOKUP(B1326,sales,3,FALSE)</f>
        <v>West</v>
      </c>
    </row>
    <row r="1327" spans="1:18">
      <c r="A1327" t="s">
        <v>1491</v>
      </c>
      <c r="B1327" t="s">
        <v>28</v>
      </c>
      <c r="C1327" t="s">
        <v>56</v>
      </c>
      <c r="D1327" t="s">
        <v>238</v>
      </c>
      <c r="E1327" t="s">
        <v>50</v>
      </c>
      <c r="F1327" s="1">
        <v>42819</v>
      </c>
      <c r="G1327" s="1">
        <v>42905</v>
      </c>
      <c r="H1327">
        <v>54</v>
      </c>
      <c r="I1327" t="str">
        <f>VLOOKUP(pipeline!D1327,account,2,FALSE)</f>
        <v>marketing</v>
      </c>
      <c r="J1327">
        <f>VLOOKUP(D1327,account,3,FALSE)</f>
        <v>2012</v>
      </c>
      <c r="K1327">
        <f>VLOOKUP(D1327,account,4,FALSE)</f>
        <v>45.39</v>
      </c>
      <c r="L1327">
        <f>VLOOKUP(D1327,account,5,FALSE)</f>
        <v>100</v>
      </c>
      <c r="M1327" t="str">
        <f>VLOOKUP(D1327,account,6,FALSE)</f>
        <v>United States</v>
      </c>
      <c r="N1327" t="str">
        <f>VLOOKUP(D1327,accounts,7,FALSE)</f>
        <v>Inity</v>
      </c>
      <c r="O1327" t="str">
        <f>VLOOKUP(C1327,products,2,FALSE)</f>
        <v>MG</v>
      </c>
      <c r="P1327">
        <f>VLOOKUP(C1327,products,3,FALSE)</f>
        <v>55</v>
      </c>
      <c r="Q1327" t="str">
        <f>VLOOKUP(B1327,sales,2,FALSE)</f>
        <v>Melvin Marxen</v>
      </c>
      <c r="R1327" t="str">
        <f>VLOOKUP(B1327,sales,3,FALSE)</f>
        <v>Central</v>
      </c>
    </row>
    <row r="1328" spans="1:18">
      <c r="A1328" t="s">
        <v>1492</v>
      </c>
      <c r="B1328" t="s">
        <v>29</v>
      </c>
      <c r="C1328" t="s">
        <v>55</v>
      </c>
      <c r="D1328" t="s">
        <v>442</v>
      </c>
      <c r="E1328" t="s">
        <v>50</v>
      </c>
      <c r="F1328" s="1">
        <v>42819</v>
      </c>
      <c r="G1328" s="1">
        <v>42886</v>
      </c>
      <c r="H1328">
        <v>571</v>
      </c>
      <c r="I1328" t="str">
        <f>VLOOKUP(pipeline!D1328,account,2,FALSE)</f>
        <v>retail</v>
      </c>
      <c r="J1328">
        <f t="shared" ref="J1328:J1342" si="1014">VLOOKUP(D1328,account,3,FALSE)</f>
        <v>1988</v>
      </c>
      <c r="K1328">
        <f t="shared" ref="K1328:K1342" si="1015">VLOOKUP(D1328,account,4,FALSE)</f>
        <v>1376.8</v>
      </c>
      <c r="L1328">
        <f t="shared" ref="L1328:L1342" si="1016">VLOOKUP(D1328,account,5,FALSE)</f>
        <v>1165</v>
      </c>
      <c r="M1328" t="str">
        <f t="shared" ref="M1328:M1342" si="1017">VLOOKUP(D1328,account,6,FALSE)</f>
        <v>Belgium</v>
      </c>
      <c r="N1328">
        <f t="shared" ref="N1328:N1342" si="1018">VLOOKUP(D1328,accounts,7,FALSE)</f>
        <v>0</v>
      </c>
      <c r="O1328" t="str">
        <f t="shared" ref="O1328:O1342" si="1019">VLOOKUP(C1328,products,2,FALSE)</f>
        <v>GTX</v>
      </c>
      <c r="P1328">
        <f>VLOOKUP(C1328,products,3,FALSE)</f>
        <v>550</v>
      </c>
      <c r="Q1328" t="str">
        <f>VLOOKUP(B1328,sales,2,FALSE)</f>
        <v>Melvin Marxen</v>
      </c>
      <c r="R1328" t="str">
        <f>VLOOKUP(B1328,sales,3,FALSE)</f>
        <v>Central</v>
      </c>
    </row>
    <row r="1329" spans="1:18">
      <c r="A1329" t="s">
        <v>1493</v>
      </c>
      <c r="B1329" t="s">
        <v>17</v>
      </c>
      <c r="C1329" t="s">
        <v>55</v>
      </c>
      <c r="D1329" t="s">
        <v>174</v>
      </c>
      <c r="E1329" t="s">
        <v>52</v>
      </c>
      <c r="F1329" s="1">
        <v>42819</v>
      </c>
      <c r="G1329" s="1">
        <v>42829</v>
      </c>
      <c r="H1329">
        <v>0</v>
      </c>
      <c r="I1329" t="str">
        <f>VLOOKUP(pipeline!D1329,account,2,FALSE)</f>
        <v>software</v>
      </c>
      <c r="J1329">
        <f t="shared" si="1014"/>
        <v>1982</v>
      </c>
      <c r="K1329">
        <f t="shared" si="1015"/>
        <v>11698.03</v>
      </c>
      <c r="L1329">
        <f t="shared" si="1016"/>
        <v>34288</v>
      </c>
      <c r="M1329" t="str">
        <f t="shared" si="1017"/>
        <v>United States</v>
      </c>
      <c r="N1329">
        <f t="shared" si="1018"/>
        <v>0</v>
      </c>
      <c r="O1329" t="str">
        <f t="shared" si="1019"/>
        <v>GTX</v>
      </c>
      <c r="P1329">
        <f t="shared" ref="P1329:P1340" si="1020">VLOOKUP(C1329,products,3,FALSE)</f>
        <v>550</v>
      </c>
      <c r="Q1329" t="str">
        <f t="shared" ref="Q1329:Q1340" si="1021">VLOOKUP(B1329,sales,2,FALSE)</f>
        <v>Celia Rouche</v>
      </c>
      <c r="R1329" t="str">
        <f t="shared" ref="R1329:R1340" si="1022">VLOOKUP(B1329,sales,3,FALSE)</f>
        <v>West</v>
      </c>
    </row>
    <row r="1330" spans="1:18">
      <c r="A1330" t="s">
        <v>1494</v>
      </c>
      <c r="B1330" t="s">
        <v>17</v>
      </c>
      <c r="C1330" t="s">
        <v>55</v>
      </c>
      <c r="D1330" t="s">
        <v>316</v>
      </c>
      <c r="E1330" t="s">
        <v>50</v>
      </c>
      <c r="F1330" s="1">
        <v>42819</v>
      </c>
      <c r="G1330" s="1">
        <v>42828</v>
      </c>
      <c r="H1330">
        <v>545</v>
      </c>
      <c r="I1330" t="str">
        <f>VLOOKUP(pipeline!D1330,account,2,FALSE)</f>
        <v>retail</v>
      </c>
      <c r="J1330">
        <f t="shared" si="1014"/>
        <v>2009</v>
      </c>
      <c r="K1330">
        <f t="shared" si="1015"/>
        <v>497.11</v>
      </c>
      <c r="L1330">
        <f t="shared" si="1016"/>
        <v>1588</v>
      </c>
      <c r="M1330" t="str">
        <f t="shared" si="1017"/>
        <v>United States</v>
      </c>
      <c r="N1330">
        <f t="shared" si="1018"/>
        <v>0</v>
      </c>
      <c r="O1330" t="str">
        <f t="shared" si="1019"/>
        <v>GTX</v>
      </c>
      <c r="P1330">
        <f t="shared" si="1020"/>
        <v>550</v>
      </c>
      <c r="Q1330" t="str">
        <f t="shared" si="1021"/>
        <v>Celia Rouche</v>
      </c>
      <c r="R1330" t="str">
        <f t="shared" si="1022"/>
        <v>West</v>
      </c>
    </row>
    <row r="1331" spans="1:18">
      <c r="A1331" t="s">
        <v>1495</v>
      </c>
      <c r="B1331" t="s">
        <v>17</v>
      </c>
      <c r="C1331" t="s">
        <v>55</v>
      </c>
      <c r="D1331" t="s">
        <v>282</v>
      </c>
      <c r="E1331" t="s">
        <v>50</v>
      </c>
      <c r="F1331" s="1">
        <v>42819</v>
      </c>
      <c r="G1331" s="1">
        <v>42907</v>
      </c>
      <c r="H1331">
        <v>554</v>
      </c>
      <c r="I1331" t="str">
        <f>VLOOKUP(pipeline!D1331,account,2,FALSE)</f>
        <v>medical</v>
      </c>
      <c r="J1331">
        <f t="shared" si="1014"/>
        <v>1985</v>
      </c>
      <c r="K1331">
        <f t="shared" si="1015"/>
        <v>2741.37</v>
      </c>
      <c r="L1331">
        <f t="shared" si="1016"/>
        <v>9226</v>
      </c>
      <c r="M1331" t="str">
        <f t="shared" si="1017"/>
        <v>United States</v>
      </c>
      <c r="N1331">
        <f t="shared" si="1018"/>
        <v>0</v>
      </c>
      <c r="O1331" t="str">
        <f t="shared" si="1019"/>
        <v>GTX</v>
      </c>
      <c r="P1331">
        <f t="shared" si="1020"/>
        <v>550</v>
      </c>
      <c r="Q1331" t="str">
        <f t="shared" si="1021"/>
        <v>Celia Rouche</v>
      </c>
      <c r="R1331" t="str">
        <f t="shared" si="1022"/>
        <v>West</v>
      </c>
    </row>
    <row r="1332" spans="1:18">
      <c r="A1332" t="s">
        <v>1496</v>
      </c>
      <c r="B1332" t="s">
        <v>10</v>
      </c>
      <c r="C1332" t="s">
        <v>57</v>
      </c>
      <c r="D1332" t="s">
        <v>463</v>
      </c>
      <c r="E1332" t="s">
        <v>53</v>
      </c>
      <c r="F1332" s="1">
        <v>42819</v>
      </c>
      <c r="I1332" t="str">
        <f>VLOOKUP(pipeline!D1332,account,2,FALSE)</f>
        <v>technolgy</v>
      </c>
      <c r="J1332">
        <f t="shared" si="1014"/>
        <v>2011</v>
      </c>
      <c r="K1332">
        <f t="shared" si="1015"/>
        <v>527.11</v>
      </c>
      <c r="L1332">
        <f t="shared" si="1016"/>
        <v>1428</v>
      </c>
      <c r="M1332" t="str">
        <f t="shared" si="1017"/>
        <v>United States</v>
      </c>
      <c r="N1332" t="str">
        <f t="shared" si="1018"/>
        <v>Acme Corporation</v>
      </c>
      <c r="O1332" t="str">
        <f t="shared" si="1019"/>
        <v>MG</v>
      </c>
      <c r="P1332">
        <f t="shared" si="1020"/>
        <v>3393</v>
      </c>
      <c r="Q1332" t="str">
        <f t="shared" si="1021"/>
        <v>Cara Losch</v>
      </c>
      <c r="R1332" t="str">
        <f t="shared" si="1022"/>
        <v>East</v>
      </c>
    </row>
    <row r="1333" spans="1:18">
      <c r="A1333" t="s">
        <v>1497</v>
      </c>
      <c r="B1333" t="s">
        <v>10</v>
      </c>
      <c r="C1333" t="s">
        <v>56</v>
      </c>
      <c r="D1333" t="s">
        <v>277</v>
      </c>
      <c r="E1333" t="s">
        <v>50</v>
      </c>
      <c r="F1333" s="1">
        <v>42819</v>
      </c>
      <c r="G1333" s="1">
        <v>42827</v>
      </c>
      <c r="H1333">
        <v>68</v>
      </c>
      <c r="I1333" t="str">
        <f>VLOOKUP(pipeline!D1333,account,2,FALSE)</f>
        <v>retail</v>
      </c>
      <c r="J1333">
        <f t="shared" si="1014"/>
        <v>2005</v>
      </c>
      <c r="K1333">
        <f t="shared" si="1015"/>
        <v>2261.05</v>
      </c>
      <c r="L1333">
        <f t="shared" si="1016"/>
        <v>3851</v>
      </c>
      <c r="M1333" t="str">
        <f t="shared" si="1017"/>
        <v>United States</v>
      </c>
      <c r="N1333">
        <f t="shared" si="1018"/>
        <v>0</v>
      </c>
      <c r="O1333" t="str">
        <f t="shared" si="1019"/>
        <v>MG</v>
      </c>
      <c r="P1333">
        <f t="shared" si="1020"/>
        <v>55</v>
      </c>
      <c r="Q1333" t="str">
        <f t="shared" si="1021"/>
        <v>Cara Losch</v>
      </c>
      <c r="R1333" t="str">
        <f t="shared" si="1022"/>
        <v>East</v>
      </c>
    </row>
    <row r="1334" spans="1:18">
      <c r="A1334" t="s">
        <v>1498</v>
      </c>
      <c r="B1334" t="s">
        <v>10</v>
      </c>
      <c r="C1334" t="s">
        <v>56</v>
      </c>
      <c r="D1334" t="s">
        <v>350</v>
      </c>
      <c r="E1334" t="s">
        <v>50</v>
      </c>
      <c r="F1334" s="1">
        <v>42819</v>
      </c>
      <c r="G1334" s="1">
        <v>42902</v>
      </c>
      <c r="H1334">
        <v>52</v>
      </c>
      <c r="I1334" t="str">
        <f>VLOOKUP(pipeline!D1334,account,2,FALSE)</f>
        <v>technolgy</v>
      </c>
      <c r="J1334">
        <f t="shared" si="1014"/>
        <v>2011</v>
      </c>
      <c r="K1334">
        <f t="shared" si="1015"/>
        <v>40.79</v>
      </c>
      <c r="L1334">
        <f t="shared" si="1016"/>
        <v>142</v>
      </c>
      <c r="M1334" t="str">
        <f t="shared" si="1017"/>
        <v>China</v>
      </c>
      <c r="N1334">
        <f t="shared" si="1018"/>
        <v>0</v>
      </c>
      <c r="O1334" t="str">
        <f t="shared" si="1019"/>
        <v>MG</v>
      </c>
      <c r="P1334">
        <f t="shared" si="1020"/>
        <v>55</v>
      </c>
      <c r="Q1334" t="str">
        <f t="shared" si="1021"/>
        <v>Cara Losch</v>
      </c>
      <c r="R1334" t="str">
        <f t="shared" si="1022"/>
        <v>East</v>
      </c>
    </row>
    <row r="1335" spans="1:18">
      <c r="A1335" t="s">
        <v>1499</v>
      </c>
      <c r="B1335" t="s">
        <v>11</v>
      </c>
      <c r="C1335" t="s">
        <v>55</v>
      </c>
      <c r="D1335" t="s">
        <v>158</v>
      </c>
      <c r="E1335" t="s">
        <v>53</v>
      </c>
      <c r="F1335" s="1">
        <v>42819</v>
      </c>
      <c r="I1335" t="str">
        <f>VLOOKUP(pipeline!D1335,account,2,FALSE)</f>
        <v>finance</v>
      </c>
      <c r="J1335">
        <f t="shared" si="1014"/>
        <v>2006</v>
      </c>
      <c r="K1335">
        <f t="shared" si="1015"/>
        <v>1102.43</v>
      </c>
      <c r="L1335">
        <f t="shared" si="1016"/>
        <v>1759</v>
      </c>
      <c r="M1335" t="str">
        <f t="shared" si="1017"/>
        <v>United States</v>
      </c>
      <c r="N1335">
        <f t="shared" si="1018"/>
        <v>0</v>
      </c>
      <c r="O1335" t="str">
        <f t="shared" si="1019"/>
        <v>GTX</v>
      </c>
      <c r="P1335">
        <f t="shared" si="1020"/>
        <v>550</v>
      </c>
      <c r="Q1335" t="str">
        <f t="shared" si="1021"/>
        <v>Cara Losch</v>
      </c>
      <c r="R1335" t="str">
        <f t="shared" si="1022"/>
        <v>East</v>
      </c>
    </row>
    <row r="1336" spans="1:18">
      <c r="A1336" t="s">
        <v>1500</v>
      </c>
      <c r="B1336" t="s">
        <v>19</v>
      </c>
      <c r="C1336" t="s">
        <v>56</v>
      </c>
      <c r="D1336" t="s">
        <v>221</v>
      </c>
      <c r="E1336" t="s">
        <v>52</v>
      </c>
      <c r="F1336" s="1">
        <v>42820</v>
      </c>
      <c r="G1336" s="1">
        <v>42829</v>
      </c>
      <c r="H1336">
        <v>0</v>
      </c>
      <c r="I1336" t="str">
        <f>VLOOKUP(pipeline!D1336,account,2,FALSE)</f>
        <v>technolgy</v>
      </c>
      <c r="J1336">
        <f t="shared" si="1014"/>
        <v>2000</v>
      </c>
      <c r="K1336">
        <f t="shared" si="1015"/>
        <v>1223.72</v>
      </c>
      <c r="L1336">
        <f t="shared" si="1016"/>
        <v>2497</v>
      </c>
      <c r="M1336" t="str">
        <f t="shared" si="1017"/>
        <v>Norway</v>
      </c>
      <c r="N1336">
        <f t="shared" si="1018"/>
        <v>0</v>
      </c>
      <c r="O1336" t="str">
        <f t="shared" si="1019"/>
        <v>MG</v>
      </c>
      <c r="P1336">
        <f t="shared" si="1020"/>
        <v>55</v>
      </c>
      <c r="Q1336" t="str">
        <f t="shared" si="1021"/>
        <v>Dustin Brinkmann</v>
      </c>
      <c r="R1336" t="str">
        <f t="shared" si="1022"/>
        <v>Central</v>
      </c>
    </row>
    <row r="1337" spans="1:18">
      <c r="A1337" t="s">
        <v>1501</v>
      </c>
      <c r="B1337" t="s">
        <v>19</v>
      </c>
      <c r="C1337" t="s">
        <v>56</v>
      </c>
      <c r="D1337" t="s">
        <v>208</v>
      </c>
      <c r="E1337" t="s">
        <v>50</v>
      </c>
      <c r="F1337" s="1">
        <v>42820</v>
      </c>
      <c r="G1337" s="1">
        <v>42829</v>
      </c>
      <c r="H1337">
        <v>54</v>
      </c>
      <c r="I1337" t="str">
        <f>VLOOKUP(pipeline!D1337,account,2,FALSE)</f>
        <v>software</v>
      </c>
      <c r="J1337">
        <f t="shared" si="1014"/>
        <v>1982</v>
      </c>
      <c r="K1337">
        <f t="shared" si="1015"/>
        <v>4618</v>
      </c>
      <c r="L1337">
        <f t="shared" si="1016"/>
        <v>10083</v>
      </c>
      <c r="M1337" t="str">
        <f t="shared" si="1017"/>
        <v>United States</v>
      </c>
      <c r="N1337">
        <f t="shared" si="1018"/>
        <v>0</v>
      </c>
      <c r="O1337" t="str">
        <f t="shared" si="1019"/>
        <v>MG</v>
      </c>
      <c r="P1337">
        <f t="shared" si="1020"/>
        <v>55</v>
      </c>
      <c r="Q1337" t="str">
        <f t="shared" si="1021"/>
        <v>Dustin Brinkmann</v>
      </c>
      <c r="R1337" t="str">
        <f t="shared" si="1022"/>
        <v>Central</v>
      </c>
    </row>
    <row r="1338" spans="1:18">
      <c r="A1338" t="s">
        <v>1502</v>
      </c>
      <c r="B1338" t="s">
        <v>32</v>
      </c>
      <c r="C1338" t="s">
        <v>57</v>
      </c>
      <c r="D1338" t="s">
        <v>381</v>
      </c>
      <c r="E1338" t="s">
        <v>50</v>
      </c>
      <c r="F1338" s="1">
        <v>42820</v>
      </c>
      <c r="G1338" s="1">
        <v>42880</v>
      </c>
      <c r="H1338">
        <v>3822</v>
      </c>
      <c r="I1338" t="str">
        <f>VLOOKUP(pipeline!D1338,account,2,FALSE)</f>
        <v>marketing</v>
      </c>
      <c r="J1338">
        <f t="shared" si="1014"/>
        <v>1999</v>
      </c>
      <c r="K1338">
        <f t="shared" si="1015"/>
        <v>1197.44</v>
      </c>
      <c r="L1338">
        <f t="shared" si="1016"/>
        <v>2570</v>
      </c>
      <c r="M1338" t="str">
        <f t="shared" si="1017"/>
        <v>United States</v>
      </c>
      <c r="N1338">
        <f t="shared" si="1018"/>
        <v>0</v>
      </c>
      <c r="O1338" t="str">
        <f t="shared" si="1019"/>
        <v>MG</v>
      </c>
      <c r="P1338">
        <f t="shared" si="1020"/>
        <v>3393</v>
      </c>
      <c r="Q1338" t="str">
        <f t="shared" si="1021"/>
        <v>Rocco Neubert</v>
      </c>
      <c r="R1338" t="str">
        <f t="shared" si="1022"/>
        <v>East</v>
      </c>
    </row>
    <row r="1339" spans="1:18">
      <c r="A1339" t="s">
        <v>1503</v>
      </c>
      <c r="B1339" t="s">
        <v>33</v>
      </c>
      <c r="C1339" t="s">
        <v>58</v>
      </c>
      <c r="D1339" t="s">
        <v>136</v>
      </c>
      <c r="E1339" t="s">
        <v>50</v>
      </c>
      <c r="F1339" s="1">
        <v>42820</v>
      </c>
      <c r="G1339" s="1">
        <v>42830</v>
      </c>
      <c r="H1339">
        <v>971</v>
      </c>
      <c r="I1339" t="str">
        <f>VLOOKUP(pipeline!D1339,account,2,FALSE)</f>
        <v>medical</v>
      </c>
      <c r="J1339">
        <f t="shared" si="1014"/>
        <v>1996</v>
      </c>
      <c r="K1339">
        <f t="shared" si="1015"/>
        <v>439.21</v>
      </c>
      <c r="L1339">
        <f t="shared" si="1016"/>
        <v>792</v>
      </c>
      <c r="M1339" t="str">
        <f t="shared" si="1017"/>
        <v>United States</v>
      </c>
      <c r="N1339">
        <f t="shared" si="1018"/>
        <v>0</v>
      </c>
      <c r="O1339" t="str">
        <f t="shared" si="1019"/>
        <v>GTX</v>
      </c>
      <c r="P1339">
        <f t="shared" si="1020"/>
        <v>1096</v>
      </c>
      <c r="Q1339" t="str">
        <f t="shared" si="1021"/>
        <v>Rocco Neubert</v>
      </c>
      <c r="R1339" t="str">
        <f t="shared" si="1022"/>
        <v>East</v>
      </c>
    </row>
    <row r="1340" spans="1:18">
      <c r="A1340" t="s">
        <v>1504</v>
      </c>
      <c r="B1340" t="s">
        <v>33</v>
      </c>
      <c r="C1340" t="s">
        <v>59</v>
      </c>
      <c r="D1340" t="s">
        <v>381</v>
      </c>
      <c r="E1340" t="s">
        <v>50</v>
      </c>
      <c r="F1340" s="1">
        <v>42820</v>
      </c>
      <c r="G1340" s="1">
        <v>42830</v>
      </c>
      <c r="H1340">
        <v>6024</v>
      </c>
      <c r="I1340" t="str">
        <f>VLOOKUP(pipeline!D1340,account,2,FALSE)</f>
        <v>marketing</v>
      </c>
      <c r="J1340">
        <f t="shared" si="1014"/>
        <v>1999</v>
      </c>
      <c r="K1340">
        <f t="shared" si="1015"/>
        <v>1197.44</v>
      </c>
      <c r="L1340">
        <f t="shared" si="1016"/>
        <v>2570</v>
      </c>
      <c r="M1340" t="str">
        <f t="shared" si="1017"/>
        <v>United States</v>
      </c>
      <c r="N1340">
        <f t="shared" si="1018"/>
        <v>0</v>
      </c>
      <c r="O1340" t="str">
        <f t="shared" si="1019"/>
        <v>GTX</v>
      </c>
      <c r="P1340">
        <f t="shared" si="1020"/>
        <v>5482</v>
      </c>
      <c r="Q1340" t="str">
        <f t="shared" si="1021"/>
        <v>Rocco Neubert</v>
      </c>
      <c r="R1340" t="str">
        <f t="shared" si="1022"/>
        <v>East</v>
      </c>
    </row>
    <row r="1341" spans="1:18">
      <c r="A1341" t="s">
        <v>1505</v>
      </c>
      <c r="B1341" t="s">
        <v>34</v>
      </c>
      <c r="C1341" t="s">
        <v>59</v>
      </c>
      <c r="D1341" t="s">
        <v>191</v>
      </c>
      <c r="E1341" t="s">
        <v>52</v>
      </c>
      <c r="F1341" s="1">
        <v>42820</v>
      </c>
      <c r="G1341" s="1">
        <v>42883</v>
      </c>
      <c r="H1341">
        <v>0</v>
      </c>
      <c r="I1341" t="str">
        <f>VLOOKUP(pipeline!D1341,account,2,FALSE)</f>
        <v>retail</v>
      </c>
      <c r="J1341">
        <f t="shared" si="1014"/>
        <v>2004</v>
      </c>
      <c r="K1341">
        <f t="shared" si="1015"/>
        <v>702.72</v>
      </c>
      <c r="L1341">
        <f t="shared" si="1016"/>
        <v>1831</v>
      </c>
      <c r="M1341" t="str">
        <f t="shared" si="1017"/>
        <v>United States</v>
      </c>
      <c r="N1341">
        <f t="shared" si="1018"/>
        <v>0</v>
      </c>
      <c r="O1341" t="str">
        <f t="shared" si="1019"/>
        <v>GTX</v>
      </c>
      <c r="P1341">
        <f>VLOOKUP(C1341,products,3,FALSE)</f>
        <v>5482</v>
      </c>
      <c r="Q1341" t="str">
        <f>VLOOKUP(B1341,sales,2,FALSE)</f>
        <v>Rocco Neubert</v>
      </c>
      <c r="R1341" t="str">
        <f>VLOOKUP(B1341,sales,3,FALSE)</f>
        <v>East</v>
      </c>
    </row>
    <row r="1342" spans="1:18">
      <c r="A1342" t="s">
        <v>1506</v>
      </c>
      <c r="B1342" t="s">
        <v>8</v>
      </c>
      <c r="C1342" t="s">
        <v>57</v>
      </c>
      <c r="D1342" t="s">
        <v>121</v>
      </c>
      <c r="E1342" t="s">
        <v>50</v>
      </c>
      <c r="F1342" s="1">
        <v>42820</v>
      </c>
      <c r="G1342" s="1">
        <v>42827</v>
      </c>
      <c r="H1342">
        <v>2940</v>
      </c>
      <c r="I1342" t="str">
        <f>VLOOKUP(pipeline!D1342,account,2,FALSE)</f>
        <v>retail</v>
      </c>
      <c r="J1342">
        <f t="shared" si="1014"/>
        <v>1995</v>
      </c>
      <c r="K1342">
        <f t="shared" si="1015"/>
        <v>5158.71</v>
      </c>
      <c r="L1342">
        <f t="shared" si="1016"/>
        <v>17479</v>
      </c>
      <c r="M1342" t="str">
        <f t="shared" si="1017"/>
        <v>Japan</v>
      </c>
      <c r="N1342">
        <f t="shared" si="1018"/>
        <v>0</v>
      </c>
      <c r="O1342" t="str">
        <f t="shared" si="1019"/>
        <v>MG</v>
      </c>
      <c r="P1342">
        <f>VLOOKUP(C1342,products,3,FALSE)</f>
        <v>3393</v>
      </c>
      <c r="Q1342" t="str">
        <f>VLOOKUP(B1342,sales,2,FALSE)</f>
        <v>Cara Losch</v>
      </c>
      <c r="R1342" t="str">
        <f>VLOOKUP(B1342,sales,3,FALSE)</f>
        <v>East</v>
      </c>
    </row>
    <row r="1343" spans="1:18">
      <c r="A1343" t="s">
        <v>1507</v>
      </c>
      <c r="B1343" t="s">
        <v>14</v>
      </c>
      <c r="C1343" t="s">
        <v>56</v>
      </c>
      <c r="D1343" t="s">
        <v>231</v>
      </c>
      <c r="E1343" t="s">
        <v>50</v>
      </c>
      <c r="F1343" s="1">
        <v>42820</v>
      </c>
      <c r="G1343" s="1">
        <v>42829</v>
      </c>
      <c r="H1343">
        <v>49</v>
      </c>
      <c r="I1343" t="str">
        <f>VLOOKUP(pipeline!D1343,account,2,FALSE)</f>
        <v>technolgy</v>
      </c>
      <c r="J1343">
        <f>VLOOKUP(D1343,account,3,FALSE)</f>
        <v>2010</v>
      </c>
      <c r="K1343">
        <f>VLOOKUP(D1343,account,4,FALSE)</f>
        <v>587.72</v>
      </c>
      <c r="L1343">
        <f>VLOOKUP(D1343,account,5,FALSE)</f>
        <v>1501</v>
      </c>
      <c r="M1343" t="str">
        <f>VLOOKUP(D1343,account,6,FALSE)</f>
        <v>United States</v>
      </c>
      <c r="N1343">
        <f>VLOOKUP(D1343,accounts,7,FALSE)</f>
        <v>0</v>
      </c>
      <c r="O1343" t="str">
        <f>VLOOKUP(C1343,products,2,FALSE)</f>
        <v>MG</v>
      </c>
      <c r="P1343">
        <f>VLOOKUP(C1343,products,3,FALSE)</f>
        <v>55</v>
      </c>
      <c r="Q1343" t="str">
        <f>VLOOKUP(B1343,sales,2,FALSE)</f>
        <v>Celia Rouche</v>
      </c>
      <c r="R1343" t="str">
        <f>VLOOKUP(B1343,sales,3,FALSE)</f>
        <v>West</v>
      </c>
    </row>
    <row r="1344" spans="1:18">
      <c r="A1344" t="s">
        <v>1508</v>
      </c>
      <c r="B1344" t="s">
        <v>27</v>
      </c>
      <c r="C1344" t="s">
        <v>55</v>
      </c>
      <c r="D1344" t="s">
        <v>149</v>
      </c>
      <c r="E1344" t="s">
        <v>52</v>
      </c>
      <c r="F1344" s="1">
        <v>42820</v>
      </c>
      <c r="G1344" s="1">
        <v>42827</v>
      </c>
      <c r="H1344">
        <v>0</v>
      </c>
      <c r="I1344" t="str">
        <f>VLOOKUP(pipeline!D1344,account,2,FALSE)</f>
        <v>technolgy</v>
      </c>
      <c r="J1344">
        <f t="shared" ref="J1344:J1369" si="1023">VLOOKUP(D1344,account,3,FALSE)</f>
        <v>2005</v>
      </c>
      <c r="K1344">
        <f t="shared" ref="K1344:K1369" si="1024">VLOOKUP(D1344,account,4,FALSE)</f>
        <v>1520.66</v>
      </c>
      <c r="L1344">
        <f t="shared" ref="L1344:L1369" si="1025">VLOOKUP(D1344,account,5,FALSE)</f>
        <v>1806</v>
      </c>
      <c r="M1344" t="str">
        <f t="shared" ref="M1344:M1369" si="1026">VLOOKUP(D1344,account,6,FALSE)</f>
        <v>United States</v>
      </c>
      <c r="N1344">
        <f t="shared" ref="N1344:N1369" si="1027">VLOOKUP(D1344,accounts,7,FALSE)</f>
        <v>0</v>
      </c>
      <c r="O1344" t="str">
        <f t="shared" ref="O1344:O1369" si="1028">VLOOKUP(C1344,products,2,FALSE)</f>
        <v>GTX</v>
      </c>
      <c r="P1344">
        <f t="shared" ref="P1344:P1349" si="1029">VLOOKUP(C1344,products,3,FALSE)</f>
        <v>550</v>
      </c>
      <c r="Q1344" t="str">
        <f t="shared" ref="Q1344:Q1349" si="1030">VLOOKUP(B1344,sales,2,FALSE)</f>
        <v>Melvin Marxen</v>
      </c>
      <c r="R1344" t="str">
        <f t="shared" ref="R1344:R1349" si="1031">VLOOKUP(B1344,sales,3,FALSE)</f>
        <v>Central</v>
      </c>
    </row>
    <row r="1345" spans="1:18">
      <c r="A1345" t="s">
        <v>1509</v>
      </c>
      <c r="B1345" t="s">
        <v>38</v>
      </c>
      <c r="C1345" t="s">
        <v>58</v>
      </c>
      <c r="D1345" t="s">
        <v>103</v>
      </c>
      <c r="E1345" t="s">
        <v>52</v>
      </c>
      <c r="F1345" s="1">
        <v>42820</v>
      </c>
      <c r="G1345" s="1">
        <v>42886</v>
      </c>
      <c r="H1345">
        <v>0</v>
      </c>
      <c r="I1345" t="str">
        <f>VLOOKUP(pipeline!D1345,account,2,FALSE)</f>
        <v>employment</v>
      </c>
      <c r="J1345">
        <f t="shared" si="1023"/>
        <v>1988</v>
      </c>
      <c r="K1345">
        <f t="shared" si="1024"/>
        <v>2059.9</v>
      </c>
      <c r="L1345">
        <f t="shared" si="1025"/>
        <v>3644</v>
      </c>
      <c r="M1345" t="str">
        <f t="shared" si="1026"/>
        <v>United States</v>
      </c>
      <c r="N1345">
        <f t="shared" si="1027"/>
        <v>0</v>
      </c>
      <c r="O1345" t="str">
        <f t="shared" si="1028"/>
        <v>GTX</v>
      </c>
      <c r="P1345">
        <f t="shared" si="1029"/>
        <v>1096</v>
      </c>
      <c r="Q1345" t="str">
        <f t="shared" si="1030"/>
        <v>Summer Sewald</v>
      </c>
      <c r="R1345" t="str">
        <f t="shared" si="1031"/>
        <v>West</v>
      </c>
    </row>
    <row r="1346" spans="1:18">
      <c r="A1346" t="s">
        <v>1510</v>
      </c>
      <c r="B1346" t="s">
        <v>38</v>
      </c>
      <c r="C1346" t="s">
        <v>55</v>
      </c>
      <c r="D1346" t="s">
        <v>91</v>
      </c>
      <c r="E1346" t="s">
        <v>50</v>
      </c>
      <c r="F1346" s="1">
        <v>42820</v>
      </c>
      <c r="G1346" s="1">
        <v>42877</v>
      </c>
      <c r="H1346">
        <v>545</v>
      </c>
      <c r="I1346" t="str">
        <f>VLOOKUP(pipeline!D1346,account,2,FALSE)</f>
        <v>retail</v>
      </c>
      <c r="J1346">
        <f t="shared" si="1023"/>
        <v>1989</v>
      </c>
      <c r="K1346">
        <f t="shared" si="1024"/>
        <v>1388.67</v>
      </c>
      <c r="L1346">
        <f t="shared" si="1025"/>
        <v>3583</v>
      </c>
      <c r="M1346" t="str">
        <f t="shared" si="1026"/>
        <v>United States</v>
      </c>
      <c r="N1346">
        <f t="shared" si="1027"/>
        <v>0</v>
      </c>
      <c r="O1346" t="str">
        <f t="shared" si="1028"/>
        <v>GTX</v>
      </c>
      <c r="P1346">
        <f t="shared" si="1029"/>
        <v>550</v>
      </c>
      <c r="Q1346" t="str">
        <f t="shared" si="1030"/>
        <v>Summer Sewald</v>
      </c>
      <c r="R1346" t="str">
        <f t="shared" si="1031"/>
        <v>West</v>
      </c>
    </row>
    <row r="1347" spans="1:18">
      <c r="A1347" t="s">
        <v>1511</v>
      </c>
      <c r="B1347" t="s">
        <v>39</v>
      </c>
      <c r="C1347" t="s">
        <v>59</v>
      </c>
      <c r="D1347" t="s">
        <v>198</v>
      </c>
      <c r="E1347" t="s">
        <v>53</v>
      </c>
      <c r="F1347" s="1">
        <v>42820</v>
      </c>
      <c r="I1347" t="str">
        <f>VLOOKUP(pipeline!D1347,account,2,FALSE)</f>
        <v>employment</v>
      </c>
      <c r="J1347">
        <f t="shared" si="1023"/>
        <v>1997</v>
      </c>
      <c r="K1347">
        <f t="shared" si="1024"/>
        <v>291.27</v>
      </c>
      <c r="L1347">
        <f t="shared" si="1025"/>
        <v>586</v>
      </c>
      <c r="M1347" t="str">
        <f t="shared" si="1026"/>
        <v>United States</v>
      </c>
      <c r="N1347">
        <f t="shared" si="1027"/>
        <v>0</v>
      </c>
      <c r="O1347" t="str">
        <f t="shared" si="1028"/>
        <v>GTX</v>
      </c>
      <c r="P1347">
        <f t="shared" si="1029"/>
        <v>5482</v>
      </c>
      <c r="Q1347" t="str">
        <f t="shared" si="1030"/>
        <v>Summer Sewald</v>
      </c>
      <c r="R1347" t="str">
        <f t="shared" si="1031"/>
        <v>West</v>
      </c>
    </row>
    <row r="1348" spans="1:18">
      <c r="A1348" t="s">
        <v>1512</v>
      </c>
      <c r="B1348" t="s">
        <v>15</v>
      </c>
      <c r="C1348" t="s">
        <v>56</v>
      </c>
      <c r="D1348" t="s">
        <v>196</v>
      </c>
      <c r="E1348" t="s">
        <v>50</v>
      </c>
      <c r="F1348" s="1">
        <v>42820</v>
      </c>
      <c r="G1348" s="1">
        <v>42904</v>
      </c>
      <c r="H1348">
        <v>58</v>
      </c>
      <c r="I1348" t="str">
        <f>VLOOKUP(pipeline!D1348,account,2,FALSE)</f>
        <v>employment</v>
      </c>
      <c r="J1348">
        <f t="shared" si="1023"/>
        <v>1983</v>
      </c>
      <c r="K1348">
        <f t="shared" si="1024"/>
        <v>2871.35</v>
      </c>
      <c r="L1348">
        <f t="shared" si="1025"/>
        <v>9561</v>
      </c>
      <c r="M1348" t="str">
        <f t="shared" si="1026"/>
        <v>United States</v>
      </c>
      <c r="N1348">
        <f t="shared" si="1027"/>
        <v>0</v>
      </c>
      <c r="O1348" t="str">
        <f t="shared" si="1028"/>
        <v>MG</v>
      </c>
      <c r="P1348">
        <f t="shared" si="1029"/>
        <v>55</v>
      </c>
      <c r="Q1348" t="str">
        <f t="shared" si="1030"/>
        <v>Celia Rouche</v>
      </c>
      <c r="R1348" t="str">
        <f t="shared" si="1031"/>
        <v>West</v>
      </c>
    </row>
    <row r="1349" spans="1:18">
      <c r="A1349" t="s">
        <v>1513</v>
      </c>
      <c r="B1349" t="s">
        <v>28</v>
      </c>
      <c r="C1349" t="s">
        <v>57</v>
      </c>
      <c r="D1349" t="s">
        <v>442</v>
      </c>
      <c r="E1349" t="s">
        <v>52</v>
      </c>
      <c r="F1349" s="1">
        <v>42820</v>
      </c>
      <c r="G1349" s="1">
        <v>42828</v>
      </c>
      <c r="H1349">
        <v>0</v>
      </c>
      <c r="I1349" t="str">
        <f>VLOOKUP(pipeline!D1349,account,2,FALSE)</f>
        <v>retail</v>
      </c>
      <c r="J1349">
        <f t="shared" si="1023"/>
        <v>1988</v>
      </c>
      <c r="K1349">
        <f t="shared" si="1024"/>
        <v>1376.8</v>
      </c>
      <c r="L1349">
        <f t="shared" si="1025"/>
        <v>1165</v>
      </c>
      <c r="M1349" t="str">
        <f t="shared" si="1026"/>
        <v>Belgium</v>
      </c>
      <c r="N1349">
        <f t="shared" si="1027"/>
        <v>0</v>
      </c>
      <c r="O1349" t="str">
        <f t="shared" si="1028"/>
        <v>MG</v>
      </c>
      <c r="P1349">
        <f t="shared" si="1029"/>
        <v>3393</v>
      </c>
      <c r="Q1349" t="str">
        <f t="shared" si="1030"/>
        <v>Melvin Marxen</v>
      </c>
      <c r="R1349" t="str">
        <f t="shared" si="1031"/>
        <v>Central</v>
      </c>
    </row>
    <row r="1350" spans="1:18">
      <c r="A1350" t="s">
        <v>1514</v>
      </c>
      <c r="B1350" t="s">
        <v>35</v>
      </c>
      <c r="C1350" t="s">
        <v>57</v>
      </c>
      <c r="D1350" t="s">
        <v>200</v>
      </c>
      <c r="E1350" t="s">
        <v>50</v>
      </c>
      <c r="F1350" s="1">
        <v>42820</v>
      </c>
      <c r="G1350" s="1">
        <v>42884</v>
      </c>
      <c r="H1350">
        <v>2880</v>
      </c>
      <c r="I1350" t="str">
        <f>VLOOKUP(pipeline!D1350,account,2,FALSE)</f>
        <v>finance</v>
      </c>
      <c r="J1350">
        <f t="shared" si="1023"/>
        <v>1998</v>
      </c>
      <c r="K1350">
        <f t="shared" si="1024"/>
        <v>2022.14</v>
      </c>
      <c r="L1350">
        <f t="shared" si="1025"/>
        <v>5113</v>
      </c>
      <c r="M1350" t="str">
        <f t="shared" si="1026"/>
        <v>United States</v>
      </c>
      <c r="N1350">
        <f t="shared" si="1027"/>
        <v>0</v>
      </c>
      <c r="O1350" t="str">
        <f t="shared" si="1028"/>
        <v>MG</v>
      </c>
      <c r="P1350">
        <f t="shared" ref="P1350:P1357" si="1032">VLOOKUP(C1350,products,3,FALSE)</f>
        <v>3393</v>
      </c>
      <c r="Q1350" t="str">
        <f t="shared" ref="Q1350:Q1357" si="1033">VLOOKUP(B1350,sales,2,FALSE)</f>
        <v>Rocco Neubert</v>
      </c>
      <c r="R1350" t="str">
        <f t="shared" ref="R1350:R1357" si="1034">VLOOKUP(B1350,sales,3,FALSE)</f>
        <v>East</v>
      </c>
    </row>
    <row r="1351" spans="1:18">
      <c r="A1351" t="s">
        <v>1515</v>
      </c>
      <c r="B1351" t="s">
        <v>16</v>
      </c>
      <c r="C1351" t="s">
        <v>60</v>
      </c>
      <c r="D1351" t="s">
        <v>196</v>
      </c>
      <c r="E1351" t="s">
        <v>50</v>
      </c>
      <c r="F1351" s="1">
        <v>42820</v>
      </c>
      <c r="G1351" s="1">
        <v>42830</v>
      </c>
      <c r="H1351">
        <v>25288</v>
      </c>
      <c r="I1351" t="str">
        <f>VLOOKUP(pipeline!D1351,account,2,FALSE)</f>
        <v>employment</v>
      </c>
      <c r="J1351">
        <f t="shared" si="1023"/>
        <v>1983</v>
      </c>
      <c r="K1351">
        <f t="shared" si="1024"/>
        <v>2871.35</v>
      </c>
      <c r="L1351">
        <f t="shared" si="1025"/>
        <v>9561</v>
      </c>
      <c r="M1351" t="str">
        <f t="shared" si="1026"/>
        <v>United States</v>
      </c>
      <c r="N1351">
        <f t="shared" si="1027"/>
        <v>0</v>
      </c>
      <c r="O1351" t="str">
        <f t="shared" si="1028"/>
        <v>GTK</v>
      </c>
      <c r="P1351">
        <f t="shared" si="1032"/>
        <v>26768</v>
      </c>
      <c r="Q1351" t="str">
        <f t="shared" si="1033"/>
        <v>Celia Rouche</v>
      </c>
      <c r="R1351" t="str">
        <f t="shared" si="1034"/>
        <v>West</v>
      </c>
    </row>
    <row r="1352" spans="1:18">
      <c r="A1352" t="s">
        <v>1516</v>
      </c>
      <c r="B1352" t="s">
        <v>23</v>
      </c>
      <c r="C1352" t="s">
        <v>56</v>
      </c>
      <c r="D1352" t="s">
        <v>306</v>
      </c>
      <c r="E1352" t="s">
        <v>52</v>
      </c>
      <c r="F1352" s="1">
        <v>42820</v>
      </c>
      <c r="G1352" s="1">
        <v>42880</v>
      </c>
      <c r="H1352">
        <v>0</v>
      </c>
      <c r="I1352" t="str">
        <f>VLOOKUP(pipeline!D1352,account,2,FALSE)</f>
        <v>technolgy</v>
      </c>
      <c r="J1352">
        <f t="shared" si="1023"/>
        <v>1997</v>
      </c>
      <c r="K1352">
        <f t="shared" si="1024"/>
        <v>8170.38</v>
      </c>
      <c r="L1352">
        <f t="shared" si="1025"/>
        <v>16499</v>
      </c>
      <c r="M1352" t="str">
        <f t="shared" si="1026"/>
        <v>Korea</v>
      </c>
      <c r="N1352">
        <f t="shared" si="1027"/>
        <v>0</v>
      </c>
      <c r="O1352" t="str">
        <f t="shared" si="1028"/>
        <v>MG</v>
      </c>
      <c r="P1352">
        <f t="shared" si="1032"/>
        <v>55</v>
      </c>
      <c r="Q1352" t="str">
        <f t="shared" si="1033"/>
        <v>Dustin Brinkmann</v>
      </c>
      <c r="R1352" t="str">
        <f t="shared" si="1034"/>
        <v>Central</v>
      </c>
    </row>
    <row r="1353" spans="1:18">
      <c r="A1353" t="s">
        <v>1517</v>
      </c>
      <c r="B1353" t="s">
        <v>17</v>
      </c>
      <c r="C1353" t="s">
        <v>56</v>
      </c>
      <c r="D1353" t="s">
        <v>87</v>
      </c>
      <c r="E1353" t="s">
        <v>52</v>
      </c>
      <c r="F1353" s="1">
        <v>42820</v>
      </c>
      <c r="G1353" s="1">
        <v>42861</v>
      </c>
      <c r="H1353">
        <v>0</v>
      </c>
      <c r="I1353" t="str">
        <f>VLOOKUP(pipeline!D1353,account,2,FALSE)</f>
        <v>services</v>
      </c>
      <c r="J1353">
        <f t="shared" si="1023"/>
        <v>1982</v>
      </c>
      <c r="K1353">
        <f t="shared" si="1024"/>
        <v>792.46</v>
      </c>
      <c r="L1353">
        <f t="shared" si="1025"/>
        <v>1299</v>
      </c>
      <c r="M1353" t="str">
        <f t="shared" si="1026"/>
        <v>United States</v>
      </c>
      <c r="N1353">
        <f t="shared" si="1027"/>
        <v>0</v>
      </c>
      <c r="O1353" t="str">
        <f t="shared" si="1028"/>
        <v>MG</v>
      </c>
      <c r="P1353">
        <f t="shared" si="1032"/>
        <v>55</v>
      </c>
      <c r="Q1353" t="str">
        <f t="shared" si="1033"/>
        <v>Celia Rouche</v>
      </c>
      <c r="R1353" t="str">
        <f t="shared" si="1034"/>
        <v>West</v>
      </c>
    </row>
    <row r="1354" spans="1:18">
      <c r="A1354" t="s">
        <v>1518</v>
      </c>
      <c r="B1354" t="s">
        <v>41</v>
      </c>
      <c r="C1354" t="s">
        <v>55</v>
      </c>
      <c r="D1354" t="s">
        <v>167</v>
      </c>
      <c r="E1354" t="s">
        <v>52</v>
      </c>
      <c r="F1354" s="1">
        <v>42820</v>
      </c>
      <c r="G1354" s="1">
        <v>42829</v>
      </c>
      <c r="H1354">
        <v>0</v>
      </c>
      <c r="I1354" t="str">
        <f>VLOOKUP(pipeline!D1354,account,2,FALSE)</f>
        <v>marketing</v>
      </c>
      <c r="J1354">
        <f t="shared" si="1023"/>
        <v>2000</v>
      </c>
      <c r="K1354">
        <f t="shared" si="1024"/>
        <v>2952.73</v>
      </c>
      <c r="L1354">
        <f t="shared" si="1025"/>
        <v>5107</v>
      </c>
      <c r="M1354" t="str">
        <f t="shared" si="1026"/>
        <v>United States</v>
      </c>
      <c r="N1354">
        <f t="shared" si="1027"/>
        <v>0</v>
      </c>
      <c r="O1354" t="str">
        <f t="shared" si="1028"/>
        <v>GTX</v>
      </c>
      <c r="P1354">
        <f t="shared" si="1032"/>
        <v>550</v>
      </c>
      <c r="Q1354" t="str">
        <f t="shared" si="1033"/>
        <v>Summer Sewald</v>
      </c>
      <c r="R1354" t="str">
        <f t="shared" si="1034"/>
        <v>West</v>
      </c>
    </row>
    <row r="1355" spans="1:18">
      <c r="A1355" t="s">
        <v>1519</v>
      </c>
      <c r="B1355" t="s">
        <v>41</v>
      </c>
      <c r="C1355" t="s">
        <v>55</v>
      </c>
      <c r="D1355" t="s">
        <v>306</v>
      </c>
      <c r="E1355" t="s">
        <v>52</v>
      </c>
      <c r="F1355" s="1">
        <v>42820</v>
      </c>
      <c r="G1355" s="1">
        <v>42869</v>
      </c>
      <c r="H1355">
        <v>0</v>
      </c>
      <c r="I1355" t="str">
        <f>VLOOKUP(pipeline!D1355,account,2,FALSE)</f>
        <v>technolgy</v>
      </c>
      <c r="J1355">
        <f t="shared" si="1023"/>
        <v>1997</v>
      </c>
      <c r="K1355">
        <f t="shared" si="1024"/>
        <v>8170.38</v>
      </c>
      <c r="L1355">
        <f t="shared" si="1025"/>
        <v>16499</v>
      </c>
      <c r="M1355" t="str">
        <f t="shared" si="1026"/>
        <v>Korea</v>
      </c>
      <c r="N1355">
        <f t="shared" si="1027"/>
        <v>0</v>
      </c>
      <c r="O1355" t="str">
        <f t="shared" si="1028"/>
        <v>GTX</v>
      </c>
      <c r="P1355">
        <f t="shared" si="1032"/>
        <v>550</v>
      </c>
      <c r="Q1355" t="str">
        <f t="shared" si="1033"/>
        <v>Summer Sewald</v>
      </c>
      <c r="R1355" t="str">
        <f t="shared" si="1034"/>
        <v>West</v>
      </c>
    </row>
    <row r="1356" spans="1:18">
      <c r="A1356" t="s">
        <v>1520</v>
      </c>
      <c r="B1356" t="s">
        <v>20</v>
      </c>
      <c r="C1356" t="s">
        <v>57</v>
      </c>
      <c r="D1356" t="s">
        <v>95</v>
      </c>
      <c r="E1356" t="s">
        <v>50</v>
      </c>
      <c r="F1356" s="1">
        <v>42821</v>
      </c>
      <c r="G1356" s="1">
        <v>42884</v>
      </c>
      <c r="H1356">
        <v>3267</v>
      </c>
      <c r="I1356" t="str">
        <f>VLOOKUP(pipeline!D1356,account,2,FALSE)</f>
        <v>medical</v>
      </c>
      <c r="J1356">
        <f t="shared" si="1023"/>
        <v>1984</v>
      </c>
      <c r="K1356">
        <f t="shared" si="1024"/>
        <v>441.08</v>
      </c>
      <c r="L1356">
        <f t="shared" si="1025"/>
        <v>1210</v>
      </c>
      <c r="M1356" t="str">
        <f t="shared" si="1026"/>
        <v>United States</v>
      </c>
      <c r="N1356">
        <f t="shared" si="1027"/>
        <v>0</v>
      </c>
      <c r="O1356" t="str">
        <f t="shared" si="1028"/>
        <v>MG</v>
      </c>
      <c r="P1356">
        <f t="shared" si="1032"/>
        <v>3393</v>
      </c>
      <c r="Q1356" t="str">
        <f t="shared" si="1033"/>
        <v>Dustin Brinkmann</v>
      </c>
      <c r="R1356" t="str">
        <f t="shared" si="1034"/>
        <v>Central</v>
      </c>
    </row>
    <row r="1357" spans="1:18">
      <c r="A1357" t="s">
        <v>1521</v>
      </c>
      <c r="B1357" t="s">
        <v>33</v>
      </c>
      <c r="C1357" t="s">
        <v>59</v>
      </c>
      <c r="D1357" t="s">
        <v>214</v>
      </c>
      <c r="E1357" t="s">
        <v>50</v>
      </c>
      <c r="F1357" s="1">
        <v>42821</v>
      </c>
      <c r="G1357" s="1">
        <v>42895</v>
      </c>
      <c r="H1357">
        <v>5182</v>
      </c>
      <c r="I1357" t="str">
        <f>VLOOKUP(pipeline!D1357,account,2,FALSE)</f>
        <v>medical</v>
      </c>
      <c r="J1357">
        <f t="shared" si="1023"/>
        <v>1999</v>
      </c>
      <c r="K1357">
        <f t="shared" si="1024"/>
        <v>251.41</v>
      </c>
      <c r="L1357">
        <f t="shared" si="1025"/>
        <v>495</v>
      </c>
      <c r="M1357" t="str">
        <f t="shared" si="1026"/>
        <v>United States</v>
      </c>
      <c r="N1357">
        <f t="shared" si="1027"/>
        <v>0</v>
      </c>
      <c r="O1357" t="str">
        <f t="shared" si="1028"/>
        <v>GTX</v>
      </c>
      <c r="P1357">
        <f t="shared" si="1032"/>
        <v>5482</v>
      </c>
      <c r="Q1357" t="str">
        <f t="shared" si="1033"/>
        <v>Rocco Neubert</v>
      </c>
      <c r="R1357" t="str">
        <f t="shared" si="1034"/>
        <v>East</v>
      </c>
    </row>
    <row r="1358" spans="1:18">
      <c r="A1358" t="s">
        <v>1522</v>
      </c>
      <c r="B1358" t="s">
        <v>25</v>
      </c>
      <c r="C1358" t="s">
        <v>56</v>
      </c>
      <c r="D1358" t="s">
        <v>198</v>
      </c>
      <c r="E1358" t="s">
        <v>52</v>
      </c>
      <c r="F1358" s="1">
        <v>42821</v>
      </c>
      <c r="G1358" s="1">
        <v>42832</v>
      </c>
      <c r="H1358">
        <v>0</v>
      </c>
      <c r="I1358" t="str">
        <f>VLOOKUP(pipeline!D1358,account,2,FALSE)</f>
        <v>employment</v>
      </c>
      <c r="J1358">
        <f t="shared" si="1023"/>
        <v>1997</v>
      </c>
      <c r="K1358">
        <f t="shared" si="1024"/>
        <v>291.27</v>
      </c>
      <c r="L1358">
        <f t="shared" si="1025"/>
        <v>586</v>
      </c>
      <c r="M1358" t="str">
        <f t="shared" si="1026"/>
        <v>United States</v>
      </c>
      <c r="N1358">
        <f t="shared" si="1027"/>
        <v>0</v>
      </c>
      <c r="O1358" t="str">
        <f t="shared" si="1028"/>
        <v>MG</v>
      </c>
      <c r="P1358">
        <f t="shared" ref="P1358:P1365" si="1035">VLOOKUP(C1358,products,3,FALSE)</f>
        <v>55</v>
      </c>
      <c r="Q1358" t="str">
        <f t="shared" ref="Q1358:Q1365" si="1036">VLOOKUP(B1358,sales,2,FALSE)</f>
        <v>Melvin Marxen</v>
      </c>
      <c r="R1358" t="str">
        <f t="shared" ref="R1358:R1365" si="1037">VLOOKUP(B1358,sales,3,FALSE)</f>
        <v>Central</v>
      </c>
    </row>
    <row r="1359" spans="1:18">
      <c r="A1359" t="s">
        <v>1523</v>
      </c>
      <c r="B1359" t="s">
        <v>37</v>
      </c>
      <c r="C1359" t="s">
        <v>55</v>
      </c>
      <c r="D1359" t="s">
        <v>196</v>
      </c>
      <c r="E1359" t="s">
        <v>50</v>
      </c>
      <c r="F1359" s="1">
        <v>42821</v>
      </c>
      <c r="G1359" s="1">
        <v>42880</v>
      </c>
      <c r="H1359">
        <v>540</v>
      </c>
      <c r="I1359" t="str">
        <f>VLOOKUP(pipeline!D1359,account,2,FALSE)</f>
        <v>employment</v>
      </c>
      <c r="J1359">
        <f t="shared" si="1023"/>
        <v>1983</v>
      </c>
      <c r="K1359">
        <f t="shared" si="1024"/>
        <v>2871.35</v>
      </c>
      <c r="L1359">
        <f t="shared" si="1025"/>
        <v>9561</v>
      </c>
      <c r="M1359" t="str">
        <f t="shared" si="1026"/>
        <v>United States</v>
      </c>
      <c r="N1359">
        <f t="shared" si="1027"/>
        <v>0</v>
      </c>
      <c r="O1359" t="str">
        <f t="shared" si="1028"/>
        <v>GTX</v>
      </c>
      <c r="P1359">
        <f t="shared" si="1035"/>
        <v>550</v>
      </c>
      <c r="Q1359" t="str">
        <f t="shared" si="1036"/>
        <v>Summer Sewald</v>
      </c>
      <c r="R1359" t="str">
        <f t="shared" si="1037"/>
        <v>West</v>
      </c>
    </row>
    <row r="1360" spans="1:18">
      <c r="A1360" t="s">
        <v>1524</v>
      </c>
      <c r="B1360" t="s">
        <v>37</v>
      </c>
      <c r="C1360" t="s">
        <v>57</v>
      </c>
      <c r="D1360" t="s">
        <v>103</v>
      </c>
      <c r="E1360" t="s">
        <v>50</v>
      </c>
      <c r="F1360" s="1">
        <v>42821</v>
      </c>
      <c r="G1360" s="1">
        <v>42856</v>
      </c>
      <c r="H1360">
        <v>3492</v>
      </c>
      <c r="I1360" t="str">
        <f>VLOOKUP(pipeline!D1360,account,2,FALSE)</f>
        <v>employment</v>
      </c>
      <c r="J1360">
        <f t="shared" si="1023"/>
        <v>1988</v>
      </c>
      <c r="K1360">
        <f t="shared" si="1024"/>
        <v>2059.9</v>
      </c>
      <c r="L1360">
        <f t="shared" si="1025"/>
        <v>3644</v>
      </c>
      <c r="M1360" t="str">
        <f t="shared" si="1026"/>
        <v>United States</v>
      </c>
      <c r="N1360">
        <f t="shared" si="1027"/>
        <v>0</v>
      </c>
      <c r="O1360" t="str">
        <f t="shared" si="1028"/>
        <v>MG</v>
      </c>
      <c r="P1360">
        <f t="shared" si="1035"/>
        <v>3393</v>
      </c>
      <c r="Q1360" t="str">
        <f t="shared" si="1036"/>
        <v>Summer Sewald</v>
      </c>
      <c r="R1360" t="str">
        <f t="shared" si="1037"/>
        <v>West</v>
      </c>
    </row>
    <row r="1361" spans="1:18">
      <c r="A1361" t="s">
        <v>1525</v>
      </c>
      <c r="B1361" t="s">
        <v>27</v>
      </c>
      <c r="C1361" t="s">
        <v>59</v>
      </c>
      <c r="D1361" t="s">
        <v>129</v>
      </c>
      <c r="E1361" t="s">
        <v>50</v>
      </c>
      <c r="F1361" s="1">
        <v>42821</v>
      </c>
      <c r="G1361" s="1">
        <v>42912</v>
      </c>
      <c r="H1361">
        <v>5991</v>
      </c>
      <c r="I1361" t="str">
        <f>VLOOKUP(pipeline!D1361,account,2,FALSE)</f>
        <v>marketing</v>
      </c>
      <c r="J1361">
        <f t="shared" si="1023"/>
        <v>1995</v>
      </c>
      <c r="K1361">
        <f t="shared" si="1024"/>
        <v>2173.98</v>
      </c>
      <c r="L1361">
        <f t="shared" si="1025"/>
        <v>2928</v>
      </c>
      <c r="M1361" t="str">
        <f t="shared" si="1026"/>
        <v>United States</v>
      </c>
      <c r="N1361" t="str">
        <f t="shared" si="1027"/>
        <v>Inity</v>
      </c>
      <c r="O1361" t="str">
        <f t="shared" si="1028"/>
        <v>GTX</v>
      </c>
      <c r="P1361">
        <f t="shared" si="1035"/>
        <v>5482</v>
      </c>
      <c r="Q1361" t="str">
        <f t="shared" si="1036"/>
        <v>Melvin Marxen</v>
      </c>
      <c r="R1361" t="str">
        <f t="shared" si="1037"/>
        <v>Central</v>
      </c>
    </row>
    <row r="1362" spans="1:18">
      <c r="A1362" t="s">
        <v>1526</v>
      </c>
      <c r="B1362" t="s">
        <v>15</v>
      </c>
      <c r="C1362" t="s">
        <v>55</v>
      </c>
      <c r="D1362" t="s">
        <v>194</v>
      </c>
      <c r="E1362" t="s">
        <v>52</v>
      </c>
      <c r="F1362" s="1">
        <v>42821</v>
      </c>
      <c r="G1362" s="1">
        <v>42827</v>
      </c>
      <c r="H1362">
        <v>0</v>
      </c>
      <c r="I1362" t="str">
        <f>VLOOKUP(pipeline!D1362,account,2,FALSE)</f>
        <v>medical</v>
      </c>
      <c r="J1362">
        <f t="shared" si="1023"/>
        <v>2004</v>
      </c>
      <c r="K1362">
        <f t="shared" si="1024"/>
        <v>1618.89</v>
      </c>
      <c r="L1362">
        <f t="shared" si="1025"/>
        <v>3889</v>
      </c>
      <c r="M1362" t="str">
        <f t="shared" si="1026"/>
        <v>United States</v>
      </c>
      <c r="N1362">
        <f t="shared" si="1027"/>
        <v>0</v>
      </c>
      <c r="O1362" t="str">
        <f t="shared" si="1028"/>
        <v>GTX</v>
      </c>
      <c r="P1362">
        <f t="shared" si="1035"/>
        <v>550</v>
      </c>
      <c r="Q1362" t="str">
        <f t="shared" si="1036"/>
        <v>Celia Rouche</v>
      </c>
      <c r="R1362" t="str">
        <f t="shared" si="1037"/>
        <v>West</v>
      </c>
    </row>
    <row r="1363" spans="1:18">
      <c r="A1363" t="s">
        <v>1527</v>
      </c>
      <c r="B1363" t="s">
        <v>15</v>
      </c>
      <c r="C1363" t="s">
        <v>57</v>
      </c>
      <c r="D1363" t="s">
        <v>210</v>
      </c>
      <c r="E1363" t="s">
        <v>52</v>
      </c>
      <c r="F1363" s="1">
        <v>42821</v>
      </c>
      <c r="G1363" s="1">
        <v>42831</v>
      </c>
      <c r="H1363">
        <v>0</v>
      </c>
      <c r="I1363" t="str">
        <f>VLOOKUP(pipeline!D1363,account,2,FALSE)</f>
        <v>technolgy</v>
      </c>
      <c r="J1363">
        <f t="shared" si="1023"/>
        <v>1980</v>
      </c>
      <c r="K1363">
        <f t="shared" si="1024"/>
        <v>7708.38</v>
      </c>
      <c r="L1363">
        <f t="shared" si="1025"/>
        <v>13756</v>
      </c>
      <c r="M1363" t="str">
        <f t="shared" si="1026"/>
        <v>United States</v>
      </c>
      <c r="N1363">
        <f t="shared" si="1027"/>
        <v>0</v>
      </c>
      <c r="O1363" t="str">
        <f t="shared" si="1028"/>
        <v>MG</v>
      </c>
      <c r="P1363">
        <f t="shared" si="1035"/>
        <v>3393</v>
      </c>
      <c r="Q1363" t="str">
        <f t="shared" si="1036"/>
        <v>Celia Rouche</v>
      </c>
      <c r="R1363" t="str">
        <f t="shared" si="1037"/>
        <v>West</v>
      </c>
    </row>
    <row r="1364" spans="1:18">
      <c r="A1364" t="s">
        <v>1528</v>
      </c>
      <c r="B1364" t="s">
        <v>22</v>
      </c>
      <c r="C1364" t="s">
        <v>56</v>
      </c>
      <c r="D1364" t="s">
        <v>149</v>
      </c>
      <c r="E1364" t="s">
        <v>52</v>
      </c>
      <c r="F1364" s="1">
        <v>42821</v>
      </c>
      <c r="G1364" s="1">
        <v>42856</v>
      </c>
      <c r="H1364">
        <v>0</v>
      </c>
      <c r="I1364" t="str">
        <f>VLOOKUP(pipeline!D1364,account,2,FALSE)</f>
        <v>technolgy</v>
      </c>
      <c r="J1364">
        <f t="shared" si="1023"/>
        <v>2005</v>
      </c>
      <c r="K1364">
        <f t="shared" si="1024"/>
        <v>1520.66</v>
      </c>
      <c r="L1364">
        <f t="shared" si="1025"/>
        <v>1806</v>
      </c>
      <c r="M1364" t="str">
        <f t="shared" si="1026"/>
        <v>United States</v>
      </c>
      <c r="N1364">
        <f t="shared" si="1027"/>
        <v>0</v>
      </c>
      <c r="O1364" t="str">
        <f t="shared" si="1028"/>
        <v>MG</v>
      </c>
      <c r="P1364">
        <f t="shared" si="1035"/>
        <v>55</v>
      </c>
      <c r="Q1364" t="str">
        <f t="shared" si="1036"/>
        <v>Dustin Brinkmann</v>
      </c>
      <c r="R1364" t="str">
        <f t="shared" si="1037"/>
        <v>Central</v>
      </c>
    </row>
    <row r="1365" spans="1:18">
      <c r="A1365" t="s">
        <v>1529</v>
      </c>
      <c r="B1365" t="s">
        <v>35</v>
      </c>
      <c r="C1365" t="s">
        <v>59</v>
      </c>
      <c r="D1365" t="s">
        <v>127</v>
      </c>
      <c r="E1365" t="s">
        <v>52</v>
      </c>
      <c r="F1365" s="1">
        <v>42821</v>
      </c>
      <c r="G1365" s="1">
        <v>42870</v>
      </c>
      <c r="H1365">
        <v>0</v>
      </c>
      <c r="I1365" t="str">
        <f>VLOOKUP(pipeline!D1365,account,2,FALSE)</f>
        <v>software</v>
      </c>
      <c r="J1365">
        <f t="shared" si="1023"/>
        <v>1979</v>
      </c>
      <c r="K1365">
        <f t="shared" si="1024"/>
        <v>4478.47</v>
      </c>
      <c r="L1365">
        <f t="shared" si="1025"/>
        <v>13809</v>
      </c>
      <c r="M1365" t="str">
        <f t="shared" si="1026"/>
        <v>United States</v>
      </c>
      <c r="N1365">
        <f t="shared" si="1027"/>
        <v>0</v>
      </c>
      <c r="O1365" t="str">
        <f t="shared" si="1028"/>
        <v>GTX</v>
      </c>
      <c r="P1365">
        <f t="shared" si="1035"/>
        <v>5482</v>
      </c>
      <c r="Q1365" t="str">
        <f t="shared" si="1036"/>
        <v>Rocco Neubert</v>
      </c>
      <c r="R1365" t="str">
        <f t="shared" si="1037"/>
        <v>East</v>
      </c>
    </row>
    <row r="1366" spans="1:18">
      <c r="A1366" t="s">
        <v>1530</v>
      </c>
      <c r="B1366" t="s">
        <v>23</v>
      </c>
      <c r="C1366" t="s">
        <v>56</v>
      </c>
      <c r="D1366" t="s">
        <v>129</v>
      </c>
      <c r="E1366" t="s">
        <v>50</v>
      </c>
      <c r="F1366" s="1">
        <v>42821</v>
      </c>
      <c r="G1366" s="1">
        <v>42914</v>
      </c>
      <c r="H1366">
        <v>49</v>
      </c>
      <c r="I1366" t="str">
        <f>VLOOKUP(pipeline!D1366,account,2,FALSE)</f>
        <v>marketing</v>
      </c>
      <c r="J1366">
        <f t="shared" si="1023"/>
        <v>1995</v>
      </c>
      <c r="K1366">
        <f t="shared" si="1024"/>
        <v>2173.98</v>
      </c>
      <c r="L1366">
        <f t="shared" si="1025"/>
        <v>2928</v>
      </c>
      <c r="M1366" t="str">
        <f t="shared" si="1026"/>
        <v>United States</v>
      </c>
      <c r="N1366" t="str">
        <f t="shared" si="1027"/>
        <v>Inity</v>
      </c>
      <c r="O1366" t="str">
        <f t="shared" si="1028"/>
        <v>MG</v>
      </c>
      <c r="P1366">
        <f t="shared" ref="P1366:P1374" si="1038">VLOOKUP(C1366,products,3,FALSE)</f>
        <v>55</v>
      </c>
      <c r="Q1366" t="str">
        <f t="shared" ref="Q1366:Q1374" si="1039">VLOOKUP(B1366,sales,2,FALSE)</f>
        <v>Dustin Brinkmann</v>
      </c>
      <c r="R1366" t="str">
        <f t="shared" ref="R1366:R1374" si="1040">VLOOKUP(B1366,sales,3,FALSE)</f>
        <v>Central</v>
      </c>
    </row>
    <row r="1367" spans="1:18">
      <c r="A1367" t="s">
        <v>1531</v>
      </c>
      <c r="B1367" t="s">
        <v>17</v>
      </c>
      <c r="C1367" t="s">
        <v>58</v>
      </c>
      <c r="D1367" t="s">
        <v>381</v>
      </c>
      <c r="E1367" t="s">
        <v>53</v>
      </c>
      <c r="F1367" s="1">
        <v>42821</v>
      </c>
      <c r="I1367" t="str">
        <f>VLOOKUP(pipeline!D1367,account,2,FALSE)</f>
        <v>marketing</v>
      </c>
      <c r="J1367">
        <f t="shared" si="1023"/>
        <v>1999</v>
      </c>
      <c r="K1367">
        <f t="shared" si="1024"/>
        <v>1197.44</v>
      </c>
      <c r="L1367">
        <f t="shared" si="1025"/>
        <v>2570</v>
      </c>
      <c r="M1367" t="str">
        <f t="shared" si="1026"/>
        <v>United States</v>
      </c>
      <c r="N1367">
        <f t="shared" si="1027"/>
        <v>0</v>
      </c>
      <c r="O1367" t="str">
        <f t="shared" si="1028"/>
        <v>GTX</v>
      </c>
      <c r="P1367">
        <f t="shared" si="1038"/>
        <v>1096</v>
      </c>
      <c r="Q1367" t="str">
        <f t="shared" si="1039"/>
        <v>Celia Rouche</v>
      </c>
      <c r="R1367" t="str">
        <f t="shared" si="1040"/>
        <v>West</v>
      </c>
    </row>
    <row r="1368" spans="1:18">
      <c r="A1368" t="s">
        <v>1532</v>
      </c>
      <c r="B1368" t="s">
        <v>41</v>
      </c>
      <c r="C1368" t="s">
        <v>58</v>
      </c>
      <c r="D1368" t="s">
        <v>112</v>
      </c>
      <c r="E1368" t="s">
        <v>52</v>
      </c>
      <c r="F1368" s="1">
        <v>42821</v>
      </c>
      <c r="G1368" s="1">
        <v>42828</v>
      </c>
      <c r="H1368">
        <v>0</v>
      </c>
      <c r="I1368" t="str">
        <f>VLOOKUP(pipeline!D1368,account,2,FALSE)</f>
        <v>retail</v>
      </c>
      <c r="J1368">
        <f t="shared" si="1023"/>
        <v>1990</v>
      </c>
      <c r="K1368">
        <f t="shared" si="1024"/>
        <v>4968.91</v>
      </c>
      <c r="L1368">
        <f t="shared" si="1025"/>
        <v>7523</v>
      </c>
      <c r="M1368" t="str">
        <f t="shared" si="1026"/>
        <v>United States</v>
      </c>
      <c r="N1368">
        <f t="shared" si="1027"/>
        <v>0</v>
      </c>
      <c r="O1368" t="str">
        <f t="shared" si="1028"/>
        <v>GTX</v>
      </c>
      <c r="P1368">
        <f t="shared" si="1038"/>
        <v>1096</v>
      </c>
      <c r="Q1368" t="str">
        <f t="shared" si="1039"/>
        <v>Summer Sewald</v>
      </c>
      <c r="R1368" t="str">
        <f t="shared" si="1040"/>
        <v>West</v>
      </c>
    </row>
    <row r="1369" spans="1:18">
      <c r="A1369" t="s">
        <v>1533</v>
      </c>
      <c r="B1369" t="s">
        <v>41</v>
      </c>
      <c r="C1369" t="s">
        <v>57</v>
      </c>
      <c r="D1369" t="s">
        <v>231</v>
      </c>
      <c r="E1369" t="s">
        <v>50</v>
      </c>
      <c r="F1369" s="1">
        <v>42821</v>
      </c>
      <c r="G1369" s="1">
        <v>42828</v>
      </c>
      <c r="H1369">
        <v>4253</v>
      </c>
      <c r="I1369" t="str">
        <f>VLOOKUP(pipeline!D1369,account,2,FALSE)</f>
        <v>technolgy</v>
      </c>
      <c r="J1369">
        <f t="shared" si="1023"/>
        <v>2010</v>
      </c>
      <c r="K1369">
        <f t="shared" si="1024"/>
        <v>587.72</v>
      </c>
      <c r="L1369">
        <f t="shared" si="1025"/>
        <v>1501</v>
      </c>
      <c r="M1369" t="str">
        <f t="shared" si="1026"/>
        <v>United States</v>
      </c>
      <c r="N1369">
        <f t="shared" si="1027"/>
        <v>0</v>
      </c>
      <c r="O1369" t="str">
        <f t="shared" si="1028"/>
        <v>MG</v>
      </c>
      <c r="P1369">
        <f t="shared" si="1038"/>
        <v>3393</v>
      </c>
      <c r="Q1369" t="str">
        <f t="shared" si="1039"/>
        <v>Summer Sewald</v>
      </c>
      <c r="R1369" t="str">
        <f t="shared" si="1040"/>
        <v>West</v>
      </c>
    </row>
    <row r="1370" spans="1:18">
      <c r="A1370" t="s">
        <v>1534</v>
      </c>
      <c r="B1370" t="s">
        <v>19</v>
      </c>
      <c r="C1370" t="s">
        <v>56</v>
      </c>
      <c r="D1370" t="s">
        <v>85</v>
      </c>
      <c r="E1370" t="s">
        <v>52</v>
      </c>
      <c r="F1370" s="1">
        <v>42822</v>
      </c>
      <c r="G1370" s="1">
        <v>42833</v>
      </c>
      <c r="H1370">
        <v>0</v>
      </c>
      <c r="I1370" t="str">
        <f>VLOOKUP(pipeline!D1370,account,2,FALSE)</f>
        <v>software</v>
      </c>
      <c r="J1370">
        <f t="shared" ref="J1370:J1388" si="1041">VLOOKUP(D1370,account,3,FALSE)</f>
        <v>1998</v>
      </c>
      <c r="K1370">
        <f t="shared" ref="K1370:K1388" si="1042">VLOOKUP(D1370,account,4,FALSE)</f>
        <v>2714.9</v>
      </c>
      <c r="L1370">
        <f t="shared" ref="L1370:L1388" si="1043">VLOOKUP(D1370,account,5,FALSE)</f>
        <v>2641</v>
      </c>
      <c r="M1370" t="str">
        <f t="shared" ref="M1370:M1388" si="1044">VLOOKUP(D1370,account,6,FALSE)</f>
        <v>United States</v>
      </c>
      <c r="N1370" t="str">
        <f t="shared" ref="N1370:N1388" si="1045">VLOOKUP(D1370,accounts,7,FALSE)</f>
        <v>Acme Corporation</v>
      </c>
      <c r="O1370" t="str">
        <f t="shared" ref="O1370:O1388" si="1046">VLOOKUP(C1370,products,2,FALSE)</f>
        <v>MG</v>
      </c>
      <c r="P1370">
        <f t="shared" si="1038"/>
        <v>55</v>
      </c>
      <c r="Q1370" t="str">
        <f t="shared" si="1039"/>
        <v>Dustin Brinkmann</v>
      </c>
      <c r="R1370" t="str">
        <f t="shared" si="1040"/>
        <v>Central</v>
      </c>
    </row>
    <row r="1371" spans="1:18">
      <c r="A1371" t="s">
        <v>1535</v>
      </c>
      <c r="B1371" t="s">
        <v>19</v>
      </c>
      <c r="C1371" t="s">
        <v>56</v>
      </c>
      <c r="D1371" t="s">
        <v>85</v>
      </c>
      <c r="E1371" t="s">
        <v>52</v>
      </c>
      <c r="F1371" s="1">
        <v>42822</v>
      </c>
      <c r="G1371" s="1">
        <v>42894</v>
      </c>
      <c r="H1371">
        <v>0</v>
      </c>
      <c r="I1371" t="str">
        <f>VLOOKUP(pipeline!D1371,account,2,FALSE)</f>
        <v>software</v>
      </c>
      <c r="J1371">
        <f t="shared" si="1041"/>
        <v>1998</v>
      </c>
      <c r="K1371">
        <f t="shared" si="1042"/>
        <v>2714.9</v>
      </c>
      <c r="L1371">
        <f t="shared" si="1043"/>
        <v>2641</v>
      </c>
      <c r="M1371" t="str">
        <f t="shared" si="1044"/>
        <v>United States</v>
      </c>
      <c r="N1371" t="str">
        <f t="shared" si="1045"/>
        <v>Acme Corporation</v>
      </c>
      <c r="O1371" t="str">
        <f t="shared" si="1046"/>
        <v>MG</v>
      </c>
      <c r="P1371">
        <f t="shared" si="1038"/>
        <v>55</v>
      </c>
      <c r="Q1371" t="str">
        <f t="shared" si="1039"/>
        <v>Dustin Brinkmann</v>
      </c>
      <c r="R1371" t="str">
        <f t="shared" si="1040"/>
        <v>Central</v>
      </c>
    </row>
    <row r="1372" spans="1:18">
      <c r="A1372" t="s">
        <v>1536</v>
      </c>
      <c r="B1372" t="s">
        <v>32</v>
      </c>
      <c r="C1372" t="s">
        <v>55</v>
      </c>
      <c r="D1372" t="s">
        <v>223</v>
      </c>
      <c r="E1372" t="s">
        <v>50</v>
      </c>
      <c r="F1372" s="1">
        <v>42822</v>
      </c>
      <c r="G1372" s="1">
        <v>42885</v>
      </c>
      <c r="H1372">
        <v>422</v>
      </c>
      <c r="I1372" t="str">
        <f>VLOOKUP(pipeline!D1372,account,2,FALSE)</f>
        <v>retail</v>
      </c>
      <c r="J1372">
        <f t="shared" si="1041"/>
        <v>2003</v>
      </c>
      <c r="K1372">
        <f t="shared" si="1042"/>
        <v>1419.98</v>
      </c>
      <c r="L1372">
        <f t="shared" si="1043"/>
        <v>4018</v>
      </c>
      <c r="M1372" t="str">
        <f t="shared" si="1044"/>
        <v>United States</v>
      </c>
      <c r="N1372">
        <f t="shared" si="1045"/>
        <v>0</v>
      </c>
      <c r="O1372" t="str">
        <f t="shared" si="1046"/>
        <v>GTX</v>
      </c>
      <c r="P1372">
        <f t="shared" si="1038"/>
        <v>550</v>
      </c>
      <c r="Q1372" t="str">
        <f t="shared" si="1039"/>
        <v>Rocco Neubert</v>
      </c>
      <c r="R1372" t="str">
        <f t="shared" si="1040"/>
        <v>East</v>
      </c>
    </row>
    <row r="1373" spans="1:18">
      <c r="A1373" t="s">
        <v>1537</v>
      </c>
      <c r="B1373" t="s">
        <v>20</v>
      </c>
      <c r="C1373" t="s">
        <v>55</v>
      </c>
      <c r="D1373" t="s">
        <v>306</v>
      </c>
      <c r="E1373" t="s">
        <v>52</v>
      </c>
      <c r="F1373" s="1">
        <v>42822</v>
      </c>
      <c r="G1373" s="1">
        <v>42831</v>
      </c>
      <c r="H1373">
        <v>0</v>
      </c>
      <c r="I1373" t="str">
        <f>VLOOKUP(pipeline!D1373,account,2,FALSE)</f>
        <v>technolgy</v>
      </c>
      <c r="J1373">
        <f t="shared" si="1041"/>
        <v>1997</v>
      </c>
      <c r="K1373">
        <f t="shared" si="1042"/>
        <v>8170.38</v>
      </c>
      <c r="L1373">
        <f t="shared" si="1043"/>
        <v>16499</v>
      </c>
      <c r="M1373" t="str">
        <f t="shared" si="1044"/>
        <v>Korea</v>
      </c>
      <c r="N1373">
        <f t="shared" si="1045"/>
        <v>0</v>
      </c>
      <c r="O1373" t="str">
        <f t="shared" si="1046"/>
        <v>GTX</v>
      </c>
      <c r="P1373">
        <f t="shared" si="1038"/>
        <v>550</v>
      </c>
      <c r="Q1373" t="str">
        <f t="shared" si="1039"/>
        <v>Dustin Brinkmann</v>
      </c>
      <c r="R1373" t="str">
        <f t="shared" si="1040"/>
        <v>Central</v>
      </c>
    </row>
    <row r="1374" spans="1:18">
      <c r="A1374" t="s">
        <v>1538</v>
      </c>
      <c r="B1374" t="s">
        <v>20</v>
      </c>
      <c r="C1374" t="s">
        <v>58</v>
      </c>
      <c r="D1374" t="s">
        <v>85</v>
      </c>
      <c r="E1374" t="s">
        <v>50</v>
      </c>
      <c r="F1374" s="1">
        <v>42822</v>
      </c>
      <c r="G1374" s="1">
        <v>42833</v>
      </c>
      <c r="H1374">
        <v>1056</v>
      </c>
      <c r="I1374" t="str">
        <f>VLOOKUP(pipeline!D1374,account,2,FALSE)</f>
        <v>software</v>
      </c>
      <c r="J1374">
        <f t="shared" si="1041"/>
        <v>1998</v>
      </c>
      <c r="K1374">
        <f t="shared" si="1042"/>
        <v>2714.9</v>
      </c>
      <c r="L1374">
        <f t="shared" si="1043"/>
        <v>2641</v>
      </c>
      <c r="M1374" t="str">
        <f t="shared" si="1044"/>
        <v>United States</v>
      </c>
      <c r="N1374" t="str">
        <f t="shared" si="1045"/>
        <v>Acme Corporation</v>
      </c>
      <c r="O1374" t="str">
        <f t="shared" si="1046"/>
        <v>GTX</v>
      </c>
      <c r="P1374">
        <f t="shared" si="1038"/>
        <v>1096</v>
      </c>
      <c r="Q1374" t="str">
        <f t="shared" si="1039"/>
        <v>Dustin Brinkmann</v>
      </c>
      <c r="R1374" t="str">
        <f t="shared" si="1040"/>
        <v>Central</v>
      </c>
    </row>
    <row r="1375" spans="1:18">
      <c r="A1375" t="s">
        <v>1539</v>
      </c>
      <c r="B1375" t="s">
        <v>25</v>
      </c>
      <c r="C1375" t="s">
        <v>57</v>
      </c>
      <c r="D1375" t="s">
        <v>309</v>
      </c>
      <c r="E1375" t="s">
        <v>52</v>
      </c>
      <c r="F1375" s="1">
        <v>42822</v>
      </c>
      <c r="G1375" s="1">
        <v>42828</v>
      </c>
      <c r="H1375">
        <v>0</v>
      </c>
      <c r="I1375" t="str">
        <f>VLOOKUP(pipeline!D1375,account,2,FALSE)</f>
        <v>marketing</v>
      </c>
      <c r="J1375">
        <f t="shared" si="1041"/>
        <v>1986</v>
      </c>
      <c r="K1375">
        <f t="shared" si="1042"/>
        <v>2403.58</v>
      </c>
      <c r="L1375">
        <f t="shared" si="1043"/>
        <v>8801</v>
      </c>
      <c r="M1375" t="str">
        <f t="shared" si="1044"/>
        <v>United States</v>
      </c>
      <c r="N1375">
        <f t="shared" si="1045"/>
        <v>0</v>
      </c>
      <c r="O1375" t="str">
        <f t="shared" si="1046"/>
        <v>MG</v>
      </c>
      <c r="P1375">
        <f>VLOOKUP(C1375,products,3,FALSE)</f>
        <v>3393</v>
      </c>
      <c r="Q1375" t="str">
        <f>VLOOKUP(B1375,sales,2,FALSE)</f>
        <v>Melvin Marxen</v>
      </c>
      <c r="R1375" t="str">
        <f>VLOOKUP(B1375,sales,3,FALSE)</f>
        <v>Central</v>
      </c>
    </row>
    <row r="1376" spans="1:18">
      <c r="A1376" t="s">
        <v>1540</v>
      </c>
      <c r="B1376" t="s">
        <v>25</v>
      </c>
      <c r="C1376" t="s">
        <v>57</v>
      </c>
      <c r="D1376" t="s">
        <v>117</v>
      </c>
      <c r="E1376" t="s">
        <v>50</v>
      </c>
      <c r="F1376" s="1">
        <v>42822</v>
      </c>
      <c r="G1376" s="1">
        <v>42834</v>
      </c>
      <c r="H1376">
        <v>3665</v>
      </c>
      <c r="I1376" t="str">
        <f>VLOOKUP(pipeline!D1376,account,2,FALSE)</f>
        <v>services</v>
      </c>
      <c r="J1376">
        <f t="shared" si="1041"/>
        <v>1997</v>
      </c>
      <c r="K1376">
        <f t="shared" si="1042"/>
        <v>2041.73</v>
      </c>
      <c r="L1376">
        <f t="shared" si="1043"/>
        <v>5276</v>
      </c>
      <c r="M1376" t="str">
        <f t="shared" si="1044"/>
        <v>United States</v>
      </c>
      <c r="N1376">
        <f t="shared" si="1045"/>
        <v>0</v>
      </c>
      <c r="O1376" t="str">
        <f t="shared" si="1046"/>
        <v>MG</v>
      </c>
      <c r="P1376">
        <f>VLOOKUP(C1376,products,3,FALSE)</f>
        <v>3393</v>
      </c>
      <c r="Q1376" t="str">
        <f>VLOOKUP(B1376,sales,2,FALSE)</f>
        <v>Melvin Marxen</v>
      </c>
      <c r="R1376" t="str">
        <f>VLOOKUP(B1376,sales,3,FALSE)</f>
        <v>Central</v>
      </c>
    </row>
    <row r="1377" spans="1:18">
      <c r="A1377" t="s">
        <v>1541</v>
      </c>
      <c r="B1377" t="s">
        <v>26</v>
      </c>
      <c r="C1377" t="s">
        <v>56</v>
      </c>
      <c r="D1377" t="s">
        <v>158</v>
      </c>
      <c r="E1377" t="s">
        <v>52</v>
      </c>
      <c r="F1377" s="1">
        <v>42822</v>
      </c>
      <c r="G1377" s="1">
        <v>42828</v>
      </c>
      <c r="H1377">
        <v>0</v>
      </c>
      <c r="I1377" t="str">
        <f>VLOOKUP(pipeline!D1377,account,2,FALSE)</f>
        <v>finance</v>
      </c>
      <c r="J1377">
        <f t="shared" si="1041"/>
        <v>2006</v>
      </c>
      <c r="K1377">
        <f t="shared" si="1042"/>
        <v>1102.43</v>
      </c>
      <c r="L1377">
        <f t="shared" si="1043"/>
        <v>1759</v>
      </c>
      <c r="M1377" t="str">
        <f t="shared" si="1044"/>
        <v>United States</v>
      </c>
      <c r="N1377">
        <f t="shared" si="1045"/>
        <v>0</v>
      </c>
      <c r="O1377" t="str">
        <f t="shared" si="1046"/>
        <v>MG</v>
      </c>
      <c r="P1377">
        <f>VLOOKUP(C1377,products,3,FALSE)</f>
        <v>55</v>
      </c>
      <c r="Q1377" t="str">
        <f>VLOOKUP(B1377,sales,2,FALSE)</f>
        <v>Melvin Marxen</v>
      </c>
      <c r="R1377" t="str">
        <f>VLOOKUP(B1377,sales,3,FALSE)</f>
        <v>Central</v>
      </c>
    </row>
    <row r="1378" spans="1:18">
      <c r="A1378" t="s">
        <v>1542</v>
      </c>
      <c r="B1378" t="s">
        <v>14</v>
      </c>
      <c r="C1378" t="s">
        <v>56</v>
      </c>
      <c r="D1378" t="s">
        <v>167</v>
      </c>
      <c r="E1378" t="s">
        <v>50</v>
      </c>
      <c r="F1378" s="1">
        <v>42822</v>
      </c>
      <c r="G1378" s="1">
        <v>42833</v>
      </c>
      <c r="H1378">
        <v>58</v>
      </c>
      <c r="I1378" t="str">
        <f>VLOOKUP(pipeline!D1378,account,2,FALSE)</f>
        <v>marketing</v>
      </c>
      <c r="J1378">
        <f t="shared" si="1041"/>
        <v>2000</v>
      </c>
      <c r="K1378">
        <f t="shared" si="1042"/>
        <v>2952.73</v>
      </c>
      <c r="L1378">
        <f t="shared" si="1043"/>
        <v>5107</v>
      </c>
      <c r="M1378" t="str">
        <f t="shared" si="1044"/>
        <v>United States</v>
      </c>
      <c r="N1378">
        <f t="shared" si="1045"/>
        <v>0</v>
      </c>
      <c r="O1378" t="str">
        <f t="shared" si="1046"/>
        <v>MG</v>
      </c>
      <c r="P1378">
        <f>VLOOKUP(C1378,products,3,FALSE)</f>
        <v>55</v>
      </c>
      <c r="Q1378" t="str">
        <f>VLOOKUP(B1378,sales,2,FALSE)</f>
        <v>Celia Rouche</v>
      </c>
      <c r="R1378" t="str">
        <f>VLOOKUP(B1378,sales,3,FALSE)</f>
        <v>West</v>
      </c>
    </row>
    <row r="1379" spans="1:18">
      <c r="A1379" t="s">
        <v>1543</v>
      </c>
      <c r="B1379" t="s">
        <v>37</v>
      </c>
      <c r="C1379" t="s">
        <v>59</v>
      </c>
      <c r="D1379" t="s">
        <v>196</v>
      </c>
      <c r="E1379" t="s">
        <v>50</v>
      </c>
      <c r="F1379" s="1">
        <v>42822</v>
      </c>
      <c r="G1379" s="1">
        <v>42912</v>
      </c>
      <c r="H1379">
        <v>7356</v>
      </c>
      <c r="I1379" t="str">
        <f>VLOOKUP(pipeline!D1379,account,2,FALSE)</f>
        <v>employment</v>
      </c>
      <c r="J1379">
        <f t="shared" si="1041"/>
        <v>1983</v>
      </c>
      <c r="K1379">
        <f t="shared" si="1042"/>
        <v>2871.35</v>
      </c>
      <c r="L1379">
        <f t="shared" si="1043"/>
        <v>9561</v>
      </c>
      <c r="M1379" t="str">
        <f t="shared" si="1044"/>
        <v>United States</v>
      </c>
      <c r="N1379">
        <f t="shared" si="1045"/>
        <v>0</v>
      </c>
      <c r="O1379" t="str">
        <f t="shared" si="1046"/>
        <v>GTX</v>
      </c>
      <c r="P1379">
        <f>VLOOKUP(C1379,products,3,FALSE)</f>
        <v>5482</v>
      </c>
      <c r="Q1379" t="str">
        <f>VLOOKUP(B1379,sales,2,FALSE)</f>
        <v>Summer Sewald</v>
      </c>
      <c r="R1379" t="str">
        <f>VLOOKUP(B1379,sales,3,FALSE)</f>
        <v>West</v>
      </c>
    </row>
    <row r="1380" spans="1:18">
      <c r="A1380" t="s">
        <v>1544</v>
      </c>
      <c r="B1380" t="s">
        <v>21</v>
      </c>
      <c r="C1380" t="s">
        <v>56</v>
      </c>
      <c r="D1380" t="s">
        <v>226</v>
      </c>
      <c r="E1380" t="s">
        <v>50</v>
      </c>
      <c r="F1380" s="1">
        <v>42822</v>
      </c>
      <c r="G1380" s="1">
        <v>42892</v>
      </c>
      <c r="H1380">
        <v>55</v>
      </c>
      <c r="I1380" t="str">
        <f>VLOOKUP(pipeline!D1380,account,2,FALSE)</f>
        <v>medical</v>
      </c>
      <c r="J1380">
        <f t="shared" si="1041"/>
        <v>2017</v>
      </c>
      <c r="K1380">
        <f t="shared" si="1042"/>
        <v>4.54</v>
      </c>
      <c r="L1380">
        <f t="shared" si="1043"/>
        <v>9</v>
      </c>
      <c r="M1380" t="str">
        <f t="shared" si="1044"/>
        <v>United States</v>
      </c>
      <c r="N1380">
        <f t="shared" si="1045"/>
        <v>0</v>
      </c>
      <c r="O1380" t="str">
        <f t="shared" si="1046"/>
        <v>MG</v>
      </c>
      <c r="P1380">
        <f t="shared" ref="P1380:P1387" si="1047">VLOOKUP(C1380,products,3,FALSE)</f>
        <v>55</v>
      </c>
      <c r="Q1380" t="str">
        <f t="shared" ref="Q1380:Q1387" si="1048">VLOOKUP(B1380,sales,2,FALSE)</f>
        <v>Dustin Brinkmann</v>
      </c>
      <c r="R1380" t="str">
        <f t="shared" ref="R1380:R1387" si="1049">VLOOKUP(B1380,sales,3,FALSE)</f>
        <v>Central</v>
      </c>
    </row>
    <row r="1381" spans="1:18">
      <c r="A1381" t="s">
        <v>1545</v>
      </c>
      <c r="B1381" t="s">
        <v>15</v>
      </c>
      <c r="C1381" t="s">
        <v>57</v>
      </c>
      <c r="D1381" t="s">
        <v>119</v>
      </c>
      <c r="E1381" t="s">
        <v>50</v>
      </c>
      <c r="F1381" s="1">
        <v>42822</v>
      </c>
      <c r="G1381" s="1">
        <v>42913</v>
      </c>
      <c r="H1381">
        <v>3738</v>
      </c>
      <c r="I1381" t="str">
        <f>VLOOKUP(pipeline!D1381,account,2,FALSE)</f>
        <v>entertainment</v>
      </c>
      <c r="J1381">
        <f t="shared" si="1041"/>
        <v>1992</v>
      </c>
      <c r="K1381">
        <f t="shared" si="1042"/>
        <v>324.19</v>
      </c>
      <c r="L1381">
        <f t="shared" si="1043"/>
        <v>978</v>
      </c>
      <c r="M1381" t="str">
        <f t="shared" si="1044"/>
        <v>United States</v>
      </c>
      <c r="N1381">
        <f t="shared" si="1045"/>
        <v>0</v>
      </c>
      <c r="O1381" t="str">
        <f t="shared" si="1046"/>
        <v>MG</v>
      </c>
      <c r="P1381">
        <f t="shared" si="1047"/>
        <v>3393</v>
      </c>
      <c r="Q1381" t="str">
        <f t="shared" si="1048"/>
        <v>Celia Rouche</v>
      </c>
      <c r="R1381" t="str">
        <f t="shared" si="1049"/>
        <v>West</v>
      </c>
    </row>
    <row r="1382" spans="1:18">
      <c r="A1382" t="s">
        <v>1546</v>
      </c>
      <c r="B1382" t="s">
        <v>40</v>
      </c>
      <c r="C1382" t="s">
        <v>56</v>
      </c>
      <c r="D1382" t="s">
        <v>238</v>
      </c>
      <c r="E1382" t="s">
        <v>53</v>
      </c>
      <c r="F1382" s="1">
        <v>42822</v>
      </c>
      <c r="I1382" t="str">
        <f>VLOOKUP(pipeline!D1382,account,2,FALSE)</f>
        <v>marketing</v>
      </c>
      <c r="J1382">
        <f t="shared" si="1041"/>
        <v>2012</v>
      </c>
      <c r="K1382">
        <f t="shared" si="1042"/>
        <v>45.39</v>
      </c>
      <c r="L1382">
        <f t="shared" si="1043"/>
        <v>100</v>
      </c>
      <c r="M1382" t="str">
        <f t="shared" si="1044"/>
        <v>United States</v>
      </c>
      <c r="N1382" t="str">
        <f t="shared" si="1045"/>
        <v>Inity</v>
      </c>
      <c r="O1382" t="str">
        <f t="shared" si="1046"/>
        <v>MG</v>
      </c>
      <c r="P1382">
        <f t="shared" si="1047"/>
        <v>55</v>
      </c>
      <c r="Q1382" t="str">
        <f t="shared" si="1048"/>
        <v>Summer Sewald</v>
      </c>
      <c r="R1382" t="str">
        <f t="shared" si="1049"/>
        <v>West</v>
      </c>
    </row>
    <row r="1383" spans="1:18">
      <c r="A1383" t="s">
        <v>1547</v>
      </c>
      <c r="B1383" t="s">
        <v>40</v>
      </c>
      <c r="C1383" t="s">
        <v>55</v>
      </c>
      <c r="D1383" t="s">
        <v>306</v>
      </c>
      <c r="E1383" t="s">
        <v>52</v>
      </c>
      <c r="F1383" s="1">
        <v>42822</v>
      </c>
      <c r="G1383" s="1">
        <v>42829</v>
      </c>
      <c r="H1383">
        <v>0</v>
      </c>
      <c r="I1383" t="str">
        <f>VLOOKUP(pipeline!D1383,account,2,FALSE)</f>
        <v>technolgy</v>
      </c>
      <c r="J1383">
        <f t="shared" si="1041"/>
        <v>1997</v>
      </c>
      <c r="K1383">
        <f t="shared" si="1042"/>
        <v>8170.38</v>
      </c>
      <c r="L1383">
        <f t="shared" si="1043"/>
        <v>16499</v>
      </c>
      <c r="M1383" t="str">
        <f t="shared" si="1044"/>
        <v>Korea</v>
      </c>
      <c r="N1383">
        <f t="shared" si="1045"/>
        <v>0</v>
      </c>
      <c r="O1383" t="str">
        <f t="shared" si="1046"/>
        <v>GTX</v>
      </c>
      <c r="P1383">
        <f t="shared" si="1047"/>
        <v>550</v>
      </c>
      <c r="Q1383" t="str">
        <f t="shared" si="1048"/>
        <v>Summer Sewald</v>
      </c>
      <c r="R1383" t="str">
        <f t="shared" si="1049"/>
        <v>West</v>
      </c>
    </row>
    <row r="1384" spans="1:18">
      <c r="A1384" t="s">
        <v>1548</v>
      </c>
      <c r="B1384" t="s">
        <v>40</v>
      </c>
      <c r="C1384" t="s">
        <v>57</v>
      </c>
      <c r="D1384" t="s">
        <v>282</v>
      </c>
      <c r="E1384" t="s">
        <v>52</v>
      </c>
      <c r="F1384" s="1">
        <v>42822</v>
      </c>
      <c r="G1384" s="1">
        <v>42881</v>
      </c>
      <c r="H1384">
        <v>0</v>
      </c>
      <c r="I1384" t="str">
        <f>VLOOKUP(pipeline!D1384,account,2,FALSE)</f>
        <v>medical</v>
      </c>
      <c r="J1384">
        <f t="shared" si="1041"/>
        <v>1985</v>
      </c>
      <c r="K1384">
        <f t="shared" si="1042"/>
        <v>2741.37</v>
      </c>
      <c r="L1384">
        <f t="shared" si="1043"/>
        <v>9226</v>
      </c>
      <c r="M1384" t="str">
        <f t="shared" si="1044"/>
        <v>United States</v>
      </c>
      <c r="N1384">
        <f t="shared" si="1045"/>
        <v>0</v>
      </c>
      <c r="O1384" t="str">
        <f t="shared" si="1046"/>
        <v>MG</v>
      </c>
      <c r="P1384">
        <f t="shared" si="1047"/>
        <v>3393</v>
      </c>
      <c r="Q1384" t="str">
        <f t="shared" si="1048"/>
        <v>Summer Sewald</v>
      </c>
      <c r="R1384" t="str">
        <f t="shared" si="1049"/>
        <v>West</v>
      </c>
    </row>
    <row r="1385" spans="1:18">
      <c r="A1385" t="s">
        <v>1549</v>
      </c>
      <c r="B1385" t="s">
        <v>40</v>
      </c>
      <c r="C1385" t="s">
        <v>58</v>
      </c>
      <c r="D1385" t="s">
        <v>196</v>
      </c>
      <c r="E1385" t="s">
        <v>50</v>
      </c>
      <c r="F1385" s="1">
        <v>42822</v>
      </c>
      <c r="G1385" s="1">
        <v>42870</v>
      </c>
      <c r="H1385">
        <v>888</v>
      </c>
      <c r="I1385" t="str">
        <f>VLOOKUP(pipeline!D1385,account,2,FALSE)</f>
        <v>employment</v>
      </c>
      <c r="J1385">
        <f t="shared" si="1041"/>
        <v>1983</v>
      </c>
      <c r="K1385">
        <f t="shared" si="1042"/>
        <v>2871.35</v>
      </c>
      <c r="L1385">
        <f t="shared" si="1043"/>
        <v>9561</v>
      </c>
      <c r="M1385" t="str">
        <f t="shared" si="1044"/>
        <v>United States</v>
      </c>
      <c r="N1385">
        <f t="shared" si="1045"/>
        <v>0</v>
      </c>
      <c r="O1385" t="str">
        <f t="shared" si="1046"/>
        <v>GTX</v>
      </c>
      <c r="P1385">
        <f t="shared" si="1047"/>
        <v>1096</v>
      </c>
      <c r="Q1385" t="str">
        <f t="shared" si="1048"/>
        <v>Summer Sewald</v>
      </c>
      <c r="R1385" t="str">
        <f t="shared" si="1049"/>
        <v>West</v>
      </c>
    </row>
    <row r="1386" spans="1:18">
      <c r="A1386" t="s">
        <v>1550</v>
      </c>
      <c r="B1386" t="s">
        <v>22</v>
      </c>
      <c r="C1386" t="s">
        <v>59</v>
      </c>
      <c r="D1386" t="s">
        <v>97</v>
      </c>
      <c r="E1386" t="s">
        <v>50</v>
      </c>
      <c r="F1386" s="1">
        <v>42822</v>
      </c>
      <c r="G1386" s="1">
        <v>42832</v>
      </c>
      <c r="H1386">
        <v>5447</v>
      </c>
      <c r="I1386" t="str">
        <f>VLOOKUP(pipeline!D1386,account,2,FALSE)</f>
        <v>medical</v>
      </c>
      <c r="J1386">
        <f t="shared" si="1041"/>
        <v>2012</v>
      </c>
      <c r="K1386">
        <f t="shared" si="1042"/>
        <v>587.34</v>
      </c>
      <c r="L1386">
        <f t="shared" si="1043"/>
        <v>1356</v>
      </c>
      <c r="M1386" t="str">
        <f t="shared" si="1044"/>
        <v>Philipines</v>
      </c>
      <c r="N1386">
        <f t="shared" si="1045"/>
        <v>0</v>
      </c>
      <c r="O1386" t="str">
        <f t="shared" si="1046"/>
        <v>GTX</v>
      </c>
      <c r="P1386">
        <f t="shared" si="1047"/>
        <v>5482</v>
      </c>
      <c r="Q1386" t="str">
        <f t="shared" si="1048"/>
        <v>Dustin Brinkmann</v>
      </c>
      <c r="R1386" t="str">
        <f t="shared" si="1049"/>
        <v>Central</v>
      </c>
    </row>
    <row r="1387" spans="1:18">
      <c r="A1387" t="s">
        <v>1551</v>
      </c>
      <c r="B1387" t="s">
        <v>29</v>
      </c>
      <c r="C1387" t="s">
        <v>59</v>
      </c>
      <c r="D1387" t="s">
        <v>221</v>
      </c>
      <c r="E1387" t="s">
        <v>50</v>
      </c>
      <c r="F1387" s="1">
        <v>42822</v>
      </c>
      <c r="G1387" s="1">
        <v>42830</v>
      </c>
      <c r="H1387">
        <v>5972</v>
      </c>
      <c r="I1387" t="str">
        <f>VLOOKUP(pipeline!D1387,account,2,FALSE)</f>
        <v>technolgy</v>
      </c>
      <c r="J1387">
        <f t="shared" si="1041"/>
        <v>2000</v>
      </c>
      <c r="K1387">
        <f t="shared" si="1042"/>
        <v>1223.72</v>
      </c>
      <c r="L1387">
        <f t="shared" si="1043"/>
        <v>2497</v>
      </c>
      <c r="M1387" t="str">
        <f t="shared" si="1044"/>
        <v>Norway</v>
      </c>
      <c r="N1387">
        <f t="shared" si="1045"/>
        <v>0</v>
      </c>
      <c r="O1387" t="str">
        <f t="shared" si="1046"/>
        <v>GTX</v>
      </c>
      <c r="P1387">
        <f t="shared" si="1047"/>
        <v>5482</v>
      </c>
      <c r="Q1387" t="str">
        <f t="shared" si="1048"/>
        <v>Melvin Marxen</v>
      </c>
      <c r="R1387" t="str">
        <f t="shared" si="1049"/>
        <v>Central</v>
      </c>
    </row>
    <row r="1388" spans="1:18">
      <c r="A1388" t="s">
        <v>1552</v>
      </c>
      <c r="B1388" t="s">
        <v>9</v>
      </c>
      <c r="C1388" t="s">
        <v>57</v>
      </c>
      <c r="D1388" t="s">
        <v>124</v>
      </c>
      <c r="E1388" t="s">
        <v>50</v>
      </c>
      <c r="F1388" s="1">
        <v>42822</v>
      </c>
      <c r="G1388" s="1">
        <v>42884</v>
      </c>
      <c r="H1388">
        <v>3395</v>
      </c>
      <c r="I1388" t="str">
        <f>VLOOKUP(pipeline!D1388,account,2,FALSE)</f>
        <v>entertainment</v>
      </c>
      <c r="J1388">
        <f t="shared" si="1041"/>
        <v>1989</v>
      </c>
      <c r="K1388">
        <f t="shared" si="1042"/>
        <v>3838.39</v>
      </c>
      <c r="L1388">
        <f t="shared" si="1043"/>
        <v>8274</v>
      </c>
      <c r="M1388" t="str">
        <f t="shared" si="1044"/>
        <v>United States</v>
      </c>
      <c r="N1388">
        <f t="shared" si="1045"/>
        <v>0</v>
      </c>
      <c r="O1388" t="str">
        <f t="shared" si="1046"/>
        <v>MG</v>
      </c>
      <c r="P1388">
        <f>VLOOKUP(C1388,products,3,FALSE)</f>
        <v>3393</v>
      </c>
      <c r="Q1388" t="str">
        <f>VLOOKUP(B1388,sales,2,FALSE)</f>
        <v>Cara Losch</v>
      </c>
      <c r="R1388" t="str">
        <f>VLOOKUP(B1388,sales,3,FALSE)</f>
        <v>East</v>
      </c>
    </row>
    <row r="1389" spans="1:18">
      <c r="A1389" t="s">
        <v>1553</v>
      </c>
      <c r="B1389" t="s">
        <v>10</v>
      </c>
      <c r="C1389" t="s">
        <v>56</v>
      </c>
      <c r="D1389" t="s">
        <v>180</v>
      </c>
      <c r="E1389" t="s">
        <v>52</v>
      </c>
      <c r="F1389" s="1">
        <v>42822</v>
      </c>
      <c r="G1389" s="1">
        <v>42832</v>
      </c>
      <c r="H1389">
        <v>0</v>
      </c>
      <c r="I1389" t="str">
        <f>VLOOKUP(pipeline!D1389,account,2,FALSE)</f>
        <v>medical</v>
      </c>
      <c r="J1389">
        <f t="shared" ref="J1389:J1397" si="1050">VLOOKUP(D1389,account,3,FALSE)</f>
        <v>1991</v>
      </c>
      <c r="K1389">
        <f t="shared" ref="K1389:K1397" si="1051">VLOOKUP(D1389,account,4,FALSE)</f>
        <v>326.82</v>
      </c>
      <c r="L1389">
        <f t="shared" ref="L1389:L1397" si="1052">VLOOKUP(D1389,account,5,FALSE)</f>
        <v>1016</v>
      </c>
      <c r="M1389" t="str">
        <f t="shared" ref="M1389:M1397" si="1053">VLOOKUP(D1389,account,6,FALSE)</f>
        <v>United States</v>
      </c>
      <c r="N1389">
        <f t="shared" ref="N1389:N1397" si="1054">VLOOKUP(D1389,accounts,7,FALSE)</f>
        <v>0</v>
      </c>
      <c r="O1389" t="str">
        <f t="shared" ref="O1389:O1397" si="1055">VLOOKUP(C1389,products,2,FALSE)</f>
        <v>MG</v>
      </c>
      <c r="P1389">
        <f t="shared" ref="P1389:P1394" si="1056">VLOOKUP(C1389,products,3,FALSE)</f>
        <v>55</v>
      </c>
      <c r="Q1389" t="str">
        <f t="shared" ref="Q1389:Q1394" si="1057">VLOOKUP(B1389,sales,2,FALSE)</f>
        <v>Cara Losch</v>
      </c>
      <c r="R1389" t="str">
        <f t="shared" ref="R1389:R1394" si="1058">VLOOKUP(B1389,sales,3,FALSE)</f>
        <v>East</v>
      </c>
    </row>
    <row r="1390" spans="1:18">
      <c r="A1390" t="s">
        <v>1554</v>
      </c>
      <c r="B1390" t="s">
        <v>41</v>
      </c>
      <c r="C1390" t="s">
        <v>58</v>
      </c>
      <c r="D1390" t="s">
        <v>167</v>
      </c>
      <c r="E1390" t="s">
        <v>50</v>
      </c>
      <c r="F1390" s="1">
        <v>42822</v>
      </c>
      <c r="G1390" s="1">
        <v>42824</v>
      </c>
      <c r="H1390">
        <v>1084</v>
      </c>
      <c r="I1390" t="str">
        <f>VLOOKUP(pipeline!D1390,account,2,FALSE)</f>
        <v>marketing</v>
      </c>
      <c r="J1390">
        <f t="shared" si="1050"/>
        <v>2000</v>
      </c>
      <c r="K1390">
        <f t="shared" si="1051"/>
        <v>2952.73</v>
      </c>
      <c r="L1390">
        <f t="shared" si="1052"/>
        <v>5107</v>
      </c>
      <c r="M1390" t="str">
        <f t="shared" si="1053"/>
        <v>United States</v>
      </c>
      <c r="N1390">
        <f t="shared" si="1054"/>
        <v>0</v>
      </c>
      <c r="O1390" t="str">
        <f t="shared" si="1055"/>
        <v>GTX</v>
      </c>
      <c r="P1390">
        <f t="shared" si="1056"/>
        <v>1096</v>
      </c>
      <c r="Q1390" t="str">
        <f t="shared" si="1057"/>
        <v>Summer Sewald</v>
      </c>
      <c r="R1390" t="str">
        <f t="shared" si="1058"/>
        <v>West</v>
      </c>
    </row>
    <row r="1391" spans="1:18">
      <c r="A1391" t="s">
        <v>1555</v>
      </c>
      <c r="B1391" t="s">
        <v>20</v>
      </c>
      <c r="C1391" t="s">
        <v>57</v>
      </c>
      <c r="D1391" t="s">
        <v>309</v>
      </c>
      <c r="E1391" t="s">
        <v>50</v>
      </c>
      <c r="F1391" s="1">
        <v>42823</v>
      </c>
      <c r="G1391" s="1">
        <v>42889</v>
      </c>
      <c r="H1391">
        <v>3670</v>
      </c>
      <c r="I1391" t="str">
        <f>VLOOKUP(pipeline!D1391,account,2,FALSE)</f>
        <v>marketing</v>
      </c>
      <c r="J1391">
        <f t="shared" si="1050"/>
        <v>1986</v>
      </c>
      <c r="K1391">
        <f t="shared" si="1051"/>
        <v>2403.58</v>
      </c>
      <c r="L1391">
        <f t="shared" si="1052"/>
        <v>8801</v>
      </c>
      <c r="M1391" t="str">
        <f t="shared" si="1053"/>
        <v>United States</v>
      </c>
      <c r="N1391">
        <f t="shared" si="1054"/>
        <v>0</v>
      </c>
      <c r="O1391" t="str">
        <f t="shared" si="1055"/>
        <v>MG</v>
      </c>
      <c r="P1391">
        <f t="shared" si="1056"/>
        <v>3393</v>
      </c>
      <c r="Q1391" t="str">
        <f t="shared" si="1057"/>
        <v>Dustin Brinkmann</v>
      </c>
      <c r="R1391" t="str">
        <f t="shared" si="1058"/>
        <v>Central</v>
      </c>
    </row>
    <row r="1392" spans="1:18">
      <c r="A1392" t="s">
        <v>1556</v>
      </c>
      <c r="B1392" t="s">
        <v>33</v>
      </c>
      <c r="C1392" t="s">
        <v>58</v>
      </c>
      <c r="D1392" t="s">
        <v>248</v>
      </c>
      <c r="E1392" t="s">
        <v>52</v>
      </c>
      <c r="F1392" s="1">
        <v>42823</v>
      </c>
      <c r="G1392" s="1">
        <v>42827</v>
      </c>
      <c r="H1392">
        <v>0</v>
      </c>
      <c r="I1392" t="str">
        <f>VLOOKUP(pipeline!D1392,account,2,FALSE)</f>
        <v>telecommunications</v>
      </c>
      <c r="J1392">
        <f t="shared" si="1050"/>
        <v>1994</v>
      </c>
      <c r="K1392">
        <f t="shared" si="1051"/>
        <v>6395.05</v>
      </c>
      <c r="L1392">
        <f t="shared" si="1052"/>
        <v>20275</v>
      </c>
      <c r="M1392" t="str">
        <f t="shared" si="1053"/>
        <v>United States</v>
      </c>
      <c r="N1392">
        <f t="shared" si="1054"/>
        <v>0</v>
      </c>
      <c r="O1392" t="str">
        <f t="shared" si="1055"/>
        <v>GTX</v>
      </c>
      <c r="P1392">
        <f t="shared" si="1056"/>
        <v>1096</v>
      </c>
      <c r="Q1392" t="str">
        <f t="shared" si="1057"/>
        <v>Rocco Neubert</v>
      </c>
      <c r="R1392" t="str">
        <f t="shared" si="1058"/>
        <v>East</v>
      </c>
    </row>
    <row r="1393" spans="1:18">
      <c r="A1393" t="s">
        <v>1557</v>
      </c>
      <c r="B1393" t="s">
        <v>33</v>
      </c>
      <c r="C1393" t="s">
        <v>59</v>
      </c>
      <c r="D1393" t="s">
        <v>245</v>
      </c>
      <c r="E1393" t="s">
        <v>50</v>
      </c>
      <c r="F1393" s="1">
        <v>42823</v>
      </c>
      <c r="G1393" s="1">
        <v>42888</v>
      </c>
      <c r="H1393">
        <v>5304</v>
      </c>
      <c r="I1393" t="str">
        <f>VLOOKUP(pipeline!D1393,account,2,FALSE)</f>
        <v>retail</v>
      </c>
      <c r="J1393">
        <f t="shared" si="1050"/>
        <v>1990</v>
      </c>
      <c r="K1393">
        <f t="shared" si="1051"/>
        <v>2520.83</v>
      </c>
      <c r="L1393">
        <f t="shared" si="1052"/>
        <v>3502</v>
      </c>
      <c r="M1393" t="str">
        <f t="shared" si="1053"/>
        <v>United States</v>
      </c>
      <c r="N1393">
        <f t="shared" si="1054"/>
        <v>0</v>
      </c>
      <c r="O1393" t="str">
        <f t="shared" si="1055"/>
        <v>GTX</v>
      </c>
      <c r="P1393">
        <f t="shared" si="1056"/>
        <v>5482</v>
      </c>
      <c r="Q1393" t="str">
        <f t="shared" si="1057"/>
        <v>Rocco Neubert</v>
      </c>
      <c r="R1393" t="str">
        <f t="shared" si="1058"/>
        <v>East</v>
      </c>
    </row>
    <row r="1394" spans="1:18">
      <c r="A1394" t="s">
        <v>1558</v>
      </c>
      <c r="B1394" t="s">
        <v>25</v>
      </c>
      <c r="C1394" t="s">
        <v>59</v>
      </c>
      <c r="D1394" t="s">
        <v>108</v>
      </c>
      <c r="E1394" t="s">
        <v>52</v>
      </c>
      <c r="F1394" s="1">
        <v>42823</v>
      </c>
      <c r="G1394" s="1">
        <v>42831</v>
      </c>
      <c r="H1394">
        <v>0</v>
      </c>
      <c r="I1394" t="str">
        <f>VLOOKUP(pipeline!D1394,account,2,FALSE)</f>
        <v>telecommunications</v>
      </c>
      <c r="J1394">
        <f t="shared" si="1050"/>
        <v>1988</v>
      </c>
      <c r="K1394">
        <f t="shared" si="1051"/>
        <v>5266.09</v>
      </c>
      <c r="L1394">
        <f t="shared" si="1052"/>
        <v>8595</v>
      </c>
      <c r="M1394" t="str">
        <f t="shared" si="1053"/>
        <v>United States</v>
      </c>
      <c r="N1394" t="str">
        <f t="shared" si="1054"/>
        <v>Sonron</v>
      </c>
      <c r="O1394" t="str">
        <f t="shared" si="1055"/>
        <v>GTX</v>
      </c>
      <c r="P1394">
        <f t="shared" si="1056"/>
        <v>5482</v>
      </c>
      <c r="Q1394" t="str">
        <f t="shared" si="1057"/>
        <v>Melvin Marxen</v>
      </c>
      <c r="R1394" t="str">
        <f t="shared" si="1058"/>
        <v>Central</v>
      </c>
    </row>
    <row r="1395" spans="1:18">
      <c r="A1395" t="s">
        <v>1559</v>
      </c>
      <c r="B1395" t="s">
        <v>34</v>
      </c>
      <c r="C1395" t="s">
        <v>55</v>
      </c>
      <c r="D1395" t="s">
        <v>132</v>
      </c>
      <c r="E1395" t="s">
        <v>50</v>
      </c>
      <c r="F1395" s="1">
        <v>42823</v>
      </c>
      <c r="G1395" s="1">
        <v>42866</v>
      </c>
      <c r="H1395">
        <v>549</v>
      </c>
      <c r="I1395" t="str">
        <f>VLOOKUP(pipeline!D1395,account,2,FALSE)</f>
        <v>technolgy</v>
      </c>
      <c r="J1395">
        <f t="shared" si="1050"/>
        <v>1996</v>
      </c>
      <c r="K1395">
        <f t="shared" si="1051"/>
        <v>1100.04</v>
      </c>
      <c r="L1395">
        <f t="shared" si="1052"/>
        <v>2822</v>
      </c>
      <c r="M1395" t="str">
        <f t="shared" si="1053"/>
        <v>United States</v>
      </c>
      <c r="N1395">
        <f t="shared" si="1054"/>
        <v>0</v>
      </c>
      <c r="O1395" t="str">
        <f t="shared" si="1055"/>
        <v>GTX</v>
      </c>
      <c r="P1395">
        <f t="shared" ref="P1395:P1402" si="1059">VLOOKUP(C1395,products,3,FALSE)</f>
        <v>550</v>
      </c>
      <c r="Q1395" t="str">
        <f t="shared" ref="Q1395:Q1402" si="1060">VLOOKUP(B1395,sales,2,FALSE)</f>
        <v>Rocco Neubert</v>
      </c>
      <c r="R1395" t="str">
        <f t="shared" ref="R1395:R1402" si="1061">VLOOKUP(B1395,sales,3,FALSE)</f>
        <v>East</v>
      </c>
    </row>
    <row r="1396" spans="1:18">
      <c r="A1396" t="s">
        <v>1560</v>
      </c>
      <c r="B1396" t="s">
        <v>26</v>
      </c>
      <c r="C1396" t="s">
        <v>57</v>
      </c>
      <c r="D1396" t="s">
        <v>143</v>
      </c>
      <c r="E1396" t="s">
        <v>52</v>
      </c>
      <c r="F1396" s="1">
        <v>42823</v>
      </c>
      <c r="G1396" s="1">
        <v>42830</v>
      </c>
      <c r="H1396">
        <v>0</v>
      </c>
      <c r="I1396" t="str">
        <f>VLOOKUP(pipeline!D1396,account,2,FALSE)</f>
        <v>finance</v>
      </c>
      <c r="J1396">
        <f t="shared" si="1050"/>
        <v>1987</v>
      </c>
      <c r="K1396">
        <f t="shared" si="1051"/>
        <v>1698.2</v>
      </c>
      <c r="L1396">
        <f t="shared" si="1052"/>
        <v>3798</v>
      </c>
      <c r="M1396" t="str">
        <f t="shared" si="1053"/>
        <v>United States</v>
      </c>
      <c r="N1396">
        <f t="shared" si="1054"/>
        <v>0</v>
      </c>
      <c r="O1396" t="str">
        <f t="shared" si="1055"/>
        <v>MG</v>
      </c>
      <c r="P1396">
        <f t="shared" si="1059"/>
        <v>3393</v>
      </c>
      <c r="Q1396" t="str">
        <f t="shared" si="1060"/>
        <v>Melvin Marxen</v>
      </c>
      <c r="R1396" t="str">
        <f t="shared" si="1061"/>
        <v>Central</v>
      </c>
    </row>
    <row r="1397" spans="1:18">
      <c r="A1397" t="s">
        <v>1561</v>
      </c>
      <c r="B1397" t="s">
        <v>27</v>
      </c>
      <c r="C1397" t="s">
        <v>55</v>
      </c>
      <c r="D1397" t="s">
        <v>306</v>
      </c>
      <c r="E1397" t="s">
        <v>50</v>
      </c>
      <c r="F1397" s="1">
        <v>42823</v>
      </c>
      <c r="G1397" s="1">
        <v>42830</v>
      </c>
      <c r="H1397">
        <v>553</v>
      </c>
      <c r="I1397" t="str">
        <f>VLOOKUP(pipeline!D1397,account,2,FALSE)</f>
        <v>technolgy</v>
      </c>
      <c r="J1397">
        <f t="shared" si="1050"/>
        <v>1997</v>
      </c>
      <c r="K1397">
        <f t="shared" si="1051"/>
        <v>8170.38</v>
      </c>
      <c r="L1397">
        <f t="shared" si="1052"/>
        <v>16499</v>
      </c>
      <c r="M1397" t="str">
        <f t="shared" si="1053"/>
        <v>Korea</v>
      </c>
      <c r="N1397">
        <f t="shared" si="1054"/>
        <v>0</v>
      </c>
      <c r="O1397" t="str">
        <f t="shared" si="1055"/>
        <v>GTX</v>
      </c>
      <c r="P1397">
        <f t="shared" si="1059"/>
        <v>550</v>
      </c>
      <c r="Q1397" t="str">
        <f t="shared" si="1060"/>
        <v>Melvin Marxen</v>
      </c>
      <c r="R1397" t="str">
        <f t="shared" si="1061"/>
        <v>Central</v>
      </c>
    </row>
    <row r="1398" spans="1:18">
      <c r="A1398" t="s">
        <v>1562</v>
      </c>
      <c r="B1398" t="s">
        <v>38</v>
      </c>
      <c r="C1398" t="s">
        <v>58</v>
      </c>
      <c r="D1398" t="s">
        <v>153</v>
      </c>
      <c r="E1398" t="s">
        <v>52</v>
      </c>
      <c r="F1398" s="1">
        <v>42823</v>
      </c>
      <c r="G1398" s="1">
        <v>42860</v>
      </c>
      <c r="H1398">
        <v>0</v>
      </c>
      <c r="I1398" t="str">
        <f>VLOOKUP(pipeline!D1398,account,2,FALSE)</f>
        <v>retail</v>
      </c>
      <c r="J1398">
        <f t="shared" ref="J1398:J1437" si="1062">VLOOKUP(D1398,account,3,FALSE)</f>
        <v>2001</v>
      </c>
      <c r="K1398">
        <f t="shared" ref="K1398:K1437" si="1063">VLOOKUP(D1398,account,4,FALSE)</f>
        <v>2437.85</v>
      </c>
      <c r="L1398">
        <f t="shared" ref="L1398:L1437" si="1064">VLOOKUP(D1398,account,5,FALSE)</f>
        <v>4874</v>
      </c>
      <c r="M1398" t="str">
        <f t="shared" ref="M1398:M1437" si="1065">VLOOKUP(D1398,account,6,FALSE)</f>
        <v>United States</v>
      </c>
      <c r="N1398">
        <f t="shared" ref="N1398:N1437" si="1066">VLOOKUP(D1398,accounts,7,FALSE)</f>
        <v>0</v>
      </c>
      <c r="O1398" t="str">
        <f t="shared" ref="O1398:O1437" si="1067">VLOOKUP(C1398,products,2,FALSE)</f>
        <v>GTX</v>
      </c>
      <c r="P1398">
        <f t="shared" si="1059"/>
        <v>1096</v>
      </c>
      <c r="Q1398" t="str">
        <f t="shared" si="1060"/>
        <v>Summer Sewald</v>
      </c>
      <c r="R1398" t="str">
        <f t="shared" si="1061"/>
        <v>West</v>
      </c>
    </row>
    <row r="1399" spans="1:18">
      <c r="A1399" t="s">
        <v>1563</v>
      </c>
      <c r="B1399" t="s">
        <v>38</v>
      </c>
      <c r="C1399" t="s">
        <v>57</v>
      </c>
      <c r="D1399" t="s">
        <v>205</v>
      </c>
      <c r="E1399" t="s">
        <v>50</v>
      </c>
      <c r="F1399" s="1">
        <v>42823</v>
      </c>
      <c r="G1399" s="1">
        <v>42832</v>
      </c>
      <c r="H1399">
        <v>3523</v>
      </c>
      <c r="I1399" t="str">
        <f>VLOOKUP(pipeline!D1399,account,2,FALSE)</f>
        <v>telecommunications</v>
      </c>
      <c r="J1399">
        <f t="shared" si="1062"/>
        <v>1995</v>
      </c>
      <c r="K1399">
        <f t="shared" si="1063"/>
        <v>1825.82</v>
      </c>
      <c r="L1399">
        <f t="shared" si="1064"/>
        <v>5595</v>
      </c>
      <c r="M1399" t="str">
        <f t="shared" si="1065"/>
        <v>United States</v>
      </c>
      <c r="N1399" t="str">
        <f t="shared" si="1066"/>
        <v>Sonron</v>
      </c>
      <c r="O1399" t="str">
        <f t="shared" si="1067"/>
        <v>MG</v>
      </c>
      <c r="P1399">
        <f t="shared" si="1059"/>
        <v>3393</v>
      </c>
      <c r="Q1399" t="str">
        <f t="shared" si="1060"/>
        <v>Summer Sewald</v>
      </c>
      <c r="R1399" t="str">
        <f t="shared" si="1061"/>
        <v>West</v>
      </c>
    </row>
    <row r="1400" spans="1:18">
      <c r="A1400" t="s">
        <v>1564</v>
      </c>
      <c r="B1400" t="s">
        <v>39</v>
      </c>
      <c r="C1400" t="s">
        <v>55</v>
      </c>
      <c r="D1400" t="s">
        <v>210</v>
      </c>
      <c r="E1400" t="s">
        <v>52</v>
      </c>
      <c r="F1400" s="1">
        <v>42823</v>
      </c>
      <c r="G1400" s="1">
        <v>42875</v>
      </c>
      <c r="H1400">
        <v>0</v>
      </c>
      <c r="I1400" t="str">
        <f>VLOOKUP(pipeline!D1400,account,2,FALSE)</f>
        <v>technolgy</v>
      </c>
      <c r="J1400">
        <f t="shared" si="1062"/>
        <v>1980</v>
      </c>
      <c r="K1400">
        <f t="shared" si="1063"/>
        <v>7708.38</v>
      </c>
      <c r="L1400">
        <f t="shared" si="1064"/>
        <v>13756</v>
      </c>
      <c r="M1400" t="str">
        <f t="shared" si="1065"/>
        <v>United States</v>
      </c>
      <c r="N1400">
        <f t="shared" si="1066"/>
        <v>0</v>
      </c>
      <c r="O1400" t="str">
        <f t="shared" si="1067"/>
        <v>GTX</v>
      </c>
      <c r="P1400">
        <f t="shared" si="1059"/>
        <v>550</v>
      </c>
      <c r="Q1400" t="str">
        <f t="shared" si="1060"/>
        <v>Summer Sewald</v>
      </c>
      <c r="R1400" t="str">
        <f t="shared" si="1061"/>
        <v>West</v>
      </c>
    </row>
    <row r="1401" spans="1:18">
      <c r="A1401" t="s">
        <v>1565</v>
      </c>
      <c r="B1401" t="s">
        <v>39</v>
      </c>
      <c r="C1401" t="s">
        <v>55</v>
      </c>
      <c r="D1401" t="s">
        <v>306</v>
      </c>
      <c r="E1401" t="s">
        <v>50</v>
      </c>
      <c r="F1401" s="1">
        <v>42823</v>
      </c>
      <c r="G1401" s="1">
        <v>42914</v>
      </c>
      <c r="H1401">
        <v>424</v>
      </c>
      <c r="I1401" t="str">
        <f>VLOOKUP(pipeline!D1401,account,2,FALSE)</f>
        <v>technolgy</v>
      </c>
      <c r="J1401">
        <f t="shared" si="1062"/>
        <v>1997</v>
      </c>
      <c r="K1401">
        <f t="shared" si="1063"/>
        <v>8170.38</v>
      </c>
      <c r="L1401">
        <f t="shared" si="1064"/>
        <v>16499</v>
      </c>
      <c r="M1401" t="str">
        <f t="shared" si="1065"/>
        <v>Korea</v>
      </c>
      <c r="N1401">
        <f t="shared" si="1066"/>
        <v>0</v>
      </c>
      <c r="O1401" t="str">
        <f t="shared" si="1067"/>
        <v>GTX</v>
      </c>
      <c r="P1401">
        <f t="shared" si="1059"/>
        <v>550</v>
      </c>
      <c r="Q1401" t="str">
        <f t="shared" si="1060"/>
        <v>Summer Sewald</v>
      </c>
      <c r="R1401" t="str">
        <f t="shared" si="1061"/>
        <v>West</v>
      </c>
    </row>
    <row r="1402" spans="1:18">
      <c r="A1402" t="s">
        <v>1566</v>
      </c>
      <c r="B1402" t="s">
        <v>28</v>
      </c>
      <c r="C1402" t="s">
        <v>55</v>
      </c>
      <c r="D1402" t="s">
        <v>145</v>
      </c>
      <c r="E1402" t="s">
        <v>50</v>
      </c>
      <c r="F1402" s="1">
        <v>42823</v>
      </c>
      <c r="G1402" s="1">
        <v>42888</v>
      </c>
      <c r="H1402">
        <v>490</v>
      </c>
      <c r="I1402" t="str">
        <f>VLOOKUP(pipeline!D1402,account,2,FALSE)</f>
        <v>marketing</v>
      </c>
      <c r="J1402">
        <f t="shared" si="1062"/>
        <v>1985</v>
      </c>
      <c r="K1402">
        <f t="shared" si="1063"/>
        <v>375.43</v>
      </c>
      <c r="L1402">
        <f t="shared" si="1064"/>
        <v>1190</v>
      </c>
      <c r="M1402" t="str">
        <f t="shared" si="1065"/>
        <v>United States</v>
      </c>
      <c r="N1402">
        <f t="shared" si="1066"/>
        <v>0</v>
      </c>
      <c r="O1402" t="str">
        <f t="shared" si="1067"/>
        <v>GTX</v>
      </c>
      <c r="P1402">
        <f t="shared" si="1059"/>
        <v>550</v>
      </c>
      <c r="Q1402" t="str">
        <f t="shared" si="1060"/>
        <v>Melvin Marxen</v>
      </c>
      <c r="R1402" t="str">
        <f t="shared" si="1061"/>
        <v>Central</v>
      </c>
    </row>
    <row r="1403" spans="1:18">
      <c r="A1403" t="s">
        <v>1567</v>
      </c>
      <c r="B1403" t="s">
        <v>40</v>
      </c>
      <c r="C1403" t="s">
        <v>56</v>
      </c>
      <c r="D1403" t="s">
        <v>134</v>
      </c>
      <c r="E1403" t="s">
        <v>50</v>
      </c>
      <c r="F1403" s="1">
        <v>42823</v>
      </c>
      <c r="G1403" s="1">
        <v>42832</v>
      </c>
      <c r="H1403">
        <v>48</v>
      </c>
      <c r="I1403" t="str">
        <f>VLOOKUP(pipeline!D1403,account,2,FALSE)</f>
        <v>services</v>
      </c>
      <c r="J1403">
        <f t="shared" si="1062"/>
        <v>2003</v>
      </c>
      <c r="K1403">
        <f t="shared" si="1063"/>
        <v>692.19</v>
      </c>
      <c r="L1403">
        <f t="shared" si="1064"/>
        <v>1922</v>
      </c>
      <c r="M1403" t="str">
        <f t="shared" si="1065"/>
        <v>United States</v>
      </c>
      <c r="N1403">
        <f t="shared" si="1066"/>
        <v>0</v>
      </c>
      <c r="O1403" t="str">
        <f t="shared" si="1067"/>
        <v>MG</v>
      </c>
      <c r="P1403">
        <f t="shared" ref="P1403:P1412" si="1068">VLOOKUP(C1403,products,3,FALSE)</f>
        <v>55</v>
      </c>
      <c r="Q1403" t="str">
        <f t="shared" ref="Q1403:Q1412" si="1069">VLOOKUP(B1403,sales,2,FALSE)</f>
        <v>Summer Sewald</v>
      </c>
      <c r="R1403" t="str">
        <f t="shared" ref="R1403:R1412" si="1070">VLOOKUP(B1403,sales,3,FALSE)</f>
        <v>West</v>
      </c>
    </row>
    <row r="1404" spans="1:18">
      <c r="A1404" t="s">
        <v>1568</v>
      </c>
      <c r="B1404" t="s">
        <v>22</v>
      </c>
      <c r="C1404" t="s">
        <v>57</v>
      </c>
      <c r="D1404" t="s">
        <v>306</v>
      </c>
      <c r="E1404" t="s">
        <v>50</v>
      </c>
      <c r="F1404" s="1">
        <v>42823</v>
      </c>
      <c r="G1404" s="1">
        <v>42881</v>
      </c>
      <c r="H1404">
        <v>3982</v>
      </c>
      <c r="I1404" t="str">
        <f>VLOOKUP(pipeline!D1404,account,2,FALSE)</f>
        <v>technolgy</v>
      </c>
      <c r="J1404">
        <f t="shared" si="1062"/>
        <v>1997</v>
      </c>
      <c r="K1404">
        <f t="shared" si="1063"/>
        <v>8170.38</v>
      </c>
      <c r="L1404">
        <f t="shared" si="1064"/>
        <v>16499</v>
      </c>
      <c r="M1404" t="str">
        <f t="shared" si="1065"/>
        <v>Korea</v>
      </c>
      <c r="N1404">
        <f t="shared" si="1066"/>
        <v>0</v>
      </c>
      <c r="O1404" t="str">
        <f t="shared" si="1067"/>
        <v>MG</v>
      </c>
      <c r="P1404">
        <f t="shared" si="1068"/>
        <v>3393</v>
      </c>
      <c r="Q1404" t="str">
        <f t="shared" si="1069"/>
        <v>Dustin Brinkmann</v>
      </c>
      <c r="R1404" t="str">
        <f t="shared" si="1070"/>
        <v>Central</v>
      </c>
    </row>
    <row r="1405" spans="1:18">
      <c r="A1405" t="s">
        <v>1569</v>
      </c>
      <c r="B1405" t="s">
        <v>16</v>
      </c>
      <c r="C1405" t="s">
        <v>57</v>
      </c>
      <c r="D1405" t="s">
        <v>103</v>
      </c>
      <c r="E1405" t="s">
        <v>52</v>
      </c>
      <c r="F1405" s="1">
        <v>42823</v>
      </c>
      <c r="G1405" s="1">
        <v>42897</v>
      </c>
      <c r="H1405">
        <v>0</v>
      </c>
      <c r="I1405" t="str">
        <f>VLOOKUP(pipeline!D1405,account,2,FALSE)</f>
        <v>employment</v>
      </c>
      <c r="J1405">
        <f t="shared" si="1062"/>
        <v>1988</v>
      </c>
      <c r="K1405">
        <f t="shared" si="1063"/>
        <v>2059.9</v>
      </c>
      <c r="L1405">
        <f t="shared" si="1064"/>
        <v>3644</v>
      </c>
      <c r="M1405" t="str">
        <f t="shared" si="1065"/>
        <v>United States</v>
      </c>
      <c r="N1405">
        <f t="shared" si="1066"/>
        <v>0</v>
      </c>
      <c r="O1405" t="str">
        <f t="shared" si="1067"/>
        <v>MG</v>
      </c>
      <c r="P1405">
        <f t="shared" si="1068"/>
        <v>3393</v>
      </c>
      <c r="Q1405" t="str">
        <f t="shared" si="1069"/>
        <v>Celia Rouche</v>
      </c>
      <c r="R1405" t="str">
        <f t="shared" si="1070"/>
        <v>West</v>
      </c>
    </row>
    <row r="1406" spans="1:18">
      <c r="A1406" t="s">
        <v>1570</v>
      </c>
      <c r="B1406" t="s">
        <v>17</v>
      </c>
      <c r="C1406" t="s">
        <v>59</v>
      </c>
      <c r="D1406" t="s">
        <v>101</v>
      </c>
      <c r="E1406" t="s">
        <v>52</v>
      </c>
      <c r="F1406" s="1">
        <v>42823</v>
      </c>
      <c r="G1406" s="1">
        <v>42831</v>
      </c>
      <c r="H1406">
        <v>0</v>
      </c>
      <c r="I1406" t="str">
        <f>VLOOKUP(pipeline!D1406,account,2,FALSE)</f>
        <v>telecommunications</v>
      </c>
      <c r="J1406">
        <f t="shared" si="1062"/>
        <v>1999</v>
      </c>
      <c r="K1406">
        <f t="shared" si="1063"/>
        <v>1699.85</v>
      </c>
      <c r="L1406">
        <f t="shared" si="1064"/>
        <v>5108</v>
      </c>
      <c r="M1406" t="str">
        <f t="shared" si="1065"/>
        <v>United States</v>
      </c>
      <c r="N1406">
        <f t="shared" si="1066"/>
        <v>0</v>
      </c>
      <c r="O1406" t="str">
        <f t="shared" si="1067"/>
        <v>GTX</v>
      </c>
      <c r="P1406">
        <f t="shared" si="1068"/>
        <v>5482</v>
      </c>
      <c r="Q1406" t="str">
        <f t="shared" si="1069"/>
        <v>Celia Rouche</v>
      </c>
      <c r="R1406" t="str">
        <f t="shared" si="1070"/>
        <v>West</v>
      </c>
    </row>
    <row r="1407" spans="1:18">
      <c r="A1407" t="s">
        <v>1571</v>
      </c>
      <c r="B1407" t="s">
        <v>17</v>
      </c>
      <c r="C1407" t="s">
        <v>58</v>
      </c>
      <c r="D1407" t="s">
        <v>167</v>
      </c>
      <c r="E1407" t="s">
        <v>50</v>
      </c>
      <c r="F1407" s="1">
        <v>42823</v>
      </c>
      <c r="G1407" s="1">
        <v>42834</v>
      </c>
      <c r="H1407">
        <v>1176</v>
      </c>
      <c r="I1407" t="str">
        <f>VLOOKUP(pipeline!D1407,account,2,FALSE)</f>
        <v>marketing</v>
      </c>
      <c r="J1407">
        <f t="shared" si="1062"/>
        <v>2000</v>
      </c>
      <c r="K1407">
        <f t="shared" si="1063"/>
        <v>2952.73</v>
      </c>
      <c r="L1407">
        <f t="shared" si="1064"/>
        <v>5107</v>
      </c>
      <c r="M1407" t="str">
        <f t="shared" si="1065"/>
        <v>United States</v>
      </c>
      <c r="N1407">
        <f t="shared" si="1066"/>
        <v>0</v>
      </c>
      <c r="O1407" t="str">
        <f t="shared" si="1067"/>
        <v>GTX</v>
      </c>
      <c r="P1407">
        <f t="shared" si="1068"/>
        <v>1096</v>
      </c>
      <c r="Q1407" t="str">
        <f t="shared" si="1069"/>
        <v>Celia Rouche</v>
      </c>
      <c r="R1407" t="str">
        <f t="shared" si="1070"/>
        <v>West</v>
      </c>
    </row>
    <row r="1408" spans="1:18">
      <c r="A1408" t="s">
        <v>1572</v>
      </c>
      <c r="B1408" t="s">
        <v>11</v>
      </c>
      <c r="C1408" t="s">
        <v>55</v>
      </c>
      <c r="D1408" t="s">
        <v>214</v>
      </c>
      <c r="E1408" t="s">
        <v>52</v>
      </c>
      <c r="F1408" s="1">
        <v>42823</v>
      </c>
      <c r="G1408" s="1">
        <v>42835</v>
      </c>
      <c r="H1408">
        <v>0</v>
      </c>
      <c r="I1408" t="str">
        <f>VLOOKUP(pipeline!D1408,account,2,FALSE)</f>
        <v>medical</v>
      </c>
      <c r="J1408">
        <f t="shared" si="1062"/>
        <v>1999</v>
      </c>
      <c r="K1408">
        <f t="shared" si="1063"/>
        <v>251.41</v>
      </c>
      <c r="L1408">
        <f t="shared" si="1064"/>
        <v>495</v>
      </c>
      <c r="M1408" t="str">
        <f t="shared" si="1065"/>
        <v>United States</v>
      </c>
      <c r="N1408">
        <f t="shared" si="1066"/>
        <v>0</v>
      </c>
      <c r="O1408" t="str">
        <f t="shared" si="1067"/>
        <v>GTX</v>
      </c>
      <c r="P1408">
        <f t="shared" si="1068"/>
        <v>550</v>
      </c>
      <c r="Q1408" t="str">
        <f t="shared" si="1069"/>
        <v>Cara Losch</v>
      </c>
      <c r="R1408" t="str">
        <f t="shared" si="1070"/>
        <v>East</v>
      </c>
    </row>
    <row r="1409" spans="1:18">
      <c r="A1409" t="s">
        <v>1573</v>
      </c>
      <c r="B1409" t="s">
        <v>11</v>
      </c>
      <c r="C1409" t="s">
        <v>55</v>
      </c>
      <c r="D1409" t="s">
        <v>191</v>
      </c>
      <c r="E1409" t="s">
        <v>50</v>
      </c>
      <c r="F1409" s="1">
        <v>42823</v>
      </c>
      <c r="G1409" s="1">
        <v>42829</v>
      </c>
      <c r="H1409">
        <v>589</v>
      </c>
      <c r="I1409" t="str">
        <f>VLOOKUP(pipeline!D1409,account,2,FALSE)</f>
        <v>retail</v>
      </c>
      <c r="J1409">
        <f t="shared" si="1062"/>
        <v>2004</v>
      </c>
      <c r="K1409">
        <f t="shared" si="1063"/>
        <v>702.72</v>
      </c>
      <c r="L1409">
        <f t="shared" si="1064"/>
        <v>1831</v>
      </c>
      <c r="M1409" t="str">
        <f t="shared" si="1065"/>
        <v>United States</v>
      </c>
      <c r="N1409">
        <f t="shared" si="1066"/>
        <v>0</v>
      </c>
      <c r="O1409" t="str">
        <f t="shared" si="1067"/>
        <v>GTX</v>
      </c>
      <c r="P1409">
        <f t="shared" si="1068"/>
        <v>550</v>
      </c>
      <c r="Q1409" t="str">
        <f t="shared" si="1069"/>
        <v>Cara Losch</v>
      </c>
      <c r="R1409" t="str">
        <f t="shared" si="1070"/>
        <v>East</v>
      </c>
    </row>
    <row r="1410" spans="1:18">
      <c r="A1410" t="s">
        <v>1574</v>
      </c>
      <c r="B1410" t="s">
        <v>41</v>
      </c>
      <c r="C1410" t="s">
        <v>59</v>
      </c>
      <c r="D1410" t="s">
        <v>273</v>
      </c>
      <c r="E1410" t="s">
        <v>52</v>
      </c>
      <c r="F1410" s="1">
        <v>42823</v>
      </c>
      <c r="G1410" s="1">
        <v>42871</v>
      </c>
      <c r="H1410">
        <v>0</v>
      </c>
      <c r="I1410" t="str">
        <f>VLOOKUP(pipeline!D1410,account,2,FALSE)</f>
        <v>retail</v>
      </c>
      <c r="J1410">
        <f t="shared" si="1062"/>
        <v>1996</v>
      </c>
      <c r="K1410">
        <f t="shared" si="1063"/>
        <v>2214.94</v>
      </c>
      <c r="L1410">
        <f t="shared" si="1064"/>
        <v>5374</v>
      </c>
      <c r="M1410" t="str">
        <f t="shared" si="1065"/>
        <v>United States</v>
      </c>
      <c r="N1410">
        <f t="shared" si="1066"/>
        <v>0</v>
      </c>
      <c r="O1410" t="str">
        <f t="shared" si="1067"/>
        <v>GTX</v>
      </c>
      <c r="P1410">
        <f t="shared" si="1068"/>
        <v>5482</v>
      </c>
      <c r="Q1410" t="str">
        <f t="shared" si="1069"/>
        <v>Summer Sewald</v>
      </c>
      <c r="R1410" t="str">
        <f t="shared" si="1070"/>
        <v>West</v>
      </c>
    </row>
    <row r="1411" spans="1:18">
      <c r="A1411" t="s">
        <v>1575</v>
      </c>
      <c r="B1411" t="s">
        <v>31</v>
      </c>
      <c r="C1411" t="s">
        <v>55</v>
      </c>
      <c r="D1411" t="s">
        <v>115</v>
      </c>
      <c r="E1411" t="s">
        <v>52</v>
      </c>
      <c r="F1411" s="1">
        <v>42824</v>
      </c>
      <c r="G1411" s="1">
        <v>42826</v>
      </c>
      <c r="H1411">
        <v>0</v>
      </c>
      <c r="I1411" t="str">
        <f>VLOOKUP(pipeline!D1411,account,2,FALSE)</f>
        <v>finance</v>
      </c>
      <c r="J1411">
        <f t="shared" si="1062"/>
        <v>1993</v>
      </c>
      <c r="K1411">
        <f t="shared" si="1063"/>
        <v>646.1</v>
      </c>
      <c r="L1411">
        <f t="shared" si="1064"/>
        <v>883</v>
      </c>
      <c r="M1411" t="str">
        <f t="shared" si="1065"/>
        <v>United States</v>
      </c>
      <c r="N1411" t="str">
        <f t="shared" si="1066"/>
        <v>Golddex</v>
      </c>
      <c r="O1411" t="str">
        <f t="shared" si="1067"/>
        <v>GTX</v>
      </c>
      <c r="P1411">
        <f t="shared" si="1068"/>
        <v>550</v>
      </c>
      <c r="Q1411" t="str">
        <f t="shared" si="1069"/>
        <v>Rocco Neubert</v>
      </c>
      <c r="R1411" t="str">
        <f t="shared" si="1070"/>
        <v>East</v>
      </c>
    </row>
    <row r="1412" spans="1:18">
      <c r="A1412" t="s">
        <v>1576</v>
      </c>
      <c r="B1412" t="s">
        <v>31</v>
      </c>
      <c r="C1412" t="s">
        <v>59</v>
      </c>
      <c r="D1412" t="s">
        <v>124</v>
      </c>
      <c r="E1412" t="s">
        <v>52</v>
      </c>
      <c r="F1412" s="1">
        <v>42824</v>
      </c>
      <c r="G1412" s="1">
        <v>42832</v>
      </c>
      <c r="H1412">
        <v>0</v>
      </c>
      <c r="I1412" t="str">
        <f>VLOOKUP(pipeline!D1412,account,2,FALSE)</f>
        <v>entertainment</v>
      </c>
      <c r="J1412">
        <f t="shared" si="1062"/>
        <v>1989</v>
      </c>
      <c r="K1412">
        <f t="shared" si="1063"/>
        <v>3838.39</v>
      </c>
      <c r="L1412">
        <f t="shared" si="1064"/>
        <v>8274</v>
      </c>
      <c r="M1412" t="str">
        <f t="shared" si="1065"/>
        <v>United States</v>
      </c>
      <c r="N1412">
        <f t="shared" si="1066"/>
        <v>0</v>
      </c>
      <c r="O1412" t="str">
        <f t="shared" si="1067"/>
        <v>GTX</v>
      </c>
      <c r="P1412">
        <f t="shared" si="1068"/>
        <v>5482</v>
      </c>
      <c r="Q1412" t="str">
        <f t="shared" si="1069"/>
        <v>Rocco Neubert</v>
      </c>
      <c r="R1412" t="str">
        <f t="shared" si="1070"/>
        <v>East</v>
      </c>
    </row>
    <row r="1413" spans="1:18">
      <c r="A1413" t="s">
        <v>1577</v>
      </c>
      <c r="B1413" t="s">
        <v>32</v>
      </c>
      <c r="C1413" t="s">
        <v>57</v>
      </c>
      <c r="D1413" t="s">
        <v>164</v>
      </c>
      <c r="E1413" t="s">
        <v>50</v>
      </c>
      <c r="F1413" s="1">
        <v>42824</v>
      </c>
      <c r="G1413" s="1">
        <v>42832</v>
      </c>
      <c r="H1413">
        <v>3390</v>
      </c>
      <c r="I1413" t="str">
        <f>VLOOKUP(pipeline!D1413,account,2,FALSE)</f>
        <v>medical</v>
      </c>
      <c r="J1413">
        <f t="shared" si="1062"/>
        <v>1994</v>
      </c>
      <c r="K1413">
        <f t="shared" si="1063"/>
        <v>2818.38</v>
      </c>
      <c r="L1413">
        <f t="shared" si="1064"/>
        <v>6290</v>
      </c>
      <c r="M1413" t="str">
        <f t="shared" si="1065"/>
        <v>United States</v>
      </c>
      <c r="N1413">
        <f t="shared" si="1066"/>
        <v>0</v>
      </c>
      <c r="O1413" t="str">
        <f t="shared" si="1067"/>
        <v>MG</v>
      </c>
      <c r="P1413">
        <f>VLOOKUP(C1413,products,3,FALSE)</f>
        <v>3393</v>
      </c>
      <c r="Q1413" t="str">
        <f>VLOOKUP(B1413,sales,2,FALSE)</f>
        <v>Rocco Neubert</v>
      </c>
      <c r="R1413" t="str">
        <f>VLOOKUP(B1413,sales,3,FALSE)</f>
        <v>East</v>
      </c>
    </row>
    <row r="1414" spans="1:18">
      <c r="A1414" t="s">
        <v>1578</v>
      </c>
      <c r="B1414" t="s">
        <v>20</v>
      </c>
      <c r="C1414" t="s">
        <v>55</v>
      </c>
      <c r="D1414" t="s">
        <v>97</v>
      </c>
      <c r="E1414" t="s">
        <v>52</v>
      </c>
      <c r="F1414" s="1">
        <v>42824</v>
      </c>
      <c r="G1414" s="1">
        <v>42836</v>
      </c>
      <c r="H1414">
        <v>0</v>
      </c>
      <c r="I1414" t="str">
        <f>VLOOKUP(pipeline!D1414,account,2,FALSE)</f>
        <v>medical</v>
      </c>
      <c r="J1414">
        <f t="shared" si="1062"/>
        <v>2012</v>
      </c>
      <c r="K1414">
        <f t="shared" si="1063"/>
        <v>587.34</v>
      </c>
      <c r="L1414">
        <f t="shared" si="1064"/>
        <v>1356</v>
      </c>
      <c r="M1414" t="str">
        <f t="shared" si="1065"/>
        <v>Philipines</v>
      </c>
      <c r="N1414">
        <f t="shared" si="1066"/>
        <v>0</v>
      </c>
      <c r="O1414" t="str">
        <f t="shared" si="1067"/>
        <v>GTX</v>
      </c>
      <c r="P1414">
        <f>VLOOKUP(C1414,products,3,FALSE)</f>
        <v>550</v>
      </c>
      <c r="Q1414" t="str">
        <f>VLOOKUP(B1414,sales,2,FALSE)</f>
        <v>Dustin Brinkmann</v>
      </c>
      <c r="R1414" t="str">
        <f>VLOOKUP(B1414,sales,3,FALSE)</f>
        <v>Central</v>
      </c>
    </row>
    <row r="1415" spans="1:18">
      <c r="A1415" t="s">
        <v>1579</v>
      </c>
      <c r="B1415" t="s">
        <v>20</v>
      </c>
      <c r="C1415" t="s">
        <v>56</v>
      </c>
      <c r="D1415" t="s">
        <v>129</v>
      </c>
      <c r="E1415" t="s">
        <v>52</v>
      </c>
      <c r="F1415" s="1">
        <v>42824</v>
      </c>
      <c r="G1415" s="1">
        <v>42834</v>
      </c>
      <c r="H1415">
        <v>0</v>
      </c>
      <c r="I1415" t="str">
        <f>VLOOKUP(pipeline!D1415,account,2,FALSE)</f>
        <v>marketing</v>
      </c>
      <c r="J1415">
        <f t="shared" si="1062"/>
        <v>1995</v>
      </c>
      <c r="K1415">
        <f t="shared" si="1063"/>
        <v>2173.98</v>
      </c>
      <c r="L1415">
        <f t="shared" si="1064"/>
        <v>2928</v>
      </c>
      <c r="M1415" t="str">
        <f t="shared" si="1065"/>
        <v>United States</v>
      </c>
      <c r="N1415" t="str">
        <f t="shared" si="1066"/>
        <v>Inity</v>
      </c>
      <c r="O1415" t="str">
        <f t="shared" si="1067"/>
        <v>MG</v>
      </c>
      <c r="P1415">
        <f>VLOOKUP(C1415,products,3,FALSE)</f>
        <v>55</v>
      </c>
      <c r="Q1415" t="str">
        <f>VLOOKUP(B1415,sales,2,FALSE)</f>
        <v>Dustin Brinkmann</v>
      </c>
      <c r="R1415" t="str">
        <f>VLOOKUP(B1415,sales,3,FALSE)</f>
        <v>Central</v>
      </c>
    </row>
    <row r="1416" spans="1:18">
      <c r="A1416" t="s">
        <v>1580</v>
      </c>
      <c r="B1416" t="s">
        <v>20</v>
      </c>
      <c r="C1416" t="s">
        <v>55</v>
      </c>
      <c r="D1416" t="s">
        <v>208</v>
      </c>
      <c r="E1416" t="s">
        <v>50</v>
      </c>
      <c r="F1416" s="1">
        <v>42824</v>
      </c>
      <c r="G1416" s="1">
        <v>42874</v>
      </c>
      <c r="H1416">
        <v>541</v>
      </c>
      <c r="I1416" t="str">
        <f>VLOOKUP(pipeline!D1416,account,2,FALSE)</f>
        <v>software</v>
      </c>
      <c r="J1416">
        <f t="shared" si="1062"/>
        <v>1982</v>
      </c>
      <c r="K1416">
        <f t="shared" si="1063"/>
        <v>4618</v>
      </c>
      <c r="L1416">
        <f t="shared" si="1064"/>
        <v>10083</v>
      </c>
      <c r="M1416" t="str">
        <f t="shared" si="1065"/>
        <v>United States</v>
      </c>
      <c r="N1416">
        <f t="shared" si="1066"/>
        <v>0</v>
      </c>
      <c r="O1416" t="str">
        <f t="shared" si="1067"/>
        <v>GTX</v>
      </c>
      <c r="P1416">
        <f>VLOOKUP(C1416,products,3,FALSE)</f>
        <v>550</v>
      </c>
      <c r="Q1416" t="str">
        <f>VLOOKUP(B1416,sales,2,FALSE)</f>
        <v>Dustin Brinkmann</v>
      </c>
      <c r="R1416" t="str">
        <f>VLOOKUP(B1416,sales,3,FALSE)</f>
        <v>Central</v>
      </c>
    </row>
    <row r="1417" spans="1:18">
      <c r="A1417" t="s">
        <v>1581</v>
      </c>
      <c r="B1417" t="s">
        <v>7</v>
      </c>
      <c r="C1417" t="s">
        <v>59</v>
      </c>
      <c r="D1417" t="s">
        <v>121</v>
      </c>
      <c r="E1417" t="s">
        <v>50</v>
      </c>
      <c r="F1417" s="1">
        <v>42824</v>
      </c>
      <c r="G1417" s="1">
        <v>42912</v>
      </c>
      <c r="H1417">
        <v>5189</v>
      </c>
      <c r="I1417" t="str">
        <f>VLOOKUP(pipeline!D1417,account,2,FALSE)</f>
        <v>retail</v>
      </c>
      <c r="J1417">
        <f t="shared" si="1062"/>
        <v>1995</v>
      </c>
      <c r="K1417">
        <f t="shared" si="1063"/>
        <v>5158.71</v>
      </c>
      <c r="L1417">
        <f t="shared" si="1064"/>
        <v>17479</v>
      </c>
      <c r="M1417" t="str">
        <f t="shared" si="1065"/>
        <v>Japan</v>
      </c>
      <c r="N1417">
        <f t="shared" si="1066"/>
        <v>0</v>
      </c>
      <c r="O1417" t="str">
        <f t="shared" si="1067"/>
        <v>GTX</v>
      </c>
      <c r="P1417">
        <f>VLOOKUP(C1417,products,3,FALSE)</f>
        <v>5482</v>
      </c>
      <c r="Q1417" t="str">
        <f>VLOOKUP(B1417,sales,2,FALSE)</f>
        <v>Cara Losch</v>
      </c>
      <c r="R1417" t="str">
        <f>VLOOKUP(B1417,sales,3,FALSE)</f>
        <v>East</v>
      </c>
    </row>
    <row r="1418" spans="1:18">
      <c r="A1418" t="s">
        <v>1582</v>
      </c>
      <c r="B1418" t="s">
        <v>33</v>
      </c>
      <c r="C1418" t="s">
        <v>59</v>
      </c>
      <c r="D1418" t="s">
        <v>124</v>
      </c>
      <c r="E1418" t="s">
        <v>50</v>
      </c>
      <c r="F1418" s="1">
        <v>42824</v>
      </c>
      <c r="G1418" s="1">
        <v>42909</v>
      </c>
      <c r="H1418">
        <v>6920</v>
      </c>
      <c r="I1418" t="str">
        <f>VLOOKUP(pipeline!D1418,account,2,FALSE)</f>
        <v>entertainment</v>
      </c>
      <c r="J1418">
        <f t="shared" si="1062"/>
        <v>1989</v>
      </c>
      <c r="K1418">
        <f t="shared" si="1063"/>
        <v>3838.39</v>
      </c>
      <c r="L1418">
        <f t="shared" si="1064"/>
        <v>8274</v>
      </c>
      <c r="M1418" t="str">
        <f t="shared" si="1065"/>
        <v>United States</v>
      </c>
      <c r="N1418">
        <f t="shared" si="1066"/>
        <v>0</v>
      </c>
      <c r="O1418" t="str">
        <f t="shared" si="1067"/>
        <v>GTX</v>
      </c>
      <c r="P1418">
        <f t="shared" ref="P1418:P1423" si="1071">VLOOKUP(C1418,products,3,FALSE)</f>
        <v>5482</v>
      </c>
      <c r="Q1418" t="str">
        <f t="shared" ref="Q1418:Q1423" si="1072">VLOOKUP(B1418,sales,2,FALSE)</f>
        <v>Rocco Neubert</v>
      </c>
      <c r="R1418" t="str">
        <f t="shared" ref="R1418:R1423" si="1073">VLOOKUP(B1418,sales,3,FALSE)</f>
        <v>East</v>
      </c>
    </row>
    <row r="1419" spans="1:18">
      <c r="A1419" t="s">
        <v>1583</v>
      </c>
      <c r="B1419" t="s">
        <v>25</v>
      </c>
      <c r="C1419" t="s">
        <v>55</v>
      </c>
      <c r="D1419" t="s">
        <v>226</v>
      </c>
      <c r="E1419" t="s">
        <v>52</v>
      </c>
      <c r="F1419" s="1">
        <v>42824</v>
      </c>
      <c r="G1419" s="1">
        <v>42826</v>
      </c>
      <c r="H1419">
        <v>0</v>
      </c>
      <c r="I1419" t="str">
        <f>VLOOKUP(pipeline!D1419,account,2,FALSE)</f>
        <v>medical</v>
      </c>
      <c r="J1419">
        <f t="shared" si="1062"/>
        <v>2017</v>
      </c>
      <c r="K1419">
        <f t="shared" si="1063"/>
        <v>4.54</v>
      </c>
      <c r="L1419">
        <f t="shared" si="1064"/>
        <v>9</v>
      </c>
      <c r="M1419" t="str">
        <f t="shared" si="1065"/>
        <v>United States</v>
      </c>
      <c r="N1419">
        <f t="shared" si="1066"/>
        <v>0</v>
      </c>
      <c r="O1419" t="str">
        <f t="shared" si="1067"/>
        <v>GTX</v>
      </c>
      <c r="P1419">
        <f t="shared" si="1071"/>
        <v>550</v>
      </c>
      <c r="Q1419" t="str">
        <f t="shared" si="1072"/>
        <v>Melvin Marxen</v>
      </c>
      <c r="R1419" t="str">
        <f t="shared" si="1073"/>
        <v>Central</v>
      </c>
    </row>
    <row r="1420" spans="1:18">
      <c r="A1420" t="s">
        <v>1584</v>
      </c>
      <c r="B1420" t="s">
        <v>25</v>
      </c>
      <c r="C1420" t="s">
        <v>58</v>
      </c>
      <c r="D1420" t="s">
        <v>290</v>
      </c>
      <c r="E1420" t="s">
        <v>52</v>
      </c>
      <c r="F1420" s="1">
        <v>42824</v>
      </c>
      <c r="G1420" s="1">
        <v>42832</v>
      </c>
      <c r="H1420">
        <v>0</v>
      </c>
      <c r="I1420" t="str">
        <f>VLOOKUP(pipeline!D1420,account,2,FALSE)</f>
        <v>medical</v>
      </c>
      <c r="J1420">
        <f t="shared" si="1062"/>
        <v>2002</v>
      </c>
      <c r="K1420">
        <f t="shared" si="1063"/>
        <v>3178.24</v>
      </c>
      <c r="L1420">
        <f t="shared" si="1064"/>
        <v>4540</v>
      </c>
      <c r="M1420" t="str">
        <f t="shared" si="1065"/>
        <v>United States</v>
      </c>
      <c r="N1420">
        <f t="shared" si="1066"/>
        <v>0</v>
      </c>
      <c r="O1420" t="str">
        <f t="shared" si="1067"/>
        <v>GTX</v>
      </c>
      <c r="P1420">
        <f t="shared" si="1071"/>
        <v>1096</v>
      </c>
      <c r="Q1420" t="str">
        <f t="shared" si="1072"/>
        <v>Melvin Marxen</v>
      </c>
      <c r="R1420" t="str">
        <f t="shared" si="1073"/>
        <v>Central</v>
      </c>
    </row>
    <row r="1421" spans="1:18">
      <c r="A1421" t="s">
        <v>1585</v>
      </c>
      <c r="B1421" t="s">
        <v>25</v>
      </c>
      <c r="C1421" t="s">
        <v>57</v>
      </c>
      <c r="D1421" t="s">
        <v>221</v>
      </c>
      <c r="E1421" t="s">
        <v>52</v>
      </c>
      <c r="F1421" s="1">
        <v>42824</v>
      </c>
      <c r="G1421" s="1">
        <v>42872</v>
      </c>
      <c r="H1421">
        <v>0</v>
      </c>
      <c r="I1421" t="str">
        <f>VLOOKUP(pipeline!D1421,account,2,FALSE)</f>
        <v>technolgy</v>
      </c>
      <c r="J1421">
        <f t="shared" si="1062"/>
        <v>2000</v>
      </c>
      <c r="K1421">
        <f t="shared" si="1063"/>
        <v>1223.72</v>
      </c>
      <c r="L1421">
        <f t="shared" si="1064"/>
        <v>2497</v>
      </c>
      <c r="M1421" t="str">
        <f t="shared" si="1065"/>
        <v>Norway</v>
      </c>
      <c r="N1421">
        <f t="shared" si="1066"/>
        <v>0</v>
      </c>
      <c r="O1421" t="str">
        <f t="shared" si="1067"/>
        <v>MG</v>
      </c>
      <c r="P1421">
        <f t="shared" si="1071"/>
        <v>3393</v>
      </c>
      <c r="Q1421" t="str">
        <f t="shared" si="1072"/>
        <v>Melvin Marxen</v>
      </c>
      <c r="R1421" t="str">
        <f t="shared" si="1073"/>
        <v>Central</v>
      </c>
    </row>
    <row r="1422" spans="1:18">
      <c r="A1422" t="s">
        <v>1586</v>
      </c>
      <c r="B1422" t="s">
        <v>25</v>
      </c>
      <c r="C1422" t="s">
        <v>55</v>
      </c>
      <c r="D1422" t="s">
        <v>97</v>
      </c>
      <c r="E1422" t="s">
        <v>50</v>
      </c>
      <c r="F1422" s="1">
        <v>42824</v>
      </c>
      <c r="G1422" s="1">
        <v>42906</v>
      </c>
      <c r="H1422">
        <v>600</v>
      </c>
      <c r="I1422" t="str">
        <f>VLOOKUP(pipeline!D1422,account,2,FALSE)</f>
        <v>medical</v>
      </c>
      <c r="J1422">
        <f t="shared" si="1062"/>
        <v>2012</v>
      </c>
      <c r="K1422">
        <f t="shared" si="1063"/>
        <v>587.34</v>
      </c>
      <c r="L1422">
        <f t="shared" si="1064"/>
        <v>1356</v>
      </c>
      <c r="M1422" t="str">
        <f t="shared" si="1065"/>
        <v>Philipines</v>
      </c>
      <c r="N1422">
        <f t="shared" si="1066"/>
        <v>0</v>
      </c>
      <c r="O1422" t="str">
        <f t="shared" si="1067"/>
        <v>GTX</v>
      </c>
      <c r="P1422">
        <f t="shared" si="1071"/>
        <v>550</v>
      </c>
      <c r="Q1422" t="str">
        <f t="shared" si="1072"/>
        <v>Melvin Marxen</v>
      </c>
      <c r="R1422" t="str">
        <f t="shared" si="1073"/>
        <v>Central</v>
      </c>
    </row>
    <row r="1423" spans="1:18">
      <c r="A1423" t="s">
        <v>1587</v>
      </c>
      <c r="B1423" t="s">
        <v>34</v>
      </c>
      <c r="C1423" t="s">
        <v>58</v>
      </c>
      <c r="D1423" t="s">
        <v>203</v>
      </c>
      <c r="E1423" t="s">
        <v>52</v>
      </c>
      <c r="F1423" s="1">
        <v>42824</v>
      </c>
      <c r="G1423" s="1">
        <v>42836</v>
      </c>
      <c r="H1423">
        <v>0</v>
      </c>
      <c r="I1423" t="str">
        <f>VLOOKUP(pipeline!D1423,account,2,FALSE)</f>
        <v>software</v>
      </c>
      <c r="J1423">
        <f t="shared" si="1062"/>
        <v>2002</v>
      </c>
      <c r="K1423">
        <f t="shared" si="1063"/>
        <v>987.39</v>
      </c>
      <c r="L1423">
        <f t="shared" si="1064"/>
        <v>2253</v>
      </c>
      <c r="M1423" t="str">
        <f t="shared" si="1065"/>
        <v>United States</v>
      </c>
      <c r="N1423">
        <f t="shared" si="1066"/>
        <v>0</v>
      </c>
      <c r="O1423" t="str">
        <f t="shared" si="1067"/>
        <v>GTX</v>
      </c>
      <c r="P1423">
        <f t="shared" si="1071"/>
        <v>1096</v>
      </c>
      <c r="Q1423" t="str">
        <f t="shared" si="1072"/>
        <v>Rocco Neubert</v>
      </c>
      <c r="R1423" t="str">
        <f t="shared" si="1073"/>
        <v>East</v>
      </c>
    </row>
    <row r="1424" spans="1:18">
      <c r="A1424" t="s">
        <v>1588</v>
      </c>
      <c r="B1424" t="s">
        <v>34</v>
      </c>
      <c r="C1424" t="s">
        <v>55</v>
      </c>
      <c r="D1424" t="s">
        <v>124</v>
      </c>
      <c r="E1424" t="s">
        <v>50</v>
      </c>
      <c r="F1424" s="1">
        <v>42824</v>
      </c>
      <c r="G1424" s="1">
        <v>42831</v>
      </c>
      <c r="H1424">
        <v>564</v>
      </c>
      <c r="I1424" t="str">
        <f>VLOOKUP(pipeline!D1424,account,2,FALSE)</f>
        <v>entertainment</v>
      </c>
      <c r="J1424">
        <f t="shared" si="1062"/>
        <v>1989</v>
      </c>
      <c r="K1424">
        <f t="shared" si="1063"/>
        <v>3838.39</v>
      </c>
      <c r="L1424">
        <f t="shared" si="1064"/>
        <v>8274</v>
      </c>
      <c r="M1424" t="str">
        <f t="shared" si="1065"/>
        <v>United States</v>
      </c>
      <c r="N1424">
        <f t="shared" si="1066"/>
        <v>0</v>
      </c>
      <c r="O1424" t="str">
        <f t="shared" si="1067"/>
        <v>GTX</v>
      </c>
      <c r="P1424">
        <f t="shared" ref="P1424:P1429" si="1074">VLOOKUP(C1424,products,3,FALSE)</f>
        <v>550</v>
      </c>
      <c r="Q1424" t="str">
        <f t="shared" ref="Q1424:Q1429" si="1075">VLOOKUP(B1424,sales,2,FALSE)</f>
        <v>Rocco Neubert</v>
      </c>
      <c r="R1424" t="str">
        <f t="shared" ref="R1424:R1429" si="1076">VLOOKUP(B1424,sales,3,FALSE)</f>
        <v>East</v>
      </c>
    </row>
    <row r="1425" spans="1:18">
      <c r="A1425" t="s">
        <v>1589</v>
      </c>
      <c r="B1425" t="s">
        <v>13</v>
      </c>
      <c r="C1425" t="s">
        <v>60</v>
      </c>
      <c r="D1425" t="s">
        <v>167</v>
      </c>
      <c r="E1425" t="s">
        <v>52</v>
      </c>
      <c r="F1425" s="1">
        <v>42824</v>
      </c>
      <c r="G1425" s="1">
        <v>42829</v>
      </c>
      <c r="H1425">
        <v>0</v>
      </c>
      <c r="I1425" t="str">
        <f>VLOOKUP(pipeline!D1425,account,2,FALSE)</f>
        <v>marketing</v>
      </c>
      <c r="J1425">
        <f t="shared" si="1062"/>
        <v>2000</v>
      </c>
      <c r="K1425">
        <f t="shared" si="1063"/>
        <v>2952.73</v>
      </c>
      <c r="L1425">
        <f t="shared" si="1064"/>
        <v>5107</v>
      </c>
      <c r="M1425" t="str">
        <f t="shared" si="1065"/>
        <v>United States</v>
      </c>
      <c r="N1425">
        <f t="shared" si="1066"/>
        <v>0</v>
      </c>
      <c r="O1425" t="str">
        <f t="shared" si="1067"/>
        <v>GTK</v>
      </c>
      <c r="P1425">
        <f t="shared" si="1074"/>
        <v>26768</v>
      </c>
      <c r="Q1425" t="str">
        <f t="shared" si="1075"/>
        <v>Celia Rouche</v>
      </c>
      <c r="R1425" t="str">
        <f t="shared" si="1076"/>
        <v>West</v>
      </c>
    </row>
    <row r="1426" spans="1:18">
      <c r="A1426" t="s">
        <v>1590</v>
      </c>
      <c r="B1426" t="s">
        <v>8</v>
      </c>
      <c r="C1426" t="s">
        <v>58</v>
      </c>
      <c r="D1426" t="s">
        <v>294</v>
      </c>
      <c r="E1426" t="s">
        <v>50</v>
      </c>
      <c r="F1426" s="1">
        <v>42824</v>
      </c>
      <c r="G1426" s="1">
        <v>42886</v>
      </c>
      <c r="H1426">
        <v>1037</v>
      </c>
      <c r="I1426" t="str">
        <f>VLOOKUP(pipeline!D1426,account,2,FALSE)</f>
        <v>retail</v>
      </c>
      <c r="J1426">
        <f t="shared" si="1062"/>
        <v>2010</v>
      </c>
      <c r="K1426">
        <f t="shared" si="1063"/>
        <v>71.12</v>
      </c>
      <c r="L1426">
        <f t="shared" si="1064"/>
        <v>144</v>
      </c>
      <c r="M1426" t="str">
        <f t="shared" si="1065"/>
        <v>United States</v>
      </c>
      <c r="N1426">
        <f t="shared" si="1066"/>
        <v>0</v>
      </c>
      <c r="O1426" t="str">
        <f t="shared" si="1067"/>
        <v>GTX</v>
      </c>
      <c r="P1426">
        <f t="shared" si="1074"/>
        <v>1096</v>
      </c>
      <c r="Q1426" t="str">
        <f t="shared" si="1075"/>
        <v>Cara Losch</v>
      </c>
      <c r="R1426" t="str">
        <f t="shared" si="1076"/>
        <v>East</v>
      </c>
    </row>
    <row r="1427" spans="1:18">
      <c r="A1427" t="s">
        <v>1591</v>
      </c>
      <c r="B1427" t="s">
        <v>38</v>
      </c>
      <c r="C1427" t="s">
        <v>55</v>
      </c>
      <c r="D1427" t="s">
        <v>306</v>
      </c>
      <c r="E1427" t="s">
        <v>50</v>
      </c>
      <c r="F1427" s="1">
        <v>42824</v>
      </c>
      <c r="G1427" s="1">
        <v>42826</v>
      </c>
      <c r="H1427">
        <v>500</v>
      </c>
      <c r="I1427" t="str">
        <f>VLOOKUP(pipeline!D1427,account,2,FALSE)</f>
        <v>technolgy</v>
      </c>
      <c r="J1427">
        <f t="shared" si="1062"/>
        <v>1997</v>
      </c>
      <c r="K1427">
        <f t="shared" si="1063"/>
        <v>8170.38</v>
      </c>
      <c r="L1427">
        <f t="shared" si="1064"/>
        <v>16499</v>
      </c>
      <c r="M1427" t="str">
        <f t="shared" si="1065"/>
        <v>Korea</v>
      </c>
      <c r="N1427">
        <f t="shared" si="1066"/>
        <v>0</v>
      </c>
      <c r="O1427" t="str">
        <f t="shared" si="1067"/>
        <v>GTX</v>
      </c>
      <c r="P1427">
        <f t="shared" si="1074"/>
        <v>550</v>
      </c>
      <c r="Q1427" t="str">
        <f t="shared" si="1075"/>
        <v>Summer Sewald</v>
      </c>
      <c r="R1427" t="str">
        <f t="shared" si="1076"/>
        <v>West</v>
      </c>
    </row>
    <row r="1428" spans="1:18">
      <c r="A1428" t="s">
        <v>1592</v>
      </c>
      <c r="B1428" t="s">
        <v>21</v>
      </c>
      <c r="C1428" t="s">
        <v>59</v>
      </c>
      <c r="D1428" t="s">
        <v>306</v>
      </c>
      <c r="E1428" t="s">
        <v>50</v>
      </c>
      <c r="F1428" s="1">
        <v>42824</v>
      </c>
      <c r="G1428" s="1">
        <v>42832</v>
      </c>
      <c r="H1428">
        <v>5728</v>
      </c>
      <c r="I1428" t="str">
        <f>VLOOKUP(pipeline!D1428,account,2,FALSE)</f>
        <v>technolgy</v>
      </c>
      <c r="J1428">
        <f t="shared" si="1062"/>
        <v>1997</v>
      </c>
      <c r="K1428">
        <f t="shared" si="1063"/>
        <v>8170.38</v>
      </c>
      <c r="L1428">
        <f t="shared" si="1064"/>
        <v>16499</v>
      </c>
      <c r="M1428" t="str">
        <f t="shared" si="1065"/>
        <v>Korea</v>
      </c>
      <c r="N1428">
        <f t="shared" si="1066"/>
        <v>0</v>
      </c>
      <c r="O1428" t="str">
        <f t="shared" si="1067"/>
        <v>GTX</v>
      </c>
      <c r="P1428">
        <f t="shared" si="1074"/>
        <v>5482</v>
      </c>
      <c r="Q1428" t="str">
        <f t="shared" si="1075"/>
        <v>Dustin Brinkmann</v>
      </c>
      <c r="R1428" t="str">
        <f t="shared" si="1076"/>
        <v>Central</v>
      </c>
    </row>
    <row r="1429" spans="1:18">
      <c r="A1429" t="s">
        <v>1593</v>
      </c>
      <c r="B1429" t="s">
        <v>15</v>
      </c>
      <c r="C1429" t="s">
        <v>57</v>
      </c>
      <c r="D1429" t="s">
        <v>174</v>
      </c>
      <c r="E1429" t="s">
        <v>52</v>
      </c>
      <c r="F1429" s="1">
        <v>42824</v>
      </c>
      <c r="G1429" s="1">
        <v>42834</v>
      </c>
      <c r="H1429">
        <v>0</v>
      </c>
      <c r="I1429" t="str">
        <f>VLOOKUP(pipeline!D1429,account,2,FALSE)</f>
        <v>software</v>
      </c>
      <c r="J1429">
        <f t="shared" si="1062"/>
        <v>1982</v>
      </c>
      <c r="K1429">
        <f t="shared" si="1063"/>
        <v>11698.03</v>
      </c>
      <c r="L1429">
        <f t="shared" si="1064"/>
        <v>34288</v>
      </c>
      <c r="M1429" t="str">
        <f t="shared" si="1065"/>
        <v>United States</v>
      </c>
      <c r="N1429">
        <f t="shared" si="1066"/>
        <v>0</v>
      </c>
      <c r="O1429" t="str">
        <f t="shared" si="1067"/>
        <v>MG</v>
      </c>
      <c r="P1429">
        <f t="shared" si="1074"/>
        <v>3393</v>
      </c>
      <c r="Q1429" t="str">
        <f t="shared" si="1075"/>
        <v>Celia Rouche</v>
      </c>
      <c r="R1429" t="str">
        <f t="shared" si="1076"/>
        <v>West</v>
      </c>
    </row>
    <row r="1430" spans="1:18">
      <c r="A1430" t="s">
        <v>1594</v>
      </c>
      <c r="B1430" t="s">
        <v>22</v>
      </c>
      <c r="C1430" t="s">
        <v>57</v>
      </c>
      <c r="D1430" t="s">
        <v>238</v>
      </c>
      <c r="E1430" t="s">
        <v>52</v>
      </c>
      <c r="F1430" s="1">
        <v>42824</v>
      </c>
      <c r="G1430" s="1">
        <v>42836</v>
      </c>
      <c r="H1430">
        <v>0</v>
      </c>
      <c r="I1430" t="str">
        <f>VLOOKUP(pipeline!D1430,account,2,FALSE)</f>
        <v>marketing</v>
      </c>
      <c r="J1430">
        <f t="shared" si="1062"/>
        <v>2012</v>
      </c>
      <c r="K1430">
        <f t="shared" si="1063"/>
        <v>45.39</v>
      </c>
      <c r="L1430">
        <f t="shared" si="1064"/>
        <v>100</v>
      </c>
      <c r="M1430" t="str">
        <f t="shared" si="1065"/>
        <v>United States</v>
      </c>
      <c r="N1430" t="str">
        <f t="shared" si="1066"/>
        <v>Inity</v>
      </c>
      <c r="O1430" t="str">
        <f t="shared" si="1067"/>
        <v>MG</v>
      </c>
      <c r="P1430">
        <f t="shared" ref="P1430:P1437" si="1077">VLOOKUP(C1430,products,3,FALSE)</f>
        <v>3393</v>
      </c>
      <c r="Q1430" t="str">
        <f t="shared" ref="Q1430:Q1437" si="1078">VLOOKUP(B1430,sales,2,FALSE)</f>
        <v>Dustin Brinkmann</v>
      </c>
      <c r="R1430" t="str">
        <f t="shared" ref="R1430:R1437" si="1079">VLOOKUP(B1430,sales,3,FALSE)</f>
        <v>Central</v>
      </c>
    </row>
    <row r="1431" spans="1:18">
      <c r="A1431" t="s">
        <v>1595</v>
      </c>
      <c r="B1431" t="s">
        <v>22</v>
      </c>
      <c r="C1431" t="s">
        <v>56</v>
      </c>
      <c r="D1431" t="s">
        <v>158</v>
      </c>
      <c r="E1431" t="s">
        <v>50</v>
      </c>
      <c r="F1431" s="1">
        <v>42824</v>
      </c>
      <c r="G1431" s="1">
        <v>42875</v>
      </c>
      <c r="H1431">
        <v>54</v>
      </c>
      <c r="I1431" t="str">
        <f>VLOOKUP(pipeline!D1431,account,2,FALSE)</f>
        <v>finance</v>
      </c>
      <c r="J1431">
        <f t="shared" si="1062"/>
        <v>2006</v>
      </c>
      <c r="K1431">
        <f t="shared" si="1063"/>
        <v>1102.43</v>
      </c>
      <c r="L1431">
        <f t="shared" si="1064"/>
        <v>1759</v>
      </c>
      <c r="M1431" t="str">
        <f t="shared" si="1065"/>
        <v>United States</v>
      </c>
      <c r="N1431">
        <f t="shared" si="1066"/>
        <v>0</v>
      </c>
      <c r="O1431" t="str">
        <f t="shared" si="1067"/>
        <v>MG</v>
      </c>
      <c r="P1431">
        <f t="shared" si="1077"/>
        <v>55</v>
      </c>
      <c r="Q1431" t="str">
        <f t="shared" si="1078"/>
        <v>Dustin Brinkmann</v>
      </c>
      <c r="R1431" t="str">
        <f t="shared" si="1079"/>
        <v>Central</v>
      </c>
    </row>
    <row r="1432" spans="1:18">
      <c r="A1432" t="s">
        <v>1596</v>
      </c>
      <c r="B1432" t="s">
        <v>16</v>
      </c>
      <c r="C1432" t="s">
        <v>55</v>
      </c>
      <c r="D1432" t="s">
        <v>266</v>
      </c>
      <c r="E1432" t="s">
        <v>50</v>
      </c>
      <c r="F1432" s="1">
        <v>42824</v>
      </c>
      <c r="G1432" s="1">
        <v>42905</v>
      </c>
      <c r="H1432">
        <v>501</v>
      </c>
      <c r="I1432" t="str">
        <f>VLOOKUP(pipeline!D1432,account,2,FALSE)</f>
        <v>finance</v>
      </c>
      <c r="J1432">
        <f t="shared" si="1062"/>
        <v>1993</v>
      </c>
      <c r="K1432">
        <f t="shared" si="1063"/>
        <v>7537.24</v>
      </c>
      <c r="L1432">
        <f t="shared" si="1064"/>
        <v>20293</v>
      </c>
      <c r="M1432" t="str">
        <f t="shared" si="1065"/>
        <v>United States</v>
      </c>
      <c r="N1432">
        <f t="shared" si="1066"/>
        <v>0</v>
      </c>
      <c r="O1432" t="str">
        <f t="shared" si="1067"/>
        <v>GTX</v>
      </c>
      <c r="P1432">
        <f t="shared" si="1077"/>
        <v>550</v>
      </c>
      <c r="Q1432" t="str">
        <f t="shared" si="1078"/>
        <v>Celia Rouche</v>
      </c>
      <c r="R1432" t="str">
        <f t="shared" si="1079"/>
        <v>West</v>
      </c>
    </row>
    <row r="1433" spans="1:18">
      <c r="A1433" t="s">
        <v>1597</v>
      </c>
      <c r="B1433" t="s">
        <v>9</v>
      </c>
      <c r="C1433" t="s">
        <v>55</v>
      </c>
      <c r="D1433" t="s">
        <v>103</v>
      </c>
      <c r="E1433" t="s">
        <v>53</v>
      </c>
      <c r="F1433" s="1">
        <v>42824</v>
      </c>
      <c r="I1433" t="str">
        <f>VLOOKUP(pipeline!D1433,account,2,FALSE)</f>
        <v>employment</v>
      </c>
      <c r="J1433">
        <f t="shared" si="1062"/>
        <v>1988</v>
      </c>
      <c r="K1433">
        <f t="shared" si="1063"/>
        <v>2059.9</v>
      </c>
      <c r="L1433">
        <f t="shared" si="1064"/>
        <v>3644</v>
      </c>
      <c r="M1433" t="str">
        <f t="shared" si="1065"/>
        <v>United States</v>
      </c>
      <c r="N1433">
        <f t="shared" si="1066"/>
        <v>0</v>
      </c>
      <c r="O1433" t="str">
        <f t="shared" si="1067"/>
        <v>GTX</v>
      </c>
      <c r="P1433">
        <f t="shared" si="1077"/>
        <v>550</v>
      </c>
      <c r="Q1433" t="str">
        <f t="shared" si="1078"/>
        <v>Cara Losch</v>
      </c>
      <c r="R1433" t="str">
        <f t="shared" si="1079"/>
        <v>East</v>
      </c>
    </row>
    <row r="1434" spans="1:18">
      <c r="A1434" t="s">
        <v>1598</v>
      </c>
      <c r="B1434" t="s">
        <v>9</v>
      </c>
      <c r="C1434" t="s">
        <v>59</v>
      </c>
      <c r="D1434" t="s">
        <v>200</v>
      </c>
      <c r="E1434" t="s">
        <v>50</v>
      </c>
      <c r="F1434" s="1">
        <v>42824</v>
      </c>
      <c r="G1434" s="1">
        <v>42833</v>
      </c>
      <c r="H1434">
        <v>6155</v>
      </c>
      <c r="I1434" t="str">
        <f>VLOOKUP(pipeline!D1434,account,2,FALSE)</f>
        <v>finance</v>
      </c>
      <c r="J1434">
        <f t="shared" si="1062"/>
        <v>1998</v>
      </c>
      <c r="K1434">
        <f t="shared" si="1063"/>
        <v>2022.14</v>
      </c>
      <c r="L1434">
        <f t="shared" si="1064"/>
        <v>5113</v>
      </c>
      <c r="M1434" t="str">
        <f t="shared" si="1065"/>
        <v>United States</v>
      </c>
      <c r="N1434">
        <f t="shared" si="1066"/>
        <v>0</v>
      </c>
      <c r="O1434" t="str">
        <f t="shared" si="1067"/>
        <v>GTX</v>
      </c>
      <c r="P1434">
        <f t="shared" si="1077"/>
        <v>5482</v>
      </c>
      <c r="Q1434" t="str">
        <f t="shared" si="1078"/>
        <v>Cara Losch</v>
      </c>
      <c r="R1434" t="str">
        <f t="shared" si="1079"/>
        <v>East</v>
      </c>
    </row>
    <row r="1435" spans="1:18">
      <c r="A1435" t="s">
        <v>1599</v>
      </c>
      <c r="B1435" t="s">
        <v>9</v>
      </c>
      <c r="C1435" t="s">
        <v>59</v>
      </c>
      <c r="D1435" t="s">
        <v>294</v>
      </c>
      <c r="E1435" t="s">
        <v>50</v>
      </c>
      <c r="F1435" s="1">
        <v>42824</v>
      </c>
      <c r="G1435" s="1">
        <v>42833</v>
      </c>
      <c r="H1435">
        <v>4668</v>
      </c>
      <c r="I1435" t="str">
        <f>VLOOKUP(pipeline!D1435,account,2,FALSE)</f>
        <v>retail</v>
      </c>
      <c r="J1435">
        <f t="shared" si="1062"/>
        <v>2010</v>
      </c>
      <c r="K1435">
        <f t="shared" si="1063"/>
        <v>71.12</v>
      </c>
      <c r="L1435">
        <f t="shared" si="1064"/>
        <v>144</v>
      </c>
      <c r="M1435" t="str">
        <f t="shared" si="1065"/>
        <v>United States</v>
      </c>
      <c r="N1435">
        <f t="shared" si="1066"/>
        <v>0</v>
      </c>
      <c r="O1435" t="str">
        <f t="shared" si="1067"/>
        <v>GTX</v>
      </c>
      <c r="P1435">
        <f t="shared" si="1077"/>
        <v>5482</v>
      </c>
      <c r="Q1435" t="str">
        <f t="shared" si="1078"/>
        <v>Cara Losch</v>
      </c>
      <c r="R1435" t="str">
        <f t="shared" si="1079"/>
        <v>East</v>
      </c>
    </row>
    <row r="1436" spans="1:18">
      <c r="A1436" t="s">
        <v>1600</v>
      </c>
      <c r="B1436" t="s">
        <v>23</v>
      </c>
      <c r="C1436" t="s">
        <v>59</v>
      </c>
      <c r="D1436" t="s">
        <v>95</v>
      </c>
      <c r="E1436" t="s">
        <v>50</v>
      </c>
      <c r="F1436" s="1">
        <v>42824</v>
      </c>
      <c r="G1436" s="1">
        <v>42895</v>
      </c>
      <c r="H1436">
        <v>5017</v>
      </c>
      <c r="I1436" t="str">
        <f>VLOOKUP(pipeline!D1436,account,2,FALSE)</f>
        <v>medical</v>
      </c>
      <c r="J1436">
        <f t="shared" si="1062"/>
        <v>1984</v>
      </c>
      <c r="K1436">
        <f t="shared" si="1063"/>
        <v>441.08</v>
      </c>
      <c r="L1436">
        <f t="shared" si="1064"/>
        <v>1210</v>
      </c>
      <c r="M1436" t="str">
        <f t="shared" si="1065"/>
        <v>United States</v>
      </c>
      <c r="N1436">
        <f t="shared" si="1066"/>
        <v>0</v>
      </c>
      <c r="O1436" t="str">
        <f t="shared" si="1067"/>
        <v>GTX</v>
      </c>
      <c r="P1436">
        <f t="shared" si="1077"/>
        <v>5482</v>
      </c>
      <c r="Q1436" t="str">
        <f t="shared" si="1078"/>
        <v>Dustin Brinkmann</v>
      </c>
      <c r="R1436" t="str">
        <f t="shared" si="1079"/>
        <v>Central</v>
      </c>
    </row>
    <row r="1437" spans="1:18">
      <c r="A1437" t="s">
        <v>1601</v>
      </c>
      <c r="B1437" t="s">
        <v>23</v>
      </c>
      <c r="C1437" t="s">
        <v>56</v>
      </c>
      <c r="D1437" t="s">
        <v>89</v>
      </c>
      <c r="E1437" t="s">
        <v>50</v>
      </c>
      <c r="F1437" s="1">
        <v>42824</v>
      </c>
      <c r="G1437" s="1">
        <v>42833</v>
      </c>
      <c r="H1437">
        <v>59</v>
      </c>
      <c r="I1437" t="str">
        <f>VLOOKUP(pipeline!D1437,account,2,FALSE)</f>
        <v>medical</v>
      </c>
      <c r="J1437">
        <f t="shared" si="1062"/>
        <v>1992</v>
      </c>
      <c r="K1437">
        <f t="shared" si="1063"/>
        <v>3922.42</v>
      </c>
      <c r="L1437">
        <f t="shared" si="1064"/>
        <v>6837</v>
      </c>
      <c r="M1437" t="str">
        <f t="shared" si="1065"/>
        <v>United States</v>
      </c>
      <c r="N1437">
        <f t="shared" si="1066"/>
        <v>0</v>
      </c>
      <c r="O1437" t="str">
        <f t="shared" si="1067"/>
        <v>MG</v>
      </c>
      <c r="P1437">
        <f t="shared" si="1077"/>
        <v>55</v>
      </c>
      <c r="Q1437" t="str">
        <f t="shared" si="1078"/>
        <v>Dustin Brinkmann</v>
      </c>
      <c r="R1437" t="str">
        <f t="shared" si="1079"/>
        <v>Central</v>
      </c>
    </row>
    <row r="1438" spans="1:18">
      <c r="A1438" t="s">
        <v>1602</v>
      </c>
      <c r="B1438" t="s">
        <v>17</v>
      </c>
      <c r="C1438" t="s">
        <v>57</v>
      </c>
      <c r="D1438" t="s">
        <v>153</v>
      </c>
      <c r="E1438" t="s">
        <v>50</v>
      </c>
      <c r="F1438" s="1">
        <v>42824</v>
      </c>
      <c r="G1438" s="1">
        <v>42831</v>
      </c>
      <c r="H1438">
        <v>3316</v>
      </c>
      <c r="I1438" t="str">
        <f>VLOOKUP(pipeline!D1438,account,2,FALSE)</f>
        <v>retail</v>
      </c>
      <c r="J1438">
        <f t="shared" ref="J1438:J1451" si="1080">VLOOKUP(D1438,account,3,FALSE)</f>
        <v>2001</v>
      </c>
      <c r="K1438">
        <f t="shared" ref="K1438:K1451" si="1081">VLOOKUP(D1438,account,4,FALSE)</f>
        <v>2437.85</v>
      </c>
      <c r="L1438">
        <f t="shared" ref="L1438:L1451" si="1082">VLOOKUP(D1438,account,5,FALSE)</f>
        <v>4874</v>
      </c>
      <c r="M1438" t="str">
        <f t="shared" ref="M1438:M1451" si="1083">VLOOKUP(D1438,account,6,FALSE)</f>
        <v>United States</v>
      </c>
      <c r="N1438">
        <f t="shared" ref="N1438:N1451" si="1084">VLOOKUP(D1438,accounts,7,FALSE)</f>
        <v>0</v>
      </c>
      <c r="O1438" t="str">
        <f t="shared" ref="O1438:O1451" si="1085">VLOOKUP(C1438,products,2,FALSE)</f>
        <v>MG</v>
      </c>
      <c r="P1438">
        <f t="shared" ref="P1438:P1444" si="1086">VLOOKUP(C1438,products,3,FALSE)</f>
        <v>3393</v>
      </c>
      <c r="Q1438" t="str">
        <f t="shared" ref="Q1438:Q1444" si="1087">VLOOKUP(B1438,sales,2,FALSE)</f>
        <v>Celia Rouche</v>
      </c>
      <c r="R1438" t="str">
        <f t="shared" ref="R1438:R1444" si="1088">VLOOKUP(B1438,sales,3,FALSE)</f>
        <v>West</v>
      </c>
    </row>
    <row r="1439" spans="1:18">
      <c r="A1439" t="s">
        <v>1603</v>
      </c>
      <c r="B1439" t="s">
        <v>41</v>
      </c>
      <c r="C1439" t="s">
        <v>55</v>
      </c>
      <c r="D1439" t="s">
        <v>95</v>
      </c>
      <c r="E1439" t="s">
        <v>53</v>
      </c>
      <c r="F1439" s="1">
        <v>42824</v>
      </c>
      <c r="I1439" t="str">
        <f>VLOOKUP(pipeline!D1439,account,2,FALSE)</f>
        <v>medical</v>
      </c>
      <c r="J1439">
        <f t="shared" si="1080"/>
        <v>1984</v>
      </c>
      <c r="K1439">
        <f t="shared" si="1081"/>
        <v>441.08</v>
      </c>
      <c r="L1439">
        <f t="shared" si="1082"/>
        <v>1210</v>
      </c>
      <c r="M1439" t="str">
        <f t="shared" si="1083"/>
        <v>United States</v>
      </c>
      <c r="N1439">
        <f t="shared" si="1084"/>
        <v>0</v>
      </c>
      <c r="O1439" t="str">
        <f t="shared" si="1085"/>
        <v>GTX</v>
      </c>
      <c r="P1439">
        <f t="shared" si="1086"/>
        <v>550</v>
      </c>
      <c r="Q1439" t="str">
        <f t="shared" si="1087"/>
        <v>Summer Sewald</v>
      </c>
      <c r="R1439" t="str">
        <f t="shared" si="1088"/>
        <v>West</v>
      </c>
    </row>
    <row r="1440" spans="1:18">
      <c r="A1440" t="s">
        <v>1604</v>
      </c>
      <c r="B1440" t="s">
        <v>41</v>
      </c>
      <c r="C1440" t="s">
        <v>59</v>
      </c>
      <c r="D1440" t="s">
        <v>153</v>
      </c>
      <c r="E1440" t="s">
        <v>50</v>
      </c>
      <c r="F1440" s="1">
        <v>42824</v>
      </c>
      <c r="G1440" s="1">
        <v>42835</v>
      </c>
      <c r="H1440">
        <v>6227</v>
      </c>
      <c r="I1440" t="str">
        <f>VLOOKUP(pipeline!D1440,account,2,FALSE)</f>
        <v>retail</v>
      </c>
      <c r="J1440">
        <f t="shared" si="1080"/>
        <v>2001</v>
      </c>
      <c r="K1440">
        <f t="shared" si="1081"/>
        <v>2437.85</v>
      </c>
      <c r="L1440">
        <f t="shared" si="1082"/>
        <v>4874</v>
      </c>
      <c r="M1440" t="str">
        <f t="shared" si="1083"/>
        <v>United States</v>
      </c>
      <c r="N1440">
        <f t="shared" si="1084"/>
        <v>0</v>
      </c>
      <c r="O1440" t="str">
        <f t="shared" si="1085"/>
        <v>GTX</v>
      </c>
      <c r="P1440">
        <f t="shared" si="1086"/>
        <v>5482</v>
      </c>
      <c r="Q1440" t="str">
        <f t="shared" si="1087"/>
        <v>Summer Sewald</v>
      </c>
      <c r="R1440" t="str">
        <f t="shared" si="1088"/>
        <v>West</v>
      </c>
    </row>
    <row r="1441" spans="1:18">
      <c r="A1441" t="s">
        <v>1605</v>
      </c>
      <c r="B1441" t="s">
        <v>19</v>
      </c>
      <c r="C1441" t="s">
        <v>56</v>
      </c>
      <c r="D1441" t="s">
        <v>108</v>
      </c>
      <c r="E1441" t="s">
        <v>52</v>
      </c>
      <c r="F1441" s="1">
        <v>42825</v>
      </c>
      <c r="G1441" s="1">
        <v>42832</v>
      </c>
      <c r="H1441">
        <v>0</v>
      </c>
      <c r="I1441" t="str">
        <f>VLOOKUP(pipeline!D1441,account,2,FALSE)</f>
        <v>telecommunications</v>
      </c>
      <c r="J1441">
        <f t="shared" si="1080"/>
        <v>1988</v>
      </c>
      <c r="K1441">
        <f t="shared" si="1081"/>
        <v>5266.09</v>
      </c>
      <c r="L1441">
        <f t="shared" si="1082"/>
        <v>8595</v>
      </c>
      <c r="M1441" t="str">
        <f t="shared" si="1083"/>
        <v>United States</v>
      </c>
      <c r="N1441" t="str">
        <f t="shared" si="1084"/>
        <v>Sonron</v>
      </c>
      <c r="O1441" t="str">
        <f t="shared" si="1085"/>
        <v>MG</v>
      </c>
      <c r="P1441">
        <f t="shared" si="1086"/>
        <v>55</v>
      </c>
      <c r="Q1441" t="str">
        <f t="shared" si="1087"/>
        <v>Dustin Brinkmann</v>
      </c>
      <c r="R1441" t="str">
        <f t="shared" si="1088"/>
        <v>Central</v>
      </c>
    </row>
    <row r="1442" spans="1:18">
      <c r="A1442" t="s">
        <v>1606</v>
      </c>
      <c r="B1442" t="s">
        <v>19</v>
      </c>
      <c r="C1442" t="s">
        <v>56</v>
      </c>
      <c r="D1442" t="s">
        <v>226</v>
      </c>
      <c r="E1442" t="s">
        <v>50</v>
      </c>
      <c r="F1442" s="1">
        <v>42825</v>
      </c>
      <c r="G1442" s="1">
        <v>42901</v>
      </c>
      <c r="H1442">
        <v>58</v>
      </c>
      <c r="I1442" t="str">
        <f>VLOOKUP(pipeline!D1442,account,2,FALSE)</f>
        <v>medical</v>
      </c>
      <c r="J1442">
        <f t="shared" si="1080"/>
        <v>2017</v>
      </c>
      <c r="K1442">
        <f t="shared" si="1081"/>
        <v>4.54</v>
      </c>
      <c r="L1442">
        <f t="shared" si="1082"/>
        <v>9</v>
      </c>
      <c r="M1442" t="str">
        <f t="shared" si="1083"/>
        <v>United States</v>
      </c>
      <c r="N1442">
        <f t="shared" si="1084"/>
        <v>0</v>
      </c>
      <c r="O1442" t="str">
        <f t="shared" si="1085"/>
        <v>MG</v>
      </c>
      <c r="P1442">
        <f t="shared" si="1086"/>
        <v>55</v>
      </c>
      <c r="Q1442" t="str">
        <f t="shared" si="1087"/>
        <v>Dustin Brinkmann</v>
      </c>
      <c r="R1442" t="str">
        <f t="shared" si="1088"/>
        <v>Central</v>
      </c>
    </row>
    <row r="1443" spans="1:18">
      <c r="A1443" t="s">
        <v>1607</v>
      </c>
      <c r="B1443" t="s">
        <v>19</v>
      </c>
      <c r="C1443" t="s">
        <v>57</v>
      </c>
      <c r="D1443" t="s">
        <v>129</v>
      </c>
      <c r="E1443" t="s">
        <v>50</v>
      </c>
      <c r="F1443" s="1">
        <v>42825</v>
      </c>
      <c r="G1443" s="1">
        <v>42833</v>
      </c>
      <c r="H1443">
        <v>3626</v>
      </c>
      <c r="I1443" t="str">
        <f>VLOOKUP(pipeline!D1443,account,2,FALSE)</f>
        <v>marketing</v>
      </c>
      <c r="J1443">
        <f t="shared" si="1080"/>
        <v>1995</v>
      </c>
      <c r="K1443">
        <f t="shared" si="1081"/>
        <v>2173.98</v>
      </c>
      <c r="L1443">
        <f t="shared" si="1082"/>
        <v>2928</v>
      </c>
      <c r="M1443" t="str">
        <f t="shared" si="1083"/>
        <v>United States</v>
      </c>
      <c r="N1443" t="str">
        <f t="shared" si="1084"/>
        <v>Inity</v>
      </c>
      <c r="O1443" t="str">
        <f t="shared" si="1085"/>
        <v>MG</v>
      </c>
      <c r="P1443">
        <f t="shared" si="1086"/>
        <v>3393</v>
      </c>
      <c r="Q1443" t="str">
        <f t="shared" si="1087"/>
        <v>Dustin Brinkmann</v>
      </c>
      <c r="R1443" t="str">
        <f t="shared" si="1088"/>
        <v>Central</v>
      </c>
    </row>
    <row r="1444" spans="1:18">
      <c r="A1444" t="s">
        <v>1608</v>
      </c>
      <c r="B1444" t="s">
        <v>31</v>
      </c>
      <c r="C1444" t="s">
        <v>57</v>
      </c>
      <c r="D1444" t="s">
        <v>115</v>
      </c>
      <c r="E1444" t="s">
        <v>50</v>
      </c>
      <c r="F1444" s="1">
        <v>42825</v>
      </c>
      <c r="G1444" s="1">
        <v>42826</v>
      </c>
      <c r="H1444">
        <v>2819</v>
      </c>
      <c r="I1444" t="str">
        <f>VLOOKUP(pipeline!D1444,account,2,FALSE)</f>
        <v>finance</v>
      </c>
      <c r="J1444">
        <f t="shared" si="1080"/>
        <v>1993</v>
      </c>
      <c r="K1444">
        <f t="shared" si="1081"/>
        <v>646.1</v>
      </c>
      <c r="L1444">
        <f t="shared" si="1082"/>
        <v>883</v>
      </c>
      <c r="M1444" t="str">
        <f t="shared" si="1083"/>
        <v>United States</v>
      </c>
      <c r="N1444" t="str">
        <f t="shared" si="1084"/>
        <v>Golddex</v>
      </c>
      <c r="O1444" t="str">
        <f t="shared" si="1085"/>
        <v>MG</v>
      </c>
      <c r="P1444">
        <f t="shared" si="1086"/>
        <v>3393</v>
      </c>
      <c r="Q1444" t="str">
        <f t="shared" si="1087"/>
        <v>Rocco Neubert</v>
      </c>
      <c r="R1444" t="str">
        <f t="shared" si="1088"/>
        <v>East</v>
      </c>
    </row>
    <row r="1445" spans="1:18">
      <c r="A1445" t="s">
        <v>1609</v>
      </c>
      <c r="B1445" t="s">
        <v>7</v>
      </c>
      <c r="C1445" t="s">
        <v>55</v>
      </c>
      <c r="D1445" t="s">
        <v>134</v>
      </c>
      <c r="E1445" t="s">
        <v>53</v>
      </c>
      <c r="F1445" s="1">
        <v>42825</v>
      </c>
      <c r="I1445" t="str">
        <f>VLOOKUP(pipeline!D1445,account,2,FALSE)</f>
        <v>services</v>
      </c>
      <c r="J1445">
        <f t="shared" si="1080"/>
        <v>2003</v>
      </c>
      <c r="K1445">
        <f t="shared" si="1081"/>
        <v>692.19</v>
      </c>
      <c r="L1445">
        <f t="shared" si="1082"/>
        <v>1922</v>
      </c>
      <c r="M1445" t="str">
        <f t="shared" si="1083"/>
        <v>United States</v>
      </c>
      <c r="N1445">
        <f t="shared" si="1084"/>
        <v>0</v>
      </c>
      <c r="O1445" t="str">
        <f t="shared" si="1085"/>
        <v>GTX</v>
      </c>
      <c r="P1445">
        <f t="shared" ref="P1445:P1451" si="1089">VLOOKUP(C1445,products,3,FALSE)</f>
        <v>550</v>
      </c>
      <c r="Q1445" t="str">
        <f t="shared" ref="Q1445:Q1451" si="1090">VLOOKUP(B1445,sales,2,FALSE)</f>
        <v>Cara Losch</v>
      </c>
      <c r="R1445" t="str">
        <f t="shared" ref="R1445:R1451" si="1091">VLOOKUP(B1445,sales,3,FALSE)</f>
        <v>East</v>
      </c>
    </row>
    <row r="1446" spans="1:18">
      <c r="A1446" t="s">
        <v>1610</v>
      </c>
      <c r="B1446" t="s">
        <v>13</v>
      </c>
      <c r="C1446" t="s">
        <v>56</v>
      </c>
      <c r="D1446" t="s">
        <v>309</v>
      </c>
      <c r="E1446" t="s">
        <v>53</v>
      </c>
      <c r="F1446" s="1">
        <v>42825</v>
      </c>
      <c r="I1446" t="str">
        <f>VLOOKUP(pipeline!D1446,account,2,FALSE)</f>
        <v>marketing</v>
      </c>
      <c r="J1446">
        <f t="shared" si="1080"/>
        <v>1986</v>
      </c>
      <c r="K1446">
        <f t="shared" si="1081"/>
        <v>2403.58</v>
      </c>
      <c r="L1446">
        <f t="shared" si="1082"/>
        <v>8801</v>
      </c>
      <c r="M1446" t="str">
        <f t="shared" si="1083"/>
        <v>United States</v>
      </c>
      <c r="N1446">
        <f t="shared" si="1084"/>
        <v>0</v>
      </c>
      <c r="O1446" t="str">
        <f t="shared" si="1085"/>
        <v>MG</v>
      </c>
      <c r="P1446">
        <f t="shared" si="1089"/>
        <v>55</v>
      </c>
      <c r="Q1446" t="str">
        <f t="shared" si="1090"/>
        <v>Celia Rouche</v>
      </c>
      <c r="R1446" t="str">
        <f t="shared" si="1091"/>
        <v>West</v>
      </c>
    </row>
    <row r="1447" spans="1:18">
      <c r="A1447" t="s">
        <v>1611</v>
      </c>
      <c r="B1447" t="s">
        <v>26</v>
      </c>
      <c r="C1447" t="s">
        <v>59</v>
      </c>
      <c r="D1447" t="s">
        <v>221</v>
      </c>
      <c r="E1447" t="s">
        <v>52</v>
      </c>
      <c r="F1447" s="1">
        <v>42825</v>
      </c>
      <c r="G1447" s="1">
        <v>42827</v>
      </c>
      <c r="H1447">
        <v>0</v>
      </c>
      <c r="I1447" t="str">
        <f>VLOOKUP(pipeline!D1447,account,2,FALSE)</f>
        <v>technolgy</v>
      </c>
      <c r="J1447">
        <f t="shared" si="1080"/>
        <v>2000</v>
      </c>
      <c r="K1447">
        <f t="shared" si="1081"/>
        <v>1223.72</v>
      </c>
      <c r="L1447">
        <f t="shared" si="1082"/>
        <v>2497</v>
      </c>
      <c r="M1447" t="str">
        <f t="shared" si="1083"/>
        <v>Norway</v>
      </c>
      <c r="N1447">
        <f t="shared" si="1084"/>
        <v>0</v>
      </c>
      <c r="O1447" t="str">
        <f t="shared" si="1085"/>
        <v>GTX</v>
      </c>
      <c r="P1447">
        <f t="shared" si="1089"/>
        <v>5482</v>
      </c>
      <c r="Q1447" t="str">
        <f t="shared" si="1090"/>
        <v>Melvin Marxen</v>
      </c>
      <c r="R1447" t="str">
        <f t="shared" si="1091"/>
        <v>Central</v>
      </c>
    </row>
    <row r="1448" spans="1:18">
      <c r="A1448" t="s">
        <v>1612</v>
      </c>
      <c r="B1448" t="s">
        <v>14</v>
      </c>
      <c r="C1448" t="s">
        <v>58</v>
      </c>
      <c r="D1448" t="s">
        <v>112</v>
      </c>
      <c r="E1448" t="s">
        <v>50</v>
      </c>
      <c r="F1448" s="1">
        <v>42825</v>
      </c>
      <c r="G1448" s="1">
        <v>42834</v>
      </c>
      <c r="H1448">
        <v>901</v>
      </c>
      <c r="I1448" t="str">
        <f>VLOOKUP(pipeline!D1448,account,2,FALSE)</f>
        <v>retail</v>
      </c>
      <c r="J1448">
        <f t="shared" si="1080"/>
        <v>1990</v>
      </c>
      <c r="K1448">
        <f t="shared" si="1081"/>
        <v>4968.91</v>
      </c>
      <c r="L1448">
        <f t="shared" si="1082"/>
        <v>7523</v>
      </c>
      <c r="M1448" t="str">
        <f t="shared" si="1083"/>
        <v>United States</v>
      </c>
      <c r="N1448">
        <f t="shared" si="1084"/>
        <v>0</v>
      </c>
      <c r="O1448" t="str">
        <f t="shared" si="1085"/>
        <v>GTX</v>
      </c>
      <c r="P1448">
        <f t="shared" si="1089"/>
        <v>1096</v>
      </c>
      <c r="Q1448" t="str">
        <f t="shared" si="1090"/>
        <v>Celia Rouche</v>
      </c>
      <c r="R1448" t="str">
        <f t="shared" si="1091"/>
        <v>West</v>
      </c>
    </row>
    <row r="1449" spans="1:18">
      <c r="A1449" t="s">
        <v>1613</v>
      </c>
      <c r="B1449" t="s">
        <v>14</v>
      </c>
      <c r="C1449" t="s">
        <v>57</v>
      </c>
      <c r="D1449" t="s">
        <v>231</v>
      </c>
      <c r="E1449" t="s">
        <v>50</v>
      </c>
      <c r="F1449" s="1">
        <v>42825</v>
      </c>
      <c r="G1449" s="1">
        <v>42890</v>
      </c>
      <c r="H1449">
        <v>3438</v>
      </c>
      <c r="I1449" t="str">
        <f>VLOOKUP(pipeline!D1449,account,2,FALSE)</f>
        <v>technolgy</v>
      </c>
      <c r="J1449">
        <f t="shared" si="1080"/>
        <v>2010</v>
      </c>
      <c r="K1449">
        <f t="shared" si="1081"/>
        <v>587.72</v>
      </c>
      <c r="L1449">
        <f t="shared" si="1082"/>
        <v>1501</v>
      </c>
      <c r="M1449" t="str">
        <f t="shared" si="1083"/>
        <v>United States</v>
      </c>
      <c r="N1449">
        <f t="shared" si="1084"/>
        <v>0</v>
      </c>
      <c r="O1449" t="str">
        <f t="shared" si="1085"/>
        <v>MG</v>
      </c>
      <c r="P1449">
        <f t="shared" si="1089"/>
        <v>3393</v>
      </c>
      <c r="Q1449" t="str">
        <f t="shared" si="1090"/>
        <v>Celia Rouche</v>
      </c>
      <c r="R1449" t="str">
        <f t="shared" si="1091"/>
        <v>West</v>
      </c>
    </row>
    <row r="1450" spans="1:18">
      <c r="A1450" t="s">
        <v>1614</v>
      </c>
      <c r="B1450" t="s">
        <v>37</v>
      </c>
      <c r="C1450" t="s">
        <v>55</v>
      </c>
      <c r="D1450" t="s">
        <v>205</v>
      </c>
      <c r="E1450" t="s">
        <v>50</v>
      </c>
      <c r="F1450" s="1">
        <v>42825</v>
      </c>
      <c r="G1450" s="1">
        <v>42833</v>
      </c>
      <c r="H1450">
        <v>589</v>
      </c>
      <c r="I1450" t="str">
        <f>VLOOKUP(pipeline!D1450,account,2,FALSE)</f>
        <v>telecommunications</v>
      </c>
      <c r="J1450">
        <f t="shared" si="1080"/>
        <v>1995</v>
      </c>
      <c r="K1450">
        <f t="shared" si="1081"/>
        <v>1825.82</v>
      </c>
      <c r="L1450">
        <f t="shared" si="1082"/>
        <v>5595</v>
      </c>
      <c r="M1450" t="str">
        <f t="shared" si="1083"/>
        <v>United States</v>
      </c>
      <c r="N1450" t="str">
        <f t="shared" si="1084"/>
        <v>Sonron</v>
      </c>
      <c r="O1450" t="str">
        <f t="shared" si="1085"/>
        <v>GTX</v>
      </c>
      <c r="P1450">
        <f t="shared" si="1089"/>
        <v>550</v>
      </c>
      <c r="Q1450" t="str">
        <f t="shared" si="1090"/>
        <v>Summer Sewald</v>
      </c>
      <c r="R1450" t="str">
        <f t="shared" si="1091"/>
        <v>West</v>
      </c>
    </row>
    <row r="1451" spans="1:18">
      <c r="A1451" t="s">
        <v>1615</v>
      </c>
      <c r="B1451" t="s">
        <v>38</v>
      </c>
      <c r="C1451" t="s">
        <v>56</v>
      </c>
      <c r="D1451" t="s">
        <v>182</v>
      </c>
      <c r="E1451" t="s">
        <v>52</v>
      </c>
      <c r="F1451" s="1">
        <v>42825</v>
      </c>
      <c r="G1451" s="1">
        <v>42906</v>
      </c>
      <c r="H1451">
        <v>0</v>
      </c>
      <c r="I1451" t="str">
        <f>VLOOKUP(pipeline!D1451,account,2,FALSE)</f>
        <v>entertainment</v>
      </c>
      <c r="J1451">
        <f t="shared" si="1080"/>
        <v>2002</v>
      </c>
      <c r="K1451">
        <f t="shared" si="1081"/>
        <v>349.81</v>
      </c>
      <c r="L1451">
        <f t="shared" si="1082"/>
        <v>315</v>
      </c>
      <c r="M1451" t="str">
        <f t="shared" si="1083"/>
        <v>United States</v>
      </c>
      <c r="N1451">
        <f t="shared" si="1084"/>
        <v>0</v>
      </c>
      <c r="O1451" t="str">
        <f t="shared" si="1085"/>
        <v>MG</v>
      </c>
      <c r="P1451">
        <f t="shared" si="1089"/>
        <v>55</v>
      </c>
      <c r="Q1451" t="str">
        <f t="shared" si="1090"/>
        <v>Summer Sewald</v>
      </c>
      <c r="R1451" t="str">
        <f t="shared" si="1091"/>
        <v>West</v>
      </c>
    </row>
    <row r="1452" spans="1:18">
      <c r="A1452" t="s">
        <v>1616</v>
      </c>
      <c r="B1452" t="s">
        <v>39</v>
      </c>
      <c r="C1452" t="s">
        <v>57</v>
      </c>
      <c r="D1452" t="s">
        <v>306</v>
      </c>
      <c r="E1452" t="s">
        <v>52</v>
      </c>
      <c r="F1452" s="1">
        <v>42825</v>
      </c>
      <c r="G1452" s="1">
        <v>42826</v>
      </c>
      <c r="H1452">
        <v>0</v>
      </c>
      <c r="I1452" t="str">
        <f>VLOOKUP(pipeline!D1452,account,2,FALSE)</f>
        <v>technolgy</v>
      </c>
      <c r="J1452">
        <f t="shared" ref="J1452:J1465" si="1092">VLOOKUP(D1452,account,3,FALSE)</f>
        <v>1997</v>
      </c>
      <c r="K1452">
        <f t="shared" ref="K1452:K1465" si="1093">VLOOKUP(D1452,account,4,FALSE)</f>
        <v>8170.38</v>
      </c>
      <c r="L1452">
        <f t="shared" ref="L1452:L1465" si="1094">VLOOKUP(D1452,account,5,FALSE)</f>
        <v>16499</v>
      </c>
      <c r="M1452" t="str">
        <f t="shared" ref="M1452:M1465" si="1095">VLOOKUP(D1452,account,6,FALSE)</f>
        <v>Korea</v>
      </c>
      <c r="N1452">
        <f t="shared" ref="N1452:N1465" si="1096">VLOOKUP(D1452,accounts,7,FALSE)</f>
        <v>0</v>
      </c>
      <c r="O1452" t="str">
        <f t="shared" ref="O1452:O1465" si="1097">VLOOKUP(C1452,products,2,FALSE)</f>
        <v>MG</v>
      </c>
      <c r="P1452">
        <f t="shared" ref="P1452:P1465" si="1098">VLOOKUP(C1452,products,3,FALSE)</f>
        <v>3393</v>
      </c>
      <c r="Q1452" t="str">
        <f t="shared" ref="Q1452:Q1465" si="1099">VLOOKUP(B1452,sales,2,FALSE)</f>
        <v>Summer Sewald</v>
      </c>
      <c r="R1452" t="str">
        <f t="shared" ref="R1452:R1465" si="1100">VLOOKUP(B1452,sales,3,FALSE)</f>
        <v>West</v>
      </c>
    </row>
    <row r="1453" spans="1:18">
      <c r="A1453" t="s">
        <v>1617</v>
      </c>
      <c r="B1453" t="s">
        <v>39</v>
      </c>
      <c r="C1453" t="s">
        <v>55</v>
      </c>
      <c r="D1453" t="s">
        <v>210</v>
      </c>
      <c r="E1453" t="s">
        <v>50</v>
      </c>
      <c r="F1453" s="1">
        <v>42825</v>
      </c>
      <c r="G1453" s="1">
        <v>42827</v>
      </c>
      <c r="H1453">
        <v>609</v>
      </c>
      <c r="I1453" t="str">
        <f>VLOOKUP(pipeline!D1453,account,2,FALSE)</f>
        <v>technolgy</v>
      </c>
      <c r="J1453">
        <f t="shared" si="1092"/>
        <v>1980</v>
      </c>
      <c r="K1453">
        <f t="shared" si="1093"/>
        <v>7708.38</v>
      </c>
      <c r="L1453">
        <f t="shared" si="1094"/>
        <v>13756</v>
      </c>
      <c r="M1453" t="str">
        <f t="shared" si="1095"/>
        <v>United States</v>
      </c>
      <c r="N1453">
        <f t="shared" si="1096"/>
        <v>0</v>
      </c>
      <c r="O1453" t="str">
        <f t="shared" si="1097"/>
        <v>GTX</v>
      </c>
      <c r="P1453">
        <f t="shared" si="1098"/>
        <v>550</v>
      </c>
      <c r="Q1453" t="str">
        <f t="shared" si="1099"/>
        <v>Summer Sewald</v>
      </c>
      <c r="R1453" t="str">
        <f t="shared" si="1100"/>
        <v>West</v>
      </c>
    </row>
    <row r="1454" spans="1:18">
      <c r="A1454" t="s">
        <v>1618</v>
      </c>
      <c r="B1454" t="s">
        <v>39</v>
      </c>
      <c r="C1454" t="s">
        <v>56</v>
      </c>
      <c r="D1454" t="s">
        <v>167</v>
      </c>
      <c r="E1454" t="s">
        <v>50</v>
      </c>
      <c r="F1454" s="1">
        <v>42825</v>
      </c>
      <c r="G1454" s="1">
        <v>42826</v>
      </c>
      <c r="H1454">
        <v>55</v>
      </c>
      <c r="I1454" t="str">
        <f>VLOOKUP(pipeline!D1454,account,2,FALSE)</f>
        <v>marketing</v>
      </c>
      <c r="J1454">
        <f t="shared" si="1092"/>
        <v>2000</v>
      </c>
      <c r="K1454">
        <f t="shared" si="1093"/>
        <v>2952.73</v>
      </c>
      <c r="L1454">
        <f t="shared" si="1094"/>
        <v>5107</v>
      </c>
      <c r="M1454" t="str">
        <f t="shared" si="1095"/>
        <v>United States</v>
      </c>
      <c r="N1454">
        <f t="shared" si="1096"/>
        <v>0</v>
      </c>
      <c r="O1454" t="str">
        <f t="shared" si="1097"/>
        <v>MG</v>
      </c>
      <c r="P1454">
        <f t="shared" si="1098"/>
        <v>55</v>
      </c>
      <c r="Q1454" t="str">
        <f t="shared" si="1099"/>
        <v>Summer Sewald</v>
      </c>
      <c r="R1454" t="str">
        <f t="shared" si="1100"/>
        <v>West</v>
      </c>
    </row>
    <row r="1455" spans="1:18">
      <c r="A1455" t="s">
        <v>1619</v>
      </c>
      <c r="B1455" t="s">
        <v>15</v>
      </c>
      <c r="C1455" t="s">
        <v>56</v>
      </c>
      <c r="D1455" t="s">
        <v>112</v>
      </c>
      <c r="E1455" t="s">
        <v>52</v>
      </c>
      <c r="F1455" s="1">
        <v>42825</v>
      </c>
      <c r="G1455" s="1">
        <v>42837</v>
      </c>
      <c r="H1455">
        <v>0</v>
      </c>
      <c r="I1455" t="str">
        <f>VLOOKUP(pipeline!D1455,account,2,FALSE)</f>
        <v>retail</v>
      </c>
      <c r="J1455">
        <f t="shared" si="1092"/>
        <v>1990</v>
      </c>
      <c r="K1455">
        <f t="shared" si="1093"/>
        <v>4968.91</v>
      </c>
      <c r="L1455">
        <f t="shared" si="1094"/>
        <v>7523</v>
      </c>
      <c r="M1455" t="str">
        <f t="shared" si="1095"/>
        <v>United States</v>
      </c>
      <c r="N1455">
        <f t="shared" si="1096"/>
        <v>0</v>
      </c>
      <c r="O1455" t="str">
        <f t="shared" si="1097"/>
        <v>MG</v>
      </c>
      <c r="P1455">
        <f t="shared" si="1098"/>
        <v>55</v>
      </c>
      <c r="Q1455" t="str">
        <f t="shared" si="1099"/>
        <v>Celia Rouche</v>
      </c>
      <c r="R1455" t="str">
        <f t="shared" si="1100"/>
        <v>West</v>
      </c>
    </row>
    <row r="1456" spans="1:18">
      <c r="A1456" t="s">
        <v>1620</v>
      </c>
      <c r="B1456" t="s">
        <v>40</v>
      </c>
      <c r="C1456" t="s">
        <v>58</v>
      </c>
      <c r="D1456" t="s">
        <v>134</v>
      </c>
      <c r="E1456" t="s">
        <v>52</v>
      </c>
      <c r="F1456" s="1">
        <v>42825</v>
      </c>
      <c r="G1456" s="1">
        <v>42837</v>
      </c>
      <c r="H1456">
        <v>0</v>
      </c>
      <c r="I1456" t="str">
        <f>VLOOKUP(pipeline!D1456,account,2,FALSE)</f>
        <v>services</v>
      </c>
      <c r="J1456">
        <f t="shared" si="1092"/>
        <v>2003</v>
      </c>
      <c r="K1456">
        <f t="shared" si="1093"/>
        <v>692.19</v>
      </c>
      <c r="L1456">
        <f t="shared" si="1094"/>
        <v>1922</v>
      </c>
      <c r="M1456" t="str">
        <f t="shared" si="1095"/>
        <v>United States</v>
      </c>
      <c r="N1456">
        <f t="shared" si="1096"/>
        <v>0</v>
      </c>
      <c r="O1456" t="str">
        <f t="shared" si="1097"/>
        <v>GTX</v>
      </c>
      <c r="P1456">
        <f t="shared" si="1098"/>
        <v>1096</v>
      </c>
      <c r="Q1456" t="str">
        <f t="shared" si="1099"/>
        <v>Summer Sewald</v>
      </c>
      <c r="R1456" t="str">
        <f t="shared" si="1100"/>
        <v>West</v>
      </c>
    </row>
    <row r="1457" spans="1:18">
      <c r="A1457" t="s">
        <v>1621</v>
      </c>
      <c r="B1457" t="s">
        <v>40</v>
      </c>
      <c r="C1457" t="s">
        <v>59</v>
      </c>
      <c r="D1457" t="s">
        <v>226</v>
      </c>
      <c r="E1457" t="s">
        <v>50</v>
      </c>
      <c r="F1457" s="1">
        <v>42825</v>
      </c>
      <c r="G1457" s="1">
        <v>42835</v>
      </c>
      <c r="H1457">
        <v>5637</v>
      </c>
      <c r="I1457" t="str">
        <f>VLOOKUP(pipeline!D1457,account,2,FALSE)</f>
        <v>medical</v>
      </c>
      <c r="J1457">
        <f t="shared" si="1092"/>
        <v>2017</v>
      </c>
      <c r="K1457">
        <f t="shared" si="1093"/>
        <v>4.54</v>
      </c>
      <c r="L1457">
        <f t="shared" si="1094"/>
        <v>9</v>
      </c>
      <c r="M1457" t="str">
        <f t="shared" si="1095"/>
        <v>United States</v>
      </c>
      <c r="N1457">
        <f t="shared" si="1096"/>
        <v>0</v>
      </c>
      <c r="O1457" t="str">
        <f t="shared" si="1097"/>
        <v>GTX</v>
      </c>
      <c r="P1457">
        <f t="shared" si="1098"/>
        <v>5482</v>
      </c>
      <c r="Q1457" t="str">
        <f t="shared" si="1099"/>
        <v>Summer Sewald</v>
      </c>
      <c r="R1457" t="str">
        <f t="shared" si="1100"/>
        <v>West</v>
      </c>
    </row>
    <row r="1458" spans="1:18">
      <c r="A1458" t="s">
        <v>1622</v>
      </c>
      <c r="B1458" t="s">
        <v>40</v>
      </c>
      <c r="C1458" t="s">
        <v>59</v>
      </c>
      <c r="D1458" t="s">
        <v>153</v>
      </c>
      <c r="E1458" t="s">
        <v>50</v>
      </c>
      <c r="F1458" s="1">
        <v>42825</v>
      </c>
      <c r="G1458" s="1">
        <v>42836</v>
      </c>
      <c r="H1458">
        <v>5793</v>
      </c>
      <c r="I1458" t="str">
        <f>VLOOKUP(pipeline!D1458,account,2,FALSE)</f>
        <v>retail</v>
      </c>
      <c r="J1458">
        <f t="shared" si="1092"/>
        <v>2001</v>
      </c>
      <c r="K1458">
        <f t="shared" si="1093"/>
        <v>2437.85</v>
      </c>
      <c r="L1458">
        <f t="shared" si="1094"/>
        <v>4874</v>
      </c>
      <c r="M1458" t="str">
        <f t="shared" si="1095"/>
        <v>United States</v>
      </c>
      <c r="N1458">
        <f t="shared" si="1096"/>
        <v>0</v>
      </c>
      <c r="O1458" t="str">
        <f t="shared" si="1097"/>
        <v>GTX</v>
      </c>
      <c r="P1458">
        <f t="shared" si="1098"/>
        <v>5482</v>
      </c>
      <c r="Q1458" t="str">
        <f t="shared" si="1099"/>
        <v>Summer Sewald</v>
      </c>
      <c r="R1458" t="str">
        <f t="shared" si="1100"/>
        <v>West</v>
      </c>
    </row>
    <row r="1459" spans="1:18">
      <c r="A1459" t="s">
        <v>1623</v>
      </c>
      <c r="B1459" t="s">
        <v>35</v>
      </c>
      <c r="C1459" t="s">
        <v>56</v>
      </c>
      <c r="D1459" t="s">
        <v>817</v>
      </c>
      <c r="E1459" t="s">
        <v>52</v>
      </c>
      <c r="F1459" s="1">
        <v>42825</v>
      </c>
      <c r="G1459" s="1">
        <v>42837</v>
      </c>
      <c r="H1459">
        <v>0</v>
      </c>
      <c r="I1459" t="str">
        <f>VLOOKUP(pipeline!D1459,account,2,FALSE)</f>
        <v>entertainment</v>
      </c>
      <c r="J1459">
        <f t="shared" si="1092"/>
        <v>1989</v>
      </c>
      <c r="K1459">
        <f t="shared" si="1093"/>
        <v>665.06</v>
      </c>
      <c r="L1459">
        <f t="shared" si="1094"/>
        <v>1095</v>
      </c>
      <c r="M1459" t="str">
        <f t="shared" si="1095"/>
        <v>United States</v>
      </c>
      <c r="N1459">
        <f t="shared" si="1096"/>
        <v>0</v>
      </c>
      <c r="O1459" t="str">
        <f t="shared" si="1097"/>
        <v>MG</v>
      </c>
      <c r="P1459">
        <f t="shared" si="1098"/>
        <v>55</v>
      </c>
      <c r="Q1459" t="str">
        <f t="shared" si="1099"/>
        <v>Rocco Neubert</v>
      </c>
      <c r="R1459" t="str">
        <f t="shared" si="1100"/>
        <v>East</v>
      </c>
    </row>
    <row r="1460" spans="1:18">
      <c r="A1460" t="s">
        <v>1624</v>
      </c>
      <c r="B1460" t="s">
        <v>16</v>
      </c>
      <c r="C1460" t="s">
        <v>55</v>
      </c>
      <c r="D1460" t="s">
        <v>91</v>
      </c>
      <c r="E1460" t="s">
        <v>52</v>
      </c>
      <c r="F1460" s="1">
        <v>42825</v>
      </c>
      <c r="G1460" s="1">
        <v>42830</v>
      </c>
      <c r="H1460">
        <v>0</v>
      </c>
      <c r="I1460" t="str">
        <f>VLOOKUP(pipeline!D1460,account,2,FALSE)</f>
        <v>retail</v>
      </c>
      <c r="J1460">
        <f t="shared" si="1092"/>
        <v>1989</v>
      </c>
      <c r="K1460">
        <f t="shared" si="1093"/>
        <v>1388.67</v>
      </c>
      <c r="L1460">
        <f t="shared" si="1094"/>
        <v>3583</v>
      </c>
      <c r="M1460" t="str">
        <f t="shared" si="1095"/>
        <v>United States</v>
      </c>
      <c r="N1460">
        <f t="shared" si="1096"/>
        <v>0</v>
      </c>
      <c r="O1460" t="str">
        <f t="shared" si="1097"/>
        <v>GTX</v>
      </c>
      <c r="P1460">
        <f t="shared" si="1098"/>
        <v>550</v>
      </c>
      <c r="Q1460" t="str">
        <f t="shared" si="1099"/>
        <v>Celia Rouche</v>
      </c>
      <c r="R1460" t="str">
        <f t="shared" si="1100"/>
        <v>West</v>
      </c>
    </row>
    <row r="1461" spans="1:18">
      <c r="A1461" t="s">
        <v>1625</v>
      </c>
      <c r="B1461" t="s">
        <v>16</v>
      </c>
      <c r="C1461" t="s">
        <v>57</v>
      </c>
      <c r="D1461" t="s">
        <v>303</v>
      </c>
      <c r="E1461" t="s">
        <v>52</v>
      </c>
      <c r="F1461" s="1">
        <v>42825</v>
      </c>
      <c r="G1461" s="1">
        <v>42885</v>
      </c>
      <c r="H1461">
        <v>0</v>
      </c>
      <c r="I1461" t="str">
        <f>VLOOKUP(pipeline!D1461,account,2,FALSE)</f>
        <v>software</v>
      </c>
      <c r="J1461">
        <f t="shared" si="1092"/>
        <v>2013</v>
      </c>
      <c r="K1461">
        <f t="shared" si="1093"/>
        <v>98.79</v>
      </c>
      <c r="L1461">
        <f t="shared" si="1094"/>
        <v>96</v>
      </c>
      <c r="M1461" t="str">
        <f t="shared" si="1095"/>
        <v>United States</v>
      </c>
      <c r="N1461" t="str">
        <f t="shared" si="1096"/>
        <v>Bubba Gump</v>
      </c>
      <c r="O1461" t="str">
        <f t="shared" si="1097"/>
        <v>MG</v>
      </c>
      <c r="P1461">
        <f t="shared" si="1098"/>
        <v>3393</v>
      </c>
      <c r="Q1461" t="str">
        <f t="shared" si="1099"/>
        <v>Celia Rouche</v>
      </c>
      <c r="R1461" t="str">
        <f t="shared" si="1100"/>
        <v>West</v>
      </c>
    </row>
    <row r="1462" spans="1:18">
      <c r="A1462" t="s">
        <v>1626</v>
      </c>
      <c r="B1462" t="s">
        <v>16</v>
      </c>
      <c r="C1462" t="s">
        <v>55</v>
      </c>
      <c r="D1462" t="s">
        <v>306</v>
      </c>
      <c r="E1462" t="s">
        <v>50</v>
      </c>
      <c r="F1462" s="1">
        <v>42825</v>
      </c>
      <c r="G1462" s="1">
        <v>42832</v>
      </c>
      <c r="H1462">
        <v>520</v>
      </c>
      <c r="I1462" t="str">
        <f>VLOOKUP(pipeline!D1462,account,2,FALSE)</f>
        <v>technolgy</v>
      </c>
      <c r="J1462">
        <f t="shared" si="1092"/>
        <v>1997</v>
      </c>
      <c r="K1462">
        <f t="shared" si="1093"/>
        <v>8170.38</v>
      </c>
      <c r="L1462">
        <f t="shared" si="1094"/>
        <v>16499</v>
      </c>
      <c r="M1462" t="str">
        <f t="shared" si="1095"/>
        <v>Korea</v>
      </c>
      <c r="N1462">
        <f t="shared" si="1096"/>
        <v>0</v>
      </c>
      <c r="O1462" t="str">
        <f t="shared" si="1097"/>
        <v>GTX</v>
      </c>
      <c r="P1462">
        <f t="shared" si="1098"/>
        <v>550</v>
      </c>
      <c r="Q1462" t="str">
        <f t="shared" si="1099"/>
        <v>Celia Rouche</v>
      </c>
      <c r="R1462" t="str">
        <f t="shared" si="1100"/>
        <v>West</v>
      </c>
    </row>
    <row r="1463" spans="1:18">
      <c r="A1463" t="s">
        <v>1627</v>
      </c>
      <c r="B1463" t="s">
        <v>16</v>
      </c>
      <c r="C1463" t="s">
        <v>57</v>
      </c>
      <c r="D1463" t="s">
        <v>103</v>
      </c>
      <c r="E1463" t="s">
        <v>50</v>
      </c>
      <c r="F1463" s="1">
        <v>42825</v>
      </c>
      <c r="G1463" s="1">
        <v>42827</v>
      </c>
      <c r="H1463">
        <v>4080</v>
      </c>
      <c r="I1463" t="str">
        <f>VLOOKUP(pipeline!D1463,account,2,FALSE)</f>
        <v>employment</v>
      </c>
      <c r="J1463">
        <f t="shared" si="1092"/>
        <v>1988</v>
      </c>
      <c r="K1463">
        <f t="shared" si="1093"/>
        <v>2059.9</v>
      </c>
      <c r="L1463">
        <f t="shared" si="1094"/>
        <v>3644</v>
      </c>
      <c r="M1463" t="str">
        <f t="shared" si="1095"/>
        <v>United States</v>
      </c>
      <c r="N1463">
        <f t="shared" si="1096"/>
        <v>0</v>
      </c>
      <c r="O1463" t="str">
        <f t="shared" si="1097"/>
        <v>MG</v>
      </c>
      <c r="P1463">
        <f t="shared" si="1098"/>
        <v>3393</v>
      </c>
      <c r="Q1463" t="str">
        <f t="shared" si="1099"/>
        <v>Celia Rouche</v>
      </c>
      <c r="R1463" t="str">
        <f t="shared" si="1100"/>
        <v>West</v>
      </c>
    </row>
    <row r="1464" spans="1:18">
      <c r="A1464" t="s">
        <v>1628</v>
      </c>
      <c r="B1464" t="s">
        <v>23</v>
      </c>
      <c r="C1464" t="s">
        <v>55</v>
      </c>
      <c r="D1464" t="s">
        <v>309</v>
      </c>
      <c r="E1464" t="s">
        <v>50</v>
      </c>
      <c r="F1464" s="1">
        <v>42825</v>
      </c>
      <c r="G1464" s="1">
        <v>42916</v>
      </c>
      <c r="H1464">
        <v>526</v>
      </c>
      <c r="I1464" t="str">
        <f>VLOOKUP(pipeline!D1464,account,2,FALSE)</f>
        <v>marketing</v>
      </c>
      <c r="J1464">
        <f t="shared" si="1092"/>
        <v>1986</v>
      </c>
      <c r="K1464">
        <f t="shared" si="1093"/>
        <v>2403.58</v>
      </c>
      <c r="L1464">
        <f t="shared" si="1094"/>
        <v>8801</v>
      </c>
      <c r="M1464" t="str">
        <f t="shared" si="1095"/>
        <v>United States</v>
      </c>
      <c r="N1464">
        <f t="shared" si="1096"/>
        <v>0</v>
      </c>
      <c r="O1464" t="str">
        <f t="shared" si="1097"/>
        <v>GTX</v>
      </c>
      <c r="P1464">
        <f t="shared" si="1098"/>
        <v>550</v>
      </c>
      <c r="Q1464" t="str">
        <f t="shared" si="1099"/>
        <v>Dustin Brinkmann</v>
      </c>
      <c r="R1464" t="str">
        <f t="shared" si="1100"/>
        <v>Central</v>
      </c>
    </row>
    <row r="1465" spans="1:18">
      <c r="A1465" t="s">
        <v>1629</v>
      </c>
      <c r="B1465" t="s">
        <v>23</v>
      </c>
      <c r="C1465" t="s">
        <v>56</v>
      </c>
      <c r="D1465" t="s">
        <v>238</v>
      </c>
      <c r="E1465" t="s">
        <v>50</v>
      </c>
      <c r="F1465" s="1">
        <v>42825</v>
      </c>
      <c r="G1465" s="1">
        <v>42872</v>
      </c>
      <c r="H1465">
        <v>57</v>
      </c>
      <c r="I1465" t="str">
        <f>VLOOKUP(pipeline!D1465,account,2,FALSE)</f>
        <v>marketing</v>
      </c>
      <c r="J1465">
        <f t="shared" si="1092"/>
        <v>2012</v>
      </c>
      <c r="K1465">
        <f t="shared" si="1093"/>
        <v>45.39</v>
      </c>
      <c r="L1465">
        <f t="shared" si="1094"/>
        <v>100</v>
      </c>
      <c r="M1465" t="str">
        <f t="shared" si="1095"/>
        <v>United States</v>
      </c>
      <c r="N1465" t="str">
        <f t="shared" si="1096"/>
        <v>Inity</v>
      </c>
      <c r="O1465" t="str">
        <f t="shared" si="1097"/>
        <v>MG</v>
      </c>
      <c r="P1465">
        <f t="shared" si="1098"/>
        <v>55</v>
      </c>
      <c r="Q1465" t="str">
        <f t="shared" si="1099"/>
        <v>Dustin Brinkmann</v>
      </c>
      <c r="R1465" t="str">
        <f t="shared" si="1100"/>
        <v>Central</v>
      </c>
    </row>
    <row r="1466" spans="1:18">
      <c r="A1466" t="s">
        <v>1630</v>
      </c>
      <c r="B1466" t="s">
        <v>17</v>
      </c>
      <c r="C1466" t="s">
        <v>57</v>
      </c>
      <c r="D1466" t="s">
        <v>266</v>
      </c>
      <c r="E1466" t="s">
        <v>52</v>
      </c>
      <c r="F1466" s="1">
        <v>42825</v>
      </c>
      <c r="G1466" s="1">
        <v>42834</v>
      </c>
      <c r="H1466">
        <v>0</v>
      </c>
      <c r="I1466" t="str">
        <f>VLOOKUP(pipeline!D1466,account,2,FALSE)</f>
        <v>finance</v>
      </c>
      <c r="J1466">
        <f t="shared" ref="J1466:J1471" si="1101">VLOOKUP(D1466,account,3,FALSE)</f>
        <v>1993</v>
      </c>
      <c r="K1466">
        <f t="shared" ref="K1466:K1471" si="1102">VLOOKUP(D1466,account,4,FALSE)</f>
        <v>7537.24</v>
      </c>
      <c r="L1466">
        <f t="shared" ref="L1466:L1471" si="1103">VLOOKUP(D1466,account,5,FALSE)</f>
        <v>20293</v>
      </c>
      <c r="M1466" t="str">
        <f t="shared" ref="M1466:M1471" si="1104">VLOOKUP(D1466,account,6,FALSE)</f>
        <v>United States</v>
      </c>
      <c r="N1466">
        <f t="shared" ref="N1466:N1471" si="1105">VLOOKUP(D1466,accounts,7,FALSE)</f>
        <v>0</v>
      </c>
      <c r="O1466" t="str">
        <f t="shared" ref="O1466:O1471" si="1106">VLOOKUP(C1466,products,2,FALSE)</f>
        <v>MG</v>
      </c>
      <c r="P1466">
        <f t="shared" ref="P1466:P1477" si="1107">VLOOKUP(C1466,products,3,FALSE)</f>
        <v>3393</v>
      </c>
      <c r="Q1466" t="str">
        <f t="shared" ref="Q1466:Q1477" si="1108">VLOOKUP(B1466,sales,2,FALSE)</f>
        <v>Celia Rouche</v>
      </c>
      <c r="R1466" t="str">
        <f t="shared" ref="R1466:R1477" si="1109">VLOOKUP(B1466,sales,3,FALSE)</f>
        <v>West</v>
      </c>
    </row>
    <row r="1467" spans="1:18">
      <c r="A1467" t="s">
        <v>1631</v>
      </c>
      <c r="B1467" t="s">
        <v>17</v>
      </c>
      <c r="C1467" t="s">
        <v>56</v>
      </c>
      <c r="D1467" t="s">
        <v>196</v>
      </c>
      <c r="E1467" t="s">
        <v>50</v>
      </c>
      <c r="F1467" s="1">
        <v>42825</v>
      </c>
      <c r="G1467" s="1">
        <v>42914</v>
      </c>
      <c r="H1467">
        <v>54</v>
      </c>
      <c r="I1467" t="str">
        <f>VLOOKUP(pipeline!D1467,account,2,FALSE)</f>
        <v>employment</v>
      </c>
      <c r="J1467">
        <f t="shared" si="1101"/>
        <v>1983</v>
      </c>
      <c r="K1467">
        <f t="shared" si="1102"/>
        <v>2871.35</v>
      </c>
      <c r="L1467">
        <f t="shared" si="1103"/>
        <v>9561</v>
      </c>
      <c r="M1467" t="str">
        <f t="shared" si="1104"/>
        <v>United States</v>
      </c>
      <c r="N1467">
        <f t="shared" si="1105"/>
        <v>0</v>
      </c>
      <c r="O1467" t="str">
        <f t="shared" si="1106"/>
        <v>MG</v>
      </c>
      <c r="P1467">
        <f t="shared" si="1107"/>
        <v>55</v>
      </c>
      <c r="Q1467" t="str">
        <f t="shared" si="1108"/>
        <v>Celia Rouche</v>
      </c>
      <c r="R1467" t="str">
        <f t="shared" si="1109"/>
        <v>West</v>
      </c>
    </row>
    <row r="1468" spans="1:18">
      <c r="A1468" t="s">
        <v>1632</v>
      </c>
      <c r="B1468" t="s">
        <v>17</v>
      </c>
      <c r="C1468" t="s">
        <v>57</v>
      </c>
      <c r="D1468" t="s">
        <v>99</v>
      </c>
      <c r="E1468" t="s">
        <v>50</v>
      </c>
      <c r="F1468" s="1">
        <v>42825</v>
      </c>
      <c r="G1468" s="1">
        <v>42837</v>
      </c>
      <c r="H1468">
        <v>3367</v>
      </c>
      <c r="I1468" t="str">
        <f>VLOOKUP(pipeline!D1468,account,2,FALSE)</f>
        <v>marketing</v>
      </c>
      <c r="J1468">
        <f t="shared" si="1101"/>
        <v>2008</v>
      </c>
      <c r="K1468">
        <f t="shared" si="1102"/>
        <v>894.37</v>
      </c>
      <c r="L1468">
        <f t="shared" si="1103"/>
        <v>1593</v>
      </c>
      <c r="M1468" t="str">
        <f t="shared" si="1104"/>
        <v>Poland</v>
      </c>
      <c r="N1468">
        <f t="shared" si="1105"/>
        <v>0</v>
      </c>
      <c r="O1468" t="str">
        <f t="shared" si="1106"/>
        <v>MG</v>
      </c>
      <c r="P1468">
        <f t="shared" si="1107"/>
        <v>3393</v>
      </c>
      <c r="Q1468" t="str">
        <f t="shared" si="1108"/>
        <v>Celia Rouche</v>
      </c>
      <c r="R1468" t="str">
        <f t="shared" si="1109"/>
        <v>West</v>
      </c>
    </row>
    <row r="1469" spans="1:18">
      <c r="A1469" t="s">
        <v>1633</v>
      </c>
      <c r="B1469" t="s">
        <v>41</v>
      </c>
      <c r="C1469" t="s">
        <v>55</v>
      </c>
      <c r="D1469" t="s">
        <v>303</v>
      </c>
      <c r="E1469" t="s">
        <v>50</v>
      </c>
      <c r="F1469" s="1">
        <v>42825</v>
      </c>
      <c r="G1469" s="1">
        <v>42831</v>
      </c>
      <c r="H1469">
        <v>430</v>
      </c>
      <c r="I1469" t="str">
        <f>VLOOKUP(pipeline!D1469,account,2,FALSE)</f>
        <v>software</v>
      </c>
      <c r="J1469">
        <f t="shared" si="1101"/>
        <v>2013</v>
      </c>
      <c r="K1469">
        <f t="shared" si="1102"/>
        <v>98.79</v>
      </c>
      <c r="L1469">
        <f t="shared" si="1103"/>
        <v>96</v>
      </c>
      <c r="M1469" t="str">
        <f t="shared" si="1104"/>
        <v>United States</v>
      </c>
      <c r="N1469" t="str">
        <f t="shared" si="1105"/>
        <v>Bubba Gump</v>
      </c>
      <c r="O1469" t="str">
        <f t="shared" si="1106"/>
        <v>GTX</v>
      </c>
      <c r="P1469">
        <f t="shared" si="1107"/>
        <v>550</v>
      </c>
      <c r="Q1469" t="str">
        <f t="shared" si="1108"/>
        <v>Summer Sewald</v>
      </c>
      <c r="R1469" t="str">
        <f t="shared" si="1109"/>
        <v>West</v>
      </c>
    </row>
    <row r="1470" spans="1:18">
      <c r="A1470" t="s">
        <v>1634</v>
      </c>
      <c r="B1470" t="s">
        <v>19</v>
      </c>
      <c r="C1470" t="s">
        <v>55</v>
      </c>
      <c r="D1470" t="s">
        <v>306</v>
      </c>
      <c r="E1470" t="s">
        <v>50</v>
      </c>
      <c r="F1470" s="1">
        <v>42826</v>
      </c>
      <c r="G1470" s="1">
        <v>42860</v>
      </c>
      <c r="H1470">
        <v>518</v>
      </c>
      <c r="I1470" t="str">
        <f>VLOOKUP(pipeline!D1470,account,2,FALSE)</f>
        <v>technolgy</v>
      </c>
      <c r="J1470">
        <f t="shared" si="1101"/>
        <v>1997</v>
      </c>
      <c r="K1470">
        <f t="shared" si="1102"/>
        <v>8170.38</v>
      </c>
      <c r="L1470">
        <f t="shared" si="1103"/>
        <v>16499</v>
      </c>
      <c r="M1470" t="str">
        <f t="shared" si="1104"/>
        <v>Korea</v>
      </c>
      <c r="N1470">
        <f t="shared" si="1105"/>
        <v>0</v>
      </c>
      <c r="O1470" t="str">
        <f t="shared" si="1106"/>
        <v>GTX</v>
      </c>
      <c r="P1470">
        <f t="shared" si="1107"/>
        <v>550</v>
      </c>
      <c r="Q1470" t="str">
        <f t="shared" si="1108"/>
        <v>Dustin Brinkmann</v>
      </c>
      <c r="R1470" t="str">
        <f t="shared" si="1109"/>
        <v>Central</v>
      </c>
    </row>
    <row r="1471" spans="1:18">
      <c r="A1471" t="s">
        <v>1635</v>
      </c>
      <c r="B1471" t="s">
        <v>31</v>
      </c>
      <c r="C1471" t="s">
        <v>58</v>
      </c>
      <c r="D1471" t="s">
        <v>200</v>
      </c>
      <c r="E1471" t="s">
        <v>52</v>
      </c>
      <c r="F1471" s="1">
        <v>42826</v>
      </c>
      <c r="G1471" s="1">
        <v>42837</v>
      </c>
      <c r="H1471">
        <v>0</v>
      </c>
      <c r="I1471" t="str">
        <f>VLOOKUP(pipeline!D1471,account,2,FALSE)</f>
        <v>finance</v>
      </c>
      <c r="J1471">
        <f t="shared" si="1101"/>
        <v>1998</v>
      </c>
      <c r="K1471">
        <f t="shared" si="1102"/>
        <v>2022.14</v>
      </c>
      <c r="L1471">
        <f t="shared" si="1103"/>
        <v>5113</v>
      </c>
      <c r="M1471" t="str">
        <f t="shared" si="1104"/>
        <v>United States</v>
      </c>
      <c r="N1471">
        <f t="shared" si="1105"/>
        <v>0</v>
      </c>
      <c r="O1471" t="str">
        <f t="shared" si="1106"/>
        <v>GTX</v>
      </c>
      <c r="P1471">
        <f t="shared" si="1107"/>
        <v>1096</v>
      </c>
      <c r="Q1471" t="str">
        <f t="shared" si="1108"/>
        <v>Rocco Neubert</v>
      </c>
      <c r="R1471" t="str">
        <f t="shared" si="1109"/>
        <v>East</v>
      </c>
    </row>
    <row r="1472" spans="1:18">
      <c r="A1472" t="s">
        <v>1636</v>
      </c>
      <c r="B1472" t="s">
        <v>7</v>
      </c>
      <c r="C1472" t="s">
        <v>58</v>
      </c>
      <c r="D1472" t="s">
        <v>127</v>
      </c>
      <c r="E1472" t="s">
        <v>52</v>
      </c>
      <c r="F1472" s="1">
        <v>42826</v>
      </c>
      <c r="G1472" s="1">
        <v>42836</v>
      </c>
      <c r="H1472">
        <v>0</v>
      </c>
      <c r="I1472" t="str">
        <f>VLOOKUP(pipeline!D1472,account,2,FALSE)</f>
        <v>software</v>
      </c>
      <c r="J1472">
        <f t="shared" ref="J1472:J1477" si="1110">VLOOKUP(D1472,account,3,FALSE)</f>
        <v>1979</v>
      </c>
      <c r="K1472">
        <f t="shared" ref="K1472:K1477" si="1111">VLOOKUP(D1472,account,4,FALSE)</f>
        <v>4478.47</v>
      </c>
      <c r="L1472">
        <f t="shared" ref="L1472:L1477" si="1112">VLOOKUP(D1472,account,5,FALSE)</f>
        <v>13809</v>
      </c>
      <c r="M1472" t="str">
        <f t="shared" ref="M1472:M1477" si="1113">VLOOKUP(D1472,account,6,FALSE)</f>
        <v>United States</v>
      </c>
      <c r="N1472">
        <f t="shared" ref="N1472:N1477" si="1114">VLOOKUP(D1472,accounts,7,FALSE)</f>
        <v>0</v>
      </c>
      <c r="O1472" t="str">
        <f t="shared" ref="O1472:O1477" si="1115">VLOOKUP(C1472,products,2,FALSE)</f>
        <v>GTX</v>
      </c>
      <c r="P1472">
        <f t="shared" si="1107"/>
        <v>1096</v>
      </c>
      <c r="Q1472" t="str">
        <f t="shared" si="1108"/>
        <v>Cara Losch</v>
      </c>
      <c r="R1472" t="str">
        <f t="shared" si="1109"/>
        <v>East</v>
      </c>
    </row>
    <row r="1473" spans="1:18">
      <c r="A1473" t="s">
        <v>1637</v>
      </c>
      <c r="B1473" t="s">
        <v>25</v>
      </c>
      <c r="C1473" t="s">
        <v>59</v>
      </c>
      <c r="D1473" t="s">
        <v>97</v>
      </c>
      <c r="E1473" t="s">
        <v>50</v>
      </c>
      <c r="F1473" s="1">
        <v>42826</v>
      </c>
      <c r="G1473" s="1">
        <v>42833</v>
      </c>
      <c r="H1473">
        <v>5798</v>
      </c>
      <c r="I1473" t="str">
        <f>VLOOKUP(pipeline!D1473,account,2,FALSE)</f>
        <v>medical</v>
      </c>
      <c r="J1473">
        <f t="shared" si="1110"/>
        <v>2012</v>
      </c>
      <c r="K1473">
        <f t="shared" si="1111"/>
        <v>587.34</v>
      </c>
      <c r="L1473">
        <f t="shared" si="1112"/>
        <v>1356</v>
      </c>
      <c r="M1473" t="str">
        <f t="shared" si="1113"/>
        <v>Philipines</v>
      </c>
      <c r="N1473">
        <f t="shared" si="1114"/>
        <v>0</v>
      </c>
      <c r="O1473" t="str">
        <f t="shared" si="1115"/>
        <v>GTX</v>
      </c>
      <c r="P1473">
        <f t="shared" si="1107"/>
        <v>5482</v>
      </c>
      <c r="Q1473" t="str">
        <f t="shared" si="1108"/>
        <v>Melvin Marxen</v>
      </c>
      <c r="R1473" t="str">
        <f t="shared" si="1109"/>
        <v>Central</v>
      </c>
    </row>
    <row r="1474" spans="1:18">
      <c r="A1474" t="s">
        <v>1638</v>
      </c>
      <c r="B1474" t="s">
        <v>25</v>
      </c>
      <c r="C1474" t="s">
        <v>57</v>
      </c>
      <c r="D1474" t="s">
        <v>147</v>
      </c>
      <c r="E1474" t="s">
        <v>50</v>
      </c>
      <c r="F1474" s="1">
        <v>42826</v>
      </c>
      <c r="G1474" s="1">
        <v>42903</v>
      </c>
      <c r="H1474">
        <v>3228</v>
      </c>
      <c r="I1474" t="str">
        <f>VLOOKUP(pipeline!D1474,account,2,FALSE)</f>
        <v>retail</v>
      </c>
      <c r="J1474">
        <f t="shared" si="1110"/>
        <v>2007</v>
      </c>
      <c r="K1474">
        <f t="shared" si="1111"/>
        <v>894.33</v>
      </c>
      <c r="L1474">
        <f t="shared" si="1112"/>
        <v>1635</v>
      </c>
      <c r="M1474" t="str">
        <f t="shared" si="1113"/>
        <v>Italy</v>
      </c>
      <c r="N1474">
        <f t="shared" si="1114"/>
        <v>0</v>
      </c>
      <c r="O1474" t="str">
        <f t="shared" si="1115"/>
        <v>MG</v>
      </c>
      <c r="P1474">
        <f t="shared" si="1107"/>
        <v>3393</v>
      </c>
      <c r="Q1474" t="str">
        <f t="shared" si="1108"/>
        <v>Melvin Marxen</v>
      </c>
      <c r="R1474" t="str">
        <f t="shared" si="1109"/>
        <v>Central</v>
      </c>
    </row>
    <row r="1475" spans="1:18">
      <c r="A1475" t="s">
        <v>1639</v>
      </c>
      <c r="B1475" t="s">
        <v>34</v>
      </c>
      <c r="C1475" t="s">
        <v>55</v>
      </c>
      <c r="D1475" t="s">
        <v>248</v>
      </c>
      <c r="E1475" t="s">
        <v>52</v>
      </c>
      <c r="F1475" s="1">
        <v>42826</v>
      </c>
      <c r="G1475" s="1">
        <v>42828</v>
      </c>
      <c r="H1475">
        <v>0</v>
      </c>
      <c r="I1475" t="str">
        <f>VLOOKUP(pipeline!D1475,account,2,FALSE)</f>
        <v>telecommunications</v>
      </c>
      <c r="J1475">
        <f t="shared" si="1110"/>
        <v>1994</v>
      </c>
      <c r="K1475">
        <f t="shared" si="1111"/>
        <v>6395.05</v>
      </c>
      <c r="L1475">
        <f t="shared" si="1112"/>
        <v>20275</v>
      </c>
      <c r="M1475" t="str">
        <f t="shared" si="1113"/>
        <v>United States</v>
      </c>
      <c r="N1475">
        <f t="shared" si="1114"/>
        <v>0</v>
      </c>
      <c r="O1475" t="str">
        <f t="shared" si="1115"/>
        <v>GTX</v>
      </c>
      <c r="P1475">
        <f t="shared" si="1107"/>
        <v>550</v>
      </c>
      <c r="Q1475" t="str">
        <f t="shared" si="1108"/>
        <v>Rocco Neubert</v>
      </c>
      <c r="R1475" t="str">
        <f t="shared" si="1109"/>
        <v>East</v>
      </c>
    </row>
    <row r="1476" spans="1:18">
      <c r="A1476" t="s">
        <v>1640</v>
      </c>
      <c r="B1476" t="s">
        <v>13</v>
      </c>
      <c r="C1476" t="s">
        <v>55</v>
      </c>
      <c r="D1476" t="s">
        <v>153</v>
      </c>
      <c r="E1476" t="s">
        <v>50</v>
      </c>
      <c r="F1476" s="1">
        <v>42826</v>
      </c>
      <c r="G1476" s="1">
        <v>42908</v>
      </c>
      <c r="H1476">
        <v>452</v>
      </c>
      <c r="I1476" t="str">
        <f>VLOOKUP(pipeline!D1476,account,2,FALSE)</f>
        <v>retail</v>
      </c>
      <c r="J1476">
        <f t="shared" si="1110"/>
        <v>2001</v>
      </c>
      <c r="K1476">
        <f t="shared" si="1111"/>
        <v>2437.85</v>
      </c>
      <c r="L1476">
        <f t="shared" si="1112"/>
        <v>4874</v>
      </c>
      <c r="M1476" t="str">
        <f t="shared" si="1113"/>
        <v>United States</v>
      </c>
      <c r="N1476">
        <f t="shared" si="1114"/>
        <v>0</v>
      </c>
      <c r="O1476" t="str">
        <f t="shared" si="1115"/>
        <v>GTX</v>
      </c>
      <c r="P1476">
        <f t="shared" si="1107"/>
        <v>550</v>
      </c>
      <c r="Q1476" t="str">
        <f t="shared" si="1108"/>
        <v>Celia Rouche</v>
      </c>
      <c r="R1476" t="str">
        <f t="shared" si="1109"/>
        <v>West</v>
      </c>
    </row>
    <row r="1477" spans="1:18">
      <c r="A1477" t="s">
        <v>1641</v>
      </c>
      <c r="B1477" t="s">
        <v>26</v>
      </c>
      <c r="C1477" t="s">
        <v>58</v>
      </c>
      <c r="D1477" t="s">
        <v>226</v>
      </c>
      <c r="E1477" t="s">
        <v>52</v>
      </c>
      <c r="F1477" s="1">
        <v>42826</v>
      </c>
      <c r="G1477" s="1">
        <v>42836</v>
      </c>
      <c r="H1477">
        <v>0</v>
      </c>
      <c r="I1477" t="str">
        <f>VLOOKUP(pipeline!D1477,account,2,FALSE)</f>
        <v>medical</v>
      </c>
      <c r="J1477">
        <f t="shared" si="1110"/>
        <v>2017</v>
      </c>
      <c r="K1477">
        <f t="shared" si="1111"/>
        <v>4.54</v>
      </c>
      <c r="L1477">
        <f t="shared" si="1112"/>
        <v>9</v>
      </c>
      <c r="M1477" t="str">
        <f t="shared" si="1113"/>
        <v>United States</v>
      </c>
      <c r="N1477">
        <f t="shared" si="1114"/>
        <v>0</v>
      </c>
      <c r="O1477" t="str">
        <f t="shared" si="1115"/>
        <v>GTX</v>
      </c>
      <c r="P1477">
        <f t="shared" si="1107"/>
        <v>1096</v>
      </c>
      <c r="Q1477" t="str">
        <f t="shared" si="1108"/>
        <v>Melvin Marxen</v>
      </c>
      <c r="R1477" t="str">
        <f t="shared" si="1109"/>
        <v>Central</v>
      </c>
    </row>
    <row r="1478" spans="1:18">
      <c r="A1478" t="s">
        <v>1642</v>
      </c>
      <c r="B1478" t="s">
        <v>27</v>
      </c>
      <c r="C1478" t="s">
        <v>55</v>
      </c>
      <c r="D1478" t="s">
        <v>208</v>
      </c>
      <c r="E1478" t="s">
        <v>50</v>
      </c>
      <c r="F1478" s="1">
        <v>42826</v>
      </c>
      <c r="G1478" s="1">
        <v>42833</v>
      </c>
      <c r="H1478">
        <v>565</v>
      </c>
      <c r="I1478" t="str">
        <f>VLOOKUP(pipeline!D1478,account,2,FALSE)</f>
        <v>software</v>
      </c>
      <c r="J1478">
        <f t="shared" ref="J1478:J1496" si="1116">VLOOKUP(D1478,account,3,FALSE)</f>
        <v>1982</v>
      </c>
      <c r="K1478">
        <f t="shared" ref="K1478:K1496" si="1117">VLOOKUP(D1478,account,4,FALSE)</f>
        <v>4618</v>
      </c>
      <c r="L1478">
        <f t="shared" ref="L1478:L1496" si="1118">VLOOKUP(D1478,account,5,FALSE)</f>
        <v>10083</v>
      </c>
      <c r="M1478" t="str">
        <f t="shared" ref="M1478:M1496" si="1119">VLOOKUP(D1478,account,6,FALSE)</f>
        <v>United States</v>
      </c>
      <c r="N1478">
        <f t="shared" ref="N1478:N1496" si="1120">VLOOKUP(D1478,accounts,7,FALSE)</f>
        <v>0</v>
      </c>
      <c r="O1478" t="str">
        <f t="shared" ref="O1478:O1496" si="1121">VLOOKUP(C1478,products,2,FALSE)</f>
        <v>GTX</v>
      </c>
      <c r="P1478">
        <f t="shared" ref="P1478:P1491" si="1122">VLOOKUP(C1478,products,3,FALSE)</f>
        <v>550</v>
      </c>
      <c r="Q1478" t="str">
        <f t="shared" ref="Q1478:Q1491" si="1123">VLOOKUP(B1478,sales,2,FALSE)</f>
        <v>Melvin Marxen</v>
      </c>
      <c r="R1478" t="str">
        <f t="shared" ref="R1478:R1491" si="1124">VLOOKUP(B1478,sales,3,FALSE)</f>
        <v>Central</v>
      </c>
    </row>
    <row r="1479" spans="1:18">
      <c r="A1479" t="s">
        <v>1643</v>
      </c>
      <c r="B1479" t="s">
        <v>27</v>
      </c>
      <c r="C1479" t="s">
        <v>58</v>
      </c>
      <c r="D1479" t="s">
        <v>117</v>
      </c>
      <c r="E1479" t="s">
        <v>50</v>
      </c>
      <c r="F1479" s="1">
        <v>42826</v>
      </c>
      <c r="G1479" s="1">
        <v>42891</v>
      </c>
      <c r="H1479">
        <v>1184</v>
      </c>
      <c r="I1479" t="str">
        <f>VLOOKUP(pipeline!D1479,account,2,FALSE)</f>
        <v>services</v>
      </c>
      <c r="J1479">
        <f t="shared" si="1116"/>
        <v>1997</v>
      </c>
      <c r="K1479">
        <f t="shared" si="1117"/>
        <v>2041.73</v>
      </c>
      <c r="L1479">
        <f t="shared" si="1118"/>
        <v>5276</v>
      </c>
      <c r="M1479" t="str">
        <f t="shared" si="1119"/>
        <v>United States</v>
      </c>
      <c r="N1479">
        <f t="shared" si="1120"/>
        <v>0</v>
      </c>
      <c r="O1479" t="str">
        <f t="shared" si="1121"/>
        <v>GTX</v>
      </c>
      <c r="P1479">
        <f t="shared" si="1122"/>
        <v>1096</v>
      </c>
      <c r="Q1479" t="str">
        <f t="shared" si="1123"/>
        <v>Melvin Marxen</v>
      </c>
      <c r="R1479" t="str">
        <f t="shared" si="1124"/>
        <v>Central</v>
      </c>
    </row>
    <row r="1480" spans="1:18">
      <c r="A1480" t="s">
        <v>1644</v>
      </c>
      <c r="B1480" t="s">
        <v>38</v>
      </c>
      <c r="C1480" t="s">
        <v>58</v>
      </c>
      <c r="D1480" t="s">
        <v>87</v>
      </c>
      <c r="E1480" t="s">
        <v>50</v>
      </c>
      <c r="F1480" s="1">
        <v>42826</v>
      </c>
      <c r="G1480" s="1">
        <v>42908</v>
      </c>
      <c r="H1480">
        <v>1150</v>
      </c>
      <c r="I1480" t="str">
        <f>VLOOKUP(pipeline!D1480,account,2,FALSE)</f>
        <v>services</v>
      </c>
      <c r="J1480">
        <f t="shared" si="1116"/>
        <v>1982</v>
      </c>
      <c r="K1480">
        <f t="shared" si="1117"/>
        <v>792.46</v>
      </c>
      <c r="L1480">
        <f t="shared" si="1118"/>
        <v>1299</v>
      </c>
      <c r="M1480" t="str">
        <f t="shared" si="1119"/>
        <v>United States</v>
      </c>
      <c r="N1480">
        <f t="shared" si="1120"/>
        <v>0</v>
      </c>
      <c r="O1480" t="str">
        <f t="shared" si="1121"/>
        <v>GTX</v>
      </c>
      <c r="P1480">
        <f t="shared" si="1122"/>
        <v>1096</v>
      </c>
      <c r="Q1480" t="str">
        <f t="shared" si="1123"/>
        <v>Summer Sewald</v>
      </c>
      <c r="R1480" t="str">
        <f t="shared" si="1124"/>
        <v>West</v>
      </c>
    </row>
    <row r="1481" spans="1:18">
      <c r="A1481" t="s">
        <v>1645</v>
      </c>
      <c r="B1481" t="s">
        <v>39</v>
      </c>
      <c r="C1481" t="s">
        <v>55</v>
      </c>
      <c r="D1481" t="s">
        <v>463</v>
      </c>
      <c r="E1481" t="s">
        <v>53</v>
      </c>
      <c r="F1481" s="1">
        <v>42826</v>
      </c>
      <c r="I1481" t="str">
        <f>VLOOKUP(pipeline!D1481,account,2,FALSE)</f>
        <v>technolgy</v>
      </c>
      <c r="J1481">
        <f t="shared" si="1116"/>
        <v>2011</v>
      </c>
      <c r="K1481">
        <f t="shared" si="1117"/>
        <v>527.11</v>
      </c>
      <c r="L1481">
        <f t="shared" si="1118"/>
        <v>1428</v>
      </c>
      <c r="M1481" t="str">
        <f t="shared" si="1119"/>
        <v>United States</v>
      </c>
      <c r="N1481" t="str">
        <f t="shared" si="1120"/>
        <v>Acme Corporation</v>
      </c>
      <c r="O1481" t="str">
        <f t="shared" si="1121"/>
        <v>GTX</v>
      </c>
      <c r="P1481">
        <f t="shared" si="1122"/>
        <v>550</v>
      </c>
      <c r="Q1481" t="str">
        <f t="shared" si="1123"/>
        <v>Summer Sewald</v>
      </c>
      <c r="R1481" t="str">
        <f t="shared" si="1124"/>
        <v>West</v>
      </c>
    </row>
    <row r="1482" spans="1:18">
      <c r="A1482" t="s">
        <v>1646</v>
      </c>
      <c r="B1482" t="s">
        <v>39</v>
      </c>
      <c r="C1482" t="s">
        <v>58</v>
      </c>
      <c r="D1482" t="s">
        <v>273</v>
      </c>
      <c r="E1482" t="s">
        <v>50</v>
      </c>
      <c r="F1482" s="1">
        <v>42826</v>
      </c>
      <c r="G1482" s="1">
        <v>42879</v>
      </c>
      <c r="H1482">
        <v>1110</v>
      </c>
      <c r="I1482" t="str">
        <f>VLOOKUP(pipeline!D1482,account,2,FALSE)</f>
        <v>retail</v>
      </c>
      <c r="J1482">
        <f t="shared" si="1116"/>
        <v>1996</v>
      </c>
      <c r="K1482">
        <f t="shared" si="1117"/>
        <v>2214.94</v>
      </c>
      <c r="L1482">
        <f t="shared" si="1118"/>
        <v>5374</v>
      </c>
      <c r="M1482" t="str">
        <f t="shared" si="1119"/>
        <v>United States</v>
      </c>
      <c r="N1482">
        <f t="shared" si="1120"/>
        <v>0</v>
      </c>
      <c r="O1482" t="str">
        <f t="shared" si="1121"/>
        <v>GTX</v>
      </c>
      <c r="P1482">
        <f t="shared" si="1122"/>
        <v>1096</v>
      </c>
      <c r="Q1482" t="str">
        <f t="shared" si="1123"/>
        <v>Summer Sewald</v>
      </c>
      <c r="R1482" t="str">
        <f t="shared" si="1124"/>
        <v>West</v>
      </c>
    </row>
    <row r="1483" spans="1:18">
      <c r="A1483" t="s">
        <v>1647</v>
      </c>
      <c r="B1483" t="s">
        <v>21</v>
      </c>
      <c r="C1483" t="s">
        <v>57</v>
      </c>
      <c r="D1483" t="s">
        <v>95</v>
      </c>
      <c r="E1483" t="s">
        <v>52</v>
      </c>
      <c r="F1483" s="1">
        <v>42826</v>
      </c>
      <c r="G1483" s="1">
        <v>42835</v>
      </c>
      <c r="H1483">
        <v>0</v>
      </c>
      <c r="I1483" t="str">
        <f>VLOOKUP(pipeline!D1483,account,2,FALSE)</f>
        <v>medical</v>
      </c>
      <c r="J1483">
        <f t="shared" si="1116"/>
        <v>1984</v>
      </c>
      <c r="K1483">
        <f t="shared" si="1117"/>
        <v>441.08</v>
      </c>
      <c r="L1483">
        <f t="shared" si="1118"/>
        <v>1210</v>
      </c>
      <c r="M1483" t="str">
        <f t="shared" si="1119"/>
        <v>United States</v>
      </c>
      <c r="N1483">
        <f t="shared" si="1120"/>
        <v>0</v>
      </c>
      <c r="O1483" t="str">
        <f t="shared" si="1121"/>
        <v>MG</v>
      </c>
      <c r="P1483">
        <f t="shared" si="1122"/>
        <v>3393</v>
      </c>
      <c r="Q1483" t="str">
        <f t="shared" si="1123"/>
        <v>Dustin Brinkmann</v>
      </c>
      <c r="R1483" t="str">
        <f t="shared" si="1124"/>
        <v>Central</v>
      </c>
    </row>
    <row r="1484" spans="1:18">
      <c r="A1484" t="s">
        <v>1648</v>
      </c>
      <c r="B1484" t="s">
        <v>15</v>
      </c>
      <c r="C1484" t="s">
        <v>57</v>
      </c>
      <c r="D1484" t="s">
        <v>91</v>
      </c>
      <c r="E1484" t="s">
        <v>50</v>
      </c>
      <c r="F1484" s="1">
        <v>42826</v>
      </c>
      <c r="G1484" s="1">
        <v>42831</v>
      </c>
      <c r="H1484">
        <v>3817</v>
      </c>
      <c r="I1484" t="str">
        <f>VLOOKUP(pipeline!D1484,account,2,FALSE)</f>
        <v>retail</v>
      </c>
      <c r="J1484">
        <f t="shared" si="1116"/>
        <v>1989</v>
      </c>
      <c r="K1484">
        <f t="shared" si="1117"/>
        <v>1388.67</v>
      </c>
      <c r="L1484">
        <f t="shared" si="1118"/>
        <v>3583</v>
      </c>
      <c r="M1484" t="str">
        <f t="shared" si="1119"/>
        <v>United States</v>
      </c>
      <c r="N1484">
        <f t="shared" si="1120"/>
        <v>0</v>
      </c>
      <c r="O1484" t="str">
        <f t="shared" si="1121"/>
        <v>MG</v>
      </c>
      <c r="P1484">
        <f t="shared" si="1122"/>
        <v>3393</v>
      </c>
      <c r="Q1484" t="str">
        <f t="shared" si="1123"/>
        <v>Celia Rouche</v>
      </c>
      <c r="R1484" t="str">
        <f t="shared" si="1124"/>
        <v>West</v>
      </c>
    </row>
    <row r="1485" spans="1:18">
      <c r="A1485" t="s">
        <v>1649</v>
      </c>
      <c r="B1485" t="s">
        <v>28</v>
      </c>
      <c r="C1485" t="s">
        <v>57</v>
      </c>
      <c r="D1485" t="s">
        <v>155</v>
      </c>
      <c r="E1485" t="s">
        <v>52</v>
      </c>
      <c r="F1485" s="1">
        <v>42826</v>
      </c>
      <c r="G1485" s="1">
        <v>42835</v>
      </c>
      <c r="H1485">
        <v>0</v>
      </c>
      <c r="I1485" t="str">
        <f>VLOOKUP(pipeline!D1485,account,2,FALSE)</f>
        <v>technolgy</v>
      </c>
      <c r="J1485">
        <f t="shared" si="1116"/>
        <v>1983</v>
      </c>
      <c r="K1485">
        <f t="shared" si="1117"/>
        <v>1008.06</v>
      </c>
      <c r="L1485">
        <f t="shared" si="1118"/>
        <v>1238</v>
      </c>
      <c r="M1485" t="str">
        <f t="shared" si="1119"/>
        <v>United States</v>
      </c>
      <c r="N1485">
        <f t="shared" si="1120"/>
        <v>0</v>
      </c>
      <c r="O1485" t="str">
        <f t="shared" si="1121"/>
        <v>MG</v>
      </c>
      <c r="P1485">
        <f t="shared" si="1122"/>
        <v>3393</v>
      </c>
      <c r="Q1485" t="str">
        <f t="shared" si="1123"/>
        <v>Melvin Marxen</v>
      </c>
      <c r="R1485" t="str">
        <f t="shared" si="1124"/>
        <v>Central</v>
      </c>
    </row>
    <row r="1486" spans="1:18">
      <c r="A1486" t="s">
        <v>1650</v>
      </c>
      <c r="B1486" t="s">
        <v>22</v>
      </c>
      <c r="C1486" t="s">
        <v>57</v>
      </c>
      <c r="D1486" t="s">
        <v>97</v>
      </c>
      <c r="E1486" t="s">
        <v>52</v>
      </c>
      <c r="F1486" s="1">
        <v>42826</v>
      </c>
      <c r="G1486" s="1">
        <v>42831</v>
      </c>
      <c r="H1486">
        <v>0</v>
      </c>
      <c r="I1486" t="str">
        <f>VLOOKUP(pipeline!D1486,account,2,FALSE)</f>
        <v>medical</v>
      </c>
      <c r="J1486">
        <f t="shared" si="1116"/>
        <v>2012</v>
      </c>
      <c r="K1486">
        <f t="shared" si="1117"/>
        <v>587.34</v>
      </c>
      <c r="L1486">
        <f t="shared" si="1118"/>
        <v>1356</v>
      </c>
      <c r="M1486" t="str">
        <f t="shared" si="1119"/>
        <v>Philipines</v>
      </c>
      <c r="N1486">
        <f t="shared" si="1120"/>
        <v>0</v>
      </c>
      <c r="O1486" t="str">
        <f t="shared" si="1121"/>
        <v>MG</v>
      </c>
      <c r="P1486">
        <f t="shared" si="1122"/>
        <v>3393</v>
      </c>
      <c r="Q1486" t="str">
        <f t="shared" si="1123"/>
        <v>Dustin Brinkmann</v>
      </c>
      <c r="R1486" t="str">
        <f t="shared" si="1124"/>
        <v>Central</v>
      </c>
    </row>
    <row r="1487" spans="1:18">
      <c r="A1487" t="s">
        <v>1651</v>
      </c>
      <c r="B1487" t="s">
        <v>29</v>
      </c>
      <c r="C1487" t="s">
        <v>55</v>
      </c>
      <c r="D1487" t="s">
        <v>306</v>
      </c>
      <c r="E1487" t="s">
        <v>50</v>
      </c>
      <c r="F1487" s="1">
        <v>42826</v>
      </c>
      <c r="G1487" s="1">
        <v>42835</v>
      </c>
      <c r="H1487">
        <v>531</v>
      </c>
      <c r="I1487" t="str">
        <f>VLOOKUP(pipeline!D1487,account,2,FALSE)</f>
        <v>technolgy</v>
      </c>
      <c r="J1487">
        <f t="shared" si="1116"/>
        <v>1997</v>
      </c>
      <c r="K1487">
        <f t="shared" si="1117"/>
        <v>8170.38</v>
      </c>
      <c r="L1487">
        <f t="shared" si="1118"/>
        <v>16499</v>
      </c>
      <c r="M1487" t="str">
        <f t="shared" si="1119"/>
        <v>Korea</v>
      </c>
      <c r="N1487">
        <f t="shared" si="1120"/>
        <v>0</v>
      </c>
      <c r="O1487" t="str">
        <f t="shared" si="1121"/>
        <v>GTX</v>
      </c>
      <c r="P1487">
        <f t="shared" si="1122"/>
        <v>550</v>
      </c>
      <c r="Q1487" t="str">
        <f t="shared" si="1123"/>
        <v>Melvin Marxen</v>
      </c>
      <c r="R1487" t="str">
        <f t="shared" si="1124"/>
        <v>Central</v>
      </c>
    </row>
    <row r="1488" spans="1:18">
      <c r="A1488" t="s">
        <v>1652</v>
      </c>
      <c r="B1488" t="s">
        <v>35</v>
      </c>
      <c r="C1488" t="s">
        <v>59</v>
      </c>
      <c r="D1488" t="s">
        <v>136</v>
      </c>
      <c r="E1488" t="s">
        <v>52</v>
      </c>
      <c r="F1488" s="1">
        <v>42826</v>
      </c>
      <c r="G1488" s="1">
        <v>42829</v>
      </c>
      <c r="H1488">
        <v>0</v>
      </c>
      <c r="I1488" t="str">
        <f>VLOOKUP(pipeline!D1488,account,2,FALSE)</f>
        <v>medical</v>
      </c>
      <c r="J1488">
        <f t="shared" si="1116"/>
        <v>1996</v>
      </c>
      <c r="K1488">
        <f t="shared" si="1117"/>
        <v>439.21</v>
      </c>
      <c r="L1488">
        <f t="shared" si="1118"/>
        <v>792</v>
      </c>
      <c r="M1488" t="str">
        <f t="shared" si="1119"/>
        <v>United States</v>
      </c>
      <c r="N1488">
        <f t="shared" si="1120"/>
        <v>0</v>
      </c>
      <c r="O1488" t="str">
        <f t="shared" si="1121"/>
        <v>GTX</v>
      </c>
      <c r="P1488">
        <f t="shared" si="1122"/>
        <v>5482</v>
      </c>
      <c r="Q1488" t="str">
        <f t="shared" si="1123"/>
        <v>Rocco Neubert</v>
      </c>
      <c r="R1488" t="str">
        <f t="shared" si="1124"/>
        <v>East</v>
      </c>
    </row>
    <row r="1489" spans="1:18">
      <c r="A1489" t="s">
        <v>1653</v>
      </c>
      <c r="B1489" t="s">
        <v>35</v>
      </c>
      <c r="C1489" t="s">
        <v>57</v>
      </c>
      <c r="D1489" t="s">
        <v>189</v>
      </c>
      <c r="E1489" t="s">
        <v>52</v>
      </c>
      <c r="F1489" s="1">
        <v>42826</v>
      </c>
      <c r="G1489" s="1">
        <v>42827</v>
      </c>
      <c r="H1489">
        <v>0</v>
      </c>
      <c r="I1489" t="str">
        <f>VLOOKUP(pipeline!D1489,account,2,FALSE)</f>
        <v>employment</v>
      </c>
      <c r="J1489">
        <f t="shared" si="1116"/>
        <v>1997</v>
      </c>
      <c r="K1489">
        <f t="shared" si="1117"/>
        <v>882.12</v>
      </c>
      <c r="L1489">
        <f t="shared" si="1118"/>
        <v>2769</v>
      </c>
      <c r="M1489" t="str">
        <f t="shared" si="1119"/>
        <v>United States</v>
      </c>
      <c r="N1489">
        <f t="shared" si="1120"/>
        <v>0</v>
      </c>
      <c r="O1489" t="str">
        <f t="shared" si="1121"/>
        <v>MG</v>
      </c>
      <c r="P1489">
        <f t="shared" si="1122"/>
        <v>3393</v>
      </c>
      <c r="Q1489" t="str">
        <f t="shared" si="1123"/>
        <v>Rocco Neubert</v>
      </c>
      <c r="R1489" t="str">
        <f t="shared" si="1124"/>
        <v>East</v>
      </c>
    </row>
    <row r="1490" spans="1:18">
      <c r="A1490" t="s">
        <v>1654</v>
      </c>
      <c r="B1490" t="s">
        <v>16</v>
      </c>
      <c r="C1490" t="s">
        <v>56</v>
      </c>
      <c r="D1490" t="s">
        <v>316</v>
      </c>
      <c r="E1490" t="s">
        <v>50</v>
      </c>
      <c r="F1490" s="1">
        <v>42826</v>
      </c>
      <c r="G1490" s="1">
        <v>42832</v>
      </c>
      <c r="H1490">
        <v>51</v>
      </c>
      <c r="I1490" t="str">
        <f>VLOOKUP(pipeline!D1490,account,2,FALSE)</f>
        <v>retail</v>
      </c>
      <c r="J1490">
        <f t="shared" si="1116"/>
        <v>2009</v>
      </c>
      <c r="K1490">
        <f t="shared" si="1117"/>
        <v>497.11</v>
      </c>
      <c r="L1490">
        <f t="shared" si="1118"/>
        <v>1588</v>
      </c>
      <c r="M1490" t="str">
        <f t="shared" si="1119"/>
        <v>United States</v>
      </c>
      <c r="N1490">
        <f t="shared" si="1120"/>
        <v>0</v>
      </c>
      <c r="O1490" t="str">
        <f t="shared" si="1121"/>
        <v>MG</v>
      </c>
      <c r="P1490">
        <f t="shared" si="1122"/>
        <v>55</v>
      </c>
      <c r="Q1490" t="str">
        <f t="shared" si="1123"/>
        <v>Celia Rouche</v>
      </c>
      <c r="R1490" t="str">
        <f t="shared" si="1124"/>
        <v>West</v>
      </c>
    </row>
    <row r="1491" spans="1:18">
      <c r="A1491" t="s">
        <v>1655</v>
      </c>
      <c r="B1491" t="s">
        <v>9</v>
      </c>
      <c r="C1491" t="s">
        <v>57</v>
      </c>
      <c r="D1491" t="s">
        <v>99</v>
      </c>
      <c r="E1491" t="s">
        <v>53</v>
      </c>
      <c r="F1491" s="1">
        <v>42826</v>
      </c>
      <c r="I1491" t="str">
        <f>VLOOKUP(pipeline!D1491,account,2,FALSE)</f>
        <v>marketing</v>
      </c>
      <c r="J1491">
        <f t="shared" si="1116"/>
        <v>2008</v>
      </c>
      <c r="K1491">
        <f t="shared" si="1117"/>
        <v>894.37</v>
      </c>
      <c r="L1491">
        <f t="shared" si="1118"/>
        <v>1593</v>
      </c>
      <c r="M1491" t="str">
        <f t="shared" si="1119"/>
        <v>Poland</v>
      </c>
      <c r="N1491">
        <f t="shared" si="1120"/>
        <v>0</v>
      </c>
      <c r="O1491" t="str">
        <f t="shared" si="1121"/>
        <v>MG</v>
      </c>
      <c r="P1491">
        <f t="shared" si="1122"/>
        <v>3393</v>
      </c>
      <c r="Q1491" t="str">
        <f t="shared" si="1123"/>
        <v>Cara Losch</v>
      </c>
      <c r="R1491" t="str">
        <f t="shared" si="1124"/>
        <v>East</v>
      </c>
    </row>
    <row r="1492" spans="1:18">
      <c r="A1492" t="s">
        <v>1656</v>
      </c>
      <c r="B1492" t="s">
        <v>23</v>
      </c>
      <c r="C1492" t="s">
        <v>57</v>
      </c>
      <c r="D1492" t="s">
        <v>147</v>
      </c>
      <c r="E1492" t="s">
        <v>52</v>
      </c>
      <c r="F1492" s="1">
        <v>42826</v>
      </c>
      <c r="G1492" s="1">
        <v>42838</v>
      </c>
      <c r="H1492">
        <v>0</v>
      </c>
      <c r="I1492" t="str">
        <f>VLOOKUP(pipeline!D1492,account,2,FALSE)</f>
        <v>retail</v>
      </c>
      <c r="J1492">
        <f t="shared" si="1116"/>
        <v>2007</v>
      </c>
      <c r="K1492">
        <f t="shared" si="1117"/>
        <v>894.33</v>
      </c>
      <c r="L1492">
        <f t="shared" si="1118"/>
        <v>1635</v>
      </c>
      <c r="M1492" t="str">
        <f t="shared" si="1119"/>
        <v>Italy</v>
      </c>
      <c r="N1492">
        <f t="shared" si="1120"/>
        <v>0</v>
      </c>
      <c r="O1492" t="str">
        <f t="shared" si="1121"/>
        <v>MG</v>
      </c>
      <c r="P1492">
        <f t="shared" ref="P1492:P1508" si="1125">VLOOKUP(C1492,products,3,FALSE)</f>
        <v>3393</v>
      </c>
      <c r="Q1492" t="str">
        <f t="shared" ref="Q1492:Q1508" si="1126">VLOOKUP(B1492,sales,2,FALSE)</f>
        <v>Dustin Brinkmann</v>
      </c>
      <c r="R1492" t="str">
        <f t="shared" ref="R1492:R1508" si="1127">VLOOKUP(B1492,sales,3,FALSE)</f>
        <v>Central</v>
      </c>
    </row>
    <row r="1493" spans="1:18">
      <c r="A1493" t="s">
        <v>1657</v>
      </c>
      <c r="B1493" t="s">
        <v>23</v>
      </c>
      <c r="C1493" t="s">
        <v>56</v>
      </c>
      <c r="D1493" t="s">
        <v>143</v>
      </c>
      <c r="E1493" t="s">
        <v>50</v>
      </c>
      <c r="F1493" s="1">
        <v>42826</v>
      </c>
      <c r="G1493" s="1">
        <v>42827</v>
      </c>
      <c r="H1493">
        <v>60</v>
      </c>
      <c r="I1493" t="str">
        <f>VLOOKUP(pipeline!D1493,account,2,FALSE)</f>
        <v>finance</v>
      </c>
      <c r="J1493">
        <f t="shared" si="1116"/>
        <v>1987</v>
      </c>
      <c r="K1493">
        <f t="shared" si="1117"/>
        <v>1698.2</v>
      </c>
      <c r="L1493">
        <f t="shared" si="1118"/>
        <v>3798</v>
      </c>
      <c r="M1493" t="str">
        <f t="shared" si="1119"/>
        <v>United States</v>
      </c>
      <c r="N1493">
        <f t="shared" si="1120"/>
        <v>0</v>
      </c>
      <c r="O1493" t="str">
        <f t="shared" si="1121"/>
        <v>MG</v>
      </c>
      <c r="P1493">
        <f t="shared" si="1125"/>
        <v>55</v>
      </c>
      <c r="Q1493" t="str">
        <f t="shared" si="1126"/>
        <v>Dustin Brinkmann</v>
      </c>
      <c r="R1493" t="str">
        <f t="shared" si="1127"/>
        <v>Central</v>
      </c>
    </row>
    <row r="1494" spans="1:18">
      <c r="A1494" t="s">
        <v>1658</v>
      </c>
      <c r="B1494" t="s">
        <v>11</v>
      </c>
      <c r="C1494" t="s">
        <v>59</v>
      </c>
      <c r="D1494" t="s">
        <v>127</v>
      </c>
      <c r="E1494" t="s">
        <v>52</v>
      </c>
      <c r="F1494" s="1">
        <v>42826</v>
      </c>
      <c r="G1494" s="1">
        <v>42834</v>
      </c>
      <c r="H1494">
        <v>0</v>
      </c>
      <c r="I1494" t="str">
        <f>VLOOKUP(pipeline!D1494,account,2,FALSE)</f>
        <v>software</v>
      </c>
      <c r="J1494">
        <f t="shared" si="1116"/>
        <v>1979</v>
      </c>
      <c r="K1494">
        <f t="shared" si="1117"/>
        <v>4478.47</v>
      </c>
      <c r="L1494">
        <f t="shared" si="1118"/>
        <v>13809</v>
      </c>
      <c r="M1494" t="str">
        <f t="shared" si="1119"/>
        <v>United States</v>
      </c>
      <c r="N1494">
        <f t="shared" si="1120"/>
        <v>0</v>
      </c>
      <c r="O1494" t="str">
        <f t="shared" si="1121"/>
        <v>GTX</v>
      </c>
      <c r="P1494">
        <f t="shared" si="1125"/>
        <v>5482</v>
      </c>
      <c r="Q1494" t="str">
        <f t="shared" si="1126"/>
        <v>Cara Losch</v>
      </c>
      <c r="R1494" t="str">
        <f t="shared" si="1127"/>
        <v>East</v>
      </c>
    </row>
    <row r="1495" spans="1:18">
      <c r="A1495" t="s">
        <v>1659</v>
      </c>
      <c r="B1495" t="s">
        <v>41</v>
      </c>
      <c r="C1495" t="s">
        <v>58</v>
      </c>
      <c r="D1495" t="s">
        <v>306</v>
      </c>
      <c r="E1495" t="s">
        <v>52</v>
      </c>
      <c r="F1495" s="1">
        <v>42826</v>
      </c>
      <c r="G1495" s="1">
        <v>42827</v>
      </c>
      <c r="H1495">
        <v>0</v>
      </c>
      <c r="I1495" t="str">
        <f>VLOOKUP(pipeline!D1495,account,2,FALSE)</f>
        <v>technolgy</v>
      </c>
      <c r="J1495">
        <f t="shared" si="1116"/>
        <v>1997</v>
      </c>
      <c r="K1495">
        <f t="shared" si="1117"/>
        <v>8170.38</v>
      </c>
      <c r="L1495">
        <f t="shared" si="1118"/>
        <v>16499</v>
      </c>
      <c r="M1495" t="str">
        <f t="shared" si="1119"/>
        <v>Korea</v>
      </c>
      <c r="N1495">
        <f t="shared" si="1120"/>
        <v>0</v>
      </c>
      <c r="O1495" t="str">
        <f t="shared" si="1121"/>
        <v>GTX</v>
      </c>
      <c r="P1495">
        <f t="shared" si="1125"/>
        <v>1096</v>
      </c>
      <c r="Q1495" t="str">
        <f t="shared" si="1126"/>
        <v>Summer Sewald</v>
      </c>
      <c r="R1495" t="str">
        <f t="shared" si="1127"/>
        <v>West</v>
      </c>
    </row>
    <row r="1496" spans="1:18">
      <c r="A1496" t="s">
        <v>1660</v>
      </c>
      <c r="B1496" t="s">
        <v>19</v>
      </c>
      <c r="C1496" t="s">
        <v>55</v>
      </c>
      <c r="D1496" t="s">
        <v>442</v>
      </c>
      <c r="E1496" t="s">
        <v>50</v>
      </c>
      <c r="F1496" s="1">
        <v>42827</v>
      </c>
      <c r="G1496" s="1">
        <v>42906</v>
      </c>
      <c r="H1496">
        <v>460</v>
      </c>
      <c r="I1496" t="str">
        <f>VLOOKUP(pipeline!D1496,account,2,FALSE)</f>
        <v>retail</v>
      </c>
      <c r="J1496">
        <f t="shared" si="1116"/>
        <v>1988</v>
      </c>
      <c r="K1496">
        <f t="shared" si="1117"/>
        <v>1376.8</v>
      </c>
      <c r="L1496">
        <f t="shared" si="1118"/>
        <v>1165</v>
      </c>
      <c r="M1496" t="str">
        <f t="shared" si="1119"/>
        <v>Belgium</v>
      </c>
      <c r="N1496">
        <f t="shared" si="1120"/>
        <v>0</v>
      </c>
      <c r="O1496" t="str">
        <f t="shared" si="1121"/>
        <v>GTX</v>
      </c>
      <c r="P1496">
        <f t="shared" si="1125"/>
        <v>550</v>
      </c>
      <c r="Q1496" t="str">
        <f t="shared" si="1126"/>
        <v>Dustin Brinkmann</v>
      </c>
      <c r="R1496" t="str">
        <f t="shared" si="1127"/>
        <v>Central</v>
      </c>
    </row>
    <row r="1497" spans="1:18">
      <c r="A1497" t="s">
        <v>1661</v>
      </c>
      <c r="B1497" t="s">
        <v>31</v>
      </c>
      <c r="C1497" t="s">
        <v>58</v>
      </c>
      <c r="D1497" t="s">
        <v>463</v>
      </c>
      <c r="E1497" t="s">
        <v>52</v>
      </c>
      <c r="F1497" s="1">
        <v>42827</v>
      </c>
      <c r="G1497" s="1">
        <v>42910</v>
      </c>
      <c r="H1497">
        <v>0</v>
      </c>
      <c r="I1497" t="str">
        <f>VLOOKUP(pipeline!D1497,account,2,FALSE)</f>
        <v>technolgy</v>
      </c>
      <c r="J1497">
        <f t="shared" ref="J1497:J1503" si="1128">VLOOKUP(D1497,account,3,FALSE)</f>
        <v>2011</v>
      </c>
      <c r="K1497">
        <f t="shared" ref="K1497:K1503" si="1129">VLOOKUP(D1497,account,4,FALSE)</f>
        <v>527.11</v>
      </c>
      <c r="L1497">
        <f t="shared" ref="L1497:L1503" si="1130">VLOOKUP(D1497,account,5,FALSE)</f>
        <v>1428</v>
      </c>
      <c r="M1497" t="str">
        <f t="shared" ref="M1497:M1503" si="1131">VLOOKUP(D1497,account,6,FALSE)</f>
        <v>United States</v>
      </c>
      <c r="N1497" t="str">
        <f t="shared" ref="N1497:N1503" si="1132">VLOOKUP(D1497,accounts,7,FALSE)</f>
        <v>Acme Corporation</v>
      </c>
      <c r="O1497" t="str">
        <f t="shared" ref="O1497:O1503" si="1133">VLOOKUP(C1497,products,2,FALSE)</f>
        <v>GTX</v>
      </c>
      <c r="P1497">
        <f t="shared" si="1125"/>
        <v>1096</v>
      </c>
      <c r="Q1497" t="str">
        <f t="shared" si="1126"/>
        <v>Rocco Neubert</v>
      </c>
      <c r="R1497" t="str">
        <f t="shared" si="1127"/>
        <v>East</v>
      </c>
    </row>
    <row r="1498" spans="1:18">
      <c r="A1498" t="s">
        <v>1662</v>
      </c>
      <c r="B1498" t="s">
        <v>20</v>
      </c>
      <c r="C1498" t="s">
        <v>57</v>
      </c>
      <c r="D1498" t="s">
        <v>216</v>
      </c>
      <c r="E1498" t="s">
        <v>50</v>
      </c>
      <c r="F1498" s="1">
        <v>42827</v>
      </c>
      <c r="G1498" s="1">
        <v>42835</v>
      </c>
      <c r="H1498">
        <v>3343</v>
      </c>
      <c r="I1498" t="str">
        <f>VLOOKUP(pipeline!D1498,account,2,FALSE)</f>
        <v>entertainment</v>
      </c>
      <c r="J1498">
        <f t="shared" si="1128"/>
        <v>1998</v>
      </c>
      <c r="K1498">
        <f t="shared" si="1129"/>
        <v>217.87</v>
      </c>
      <c r="L1498">
        <f t="shared" si="1130"/>
        <v>551</v>
      </c>
      <c r="M1498" t="str">
        <f t="shared" si="1131"/>
        <v>United States</v>
      </c>
      <c r="N1498">
        <f t="shared" si="1132"/>
        <v>0</v>
      </c>
      <c r="O1498" t="str">
        <f t="shared" si="1133"/>
        <v>MG</v>
      </c>
      <c r="P1498">
        <f t="shared" si="1125"/>
        <v>3393</v>
      </c>
      <c r="Q1498" t="str">
        <f t="shared" si="1126"/>
        <v>Dustin Brinkmann</v>
      </c>
      <c r="R1498" t="str">
        <f t="shared" si="1127"/>
        <v>Central</v>
      </c>
    </row>
    <row r="1499" spans="1:18">
      <c r="A1499" t="s">
        <v>1663</v>
      </c>
      <c r="B1499" t="s">
        <v>7</v>
      </c>
      <c r="C1499" t="s">
        <v>59</v>
      </c>
      <c r="D1499" t="s">
        <v>124</v>
      </c>
      <c r="E1499" t="s">
        <v>50</v>
      </c>
      <c r="F1499" s="1">
        <v>42827</v>
      </c>
      <c r="G1499" s="1">
        <v>42883</v>
      </c>
      <c r="H1499">
        <v>5125</v>
      </c>
      <c r="I1499" t="str">
        <f>VLOOKUP(pipeline!D1499,account,2,FALSE)</f>
        <v>entertainment</v>
      </c>
      <c r="J1499">
        <f t="shared" si="1128"/>
        <v>1989</v>
      </c>
      <c r="K1499">
        <f t="shared" si="1129"/>
        <v>3838.39</v>
      </c>
      <c r="L1499">
        <f t="shared" si="1130"/>
        <v>8274</v>
      </c>
      <c r="M1499" t="str">
        <f t="shared" si="1131"/>
        <v>United States</v>
      </c>
      <c r="N1499">
        <f t="shared" si="1132"/>
        <v>0</v>
      </c>
      <c r="O1499" t="str">
        <f t="shared" si="1133"/>
        <v>GTX</v>
      </c>
      <c r="P1499">
        <f t="shared" si="1125"/>
        <v>5482</v>
      </c>
      <c r="Q1499" t="str">
        <f t="shared" si="1126"/>
        <v>Cara Losch</v>
      </c>
      <c r="R1499" t="str">
        <f t="shared" si="1127"/>
        <v>East</v>
      </c>
    </row>
    <row r="1500" spans="1:18">
      <c r="A1500" t="s">
        <v>1664</v>
      </c>
      <c r="B1500" t="s">
        <v>25</v>
      </c>
      <c r="C1500" t="s">
        <v>57</v>
      </c>
      <c r="D1500" t="s">
        <v>97</v>
      </c>
      <c r="E1500" t="s">
        <v>50</v>
      </c>
      <c r="F1500" s="1">
        <v>42827</v>
      </c>
      <c r="G1500" s="1">
        <v>42836</v>
      </c>
      <c r="H1500">
        <v>3263</v>
      </c>
      <c r="I1500" t="str">
        <f>VLOOKUP(pipeline!D1500,account,2,FALSE)</f>
        <v>medical</v>
      </c>
      <c r="J1500">
        <f t="shared" si="1128"/>
        <v>2012</v>
      </c>
      <c r="K1500">
        <f t="shared" si="1129"/>
        <v>587.34</v>
      </c>
      <c r="L1500">
        <f t="shared" si="1130"/>
        <v>1356</v>
      </c>
      <c r="M1500" t="str">
        <f t="shared" si="1131"/>
        <v>Philipines</v>
      </c>
      <c r="N1500">
        <f t="shared" si="1132"/>
        <v>0</v>
      </c>
      <c r="O1500" t="str">
        <f t="shared" si="1133"/>
        <v>MG</v>
      </c>
      <c r="P1500">
        <f t="shared" si="1125"/>
        <v>3393</v>
      </c>
      <c r="Q1500" t="str">
        <f t="shared" si="1126"/>
        <v>Melvin Marxen</v>
      </c>
      <c r="R1500" t="str">
        <f t="shared" si="1127"/>
        <v>Central</v>
      </c>
    </row>
    <row r="1501" spans="1:18">
      <c r="A1501" t="s">
        <v>1665</v>
      </c>
      <c r="B1501" t="s">
        <v>13</v>
      </c>
      <c r="C1501" t="s">
        <v>58</v>
      </c>
      <c r="D1501" t="s">
        <v>112</v>
      </c>
      <c r="E1501" t="s">
        <v>50</v>
      </c>
      <c r="F1501" s="1">
        <v>42827</v>
      </c>
      <c r="G1501" s="1">
        <v>42833</v>
      </c>
      <c r="H1501">
        <v>976</v>
      </c>
      <c r="I1501" t="str">
        <f>VLOOKUP(pipeline!D1501,account,2,FALSE)</f>
        <v>retail</v>
      </c>
      <c r="J1501">
        <f t="shared" si="1128"/>
        <v>1990</v>
      </c>
      <c r="K1501">
        <f t="shared" si="1129"/>
        <v>4968.91</v>
      </c>
      <c r="L1501">
        <f t="shared" si="1130"/>
        <v>7523</v>
      </c>
      <c r="M1501" t="str">
        <f t="shared" si="1131"/>
        <v>United States</v>
      </c>
      <c r="N1501">
        <f t="shared" si="1132"/>
        <v>0</v>
      </c>
      <c r="O1501" t="str">
        <f t="shared" si="1133"/>
        <v>GTX</v>
      </c>
      <c r="P1501">
        <f t="shared" si="1125"/>
        <v>1096</v>
      </c>
      <c r="Q1501" t="str">
        <f t="shared" si="1126"/>
        <v>Celia Rouche</v>
      </c>
      <c r="R1501" t="str">
        <f t="shared" si="1127"/>
        <v>West</v>
      </c>
    </row>
    <row r="1502" spans="1:18">
      <c r="A1502" t="s">
        <v>1666</v>
      </c>
      <c r="B1502" t="s">
        <v>26</v>
      </c>
      <c r="C1502" t="s">
        <v>58</v>
      </c>
      <c r="D1502" t="s">
        <v>149</v>
      </c>
      <c r="E1502" t="s">
        <v>52</v>
      </c>
      <c r="F1502" s="1">
        <v>42827</v>
      </c>
      <c r="G1502" s="1">
        <v>42828</v>
      </c>
      <c r="H1502">
        <v>0</v>
      </c>
      <c r="I1502" t="str">
        <f>VLOOKUP(pipeline!D1502,account,2,FALSE)</f>
        <v>technolgy</v>
      </c>
      <c r="J1502">
        <f t="shared" si="1128"/>
        <v>2005</v>
      </c>
      <c r="K1502">
        <f t="shared" si="1129"/>
        <v>1520.66</v>
      </c>
      <c r="L1502">
        <f t="shared" si="1130"/>
        <v>1806</v>
      </c>
      <c r="M1502" t="str">
        <f t="shared" si="1131"/>
        <v>United States</v>
      </c>
      <c r="N1502">
        <f t="shared" si="1132"/>
        <v>0</v>
      </c>
      <c r="O1502" t="str">
        <f t="shared" si="1133"/>
        <v>GTX</v>
      </c>
      <c r="P1502">
        <f t="shared" si="1125"/>
        <v>1096</v>
      </c>
      <c r="Q1502" t="str">
        <f t="shared" si="1126"/>
        <v>Melvin Marxen</v>
      </c>
      <c r="R1502" t="str">
        <f t="shared" si="1127"/>
        <v>Central</v>
      </c>
    </row>
    <row r="1503" spans="1:18">
      <c r="A1503" t="s">
        <v>1667</v>
      </c>
      <c r="B1503" t="s">
        <v>26</v>
      </c>
      <c r="C1503" t="s">
        <v>55</v>
      </c>
      <c r="D1503" t="s">
        <v>85</v>
      </c>
      <c r="E1503" t="s">
        <v>50</v>
      </c>
      <c r="F1503" s="1">
        <v>42827</v>
      </c>
      <c r="G1503" s="1">
        <v>42836</v>
      </c>
      <c r="H1503">
        <v>507</v>
      </c>
      <c r="I1503" t="str">
        <f>VLOOKUP(pipeline!D1503,account,2,FALSE)</f>
        <v>software</v>
      </c>
      <c r="J1503">
        <f t="shared" si="1128"/>
        <v>1998</v>
      </c>
      <c r="K1503">
        <f t="shared" si="1129"/>
        <v>2714.9</v>
      </c>
      <c r="L1503">
        <f t="shared" si="1130"/>
        <v>2641</v>
      </c>
      <c r="M1503" t="str">
        <f t="shared" si="1131"/>
        <v>United States</v>
      </c>
      <c r="N1503" t="str">
        <f t="shared" si="1132"/>
        <v>Acme Corporation</v>
      </c>
      <c r="O1503" t="str">
        <f t="shared" si="1133"/>
        <v>GTX</v>
      </c>
      <c r="P1503">
        <f t="shared" si="1125"/>
        <v>550</v>
      </c>
      <c r="Q1503" t="str">
        <f t="shared" si="1126"/>
        <v>Melvin Marxen</v>
      </c>
      <c r="R1503" t="str">
        <f t="shared" si="1127"/>
        <v>Central</v>
      </c>
    </row>
    <row r="1504" spans="1:18">
      <c r="A1504" t="s">
        <v>1668</v>
      </c>
      <c r="B1504" t="s">
        <v>37</v>
      </c>
      <c r="C1504" t="s">
        <v>55</v>
      </c>
      <c r="D1504" t="s">
        <v>210</v>
      </c>
      <c r="E1504" t="s">
        <v>52</v>
      </c>
      <c r="F1504" s="1">
        <v>42827</v>
      </c>
      <c r="G1504" s="1">
        <v>42839</v>
      </c>
      <c r="H1504">
        <v>0</v>
      </c>
      <c r="I1504" t="str">
        <f>VLOOKUP(pipeline!D1504,account,2,FALSE)</f>
        <v>technolgy</v>
      </c>
      <c r="J1504">
        <f>VLOOKUP(D1504,account,3,FALSE)</f>
        <v>1980</v>
      </c>
      <c r="K1504">
        <f>VLOOKUP(D1504,account,4,FALSE)</f>
        <v>7708.38</v>
      </c>
      <c r="L1504">
        <f>VLOOKUP(D1504,account,5,FALSE)</f>
        <v>13756</v>
      </c>
      <c r="M1504" t="str">
        <f>VLOOKUP(D1504,account,6,FALSE)</f>
        <v>United States</v>
      </c>
      <c r="N1504">
        <f>VLOOKUP(D1504,accounts,7,FALSE)</f>
        <v>0</v>
      </c>
      <c r="O1504" t="str">
        <f>VLOOKUP(C1504,products,2,FALSE)</f>
        <v>GTX</v>
      </c>
      <c r="P1504">
        <f t="shared" si="1125"/>
        <v>550</v>
      </c>
      <c r="Q1504" t="str">
        <f t="shared" si="1126"/>
        <v>Summer Sewald</v>
      </c>
      <c r="R1504" t="str">
        <f t="shared" si="1127"/>
        <v>West</v>
      </c>
    </row>
    <row r="1505" spans="1:18">
      <c r="A1505" t="s">
        <v>1669</v>
      </c>
      <c r="B1505" t="s">
        <v>38</v>
      </c>
      <c r="C1505" t="s">
        <v>58</v>
      </c>
      <c r="D1505" t="s">
        <v>112</v>
      </c>
      <c r="E1505" t="s">
        <v>52</v>
      </c>
      <c r="F1505" s="1">
        <v>42827</v>
      </c>
      <c r="G1505" s="1">
        <v>42839</v>
      </c>
      <c r="H1505">
        <v>0</v>
      </c>
      <c r="I1505" t="str">
        <f>VLOOKUP(pipeline!D1505,account,2,FALSE)</f>
        <v>retail</v>
      </c>
      <c r="J1505">
        <f>VLOOKUP(D1505,account,3,FALSE)</f>
        <v>1990</v>
      </c>
      <c r="K1505">
        <f>VLOOKUP(D1505,account,4,FALSE)</f>
        <v>4968.91</v>
      </c>
      <c r="L1505">
        <f>VLOOKUP(D1505,account,5,FALSE)</f>
        <v>7523</v>
      </c>
      <c r="M1505" t="str">
        <f>VLOOKUP(D1505,account,6,FALSE)</f>
        <v>United States</v>
      </c>
      <c r="N1505">
        <f>VLOOKUP(D1505,accounts,7,FALSE)</f>
        <v>0</v>
      </c>
      <c r="O1505" t="str">
        <f>VLOOKUP(C1505,products,2,FALSE)</f>
        <v>GTX</v>
      </c>
      <c r="P1505">
        <f t="shared" si="1125"/>
        <v>1096</v>
      </c>
      <c r="Q1505" t="str">
        <f t="shared" si="1126"/>
        <v>Summer Sewald</v>
      </c>
      <c r="R1505" t="str">
        <f t="shared" si="1127"/>
        <v>West</v>
      </c>
    </row>
    <row r="1506" spans="1:18">
      <c r="A1506" t="s">
        <v>1670</v>
      </c>
      <c r="B1506" t="s">
        <v>39</v>
      </c>
      <c r="C1506" t="s">
        <v>55</v>
      </c>
      <c r="D1506" t="s">
        <v>282</v>
      </c>
      <c r="E1506" t="s">
        <v>52</v>
      </c>
      <c r="F1506" s="1">
        <v>42827</v>
      </c>
      <c r="G1506" s="1">
        <v>42828</v>
      </c>
      <c r="H1506">
        <v>0</v>
      </c>
      <c r="I1506" t="str">
        <f>VLOOKUP(pipeline!D1506,account,2,FALSE)</f>
        <v>medical</v>
      </c>
      <c r="J1506">
        <f>VLOOKUP(D1506,account,3,FALSE)</f>
        <v>1985</v>
      </c>
      <c r="K1506">
        <f>VLOOKUP(D1506,account,4,FALSE)</f>
        <v>2741.37</v>
      </c>
      <c r="L1506">
        <f>VLOOKUP(D1506,account,5,FALSE)</f>
        <v>9226</v>
      </c>
      <c r="M1506" t="str">
        <f>VLOOKUP(D1506,account,6,FALSE)</f>
        <v>United States</v>
      </c>
      <c r="N1506">
        <f>VLOOKUP(D1506,accounts,7,FALSE)</f>
        <v>0</v>
      </c>
      <c r="O1506" t="str">
        <f>VLOOKUP(C1506,products,2,FALSE)</f>
        <v>GTX</v>
      </c>
      <c r="P1506">
        <f t="shared" si="1125"/>
        <v>550</v>
      </c>
      <c r="Q1506" t="str">
        <f t="shared" si="1126"/>
        <v>Summer Sewald</v>
      </c>
      <c r="R1506" t="str">
        <f t="shared" si="1127"/>
        <v>West</v>
      </c>
    </row>
    <row r="1507" spans="1:18">
      <c r="A1507" t="s">
        <v>1671</v>
      </c>
      <c r="B1507" t="s">
        <v>39</v>
      </c>
      <c r="C1507" t="s">
        <v>55</v>
      </c>
      <c r="D1507" t="s">
        <v>93</v>
      </c>
      <c r="E1507" t="s">
        <v>50</v>
      </c>
      <c r="F1507" s="1">
        <v>42827</v>
      </c>
      <c r="G1507" s="1">
        <v>42835</v>
      </c>
      <c r="H1507">
        <v>488</v>
      </c>
      <c r="I1507" t="str">
        <f>VLOOKUP(pipeline!D1507,account,2,FALSE)</f>
        <v>entertainment</v>
      </c>
      <c r="J1507">
        <f>VLOOKUP(D1507,account,3,FALSE)</f>
        <v>1993</v>
      </c>
      <c r="K1507">
        <f>VLOOKUP(D1507,account,4,FALSE)</f>
        <v>4269.9</v>
      </c>
      <c r="L1507">
        <f>VLOOKUP(D1507,account,5,FALSE)</f>
        <v>6472</v>
      </c>
      <c r="M1507" t="str">
        <f>VLOOKUP(D1507,account,6,FALSE)</f>
        <v>United States</v>
      </c>
      <c r="N1507" t="str">
        <f>VLOOKUP(D1507,accounts,7,FALSE)</f>
        <v>Massive Dynamic</v>
      </c>
      <c r="O1507" t="str">
        <f>VLOOKUP(C1507,products,2,FALSE)</f>
        <v>GTX</v>
      </c>
      <c r="P1507">
        <f t="shared" si="1125"/>
        <v>550</v>
      </c>
      <c r="Q1507" t="str">
        <f t="shared" si="1126"/>
        <v>Summer Sewald</v>
      </c>
      <c r="R1507" t="str">
        <f t="shared" si="1127"/>
        <v>West</v>
      </c>
    </row>
    <row r="1508" spans="1:18">
      <c r="A1508" t="s">
        <v>1672</v>
      </c>
      <c r="B1508" t="s">
        <v>39</v>
      </c>
      <c r="C1508" t="s">
        <v>55</v>
      </c>
      <c r="D1508" t="s">
        <v>110</v>
      </c>
      <c r="E1508" t="s">
        <v>50</v>
      </c>
      <c r="F1508" s="1">
        <v>42827</v>
      </c>
      <c r="G1508" s="1">
        <v>42875</v>
      </c>
      <c r="H1508">
        <v>605</v>
      </c>
      <c r="I1508" t="str">
        <f>VLOOKUP(pipeline!D1508,account,2,FALSE)</f>
        <v>telecommunications</v>
      </c>
      <c r="J1508">
        <f>VLOOKUP(D1508,account,3,FALSE)</f>
        <v>1994</v>
      </c>
      <c r="K1508">
        <f>VLOOKUP(D1508,account,4,FALSE)</f>
        <v>1188.42</v>
      </c>
      <c r="L1508">
        <f>VLOOKUP(D1508,account,5,FALSE)</f>
        <v>3015</v>
      </c>
      <c r="M1508" t="str">
        <f>VLOOKUP(D1508,account,6,FALSE)</f>
        <v>United States</v>
      </c>
      <c r="N1508">
        <f>VLOOKUP(D1508,accounts,7,FALSE)</f>
        <v>0</v>
      </c>
      <c r="O1508" t="str">
        <f>VLOOKUP(C1508,products,2,FALSE)</f>
        <v>GTX</v>
      </c>
      <c r="P1508">
        <f t="shared" si="1125"/>
        <v>550</v>
      </c>
      <c r="Q1508" t="str">
        <f t="shared" si="1126"/>
        <v>Summer Sewald</v>
      </c>
      <c r="R1508" t="str">
        <f t="shared" si="1127"/>
        <v>West</v>
      </c>
    </row>
    <row r="1509" spans="1:18">
      <c r="A1509" t="s">
        <v>1673</v>
      </c>
      <c r="B1509" t="s">
        <v>15</v>
      </c>
      <c r="C1509" t="s">
        <v>59</v>
      </c>
      <c r="D1509" t="s">
        <v>266</v>
      </c>
      <c r="E1509" t="s">
        <v>52</v>
      </c>
      <c r="F1509" s="1">
        <v>42827</v>
      </c>
      <c r="G1509" s="1">
        <v>42870</v>
      </c>
      <c r="H1509">
        <v>0</v>
      </c>
      <c r="I1509" t="str">
        <f>VLOOKUP(pipeline!D1509,account,2,FALSE)</f>
        <v>finance</v>
      </c>
      <c r="J1509">
        <f t="shared" ref="J1509:J1518" si="1134">VLOOKUP(D1509,account,3,FALSE)</f>
        <v>1993</v>
      </c>
      <c r="K1509">
        <f t="shared" ref="K1509:K1518" si="1135">VLOOKUP(D1509,account,4,FALSE)</f>
        <v>7537.24</v>
      </c>
      <c r="L1509">
        <f t="shared" ref="L1509:L1518" si="1136">VLOOKUP(D1509,account,5,FALSE)</f>
        <v>20293</v>
      </c>
      <c r="M1509" t="str">
        <f t="shared" ref="M1509:M1518" si="1137">VLOOKUP(D1509,account,6,FALSE)</f>
        <v>United States</v>
      </c>
      <c r="N1509">
        <f t="shared" ref="N1509:N1518" si="1138">VLOOKUP(D1509,accounts,7,FALSE)</f>
        <v>0</v>
      </c>
      <c r="O1509" t="str">
        <f t="shared" ref="O1509:O1518" si="1139">VLOOKUP(C1509,products,2,FALSE)</f>
        <v>GTX</v>
      </c>
      <c r="P1509">
        <f t="shared" ref="P1509:P1515" si="1140">VLOOKUP(C1509,products,3,FALSE)</f>
        <v>5482</v>
      </c>
      <c r="Q1509" t="str">
        <f t="shared" ref="Q1509:Q1515" si="1141">VLOOKUP(B1509,sales,2,FALSE)</f>
        <v>Celia Rouche</v>
      </c>
      <c r="R1509" t="str">
        <f t="shared" ref="R1509:R1515" si="1142">VLOOKUP(B1509,sales,3,FALSE)</f>
        <v>West</v>
      </c>
    </row>
    <row r="1510" spans="1:18">
      <c r="A1510" t="s">
        <v>1674</v>
      </c>
      <c r="B1510" t="s">
        <v>28</v>
      </c>
      <c r="C1510" t="s">
        <v>58</v>
      </c>
      <c r="D1510" t="s">
        <v>241</v>
      </c>
      <c r="E1510" t="s">
        <v>50</v>
      </c>
      <c r="F1510" s="1">
        <v>42827</v>
      </c>
      <c r="G1510" s="1">
        <v>42836</v>
      </c>
      <c r="H1510">
        <v>949</v>
      </c>
      <c r="I1510" t="str">
        <f>VLOOKUP(pipeline!D1510,account,2,FALSE)</f>
        <v>finance</v>
      </c>
      <c r="J1510">
        <f t="shared" si="1134"/>
        <v>1991</v>
      </c>
      <c r="K1510">
        <f t="shared" si="1135"/>
        <v>2819.5</v>
      </c>
      <c r="L1510">
        <f t="shared" si="1136"/>
        <v>7227</v>
      </c>
      <c r="M1510" t="str">
        <f t="shared" si="1137"/>
        <v>United States</v>
      </c>
      <c r="N1510" t="str">
        <f t="shared" si="1138"/>
        <v>Golddex</v>
      </c>
      <c r="O1510" t="str">
        <f t="shared" si="1139"/>
        <v>GTX</v>
      </c>
      <c r="P1510">
        <f t="shared" si="1140"/>
        <v>1096</v>
      </c>
      <c r="Q1510" t="str">
        <f t="shared" si="1141"/>
        <v>Melvin Marxen</v>
      </c>
      <c r="R1510" t="str">
        <f t="shared" si="1142"/>
        <v>Central</v>
      </c>
    </row>
    <row r="1511" spans="1:18">
      <c r="A1511" t="s">
        <v>1675</v>
      </c>
      <c r="B1511" t="s">
        <v>40</v>
      </c>
      <c r="C1511" t="s">
        <v>58</v>
      </c>
      <c r="D1511" t="s">
        <v>205</v>
      </c>
      <c r="E1511" t="s">
        <v>50</v>
      </c>
      <c r="F1511" s="1">
        <v>42827</v>
      </c>
      <c r="G1511" s="1">
        <v>42829</v>
      </c>
      <c r="H1511">
        <v>882</v>
      </c>
      <c r="I1511" t="str">
        <f>VLOOKUP(pipeline!D1511,account,2,FALSE)</f>
        <v>telecommunications</v>
      </c>
      <c r="J1511">
        <f t="shared" si="1134"/>
        <v>1995</v>
      </c>
      <c r="K1511">
        <f t="shared" si="1135"/>
        <v>1825.82</v>
      </c>
      <c r="L1511">
        <f t="shared" si="1136"/>
        <v>5595</v>
      </c>
      <c r="M1511" t="str">
        <f t="shared" si="1137"/>
        <v>United States</v>
      </c>
      <c r="N1511" t="str">
        <f t="shared" si="1138"/>
        <v>Sonron</v>
      </c>
      <c r="O1511" t="str">
        <f t="shared" si="1139"/>
        <v>GTX</v>
      </c>
      <c r="P1511">
        <f t="shared" si="1140"/>
        <v>1096</v>
      </c>
      <c r="Q1511" t="str">
        <f t="shared" si="1141"/>
        <v>Summer Sewald</v>
      </c>
      <c r="R1511" t="str">
        <f t="shared" si="1142"/>
        <v>West</v>
      </c>
    </row>
    <row r="1512" spans="1:18">
      <c r="A1512" t="s">
        <v>1676</v>
      </c>
      <c r="B1512" t="s">
        <v>40</v>
      </c>
      <c r="C1512" t="s">
        <v>58</v>
      </c>
      <c r="D1512" t="s">
        <v>167</v>
      </c>
      <c r="E1512" t="s">
        <v>50</v>
      </c>
      <c r="F1512" s="1">
        <v>42827</v>
      </c>
      <c r="G1512" s="1">
        <v>42908</v>
      </c>
      <c r="H1512">
        <v>1096</v>
      </c>
      <c r="I1512" t="str">
        <f>VLOOKUP(pipeline!D1512,account,2,FALSE)</f>
        <v>marketing</v>
      </c>
      <c r="J1512">
        <f t="shared" si="1134"/>
        <v>2000</v>
      </c>
      <c r="K1512">
        <f t="shared" si="1135"/>
        <v>2952.73</v>
      </c>
      <c r="L1512">
        <f t="shared" si="1136"/>
        <v>5107</v>
      </c>
      <c r="M1512" t="str">
        <f t="shared" si="1137"/>
        <v>United States</v>
      </c>
      <c r="N1512">
        <f t="shared" si="1138"/>
        <v>0</v>
      </c>
      <c r="O1512" t="str">
        <f t="shared" si="1139"/>
        <v>GTX</v>
      </c>
      <c r="P1512">
        <f t="shared" si="1140"/>
        <v>1096</v>
      </c>
      <c r="Q1512" t="str">
        <f t="shared" si="1141"/>
        <v>Summer Sewald</v>
      </c>
      <c r="R1512" t="str">
        <f t="shared" si="1142"/>
        <v>West</v>
      </c>
    </row>
    <row r="1513" spans="1:18">
      <c r="A1513" t="s">
        <v>1677</v>
      </c>
      <c r="B1513" t="s">
        <v>35</v>
      </c>
      <c r="C1513" t="s">
        <v>55</v>
      </c>
      <c r="D1513" t="s">
        <v>381</v>
      </c>
      <c r="E1513" t="s">
        <v>52</v>
      </c>
      <c r="F1513" s="1">
        <v>42827</v>
      </c>
      <c r="G1513" s="1">
        <v>42835</v>
      </c>
      <c r="H1513">
        <v>0</v>
      </c>
      <c r="I1513" t="str">
        <f>VLOOKUP(pipeline!D1513,account,2,FALSE)</f>
        <v>marketing</v>
      </c>
      <c r="J1513">
        <f t="shared" si="1134"/>
        <v>1999</v>
      </c>
      <c r="K1513">
        <f t="shared" si="1135"/>
        <v>1197.44</v>
      </c>
      <c r="L1513">
        <f t="shared" si="1136"/>
        <v>2570</v>
      </c>
      <c r="M1513" t="str">
        <f t="shared" si="1137"/>
        <v>United States</v>
      </c>
      <c r="N1513">
        <f t="shared" si="1138"/>
        <v>0</v>
      </c>
      <c r="O1513" t="str">
        <f t="shared" si="1139"/>
        <v>GTX</v>
      </c>
      <c r="P1513">
        <f t="shared" si="1140"/>
        <v>550</v>
      </c>
      <c r="Q1513" t="str">
        <f t="shared" si="1141"/>
        <v>Rocco Neubert</v>
      </c>
      <c r="R1513" t="str">
        <f t="shared" si="1142"/>
        <v>East</v>
      </c>
    </row>
    <row r="1514" spans="1:18">
      <c r="A1514" t="s">
        <v>1678</v>
      </c>
      <c r="B1514" t="s">
        <v>35</v>
      </c>
      <c r="C1514" t="s">
        <v>55</v>
      </c>
      <c r="D1514" t="s">
        <v>381</v>
      </c>
      <c r="E1514" t="s">
        <v>50</v>
      </c>
      <c r="F1514" s="1">
        <v>42827</v>
      </c>
      <c r="G1514" s="1">
        <v>42951</v>
      </c>
      <c r="H1514">
        <v>572</v>
      </c>
      <c r="I1514" t="str">
        <f>VLOOKUP(pipeline!D1514,account,2,FALSE)</f>
        <v>marketing</v>
      </c>
      <c r="J1514">
        <f t="shared" si="1134"/>
        <v>1999</v>
      </c>
      <c r="K1514">
        <f t="shared" si="1135"/>
        <v>1197.44</v>
      </c>
      <c r="L1514">
        <f t="shared" si="1136"/>
        <v>2570</v>
      </c>
      <c r="M1514" t="str">
        <f t="shared" si="1137"/>
        <v>United States</v>
      </c>
      <c r="N1514">
        <f t="shared" si="1138"/>
        <v>0</v>
      </c>
      <c r="O1514" t="str">
        <f t="shared" si="1139"/>
        <v>GTX</v>
      </c>
      <c r="P1514">
        <f t="shared" si="1140"/>
        <v>550</v>
      </c>
      <c r="Q1514" t="str">
        <f t="shared" si="1141"/>
        <v>Rocco Neubert</v>
      </c>
      <c r="R1514" t="str">
        <f t="shared" si="1142"/>
        <v>East</v>
      </c>
    </row>
    <row r="1515" spans="1:18">
      <c r="A1515" t="s">
        <v>1679</v>
      </c>
      <c r="B1515" t="s">
        <v>9</v>
      </c>
      <c r="C1515" t="s">
        <v>57</v>
      </c>
      <c r="D1515" t="s">
        <v>627</v>
      </c>
      <c r="E1515" t="s">
        <v>52</v>
      </c>
      <c r="F1515" s="1">
        <v>42827</v>
      </c>
      <c r="G1515" s="1">
        <v>42832</v>
      </c>
      <c r="H1515">
        <v>0</v>
      </c>
      <c r="I1515" t="str">
        <f>VLOOKUP(pipeline!D1515,account,2,FALSE)</f>
        <v>technolgy</v>
      </c>
      <c r="J1515">
        <f t="shared" si="1134"/>
        <v>1993</v>
      </c>
      <c r="K1515">
        <f t="shared" si="1135"/>
        <v>1242.32</v>
      </c>
      <c r="L1515">
        <f t="shared" si="1136"/>
        <v>3027</v>
      </c>
      <c r="M1515" t="str">
        <f t="shared" si="1137"/>
        <v>United States</v>
      </c>
      <c r="N1515" t="str">
        <f t="shared" si="1138"/>
        <v>Acme Corporation</v>
      </c>
      <c r="O1515" t="str">
        <f t="shared" si="1139"/>
        <v>MG</v>
      </c>
      <c r="P1515">
        <f t="shared" si="1140"/>
        <v>3393</v>
      </c>
      <c r="Q1515" t="str">
        <f t="shared" si="1141"/>
        <v>Cara Losch</v>
      </c>
      <c r="R1515" t="str">
        <f t="shared" si="1142"/>
        <v>East</v>
      </c>
    </row>
    <row r="1516" spans="1:18">
      <c r="A1516" t="s">
        <v>1680</v>
      </c>
      <c r="B1516" t="s">
        <v>23</v>
      </c>
      <c r="C1516" t="s">
        <v>56</v>
      </c>
      <c r="D1516" t="s">
        <v>145</v>
      </c>
      <c r="E1516" t="s">
        <v>52</v>
      </c>
      <c r="F1516" s="1">
        <v>42827</v>
      </c>
      <c r="G1516" s="1">
        <v>42837</v>
      </c>
      <c r="H1516">
        <v>0</v>
      </c>
      <c r="I1516" t="str">
        <f>VLOOKUP(pipeline!D1516,account,2,FALSE)</f>
        <v>marketing</v>
      </c>
      <c r="J1516">
        <f t="shared" si="1134"/>
        <v>1985</v>
      </c>
      <c r="K1516">
        <f t="shared" si="1135"/>
        <v>375.43</v>
      </c>
      <c r="L1516">
        <f t="shared" si="1136"/>
        <v>1190</v>
      </c>
      <c r="M1516" t="str">
        <f t="shared" si="1137"/>
        <v>United States</v>
      </c>
      <c r="N1516">
        <f t="shared" si="1138"/>
        <v>0</v>
      </c>
      <c r="O1516" t="str">
        <f t="shared" si="1139"/>
        <v>MG</v>
      </c>
      <c r="P1516">
        <f>VLOOKUP(C1516,products,3,FALSE)</f>
        <v>55</v>
      </c>
      <c r="Q1516" t="str">
        <f>VLOOKUP(B1516,sales,2,FALSE)</f>
        <v>Dustin Brinkmann</v>
      </c>
      <c r="R1516" t="str">
        <f>VLOOKUP(B1516,sales,3,FALSE)</f>
        <v>Central</v>
      </c>
    </row>
    <row r="1517" spans="1:18">
      <c r="A1517" t="s">
        <v>1681</v>
      </c>
      <c r="B1517" t="s">
        <v>41</v>
      </c>
      <c r="C1517" t="s">
        <v>58</v>
      </c>
      <c r="D1517" t="s">
        <v>306</v>
      </c>
      <c r="E1517" t="s">
        <v>50</v>
      </c>
      <c r="F1517" s="1">
        <v>42827</v>
      </c>
      <c r="G1517" s="1">
        <v>42899</v>
      </c>
      <c r="H1517">
        <v>1214</v>
      </c>
      <c r="I1517" t="str">
        <f>VLOOKUP(pipeline!D1517,account,2,FALSE)</f>
        <v>technolgy</v>
      </c>
      <c r="J1517">
        <f t="shared" si="1134"/>
        <v>1997</v>
      </c>
      <c r="K1517">
        <f t="shared" si="1135"/>
        <v>8170.38</v>
      </c>
      <c r="L1517">
        <f t="shared" si="1136"/>
        <v>16499</v>
      </c>
      <c r="M1517" t="str">
        <f t="shared" si="1137"/>
        <v>Korea</v>
      </c>
      <c r="N1517">
        <f t="shared" si="1138"/>
        <v>0</v>
      </c>
      <c r="O1517" t="str">
        <f t="shared" si="1139"/>
        <v>GTX</v>
      </c>
      <c r="P1517">
        <f>VLOOKUP(C1517,products,3,FALSE)</f>
        <v>1096</v>
      </c>
      <c r="Q1517" t="str">
        <f>VLOOKUP(B1517,sales,2,FALSE)</f>
        <v>Summer Sewald</v>
      </c>
      <c r="R1517" t="str">
        <f>VLOOKUP(B1517,sales,3,FALSE)</f>
        <v>West</v>
      </c>
    </row>
    <row r="1518" spans="1:18">
      <c r="A1518" t="s">
        <v>1682</v>
      </c>
      <c r="B1518" t="s">
        <v>19</v>
      </c>
      <c r="C1518" t="s">
        <v>55</v>
      </c>
      <c r="D1518" t="s">
        <v>170</v>
      </c>
      <c r="E1518" t="s">
        <v>50</v>
      </c>
      <c r="F1518" s="1">
        <v>42828</v>
      </c>
      <c r="G1518" s="1">
        <v>42913</v>
      </c>
      <c r="H1518">
        <v>524</v>
      </c>
      <c r="I1518" t="str">
        <f>VLOOKUP(pipeline!D1518,account,2,FALSE)</f>
        <v>technolgy</v>
      </c>
      <c r="J1518">
        <f t="shared" si="1134"/>
        <v>1987</v>
      </c>
      <c r="K1518">
        <f t="shared" si="1135"/>
        <v>2938.67</v>
      </c>
      <c r="L1518">
        <f t="shared" si="1136"/>
        <v>8775</v>
      </c>
      <c r="M1518" t="str">
        <f t="shared" si="1137"/>
        <v>Panama</v>
      </c>
      <c r="N1518">
        <f t="shared" si="1138"/>
        <v>0</v>
      </c>
      <c r="O1518" t="str">
        <f t="shared" si="1139"/>
        <v>GTX</v>
      </c>
      <c r="P1518">
        <f>VLOOKUP(C1518,products,3,FALSE)</f>
        <v>550</v>
      </c>
      <c r="Q1518" t="str">
        <f>VLOOKUP(B1518,sales,2,FALSE)</f>
        <v>Dustin Brinkmann</v>
      </c>
      <c r="R1518" t="str">
        <f>VLOOKUP(B1518,sales,3,FALSE)</f>
        <v>Central</v>
      </c>
    </row>
    <row r="1519" spans="1:18">
      <c r="A1519" t="s">
        <v>1683</v>
      </c>
      <c r="B1519" t="s">
        <v>32</v>
      </c>
      <c r="C1519" t="s">
        <v>58</v>
      </c>
      <c r="D1519" t="s">
        <v>203</v>
      </c>
      <c r="E1519" t="s">
        <v>50</v>
      </c>
      <c r="F1519" s="1">
        <v>42828</v>
      </c>
      <c r="G1519" s="1">
        <v>42875</v>
      </c>
      <c r="H1519">
        <v>997</v>
      </c>
      <c r="I1519" t="str">
        <f>VLOOKUP(pipeline!D1519,account,2,FALSE)</f>
        <v>software</v>
      </c>
      <c r="J1519">
        <f t="shared" ref="J1519:J1525" si="1143">VLOOKUP(D1519,account,3,FALSE)</f>
        <v>2002</v>
      </c>
      <c r="K1519">
        <f t="shared" ref="K1519:K1525" si="1144">VLOOKUP(D1519,account,4,FALSE)</f>
        <v>987.39</v>
      </c>
      <c r="L1519">
        <f t="shared" ref="L1519:L1525" si="1145">VLOOKUP(D1519,account,5,FALSE)</f>
        <v>2253</v>
      </c>
      <c r="M1519" t="str">
        <f t="shared" ref="M1519:M1525" si="1146">VLOOKUP(D1519,account,6,FALSE)</f>
        <v>United States</v>
      </c>
      <c r="N1519">
        <f t="shared" ref="N1519:N1525" si="1147">VLOOKUP(D1519,accounts,7,FALSE)</f>
        <v>0</v>
      </c>
      <c r="O1519" t="str">
        <f t="shared" ref="O1519:O1525" si="1148">VLOOKUP(C1519,products,2,FALSE)</f>
        <v>GTX</v>
      </c>
      <c r="P1519">
        <f t="shared" ref="P1519:P1525" si="1149">VLOOKUP(C1519,products,3,FALSE)</f>
        <v>1096</v>
      </c>
      <c r="Q1519" t="str">
        <f t="shared" ref="Q1519:Q1525" si="1150">VLOOKUP(B1519,sales,2,FALSE)</f>
        <v>Rocco Neubert</v>
      </c>
      <c r="R1519" t="str">
        <f t="shared" ref="R1519:R1525" si="1151">VLOOKUP(B1519,sales,3,FALSE)</f>
        <v>East</v>
      </c>
    </row>
    <row r="1520" spans="1:18">
      <c r="A1520" t="s">
        <v>1684</v>
      </c>
      <c r="B1520" t="s">
        <v>7</v>
      </c>
      <c r="C1520" t="s">
        <v>57</v>
      </c>
      <c r="D1520" t="s">
        <v>214</v>
      </c>
      <c r="E1520" t="s">
        <v>50</v>
      </c>
      <c r="F1520" s="1">
        <v>42828</v>
      </c>
      <c r="G1520" s="1">
        <v>42835</v>
      </c>
      <c r="H1520">
        <v>2794</v>
      </c>
      <c r="I1520" t="str">
        <f>VLOOKUP(pipeline!D1520,account,2,FALSE)</f>
        <v>medical</v>
      </c>
      <c r="J1520">
        <f t="shared" si="1143"/>
        <v>1999</v>
      </c>
      <c r="K1520">
        <f t="shared" si="1144"/>
        <v>251.41</v>
      </c>
      <c r="L1520">
        <f t="shared" si="1145"/>
        <v>495</v>
      </c>
      <c r="M1520" t="str">
        <f t="shared" si="1146"/>
        <v>United States</v>
      </c>
      <c r="N1520">
        <f t="shared" si="1147"/>
        <v>0</v>
      </c>
      <c r="O1520" t="str">
        <f t="shared" si="1148"/>
        <v>MG</v>
      </c>
      <c r="P1520">
        <f t="shared" si="1149"/>
        <v>3393</v>
      </c>
      <c r="Q1520" t="str">
        <f t="shared" si="1150"/>
        <v>Cara Losch</v>
      </c>
      <c r="R1520" t="str">
        <f t="shared" si="1151"/>
        <v>East</v>
      </c>
    </row>
    <row r="1521" spans="1:18">
      <c r="A1521" t="s">
        <v>1685</v>
      </c>
      <c r="B1521" t="s">
        <v>25</v>
      </c>
      <c r="C1521" t="s">
        <v>56</v>
      </c>
      <c r="D1521" t="s">
        <v>170</v>
      </c>
      <c r="E1521" t="s">
        <v>50</v>
      </c>
      <c r="F1521" s="1">
        <v>42828</v>
      </c>
      <c r="G1521" s="1">
        <v>42834</v>
      </c>
      <c r="H1521">
        <v>53</v>
      </c>
      <c r="I1521" t="str">
        <f>VLOOKUP(pipeline!D1521,account,2,FALSE)</f>
        <v>technolgy</v>
      </c>
      <c r="J1521">
        <f t="shared" si="1143"/>
        <v>1987</v>
      </c>
      <c r="K1521">
        <f t="shared" si="1144"/>
        <v>2938.67</v>
      </c>
      <c r="L1521">
        <f t="shared" si="1145"/>
        <v>8775</v>
      </c>
      <c r="M1521" t="str">
        <f t="shared" si="1146"/>
        <v>Panama</v>
      </c>
      <c r="N1521">
        <f t="shared" si="1147"/>
        <v>0</v>
      </c>
      <c r="O1521" t="str">
        <f t="shared" si="1148"/>
        <v>MG</v>
      </c>
      <c r="P1521">
        <f t="shared" si="1149"/>
        <v>55</v>
      </c>
      <c r="Q1521" t="str">
        <f t="shared" si="1150"/>
        <v>Melvin Marxen</v>
      </c>
      <c r="R1521" t="str">
        <f t="shared" si="1151"/>
        <v>Central</v>
      </c>
    </row>
    <row r="1522" spans="1:18">
      <c r="A1522" t="s">
        <v>1686</v>
      </c>
      <c r="B1522" t="s">
        <v>25</v>
      </c>
      <c r="C1522" t="s">
        <v>57</v>
      </c>
      <c r="D1522" t="s">
        <v>221</v>
      </c>
      <c r="E1522" t="s">
        <v>50</v>
      </c>
      <c r="F1522" s="1">
        <v>42828</v>
      </c>
      <c r="G1522" s="1">
        <v>42838</v>
      </c>
      <c r="H1522">
        <v>3141</v>
      </c>
      <c r="I1522" t="str">
        <f>VLOOKUP(pipeline!D1522,account,2,FALSE)</f>
        <v>technolgy</v>
      </c>
      <c r="J1522">
        <f t="shared" si="1143"/>
        <v>2000</v>
      </c>
      <c r="K1522">
        <f t="shared" si="1144"/>
        <v>1223.72</v>
      </c>
      <c r="L1522">
        <f t="shared" si="1145"/>
        <v>2497</v>
      </c>
      <c r="M1522" t="str">
        <f t="shared" si="1146"/>
        <v>Norway</v>
      </c>
      <c r="N1522">
        <f t="shared" si="1147"/>
        <v>0</v>
      </c>
      <c r="O1522" t="str">
        <f t="shared" si="1148"/>
        <v>MG</v>
      </c>
      <c r="P1522">
        <f t="shared" si="1149"/>
        <v>3393</v>
      </c>
      <c r="Q1522" t="str">
        <f t="shared" si="1150"/>
        <v>Melvin Marxen</v>
      </c>
      <c r="R1522" t="str">
        <f t="shared" si="1151"/>
        <v>Central</v>
      </c>
    </row>
    <row r="1523" spans="1:18">
      <c r="A1523" t="s">
        <v>1687</v>
      </c>
      <c r="B1523" t="s">
        <v>34</v>
      </c>
      <c r="C1523" t="s">
        <v>56</v>
      </c>
      <c r="D1523" t="s">
        <v>164</v>
      </c>
      <c r="E1523" t="s">
        <v>52</v>
      </c>
      <c r="F1523" s="1">
        <v>42828</v>
      </c>
      <c r="G1523" s="1">
        <v>42840</v>
      </c>
      <c r="H1523">
        <v>0</v>
      </c>
      <c r="I1523" t="str">
        <f>VLOOKUP(pipeline!D1523,account,2,FALSE)</f>
        <v>medical</v>
      </c>
      <c r="J1523">
        <f t="shared" si="1143"/>
        <v>1994</v>
      </c>
      <c r="K1523">
        <f t="shared" si="1144"/>
        <v>2818.38</v>
      </c>
      <c r="L1523">
        <f t="shared" si="1145"/>
        <v>6290</v>
      </c>
      <c r="M1523" t="str">
        <f t="shared" si="1146"/>
        <v>United States</v>
      </c>
      <c r="N1523">
        <f t="shared" si="1147"/>
        <v>0</v>
      </c>
      <c r="O1523" t="str">
        <f t="shared" si="1148"/>
        <v>MG</v>
      </c>
      <c r="P1523">
        <f t="shared" si="1149"/>
        <v>55</v>
      </c>
      <c r="Q1523" t="str">
        <f t="shared" si="1150"/>
        <v>Rocco Neubert</v>
      </c>
      <c r="R1523" t="str">
        <f t="shared" si="1151"/>
        <v>East</v>
      </c>
    </row>
    <row r="1524" spans="1:18">
      <c r="A1524" t="s">
        <v>1688</v>
      </c>
      <c r="B1524" t="s">
        <v>34</v>
      </c>
      <c r="C1524" t="s">
        <v>58</v>
      </c>
      <c r="D1524" t="s">
        <v>180</v>
      </c>
      <c r="E1524" t="s">
        <v>50</v>
      </c>
      <c r="F1524" s="1">
        <v>42828</v>
      </c>
      <c r="G1524" s="1">
        <v>42912</v>
      </c>
      <c r="H1524">
        <v>1109</v>
      </c>
      <c r="I1524" t="str">
        <f>VLOOKUP(pipeline!D1524,account,2,FALSE)</f>
        <v>medical</v>
      </c>
      <c r="J1524">
        <f t="shared" si="1143"/>
        <v>1991</v>
      </c>
      <c r="K1524">
        <f t="shared" si="1144"/>
        <v>326.82</v>
      </c>
      <c r="L1524">
        <f t="shared" si="1145"/>
        <v>1016</v>
      </c>
      <c r="M1524" t="str">
        <f t="shared" si="1146"/>
        <v>United States</v>
      </c>
      <c r="N1524">
        <f t="shared" si="1147"/>
        <v>0</v>
      </c>
      <c r="O1524" t="str">
        <f t="shared" si="1148"/>
        <v>GTX</v>
      </c>
      <c r="P1524">
        <f t="shared" si="1149"/>
        <v>1096</v>
      </c>
      <c r="Q1524" t="str">
        <f t="shared" si="1150"/>
        <v>Rocco Neubert</v>
      </c>
      <c r="R1524" t="str">
        <f t="shared" si="1151"/>
        <v>East</v>
      </c>
    </row>
    <row r="1525" spans="1:18">
      <c r="A1525" t="s">
        <v>1689</v>
      </c>
      <c r="B1525" t="s">
        <v>34</v>
      </c>
      <c r="C1525" t="s">
        <v>59</v>
      </c>
      <c r="D1525" t="s">
        <v>463</v>
      </c>
      <c r="E1525" t="s">
        <v>50</v>
      </c>
      <c r="F1525" s="1">
        <v>42828</v>
      </c>
      <c r="G1525" s="1">
        <v>42839</v>
      </c>
      <c r="H1525">
        <v>5691</v>
      </c>
      <c r="I1525" t="str">
        <f>VLOOKUP(pipeline!D1525,account,2,FALSE)</f>
        <v>technolgy</v>
      </c>
      <c r="J1525">
        <f t="shared" si="1143"/>
        <v>2011</v>
      </c>
      <c r="K1525">
        <f t="shared" si="1144"/>
        <v>527.11</v>
      </c>
      <c r="L1525">
        <f t="shared" si="1145"/>
        <v>1428</v>
      </c>
      <c r="M1525" t="str">
        <f t="shared" si="1146"/>
        <v>United States</v>
      </c>
      <c r="N1525" t="str">
        <f t="shared" si="1147"/>
        <v>Acme Corporation</v>
      </c>
      <c r="O1525" t="str">
        <f t="shared" si="1148"/>
        <v>GTX</v>
      </c>
      <c r="P1525">
        <f t="shared" si="1149"/>
        <v>5482</v>
      </c>
      <c r="Q1525" t="str">
        <f t="shared" si="1150"/>
        <v>Rocco Neubert</v>
      </c>
      <c r="R1525" t="str">
        <f t="shared" si="1151"/>
        <v>East</v>
      </c>
    </row>
    <row r="1526" spans="1:18">
      <c r="A1526" t="s">
        <v>1690</v>
      </c>
      <c r="B1526" t="s">
        <v>13</v>
      </c>
      <c r="C1526" t="s">
        <v>56</v>
      </c>
      <c r="D1526" t="s">
        <v>176</v>
      </c>
      <c r="E1526" t="s">
        <v>50</v>
      </c>
      <c r="F1526" s="1">
        <v>42828</v>
      </c>
      <c r="G1526" s="1">
        <v>42832</v>
      </c>
      <c r="H1526">
        <v>52</v>
      </c>
      <c r="I1526" t="str">
        <f>VLOOKUP(pipeline!D1526,account,2,FALSE)</f>
        <v>services</v>
      </c>
      <c r="J1526">
        <f>VLOOKUP(D1526,account,3,FALSE)</f>
        <v>1987</v>
      </c>
      <c r="K1526">
        <f>VLOOKUP(D1526,account,4,FALSE)</f>
        <v>405.59</v>
      </c>
      <c r="L1526">
        <f>VLOOKUP(D1526,account,5,FALSE)</f>
        <v>1179</v>
      </c>
      <c r="M1526" t="str">
        <f>VLOOKUP(D1526,account,6,FALSE)</f>
        <v>Brazil</v>
      </c>
      <c r="N1526" t="str">
        <f>VLOOKUP(D1526,accounts,7,FALSE)</f>
        <v>Warephase</v>
      </c>
      <c r="O1526" t="str">
        <f>VLOOKUP(C1526,products,2,FALSE)</f>
        <v>MG</v>
      </c>
      <c r="P1526">
        <f t="shared" ref="P1526:P1558" si="1152">VLOOKUP(C1526,products,3,FALSE)</f>
        <v>55</v>
      </c>
      <c r="Q1526" t="str">
        <f t="shared" ref="Q1526:Q1558" si="1153">VLOOKUP(B1526,sales,2,FALSE)</f>
        <v>Celia Rouche</v>
      </c>
      <c r="R1526" t="str">
        <f t="shared" ref="R1526:R1558" si="1154">VLOOKUP(B1526,sales,3,FALSE)</f>
        <v>West</v>
      </c>
    </row>
    <row r="1527" spans="1:18">
      <c r="A1527" t="s">
        <v>1691</v>
      </c>
      <c r="B1527" t="s">
        <v>26</v>
      </c>
      <c r="C1527" t="s">
        <v>56</v>
      </c>
      <c r="D1527" t="s">
        <v>306</v>
      </c>
      <c r="E1527" t="s">
        <v>52</v>
      </c>
      <c r="F1527" s="1">
        <v>42828</v>
      </c>
      <c r="G1527" s="1">
        <v>42835</v>
      </c>
      <c r="H1527">
        <v>0</v>
      </c>
      <c r="I1527" t="str">
        <f>VLOOKUP(pipeline!D1527,account,2,FALSE)</f>
        <v>technolgy</v>
      </c>
      <c r="J1527">
        <f>VLOOKUP(D1527,account,3,FALSE)</f>
        <v>1997</v>
      </c>
      <c r="K1527">
        <f>VLOOKUP(D1527,account,4,FALSE)</f>
        <v>8170.38</v>
      </c>
      <c r="L1527">
        <f>VLOOKUP(D1527,account,5,FALSE)</f>
        <v>16499</v>
      </c>
      <c r="M1527" t="str">
        <f>VLOOKUP(D1527,account,6,FALSE)</f>
        <v>Korea</v>
      </c>
      <c r="N1527">
        <f>VLOOKUP(D1527,accounts,7,FALSE)</f>
        <v>0</v>
      </c>
      <c r="O1527" t="str">
        <f>VLOOKUP(C1527,products,2,FALSE)</f>
        <v>MG</v>
      </c>
      <c r="P1527">
        <f t="shared" si="1152"/>
        <v>55</v>
      </c>
      <c r="Q1527" t="str">
        <f t="shared" si="1153"/>
        <v>Melvin Marxen</v>
      </c>
      <c r="R1527" t="str">
        <f t="shared" si="1154"/>
        <v>Central</v>
      </c>
    </row>
    <row r="1528" spans="1:18">
      <c r="A1528" t="s">
        <v>1692</v>
      </c>
      <c r="B1528" t="s">
        <v>26</v>
      </c>
      <c r="C1528" t="s">
        <v>55</v>
      </c>
      <c r="D1528" t="s">
        <v>297</v>
      </c>
      <c r="E1528" t="s">
        <v>50</v>
      </c>
      <c r="F1528" s="1">
        <v>42828</v>
      </c>
      <c r="G1528" s="1">
        <v>42830</v>
      </c>
      <c r="H1528">
        <v>532</v>
      </c>
      <c r="I1528" t="str">
        <f>VLOOKUP(pipeline!D1528,account,2,FALSE)</f>
        <v>medical</v>
      </c>
      <c r="J1528">
        <f>VLOOKUP(D1528,account,3,FALSE)</f>
        <v>1986</v>
      </c>
      <c r="K1528">
        <f>VLOOKUP(D1528,account,4,FALSE)</f>
        <v>647.18</v>
      </c>
      <c r="L1528">
        <f>VLOOKUP(D1528,account,5,FALSE)</f>
        <v>1185</v>
      </c>
      <c r="M1528" t="str">
        <f>VLOOKUP(D1528,account,6,FALSE)</f>
        <v>Kenya</v>
      </c>
      <c r="N1528">
        <f>VLOOKUP(D1528,accounts,7,FALSE)</f>
        <v>0</v>
      </c>
      <c r="O1528" t="str">
        <f>VLOOKUP(C1528,products,2,FALSE)</f>
        <v>GTX</v>
      </c>
      <c r="P1528">
        <f t="shared" si="1152"/>
        <v>550</v>
      </c>
      <c r="Q1528" t="str">
        <f t="shared" si="1153"/>
        <v>Melvin Marxen</v>
      </c>
      <c r="R1528" t="str">
        <f t="shared" si="1154"/>
        <v>Central</v>
      </c>
    </row>
    <row r="1529" spans="1:18">
      <c r="A1529" t="s">
        <v>1693</v>
      </c>
      <c r="B1529" t="s">
        <v>37</v>
      </c>
      <c r="C1529" t="s">
        <v>55</v>
      </c>
      <c r="D1529" t="s">
        <v>167</v>
      </c>
      <c r="E1529" t="s">
        <v>52</v>
      </c>
      <c r="F1529" s="1">
        <v>42828</v>
      </c>
      <c r="G1529" s="1">
        <v>42829</v>
      </c>
      <c r="H1529">
        <v>0</v>
      </c>
      <c r="I1529" t="str">
        <f>VLOOKUP(pipeline!D1529,account,2,FALSE)</f>
        <v>marketing</v>
      </c>
      <c r="J1529">
        <f t="shared" ref="J1529:J1534" si="1155">VLOOKUP(D1529,account,3,FALSE)</f>
        <v>2000</v>
      </c>
      <c r="K1529">
        <f t="shared" ref="K1529:K1534" si="1156">VLOOKUP(D1529,account,4,FALSE)</f>
        <v>2952.73</v>
      </c>
      <c r="L1529">
        <f t="shared" ref="L1529:L1534" si="1157">VLOOKUP(D1529,account,5,FALSE)</f>
        <v>5107</v>
      </c>
      <c r="M1529" t="str">
        <f t="shared" ref="M1529:M1534" si="1158">VLOOKUP(D1529,account,6,FALSE)</f>
        <v>United States</v>
      </c>
      <c r="N1529">
        <f t="shared" ref="N1529:N1534" si="1159">VLOOKUP(D1529,accounts,7,FALSE)</f>
        <v>0</v>
      </c>
      <c r="O1529" t="str">
        <f t="shared" ref="O1529:O1534" si="1160">VLOOKUP(C1529,products,2,FALSE)</f>
        <v>GTX</v>
      </c>
      <c r="P1529">
        <f t="shared" si="1152"/>
        <v>550</v>
      </c>
      <c r="Q1529" t="str">
        <f t="shared" si="1153"/>
        <v>Summer Sewald</v>
      </c>
      <c r="R1529" t="str">
        <f t="shared" si="1154"/>
        <v>West</v>
      </c>
    </row>
    <row r="1530" spans="1:18">
      <c r="A1530" t="s">
        <v>1694</v>
      </c>
      <c r="B1530" t="s">
        <v>38</v>
      </c>
      <c r="C1530" t="s">
        <v>55</v>
      </c>
      <c r="D1530" t="s">
        <v>91</v>
      </c>
      <c r="E1530" t="s">
        <v>50</v>
      </c>
      <c r="F1530" s="1">
        <v>42828</v>
      </c>
      <c r="G1530" s="1">
        <v>42837</v>
      </c>
      <c r="H1530">
        <v>565</v>
      </c>
      <c r="I1530" t="str">
        <f>VLOOKUP(pipeline!D1530,account,2,FALSE)</f>
        <v>retail</v>
      </c>
      <c r="J1530">
        <f t="shared" si="1155"/>
        <v>1989</v>
      </c>
      <c r="K1530">
        <f t="shared" si="1156"/>
        <v>1388.67</v>
      </c>
      <c r="L1530">
        <f t="shared" si="1157"/>
        <v>3583</v>
      </c>
      <c r="M1530" t="str">
        <f t="shared" si="1158"/>
        <v>United States</v>
      </c>
      <c r="N1530">
        <f t="shared" si="1159"/>
        <v>0</v>
      </c>
      <c r="O1530" t="str">
        <f t="shared" si="1160"/>
        <v>GTX</v>
      </c>
      <c r="P1530">
        <f t="shared" si="1152"/>
        <v>550</v>
      </c>
      <c r="Q1530" t="str">
        <f t="shared" si="1153"/>
        <v>Summer Sewald</v>
      </c>
      <c r="R1530" t="str">
        <f t="shared" si="1154"/>
        <v>West</v>
      </c>
    </row>
    <row r="1531" spans="1:18">
      <c r="A1531" t="s">
        <v>1695</v>
      </c>
      <c r="B1531" t="s">
        <v>21</v>
      </c>
      <c r="C1531" t="s">
        <v>55</v>
      </c>
      <c r="D1531" t="s">
        <v>89</v>
      </c>
      <c r="E1531" t="s">
        <v>52</v>
      </c>
      <c r="F1531" s="1">
        <v>42828</v>
      </c>
      <c r="G1531" s="1">
        <v>42836</v>
      </c>
      <c r="H1531">
        <v>0</v>
      </c>
      <c r="I1531" t="str">
        <f>VLOOKUP(pipeline!D1531,account,2,FALSE)</f>
        <v>medical</v>
      </c>
      <c r="J1531">
        <f t="shared" si="1155"/>
        <v>1992</v>
      </c>
      <c r="K1531">
        <f t="shared" si="1156"/>
        <v>3922.42</v>
      </c>
      <c r="L1531">
        <f t="shared" si="1157"/>
        <v>6837</v>
      </c>
      <c r="M1531" t="str">
        <f t="shared" si="1158"/>
        <v>United States</v>
      </c>
      <c r="N1531">
        <f t="shared" si="1159"/>
        <v>0</v>
      </c>
      <c r="O1531" t="str">
        <f t="shared" si="1160"/>
        <v>GTX</v>
      </c>
      <c r="P1531">
        <f t="shared" si="1152"/>
        <v>550</v>
      </c>
      <c r="Q1531" t="str">
        <f t="shared" si="1153"/>
        <v>Dustin Brinkmann</v>
      </c>
      <c r="R1531" t="str">
        <f t="shared" si="1154"/>
        <v>Central</v>
      </c>
    </row>
    <row r="1532" spans="1:18">
      <c r="A1532" t="s">
        <v>1696</v>
      </c>
      <c r="B1532" t="s">
        <v>15</v>
      </c>
      <c r="C1532" t="s">
        <v>55</v>
      </c>
      <c r="D1532" t="s">
        <v>134</v>
      </c>
      <c r="E1532" t="s">
        <v>53</v>
      </c>
      <c r="F1532" s="1">
        <v>42828</v>
      </c>
      <c r="I1532" t="str">
        <f>VLOOKUP(pipeline!D1532,account,2,FALSE)</f>
        <v>services</v>
      </c>
      <c r="J1532">
        <f t="shared" si="1155"/>
        <v>2003</v>
      </c>
      <c r="K1532">
        <f t="shared" si="1156"/>
        <v>692.19</v>
      </c>
      <c r="L1532">
        <f t="shared" si="1157"/>
        <v>1922</v>
      </c>
      <c r="M1532" t="str">
        <f t="shared" si="1158"/>
        <v>United States</v>
      </c>
      <c r="N1532">
        <f t="shared" si="1159"/>
        <v>0</v>
      </c>
      <c r="O1532" t="str">
        <f t="shared" si="1160"/>
        <v>GTX</v>
      </c>
      <c r="P1532">
        <f t="shared" si="1152"/>
        <v>550</v>
      </c>
      <c r="Q1532" t="str">
        <f t="shared" si="1153"/>
        <v>Celia Rouche</v>
      </c>
      <c r="R1532" t="str">
        <f t="shared" si="1154"/>
        <v>West</v>
      </c>
    </row>
    <row r="1533" spans="1:18">
      <c r="A1533" t="s">
        <v>1697</v>
      </c>
      <c r="B1533" t="s">
        <v>15</v>
      </c>
      <c r="C1533" t="s">
        <v>55</v>
      </c>
      <c r="D1533" t="s">
        <v>463</v>
      </c>
      <c r="E1533" t="s">
        <v>53</v>
      </c>
      <c r="F1533" s="1">
        <v>42828</v>
      </c>
      <c r="I1533" t="str">
        <f>VLOOKUP(pipeline!D1533,account,2,FALSE)</f>
        <v>technolgy</v>
      </c>
      <c r="J1533">
        <f t="shared" si="1155"/>
        <v>2011</v>
      </c>
      <c r="K1533">
        <f t="shared" si="1156"/>
        <v>527.11</v>
      </c>
      <c r="L1533">
        <f t="shared" si="1157"/>
        <v>1428</v>
      </c>
      <c r="M1533" t="str">
        <f t="shared" si="1158"/>
        <v>United States</v>
      </c>
      <c r="N1533" t="str">
        <f t="shared" si="1159"/>
        <v>Acme Corporation</v>
      </c>
      <c r="O1533" t="str">
        <f t="shared" si="1160"/>
        <v>GTX</v>
      </c>
      <c r="P1533">
        <f t="shared" si="1152"/>
        <v>550</v>
      </c>
      <c r="Q1533" t="str">
        <f t="shared" si="1153"/>
        <v>Celia Rouche</v>
      </c>
      <c r="R1533" t="str">
        <f t="shared" si="1154"/>
        <v>West</v>
      </c>
    </row>
    <row r="1534" spans="1:18">
      <c r="A1534" t="s">
        <v>1698</v>
      </c>
      <c r="B1534" t="s">
        <v>23</v>
      </c>
      <c r="C1534" t="s">
        <v>56</v>
      </c>
      <c r="D1534" t="s">
        <v>149</v>
      </c>
      <c r="E1534" t="s">
        <v>52</v>
      </c>
      <c r="F1534" s="1">
        <v>42828</v>
      </c>
      <c r="G1534" s="1">
        <v>42839</v>
      </c>
      <c r="H1534">
        <v>0</v>
      </c>
      <c r="I1534" t="str">
        <f>VLOOKUP(pipeline!D1534,account,2,FALSE)</f>
        <v>technolgy</v>
      </c>
      <c r="J1534">
        <f t="shared" si="1155"/>
        <v>2005</v>
      </c>
      <c r="K1534">
        <f t="shared" si="1156"/>
        <v>1520.66</v>
      </c>
      <c r="L1534">
        <f t="shared" si="1157"/>
        <v>1806</v>
      </c>
      <c r="M1534" t="str">
        <f t="shared" si="1158"/>
        <v>United States</v>
      </c>
      <c r="N1534">
        <f t="shared" si="1159"/>
        <v>0</v>
      </c>
      <c r="O1534" t="str">
        <f t="shared" si="1160"/>
        <v>MG</v>
      </c>
      <c r="P1534">
        <f t="shared" si="1152"/>
        <v>55</v>
      </c>
      <c r="Q1534" t="str">
        <f t="shared" si="1153"/>
        <v>Dustin Brinkmann</v>
      </c>
      <c r="R1534" t="str">
        <f t="shared" si="1154"/>
        <v>Central</v>
      </c>
    </row>
    <row r="1535" spans="1:18">
      <c r="A1535" t="s">
        <v>1699</v>
      </c>
      <c r="B1535" t="s">
        <v>17</v>
      </c>
      <c r="C1535" t="s">
        <v>57</v>
      </c>
      <c r="D1535" t="s">
        <v>93</v>
      </c>
      <c r="E1535" t="s">
        <v>52</v>
      </c>
      <c r="F1535" s="1">
        <v>42828</v>
      </c>
      <c r="G1535" s="1">
        <v>42836</v>
      </c>
      <c r="H1535">
        <v>0</v>
      </c>
      <c r="I1535" t="str">
        <f>VLOOKUP(pipeline!D1535,account,2,FALSE)</f>
        <v>entertainment</v>
      </c>
      <c r="J1535">
        <f t="shared" ref="J1535:J1540" si="1161">VLOOKUP(D1535,account,3,FALSE)</f>
        <v>1993</v>
      </c>
      <c r="K1535">
        <f t="shared" ref="K1535:K1540" si="1162">VLOOKUP(D1535,account,4,FALSE)</f>
        <v>4269.9</v>
      </c>
      <c r="L1535">
        <f t="shared" ref="L1535:L1540" si="1163">VLOOKUP(D1535,account,5,FALSE)</f>
        <v>6472</v>
      </c>
      <c r="M1535" t="str">
        <f t="shared" ref="M1535:M1540" si="1164">VLOOKUP(D1535,account,6,FALSE)</f>
        <v>United States</v>
      </c>
      <c r="N1535" t="str">
        <f t="shared" ref="N1535:N1540" si="1165">VLOOKUP(D1535,accounts,7,FALSE)</f>
        <v>Massive Dynamic</v>
      </c>
      <c r="O1535" t="str">
        <f t="shared" ref="O1535:O1540" si="1166">VLOOKUP(C1535,products,2,FALSE)</f>
        <v>MG</v>
      </c>
      <c r="P1535">
        <f t="shared" si="1152"/>
        <v>3393</v>
      </c>
      <c r="Q1535" t="str">
        <f t="shared" si="1153"/>
        <v>Celia Rouche</v>
      </c>
      <c r="R1535" t="str">
        <f t="shared" si="1154"/>
        <v>West</v>
      </c>
    </row>
    <row r="1536" spans="1:18">
      <c r="A1536" t="s">
        <v>1700</v>
      </c>
      <c r="B1536" t="s">
        <v>17</v>
      </c>
      <c r="C1536" t="s">
        <v>55</v>
      </c>
      <c r="D1536" t="s">
        <v>91</v>
      </c>
      <c r="E1536" t="s">
        <v>50</v>
      </c>
      <c r="F1536" s="1">
        <v>42828</v>
      </c>
      <c r="G1536" s="1">
        <v>42840</v>
      </c>
      <c r="H1536">
        <v>456</v>
      </c>
      <c r="I1536" t="str">
        <f>VLOOKUP(pipeline!D1536,account,2,FALSE)</f>
        <v>retail</v>
      </c>
      <c r="J1536">
        <f t="shared" si="1161"/>
        <v>1989</v>
      </c>
      <c r="K1536">
        <f t="shared" si="1162"/>
        <v>1388.67</v>
      </c>
      <c r="L1536">
        <f t="shared" si="1163"/>
        <v>3583</v>
      </c>
      <c r="M1536" t="str">
        <f t="shared" si="1164"/>
        <v>United States</v>
      </c>
      <c r="N1536">
        <f t="shared" si="1165"/>
        <v>0</v>
      </c>
      <c r="O1536" t="str">
        <f t="shared" si="1166"/>
        <v>GTX</v>
      </c>
      <c r="P1536">
        <f t="shared" si="1152"/>
        <v>550</v>
      </c>
      <c r="Q1536" t="str">
        <f t="shared" si="1153"/>
        <v>Celia Rouche</v>
      </c>
      <c r="R1536" t="str">
        <f t="shared" si="1154"/>
        <v>West</v>
      </c>
    </row>
    <row r="1537" spans="1:18">
      <c r="A1537" t="s">
        <v>1701</v>
      </c>
      <c r="B1537" t="s">
        <v>11</v>
      </c>
      <c r="C1537" t="s">
        <v>56</v>
      </c>
      <c r="D1537" t="s">
        <v>627</v>
      </c>
      <c r="E1537" t="s">
        <v>52</v>
      </c>
      <c r="F1537" s="1">
        <v>42828</v>
      </c>
      <c r="G1537" s="1">
        <v>42830</v>
      </c>
      <c r="H1537">
        <v>0</v>
      </c>
      <c r="I1537" t="str">
        <f>VLOOKUP(pipeline!D1537,account,2,FALSE)</f>
        <v>technolgy</v>
      </c>
      <c r="J1537">
        <f t="shared" si="1161"/>
        <v>1993</v>
      </c>
      <c r="K1537">
        <f t="shared" si="1162"/>
        <v>1242.32</v>
      </c>
      <c r="L1537">
        <f t="shared" si="1163"/>
        <v>3027</v>
      </c>
      <c r="M1537" t="str">
        <f t="shared" si="1164"/>
        <v>United States</v>
      </c>
      <c r="N1537" t="str">
        <f t="shared" si="1165"/>
        <v>Acme Corporation</v>
      </c>
      <c r="O1537" t="str">
        <f t="shared" si="1166"/>
        <v>MG</v>
      </c>
      <c r="P1537">
        <f t="shared" si="1152"/>
        <v>55</v>
      </c>
      <c r="Q1537" t="str">
        <f t="shared" si="1153"/>
        <v>Cara Losch</v>
      </c>
      <c r="R1537" t="str">
        <f t="shared" si="1154"/>
        <v>East</v>
      </c>
    </row>
    <row r="1538" spans="1:18">
      <c r="A1538" t="s">
        <v>1702</v>
      </c>
      <c r="B1538" t="s">
        <v>19</v>
      </c>
      <c r="C1538" t="s">
        <v>55</v>
      </c>
      <c r="D1538" t="s">
        <v>216</v>
      </c>
      <c r="E1538" t="s">
        <v>50</v>
      </c>
      <c r="F1538" s="1">
        <v>42829</v>
      </c>
      <c r="G1538" s="1">
        <v>42836</v>
      </c>
      <c r="H1538">
        <v>582</v>
      </c>
      <c r="I1538" t="str">
        <f>VLOOKUP(pipeline!D1538,account,2,FALSE)</f>
        <v>entertainment</v>
      </c>
      <c r="J1538">
        <f t="shared" si="1161"/>
        <v>1998</v>
      </c>
      <c r="K1538">
        <f t="shared" si="1162"/>
        <v>217.87</v>
      </c>
      <c r="L1538">
        <f t="shared" si="1163"/>
        <v>551</v>
      </c>
      <c r="M1538" t="str">
        <f t="shared" si="1164"/>
        <v>United States</v>
      </c>
      <c r="N1538">
        <f t="shared" si="1165"/>
        <v>0</v>
      </c>
      <c r="O1538" t="str">
        <f t="shared" si="1166"/>
        <v>GTX</v>
      </c>
      <c r="P1538">
        <f t="shared" si="1152"/>
        <v>550</v>
      </c>
      <c r="Q1538" t="str">
        <f t="shared" si="1153"/>
        <v>Dustin Brinkmann</v>
      </c>
      <c r="R1538" t="str">
        <f t="shared" si="1154"/>
        <v>Central</v>
      </c>
    </row>
    <row r="1539" spans="1:18">
      <c r="A1539" t="s">
        <v>1703</v>
      </c>
      <c r="B1539" t="s">
        <v>19</v>
      </c>
      <c r="C1539" t="s">
        <v>56</v>
      </c>
      <c r="D1539" t="s">
        <v>216</v>
      </c>
      <c r="E1539" t="s">
        <v>50</v>
      </c>
      <c r="F1539" s="1">
        <v>42829</v>
      </c>
      <c r="G1539" s="1">
        <v>42837</v>
      </c>
      <c r="H1539">
        <v>59</v>
      </c>
      <c r="I1539" t="str">
        <f>VLOOKUP(pipeline!D1539,account,2,FALSE)</f>
        <v>entertainment</v>
      </c>
      <c r="J1539">
        <f t="shared" si="1161"/>
        <v>1998</v>
      </c>
      <c r="K1539">
        <f t="shared" si="1162"/>
        <v>217.87</v>
      </c>
      <c r="L1539">
        <f t="shared" si="1163"/>
        <v>551</v>
      </c>
      <c r="M1539" t="str">
        <f t="shared" si="1164"/>
        <v>United States</v>
      </c>
      <c r="N1539">
        <f t="shared" si="1165"/>
        <v>0</v>
      </c>
      <c r="O1539" t="str">
        <f t="shared" si="1166"/>
        <v>MG</v>
      </c>
      <c r="P1539">
        <f t="shared" si="1152"/>
        <v>55</v>
      </c>
      <c r="Q1539" t="str">
        <f t="shared" si="1153"/>
        <v>Dustin Brinkmann</v>
      </c>
      <c r="R1539" t="str">
        <f t="shared" si="1154"/>
        <v>Central</v>
      </c>
    </row>
    <row r="1540" spans="1:18">
      <c r="A1540" t="s">
        <v>1704</v>
      </c>
      <c r="B1540" t="s">
        <v>31</v>
      </c>
      <c r="C1540" t="s">
        <v>57</v>
      </c>
      <c r="D1540" t="s">
        <v>218</v>
      </c>
      <c r="E1540" t="s">
        <v>50</v>
      </c>
      <c r="F1540" s="1">
        <v>42829</v>
      </c>
      <c r="G1540" s="1">
        <v>42834</v>
      </c>
      <c r="H1540">
        <v>3259</v>
      </c>
      <c r="I1540" t="str">
        <f>VLOOKUP(pipeline!D1540,account,2,FALSE)</f>
        <v>technolgy</v>
      </c>
      <c r="J1540">
        <f t="shared" si="1161"/>
        <v>1992</v>
      </c>
      <c r="K1540">
        <f t="shared" si="1162"/>
        <v>1712.68</v>
      </c>
      <c r="L1540">
        <f t="shared" si="1163"/>
        <v>3194</v>
      </c>
      <c r="M1540" t="str">
        <f t="shared" si="1164"/>
        <v>United States</v>
      </c>
      <c r="N1540" t="str">
        <f t="shared" si="1165"/>
        <v>Acme Corporation</v>
      </c>
      <c r="O1540" t="str">
        <f t="shared" si="1166"/>
        <v>MG</v>
      </c>
      <c r="P1540">
        <f t="shared" si="1152"/>
        <v>3393</v>
      </c>
      <c r="Q1540" t="str">
        <f t="shared" si="1153"/>
        <v>Rocco Neubert</v>
      </c>
      <c r="R1540" t="str">
        <f t="shared" si="1154"/>
        <v>East</v>
      </c>
    </row>
    <row r="1541" spans="1:18">
      <c r="A1541" t="s">
        <v>1705</v>
      </c>
      <c r="B1541" t="s">
        <v>7</v>
      </c>
      <c r="C1541" t="s">
        <v>55</v>
      </c>
      <c r="D1541" t="s">
        <v>121</v>
      </c>
      <c r="E1541" t="s">
        <v>52</v>
      </c>
      <c r="F1541" s="1">
        <v>42829</v>
      </c>
      <c r="G1541" s="1">
        <v>42865</v>
      </c>
      <c r="H1541">
        <v>0</v>
      </c>
      <c r="I1541" t="str">
        <f>VLOOKUP(pipeline!D1541,account,2,FALSE)</f>
        <v>retail</v>
      </c>
      <c r="J1541">
        <f>VLOOKUP(D1541,account,3,FALSE)</f>
        <v>1995</v>
      </c>
      <c r="K1541">
        <f>VLOOKUP(D1541,account,4,FALSE)</f>
        <v>5158.71</v>
      </c>
      <c r="L1541">
        <f>VLOOKUP(D1541,account,5,FALSE)</f>
        <v>17479</v>
      </c>
      <c r="M1541" t="str">
        <f>VLOOKUP(D1541,account,6,FALSE)</f>
        <v>Japan</v>
      </c>
      <c r="N1541">
        <f>VLOOKUP(D1541,accounts,7,FALSE)</f>
        <v>0</v>
      </c>
      <c r="O1541" t="str">
        <f>VLOOKUP(C1541,products,2,FALSE)</f>
        <v>GTX</v>
      </c>
      <c r="P1541">
        <f t="shared" si="1152"/>
        <v>550</v>
      </c>
      <c r="Q1541" t="str">
        <f t="shared" si="1153"/>
        <v>Cara Losch</v>
      </c>
      <c r="R1541" t="str">
        <f t="shared" si="1154"/>
        <v>East</v>
      </c>
    </row>
    <row r="1542" spans="1:18">
      <c r="A1542" t="s">
        <v>1706</v>
      </c>
      <c r="B1542" t="s">
        <v>7</v>
      </c>
      <c r="C1542" t="s">
        <v>58</v>
      </c>
      <c r="D1542" t="s">
        <v>174</v>
      </c>
      <c r="E1542" t="s">
        <v>52</v>
      </c>
      <c r="F1542" s="1">
        <v>42829</v>
      </c>
      <c r="G1542" s="1">
        <v>42836</v>
      </c>
      <c r="H1542">
        <v>0</v>
      </c>
      <c r="I1542" t="str">
        <f>VLOOKUP(pipeline!D1542,account,2,FALSE)</f>
        <v>software</v>
      </c>
      <c r="J1542">
        <f>VLOOKUP(D1542,account,3,FALSE)</f>
        <v>1982</v>
      </c>
      <c r="K1542">
        <f>VLOOKUP(D1542,account,4,FALSE)</f>
        <v>11698.03</v>
      </c>
      <c r="L1542">
        <f>VLOOKUP(D1542,account,5,FALSE)</f>
        <v>34288</v>
      </c>
      <c r="M1542" t="str">
        <f>VLOOKUP(D1542,account,6,FALSE)</f>
        <v>United States</v>
      </c>
      <c r="N1542">
        <f>VLOOKUP(D1542,accounts,7,FALSE)</f>
        <v>0</v>
      </c>
      <c r="O1542" t="str">
        <f>VLOOKUP(C1542,products,2,FALSE)</f>
        <v>GTX</v>
      </c>
      <c r="P1542">
        <f t="shared" si="1152"/>
        <v>1096</v>
      </c>
      <c r="Q1542" t="str">
        <f t="shared" si="1153"/>
        <v>Cara Losch</v>
      </c>
      <c r="R1542" t="str">
        <f t="shared" si="1154"/>
        <v>East</v>
      </c>
    </row>
    <row r="1543" spans="1:18">
      <c r="A1543" t="s">
        <v>1707</v>
      </c>
      <c r="B1543" t="s">
        <v>7</v>
      </c>
      <c r="C1543" t="s">
        <v>55</v>
      </c>
      <c r="D1543" t="s">
        <v>115</v>
      </c>
      <c r="E1543" t="s">
        <v>50</v>
      </c>
      <c r="F1543" s="1">
        <v>42829</v>
      </c>
      <c r="G1543" s="1">
        <v>42836</v>
      </c>
      <c r="H1543">
        <v>593</v>
      </c>
      <c r="I1543" t="str">
        <f>VLOOKUP(pipeline!D1543,account,2,FALSE)</f>
        <v>finance</v>
      </c>
      <c r="J1543">
        <f>VLOOKUP(D1543,account,3,FALSE)</f>
        <v>1993</v>
      </c>
      <c r="K1543">
        <f>VLOOKUP(D1543,account,4,FALSE)</f>
        <v>646.1</v>
      </c>
      <c r="L1543">
        <f>VLOOKUP(D1543,account,5,FALSE)</f>
        <v>883</v>
      </c>
      <c r="M1543" t="str">
        <f>VLOOKUP(D1543,account,6,FALSE)</f>
        <v>United States</v>
      </c>
      <c r="N1543" t="str">
        <f>VLOOKUP(D1543,accounts,7,FALSE)</f>
        <v>Golddex</v>
      </c>
      <c r="O1543" t="str">
        <f>VLOOKUP(C1543,products,2,FALSE)</f>
        <v>GTX</v>
      </c>
      <c r="P1543">
        <f t="shared" si="1152"/>
        <v>550</v>
      </c>
      <c r="Q1543" t="str">
        <f t="shared" si="1153"/>
        <v>Cara Losch</v>
      </c>
      <c r="R1543" t="str">
        <f t="shared" si="1154"/>
        <v>East</v>
      </c>
    </row>
    <row r="1544" spans="1:18">
      <c r="A1544" t="s">
        <v>1708</v>
      </c>
      <c r="B1544" t="s">
        <v>25</v>
      </c>
      <c r="C1544" t="s">
        <v>56</v>
      </c>
      <c r="D1544" t="s">
        <v>198</v>
      </c>
      <c r="E1544" t="s">
        <v>52</v>
      </c>
      <c r="F1544" s="1">
        <v>42829</v>
      </c>
      <c r="G1544" s="1">
        <v>42837</v>
      </c>
      <c r="H1544">
        <v>0</v>
      </c>
      <c r="I1544" t="str">
        <f>VLOOKUP(pipeline!D1544,account,2,FALSE)</f>
        <v>employment</v>
      </c>
      <c r="J1544">
        <f>VLOOKUP(D1544,account,3,FALSE)</f>
        <v>1997</v>
      </c>
      <c r="K1544">
        <f>VLOOKUP(D1544,account,4,FALSE)</f>
        <v>291.27</v>
      </c>
      <c r="L1544">
        <f>VLOOKUP(D1544,account,5,FALSE)</f>
        <v>586</v>
      </c>
      <c r="M1544" t="str">
        <f>VLOOKUP(D1544,account,6,FALSE)</f>
        <v>United States</v>
      </c>
      <c r="N1544">
        <f>VLOOKUP(D1544,accounts,7,FALSE)</f>
        <v>0</v>
      </c>
      <c r="O1544" t="str">
        <f>VLOOKUP(C1544,products,2,FALSE)</f>
        <v>MG</v>
      </c>
      <c r="P1544">
        <f t="shared" si="1152"/>
        <v>55</v>
      </c>
      <c r="Q1544" t="str">
        <f t="shared" si="1153"/>
        <v>Melvin Marxen</v>
      </c>
      <c r="R1544" t="str">
        <f t="shared" si="1154"/>
        <v>Central</v>
      </c>
    </row>
    <row r="1545" spans="1:18">
      <c r="A1545" t="s">
        <v>1709</v>
      </c>
      <c r="B1545" t="s">
        <v>25</v>
      </c>
      <c r="C1545" t="s">
        <v>57</v>
      </c>
      <c r="D1545" t="s">
        <v>158</v>
      </c>
      <c r="E1545" t="s">
        <v>50</v>
      </c>
      <c r="F1545" s="1">
        <v>42829</v>
      </c>
      <c r="G1545" s="1">
        <v>42904</v>
      </c>
      <c r="H1545">
        <v>3031</v>
      </c>
      <c r="I1545" t="str">
        <f>VLOOKUP(pipeline!D1545,account,2,FALSE)</f>
        <v>finance</v>
      </c>
      <c r="J1545">
        <f>VLOOKUP(D1545,account,3,FALSE)</f>
        <v>2006</v>
      </c>
      <c r="K1545">
        <f>VLOOKUP(D1545,account,4,FALSE)</f>
        <v>1102.43</v>
      </c>
      <c r="L1545">
        <f>VLOOKUP(D1545,account,5,FALSE)</f>
        <v>1759</v>
      </c>
      <c r="M1545" t="str">
        <f>VLOOKUP(D1545,account,6,FALSE)</f>
        <v>United States</v>
      </c>
      <c r="N1545">
        <f>VLOOKUP(D1545,accounts,7,FALSE)</f>
        <v>0</v>
      </c>
      <c r="O1545" t="str">
        <f>VLOOKUP(C1545,products,2,FALSE)</f>
        <v>MG</v>
      </c>
      <c r="P1545">
        <f t="shared" si="1152"/>
        <v>3393</v>
      </c>
      <c r="Q1545" t="str">
        <f t="shared" si="1153"/>
        <v>Melvin Marxen</v>
      </c>
      <c r="R1545" t="str">
        <f t="shared" si="1154"/>
        <v>Central</v>
      </c>
    </row>
    <row r="1546" spans="1:18">
      <c r="A1546" t="s">
        <v>1710</v>
      </c>
      <c r="B1546" t="s">
        <v>13</v>
      </c>
      <c r="C1546" t="s">
        <v>56</v>
      </c>
      <c r="D1546" t="s">
        <v>134</v>
      </c>
      <c r="E1546" t="s">
        <v>52</v>
      </c>
      <c r="F1546" s="1">
        <v>42829</v>
      </c>
      <c r="G1546" s="1">
        <v>42835</v>
      </c>
      <c r="H1546">
        <v>0</v>
      </c>
      <c r="I1546" t="str">
        <f>VLOOKUP(pipeline!D1546,account,2,FALSE)</f>
        <v>services</v>
      </c>
      <c r="J1546">
        <f t="shared" ref="J1546:J1554" si="1167">VLOOKUP(D1546,account,3,FALSE)</f>
        <v>2003</v>
      </c>
      <c r="K1546">
        <f t="shared" ref="K1546:K1554" si="1168">VLOOKUP(D1546,account,4,FALSE)</f>
        <v>692.19</v>
      </c>
      <c r="L1546">
        <f t="shared" ref="L1546:L1554" si="1169">VLOOKUP(D1546,account,5,FALSE)</f>
        <v>1922</v>
      </c>
      <c r="M1546" t="str">
        <f t="shared" ref="M1546:M1554" si="1170">VLOOKUP(D1546,account,6,FALSE)</f>
        <v>United States</v>
      </c>
      <c r="N1546">
        <f t="shared" ref="N1546:N1554" si="1171">VLOOKUP(D1546,accounts,7,FALSE)</f>
        <v>0</v>
      </c>
      <c r="O1546" t="str">
        <f t="shared" ref="O1546:O1554" si="1172">VLOOKUP(C1546,products,2,FALSE)</f>
        <v>MG</v>
      </c>
      <c r="P1546">
        <f t="shared" si="1152"/>
        <v>55</v>
      </c>
      <c r="Q1546" t="str">
        <f t="shared" si="1153"/>
        <v>Celia Rouche</v>
      </c>
      <c r="R1546" t="str">
        <f t="shared" si="1154"/>
        <v>West</v>
      </c>
    </row>
    <row r="1547" spans="1:18">
      <c r="A1547" t="s">
        <v>1711</v>
      </c>
      <c r="B1547" t="s">
        <v>8</v>
      </c>
      <c r="C1547" t="s">
        <v>59</v>
      </c>
      <c r="D1547" t="s">
        <v>189</v>
      </c>
      <c r="E1547" t="s">
        <v>50</v>
      </c>
      <c r="F1547" s="1">
        <v>42829</v>
      </c>
      <c r="G1547" s="1">
        <v>42906</v>
      </c>
      <c r="H1547">
        <v>5946</v>
      </c>
      <c r="I1547" t="str">
        <f>VLOOKUP(pipeline!D1547,account,2,FALSE)</f>
        <v>employment</v>
      </c>
      <c r="J1547">
        <f t="shared" si="1167"/>
        <v>1997</v>
      </c>
      <c r="K1547">
        <f t="shared" si="1168"/>
        <v>882.12</v>
      </c>
      <c r="L1547">
        <f t="shared" si="1169"/>
        <v>2769</v>
      </c>
      <c r="M1547" t="str">
        <f t="shared" si="1170"/>
        <v>United States</v>
      </c>
      <c r="N1547">
        <f t="shared" si="1171"/>
        <v>0</v>
      </c>
      <c r="O1547" t="str">
        <f t="shared" si="1172"/>
        <v>GTX</v>
      </c>
      <c r="P1547">
        <f t="shared" si="1152"/>
        <v>5482</v>
      </c>
      <c r="Q1547" t="str">
        <f t="shared" si="1153"/>
        <v>Cara Losch</v>
      </c>
      <c r="R1547" t="str">
        <f t="shared" si="1154"/>
        <v>East</v>
      </c>
    </row>
    <row r="1548" spans="1:18">
      <c r="A1548" t="s">
        <v>1712</v>
      </c>
      <c r="B1548" t="s">
        <v>14</v>
      </c>
      <c r="C1548" t="s">
        <v>58</v>
      </c>
      <c r="D1548" t="s">
        <v>151</v>
      </c>
      <c r="E1548" t="s">
        <v>52</v>
      </c>
      <c r="F1548" s="1">
        <v>42829</v>
      </c>
      <c r="G1548" s="1">
        <v>42833</v>
      </c>
      <c r="H1548">
        <v>0</v>
      </c>
      <c r="I1548" t="str">
        <f>VLOOKUP(pipeline!D1548,account,2,FALSE)</f>
        <v>finance</v>
      </c>
      <c r="J1548">
        <f t="shared" si="1167"/>
        <v>2008</v>
      </c>
      <c r="K1548">
        <f t="shared" si="1168"/>
        <v>52.5</v>
      </c>
      <c r="L1548">
        <f t="shared" si="1169"/>
        <v>165</v>
      </c>
      <c r="M1548" t="str">
        <f t="shared" si="1170"/>
        <v>United States</v>
      </c>
      <c r="N1548">
        <f t="shared" si="1171"/>
        <v>0</v>
      </c>
      <c r="O1548" t="str">
        <f t="shared" si="1172"/>
        <v>GTX</v>
      </c>
      <c r="P1548">
        <f t="shared" si="1152"/>
        <v>1096</v>
      </c>
      <c r="Q1548" t="str">
        <f t="shared" si="1153"/>
        <v>Celia Rouche</v>
      </c>
      <c r="R1548" t="str">
        <f t="shared" si="1154"/>
        <v>West</v>
      </c>
    </row>
    <row r="1549" spans="1:18">
      <c r="A1549" t="s">
        <v>1713</v>
      </c>
      <c r="B1549" t="s">
        <v>37</v>
      </c>
      <c r="C1549" t="s">
        <v>59</v>
      </c>
      <c r="D1549" t="s">
        <v>282</v>
      </c>
      <c r="E1549" t="s">
        <v>52</v>
      </c>
      <c r="F1549" s="1">
        <v>42829</v>
      </c>
      <c r="G1549" s="1">
        <v>42836</v>
      </c>
      <c r="H1549">
        <v>0</v>
      </c>
      <c r="I1549" t="str">
        <f>VLOOKUP(pipeline!D1549,account,2,FALSE)</f>
        <v>medical</v>
      </c>
      <c r="J1549">
        <f t="shared" si="1167"/>
        <v>1985</v>
      </c>
      <c r="K1549">
        <f t="shared" si="1168"/>
        <v>2741.37</v>
      </c>
      <c r="L1549">
        <f t="shared" si="1169"/>
        <v>9226</v>
      </c>
      <c r="M1549" t="str">
        <f t="shared" si="1170"/>
        <v>United States</v>
      </c>
      <c r="N1549">
        <f t="shared" si="1171"/>
        <v>0</v>
      </c>
      <c r="O1549" t="str">
        <f t="shared" si="1172"/>
        <v>GTX</v>
      </c>
      <c r="P1549">
        <f t="shared" si="1152"/>
        <v>5482</v>
      </c>
      <c r="Q1549" t="str">
        <f t="shared" si="1153"/>
        <v>Summer Sewald</v>
      </c>
      <c r="R1549" t="str">
        <f t="shared" si="1154"/>
        <v>West</v>
      </c>
    </row>
    <row r="1550" spans="1:18">
      <c r="A1550" t="s">
        <v>1714</v>
      </c>
      <c r="B1550" t="s">
        <v>27</v>
      </c>
      <c r="C1550" t="s">
        <v>59</v>
      </c>
      <c r="D1550" t="s">
        <v>158</v>
      </c>
      <c r="E1550" t="s">
        <v>52</v>
      </c>
      <c r="F1550" s="1">
        <v>42829</v>
      </c>
      <c r="G1550" s="1">
        <v>42831</v>
      </c>
      <c r="H1550">
        <v>0</v>
      </c>
      <c r="I1550" t="str">
        <f>VLOOKUP(pipeline!D1550,account,2,FALSE)</f>
        <v>finance</v>
      </c>
      <c r="J1550">
        <f t="shared" si="1167"/>
        <v>2006</v>
      </c>
      <c r="K1550">
        <f t="shared" si="1168"/>
        <v>1102.43</v>
      </c>
      <c r="L1550">
        <f t="shared" si="1169"/>
        <v>1759</v>
      </c>
      <c r="M1550" t="str">
        <f t="shared" si="1170"/>
        <v>United States</v>
      </c>
      <c r="N1550">
        <f t="shared" si="1171"/>
        <v>0</v>
      </c>
      <c r="O1550" t="str">
        <f t="shared" si="1172"/>
        <v>GTX</v>
      </c>
      <c r="P1550">
        <f t="shared" si="1152"/>
        <v>5482</v>
      </c>
      <c r="Q1550" t="str">
        <f t="shared" si="1153"/>
        <v>Melvin Marxen</v>
      </c>
      <c r="R1550" t="str">
        <f t="shared" si="1154"/>
        <v>Central</v>
      </c>
    </row>
    <row r="1551" spans="1:18">
      <c r="A1551" t="s">
        <v>1715</v>
      </c>
      <c r="B1551" t="s">
        <v>39</v>
      </c>
      <c r="C1551" t="s">
        <v>59</v>
      </c>
      <c r="D1551" t="s">
        <v>316</v>
      </c>
      <c r="E1551" t="s">
        <v>52</v>
      </c>
      <c r="F1551" s="1">
        <v>42829</v>
      </c>
      <c r="G1551" s="1">
        <v>42865</v>
      </c>
      <c r="H1551">
        <v>0</v>
      </c>
      <c r="I1551" t="str">
        <f>VLOOKUP(pipeline!D1551,account,2,FALSE)</f>
        <v>retail</v>
      </c>
      <c r="J1551">
        <f t="shared" si="1167"/>
        <v>2009</v>
      </c>
      <c r="K1551">
        <f t="shared" si="1168"/>
        <v>497.11</v>
      </c>
      <c r="L1551">
        <f t="shared" si="1169"/>
        <v>1588</v>
      </c>
      <c r="M1551" t="str">
        <f t="shared" si="1170"/>
        <v>United States</v>
      </c>
      <c r="N1551">
        <f t="shared" si="1171"/>
        <v>0</v>
      </c>
      <c r="O1551" t="str">
        <f t="shared" si="1172"/>
        <v>GTX</v>
      </c>
      <c r="P1551">
        <f t="shared" si="1152"/>
        <v>5482</v>
      </c>
      <c r="Q1551" t="str">
        <f t="shared" si="1153"/>
        <v>Summer Sewald</v>
      </c>
      <c r="R1551" t="str">
        <f t="shared" si="1154"/>
        <v>West</v>
      </c>
    </row>
    <row r="1552" spans="1:18">
      <c r="A1552" t="s">
        <v>1716</v>
      </c>
      <c r="B1552" t="s">
        <v>21</v>
      </c>
      <c r="C1552" t="s">
        <v>55</v>
      </c>
      <c r="D1552" t="s">
        <v>108</v>
      </c>
      <c r="E1552" t="s">
        <v>52</v>
      </c>
      <c r="F1552" s="1">
        <v>42829</v>
      </c>
      <c r="G1552" s="1">
        <v>42831</v>
      </c>
      <c r="H1552">
        <v>0</v>
      </c>
      <c r="I1552" t="str">
        <f>VLOOKUP(pipeline!D1552,account,2,FALSE)</f>
        <v>telecommunications</v>
      </c>
      <c r="J1552">
        <f t="shared" si="1167"/>
        <v>1988</v>
      </c>
      <c r="K1552">
        <f t="shared" si="1168"/>
        <v>5266.09</v>
      </c>
      <c r="L1552">
        <f t="shared" si="1169"/>
        <v>8595</v>
      </c>
      <c r="M1552" t="str">
        <f t="shared" si="1170"/>
        <v>United States</v>
      </c>
      <c r="N1552" t="str">
        <f t="shared" si="1171"/>
        <v>Sonron</v>
      </c>
      <c r="O1552" t="str">
        <f t="shared" si="1172"/>
        <v>GTX</v>
      </c>
      <c r="P1552">
        <f t="shared" si="1152"/>
        <v>550</v>
      </c>
      <c r="Q1552" t="str">
        <f t="shared" si="1153"/>
        <v>Dustin Brinkmann</v>
      </c>
      <c r="R1552" t="str">
        <f t="shared" si="1154"/>
        <v>Central</v>
      </c>
    </row>
    <row r="1553" spans="1:18">
      <c r="A1553" t="s">
        <v>1717</v>
      </c>
      <c r="B1553" t="s">
        <v>21</v>
      </c>
      <c r="C1553" t="s">
        <v>57</v>
      </c>
      <c r="D1553" t="s">
        <v>290</v>
      </c>
      <c r="E1553" t="s">
        <v>52</v>
      </c>
      <c r="F1553" s="1">
        <v>42829</v>
      </c>
      <c r="G1553" s="1">
        <v>42840</v>
      </c>
      <c r="H1553">
        <v>0</v>
      </c>
      <c r="I1553" t="str">
        <f>VLOOKUP(pipeline!D1553,account,2,FALSE)</f>
        <v>medical</v>
      </c>
      <c r="J1553">
        <f t="shared" si="1167"/>
        <v>2002</v>
      </c>
      <c r="K1553">
        <f t="shared" si="1168"/>
        <v>3178.24</v>
      </c>
      <c r="L1553">
        <f t="shared" si="1169"/>
        <v>4540</v>
      </c>
      <c r="M1553" t="str">
        <f t="shared" si="1170"/>
        <v>United States</v>
      </c>
      <c r="N1553">
        <f t="shared" si="1171"/>
        <v>0</v>
      </c>
      <c r="O1553" t="str">
        <f t="shared" si="1172"/>
        <v>MG</v>
      </c>
      <c r="P1553">
        <f t="shared" si="1152"/>
        <v>3393</v>
      </c>
      <c r="Q1553" t="str">
        <f t="shared" si="1153"/>
        <v>Dustin Brinkmann</v>
      </c>
      <c r="R1553" t="str">
        <f t="shared" si="1154"/>
        <v>Central</v>
      </c>
    </row>
    <row r="1554" spans="1:18">
      <c r="A1554" t="s">
        <v>1718</v>
      </c>
      <c r="B1554" t="s">
        <v>21</v>
      </c>
      <c r="C1554" t="s">
        <v>56</v>
      </c>
      <c r="D1554" t="s">
        <v>241</v>
      </c>
      <c r="E1554" t="s">
        <v>50</v>
      </c>
      <c r="F1554" s="1">
        <v>42829</v>
      </c>
      <c r="G1554" s="1">
        <v>42886</v>
      </c>
      <c r="H1554">
        <v>50</v>
      </c>
      <c r="I1554" t="str">
        <f>VLOOKUP(pipeline!D1554,account,2,FALSE)</f>
        <v>finance</v>
      </c>
      <c r="J1554">
        <f t="shared" si="1167"/>
        <v>1991</v>
      </c>
      <c r="K1554">
        <f t="shared" si="1168"/>
        <v>2819.5</v>
      </c>
      <c r="L1554">
        <f t="shared" si="1169"/>
        <v>7227</v>
      </c>
      <c r="M1554" t="str">
        <f t="shared" si="1170"/>
        <v>United States</v>
      </c>
      <c r="N1554" t="str">
        <f t="shared" si="1171"/>
        <v>Golddex</v>
      </c>
      <c r="O1554" t="str">
        <f t="shared" si="1172"/>
        <v>MG</v>
      </c>
      <c r="P1554">
        <f t="shared" si="1152"/>
        <v>55</v>
      </c>
      <c r="Q1554" t="str">
        <f t="shared" si="1153"/>
        <v>Dustin Brinkmann</v>
      </c>
      <c r="R1554" t="str">
        <f t="shared" si="1154"/>
        <v>Central</v>
      </c>
    </row>
    <row r="1555" spans="1:18">
      <c r="A1555" t="s">
        <v>1719</v>
      </c>
      <c r="B1555" t="s">
        <v>15</v>
      </c>
      <c r="C1555" t="s">
        <v>55</v>
      </c>
      <c r="D1555" t="s">
        <v>167</v>
      </c>
      <c r="E1555" t="s">
        <v>50</v>
      </c>
      <c r="F1555" s="1">
        <v>42829</v>
      </c>
      <c r="G1555" s="1">
        <v>42889</v>
      </c>
      <c r="H1555">
        <v>605</v>
      </c>
      <c r="I1555" t="str">
        <f>VLOOKUP(pipeline!D1555,account,2,FALSE)</f>
        <v>marketing</v>
      </c>
      <c r="J1555">
        <f>VLOOKUP(D1555,account,3,FALSE)</f>
        <v>2000</v>
      </c>
      <c r="K1555">
        <f>VLOOKUP(D1555,account,4,FALSE)</f>
        <v>2952.73</v>
      </c>
      <c r="L1555">
        <f>VLOOKUP(D1555,account,5,FALSE)</f>
        <v>5107</v>
      </c>
      <c r="M1555" t="str">
        <f>VLOOKUP(D1555,account,6,FALSE)</f>
        <v>United States</v>
      </c>
      <c r="N1555">
        <f>VLOOKUP(D1555,accounts,7,FALSE)</f>
        <v>0</v>
      </c>
      <c r="O1555" t="str">
        <f>VLOOKUP(C1555,products,2,FALSE)</f>
        <v>GTX</v>
      </c>
      <c r="P1555">
        <f t="shared" si="1152"/>
        <v>550</v>
      </c>
      <c r="Q1555" t="str">
        <f t="shared" si="1153"/>
        <v>Celia Rouche</v>
      </c>
      <c r="R1555" t="str">
        <f t="shared" si="1154"/>
        <v>West</v>
      </c>
    </row>
    <row r="1556" spans="1:18">
      <c r="A1556" t="s">
        <v>1720</v>
      </c>
      <c r="B1556" t="s">
        <v>15</v>
      </c>
      <c r="C1556" t="s">
        <v>56</v>
      </c>
      <c r="D1556" t="s">
        <v>106</v>
      </c>
      <c r="E1556" t="s">
        <v>50</v>
      </c>
      <c r="F1556" s="1">
        <v>42829</v>
      </c>
      <c r="G1556" s="1">
        <v>42833</v>
      </c>
      <c r="H1556">
        <v>57</v>
      </c>
      <c r="I1556" t="str">
        <f>VLOOKUP(pipeline!D1556,account,2,FALSE)</f>
        <v>software</v>
      </c>
      <c r="J1556">
        <f>VLOOKUP(D1556,account,3,FALSE)</f>
        <v>1996</v>
      </c>
      <c r="K1556">
        <f>VLOOKUP(D1556,account,4,FALSE)</f>
        <v>6354.87</v>
      </c>
      <c r="L1556">
        <f>VLOOKUP(D1556,account,5,FALSE)</f>
        <v>16780</v>
      </c>
      <c r="M1556" t="str">
        <f>VLOOKUP(D1556,account,6,FALSE)</f>
        <v>United States</v>
      </c>
      <c r="N1556" t="str">
        <f>VLOOKUP(D1556,accounts,7,FALSE)</f>
        <v>Bubba Gump</v>
      </c>
      <c r="O1556" t="str">
        <f>VLOOKUP(C1556,products,2,FALSE)</f>
        <v>MG</v>
      </c>
      <c r="P1556">
        <f t="shared" si="1152"/>
        <v>55</v>
      </c>
      <c r="Q1556" t="str">
        <f t="shared" si="1153"/>
        <v>Celia Rouche</v>
      </c>
      <c r="R1556" t="str">
        <f t="shared" si="1154"/>
        <v>West</v>
      </c>
    </row>
    <row r="1557" spans="1:18">
      <c r="A1557" t="s">
        <v>1721</v>
      </c>
      <c r="B1557" t="s">
        <v>15</v>
      </c>
      <c r="C1557" t="s">
        <v>57</v>
      </c>
      <c r="D1557" t="s">
        <v>93</v>
      </c>
      <c r="E1557" t="s">
        <v>50</v>
      </c>
      <c r="F1557" s="1">
        <v>42829</v>
      </c>
      <c r="G1557" s="1">
        <v>42896</v>
      </c>
      <c r="H1557">
        <v>2882</v>
      </c>
      <c r="I1557" t="str">
        <f>VLOOKUP(pipeline!D1557,account,2,FALSE)</f>
        <v>entertainment</v>
      </c>
      <c r="J1557">
        <f>VLOOKUP(D1557,account,3,FALSE)</f>
        <v>1993</v>
      </c>
      <c r="K1557">
        <f>VLOOKUP(D1557,account,4,FALSE)</f>
        <v>4269.9</v>
      </c>
      <c r="L1557">
        <f>VLOOKUP(D1557,account,5,FALSE)</f>
        <v>6472</v>
      </c>
      <c r="M1557" t="str">
        <f>VLOOKUP(D1557,account,6,FALSE)</f>
        <v>United States</v>
      </c>
      <c r="N1557" t="str">
        <f>VLOOKUP(D1557,accounts,7,FALSE)</f>
        <v>Massive Dynamic</v>
      </c>
      <c r="O1557" t="str">
        <f>VLOOKUP(C1557,products,2,FALSE)</f>
        <v>MG</v>
      </c>
      <c r="P1557">
        <f t="shared" si="1152"/>
        <v>3393</v>
      </c>
      <c r="Q1557" t="str">
        <f t="shared" si="1153"/>
        <v>Celia Rouche</v>
      </c>
      <c r="R1557" t="str">
        <f t="shared" si="1154"/>
        <v>West</v>
      </c>
    </row>
    <row r="1558" spans="1:18">
      <c r="A1558" t="s">
        <v>1722</v>
      </c>
      <c r="B1558" t="s">
        <v>28</v>
      </c>
      <c r="C1558" t="s">
        <v>57</v>
      </c>
      <c r="D1558" t="s">
        <v>141</v>
      </c>
      <c r="E1558" t="s">
        <v>50</v>
      </c>
      <c r="F1558" s="1">
        <v>42829</v>
      </c>
      <c r="G1558" s="1">
        <v>42891</v>
      </c>
      <c r="H1558">
        <v>3011</v>
      </c>
      <c r="I1558" t="str">
        <f>VLOOKUP(pipeline!D1558,account,2,FALSE)</f>
        <v>telecommunications</v>
      </c>
      <c r="J1558">
        <f>VLOOKUP(D1558,account,3,FALSE)</f>
        <v>2007</v>
      </c>
      <c r="K1558">
        <f>VLOOKUP(D1558,account,4,FALSE)</f>
        <v>86.68</v>
      </c>
      <c r="L1558">
        <f>VLOOKUP(D1558,account,5,FALSE)</f>
        <v>187</v>
      </c>
      <c r="M1558" t="str">
        <f>VLOOKUP(D1558,account,6,FALSE)</f>
        <v>United States</v>
      </c>
      <c r="N1558" t="str">
        <f>VLOOKUP(D1558,accounts,7,FALSE)</f>
        <v>Sonron</v>
      </c>
      <c r="O1558" t="str">
        <f>VLOOKUP(C1558,products,2,FALSE)</f>
        <v>MG</v>
      </c>
      <c r="P1558">
        <f t="shared" si="1152"/>
        <v>3393</v>
      </c>
      <c r="Q1558" t="str">
        <f t="shared" si="1153"/>
        <v>Melvin Marxen</v>
      </c>
      <c r="R1558" t="str">
        <f t="shared" si="1154"/>
        <v>Central</v>
      </c>
    </row>
    <row r="1559" spans="1:18">
      <c r="A1559" t="s">
        <v>1723</v>
      </c>
      <c r="B1559" t="s">
        <v>40</v>
      </c>
      <c r="C1559" t="s">
        <v>58</v>
      </c>
      <c r="D1559" t="s">
        <v>110</v>
      </c>
      <c r="E1559" t="s">
        <v>50</v>
      </c>
      <c r="F1559" s="1">
        <v>42829</v>
      </c>
      <c r="G1559" s="1">
        <v>42836</v>
      </c>
      <c r="H1559">
        <v>1181</v>
      </c>
      <c r="I1559" t="str">
        <f>VLOOKUP(pipeline!D1559,account,2,FALSE)</f>
        <v>telecommunications</v>
      </c>
      <c r="J1559">
        <f t="shared" ref="J1559:J1578" si="1173">VLOOKUP(D1559,account,3,FALSE)</f>
        <v>1994</v>
      </c>
      <c r="K1559">
        <f t="shared" ref="K1559:K1578" si="1174">VLOOKUP(D1559,account,4,FALSE)</f>
        <v>1188.42</v>
      </c>
      <c r="L1559">
        <f t="shared" ref="L1559:L1578" si="1175">VLOOKUP(D1559,account,5,FALSE)</f>
        <v>3015</v>
      </c>
      <c r="M1559" t="str">
        <f t="shared" ref="M1559:M1578" si="1176">VLOOKUP(D1559,account,6,FALSE)</f>
        <v>United States</v>
      </c>
      <c r="N1559">
        <f t="shared" ref="N1559:N1578" si="1177">VLOOKUP(D1559,accounts,7,FALSE)</f>
        <v>0</v>
      </c>
      <c r="O1559" t="str">
        <f t="shared" ref="O1559:O1578" si="1178">VLOOKUP(C1559,products,2,FALSE)</f>
        <v>GTX</v>
      </c>
      <c r="P1559">
        <f t="shared" ref="P1559:P1566" si="1179">VLOOKUP(C1559,products,3,FALSE)</f>
        <v>1096</v>
      </c>
      <c r="Q1559" t="str">
        <f t="shared" ref="Q1559:Q1566" si="1180">VLOOKUP(B1559,sales,2,FALSE)</f>
        <v>Summer Sewald</v>
      </c>
      <c r="R1559" t="str">
        <f t="shared" ref="R1559:R1566" si="1181">VLOOKUP(B1559,sales,3,FALSE)</f>
        <v>West</v>
      </c>
    </row>
    <row r="1560" spans="1:18">
      <c r="A1560" t="s">
        <v>1724</v>
      </c>
      <c r="B1560" t="s">
        <v>29</v>
      </c>
      <c r="C1560" t="s">
        <v>58</v>
      </c>
      <c r="D1560" t="s">
        <v>297</v>
      </c>
      <c r="E1560" t="s">
        <v>50</v>
      </c>
      <c r="F1560" s="1">
        <v>42829</v>
      </c>
      <c r="G1560" s="1">
        <v>42897</v>
      </c>
      <c r="H1560">
        <v>1067</v>
      </c>
      <c r="I1560" t="str">
        <f>VLOOKUP(pipeline!D1560,account,2,FALSE)</f>
        <v>medical</v>
      </c>
      <c r="J1560">
        <f t="shared" si="1173"/>
        <v>1986</v>
      </c>
      <c r="K1560">
        <f t="shared" si="1174"/>
        <v>647.18</v>
      </c>
      <c r="L1560">
        <f t="shared" si="1175"/>
        <v>1185</v>
      </c>
      <c r="M1560" t="str">
        <f t="shared" si="1176"/>
        <v>Kenya</v>
      </c>
      <c r="N1560">
        <f t="shared" si="1177"/>
        <v>0</v>
      </c>
      <c r="O1560" t="str">
        <f t="shared" si="1178"/>
        <v>GTX</v>
      </c>
      <c r="P1560">
        <f t="shared" si="1179"/>
        <v>1096</v>
      </c>
      <c r="Q1560" t="str">
        <f t="shared" si="1180"/>
        <v>Melvin Marxen</v>
      </c>
      <c r="R1560" t="str">
        <f t="shared" si="1181"/>
        <v>Central</v>
      </c>
    </row>
    <row r="1561" spans="1:18">
      <c r="A1561" t="s">
        <v>1725</v>
      </c>
      <c r="B1561" t="s">
        <v>35</v>
      </c>
      <c r="C1561" t="s">
        <v>55</v>
      </c>
      <c r="D1561" t="s">
        <v>218</v>
      </c>
      <c r="E1561" t="s">
        <v>52</v>
      </c>
      <c r="F1561" s="1">
        <v>42829</v>
      </c>
      <c r="G1561" s="1">
        <v>42838</v>
      </c>
      <c r="H1561">
        <v>0</v>
      </c>
      <c r="I1561" t="str">
        <f>VLOOKUP(pipeline!D1561,account,2,FALSE)</f>
        <v>technolgy</v>
      </c>
      <c r="J1561">
        <f t="shared" si="1173"/>
        <v>1992</v>
      </c>
      <c r="K1561">
        <f t="shared" si="1174"/>
        <v>1712.68</v>
      </c>
      <c r="L1561">
        <f t="shared" si="1175"/>
        <v>3194</v>
      </c>
      <c r="M1561" t="str">
        <f t="shared" si="1176"/>
        <v>United States</v>
      </c>
      <c r="N1561" t="str">
        <f t="shared" si="1177"/>
        <v>Acme Corporation</v>
      </c>
      <c r="O1561" t="str">
        <f t="shared" si="1178"/>
        <v>GTX</v>
      </c>
      <c r="P1561">
        <f t="shared" si="1179"/>
        <v>550</v>
      </c>
      <c r="Q1561" t="str">
        <f t="shared" si="1180"/>
        <v>Rocco Neubert</v>
      </c>
      <c r="R1561" t="str">
        <f t="shared" si="1181"/>
        <v>East</v>
      </c>
    </row>
    <row r="1562" spans="1:18">
      <c r="A1562" t="s">
        <v>1726</v>
      </c>
      <c r="B1562" t="s">
        <v>35</v>
      </c>
      <c r="C1562" t="s">
        <v>55</v>
      </c>
      <c r="D1562" t="s">
        <v>248</v>
      </c>
      <c r="E1562" t="s">
        <v>52</v>
      </c>
      <c r="F1562" s="1">
        <v>42829</v>
      </c>
      <c r="G1562" s="1">
        <v>42834</v>
      </c>
      <c r="H1562">
        <v>0</v>
      </c>
      <c r="I1562" t="str">
        <f>VLOOKUP(pipeline!D1562,account,2,FALSE)</f>
        <v>telecommunications</v>
      </c>
      <c r="J1562">
        <f t="shared" si="1173"/>
        <v>1994</v>
      </c>
      <c r="K1562">
        <f t="shared" si="1174"/>
        <v>6395.05</v>
      </c>
      <c r="L1562">
        <f t="shared" si="1175"/>
        <v>20275</v>
      </c>
      <c r="M1562" t="str">
        <f t="shared" si="1176"/>
        <v>United States</v>
      </c>
      <c r="N1562">
        <f t="shared" si="1177"/>
        <v>0</v>
      </c>
      <c r="O1562" t="str">
        <f t="shared" si="1178"/>
        <v>GTX</v>
      </c>
      <c r="P1562">
        <f t="shared" si="1179"/>
        <v>550</v>
      </c>
      <c r="Q1562" t="str">
        <f t="shared" si="1180"/>
        <v>Rocco Neubert</v>
      </c>
      <c r="R1562" t="str">
        <f t="shared" si="1181"/>
        <v>East</v>
      </c>
    </row>
    <row r="1563" spans="1:18">
      <c r="A1563" t="s">
        <v>1727</v>
      </c>
      <c r="B1563" t="s">
        <v>23</v>
      </c>
      <c r="C1563" t="s">
        <v>56</v>
      </c>
      <c r="D1563" t="s">
        <v>290</v>
      </c>
      <c r="E1563" t="s">
        <v>50</v>
      </c>
      <c r="F1563" s="1">
        <v>42829</v>
      </c>
      <c r="G1563" s="1">
        <v>42831</v>
      </c>
      <c r="H1563">
        <v>54</v>
      </c>
      <c r="I1563" t="str">
        <f>VLOOKUP(pipeline!D1563,account,2,FALSE)</f>
        <v>medical</v>
      </c>
      <c r="J1563">
        <f t="shared" si="1173"/>
        <v>2002</v>
      </c>
      <c r="K1563">
        <f t="shared" si="1174"/>
        <v>3178.24</v>
      </c>
      <c r="L1563">
        <f t="shared" si="1175"/>
        <v>4540</v>
      </c>
      <c r="M1563" t="str">
        <f t="shared" si="1176"/>
        <v>United States</v>
      </c>
      <c r="N1563">
        <f t="shared" si="1177"/>
        <v>0</v>
      </c>
      <c r="O1563" t="str">
        <f t="shared" si="1178"/>
        <v>MG</v>
      </c>
      <c r="P1563">
        <f t="shared" si="1179"/>
        <v>55</v>
      </c>
      <c r="Q1563" t="str">
        <f t="shared" si="1180"/>
        <v>Dustin Brinkmann</v>
      </c>
      <c r="R1563" t="str">
        <f t="shared" si="1181"/>
        <v>Central</v>
      </c>
    </row>
    <row r="1564" spans="1:18">
      <c r="A1564" t="s">
        <v>1728</v>
      </c>
      <c r="B1564" t="s">
        <v>41</v>
      </c>
      <c r="C1564" t="s">
        <v>55</v>
      </c>
      <c r="D1564" t="s">
        <v>153</v>
      </c>
      <c r="E1564" t="s">
        <v>50</v>
      </c>
      <c r="F1564" s="1">
        <v>42829</v>
      </c>
      <c r="G1564" s="1">
        <v>42915</v>
      </c>
      <c r="H1564">
        <v>564</v>
      </c>
      <c r="I1564" t="str">
        <f>VLOOKUP(pipeline!D1564,account,2,FALSE)</f>
        <v>retail</v>
      </c>
      <c r="J1564">
        <f t="shared" si="1173"/>
        <v>2001</v>
      </c>
      <c r="K1564">
        <f t="shared" si="1174"/>
        <v>2437.85</v>
      </c>
      <c r="L1564">
        <f t="shared" si="1175"/>
        <v>4874</v>
      </c>
      <c r="M1564" t="str">
        <f t="shared" si="1176"/>
        <v>United States</v>
      </c>
      <c r="N1564">
        <f t="shared" si="1177"/>
        <v>0</v>
      </c>
      <c r="O1564" t="str">
        <f t="shared" si="1178"/>
        <v>GTX</v>
      </c>
      <c r="P1564">
        <f t="shared" si="1179"/>
        <v>550</v>
      </c>
      <c r="Q1564" t="str">
        <f t="shared" si="1180"/>
        <v>Summer Sewald</v>
      </c>
      <c r="R1564" t="str">
        <f t="shared" si="1181"/>
        <v>West</v>
      </c>
    </row>
    <row r="1565" spans="1:18">
      <c r="A1565" t="s">
        <v>1729</v>
      </c>
      <c r="B1565" t="s">
        <v>19</v>
      </c>
      <c r="C1565" t="s">
        <v>58</v>
      </c>
      <c r="D1565" t="s">
        <v>149</v>
      </c>
      <c r="E1565" t="s">
        <v>52</v>
      </c>
      <c r="F1565" s="1">
        <v>42830</v>
      </c>
      <c r="G1565" s="1">
        <v>42831</v>
      </c>
      <c r="H1565">
        <v>0</v>
      </c>
      <c r="I1565" t="str">
        <f>VLOOKUP(pipeline!D1565,account,2,FALSE)</f>
        <v>technolgy</v>
      </c>
      <c r="J1565">
        <f t="shared" si="1173"/>
        <v>2005</v>
      </c>
      <c r="K1565">
        <f t="shared" si="1174"/>
        <v>1520.66</v>
      </c>
      <c r="L1565">
        <f t="shared" si="1175"/>
        <v>1806</v>
      </c>
      <c r="M1565" t="str">
        <f t="shared" si="1176"/>
        <v>United States</v>
      </c>
      <c r="N1565">
        <f t="shared" si="1177"/>
        <v>0</v>
      </c>
      <c r="O1565" t="str">
        <f t="shared" si="1178"/>
        <v>GTX</v>
      </c>
      <c r="P1565">
        <f t="shared" si="1179"/>
        <v>1096</v>
      </c>
      <c r="Q1565" t="str">
        <f t="shared" si="1180"/>
        <v>Dustin Brinkmann</v>
      </c>
      <c r="R1565" t="str">
        <f t="shared" si="1181"/>
        <v>Central</v>
      </c>
    </row>
    <row r="1566" spans="1:18">
      <c r="A1566" t="s">
        <v>1730</v>
      </c>
      <c r="B1566" t="s">
        <v>19</v>
      </c>
      <c r="C1566" t="s">
        <v>56</v>
      </c>
      <c r="D1566" t="s">
        <v>297</v>
      </c>
      <c r="E1566" t="s">
        <v>50</v>
      </c>
      <c r="F1566" s="1">
        <v>42830</v>
      </c>
      <c r="G1566" s="1">
        <v>42839</v>
      </c>
      <c r="H1566">
        <v>57</v>
      </c>
      <c r="I1566" t="str">
        <f>VLOOKUP(pipeline!D1566,account,2,FALSE)</f>
        <v>medical</v>
      </c>
      <c r="J1566">
        <f t="shared" si="1173"/>
        <v>1986</v>
      </c>
      <c r="K1566">
        <f t="shared" si="1174"/>
        <v>647.18</v>
      </c>
      <c r="L1566">
        <f t="shared" si="1175"/>
        <v>1185</v>
      </c>
      <c r="M1566" t="str">
        <f t="shared" si="1176"/>
        <v>Kenya</v>
      </c>
      <c r="N1566">
        <f t="shared" si="1177"/>
        <v>0</v>
      </c>
      <c r="O1566" t="str">
        <f t="shared" si="1178"/>
        <v>MG</v>
      </c>
      <c r="P1566">
        <f t="shared" si="1179"/>
        <v>55</v>
      </c>
      <c r="Q1566" t="str">
        <f t="shared" si="1180"/>
        <v>Dustin Brinkmann</v>
      </c>
      <c r="R1566" t="str">
        <f t="shared" si="1181"/>
        <v>Central</v>
      </c>
    </row>
    <row r="1567" spans="1:18">
      <c r="A1567" t="s">
        <v>1731</v>
      </c>
      <c r="B1567" t="s">
        <v>20</v>
      </c>
      <c r="C1567" t="s">
        <v>59</v>
      </c>
      <c r="D1567" t="s">
        <v>108</v>
      </c>
      <c r="E1567" t="s">
        <v>52</v>
      </c>
      <c r="F1567" s="1">
        <v>42830</v>
      </c>
      <c r="G1567" s="1">
        <v>42835</v>
      </c>
      <c r="H1567">
        <v>0</v>
      </c>
      <c r="I1567" t="str">
        <f>VLOOKUP(pipeline!D1567,account,2,FALSE)</f>
        <v>telecommunications</v>
      </c>
      <c r="J1567">
        <f t="shared" si="1173"/>
        <v>1988</v>
      </c>
      <c r="K1567">
        <f t="shared" si="1174"/>
        <v>5266.09</v>
      </c>
      <c r="L1567">
        <f t="shared" si="1175"/>
        <v>8595</v>
      </c>
      <c r="M1567" t="str">
        <f t="shared" si="1176"/>
        <v>United States</v>
      </c>
      <c r="N1567" t="str">
        <f t="shared" si="1177"/>
        <v>Sonron</v>
      </c>
      <c r="O1567" t="str">
        <f t="shared" si="1178"/>
        <v>GTX</v>
      </c>
      <c r="P1567">
        <f t="shared" ref="P1567:P1578" si="1182">VLOOKUP(C1567,products,3,FALSE)</f>
        <v>5482</v>
      </c>
      <c r="Q1567" t="str">
        <f t="shared" ref="Q1567:Q1578" si="1183">VLOOKUP(B1567,sales,2,FALSE)</f>
        <v>Dustin Brinkmann</v>
      </c>
      <c r="R1567" t="str">
        <f t="shared" ref="R1567:R1578" si="1184">VLOOKUP(B1567,sales,3,FALSE)</f>
        <v>Central</v>
      </c>
    </row>
    <row r="1568" spans="1:18">
      <c r="A1568" t="s">
        <v>1732</v>
      </c>
      <c r="B1568" t="s">
        <v>7</v>
      </c>
      <c r="C1568" t="s">
        <v>55</v>
      </c>
      <c r="D1568" t="s">
        <v>164</v>
      </c>
      <c r="E1568" t="s">
        <v>52</v>
      </c>
      <c r="F1568" s="1">
        <v>42830</v>
      </c>
      <c r="G1568" s="1">
        <v>42832</v>
      </c>
      <c r="H1568">
        <v>0</v>
      </c>
      <c r="I1568" t="str">
        <f>VLOOKUP(pipeline!D1568,account,2,FALSE)</f>
        <v>medical</v>
      </c>
      <c r="J1568">
        <f t="shared" si="1173"/>
        <v>1994</v>
      </c>
      <c r="K1568">
        <f t="shared" si="1174"/>
        <v>2818.38</v>
      </c>
      <c r="L1568">
        <f t="shared" si="1175"/>
        <v>6290</v>
      </c>
      <c r="M1568" t="str">
        <f t="shared" si="1176"/>
        <v>United States</v>
      </c>
      <c r="N1568">
        <f t="shared" si="1177"/>
        <v>0</v>
      </c>
      <c r="O1568" t="str">
        <f t="shared" si="1178"/>
        <v>GTX</v>
      </c>
      <c r="P1568">
        <f t="shared" si="1182"/>
        <v>550</v>
      </c>
      <c r="Q1568" t="str">
        <f t="shared" si="1183"/>
        <v>Cara Losch</v>
      </c>
      <c r="R1568" t="str">
        <f t="shared" si="1184"/>
        <v>East</v>
      </c>
    </row>
    <row r="1569" spans="1:18">
      <c r="A1569" t="s">
        <v>1733</v>
      </c>
      <c r="B1569" t="s">
        <v>7</v>
      </c>
      <c r="C1569" t="s">
        <v>58</v>
      </c>
      <c r="D1569" t="s">
        <v>203</v>
      </c>
      <c r="E1569" t="s">
        <v>50</v>
      </c>
      <c r="F1569" s="1">
        <v>42830</v>
      </c>
      <c r="G1569" s="1">
        <v>42835</v>
      </c>
      <c r="H1569">
        <v>1083</v>
      </c>
      <c r="I1569" t="str">
        <f>VLOOKUP(pipeline!D1569,account,2,FALSE)</f>
        <v>software</v>
      </c>
      <c r="J1569">
        <f t="shared" si="1173"/>
        <v>2002</v>
      </c>
      <c r="K1569">
        <f t="shared" si="1174"/>
        <v>987.39</v>
      </c>
      <c r="L1569">
        <f t="shared" si="1175"/>
        <v>2253</v>
      </c>
      <c r="M1569" t="str">
        <f t="shared" si="1176"/>
        <v>United States</v>
      </c>
      <c r="N1569">
        <f t="shared" si="1177"/>
        <v>0</v>
      </c>
      <c r="O1569" t="str">
        <f t="shared" si="1178"/>
        <v>GTX</v>
      </c>
      <c r="P1569">
        <f t="shared" si="1182"/>
        <v>1096</v>
      </c>
      <c r="Q1569" t="str">
        <f t="shared" si="1183"/>
        <v>Cara Losch</v>
      </c>
      <c r="R1569" t="str">
        <f t="shared" si="1184"/>
        <v>East</v>
      </c>
    </row>
    <row r="1570" spans="1:18">
      <c r="A1570" t="s">
        <v>1734</v>
      </c>
      <c r="B1570" t="s">
        <v>34</v>
      </c>
      <c r="C1570" t="s">
        <v>55</v>
      </c>
      <c r="D1570" t="s">
        <v>350</v>
      </c>
      <c r="E1570" t="s">
        <v>52</v>
      </c>
      <c r="F1570" s="1">
        <v>42830</v>
      </c>
      <c r="G1570" s="1">
        <v>42954</v>
      </c>
      <c r="H1570">
        <v>0</v>
      </c>
      <c r="I1570" t="str">
        <f>VLOOKUP(pipeline!D1570,account,2,FALSE)</f>
        <v>technolgy</v>
      </c>
      <c r="J1570">
        <f t="shared" si="1173"/>
        <v>2011</v>
      </c>
      <c r="K1570">
        <f t="shared" si="1174"/>
        <v>40.79</v>
      </c>
      <c r="L1570">
        <f t="shared" si="1175"/>
        <v>142</v>
      </c>
      <c r="M1570" t="str">
        <f t="shared" si="1176"/>
        <v>China</v>
      </c>
      <c r="N1570">
        <f t="shared" si="1177"/>
        <v>0</v>
      </c>
      <c r="O1570" t="str">
        <f t="shared" si="1178"/>
        <v>GTX</v>
      </c>
      <c r="P1570">
        <f t="shared" si="1182"/>
        <v>550</v>
      </c>
      <c r="Q1570" t="str">
        <f t="shared" si="1183"/>
        <v>Rocco Neubert</v>
      </c>
      <c r="R1570" t="str">
        <f t="shared" si="1184"/>
        <v>East</v>
      </c>
    </row>
    <row r="1571" spans="1:18">
      <c r="A1571" t="s">
        <v>1735</v>
      </c>
      <c r="B1571" t="s">
        <v>34</v>
      </c>
      <c r="C1571" t="s">
        <v>56</v>
      </c>
      <c r="D1571" t="s">
        <v>223</v>
      </c>
      <c r="E1571" t="s">
        <v>50</v>
      </c>
      <c r="F1571" s="1">
        <v>42830</v>
      </c>
      <c r="G1571" s="1">
        <v>42839</v>
      </c>
      <c r="H1571">
        <v>50</v>
      </c>
      <c r="I1571" t="str">
        <f>VLOOKUP(pipeline!D1571,account,2,FALSE)</f>
        <v>retail</v>
      </c>
      <c r="J1571">
        <f t="shared" si="1173"/>
        <v>2003</v>
      </c>
      <c r="K1571">
        <f t="shared" si="1174"/>
        <v>1419.98</v>
      </c>
      <c r="L1571">
        <f t="shared" si="1175"/>
        <v>4018</v>
      </c>
      <c r="M1571" t="str">
        <f t="shared" si="1176"/>
        <v>United States</v>
      </c>
      <c r="N1571">
        <f t="shared" si="1177"/>
        <v>0</v>
      </c>
      <c r="O1571" t="str">
        <f t="shared" si="1178"/>
        <v>MG</v>
      </c>
      <c r="P1571">
        <f t="shared" si="1182"/>
        <v>55</v>
      </c>
      <c r="Q1571" t="str">
        <f t="shared" si="1183"/>
        <v>Rocco Neubert</v>
      </c>
      <c r="R1571" t="str">
        <f t="shared" si="1184"/>
        <v>East</v>
      </c>
    </row>
    <row r="1572" spans="1:18">
      <c r="A1572" t="s">
        <v>1736</v>
      </c>
      <c r="B1572" t="s">
        <v>26</v>
      </c>
      <c r="C1572" t="s">
        <v>57</v>
      </c>
      <c r="D1572" t="s">
        <v>306</v>
      </c>
      <c r="E1572" t="s">
        <v>52</v>
      </c>
      <c r="F1572" s="1">
        <v>42830</v>
      </c>
      <c r="G1572" s="1">
        <v>42832</v>
      </c>
      <c r="H1572">
        <v>0</v>
      </c>
      <c r="I1572" t="str">
        <f>VLOOKUP(pipeline!D1572,account,2,FALSE)</f>
        <v>technolgy</v>
      </c>
      <c r="J1572">
        <f t="shared" si="1173"/>
        <v>1997</v>
      </c>
      <c r="K1572">
        <f t="shared" si="1174"/>
        <v>8170.38</v>
      </c>
      <c r="L1572">
        <f t="shared" si="1175"/>
        <v>16499</v>
      </c>
      <c r="M1572" t="str">
        <f t="shared" si="1176"/>
        <v>Korea</v>
      </c>
      <c r="N1572">
        <f t="shared" si="1177"/>
        <v>0</v>
      </c>
      <c r="O1572" t="str">
        <f t="shared" si="1178"/>
        <v>MG</v>
      </c>
      <c r="P1572">
        <f t="shared" si="1182"/>
        <v>3393</v>
      </c>
      <c r="Q1572" t="str">
        <f t="shared" si="1183"/>
        <v>Melvin Marxen</v>
      </c>
      <c r="R1572" t="str">
        <f t="shared" si="1184"/>
        <v>Central</v>
      </c>
    </row>
    <row r="1573" spans="1:18">
      <c r="A1573" t="s">
        <v>1737</v>
      </c>
      <c r="B1573" t="s">
        <v>37</v>
      </c>
      <c r="C1573" t="s">
        <v>55</v>
      </c>
      <c r="D1573" t="s">
        <v>174</v>
      </c>
      <c r="E1573" t="s">
        <v>52</v>
      </c>
      <c r="F1573" s="1">
        <v>42830</v>
      </c>
      <c r="G1573" s="1">
        <v>42885</v>
      </c>
      <c r="H1573">
        <v>0</v>
      </c>
      <c r="I1573" t="str">
        <f>VLOOKUP(pipeline!D1573,account,2,FALSE)</f>
        <v>software</v>
      </c>
      <c r="J1573">
        <f t="shared" si="1173"/>
        <v>1982</v>
      </c>
      <c r="K1573">
        <f t="shared" si="1174"/>
        <v>11698.03</v>
      </c>
      <c r="L1573">
        <f t="shared" si="1175"/>
        <v>34288</v>
      </c>
      <c r="M1573" t="str">
        <f t="shared" si="1176"/>
        <v>United States</v>
      </c>
      <c r="N1573">
        <f t="shared" si="1177"/>
        <v>0</v>
      </c>
      <c r="O1573" t="str">
        <f t="shared" si="1178"/>
        <v>GTX</v>
      </c>
      <c r="P1573">
        <f t="shared" si="1182"/>
        <v>550</v>
      </c>
      <c r="Q1573" t="str">
        <f t="shared" si="1183"/>
        <v>Summer Sewald</v>
      </c>
      <c r="R1573" t="str">
        <f t="shared" si="1184"/>
        <v>West</v>
      </c>
    </row>
    <row r="1574" spans="1:18">
      <c r="A1574" t="s">
        <v>1738</v>
      </c>
      <c r="B1574" t="s">
        <v>27</v>
      </c>
      <c r="C1574" t="s">
        <v>55</v>
      </c>
      <c r="D1574" t="s">
        <v>129</v>
      </c>
      <c r="E1574" t="s">
        <v>52</v>
      </c>
      <c r="F1574" s="1">
        <v>42830</v>
      </c>
      <c r="G1574" s="1">
        <v>42954</v>
      </c>
      <c r="H1574">
        <v>0</v>
      </c>
      <c r="I1574" t="str">
        <f>VLOOKUP(pipeline!D1574,account,2,FALSE)</f>
        <v>marketing</v>
      </c>
      <c r="J1574">
        <f t="shared" si="1173"/>
        <v>1995</v>
      </c>
      <c r="K1574">
        <f t="shared" si="1174"/>
        <v>2173.98</v>
      </c>
      <c r="L1574">
        <f t="shared" si="1175"/>
        <v>2928</v>
      </c>
      <c r="M1574" t="str">
        <f t="shared" si="1176"/>
        <v>United States</v>
      </c>
      <c r="N1574" t="str">
        <f t="shared" si="1177"/>
        <v>Inity</v>
      </c>
      <c r="O1574" t="str">
        <f t="shared" si="1178"/>
        <v>GTX</v>
      </c>
      <c r="P1574">
        <f t="shared" si="1182"/>
        <v>550</v>
      </c>
      <c r="Q1574" t="str">
        <f t="shared" si="1183"/>
        <v>Melvin Marxen</v>
      </c>
      <c r="R1574" t="str">
        <f t="shared" si="1184"/>
        <v>Central</v>
      </c>
    </row>
    <row r="1575" spans="1:18">
      <c r="A1575" t="s">
        <v>1739</v>
      </c>
      <c r="B1575" t="s">
        <v>27</v>
      </c>
      <c r="C1575" t="s">
        <v>55</v>
      </c>
      <c r="D1575" t="s">
        <v>170</v>
      </c>
      <c r="E1575" t="s">
        <v>50</v>
      </c>
      <c r="F1575" s="1">
        <v>42830</v>
      </c>
      <c r="G1575" s="1">
        <v>42867</v>
      </c>
      <c r="H1575">
        <v>505</v>
      </c>
      <c r="I1575" t="str">
        <f>VLOOKUP(pipeline!D1575,account,2,FALSE)</f>
        <v>technolgy</v>
      </c>
      <c r="J1575">
        <f t="shared" si="1173"/>
        <v>1987</v>
      </c>
      <c r="K1575">
        <f t="shared" si="1174"/>
        <v>2938.67</v>
      </c>
      <c r="L1575">
        <f t="shared" si="1175"/>
        <v>8775</v>
      </c>
      <c r="M1575" t="str">
        <f t="shared" si="1176"/>
        <v>Panama</v>
      </c>
      <c r="N1575">
        <f t="shared" si="1177"/>
        <v>0</v>
      </c>
      <c r="O1575" t="str">
        <f t="shared" si="1178"/>
        <v>GTX</v>
      </c>
      <c r="P1575">
        <f t="shared" si="1182"/>
        <v>550</v>
      </c>
      <c r="Q1575" t="str">
        <f t="shared" si="1183"/>
        <v>Melvin Marxen</v>
      </c>
      <c r="R1575" t="str">
        <f t="shared" si="1184"/>
        <v>Central</v>
      </c>
    </row>
    <row r="1576" spans="1:18">
      <c r="A1576" t="s">
        <v>1740</v>
      </c>
      <c r="B1576" t="s">
        <v>39</v>
      </c>
      <c r="C1576" t="s">
        <v>55</v>
      </c>
      <c r="D1576" t="s">
        <v>134</v>
      </c>
      <c r="E1576" t="s">
        <v>50</v>
      </c>
      <c r="F1576" s="1">
        <v>42830</v>
      </c>
      <c r="G1576" s="1">
        <v>42831</v>
      </c>
      <c r="H1576">
        <v>450</v>
      </c>
      <c r="I1576" t="str">
        <f>VLOOKUP(pipeline!D1576,account,2,FALSE)</f>
        <v>services</v>
      </c>
      <c r="J1576">
        <f t="shared" si="1173"/>
        <v>2003</v>
      </c>
      <c r="K1576">
        <f t="shared" si="1174"/>
        <v>692.19</v>
      </c>
      <c r="L1576">
        <f t="shared" si="1175"/>
        <v>1922</v>
      </c>
      <c r="M1576" t="str">
        <f t="shared" si="1176"/>
        <v>United States</v>
      </c>
      <c r="N1576">
        <f t="shared" si="1177"/>
        <v>0</v>
      </c>
      <c r="O1576" t="str">
        <f t="shared" si="1178"/>
        <v>GTX</v>
      </c>
      <c r="P1576">
        <f t="shared" si="1182"/>
        <v>550</v>
      </c>
      <c r="Q1576" t="str">
        <f t="shared" si="1183"/>
        <v>Summer Sewald</v>
      </c>
      <c r="R1576" t="str">
        <f t="shared" si="1184"/>
        <v>West</v>
      </c>
    </row>
    <row r="1577" spans="1:18">
      <c r="A1577" t="s">
        <v>1741</v>
      </c>
      <c r="B1577" t="s">
        <v>39</v>
      </c>
      <c r="C1577" t="s">
        <v>59</v>
      </c>
      <c r="D1577" t="s">
        <v>316</v>
      </c>
      <c r="E1577" t="s">
        <v>50</v>
      </c>
      <c r="F1577" s="1">
        <v>42830</v>
      </c>
      <c r="G1577" s="1">
        <v>42876</v>
      </c>
      <c r="H1577">
        <v>4983</v>
      </c>
      <c r="I1577" t="str">
        <f>VLOOKUP(pipeline!D1577,account,2,FALSE)</f>
        <v>retail</v>
      </c>
      <c r="J1577">
        <f t="shared" si="1173"/>
        <v>2009</v>
      </c>
      <c r="K1577">
        <f t="shared" si="1174"/>
        <v>497.11</v>
      </c>
      <c r="L1577">
        <f t="shared" si="1175"/>
        <v>1588</v>
      </c>
      <c r="M1577" t="str">
        <f t="shared" si="1176"/>
        <v>United States</v>
      </c>
      <c r="N1577">
        <f t="shared" si="1177"/>
        <v>0</v>
      </c>
      <c r="O1577" t="str">
        <f t="shared" si="1178"/>
        <v>GTX</v>
      </c>
      <c r="P1577">
        <f t="shared" si="1182"/>
        <v>5482</v>
      </c>
      <c r="Q1577" t="str">
        <f t="shared" si="1183"/>
        <v>Summer Sewald</v>
      </c>
      <c r="R1577" t="str">
        <f t="shared" si="1184"/>
        <v>West</v>
      </c>
    </row>
    <row r="1578" spans="1:18">
      <c r="A1578" t="s">
        <v>1742</v>
      </c>
      <c r="B1578" t="s">
        <v>21</v>
      </c>
      <c r="C1578" t="s">
        <v>58</v>
      </c>
      <c r="D1578" t="s">
        <v>89</v>
      </c>
      <c r="E1578" t="s">
        <v>50</v>
      </c>
      <c r="F1578" s="1">
        <v>42830</v>
      </c>
      <c r="G1578" s="1">
        <v>42905</v>
      </c>
      <c r="H1578">
        <v>1140</v>
      </c>
      <c r="I1578" t="str">
        <f>VLOOKUP(pipeline!D1578,account,2,FALSE)</f>
        <v>medical</v>
      </c>
      <c r="J1578">
        <f t="shared" si="1173"/>
        <v>1992</v>
      </c>
      <c r="K1578">
        <f t="shared" si="1174"/>
        <v>3922.42</v>
      </c>
      <c r="L1578">
        <f t="shared" si="1175"/>
        <v>6837</v>
      </c>
      <c r="M1578" t="str">
        <f t="shared" si="1176"/>
        <v>United States</v>
      </c>
      <c r="N1578">
        <f t="shared" si="1177"/>
        <v>0</v>
      </c>
      <c r="O1578" t="str">
        <f t="shared" si="1178"/>
        <v>GTX</v>
      </c>
      <c r="P1578">
        <f t="shared" si="1182"/>
        <v>1096</v>
      </c>
      <c r="Q1578" t="str">
        <f t="shared" si="1183"/>
        <v>Dustin Brinkmann</v>
      </c>
      <c r="R1578" t="str">
        <f t="shared" si="1184"/>
        <v>Central</v>
      </c>
    </row>
    <row r="1579" spans="1:18">
      <c r="A1579" t="s">
        <v>1743</v>
      </c>
      <c r="B1579" t="s">
        <v>15</v>
      </c>
      <c r="C1579" t="s">
        <v>58</v>
      </c>
      <c r="D1579" t="s">
        <v>205</v>
      </c>
      <c r="E1579" t="s">
        <v>52</v>
      </c>
      <c r="F1579" s="1">
        <v>42830</v>
      </c>
      <c r="G1579" s="1">
        <v>42832</v>
      </c>
      <c r="H1579">
        <v>0</v>
      </c>
      <c r="I1579" t="str">
        <f>VLOOKUP(pipeline!D1579,account,2,FALSE)</f>
        <v>telecommunications</v>
      </c>
      <c r="J1579">
        <f t="shared" ref="J1579:J1587" si="1185">VLOOKUP(D1579,account,3,FALSE)</f>
        <v>1995</v>
      </c>
      <c r="K1579">
        <f t="shared" ref="K1579:K1587" si="1186">VLOOKUP(D1579,account,4,FALSE)</f>
        <v>1825.82</v>
      </c>
      <c r="L1579">
        <f t="shared" ref="L1579:L1587" si="1187">VLOOKUP(D1579,account,5,FALSE)</f>
        <v>5595</v>
      </c>
      <c r="M1579" t="str">
        <f t="shared" ref="M1579:M1587" si="1188">VLOOKUP(D1579,account,6,FALSE)</f>
        <v>United States</v>
      </c>
      <c r="N1579" t="str">
        <f t="shared" ref="N1579:N1587" si="1189">VLOOKUP(D1579,accounts,7,FALSE)</f>
        <v>Sonron</v>
      </c>
      <c r="O1579" t="str">
        <f t="shared" ref="O1579:O1587" si="1190">VLOOKUP(C1579,products,2,FALSE)</f>
        <v>GTX</v>
      </c>
      <c r="P1579">
        <f t="shared" ref="P1579:P1587" si="1191">VLOOKUP(C1579,products,3,FALSE)</f>
        <v>1096</v>
      </c>
      <c r="Q1579" t="str">
        <f t="shared" ref="Q1579:Q1587" si="1192">VLOOKUP(B1579,sales,2,FALSE)</f>
        <v>Celia Rouche</v>
      </c>
      <c r="R1579" t="str">
        <f t="shared" ref="R1579:R1587" si="1193">VLOOKUP(B1579,sales,3,FALSE)</f>
        <v>West</v>
      </c>
    </row>
    <row r="1580" spans="1:18">
      <c r="A1580" t="s">
        <v>1744</v>
      </c>
      <c r="B1580" t="s">
        <v>15</v>
      </c>
      <c r="C1580" t="s">
        <v>57</v>
      </c>
      <c r="D1580" t="s">
        <v>91</v>
      </c>
      <c r="E1580" t="s">
        <v>50</v>
      </c>
      <c r="F1580" s="1">
        <v>42830</v>
      </c>
      <c r="G1580" s="1">
        <v>42908</v>
      </c>
      <c r="H1580">
        <v>3188</v>
      </c>
      <c r="I1580" t="str">
        <f>VLOOKUP(pipeline!D1580,account,2,FALSE)</f>
        <v>retail</v>
      </c>
      <c r="J1580">
        <f t="shared" si="1185"/>
        <v>1989</v>
      </c>
      <c r="K1580">
        <f t="shared" si="1186"/>
        <v>1388.67</v>
      </c>
      <c r="L1580">
        <f t="shared" si="1187"/>
        <v>3583</v>
      </c>
      <c r="M1580" t="str">
        <f t="shared" si="1188"/>
        <v>United States</v>
      </c>
      <c r="N1580">
        <f t="shared" si="1189"/>
        <v>0</v>
      </c>
      <c r="O1580" t="str">
        <f t="shared" si="1190"/>
        <v>MG</v>
      </c>
      <c r="P1580">
        <f t="shared" si="1191"/>
        <v>3393</v>
      </c>
      <c r="Q1580" t="str">
        <f t="shared" si="1192"/>
        <v>Celia Rouche</v>
      </c>
      <c r="R1580" t="str">
        <f t="shared" si="1193"/>
        <v>West</v>
      </c>
    </row>
    <row r="1581" spans="1:18">
      <c r="A1581" t="s">
        <v>1745</v>
      </c>
      <c r="B1581" t="s">
        <v>35</v>
      </c>
      <c r="C1581" t="s">
        <v>55</v>
      </c>
      <c r="D1581" t="s">
        <v>164</v>
      </c>
      <c r="E1581" t="s">
        <v>52</v>
      </c>
      <c r="F1581" s="1">
        <v>42830</v>
      </c>
      <c r="G1581" s="1">
        <v>42831</v>
      </c>
      <c r="H1581">
        <v>0</v>
      </c>
      <c r="I1581" t="str">
        <f>VLOOKUP(pipeline!D1581,account,2,FALSE)</f>
        <v>medical</v>
      </c>
      <c r="J1581">
        <f t="shared" si="1185"/>
        <v>1994</v>
      </c>
      <c r="K1581">
        <f t="shared" si="1186"/>
        <v>2818.38</v>
      </c>
      <c r="L1581">
        <f t="shared" si="1187"/>
        <v>6290</v>
      </c>
      <c r="M1581" t="str">
        <f t="shared" si="1188"/>
        <v>United States</v>
      </c>
      <c r="N1581">
        <f t="shared" si="1189"/>
        <v>0</v>
      </c>
      <c r="O1581" t="str">
        <f t="shared" si="1190"/>
        <v>GTX</v>
      </c>
      <c r="P1581">
        <f t="shared" si="1191"/>
        <v>550</v>
      </c>
      <c r="Q1581" t="str">
        <f t="shared" si="1192"/>
        <v>Rocco Neubert</v>
      </c>
      <c r="R1581" t="str">
        <f t="shared" si="1193"/>
        <v>East</v>
      </c>
    </row>
    <row r="1582" spans="1:18">
      <c r="A1582" t="s">
        <v>1746</v>
      </c>
      <c r="B1582" t="s">
        <v>35</v>
      </c>
      <c r="C1582" t="s">
        <v>58</v>
      </c>
      <c r="D1582" t="s">
        <v>124</v>
      </c>
      <c r="E1582" t="s">
        <v>50</v>
      </c>
      <c r="F1582" s="1">
        <v>42830</v>
      </c>
      <c r="G1582" s="1">
        <v>42949</v>
      </c>
      <c r="H1582">
        <v>1091</v>
      </c>
      <c r="I1582" t="str">
        <f>VLOOKUP(pipeline!D1582,account,2,FALSE)</f>
        <v>entertainment</v>
      </c>
      <c r="J1582">
        <f t="shared" si="1185"/>
        <v>1989</v>
      </c>
      <c r="K1582">
        <f t="shared" si="1186"/>
        <v>3838.39</v>
      </c>
      <c r="L1582">
        <f t="shared" si="1187"/>
        <v>8274</v>
      </c>
      <c r="M1582" t="str">
        <f t="shared" si="1188"/>
        <v>United States</v>
      </c>
      <c r="N1582">
        <f t="shared" si="1189"/>
        <v>0</v>
      </c>
      <c r="O1582" t="str">
        <f t="shared" si="1190"/>
        <v>GTX</v>
      </c>
      <c r="P1582">
        <f t="shared" si="1191"/>
        <v>1096</v>
      </c>
      <c r="Q1582" t="str">
        <f t="shared" si="1192"/>
        <v>Rocco Neubert</v>
      </c>
      <c r="R1582" t="str">
        <f t="shared" si="1193"/>
        <v>East</v>
      </c>
    </row>
    <row r="1583" spans="1:18">
      <c r="A1583" t="s">
        <v>1747</v>
      </c>
      <c r="B1583" t="s">
        <v>35</v>
      </c>
      <c r="C1583" t="s">
        <v>59</v>
      </c>
      <c r="D1583" t="s">
        <v>180</v>
      </c>
      <c r="E1583" t="s">
        <v>50</v>
      </c>
      <c r="F1583" s="1">
        <v>42830</v>
      </c>
      <c r="G1583" s="1">
        <v>42837</v>
      </c>
      <c r="H1583">
        <v>5095</v>
      </c>
      <c r="I1583" t="str">
        <f>VLOOKUP(pipeline!D1583,account,2,FALSE)</f>
        <v>medical</v>
      </c>
      <c r="J1583">
        <f t="shared" si="1185"/>
        <v>1991</v>
      </c>
      <c r="K1583">
        <f t="shared" si="1186"/>
        <v>326.82</v>
      </c>
      <c r="L1583">
        <f t="shared" si="1187"/>
        <v>1016</v>
      </c>
      <c r="M1583" t="str">
        <f t="shared" si="1188"/>
        <v>United States</v>
      </c>
      <c r="N1583">
        <f t="shared" si="1189"/>
        <v>0</v>
      </c>
      <c r="O1583" t="str">
        <f t="shared" si="1190"/>
        <v>GTX</v>
      </c>
      <c r="P1583">
        <f t="shared" si="1191"/>
        <v>5482</v>
      </c>
      <c r="Q1583" t="str">
        <f t="shared" si="1192"/>
        <v>Rocco Neubert</v>
      </c>
      <c r="R1583" t="str">
        <f t="shared" si="1193"/>
        <v>East</v>
      </c>
    </row>
    <row r="1584" spans="1:18">
      <c r="A1584" t="s">
        <v>1748</v>
      </c>
      <c r="B1584" t="s">
        <v>35</v>
      </c>
      <c r="C1584" t="s">
        <v>56</v>
      </c>
      <c r="D1584" t="s">
        <v>226</v>
      </c>
      <c r="E1584" t="s">
        <v>50</v>
      </c>
      <c r="F1584" s="1">
        <v>42830</v>
      </c>
      <c r="G1584" s="1">
        <v>42949</v>
      </c>
      <c r="H1584">
        <v>51</v>
      </c>
      <c r="I1584" t="str">
        <f>VLOOKUP(pipeline!D1584,account,2,FALSE)</f>
        <v>medical</v>
      </c>
      <c r="J1584">
        <f t="shared" si="1185"/>
        <v>2017</v>
      </c>
      <c r="K1584">
        <f t="shared" si="1186"/>
        <v>4.54</v>
      </c>
      <c r="L1584">
        <f t="shared" si="1187"/>
        <v>9</v>
      </c>
      <c r="M1584" t="str">
        <f t="shared" si="1188"/>
        <v>United States</v>
      </c>
      <c r="N1584">
        <f t="shared" si="1189"/>
        <v>0</v>
      </c>
      <c r="O1584" t="str">
        <f t="shared" si="1190"/>
        <v>MG</v>
      </c>
      <c r="P1584">
        <f t="shared" si="1191"/>
        <v>55</v>
      </c>
      <c r="Q1584" t="str">
        <f t="shared" si="1192"/>
        <v>Rocco Neubert</v>
      </c>
      <c r="R1584" t="str">
        <f t="shared" si="1193"/>
        <v>East</v>
      </c>
    </row>
    <row r="1585" spans="1:18">
      <c r="A1585" t="s">
        <v>1749</v>
      </c>
      <c r="B1585" t="s">
        <v>16</v>
      </c>
      <c r="C1585" t="s">
        <v>56</v>
      </c>
      <c r="D1585" t="s">
        <v>134</v>
      </c>
      <c r="E1585" t="s">
        <v>50</v>
      </c>
      <c r="F1585" s="1">
        <v>42830</v>
      </c>
      <c r="G1585" s="1">
        <v>42905</v>
      </c>
      <c r="H1585">
        <v>62</v>
      </c>
      <c r="I1585" t="str">
        <f>VLOOKUP(pipeline!D1585,account,2,FALSE)</f>
        <v>services</v>
      </c>
      <c r="J1585">
        <f t="shared" si="1185"/>
        <v>2003</v>
      </c>
      <c r="K1585">
        <f t="shared" si="1186"/>
        <v>692.19</v>
      </c>
      <c r="L1585">
        <f t="shared" si="1187"/>
        <v>1922</v>
      </c>
      <c r="M1585" t="str">
        <f t="shared" si="1188"/>
        <v>United States</v>
      </c>
      <c r="N1585">
        <f t="shared" si="1189"/>
        <v>0</v>
      </c>
      <c r="O1585" t="str">
        <f t="shared" si="1190"/>
        <v>MG</v>
      </c>
      <c r="P1585">
        <f t="shared" si="1191"/>
        <v>55</v>
      </c>
      <c r="Q1585" t="str">
        <f t="shared" si="1192"/>
        <v>Celia Rouche</v>
      </c>
      <c r="R1585" t="str">
        <f t="shared" si="1193"/>
        <v>West</v>
      </c>
    </row>
    <row r="1586" spans="1:18">
      <c r="A1586" t="s">
        <v>1750</v>
      </c>
      <c r="B1586" t="s">
        <v>17</v>
      </c>
      <c r="C1586" t="s">
        <v>55</v>
      </c>
      <c r="D1586" t="s">
        <v>119</v>
      </c>
      <c r="E1586" t="s">
        <v>50</v>
      </c>
      <c r="F1586" s="1">
        <v>42830</v>
      </c>
      <c r="G1586" s="1">
        <v>42914</v>
      </c>
      <c r="H1586">
        <v>550</v>
      </c>
      <c r="I1586" t="str">
        <f>VLOOKUP(pipeline!D1586,account,2,FALSE)</f>
        <v>entertainment</v>
      </c>
      <c r="J1586">
        <f t="shared" si="1185"/>
        <v>1992</v>
      </c>
      <c r="K1586">
        <f t="shared" si="1186"/>
        <v>324.19</v>
      </c>
      <c r="L1586">
        <f t="shared" si="1187"/>
        <v>978</v>
      </c>
      <c r="M1586" t="str">
        <f t="shared" si="1188"/>
        <v>United States</v>
      </c>
      <c r="N1586">
        <f t="shared" si="1189"/>
        <v>0</v>
      </c>
      <c r="O1586" t="str">
        <f t="shared" si="1190"/>
        <v>GTX</v>
      </c>
      <c r="P1586">
        <f t="shared" si="1191"/>
        <v>550</v>
      </c>
      <c r="Q1586" t="str">
        <f t="shared" si="1192"/>
        <v>Celia Rouche</v>
      </c>
      <c r="R1586" t="str">
        <f t="shared" si="1193"/>
        <v>West</v>
      </c>
    </row>
    <row r="1587" spans="1:18">
      <c r="A1587" t="s">
        <v>1751</v>
      </c>
      <c r="B1587" t="s">
        <v>10</v>
      </c>
      <c r="C1587" t="s">
        <v>56</v>
      </c>
      <c r="D1587" t="s">
        <v>245</v>
      </c>
      <c r="E1587" t="s">
        <v>50</v>
      </c>
      <c r="F1587" s="1">
        <v>42830</v>
      </c>
      <c r="G1587" s="1">
        <v>42832</v>
      </c>
      <c r="H1587">
        <v>45</v>
      </c>
      <c r="I1587" t="str">
        <f>VLOOKUP(pipeline!D1587,account,2,FALSE)</f>
        <v>retail</v>
      </c>
      <c r="J1587">
        <f t="shared" si="1185"/>
        <v>1990</v>
      </c>
      <c r="K1587">
        <f t="shared" si="1186"/>
        <v>2520.83</v>
      </c>
      <c r="L1587">
        <f t="shared" si="1187"/>
        <v>3502</v>
      </c>
      <c r="M1587" t="str">
        <f t="shared" si="1188"/>
        <v>United States</v>
      </c>
      <c r="N1587">
        <f t="shared" si="1189"/>
        <v>0</v>
      </c>
      <c r="O1587" t="str">
        <f t="shared" si="1190"/>
        <v>MG</v>
      </c>
      <c r="P1587">
        <f t="shared" si="1191"/>
        <v>55</v>
      </c>
      <c r="Q1587" t="str">
        <f t="shared" si="1192"/>
        <v>Cara Losch</v>
      </c>
      <c r="R1587" t="str">
        <f t="shared" si="1193"/>
        <v>East</v>
      </c>
    </row>
    <row r="1588" spans="1:18">
      <c r="A1588" t="s">
        <v>1752</v>
      </c>
      <c r="B1588" t="s">
        <v>19</v>
      </c>
      <c r="C1588" t="s">
        <v>55</v>
      </c>
      <c r="D1588" t="s">
        <v>208</v>
      </c>
      <c r="E1588" t="s">
        <v>50</v>
      </c>
      <c r="F1588" s="1">
        <v>42831</v>
      </c>
      <c r="G1588" s="1">
        <v>42895</v>
      </c>
      <c r="H1588">
        <v>527</v>
      </c>
      <c r="I1588" t="str">
        <f>VLOOKUP(pipeline!D1588,account,2,FALSE)</f>
        <v>software</v>
      </c>
      <c r="J1588">
        <f t="shared" ref="J1588:J1596" si="1194">VLOOKUP(D1588,account,3,FALSE)</f>
        <v>1982</v>
      </c>
      <c r="K1588">
        <f t="shared" ref="K1588:K1596" si="1195">VLOOKUP(D1588,account,4,FALSE)</f>
        <v>4618</v>
      </c>
      <c r="L1588">
        <f t="shared" ref="L1588:L1596" si="1196">VLOOKUP(D1588,account,5,FALSE)</f>
        <v>10083</v>
      </c>
      <c r="M1588" t="str">
        <f t="shared" ref="M1588:M1596" si="1197">VLOOKUP(D1588,account,6,FALSE)</f>
        <v>United States</v>
      </c>
      <c r="N1588">
        <f t="shared" ref="N1588:N1596" si="1198">VLOOKUP(D1588,accounts,7,FALSE)</f>
        <v>0</v>
      </c>
      <c r="O1588" t="str">
        <f t="shared" ref="O1588:O1596" si="1199">VLOOKUP(C1588,products,2,FALSE)</f>
        <v>GTX</v>
      </c>
      <c r="P1588">
        <f t="shared" ref="P1588:P1599" si="1200">VLOOKUP(C1588,products,3,FALSE)</f>
        <v>550</v>
      </c>
      <c r="Q1588" t="str">
        <f t="shared" ref="Q1588:Q1599" si="1201">VLOOKUP(B1588,sales,2,FALSE)</f>
        <v>Dustin Brinkmann</v>
      </c>
      <c r="R1588" t="str">
        <f t="shared" ref="R1588:R1599" si="1202">VLOOKUP(B1588,sales,3,FALSE)</f>
        <v>Central</v>
      </c>
    </row>
    <row r="1589" spans="1:18">
      <c r="A1589" t="s">
        <v>1753</v>
      </c>
      <c r="B1589" t="s">
        <v>32</v>
      </c>
      <c r="C1589" t="s">
        <v>55</v>
      </c>
      <c r="D1589" t="s">
        <v>191</v>
      </c>
      <c r="E1589" t="s">
        <v>52</v>
      </c>
      <c r="F1589" s="1">
        <v>42831</v>
      </c>
      <c r="G1589" s="1">
        <v>42840</v>
      </c>
      <c r="H1589">
        <v>0</v>
      </c>
      <c r="I1589" t="str">
        <f>VLOOKUP(pipeline!D1589,account,2,FALSE)</f>
        <v>retail</v>
      </c>
      <c r="J1589">
        <f t="shared" si="1194"/>
        <v>2004</v>
      </c>
      <c r="K1589">
        <f t="shared" si="1195"/>
        <v>702.72</v>
      </c>
      <c r="L1589">
        <f t="shared" si="1196"/>
        <v>1831</v>
      </c>
      <c r="M1589" t="str">
        <f t="shared" si="1197"/>
        <v>United States</v>
      </c>
      <c r="N1589">
        <f t="shared" si="1198"/>
        <v>0</v>
      </c>
      <c r="O1589" t="str">
        <f t="shared" si="1199"/>
        <v>GTX</v>
      </c>
      <c r="P1589">
        <f t="shared" si="1200"/>
        <v>550</v>
      </c>
      <c r="Q1589" t="str">
        <f t="shared" si="1201"/>
        <v>Rocco Neubert</v>
      </c>
      <c r="R1589" t="str">
        <f t="shared" si="1202"/>
        <v>East</v>
      </c>
    </row>
    <row r="1590" spans="1:18">
      <c r="A1590" t="s">
        <v>1754</v>
      </c>
      <c r="B1590" t="s">
        <v>32</v>
      </c>
      <c r="C1590" t="s">
        <v>58</v>
      </c>
      <c r="D1590" t="s">
        <v>124</v>
      </c>
      <c r="E1590" t="s">
        <v>52</v>
      </c>
      <c r="F1590" s="1">
        <v>42831</v>
      </c>
      <c r="G1590" s="1">
        <v>42885</v>
      </c>
      <c r="H1590">
        <v>0</v>
      </c>
      <c r="I1590" t="str">
        <f>VLOOKUP(pipeline!D1590,account,2,FALSE)</f>
        <v>entertainment</v>
      </c>
      <c r="J1590">
        <f t="shared" si="1194"/>
        <v>1989</v>
      </c>
      <c r="K1590">
        <f t="shared" si="1195"/>
        <v>3838.39</v>
      </c>
      <c r="L1590">
        <f t="shared" si="1196"/>
        <v>8274</v>
      </c>
      <c r="M1590" t="str">
        <f t="shared" si="1197"/>
        <v>United States</v>
      </c>
      <c r="N1590">
        <f t="shared" si="1198"/>
        <v>0</v>
      </c>
      <c r="O1590" t="str">
        <f t="shared" si="1199"/>
        <v>GTX</v>
      </c>
      <c r="P1590">
        <f t="shared" si="1200"/>
        <v>1096</v>
      </c>
      <c r="Q1590" t="str">
        <f t="shared" si="1201"/>
        <v>Rocco Neubert</v>
      </c>
      <c r="R1590" t="str">
        <f t="shared" si="1202"/>
        <v>East</v>
      </c>
    </row>
    <row r="1591" spans="1:18">
      <c r="A1591" t="s">
        <v>1755</v>
      </c>
      <c r="B1591" t="s">
        <v>25</v>
      </c>
      <c r="C1591" t="s">
        <v>57</v>
      </c>
      <c r="D1591" t="s">
        <v>216</v>
      </c>
      <c r="E1591" t="s">
        <v>52</v>
      </c>
      <c r="F1591" s="1">
        <v>42831</v>
      </c>
      <c r="G1591" s="1">
        <v>42833</v>
      </c>
      <c r="H1591">
        <v>0</v>
      </c>
      <c r="I1591" t="str">
        <f>VLOOKUP(pipeline!D1591,account,2,FALSE)</f>
        <v>entertainment</v>
      </c>
      <c r="J1591">
        <f t="shared" si="1194"/>
        <v>1998</v>
      </c>
      <c r="K1591">
        <f t="shared" si="1195"/>
        <v>217.87</v>
      </c>
      <c r="L1591">
        <f t="shared" si="1196"/>
        <v>551</v>
      </c>
      <c r="M1591" t="str">
        <f t="shared" si="1197"/>
        <v>United States</v>
      </c>
      <c r="N1591">
        <f t="shared" si="1198"/>
        <v>0</v>
      </c>
      <c r="O1591" t="str">
        <f t="shared" si="1199"/>
        <v>MG</v>
      </c>
      <c r="P1591">
        <f t="shared" si="1200"/>
        <v>3393</v>
      </c>
      <c r="Q1591" t="str">
        <f t="shared" si="1201"/>
        <v>Melvin Marxen</v>
      </c>
      <c r="R1591" t="str">
        <f t="shared" si="1202"/>
        <v>Central</v>
      </c>
    </row>
    <row r="1592" spans="1:18">
      <c r="A1592" t="s">
        <v>1756</v>
      </c>
      <c r="B1592" t="s">
        <v>25</v>
      </c>
      <c r="C1592" t="s">
        <v>56</v>
      </c>
      <c r="D1592" t="s">
        <v>155</v>
      </c>
      <c r="E1592" t="s">
        <v>50</v>
      </c>
      <c r="F1592" s="1">
        <v>42831</v>
      </c>
      <c r="G1592" s="1">
        <v>42839</v>
      </c>
      <c r="H1592">
        <v>64</v>
      </c>
      <c r="I1592" t="str">
        <f>VLOOKUP(pipeline!D1592,account,2,FALSE)</f>
        <v>technolgy</v>
      </c>
      <c r="J1592">
        <f t="shared" si="1194"/>
        <v>1983</v>
      </c>
      <c r="K1592">
        <f t="shared" si="1195"/>
        <v>1008.06</v>
      </c>
      <c r="L1592">
        <f t="shared" si="1196"/>
        <v>1238</v>
      </c>
      <c r="M1592" t="str">
        <f t="shared" si="1197"/>
        <v>United States</v>
      </c>
      <c r="N1592">
        <f t="shared" si="1198"/>
        <v>0</v>
      </c>
      <c r="O1592" t="str">
        <f t="shared" si="1199"/>
        <v>MG</v>
      </c>
      <c r="P1592">
        <f t="shared" si="1200"/>
        <v>55</v>
      </c>
      <c r="Q1592" t="str">
        <f t="shared" si="1201"/>
        <v>Melvin Marxen</v>
      </c>
      <c r="R1592" t="str">
        <f t="shared" si="1202"/>
        <v>Central</v>
      </c>
    </row>
    <row r="1593" spans="1:18">
      <c r="A1593" t="s">
        <v>1757</v>
      </c>
      <c r="B1593" t="s">
        <v>34</v>
      </c>
      <c r="C1593" t="s">
        <v>57</v>
      </c>
      <c r="D1593" t="s">
        <v>223</v>
      </c>
      <c r="E1593" t="s">
        <v>50</v>
      </c>
      <c r="F1593" s="1">
        <v>42831</v>
      </c>
      <c r="G1593" s="1">
        <v>42840</v>
      </c>
      <c r="H1593">
        <v>3655</v>
      </c>
      <c r="I1593" t="str">
        <f>VLOOKUP(pipeline!D1593,account,2,FALSE)</f>
        <v>retail</v>
      </c>
      <c r="J1593">
        <f t="shared" si="1194"/>
        <v>2003</v>
      </c>
      <c r="K1593">
        <f t="shared" si="1195"/>
        <v>1419.98</v>
      </c>
      <c r="L1593">
        <f t="shared" si="1196"/>
        <v>4018</v>
      </c>
      <c r="M1593" t="str">
        <f t="shared" si="1197"/>
        <v>United States</v>
      </c>
      <c r="N1593">
        <f t="shared" si="1198"/>
        <v>0</v>
      </c>
      <c r="O1593" t="str">
        <f t="shared" si="1199"/>
        <v>MG</v>
      </c>
      <c r="P1593">
        <f t="shared" si="1200"/>
        <v>3393</v>
      </c>
      <c r="Q1593" t="str">
        <f t="shared" si="1201"/>
        <v>Rocco Neubert</v>
      </c>
      <c r="R1593" t="str">
        <f t="shared" si="1202"/>
        <v>East</v>
      </c>
    </row>
    <row r="1594" spans="1:18">
      <c r="A1594" t="s">
        <v>1758</v>
      </c>
      <c r="B1594" t="s">
        <v>26</v>
      </c>
      <c r="C1594" t="s">
        <v>56</v>
      </c>
      <c r="D1594" t="s">
        <v>97</v>
      </c>
      <c r="E1594" t="s">
        <v>52</v>
      </c>
      <c r="F1594" s="1">
        <v>42831</v>
      </c>
      <c r="G1594" s="1">
        <v>42841</v>
      </c>
      <c r="H1594">
        <v>0</v>
      </c>
      <c r="I1594" t="str">
        <f>VLOOKUP(pipeline!D1594,account,2,FALSE)</f>
        <v>medical</v>
      </c>
      <c r="J1594">
        <f t="shared" si="1194"/>
        <v>2012</v>
      </c>
      <c r="K1594">
        <f t="shared" si="1195"/>
        <v>587.34</v>
      </c>
      <c r="L1594">
        <f t="shared" si="1196"/>
        <v>1356</v>
      </c>
      <c r="M1594" t="str">
        <f t="shared" si="1197"/>
        <v>Philipines</v>
      </c>
      <c r="N1594">
        <f t="shared" si="1198"/>
        <v>0</v>
      </c>
      <c r="O1594" t="str">
        <f t="shared" si="1199"/>
        <v>MG</v>
      </c>
      <c r="P1594">
        <f t="shared" si="1200"/>
        <v>55</v>
      </c>
      <c r="Q1594" t="str">
        <f t="shared" si="1201"/>
        <v>Melvin Marxen</v>
      </c>
      <c r="R1594" t="str">
        <f t="shared" si="1202"/>
        <v>Central</v>
      </c>
    </row>
    <row r="1595" spans="1:18">
      <c r="A1595" t="s">
        <v>1759</v>
      </c>
      <c r="B1595" t="s">
        <v>26</v>
      </c>
      <c r="C1595" t="s">
        <v>57</v>
      </c>
      <c r="D1595" t="s">
        <v>155</v>
      </c>
      <c r="E1595" t="s">
        <v>52</v>
      </c>
      <c r="F1595" s="1">
        <v>42831</v>
      </c>
      <c r="G1595" s="1">
        <v>42838</v>
      </c>
      <c r="H1595">
        <v>0</v>
      </c>
      <c r="I1595" t="str">
        <f>VLOOKUP(pipeline!D1595,account,2,FALSE)</f>
        <v>technolgy</v>
      </c>
      <c r="J1595">
        <f t="shared" si="1194"/>
        <v>1983</v>
      </c>
      <c r="K1595">
        <f t="shared" si="1195"/>
        <v>1008.06</v>
      </c>
      <c r="L1595">
        <f t="shared" si="1196"/>
        <v>1238</v>
      </c>
      <c r="M1595" t="str">
        <f t="shared" si="1197"/>
        <v>United States</v>
      </c>
      <c r="N1595">
        <f t="shared" si="1198"/>
        <v>0</v>
      </c>
      <c r="O1595" t="str">
        <f t="shared" si="1199"/>
        <v>MG</v>
      </c>
      <c r="P1595">
        <f t="shared" si="1200"/>
        <v>3393</v>
      </c>
      <c r="Q1595" t="str">
        <f t="shared" si="1201"/>
        <v>Melvin Marxen</v>
      </c>
      <c r="R1595" t="str">
        <f t="shared" si="1202"/>
        <v>Central</v>
      </c>
    </row>
    <row r="1596" spans="1:18">
      <c r="A1596" t="s">
        <v>1760</v>
      </c>
      <c r="B1596" t="s">
        <v>37</v>
      </c>
      <c r="C1596" t="s">
        <v>55</v>
      </c>
      <c r="D1596" t="s">
        <v>103</v>
      </c>
      <c r="E1596" t="s">
        <v>50</v>
      </c>
      <c r="F1596" s="1">
        <v>42831</v>
      </c>
      <c r="G1596" s="1">
        <v>42876</v>
      </c>
      <c r="H1596">
        <v>561</v>
      </c>
      <c r="I1596" t="str">
        <f>VLOOKUP(pipeline!D1596,account,2,FALSE)</f>
        <v>employment</v>
      </c>
      <c r="J1596">
        <f t="shared" si="1194"/>
        <v>1988</v>
      </c>
      <c r="K1596">
        <f t="shared" si="1195"/>
        <v>2059.9</v>
      </c>
      <c r="L1596">
        <f t="shared" si="1196"/>
        <v>3644</v>
      </c>
      <c r="M1596" t="str">
        <f t="shared" si="1197"/>
        <v>United States</v>
      </c>
      <c r="N1596">
        <f t="shared" si="1198"/>
        <v>0</v>
      </c>
      <c r="O1596" t="str">
        <f t="shared" si="1199"/>
        <v>GTX</v>
      </c>
      <c r="P1596">
        <f t="shared" si="1200"/>
        <v>550</v>
      </c>
      <c r="Q1596" t="str">
        <f t="shared" si="1201"/>
        <v>Summer Sewald</v>
      </c>
      <c r="R1596" t="str">
        <f t="shared" si="1202"/>
        <v>West</v>
      </c>
    </row>
    <row r="1597" spans="1:18">
      <c r="A1597" t="s">
        <v>1761</v>
      </c>
      <c r="B1597" t="s">
        <v>39</v>
      </c>
      <c r="C1597" t="s">
        <v>55</v>
      </c>
      <c r="D1597" t="s">
        <v>87</v>
      </c>
      <c r="E1597" t="s">
        <v>52</v>
      </c>
      <c r="F1597" s="1">
        <v>42831</v>
      </c>
      <c r="G1597" s="1">
        <v>42953</v>
      </c>
      <c r="H1597">
        <v>0</v>
      </c>
      <c r="I1597" t="str">
        <f>VLOOKUP(pipeline!D1597,account,2,FALSE)</f>
        <v>services</v>
      </c>
      <c r="J1597">
        <f t="shared" ref="J1597:J1608" si="1203">VLOOKUP(D1597,account,3,FALSE)</f>
        <v>1982</v>
      </c>
      <c r="K1597">
        <f t="shared" ref="K1597:K1608" si="1204">VLOOKUP(D1597,account,4,FALSE)</f>
        <v>792.46</v>
      </c>
      <c r="L1597">
        <f t="shared" ref="L1597:L1608" si="1205">VLOOKUP(D1597,account,5,FALSE)</f>
        <v>1299</v>
      </c>
      <c r="M1597" t="str">
        <f t="shared" ref="M1597:M1608" si="1206">VLOOKUP(D1597,account,6,FALSE)</f>
        <v>United States</v>
      </c>
      <c r="N1597">
        <f t="shared" ref="N1597:N1608" si="1207">VLOOKUP(D1597,accounts,7,FALSE)</f>
        <v>0</v>
      </c>
      <c r="O1597" t="str">
        <f t="shared" ref="O1597:O1608" si="1208">VLOOKUP(C1597,products,2,FALSE)</f>
        <v>GTX</v>
      </c>
      <c r="P1597">
        <f t="shared" si="1200"/>
        <v>550</v>
      </c>
      <c r="Q1597" t="str">
        <f t="shared" si="1201"/>
        <v>Summer Sewald</v>
      </c>
      <c r="R1597" t="str">
        <f t="shared" si="1202"/>
        <v>West</v>
      </c>
    </row>
    <row r="1598" spans="1:18">
      <c r="A1598" t="s">
        <v>1762</v>
      </c>
      <c r="B1598" t="s">
        <v>39</v>
      </c>
      <c r="C1598" t="s">
        <v>58</v>
      </c>
      <c r="D1598" t="s">
        <v>205</v>
      </c>
      <c r="E1598" t="s">
        <v>52</v>
      </c>
      <c r="F1598" s="1">
        <v>42831</v>
      </c>
      <c r="G1598" s="1">
        <v>42841</v>
      </c>
      <c r="H1598">
        <v>0</v>
      </c>
      <c r="I1598" t="str">
        <f>VLOOKUP(pipeline!D1598,account,2,FALSE)</f>
        <v>telecommunications</v>
      </c>
      <c r="J1598">
        <f t="shared" si="1203"/>
        <v>1995</v>
      </c>
      <c r="K1598">
        <f t="shared" si="1204"/>
        <v>1825.82</v>
      </c>
      <c r="L1598">
        <f t="shared" si="1205"/>
        <v>5595</v>
      </c>
      <c r="M1598" t="str">
        <f t="shared" si="1206"/>
        <v>United States</v>
      </c>
      <c r="N1598" t="str">
        <f t="shared" si="1207"/>
        <v>Sonron</v>
      </c>
      <c r="O1598" t="str">
        <f t="shared" si="1208"/>
        <v>GTX</v>
      </c>
      <c r="P1598">
        <f t="shared" si="1200"/>
        <v>1096</v>
      </c>
      <c r="Q1598" t="str">
        <f t="shared" si="1201"/>
        <v>Summer Sewald</v>
      </c>
      <c r="R1598" t="str">
        <f t="shared" si="1202"/>
        <v>West</v>
      </c>
    </row>
    <row r="1599" spans="1:18">
      <c r="A1599" t="s">
        <v>1763</v>
      </c>
      <c r="B1599" t="s">
        <v>39</v>
      </c>
      <c r="C1599" t="s">
        <v>59</v>
      </c>
      <c r="D1599" t="s">
        <v>153</v>
      </c>
      <c r="E1599" t="s">
        <v>50</v>
      </c>
      <c r="F1599" s="1">
        <v>42831</v>
      </c>
      <c r="G1599" s="1">
        <v>42832</v>
      </c>
      <c r="H1599">
        <v>6154</v>
      </c>
      <c r="I1599" t="str">
        <f>VLOOKUP(pipeline!D1599,account,2,FALSE)</f>
        <v>retail</v>
      </c>
      <c r="J1599">
        <f t="shared" si="1203"/>
        <v>2001</v>
      </c>
      <c r="K1599">
        <f t="shared" si="1204"/>
        <v>2437.85</v>
      </c>
      <c r="L1599">
        <f t="shared" si="1205"/>
        <v>4874</v>
      </c>
      <c r="M1599" t="str">
        <f t="shared" si="1206"/>
        <v>United States</v>
      </c>
      <c r="N1599">
        <f t="shared" si="1207"/>
        <v>0</v>
      </c>
      <c r="O1599" t="str">
        <f t="shared" si="1208"/>
        <v>GTX</v>
      </c>
      <c r="P1599">
        <f t="shared" si="1200"/>
        <v>5482</v>
      </c>
      <c r="Q1599" t="str">
        <f t="shared" si="1201"/>
        <v>Summer Sewald</v>
      </c>
      <c r="R1599" t="str">
        <f t="shared" si="1202"/>
        <v>West</v>
      </c>
    </row>
    <row r="1600" spans="1:18">
      <c r="A1600" t="s">
        <v>1764</v>
      </c>
      <c r="B1600" t="s">
        <v>21</v>
      </c>
      <c r="C1600" t="s">
        <v>55</v>
      </c>
      <c r="D1600" t="s">
        <v>442</v>
      </c>
      <c r="E1600" t="s">
        <v>52</v>
      </c>
      <c r="F1600" s="1">
        <v>42831</v>
      </c>
      <c r="G1600" s="1">
        <v>42839</v>
      </c>
      <c r="H1600">
        <v>0</v>
      </c>
      <c r="I1600" t="str">
        <f>VLOOKUP(pipeline!D1600,account,2,FALSE)</f>
        <v>retail</v>
      </c>
      <c r="J1600">
        <f t="shared" si="1203"/>
        <v>1988</v>
      </c>
      <c r="K1600">
        <f t="shared" si="1204"/>
        <v>1376.8</v>
      </c>
      <c r="L1600">
        <f t="shared" si="1205"/>
        <v>1165</v>
      </c>
      <c r="M1600" t="str">
        <f t="shared" si="1206"/>
        <v>Belgium</v>
      </c>
      <c r="N1600">
        <f t="shared" si="1207"/>
        <v>0</v>
      </c>
      <c r="O1600" t="str">
        <f t="shared" si="1208"/>
        <v>GTX</v>
      </c>
      <c r="P1600">
        <f t="shared" ref="P1600:P1607" si="1209">VLOOKUP(C1600,products,3,FALSE)</f>
        <v>550</v>
      </c>
      <c r="Q1600" t="str">
        <f t="shared" ref="Q1600:Q1607" si="1210">VLOOKUP(B1600,sales,2,FALSE)</f>
        <v>Dustin Brinkmann</v>
      </c>
      <c r="R1600" t="str">
        <f t="shared" ref="R1600:R1607" si="1211">VLOOKUP(B1600,sales,3,FALSE)</f>
        <v>Central</v>
      </c>
    </row>
    <row r="1601" spans="1:18">
      <c r="A1601" t="s">
        <v>1765</v>
      </c>
      <c r="B1601" t="s">
        <v>21</v>
      </c>
      <c r="C1601" t="s">
        <v>56</v>
      </c>
      <c r="D1601" t="s">
        <v>141</v>
      </c>
      <c r="E1601" t="s">
        <v>50</v>
      </c>
      <c r="F1601" s="1">
        <v>42831</v>
      </c>
      <c r="G1601" s="1">
        <v>42885</v>
      </c>
      <c r="H1601">
        <v>61</v>
      </c>
      <c r="I1601" t="str">
        <f>VLOOKUP(pipeline!D1601,account,2,FALSE)</f>
        <v>telecommunications</v>
      </c>
      <c r="J1601">
        <f t="shared" si="1203"/>
        <v>2007</v>
      </c>
      <c r="K1601">
        <f t="shared" si="1204"/>
        <v>86.68</v>
      </c>
      <c r="L1601">
        <f t="shared" si="1205"/>
        <v>187</v>
      </c>
      <c r="M1601" t="str">
        <f t="shared" si="1206"/>
        <v>United States</v>
      </c>
      <c r="N1601" t="str">
        <f t="shared" si="1207"/>
        <v>Sonron</v>
      </c>
      <c r="O1601" t="str">
        <f t="shared" si="1208"/>
        <v>MG</v>
      </c>
      <c r="P1601">
        <f t="shared" si="1209"/>
        <v>55</v>
      </c>
      <c r="Q1601" t="str">
        <f t="shared" si="1210"/>
        <v>Dustin Brinkmann</v>
      </c>
      <c r="R1601" t="str">
        <f t="shared" si="1211"/>
        <v>Central</v>
      </c>
    </row>
    <row r="1602" spans="1:18">
      <c r="A1602" t="s">
        <v>1766</v>
      </c>
      <c r="B1602" t="s">
        <v>22</v>
      </c>
      <c r="C1602" t="s">
        <v>55</v>
      </c>
      <c r="D1602" t="s">
        <v>117</v>
      </c>
      <c r="E1602" t="s">
        <v>50</v>
      </c>
      <c r="F1602" s="1">
        <v>42831</v>
      </c>
      <c r="G1602" s="1">
        <v>42910</v>
      </c>
      <c r="H1602">
        <v>575</v>
      </c>
      <c r="I1602" t="str">
        <f>VLOOKUP(pipeline!D1602,account,2,FALSE)</f>
        <v>services</v>
      </c>
      <c r="J1602">
        <f t="shared" si="1203"/>
        <v>1997</v>
      </c>
      <c r="K1602">
        <f t="shared" si="1204"/>
        <v>2041.73</v>
      </c>
      <c r="L1602">
        <f t="shared" si="1205"/>
        <v>5276</v>
      </c>
      <c r="M1602" t="str">
        <f t="shared" si="1206"/>
        <v>United States</v>
      </c>
      <c r="N1602">
        <f t="shared" si="1207"/>
        <v>0</v>
      </c>
      <c r="O1602" t="str">
        <f t="shared" si="1208"/>
        <v>GTX</v>
      </c>
      <c r="P1602">
        <f t="shared" si="1209"/>
        <v>550</v>
      </c>
      <c r="Q1602" t="str">
        <f t="shared" si="1210"/>
        <v>Dustin Brinkmann</v>
      </c>
      <c r="R1602" t="str">
        <f t="shared" si="1211"/>
        <v>Central</v>
      </c>
    </row>
    <row r="1603" spans="1:18">
      <c r="A1603" t="s">
        <v>1767</v>
      </c>
      <c r="B1603" t="s">
        <v>22</v>
      </c>
      <c r="C1603" t="s">
        <v>58</v>
      </c>
      <c r="D1603" t="s">
        <v>158</v>
      </c>
      <c r="E1603" t="s">
        <v>50</v>
      </c>
      <c r="F1603" s="1">
        <v>42831</v>
      </c>
      <c r="G1603" s="1">
        <v>42877</v>
      </c>
      <c r="H1603">
        <v>1147</v>
      </c>
      <c r="I1603" t="str">
        <f>VLOOKUP(pipeline!D1603,account,2,FALSE)</f>
        <v>finance</v>
      </c>
      <c r="J1603">
        <f t="shared" si="1203"/>
        <v>2006</v>
      </c>
      <c r="K1603">
        <f t="shared" si="1204"/>
        <v>1102.43</v>
      </c>
      <c r="L1603">
        <f t="shared" si="1205"/>
        <v>1759</v>
      </c>
      <c r="M1603" t="str">
        <f t="shared" si="1206"/>
        <v>United States</v>
      </c>
      <c r="N1603">
        <f t="shared" si="1207"/>
        <v>0</v>
      </c>
      <c r="O1603" t="str">
        <f t="shared" si="1208"/>
        <v>GTX</v>
      </c>
      <c r="P1603">
        <f t="shared" si="1209"/>
        <v>1096</v>
      </c>
      <c r="Q1603" t="str">
        <f t="shared" si="1210"/>
        <v>Dustin Brinkmann</v>
      </c>
      <c r="R1603" t="str">
        <f t="shared" si="1211"/>
        <v>Central</v>
      </c>
    </row>
    <row r="1604" spans="1:18">
      <c r="A1604" t="s">
        <v>1768</v>
      </c>
      <c r="B1604" t="s">
        <v>22</v>
      </c>
      <c r="C1604" t="s">
        <v>57</v>
      </c>
      <c r="D1604" t="s">
        <v>241</v>
      </c>
      <c r="E1604" t="s">
        <v>50</v>
      </c>
      <c r="F1604" s="1">
        <v>42831</v>
      </c>
      <c r="G1604" s="1">
        <v>42898</v>
      </c>
      <c r="H1604">
        <v>3161</v>
      </c>
      <c r="I1604" t="str">
        <f>VLOOKUP(pipeline!D1604,account,2,FALSE)</f>
        <v>finance</v>
      </c>
      <c r="J1604">
        <f t="shared" si="1203"/>
        <v>1991</v>
      </c>
      <c r="K1604">
        <f t="shared" si="1204"/>
        <v>2819.5</v>
      </c>
      <c r="L1604">
        <f t="shared" si="1205"/>
        <v>7227</v>
      </c>
      <c r="M1604" t="str">
        <f t="shared" si="1206"/>
        <v>United States</v>
      </c>
      <c r="N1604" t="str">
        <f t="shared" si="1207"/>
        <v>Golddex</v>
      </c>
      <c r="O1604" t="str">
        <f t="shared" si="1208"/>
        <v>MG</v>
      </c>
      <c r="P1604">
        <f t="shared" si="1209"/>
        <v>3393</v>
      </c>
      <c r="Q1604" t="str">
        <f t="shared" si="1210"/>
        <v>Dustin Brinkmann</v>
      </c>
      <c r="R1604" t="str">
        <f t="shared" si="1211"/>
        <v>Central</v>
      </c>
    </row>
    <row r="1605" spans="1:18">
      <c r="A1605" t="s">
        <v>1769</v>
      </c>
      <c r="B1605" t="s">
        <v>29</v>
      </c>
      <c r="C1605" t="s">
        <v>55</v>
      </c>
      <c r="D1605" t="s">
        <v>290</v>
      </c>
      <c r="E1605" t="s">
        <v>52</v>
      </c>
      <c r="F1605" s="1">
        <v>42831</v>
      </c>
      <c r="G1605" s="1">
        <v>42841</v>
      </c>
      <c r="H1605">
        <v>0</v>
      </c>
      <c r="I1605" t="str">
        <f>VLOOKUP(pipeline!D1605,account,2,FALSE)</f>
        <v>medical</v>
      </c>
      <c r="J1605">
        <f t="shared" si="1203"/>
        <v>2002</v>
      </c>
      <c r="K1605">
        <f t="shared" si="1204"/>
        <v>3178.24</v>
      </c>
      <c r="L1605">
        <f t="shared" si="1205"/>
        <v>4540</v>
      </c>
      <c r="M1605" t="str">
        <f t="shared" si="1206"/>
        <v>United States</v>
      </c>
      <c r="N1605">
        <f t="shared" si="1207"/>
        <v>0</v>
      </c>
      <c r="O1605" t="str">
        <f t="shared" si="1208"/>
        <v>GTX</v>
      </c>
      <c r="P1605">
        <f t="shared" si="1209"/>
        <v>550</v>
      </c>
      <c r="Q1605" t="str">
        <f t="shared" si="1210"/>
        <v>Melvin Marxen</v>
      </c>
      <c r="R1605" t="str">
        <f t="shared" si="1211"/>
        <v>Central</v>
      </c>
    </row>
    <row r="1606" spans="1:18">
      <c r="A1606" t="s">
        <v>1770</v>
      </c>
      <c r="B1606" t="s">
        <v>17</v>
      </c>
      <c r="C1606" t="s">
        <v>57</v>
      </c>
      <c r="D1606" t="s">
        <v>226</v>
      </c>
      <c r="E1606" t="s">
        <v>52</v>
      </c>
      <c r="F1606" s="1">
        <v>42831</v>
      </c>
      <c r="G1606" s="1">
        <v>42839</v>
      </c>
      <c r="H1606">
        <v>0</v>
      </c>
      <c r="I1606" t="str">
        <f>VLOOKUP(pipeline!D1606,account,2,FALSE)</f>
        <v>medical</v>
      </c>
      <c r="J1606">
        <f t="shared" si="1203"/>
        <v>2017</v>
      </c>
      <c r="K1606">
        <f t="shared" si="1204"/>
        <v>4.54</v>
      </c>
      <c r="L1606">
        <f t="shared" si="1205"/>
        <v>9</v>
      </c>
      <c r="M1606" t="str">
        <f t="shared" si="1206"/>
        <v>United States</v>
      </c>
      <c r="N1606">
        <f t="shared" si="1207"/>
        <v>0</v>
      </c>
      <c r="O1606" t="str">
        <f t="shared" si="1208"/>
        <v>MG</v>
      </c>
      <c r="P1606">
        <f t="shared" si="1209"/>
        <v>3393</v>
      </c>
      <c r="Q1606" t="str">
        <f t="shared" si="1210"/>
        <v>Celia Rouche</v>
      </c>
      <c r="R1606" t="str">
        <f t="shared" si="1211"/>
        <v>West</v>
      </c>
    </row>
    <row r="1607" spans="1:18">
      <c r="A1607" t="s">
        <v>1771</v>
      </c>
      <c r="B1607" t="s">
        <v>17</v>
      </c>
      <c r="C1607" t="s">
        <v>55</v>
      </c>
      <c r="D1607" t="s">
        <v>106</v>
      </c>
      <c r="E1607" t="s">
        <v>50</v>
      </c>
      <c r="F1607" s="1">
        <v>42831</v>
      </c>
      <c r="G1607" s="1">
        <v>42859</v>
      </c>
      <c r="H1607">
        <v>525</v>
      </c>
      <c r="I1607" t="str">
        <f>VLOOKUP(pipeline!D1607,account,2,FALSE)</f>
        <v>software</v>
      </c>
      <c r="J1607">
        <f t="shared" si="1203"/>
        <v>1996</v>
      </c>
      <c r="K1607">
        <f t="shared" si="1204"/>
        <v>6354.87</v>
      </c>
      <c r="L1607">
        <f t="shared" si="1205"/>
        <v>16780</v>
      </c>
      <c r="M1607" t="str">
        <f t="shared" si="1206"/>
        <v>United States</v>
      </c>
      <c r="N1607" t="str">
        <f t="shared" si="1207"/>
        <v>Bubba Gump</v>
      </c>
      <c r="O1607" t="str">
        <f t="shared" si="1208"/>
        <v>GTX</v>
      </c>
      <c r="P1607">
        <f t="shared" si="1209"/>
        <v>550</v>
      </c>
      <c r="Q1607" t="str">
        <f t="shared" si="1210"/>
        <v>Celia Rouche</v>
      </c>
      <c r="R1607" t="str">
        <f t="shared" si="1211"/>
        <v>West</v>
      </c>
    </row>
    <row r="1608" spans="1:18">
      <c r="A1608" t="s">
        <v>1772</v>
      </c>
      <c r="B1608" t="s">
        <v>19</v>
      </c>
      <c r="C1608" t="s">
        <v>55</v>
      </c>
      <c r="D1608" t="s">
        <v>117</v>
      </c>
      <c r="E1608" t="s">
        <v>50</v>
      </c>
      <c r="F1608" s="1">
        <v>42832</v>
      </c>
      <c r="G1608" s="1">
        <v>42833</v>
      </c>
      <c r="H1608">
        <v>596</v>
      </c>
      <c r="I1608" t="str">
        <f>VLOOKUP(pipeline!D1608,account,2,FALSE)</f>
        <v>services</v>
      </c>
      <c r="J1608">
        <f t="shared" si="1203"/>
        <v>1997</v>
      </c>
      <c r="K1608">
        <f t="shared" si="1204"/>
        <v>2041.73</v>
      </c>
      <c r="L1608">
        <f t="shared" si="1205"/>
        <v>5276</v>
      </c>
      <c r="M1608" t="str">
        <f t="shared" si="1206"/>
        <v>United States</v>
      </c>
      <c r="N1608">
        <f t="shared" si="1207"/>
        <v>0</v>
      </c>
      <c r="O1608" t="str">
        <f t="shared" si="1208"/>
        <v>GTX</v>
      </c>
      <c r="P1608">
        <f t="shared" ref="P1608:P1613" si="1212">VLOOKUP(C1608,products,3,FALSE)</f>
        <v>550</v>
      </c>
      <c r="Q1608" t="str">
        <f t="shared" ref="Q1608:Q1613" si="1213">VLOOKUP(B1608,sales,2,FALSE)</f>
        <v>Dustin Brinkmann</v>
      </c>
      <c r="R1608" t="str">
        <f t="shared" ref="R1608:R1613" si="1214">VLOOKUP(B1608,sales,3,FALSE)</f>
        <v>Central</v>
      </c>
    </row>
    <row r="1609" spans="1:18">
      <c r="A1609" t="s">
        <v>1773</v>
      </c>
      <c r="B1609" t="s">
        <v>31</v>
      </c>
      <c r="C1609" t="s">
        <v>56</v>
      </c>
      <c r="D1609" t="s">
        <v>127</v>
      </c>
      <c r="E1609" t="s">
        <v>50</v>
      </c>
      <c r="F1609" s="1">
        <v>42832</v>
      </c>
      <c r="G1609" s="1">
        <v>42840</v>
      </c>
      <c r="H1609">
        <v>59</v>
      </c>
      <c r="I1609" t="str">
        <f>VLOOKUP(pipeline!D1609,account,2,FALSE)</f>
        <v>software</v>
      </c>
      <c r="J1609">
        <f>VLOOKUP(D1609,account,3,FALSE)</f>
        <v>1979</v>
      </c>
      <c r="K1609">
        <f>VLOOKUP(D1609,account,4,FALSE)</f>
        <v>4478.47</v>
      </c>
      <c r="L1609">
        <f>VLOOKUP(D1609,account,5,FALSE)</f>
        <v>13809</v>
      </c>
      <c r="M1609" t="str">
        <f>VLOOKUP(D1609,account,6,FALSE)</f>
        <v>United States</v>
      </c>
      <c r="N1609">
        <f>VLOOKUP(D1609,accounts,7,FALSE)</f>
        <v>0</v>
      </c>
      <c r="O1609" t="str">
        <f>VLOOKUP(C1609,products,2,FALSE)</f>
        <v>MG</v>
      </c>
      <c r="P1609">
        <f t="shared" si="1212"/>
        <v>55</v>
      </c>
      <c r="Q1609" t="str">
        <f t="shared" si="1213"/>
        <v>Rocco Neubert</v>
      </c>
      <c r="R1609" t="str">
        <f t="shared" si="1214"/>
        <v>East</v>
      </c>
    </row>
    <row r="1610" spans="1:18">
      <c r="A1610" t="s">
        <v>1774</v>
      </c>
      <c r="B1610" t="s">
        <v>7</v>
      </c>
      <c r="C1610" t="s">
        <v>59</v>
      </c>
      <c r="D1610" t="s">
        <v>210</v>
      </c>
      <c r="E1610" t="s">
        <v>50</v>
      </c>
      <c r="F1610" s="1">
        <v>42832</v>
      </c>
      <c r="G1610" s="1">
        <v>42840</v>
      </c>
      <c r="H1610">
        <v>5684</v>
      </c>
      <c r="I1610" t="str">
        <f>VLOOKUP(pipeline!D1610,account,2,FALSE)</f>
        <v>technolgy</v>
      </c>
      <c r="J1610">
        <f t="shared" ref="J1610:J1621" si="1215">VLOOKUP(D1610,account,3,FALSE)</f>
        <v>1980</v>
      </c>
      <c r="K1610">
        <f t="shared" ref="K1610:K1621" si="1216">VLOOKUP(D1610,account,4,FALSE)</f>
        <v>7708.38</v>
      </c>
      <c r="L1610">
        <f t="shared" ref="L1610:L1621" si="1217">VLOOKUP(D1610,account,5,FALSE)</f>
        <v>13756</v>
      </c>
      <c r="M1610" t="str">
        <f t="shared" ref="M1610:M1621" si="1218">VLOOKUP(D1610,account,6,FALSE)</f>
        <v>United States</v>
      </c>
      <c r="N1610">
        <f t="shared" ref="N1610:N1621" si="1219">VLOOKUP(D1610,accounts,7,FALSE)</f>
        <v>0</v>
      </c>
      <c r="O1610" t="str">
        <f t="shared" ref="O1610:O1621" si="1220">VLOOKUP(C1610,products,2,FALSE)</f>
        <v>GTX</v>
      </c>
      <c r="P1610">
        <f t="shared" si="1212"/>
        <v>5482</v>
      </c>
      <c r="Q1610" t="str">
        <f t="shared" si="1213"/>
        <v>Cara Losch</v>
      </c>
      <c r="R1610" t="str">
        <f t="shared" si="1214"/>
        <v>East</v>
      </c>
    </row>
    <row r="1611" spans="1:18">
      <c r="A1611" t="s">
        <v>1775</v>
      </c>
      <c r="B1611" t="s">
        <v>33</v>
      </c>
      <c r="C1611" t="s">
        <v>57</v>
      </c>
      <c r="D1611" t="s">
        <v>174</v>
      </c>
      <c r="E1611" t="s">
        <v>52</v>
      </c>
      <c r="F1611" s="1">
        <v>42832</v>
      </c>
      <c r="G1611" s="1">
        <v>42840</v>
      </c>
      <c r="H1611">
        <v>0</v>
      </c>
      <c r="I1611" t="str">
        <f>VLOOKUP(pipeline!D1611,account,2,FALSE)</f>
        <v>software</v>
      </c>
      <c r="J1611">
        <f t="shared" si="1215"/>
        <v>1982</v>
      </c>
      <c r="K1611">
        <f t="shared" si="1216"/>
        <v>11698.03</v>
      </c>
      <c r="L1611">
        <f t="shared" si="1217"/>
        <v>34288</v>
      </c>
      <c r="M1611" t="str">
        <f t="shared" si="1218"/>
        <v>United States</v>
      </c>
      <c r="N1611">
        <f t="shared" si="1219"/>
        <v>0</v>
      </c>
      <c r="O1611" t="str">
        <f t="shared" si="1220"/>
        <v>MG</v>
      </c>
      <c r="P1611">
        <f t="shared" si="1212"/>
        <v>3393</v>
      </c>
      <c r="Q1611" t="str">
        <f t="shared" si="1213"/>
        <v>Rocco Neubert</v>
      </c>
      <c r="R1611" t="str">
        <f t="shared" si="1214"/>
        <v>East</v>
      </c>
    </row>
    <row r="1612" spans="1:18">
      <c r="A1612" t="s">
        <v>1776</v>
      </c>
      <c r="B1612" t="s">
        <v>34</v>
      </c>
      <c r="C1612" t="s">
        <v>57</v>
      </c>
      <c r="D1612" t="s">
        <v>228</v>
      </c>
      <c r="E1612" t="s">
        <v>52</v>
      </c>
      <c r="F1612" s="1">
        <v>42832</v>
      </c>
      <c r="G1612" s="1">
        <v>42842</v>
      </c>
      <c r="H1612">
        <v>0</v>
      </c>
      <c r="I1612" t="str">
        <f>VLOOKUP(pipeline!D1612,account,2,FALSE)</f>
        <v>finance</v>
      </c>
      <c r="J1612">
        <f t="shared" si="1215"/>
        <v>1994</v>
      </c>
      <c r="K1612">
        <f t="shared" si="1216"/>
        <v>355.23</v>
      </c>
      <c r="L1612">
        <f t="shared" si="1217"/>
        <v>853</v>
      </c>
      <c r="M1612" t="str">
        <f t="shared" si="1218"/>
        <v>United States</v>
      </c>
      <c r="N1612">
        <f t="shared" si="1219"/>
        <v>0</v>
      </c>
      <c r="O1612" t="str">
        <f t="shared" si="1220"/>
        <v>MG</v>
      </c>
      <c r="P1612">
        <f t="shared" si="1212"/>
        <v>3393</v>
      </c>
      <c r="Q1612" t="str">
        <f t="shared" si="1213"/>
        <v>Rocco Neubert</v>
      </c>
      <c r="R1612" t="str">
        <f t="shared" si="1214"/>
        <v>East</v>
      </c>
    </row>
    <row r="1613" spans="1:18">
      <c r="A1613" t="s">
        <v>1777</v>
      </c>
      <c r="B1613" t="s">
        <v>34</v>
      </c>
      <c r="C1613" t="s">
        <v>57</v>
      </c>
      <c r="D1613" t="s">
        <v>115</v>
      </c>
      <c r="E1613" t="s">
        <v>52</v>
      </c>
      <c r="F1613" s="1">
        <v>42832</v>
      </c>
      <c r="G1613" s="1">
        <v>42840</v>
      </c>
      <c r="H1613">
        <v>0</v>
      </c>
      <c r="I1613" t="str">
        <f>VLOOKUP(pipeline!D1613,account,2,FALSE)</f>
        <v>finance</v>
      </c>
      <c r="J1613">
        <f t="shared" si="1215"/>
        <v>1993</v>
      </c>
      <c r="K1613">
        <f t="shared" si="1216"/>
        <v>646.1</v>
      </c>
      <c r="L1613">
        <f t="shared" si="1217"/>
        <v>883</v>
      </c>
      <c r="M1613" t="str">
        <f t="shared" si="1218"/>
        <v>United States</v>
      </c>
      <c r="N1613" t="str">
        <f t="shared" si="1219"/>
        <v>Golddex</v>
      </c>
      <c r="O1613" t="str">
        <f t="shared" si="1220"/>
        <v>MG</v>
      </c>
      <c r="P1613">
        <f t="shared" si="1212"/>
        <v>3393</v>
      </c>
      <c r="Q1613" t="str">
        <f t="shared" si="1213"/>
        <v>Rocco Neubert</v>
      </c>
      <c r="R1613" t="str">
        <f t="shared" si="1214"/>
        <v>East</v>
      </c>
    </row>
    <row r="1614" spans="1:18">
      <c r="A1614" t="s">
        <v>1778</v>
      </c>
      <c r="B1614" t="s">
        <v>13</v>
      </c>
      <c r="C1614" t="s">
        <v>56</v>
      </c>
      <c r="D1614" t="s">
        <v>303</v>
      </c>
      <c r="E1614" t="s">
        <v>50</v>
      </c>
      <c r="F1614" s="1">
        <v>42832</v>
      </c>
      <c r="G1614" s="1">
        <v>42910</v>
      </c>
      <c r="H1614">
        <v>51</v>
      </c>
      <c r="I1614" t="str">
        <f>VLOOKUP(pipeline!D1614,account,2,FALSE)</f>
        <v>software</v>
      </c>
      <c r="J1614">
        <f t="shared" si="1215"/>
        <v>2013</v>
      </c>
      <c r="K1614">
        <f t="shared" si="1216"/>
        <v>98.79</v>
      </c>
      <c r="L1614">
        <f t="shared" si="1217"/>
        <v>96</v>
      </c>
      <c r="M1614" t="str">
        <f t="shared" si="1218"/>
        <v>United States</v>
      </c>
      <c r="N1614" t="str">
        <f t="shared" si="1219"/>
        <v>Bubba Gump</v>
      </c>
      <c r="O1614" t="str">
        <f t="shared" si="1220"/>
        <v>MG</v>
      </c>
      <c r="P1614">
        <f t="shared" ref="P1614:P1619" si="1221">VLOOKUP(C1614,products,3,FALSE)</f>
        <v>55</v>
      </c>
      <c r="Q1614" t="str">
        <f t="shared" ref="Q1614:Q1619" si="1222">VLOOKUP(B1614,sales,2,FALSE)</f>
        <v>Celia Rouche</v>
      </c>
      <c r="R1614" t="str">
        <f t="shared" ref="R1614:R1619" si="1223">VLOOKUP(B1614,sales,3,FALSE)</f>
        <v>West</v>
      </c>
    </row>
    <row r="1615" spans="1:18">
      <c r="A1615" t="s">
        <v>1779</v>
      </c>
      <c r="B1615" t="s">
        <v>8</v>
      </c>
      <c r="C1615" t="s">
        <v>55</v>
      </c>
      <c r="D1615" t="s">
        <v>294</v>
      </c>
      <c r="E1615" t="s">
        <v>52</v>
      </c>
      <c r="F1615" s="1">
        <v>42832</v>
      </c>
      <c r="G1615" s="1">
        <v>42840</v>
      </c>
      <c r="H1615">
        <v>0</v>
      </c>
      <c r="I1615" t="str">
        <f>VLOOKUP(pipeline!D1615,account,2,FALSE)</f>
        <v>retail</v>
      </c>
      <c r="J1615">
        <f t="shared" si="1215"/>
        <v>2010</v>
      </c>
      <c r="K1615">
        <f t="shared" si="1216"/>
        <v>71.12</v>
      </c>
      <c r="L1615">
        <f t="shared" si="1217"/>
        <v>144</v>
      </c>
      <c r="M1615" t="str">
        <f t="shared" si="1218"/>
        <v>United States</v>
      </c>
      <c r="N1615">
        <f t="shared" si="1219"/>
        <v>0</v>
      </c>
      <c r="O1615" t="str">
        <f t="shared" si="1220"/>
        <v>GTX</v>
      </c>
      <c r="P1615">
        <f t="shared" si="1221"/>
        <v>550</v>
      </c>
      <c r="Q1615" t="str">
        <f t="shared" si="1222"/>
        <v>Cara Losch</v>
      </c>
      <c r="R1615" t="str">
        <f t="shared" si="1223"/>
        <v>East</v>
      </c>
    </row>
    <row r="1616" spans="1:18">
      <c r="A1616" t="s">
        <v>1780</v>
      </c>
      <c r="B1616" t="s">
        <v>26</v>
      </c>
      <c r="C1616" t="s">
        <v>57</v>
      </c>
      <c r="D1616" t="s">
        <v>184</v>
      </c>
      <c r="E1616" t="s">
        <v>52</v>
      </c>
      <c r="F1616" s="1">
        <v>42832</v>
      </c>
      <c r="G1616" s="1">
        <v>42843</v>
      </c>
      <c r="H1616">
        <v>0</v>
      </c>
      <c r="I1616" t="str">
        <f>VLOOKUP(pipeline!D1616,account,2,FALSE)</f>
        <v>retail</v>
      </c>
      <c r="J1616">
        <f t="shared" si="1215"/>
        <v>1995</v>
      </c>
      <c r="K1616">
        <f t="shared" si="1216"/>
        <v>332.43</v>
      </c>
      <c r="L1616">
        <f t="shared" si="1217"/>
        <v>799</v>
      </c>
      <c r="M1616" t="str">
        <f t="shared" si="1218"/>
        <v>United States</v>
      </c>
      <c r="N1616">
        <f t="shared" si="1219"/>
        <v>0</v>
      </c>
      <c r="O1616" t="str">
        <f t="shared" si="1220"/>
        <v>MG</v>
      </c>
      <c r="P1616">
        <f t="shared" si="1221"/>
        <v>3393</v>
      </c>
      <c r="Q1616" t="str">
        <f t="shared" si="1222"/>
        <v>Melvin Marxen</v>
      </c>
      <c r="R1616" t="str">
        <f t="shared" si="1223"/>
        <v>Central</v>
      </c>
    </row>
    <row r="1617" spans="1:18">
      <c r="A1617" t="s">
        <v>1781</v>
      </c>
      <c r="B1617" t="s">
        <v>37</v>
      </c>
      <c r="C1617" t="s">
        <v>58</v>
      </c>
      <c r="D1617" t="s">
        <v>101</v>
      </c>
      <c r="E1617" t="s">
        <v>50</v>
      </c>
      <c r="F1617" s="1">
        <v>42832</v>
      </c>
      <c r="G1617" s="1">
        <v>42873</v>
      </c>
      <c r="H1617">
        <v>1103</v>
      </c>
      <c r="I1617" t="str">
        <f>VLOOKUP(pipeline!D1617,account,2,FALSE)</f>
        <v>telecommunications</v>
      </c>
      <c r="J1617">
        <f t="shared" si="1215"/>
        <v>1999</v>
      </c>
      <c r="K1617">
        <f t="shared" si="1216"/>
        <v>1699.85</v>
      </c>
      <c r="L1617">
        <f t="shared" si="1217"/>
        <v>5108</v>
      </c>
      <c r="M1617" t="str">
        <f t="shared" si="1218"/>
        <v>United States</v>
      </c>
      <c r="N1617">
        <f t="shared" si="1219"/>
        <v>0</v>
      </c>
      <c r="O1617" t="str">
        <f t="shared" si="1220"/>
        <v>GTX</v>
      </c>
      <c r="P1617">
        <f t="shared" si="1221"/>
        <v>1096</v>
      </c>
      <c r="Q1617" t="str">
        <f t="shared" si="1222"/>
        <v>Summer Sewald</v>
      </c>
      <c r="R1617" t="str">
        <f t="shared" si="1223"/>
        <v>West</v>
      </c>
    </row>
    <row r="1618" spans="1:18">
      <c r="A1618" t="s">
        <v>1782</v>
      </c>
      <c r="B1618" t="s">
        <v>27</v>
      </c>
      <c r="C1618" t="s">
        <v>58</v>
      </c>
      <c r="D1618" t="s">
        <v>117</v>
      </c>
      <c r="E1618" t="s">
        <v>50</v>
      </c>
      <c r="F1618" s="1">
        <v>42832</v>
      </c>
      <c r="G1618" s="1">
        <v>42834</v>
      </c>
      <c r="H1618">
        <v>1091</v>
      </c>
      <c r="I1618" t="str">
        <f>VLOOKUP(pipeline!D1618,account,2,FALSE)</f>
        <v>services</v>
      </c>
      <c r="J1618">
        <f t="shared" si="1215"/>
        <v>1997</v>
      </c>
      <c r="K1618">
        <f t="shared" si="1216"/>
        <v>2041.73</v>
      </c>
      <c r="L1618">
        <f t="shared" si="1217"/>
        <v>5276</v>
      </c>
      <c r="M1618" t="str">
        <f t="shared" si="1218"/>
        <v>United States</v>
      </c>
      <c r="N1618">
        <f t="shared" si="1219"/>
        <v>0</v>
      </c>
      <c r="O1618" t="str">
        <f t="shared" si="1220"/>
        <v>GTX</v>
      </c>
      <c r="P1618">
        <f t="shared" si="1221"/>
        <v>1096</v>
      </c>
      <c r="Q1618" t="str">
        <f t="shared" si="1222"/>
        <v>Melvin Marxen</v>
      </c>
      <c r="R1618" t="str">
        <f t="shared" si="1223"/>
        <v>Central</v>
      </c>
    </row>
    <row r="1619" spans="1:18">
      <c r="A1619" t="s">
        <v>1783</v>
      </c>
      <c r="B1619" t="s">
        <v>27</v>
      </c>
      <c r="C1619" t="s">
        <v>58</v>
      </c>
      <c r="D1619" t="s">
        <v>95</v>
      </c>
      <c r="E1619" t="s">
        <v>50</v>
      </c>
      <c r="F1619" s="1">
        <v>42832</v>
      </c>
      <c r="G1619" s="1">
        <v>42842</v>
      </c>
      <c r="H1619">
        <v>1189</v>
      </c>
      <c r="I1619" t="str">
        <f>VLOOKUP(pipeline!D1619,account,2,FALSE)</f>
        <v>medical</v>
      </c>
      <c r="J1619">
        <f t="shared" si="1215"/>
        <v>1984</v>
      </c>
      <c r="K1619">
        <f t="shared" si="1216"/>
        <v>441.08</v>
      </c>
      <c r="L1619">
        <f t="shared" si="1217"/>
        <v>1210</v>
      </c>
      <c r="M1619" t="str">
        <f t="shared" si="1218"/>
        <v>United States</v>
      </c>
      <c r="N1619">
        <f t="shared" si="1219"/>
        <v>0</v>
      </c>
      <c r="O1619" t="str">
        <f t="shared" si="1220"/>
        <v>GTX</v>
      </c>
      <c r="P1619">
        <f t="shared" si="1221"/>
        <v>1096</v>
      </c>
      <c r="Q1619" t="str">
        <f t="shared" si="1222"/>
        <v>Melvin Marxen</v>
      </c>
      <c r="R1619" t="str">
        <f t="shared" si="1223"/>
        <v>Central</v>
      </c>
    </row>
    <row r="1620" spans="1:18">
      <c r="A1620" t="s">
        <v>1784</v>
      </c>
      <c r="B1620" t="s">
        <v>38</v>
      </c>
      <c r="C1620" t="s">
        <v>55</v>
      </c>
      <c r="D1620" t="s">
        <v>151</v>
      </c>
      <c r="E1620" t="s">
        <v>52</v>
      </c>
      <c r="F1620" s="1">
        <v>42832</v>
      </c>
      <c r="G1620" s="1">
        <v>42867</v>
      </c>
      <c r="H1620">
        <v>0</v>
      </c>
      <c r="I1620" t="str">
        <f>VLOOKUP(pipeline!D1620,account,2,FALSE)</f>
        <v>finance</v>
      </c>
      <c r="J1620">
        <f t="shared" si="1215"/>
        <v>2008</v>
      </c>
      <c r="K1620">
        <f t="shared" si="1216"/>
        <v>52.5</v>
      </c>
      <c r="L1620">
        <f t="shared" si="1217"/>
        <v>165</v>
      </c>
      <c r="M1620" t="str">
        <f t="shared" si="1218"/>
        <v>United States</v>
      </c>
      <c r="N1620">
        <f t="shared" si="1219"/>
        <v>0</v>
      </c>
      <c r="O1620" t="str">
        <f t="shared" si="1220"/>
        <v>GTX</v>
      </c>
      <c r="P1620">
        <f>VLOOKUP(C1620,products,3,FALSE)</f>
        <v>550</v>
      </c>
      <c r="Q1620" t="str">
        <f>VLOOKUP(B1620,sales,2,FALSE)</f>
        <v>Summer Sewald</v>
      </c>
      <c r="R1620" t="str">
        <f>VLOOKUP(B1620,sales,3,FALSE)</f>
        <v>West</v>
      </c>
    </row>
    <row r="1621" spans="1:18">
      <c r="A1621" t="s">
        <v>1785</v>
      </c>
      <c r="B1621" t="s">
        <v>38</v>
      </c>
      <c r="C1621" t="s">
        <v>58</v>
      </c>
      <c r="D1621" t="s">
        <v>210</v>
      </c>
      <c r="E1621" t="s">
        <v>52</v>
      </c>
      <c r="F1621" s="1">
        <v>42832</v>
      </c>
      <c r="G1621" s="1">
        <v>42841</v>
      </c>
      <c r="H1621">
        <v>0</v>
      </c>
      <c r="I1621" t="str">
        <f>VLOOKUP(pipeline!D1621,account,2,FALSE)</f>
        <v>technolgy</v>
      </c>
      <c r="J1621">
        <f t="shared" si="1215"/>
        <v>1980</v>
      </c>
      <c r="K1621">
        <f t="shared" si="1216"/>
        <v>7708.38</v>
      </c>
      <c r="L1621">
        <f t="shared" si="1217"/>
        <v>13756</v>
      </c>
      <c r="M1621" t="str">
        <f t="shared" si="1218"/>
        <v>United States</v>
      </c>
      <c r="N1621">
        <f t="shared" si="1219"/>
        <v>0</v>
      </c>
      <c r="O1621" t="str">
        <f t="shared" si="1220"/>
        <v>GTX</v>
      </c>
      <c r="P1621">
        <f>VLOOKUP(C1621,products,3,FALSE)</f>
        <v>1096</v>
      </c>
      <c r="Q1621" t="str">
        <f>VLOOKUP(B1621,sales,2,FALSE)</f>
        <v>Summer Sewald</v>
      </c>
      <c r="R1621" t="str">
        <f>VLOOKUP(B1621,sales,3,FALSE)</f>
        <v>West</v>
      </c>
    </row>
    <row r="1622" spans="1:18">
      <c r="A1622" t="s">
        <v>1786</v>
      </c>
      <c r="B1622" t="s">
        <v>21</v>
      </c>
      <c r="C1622" t="s">
        <v>55</v>
      </c>
      <c r="D1622" t="s">
        <v>85</v>
      </c>
      <c r="E1622" t="s">
        <v>52</v>
      </c>
      <c r="F1622" s="1">
        <v>42832</v>
      </c>
      <c r="G1622" s="1">
        <v>42841</v>
      </c>
      <c r="H1622">
        <v>0</v>
      </c>
      <c r="I1622" t="str">
        <f>VLOOKUP(pipeline!D1622,account,2,FALSE)</f>
        <v>software</v>
      </c>
      <c r="J1622">
        <f t="shared" ref="J1622:J1630" si="1224">VLOOKUP(D1622,account,3,FALSE)</f>
        <v>1998</v>
      </c>
      <c r="K1622">
        <f t="shared" ref="K1622:K1630" si="1225">VLOOKUP(D1622,account,4,FALSE)</f>
        <v>2714.9</v>
      </c>
      <c r="L1622">
        <f t="shared" ref="L1622:L1630" si="1226">VLOOKUP(D1622,account,5,FALSE)</f>
        <v>2641</v>
      </c>
      <c r="M1622" t="str">
        <f t="shared" ref="M1622:M1630" si="1227">VLOOKUP(D1622,account,6,FALSE)</f>
        <v>United States</v>
      </c>
      <c r="N1622" t="str">
        <f t="shared" ref="N1622:N1630" si="1228">VLOOKUP(D1622,accounts,7,FALSE)</f>
        <v>Acme Corporation</v>
      </c>
      <c r="O1622" t="str">
        <f t="shared" ref="O1622:O1630" si="1229">VLOOKUP(C1622,products,2,FALSE)</f>
        <v>GTX</v>
      </c>
      <c r="P1622">
        <f>VLOOKUP(C1622,products,3,FALSE)</f>
        <v>550</v>
      </c>
      <c r="Q1622" t="str">
        <f>VLOOKUP(B1622,sales,2,FALSE)</f>
        <v>Dustin Brinkmann</v>
      </c>
      <c r="R1622" t="str">
        <f>VLOOKUP(B1622,sales,3,FALSE)</f>
        <v>Central</v>
      </c>
    </row>
    <row r="1623" spans="1:18">
      <c r="A1623" t="s">
        <v>1787</v>
      </c>
      <c r="B1623" t="s">
        <v>15</v>
      </c>
      <c r="C1623" t="s">
        <v>55</v>
      </c>
      <c r="D1623" t="s">
        <v>226</v>
      </c>
      <c r="E1623" t="s">
        <v>50</v>
      </c>
      <c r="F1623" s="1">
        <v>42832</v>
      </c>
      <c r="G1623" s="1">
        <v>42838</v>
      </c>
      <c r="H1623">
        <v>522</v>
      </c>
      <c r="I1623" t="str">
        <f>VLOOKUP(pipeline!D1623,account,2,FALSE)</f>
        <v>medical</v>
      </c>
      <c r="J1623">
        <f t="shared" si="1224"/>
        <v>2017</v>
      </c>
      <c r="K1623">
        <f t="shared" si="1225"/>
        <v>4.54</v>
      </c>
      <c r="L1623">
        <f t="shared" si="1226"/>
        <v>9</v>
      </c>
      <c r="M1623" t="str">
        <f t="shared" si="1227"/>
        <v>United States</v>
      </c>
      <c r="N1623">
        <f t="shared" si="1228"/>
        <v>0</v>
      </c>
      <c r="O1623" t="str">
        <f t="shared" si="1229"/>
        <v>GTX</v>
      </c>
      <c r="P1623">
        <f>VLOOKUP(C1623,products,3,FALSE)</f>
        <v>550</v>
      </c>
      <c r="Q1623" t="str">
        <f>VLOOKUP(B1623,sales,2,FALSE)</f>
        <v>Celia Rouche</v>
      </c>
      <c r="R1623" t="str">
        <f>VLOOKUP(B1623,sales,3,FALSE)</f>
        <v>West</v>
      </c>
    </row>
    <row r="1624" spans="1:18">
      <c r="A1624" t="s">
        <v>1788</v>
      </c>
      <c r="B1624" t="s">
        <v>40</v>
      </c>
      <c r="C1624" t="s">
        <v>58</v>
      </c>
      <c r="D1624" t="s">
        <v>110</v>
      </c>
      <c r="E1624" t="s">
        <v>50</v>
      </c>
      <c r="F1624" s="1">
        <v>42832</v>
      </c>
      <c r="G1624" s="1">
        <v>42833</v>
      </c>
      <c r="H1624">
        <v>1109</v>
      </c>
      <c r="I1624" t="str">
        <f>VLOOKUP(pipeline!D1624,account,2,FALSE)</f>
        <v>telecommunications</v>
      </c>
      <c r="J1624">
        <f t="shared" si="1224"/>
        <v>1994</v>
      </c>
      <c r="K1624">
        <f t="shared" si="1225"/>
        <v>1188.42</v>
      </c>
      <c r="L1624">
        <f t="shared" si="1226"/>
        <v>3015</v>
      </c>
      <c r="M1624" t="str">
        <f t="shared" si="1227"/>
        <v>United States</v>
      </c>
      <c r="N1624">
        <f t="shared" si="1228"/>
        <v>0</v>
      </c>
      <c r="O1624" t="str">
        <f t="shared" si="1229"/>
        <v>GTX</v>
      </c>
      <c r="P1624">
        <f t="shared" ref="P1624:P1630" si="1230">VLOOKUP(C1624,products,3,FALSE)</f>
        <v>1096</v>
      </c>
      <c r="Q1624" t="str">
        <f t="shared" ref="Q1624:Q1630" si="1231">VLOOKUP(B1624,sales,2,FALSE)</f>
        <v>Summer Sewald</v>
      </c>
      <c r="R1624" t="str">
        <f t="shared" ref="R1624:R1630" si="1232">VLOOKUP(B1624,sales,3,FALSE)</f>
        <v>West</v>
      </c>
    </row>
    <row r="1625" spans="1:18">
      <c r="A1625" t="s">
        <v>1789</v>
      </c>
      <c r="B1625" t="s">
        <v>22</v>
      </c>
      <c r="C1625" t="s">
        <v>59</v>
      </c>
      <c r="D1625" t="s">
        <v>147</v>
      </c>
      <c r="E1625" t="s">
        <v>50</v>
      </c>
      <c r="F1625" s="1">
        <v>42832</v>
      </c>
      <c r="G1625" s="1">
        <v>42838</v>
      </c>
      <c r="H1625">
        <v>4659</v>
      </c>
      <c r="I1625" t="str">
        <f>VLOOKUP(pipeline!D1625,account,2,FALSE)</f>
        <v>retail</v>
      </c>
      <c r="J1625">
        <f t="shared" si="1224"/>
        <v>2007</v>
      </c>
      <c r="K1625">
        <f t="shared" si="1225"/>
        <v>894.33</v>
      </c>
      <c r="L1625">
        <f t="shared" si="1226"/>
        <v>1635</v>
      </c>
      <c r="M1625" t="str">
        <f t="shared" si="1227"/>
        <v>Italy</v>
      </c>
      <c r="N1625">
        <f t="shared" si="1228"/>
        <v>0</v>
      </c>
      <c r="O1625" t="str">
        <f t="shared" si="1229"/>
        <v>GTX</v>
      </c>
      <c r="P1625">
        <f t="shared" si="1230"/>
        <v>5482</v>
      </c>
      <c r="Q1625" t="str">
        <f t="shared" si="1231"/>
        <v>Dustin Brinkmann</v>
      </c>
      <c r="R1625" t="str">
        <f t="shared" si="1232"/>
        <v>Central</v>
      </c>
    </row>
    <row r="1626" spans="1:18">
      <c r="A1626" t="s">
        <v>1790</v>
      </c>
      <c r="B1626" t="s">
        <v>29</v>
      </c>
      <c r="C1626" t="s">
        <v>55</v>
      </c>
      <c r="D1626" t="s">
        <v>82</v>
      </c>
      <c r="E1626" t="s">
        <v>52</v>
      </c>
      <c r="F1626" s="1">
        <v>42832</v>
      </c>
      <c r="G1626" s="1">
        <v>42841</v>
      </c>
      <c r="H1626">
        <v>0</v>
      </c>
      <c r="I1626" t="str">
        <f>VLOOKUP(pipeline!D1626,account,2,FALSE)</f>
        <v>retail</v>
      </c>
      <c r="J1626">
        <f t="shared" si="1224"/>
        <v>2001</v>
      </c>
      <c r="K1626">
        <f t="shared" si="1225"/>
        <v>718.62</v>
      </c>
      <c r="L1626">
        <f t="shared" si="1226"/>
        <v>2448</v>
      </c>
      <c r="M1626" t="str">
        <f t="shared" si="1227"/>
        <v>United States</v>
      </c>
      <c r="N1626">
        <f t="shared" si="1228"/>
        <v>0</v>
      </c>
      <c r="O1626" t="str">
        <f t="shared" si="1229"/>
        <v>GTX</v>
      </c>
      <c r="P1626">
        <f t="shared" si="1230"/>
        <v>550</v>
      </c>
      <c r="Q1626" t="str">
        <f t="shared" si="1231"/>
        <v>Melvin Marxen</v>
      </c>
      <c r="R1626" t="str">
        <f t="shared" si="1232"/>
        <v>Central</v>
      </c>
    </row>
    <row r="1627" spans="1:18">
      <c r="A1627" t="s">
        <v>1791</v>
      </c>
      <c r="B1627" t="s">
        <v>23</v>
      </c>
      <c r="C1627" t="s">
        <v>59</v>
      </c>
      <c r="D1627" t="s">
        <v>85</v>
      </c>
      <c r="E1627" t="s">
        <v>52</v>
      </c>
      <c r="F1627" s="1">
        <v>42832</v>
      </c>
      <c r="G1627" s="1">
        <v>42899</v>
      </c>
      <c r="H1627">
        <v>0</v>
      </c>
      <c r="I1627" t="str">
        <f>VLOOKUP(pipeline!D1627,account,2,FALSE)</f>
        <v>software</v>
      </c>
      <c r="J1627">
        <f t="shared" si="1224"/>
        <v>1998</v>
      </c>
      <c r="K1627">
        <f t="shared" si="1225"/>
        <v>2714.9</v>
      </c>
      <c r="L1627">
        <f t="shared" si="1226"/>
        <v>2641</v>
      </c>
      <c r="M1627" t="str">
        <f t="shared" si="1227"/>
        <v>United States</v>
      </c>
      <c r="N1627" t="str">
        <f t="shared" si="1228"/>
        <v>Acme Corporation</v>
      </c>
      <c r="O1627" t="str">
        <f t="shared" si="1229"/>
        <v>GTX</v>
      </c>
      <c r="P1627">
        <f t="shared" si="1230"/>
        <v>5482</v>
      </c>
      <c r="Q1627" t="str">
        <f t="shared" si="1231"/>
        <v>Dustin Brinkmann</v>
      </c>
      <c r="R1627" t="str">
        <f t="shared" si="1232"/>
        <v>Central</v>
      </c>
    </row>
    <row r="1628" spans="1:18">
      <c r="A1628" t="s">
        <v>1792</v>
      </c>
      <c r="B1628" t="s">
        <v>23</v>
      </c>
      <c r="C1628" t="s">
        <v>59</v>
      </c>
      <c r="D1628" t="s">
        <v>108</v>
      </c>
      <c r="E1628" t="s">
        <v>52</v>
      </c>
      <c r="F1628" s="1">
        <v>42832</v>
      </c>
      <c r="G1628" s="1">
        <v>42834</v>
      </c>
      <c r="H1628">
        <v>0</v>
      </c>
      <c r="I1628" t="str">
        <f>VLOOKUP(pipeline!D1628,account,2,FALSE)</f>
        <v>telecommunications</v>
      </c>
      <c r="J1628">
        <f t="shared" si="1224"/>
        <v>1988</v>
      </c>
      <c r="K1628">
        <f t="shared" si="1225"/>
        <v>5266.09</v>
      </c>
      <c r="L1628">
        <f t="shared" si="1226"/>
        <v>8595</v>
      </c>
      <c r="M1628" t="str">
        <f t="shared" si="1227"/>
        <v>United States</v>
      </c>
      <c r="N1628" t="str">
        <f t="shared" si="1228"/>
        <v>Sonron</v>
      </c>
      <c r="O1628" t="str">
        <f t="shared" si="1229"/>
        <v>GTX</v>
      </c>
      <c r="P1628">
        <f t="shared" si="1230"/>
        <v>5482</v>
      </c>
      <c r="Q1628" t="str">
        <f t="shared" si="1231"/>
        <v>Dustin Brinkmann</v>
      </c>
      <c r="R1628" t="str">
        <f t="shared" si="1232"/>
        <v>Central</v>
      </c>
    </row>
    <row r="1629" spans="1:18">
      <c r="A1629" t="s">
        <v>1793</v>
      </c>
      <c r="B1629" t="s">
        <v>23</v>
      </c>
      <c r="C1629" t="s">
        <v>56</v>
      </c>
      <c r="D1629" t="s">
        <v>145</v>
      </c>
      <c r="E1629" t="s">
        <v>52</v>
      </c>
      <c r="F1629" s="1">
        <v>42832</v>
      </c>
      <c r="G1629" s="1">
        <v>42885</v>
      </c>
      <c r="H1629">
        <v>0</v>
      </c>
      <c r="I1629" t="str">
        <f>VLOOKUP(pipeline!D1629,account,2,FALSE)</f>
        <v>marketing</v>
      </c>
      <c r="J1629">
        <f t="shared" si="1224"/>
        <v>1985</v>
      </c>
      <c r="K1629">
        <f t="shared" si="1225"/>
        <v>375.43</v>
      </c>
      <c r="L1629">
        <f t="shared" si="1226"/>
        <v>1190</v>
      </c>
      <c r="M1629" t="str">
        <f t="shared" si="1227"/>
        <v>United States</v>
      </c>
      <c r="N1629">
        <f t="shared" si="1228"/>
        <v>0</v>
      </c>
      <c r="O1629" t="str">
        <f t="shared" si="1229"/>
        <v>MG</v>
      </c>
      <c r="P1629">
        <f t="shared" si="1230"/>
        <v>55</v>
      </c>
      <c r="Q1629" t="str">
        <f t="shared" si="1231"/>
        <v>Dustin Brinkmann</v>
      </c>
      <c r="R1629" t="str">
        <f t="shared" si="1232"/>
        <v>Central</v>
      </c>
    </row>
    <row r="1630" spans="1:18">
      <c r="A1630" t="s">
        <v>1794</v>
      </c>
      <c r="B1630" t="s">
        <v>23</v>
      </c>
      <c r="C1630" t="s">
        <v>57</v>
      </c>
      <c r="D1630" t="s">
        <v>170</v>
      </c>
      <c r="E1630" t="s">
        <v>52</v>
      </c>
      <c r="F1630" s="1">
        <v>42832</v>
      </c>
      <c r="G1630" s="1">
        <v>42837</v>
      </c>
      <c r="H1630">
        <v>0</v>
      </c>
      <c r="I1630" t="str">
        <f>VLOOKUP(pipeline!D1630,account,2,FALSE)</f>
        <v>technolgy</v>
      </c>
      <c r="J1630">
        <f t="shared" si="1224"/>
        <v>1987</v>
      </c>
      <c r="K1630">
        <f t="shared" si="1225"/>
        <v>2938.67</v>
      </c>
      <c r="L1630">
        <f t="shared" si="1226"/>
        <v>8775</v>
      </c>
      <c r="M1630" t="str">
        <f t="shared" si="1227"/>
        <v>Panama</v>
      </c>
      <c r="N1630">
        <f t="shared" si="1228"/>
        <v>0</v>
      </c>
      <c r="O1630" t="str">
        <f t="shared" si="1229"/>
        <v>MG</v>
      </c>
      <c r="P1630">
        <f t="shared" si="1230"/>
        <v>3393</v>
      </c>
      <c r="Q1630" t="str">
        <f t="shared" si="1231"/>
        <v>Dustin Brinkmann</v>
      </c>
      <c r="R1630" t="str">
        <f t="shared" si="1232"/>
        <v>Central</v>
      </c>
    </row>
    <row r="1631" spans="1:18">
      <c r="A1631" t="s">
        <v>1795</v>
      </c>
      <c r="B1631" t="s">
        <v>17</v>
      </c>
      <c r="C1631" t="s">
        <v>57</v>
      </c>
      <c r="D1631" t="s">
        <v>210</v>
      </c>
      <c r="E1631" t="s">
        <v>52</v>
      </c>
      <c r="F1631" s="1">
        <v>42832</v>
      </c>
      <c r="G1631" s="1">
        <v>42841</v>
      </c>
      <c r="H1631">
        <v>0</v>
      </c>
      <c r="I1631" t="str">
        <f>VLOOKUP(pipeline!D1631,account,2,FALSE)</f>
        <v>technolgy</v>
      </c>
      <c r="J1631">
        <f>VLOOKUP(D1631,account,3,FALSE)</f>
        <v>1980</v>
      </c>
      <c r="K1631">
        <f>VLOOKUP(D1631,account,4,FALSE)</f>
        <v>7708.38</v>
      </c>
      <c r="L1631">
        <f>VLOOKUP(D1631,account,5,FALSE)</f>
        <v>13756</v>
      </c>
      <c r="M1631" t="str">
        <f>VLOOKUP(D1631,account,6,FALSE)</f>
        <v>United States</v>
      </c>
      <c r="N1631">
        <f>VLOOKUP(D1631,accounts,7,FALSE)</f>
        <v>0</v>
      </c>
      <c r="O1631" t="str">
        <f>VLOOKUP(C1631,products,2,FALSE)</f>
        <v>MG</v>
      </c>
      <c r="P1631">
        <f t="shared" ref="P1631:P1637" si="1233">VLOOKUP(C1631,products,3,FALSE)</f>
        <v>3393</v>
      </c>
      <c r="Q1631" t="str">
        <f t="shared" ref="Q1631:Q1637" si="1234">VLOOKUP(B1631,sales,2,FALSE)</f>
        <v>Celia Rouche</v>
      </c>
      <c r="R1631" t="str">
        <f t="shared" ref="R1631:R1637" si="1235">VLOOKUP(B1631,sales,3,FALSE)</f>
        <v>West</v>
      </c>
    </row>
    <row r="1632" spans="1:18">
      <c r="A1632" t="s">
        <v>1796</v>
      </c>
      <c r="B1632" t="s">
        <v>41</v>
      </c>
      <c r="C1632" t="s">
        <v>57</v>
      </c>
      <c r="D1632" t="s">
        <v>103</v>
      </c>
      <c r="E1632" t="s">
        <v>52</v>
      </c>
      <c r="F1632" s="1">
        <v>42832</v>
      </c>
      <c r="G1632" s="1">
        <v>42838</v>
      </c>
      <c r="H1632">
        <v>0</v>
      </c>
      <c r="I1632" t="str">
        <f>VLOOKUP(pipeline!D1632,account,2,FALSE)</f>
        <v>employment</v>
      </c>
      <c r="J1632">
        <f>VLOOKUP(D1632,account,3,FALSE)</f>
        <v>1988</v>
      </c>
      <c r="K1632">
        <f>VLOOKUP(D1632,account,4,FALSE)</f>
        <v>2059.9</v>
      </c>
      <c r="L1632">
        <f>VLOOKUP(D1632,account,5,FALSE)</f>
        <v>3644</v>
      </c>
      <c r="M1632" t="str">
        <f>VLOOKUP(D1632,account,6,FALSE)</f>
        <v>United States</v>
      </c>
      <c r="N1632">
        <f>VLOOKUP(D1632,accounts,7,FALSE)</f>
        <v>0</v>
      </c>
      <c r="O1632" t="str">
        <f>VLOOKUP(C1632,products,2,FALSE)</f>
        <v>MG</v>
      </c>
      <c r="P1632">
        <f t="shared" si="1233"/>
        <v>3393</v>
      </c>
      <c r="Q1632" t="str">
        <f t="shared" si="1234"/>
        <v>Summer Sewald</v>
      </c>
      <c r="R1632" t="str">
        <f t="shared" si="1235"/>
        <v>West</v>
      </c>
    </row>
    <row r="1633" spans="1:18">
      <c r="A1633" t="s">
        <v>1797</v>
      </c>
      <c r="B1633" t="s">
        <v>19</v>
      </c>
      <c r="C1633" t="s">
        <v>57</v>
      </c>
      <c r="D1633" t="s">
        <v>129</v>
      </c>
      <c r="E1633" t="s">
        <v>52</v>
      </c>
      <c r="F1633" s="1">
        <v>42833</v>
      </c>
      <c r="G1633" s="1">
        <v>42840</v>
      </c>
      <c r="H1633">
        <v>0</v>
      </c>
      <c r="I1633" t="str">
        <f>VLOOKUP(pipeline!D1633,account,2,FALSE)</f>
        <v>marketing</v>
      </c>
      <c r="J1633">
        <f>VLOOKUP(D1633,account,3,FALSE)</f>
        <v>1995</v>
      </c>
      <c r="K1633">
        <f>VLOOKUP(D1633,account,4,FALSE)</f>
        <v>2173.98</v>
      </c>
      <c r="L1633">
        <f>VLOOKUP(D1633,account,5,FALSE)</f>
        <v>2928</v>
      </c>
      <c r="M1633" t="str">
        <f>VLOOKUP(D1633,account,6,FALSE)</f>
        <v>United States</v>
      </c>
      <c r="N1633" t="str">
        <f>VLOOKUP(D1633,accounts,7,FALSE)</f>
        <v>Inity</v>
      </c>
      <c r="O1633" t="str">
        <f>VLOOKUP(C1633,products,2,FALSE)</f>
        <v>MG</v>
      </c>
      <c r="P1633">
        <f t="shared" si="1233"/>
        <v>3393</v>
      </c>
      <c r="Q1633" t="str">
        <f t="shared" si="1234"/>
        <v>Dustin Brinkmann</v>
      </c>
      <c r="R1633" t="str">
        <f t="shared" si="1235"/>
        <v>Central</v>
      </c>
    </row>
    <row r="1634" spans="1:18">
      <c r="A1634" t="s">
        <v>1798</v>
      </c>
      <c r="B1634" t="s">
        <v>19</v>
      </c>
      <c r="C1634" t="s">
        <v>58</v>
      </c>
      <c r="D1634" t="s">
        <v>143</v>
      </c>
      <c r="E1634" t="s">
        <v>50</v>
      </c>
      <c r="F1634" s="1">
        <v>42833</v>
      </c>
      <c r="G1634" s="1">
        <v>42840</v>
      </c>
      <c r="H1634">
        <v>1142</v>
      </c>
      <c r="I1634" t="str">
        <f>VLOOKUP(pipeline!D1634,account,2,FALSE)</f>
        <v>finance</v>
      </c>
      <c r="J1634">
        <f>VLOOKUP(D1634,account,3,FALSE)</f>
        <v>1987</v>
      </c>
      <c r="K1634">
        <f>VLOOKUP(D1634,account,4,FALSE)</f>
        <v>1698.2</v>
      </c>
      <c r="L1634">
        <f>VLOOKUP(D1634,account,5,FALSE)</f>
        <v>3798</v>
      </c>
      <c r="M1634" t="str">
        <f>VLOOKUP(D1634,account,6,FALSE)</f>
        <v>United States</v>
      </c>
      <c r="N1634">
        <f>VLOOKUP(D1634,accounts,7,FALSE)</f>
        <v>0</v>
      </c>
      <c r="O1634" t="str">
        <f>VLOOKUP(C1634,products,2,FALSE)</f>
        <v>GTX</v>
      </c>
      <c r="P1634">
        <f t="shared" si="1233"/>
        <v>1096</v>
      </c>
      <c r="Q1634" t="str">
        <f t="shared" si="1234"/>
        <v>Dustin Brinkmann</v>
      </c>
      <c r="R1634" t="str">
        <f t="shared" si="1235"/>
        <v>Central</v>
      </c>
    </row>
    <row r="1635" spans="1:18">
      <c r="A1635" t="s">
        <v>1799</v>
      </c>
      <c r="B1635" t="s">
        <v>7</v>
      </c>
      <c r="C1635" t="s">
        <v>55</v>
      </c>
      <c r="D1635" t="s">
        <v>294</v>
      </c>
      <c r="E1635" t="s">
        <v>50</v>
      </c>
      <c r="F1635" s="1">
        <v>42833</v>
      </c>
      <c r="G1635" s="1">
        <v>42882</v>
      </c>
      <c r="H1635">
        <v>491</v>
      </c>
      <c r="I1635" t="str">
        <f>VLOOKUP(pipeline!D1635,account,2,FALSE)</f>
        <v>retail</v>
      </c>
      <c r="J1635">
        <f t="shared" ref="J1635:J1644" si="1236">VLOOKUP(D1635,account,3,FALSE)</f>
        <v>2010</v>
      </c>
      <c r="K1635">
        <f t="shared" ref="K1635:K1644" si="1237">VLOOKUP(D1635,account,4,FALSE)</f>
        <v>71.12</v>
      </c>
      <c r="L1635">
        <f t="shared" ref="L1635:L1644" si="1238">VLOOKUP(D1635,account,5,FALSE)</f>
        <v>144</v>
      </c>
      <c r="M1635" t="str">
        <f t="shared" ref="M1635:M1644" si="1239">VLOOKUP(D1635,account,6,FALSE)</f>
        <v>United States</v>
      </c>
      <c r="N1635">
        <f t="shared" ref="N1635:N1644" si="1240">VLOOKUP(D1635,accounts,7,FALSE)</f>
        <v>0</v>
      </c>
      <c r="O1635" t="str">
        <f t="shared" ref="O1635:O1644" si="1241">VLOOKUP(C1635,products,2,FALSE)</f>
        <v>GTX</v>
      </c>
      <c r="P1635">
        <f t="shared" si="1233"/>
        <v>550</v>
      </c>
      <c r="Q1635" t="str">
        <f t="shared" si="1234"/>
        <v>Cara Losch</v>
      </c>
      <c r="R1635" t="str">
        <f t="shared" si="1235"/>
        <v>East</v>
      </c>
    </row>
    <row r="1636" spans="1:18">
      <c r="A1636" t="s">
        <v>1800</v>
      </c>
      <c r="B1636" t="s">
        <v>33</v>
      </c>
      <c r="C1636" t="s">
        <v>59</v>
      </c>
      <c r="D1636" t="s">
        <v>196</v>
      </c>
      <c r="E1636" t="s">
        <v>53</v>
      </c>
      <c r="F1636" s="1">
        <v>42833</v>
      </c>
      <c r="I1636" t="str">
        <f>VLOOKUP(pipeline!D1636,account,2,FALSE)</f>
        <v>employment</v>
      </c>
      <c r="J1636">
        <f t="shared" si="1236"/>
        <v>1983</v>
      </c>
      <c r="K1636">
        <f t="shared" si="1237"/>
        <v>2871.35</v>
      </c>
      <c r="L1636">
        <f t="shared" si="1238"/>
        <v>9561</v>
      </c>
      <c r="M1636" t="str">
        <f t="shared" si="1239"/>
        <v>United States</v>
      </c>
      <c r="N1636">
        <f t="shared" si="1240"/>
        <v>0</v>
      </c>
      <c r="O1636" t="str">
        <f t="shared" si="1241"/>
        <v>GTX</v>
      </c>
      <c r="P1636">
        <f t="shared" si="1233"/>
        <v>5482</v>
      </c>
      <c r="Q1636" t="str">
        <f t="shared" si="1234"/>
        <v>Rocco Neubert</v>
      </c>
      <c r="R1636" t="str">
        <f t="shared" si="1235"/>
        <v>East</v>
      </c>
    </row>
    <row r="1637" spans="1:18">
      <c r="A1637" t="s">
        <v>1801</v>
      </c>
      <c r="B1637" t="s">
        <v>25</v>
      </c>
      <c r="C1637" t="s">
        <v>56</v>
      </c>
      <c r="D1637" t="s">
        <v>216</v>
      </c>
      <c r="E1637" t="s">
        <v>52</v>
      </c>
      <c r="F1637" s="1">
        <v>42833</v>
      </c>
      <c r="G1637" s="1">
        <v>42839</v>
      </c>
      <c r="H1637">
        <v>0</v>
      </c>
      <c r="I1637" t="str">
        <f>VLOOKUP(pipeline!D1637,account,2,FALSE)</f>
        <v>entertainment</v>
      </c>
      <c r="J1637">
        <f t="shared" si="1236"/>
        <v>1998</v>
      </c>
      <c r="K1637">
        <f t="shared" si="1237"/>
        <v>217.87</v>
      </c>
      <c r="L1637">
        <f t="shared" si="1238"/>
        <v>551</v>
      </c>
      <c r="M1637" t="str">
        <f t="shared" si="1239"/>
        <v>United States</v>
      </c>
      <c r="N1637">
        <f t="shared" si="1240"/>
        <v>0</v>
      </c>
      <c r="O1637" t="str">
        <f t="shared" si="1241"/>
        <v>MG</v>
      </c>
      <c r="P1637">
        <f t="shared" si="1233"/>
        <v>55</v>
      </c>
      <c r="Q1637" t="str">
        <f t="shared" si="1234"/>
        <v>Melvin Marxen</v>
      </c>
      <c r="R1637" t="str">
        <f t="shared" si="1235"/>
        <v>Central</v>
      </c>
    </row>
    <row r="1638" spans="1:18">
      <c r="A1638" t="s">
        <v>1802</v>
      </c>
      <c r="B1638" t="s">
        <v>34</v>
      </c>
      <c r="C1638" t="s">
        <v>55</v>
      </c>
      <c r="D1638" t="s">
        <v>318</v>
      </c>
      <c r="E1638" t="s">
        <v>50</v>
      </c>
      <c r="F1638" s="1">
        <v>42833</v>
      </c>
      <c r="G1638" s="1">
        <v>42900</v>
      </c>
      <c r="H1638">
        <v>547</v>
      </c>
      <c r="I1638" t="str">
        <f>VLOOKUP(pipeline!D1638,account,2,FALSE)</f>
        <v>retail</v>
      </c>
      <c r="J1638">
        <f t="shared" si="1236"/>
        <v>2000</v>
      </c>
      <c r="K1638">
        <f t="shared" si="1237"/>
        <v>167.89</v>
      </c>
      <c r="L1638">
        <f t="shared" si="1238"/>
        <v>493</v>
      </c>
      <c r="M1638" t="str">
        <f t="shared" si="1239"/>
        <v>Romania</v>
      </c>
      <c r="N1638">
        <f t="shared" si="1240"/>
        <v>0</v>
      </c>
      <c r="O1638" t="str">
        <f t="shared" si="1241"/>
        <v>GTX</v>
      </c>
      <c r="P1638">
        <f t="shared" ref="P1638:P1644" si="1242">VLOOKUP(C1638,products,3,FALSE)</f>
        <v>550</v>
      </c>
      <c r="Q1638" t="str">
        <f t="shared" ref="Q1638:Q1644" si="1243">VLOOKUP(B1638,sales,2,FALSE)</f>
        <v>Rocco Neubert</v>
      </c>
      <c r="R1638" t="str">
        <f t="shared" ref="R1638:R1644" si="1244">VLOOKUP(B1638,sales,3,FALSE)</f>
        <v>East</v>
      </c>
    </row>
    <row r="1639" spans="1:18">
      <c r="A1639" t="s">
        <v>1803</v>
      </c>
      <c r="B1639" t="s">
        <v>8</v>
      </c>
      <c r="C1639" t="s">
        <v>55</v>
      </c>
      <c r="D1639" t="s">
        <v>200</v>
      </c>
      <c r="E1639" t="s">
        <v>52</v>
      </c>
      <c r="F1639" s="1">
        <v>42833</v>
      </c>
      <c r="G1639" s="1">
        <v>42841</v>
      </c>
      <c r="H1639">
        <v>0</v>
      </c>
      <c r="I1639" t="str">
        <f>VLOOKUP(pipeline!D1639,account,2,FALSE)</f>
        <v>finance</v>
      </c>
      <c r="J1639">
        <f t="shared" si="1236"/>
        <v>1998</v>
      </c>
      <c r="K1639">
        <f t="shared" si="1237"/>
        <v>2022.14</v>
      </c>
      <c r="L1639">
        <f t="shared" si="1238"/>
        <v>5113</v>
      </c>
      <c r="M1639" t="str">
        <f t="shared" si="1239"/>
        <v>United States</v>
      </c>
      <c r="N1639">
        <f t="shared" si="1240"/>
        <v>0</v>
      </c>
      <c r="O1639" t="str">
        <f t="shared" si="1241"/>
        <v>GTX</v>
      </c>
      <c r="P1639">
        <f t="shared" si="1242"/>
        <v>550</v>
      </c>
      <c r="Q1639" t="str">
        <f t="shared" si="1243"/>
        <v>Cara Losch</v>
      </c>
      <c r="R1639" t="str">
        <f t="shared" si="1244"/>
        <v>East</v>
      </c>
    </row>
    <row r="1640" spans="1:18">
      <c r="A1640" t="s">
        <v>1804</v>
      </c>
      <c r="B1640" t="s">
        <v>14</v>
      </c>
      <c r="C1640" t="s">
        <v>58</v>
      </c>
      <c r="D1640" t="s">
        <v>273</v>
      </c>
      <c r="E1640" t="s">
        <v>50</v>
      </c>
      <c r="F1640" s="1">
        <v>42833</v>
      </c>
      <c r="G1640" s="1">
        <v>42880</v>
      </c>
      <c r="H1640">
        <v>935</v>
      </c>
      <c r="I1640" t="str">
        <f>VLOOKUP(pipeline!D1640,account,2,FALSE)</f>
        <v>retail</v>
      </c>
      <c r="J1640">
        <f t="shared" si="1236"/>
        <v>1996</v>
      </c>
      <c r="K1640">
        <f t="shared" si="1237"/>
        <v>2214.94</v>
      </c>
      <c r="L1640">
        <f t="shared" si="1238"/>
        <v>5374</v>
      </c>
      <c r="M1640" t="str">
        <f t="shared" si="1239"/>
        <v>United States</v>
      </c>
      <c r="N1640">
        <f t="shared" si="1240"/>
        <v>0</v>
      </c>
      <c r="O1640" t="str">
        <f t="shared" si="1241"/>
        <v>GTX</v>
      </c>
      <c r="P1640">
        <f t="shared" si="1242"/>
        <v>1096</v>
      </c>
      <c r="Q1640" t="str">
        <f t="shared" si="1243"/>
        <v>Celia Rouche</v>
      </c>
      <c r="R1640" t="str">
        <f t="shared" si="1244"/>
        <v>West</v>
      </c>
    </row>
    <row r="1641" spans="1:18">
      <c r="A1641" t="s">
        <v>1805</v>
      </c>
      <c r="B1641" t="s">
        <v>14</v>
      </c>
      <c r="C1641" t="s">
        <v>59</v>
      </c>
      <c r="D1641" t="s">
        <v>106</v>
      </c>
      <c r="E1641" t="s">
        <v>50</v>
      </c>
      <c r="F1641" s="1">
        <v>42833</v>
      </c>
      <c r="G1641" s="1">
        <v>42835</v>
      </c>
      <c r="H1641">
        <v>4761</v>
      </c>
      <c r="I1641" t="str">
        <f>VLOOKUP(pipeline!D1641,account,2,FALSE)</f>
        <v>software</v>
      </c>
      <c r="J1641">
        <f t="shared" si="1236"/>
        <v>1996</v>
      </c>
      <c r="K1641">
        <f t="shared" si="1237"/>
        <v>6354.87</v>
      </c>
      <c r="L1641">
        <f t="shared" si="1238"/>
        <v>16780</v>
      </c>
      <c r="M1641" t="str">
        <f t="shared" si="1239"/>
        <v>United States</v>
      </c>
      <c r="N1641" t="str">
        <f t="shared" si="1240"/>
        <v>Bubba Gump</v>
      </c>
      <c r="O1641" t="str">
        <f t="shared" si="1241"/>
        <v>GTX</v>
      </c>
      <c r="P1641">
        <f t="shared" si="1242"/>
        <v>5482</v>
      </c>
      <c r="Q1641" t="str">
        <f t="shared" si="1243"/>
        <v>Celia Rouche</v>
      </c>
      <c r="R1641" t="str">
        <f t="shared" si="1244"/>
        <v>West</v>
      </c>
    </row>
    <row r="1642" spans="1:18">
      <c r="A1642" t="s">
        <v>1806</v>
      </c>
      <c r="B1642" t="s">
        <v>14</v>
      </c>
      <c r="C1642" t="s">
        <v>57</v>
      </c>
      <c r="D1642" t="s">
        <v>621</v>
      </c>
      <c r="E1642" t="s">
        <v>50</v>
      </c>
      <c r="F1642" s="1">
        <v>42833</v>
      </c>
      <c r="G1642" s="1">
        <v>42839</v>
      </c>
      <c r="H1642">
        <v>3224</v>
      </c>
      <c r="I1642" t="str">
        <f>VLOOKUP(pipeline!D1642,account,2,FALSE)</f>
        <v>services</v>
      </c>
      <c r="J1642">
        <f t="shared" si="1236"/>
        <v>1991</v>
      </c>
      <c r="K1642">
        <f t="shared" si="1237"/>
        <v>1012.72</v>
      </c>
      <c r="L1642">
        <f t="shared" si="1238"/>
        <v>3492</v>
      </c>
      <c r="M1642" t="str">
        <f t="shared" si="1239"/>
        <v>Germany</v>
      </c>
      <c r="N1642">
        <f t="shared" si="1240"/>
        <v>0</v>
      </c>
      <c r="O1642" t="str">
        <f t="shared" si="1241"/>
        <v>MG</v>
      </c>
      <c r="P1642">
        <f t="shared" si="1242"/>
        <v>3393</v>
      </c>
      <c r="Q1642" t="str">
        <f t="shared" si="1243"/>
        <v>Celia Rouche</v>
      </c>
      <c r="R1642" t="str">
        <f t="shared" si="1244"/>
        <v>West</v>
      </c>
    </row>
    <row r="1643" spans="1:18">
      <c r="A1643" t="s">
        <v>1807</v>
      </c>
      <c r="B1643" t="s">
        <v>38</v>
      </c>
      <c r="C1643" t="s">
        <v>55</v>
      </c>
      <c r="D1643" t="s">
        <v>99</v>
      </c>
      <c r="E1643" t="s">
        <v>50</v>
      </c>
      <c r="F1643" s="1">
        <v>42833</v>
      </c>
      <c r="G1643" s="1">
        <v>42842</v>
      </c>
      <c r="H1643">
        <v>501</v>
      </c>
      <c r="I1643" t="str">
        <f>VLOOKUP(pipeline!D1643,account,2,FALSE)</f>
        <v>marketing</v>
      </c>
      <c r="J1643">
        <f t="shared" si="1236"/>
        <v>2008</v>
      </c>
      <c r="K1643">
        <f t="shared" si="1237"/>
        <v>894.37</v>
      </c>
      <c r="L1643">
        <f t="shared" si="1238"/>
        <v>1593</v>
      </c>
      <c r="M1643" t="str">
        <f t="shared" si="1239"/>
        <v>Poland</v>
      </c>
      <c r="N1643">
        <f t="shared" si="1240"/>
        <v>0</v>
      </c>
      <c r="O1643" t="str">
        <f t="shared" si="1241"/>
        <v>GTX</v>
      </c>
      <c r="P1643">
        <f t="shared" si="1242"/>
        <v>550</v>
      </c>
      <c r="Q1643" t="str">
        <f t="shared" si="1243"/>
        <v>Summer Sewald</v>
      </c>
      <c r="R1643" t="str">
        <f t="shared" si="1244"/>
        <v>West</v>
      </c>
    </row>
    <row r="1644" spans="1:18">
      <c r="A1644" t="s">
        <v>1808</v>
      </c>
      <c r="B1644" t="s">
        <v>21</v>
      </c>
      <c r="C1644" t="s">
        <v>57</v>
      </c>
      <c r="D1644" t="s">
        <v>198</v>
      </c>
      <c r="E1644" t="s">
        <v>50</v>
      </c>
      <c r="F1644" s="1">
        <v>42833</v>
      </c>
      <c r="G1644" s="1">
        <v>42842</v>
      </c>
      <c r="H1644">
        <v>3532</v>
      </c>
      <c r="I1644" t="str">
        <f>VLOOKUP(pipeline!D1644,account,2,FALSE)</f>
        <v>employment</v>
      </c>
      <c r="J1644">
        <f t="shared" si="1236"/>
        <v>1997</v>
      </c>
      <c r="K1644">
        <f t="shared" si="1237"/>
        <v>291.27</v>
      </c>
      <c r="L1644">
        <f t="shared" si="1238"/>
        <v>586</v>
      </c>
      <c r="M1644" t="str">
        <f t="shared" si="1239"/>
        <v>United States</v>
      </c>
      <c r="N1644">
        <f t="shared" si="1240"/>
        <v>0</v>
      </c>
      <c r="O1644" t="str">
        <f t="shared" si="1241"/>
        <v>MG</v>
      </c>
      <c r="P1644">
        <f t="shared" si="1242"/>
        <v>3393</v>
      </c>
      <c r="Q1644" t="str">
        <f t="shared" si="1243"/>
        <v>Dustin Brinkmann</v>
      </c>
      <c r="R1644" t="str">
        <f t="shared" si="1244"/>
        <v>Central</v>
      </c>
    </row>
    <row r="1645" spans="1:18">
      <c r="A1645" t="s">
        <v>1809</v>
      </c>
      <c r="B1645" t="s">
        <v>22</v>
      </c>
      <c r="C1645" t="s">
        <v>56</v>
      </c>
      <c r="D1645" t="s">
        <v>147</v>
      </c>
      <c r="E1645" t="s">
        <v>52</v>
      </c>
      <c r="F1645" s="1">
        <v>42833</v>
      </c>
      <c r="G1645" s="1">
        <v>42835</v>
      </c>
      <c r="H1645">
        <v>0</v>
      </c>
      <c r="I1645" t="str">
        <f>VLOOKUP(pipeline!D1645,account,2,FALSE)</f>
        <v>retail</v>
      </c>
      <c r="J1645">
        <f>VLOOKUP(D1645,account,3,FALSE)</f>
        <v>2007</v>
      </c>
      <c r="K1645">
        <f>VLOOKUP(D1645,account,4,FALSE)</f>
        <v>894.33</v>
      </c>
      <c r="L1645">
        <f>VLOOKUP(D1645,account,5,FALSE)</f>
        <v>1635</v>
      </c>
      <c r="M1645" t="str">
        <f>VLOOKUP(D1645,account,6,FALSE)</f>
        <v>Italy</v>
      </c>
      <c r="N1645">
        <f>VLOOKUP(D1645,accounts,7,FALSE)</f>
        <v>0</v>
      </c>
      <c r="O1645" t="str">
        <f>VLOOKUP(C1645,products,2,FALSE)</f>
        <v>MG</v>
      </c>
      <c r="P1645">
        <f>VLOOKUP(C1645,products,3,FALSE)</f>
        <v>55</v>
      </c>
      <c r="Q1645" t="str">
        <f>VLOOKUP(B1645,sales,2,FALSE)</f>
        <v>Dustin Brinkmann</v>
      </c>
      <c r="R1645" t="str">
        <f>VLOOKUP(B1645,sales,3,FALSE)</f>
        <v>Central</v>
      </c>
    </row>
    <row r="1646" spans="1:18">
      <c r="A1646" t="s">
        <v>1810</v>
      </c>
      <c r="B1646" t="s">
        <v>35</v>
      </c>
      <c r="C1646" t="s">
        <v>58</v>
      </c>
      <c r="D1646" t="s">
        <v>127</v>
      </c>
      <c r="E1646" t="s">
        <v>50</v>
      </c>
      <c r="F1646" s="1">
        <v>42833</v>
      </c>
      <c r="G1646" s="1">
        <v>42897</v>
      </c>
      <c r="H1646">
        <v>1123</v>
      </c>
      <c r="I1646" t="str">
        <f>VLOOKUP(pipeline!D1646,account,2,FALSE)</f>
        <v>software</v>
      </c>
      <c r="J1646">
        <f>VLOOKUP(D1646,account,3,FALSE)</f>
        <v>1979</v>
      </c>
      <c r="K1646">
        <f>VLOOKUP(D1646,account,4,FALSE)</f>
        <v>4478.47</v>
      </c>
      <c r="L1646">
        <f>VLOOKUP(D1646,account,5,FALSE)</f>
        <v>13809</v>
      </c>
      <c r="M1646" t="str">
        <f>VLOOKUP(D1646,account,6,FALSE)</f>
        <v>United States</v>
      </c>
      <c r="N1646">
        <f>VLOOKUP(D1646,accounts,7,FALSE)</f>
        <v>0</v>
      </c>
      <c r="O1646" t="str">
        <f>VLOOKUP(C1646,products,2,FALSE)</f>
        <v>GTX</v>
      </c>
      <c r="P1646">
        <f>VLOOKUP(C1646,products,3,FALSE)</f>
        <v>1096</v>
      </c>
      <c r="Q1646" t="str">
        <f>VLOOKUP(B1646,sales,2,FALSE)</f>
        <v>Rocco Neubert</v>
      </c>
      <c r="R1646" t="str">
        <f>VLOOKUP(B1646,sales,3,FALSE)</f>
        <v>East</v>
      </c>
    </row>
    <row r="1647" spans="1:18">
      <c r="A1647" t="s">
        <v>1811</v>
      </c>
      <c r="B1647" t="s">
        <v>23</v>
      </c>
      <c r="C1647" t="s">
        <v>56</v>
      </c>
      <c r="D1647" t="s">
        <v>85</v>
      </c>
      <c r="E1647" t="s">
        <v>52</v>
      </c>
      <c r="F1647" s="1">
        <v>42833</v>
      </c>
      <c r="G1647" s="1">
        <v>42882</v>
      </c>
      <c r="H1647">
        <v>0</v>
      </c>
      <c r="I1647" t="str">
        <f>VLOOKUP(pipeline!D1647,account,2,FALSE)</f>
        <v>software</v>
      </c>
      <c r="J1647">
        <f>VLOOKUP(D1647,account,3,FALSE)</f>
        <v>1998</v>
      </c>
      <c r="K1647">
        <f>VLOOKUP(D1647,account,4,FALSE)</f>
        <v>2714.9</v>
      </c>
      <c r="L1647">
        <f>VLOOKUP(D1647,account,5,FALSE)</f>
        <v>2641</v>
      </c>
      <c r="M1647" t="str">
        <f>VLOOKUP(D1647,account,6,FALSE)</f>
        <v>United States</v>
      </c>
      <c r="N1647" t="str">
        <f>VLOOKUP(D1647,accounts,7,FALSE)</f>
        <v>Acme Corporation</v>
      </c>
      <c r="O1647" t="str">
        <f>VLOOKUP(C1647,products,2,FALSE)</f>
        <v>MG</v>
      </c>
      <c r="P1647">
        <f>VLOOKUP(C1647,products,3,FALSE)</f>
        <v>55</v>
      </c>
      <c r="Q1647" t="str">
        <f>VLOOKUP(B1647,sales,2,FALSE)</f>
        <v>Dustin Brinkmann</v>
      </c>
      <c r="R1647" t="str">
        <f>VLOOKUP(B1647,sales,3,FALSE)</f>
        <v>Central</v>
      </c>
    </row>
    <row r="1648" spans="1:18">
      <c r="A1648" t="s">
        <v>1812</v>
      </c>
      <c r="B1648" t="s">
        <v>17</v>
      </c>
      <c r="C1648" t="s">
        <v>55</v>
      </c>
      <c r="D1648" t="s">
        <v>282</v>
      </c>
      <c r="E1648" t="s">
        <v>50</v>
      </c>
      <c r="F1648" s="1">
        <v>42833</v>
      </c>
      <c r="G1648" s="1">
        <v>42896</v>
      </c>
      <c r="H1648">
        <v>595</v>
      </c>
      <c r="I1648" t="str">
        <f>VLOOKUP(pipeline!D1648,account,2,FALSE)</f>
        <v>medical</v>
      </c>
      <c r="J1648">
        <f t="shared" ref="J1648:J1659" si="1245">VLOOKUP(D1648,account,3,FALSE)</f>
        <v>1985</v>
      </c>
      <c r="K1648">
        <f t="shared" ref="K1648:K1659" si="1246">VLOOKUP(D1648,account,4,FALSE)</f>
        <v>2741.37</v>
      </c>
      <c r="L1648">
        <f t="shared" ref="L1648:L1659" si="1247">VLOOKUP(D1648,account,5,FALSE)</f>
        <v>9226</v>
      </c>
      <c r="M1648" t="str">
        <f t="shared" ref="M1648:M1659" si="1248">VLOOKUP(D1648,account,6,FALSE)</f>
        <v>United States</v>
      </c>
      <c r="N1648">
        <f t="shared" ref="N1648:N1659" si="1249">VLOOKUP(D1648,accounts,7,FALSE)</f>
        <v>0</v>
      </c>
      <c r="O1648" t="str">
        <f t="shared" ref="O1648:O1659" si="1250">VLOOKUP(C1648,products,2,FALSE)</f>
        <v>GTX</v>
      </c>
      <c r="P1648">
        <f t="shared" ref="P1648:P1659" si="1251">VLOOKUP(C1648,products,3,FALSE)</f>
        <v>550</v>
      </c>
      <c r="Q1648" t="str">
        <f t="shared" ref="Q1648:Q1659" si="1252">VLOOKUP(B1648,sales,2,FALSE)</f>
        <v>Celia Rouche</v>
      </c>
      <c r="R1648" t="str">
        <f t="shared" ref="R1648:R1659" si="1253">VLOOKUP(B1648,sales,3,FALSE)</f>
        <v>West</v>
      </c>
    </row>
    <row r="1649" spans="1:18">
      <c r="A1649" t="s">
        <v>1813</v>
      </c>
      <c r="B1649" t="s">
        <v>17</v>
      </c>
      <c r="C1649" t="s">
        <v>59</v>
      </c>
      <c r="D1649" t="s">
        <v>210</v>
      </c>
      <c r="E1649" t="s">
        <v>50</v>
      </c>
      <c r="F1649" s="1">
        <v>42833</v>
      </c>
      <c r="G1649" s="1">
        <v>42841</v>
      </c>
      <c r="H1649">
        <v>5848</v>
      </c>
      <c r="I1649" t="str">
        <f>VLOOKUP(pipeline!D1649,account,2,FALSE)</f>
        <v>technolgy</v>
      </c>
      <c r="J1649">
        <f t="shared" si="1245"/>
        <v>1980</v>
      </c>
      <c r="K1649">
        <f t="shared" si="1246"/>
        <v>7708.38</v>
      </c>
      <c r="L1649">
        <f t="shared" si="1247"/>
        <v>13756</v>
      </c>
      <c r="M1649" t="str">
        <f t="shared" si="1248"/>
        <v>United States</v>
      </c>
      <c r="N1649">
        <f t="shared" si="1249"/>
        <v>0</v>
      </c>
      <c r="O1649" t="str">
        <f t="shared" si="1250"/>
        <v>GTX</v>
      </c>
      <c r="P1649">
        <f t="shared" si="1251"/>
        <v>5482</v>
      </c>
      <c r="Q1649" t="str">
        <f t="shared" si="1252"/>
        <v>Celia Rouche</v>
      </c>
      <c r="R1649" t="str">
        <f t="shared" si="1253"/>
        <v>West</v>
      </c>
    </row>
    <row r="1650" spans="1:18">
      <c r="A1650" t="s">
        <v>1814</v>
      </c>
      <c r="B1650" t="s">
        <v>41</v>
      </c>
      <c r="C1650" t="s">
        <v>55</v>
      </c>
      <c r="D1650" t="s">
        <v>205</v>
      </c>
      <c r="E1650" t="s">
        <v>52</v>
      </c>
      <c r="F1650" s="1">
        <v>42833</v>
      </c>
      <c r="G1650" s="1">
        <v>42834</v>
      </c>
      <c r="H1650">
        <v>0</v>
      </c>
      <c r="I1650" t="str">
        <f>VLOOKUP(pipeline!D1650,account,2,FALSE)</f>
        <v>telecommunications</v>
      </c>
      <c r="J1650">
        <f t="shared" si="1245"/>
        <v>1995</v>
      </c>
      <c r="K1650">
        <f t="shared" si="1246"/>
        <v>1825.82</v>
      </c>
      <c r="L1650">
        <f t="shared" si="1247"/>
        <v>5595</v>
      </c>
      <c r="M1650" t="str">
        <f t="shared" si="1248"/>
        <v>United States</v>
      </c>
      <c r="N1650" t="str">
        <f t="shared" si="1249"/>
        <v>Sonron</v>
      </c>
      <c r="O1650" t="str">
        <f t="shared" si="1250"/>
        <v>GTX</v>
      </c>
      <c r="P1650">
        <f t="shared" si="1251"/>
        <v>550</v>
      </c>
      <c r="Q1650" t="str">
        <f t="shared" si="1252"/>
        <v>Summer Sewald</v>
      </c>
      <c r="R1650" t="str">
        <f t="shared" si="1253"/>
        <v>West</v>
      </c>
    </row>
    <row r="1651" spans="1:18">
      <c r="A1651" t="s">
        <v>1815</v>
      </c>
      <c r="B1651" t="s">
        <v>41</v>
      </c>
      <c r="C1651" t="s">
        <v>56</v>
      </c>
      <c r="D1651" t="s">
        <v>153</v>
      </c>
      <c r="E1651" t="s">
        <v>52</v>
      </c>
      <c r="F1651" s="1">
        <v>42833</v>
      </c>
      <c r="G1651" s="1">
        <v>42838</v>
      </c>
      <c r="H1651">
        <v>0</v>
      </c>
      <c r="I1651" t="str">
        <f>VLOOKUP(pipeline!D1651,account,2,FALSE)</f>
        <v>retail</v>
      </c>
      <c r="J1651">
        <f t="shared" si="1245"/>
        <v>2001</v>
      </c>
      <c r="K1651">
        <f t="shared" si="1246"/>
        <v>2437.85</v>
      </c>
      <c r="L1651">
        <f t="shared" si="1247"/>
        <v>4874</v>
      </c>
      <c r="M1651" t="str">
        <f t="shared" si="1248"/>
        <v>United States</v>
      </c>
      <c r="N1651">
        <f t="shared" si="1249"/>
        <v>0</v>
      </c>
      <c r="O1651" t="str">
        <f t="shared" si="1250"/>
        <v>MG</v>
      </c>
      <c r="P1651">
        <f t="shared" si="1251"/>
        <v>55</v>
      </c>
      <c r="Q1651" t="str">
        <f t="shared" si="1252"/>
        <v>Summer Sewald</v>
      </c>
      <c r="R1651" t="str">
        <f t="shared" si="1253"/>
        <v>West</v>
      </c>
    </row>
    <row r="1652" spans="1:18">
      <c r="A1652" t="s">
        <v>1816</v>
      </c>
      <c r="B1652" t="s">
        <v>41</v>
      </c>
      <c r="C1652" t="s">
        <v>59</v>
      </c>
      <c r="D1652" t="s">
        <v>266</v>
      </c>
      <c r="E1652" t="s">
        <v>50</v>
      </c>
      <c r="F1652" s="1">
        <v>42833</v>
      </c>
      <c r="G1652" s="1">
        <v>42842</v>
      </c>
      <c r="H1652">
        <v>5884</v>
      </c>
      <c r="I1652" t="str">
        <f>VLOOKUP(pipeline!D1652,account,2,FALSE)</f>
        <v>finance</v>
      </c>
      <c r="J1652">
        <f t="shared" si="1245"/>
        <v>1993</v>
      </c>
      <c r="K1652">
        <f t="shared" si="1246"/>
        <v>7537.24</v>
      </c>
      <c r="L1652">
        <f t="shared" si="1247"/>
        <v>20293</v>
      </c>
      <c r="M1652" t="str">
        <f t="shared" si="1248"/>
        <v>United States</v>
      </c>
      <c r="N1652">
        <f t="shared" si="1249"/>
        <v>0</v>
      </c>
      <c r="O1652" t="str">
        <f t="shared" si="1250"/>
        <v>GTX</v>
      </c>
      <c r="P1652">
        <f t="shared" si="1251"/>
        <v>5482</v>
      </c>
      <c r="Q1652" t="str">
        <f t="shared" si="1252"/>
        <v>Summer Sewald</v>
      </c>
      <c r="R1652" t="str">
        <f t="shared" si="1253"/>
        <v>West</v>
      </c>
    </row>
    <row r="1653" spans="1:18">
      <c r="A1653" t="s">
        <v>1817</v>
      </c>
      <c r="B1653" t="s">
        <v>19</v>
      </c>
      <c r="C1653" t="s">
        <v>57</v>
      </c>
      <c r="D1653" t="s">
        <v>297</v>
      </c>
      <c r="E1653" t="s">
        <v>50</v>
      </c>
      <c r="F1653" s="1">
        <v>42834</v>
      </c>
      <c r="G1653" s="1">
        <v>42888</v>
      </c>
      <c r="H1653">
        <v>3666</v>
      </c>
      <c r="I1653" t="str">
        <f>VLOOKUP(pipeline!D1653,account,2,FALSE)</f>
        <v>medical</v>
      </c>
      <c r="J1653">
        <f t="shared" si="1245"/>
        <v>1986</v>
      </c>
      <c r="K1653">
        <f t="shared" si="1246"/>
        <v>647.18</v>
      </c>
      <c r="L1653">
        <f t="shared" si="1247"/>
        <v>1185</v>
      </c>
      <c r="M1653" t="str">
        <f t="shared" si="1248"/>
        <v>Kenya</v>
      </c>
      <c r="N1653">
        <f t="shared" si="1249"/>
        <v>0</v>
      </c>
      <c r="O1653" t="str">
        <f t="shared" si="1250"/>
        <v>MG</v>
      </c>
      <c r="P1653">
        <f t="shared" si="1251"/>
        <v>3393</v>
      </c>
      <c r="Q1653" t="str">
        <f t="shared" si="1252"/>
        <v>Dustin Brinkmann</v>
      </c>
      <c r="R1653" t="str">
        <f t="shared" si="1253"/>
        <v>Central</v>
      </c>
    </row>
    <row r="1654" spans="1:18">
      <c r="A1654" t="s">
        <v>1818</v>
      </c>
      <c r="B1654" t="s">
        <v>31</v>
      </c>
      <c r="C1654" t="s">
        <v>55</v>
      </c>
      <c r="D1654" t="s">
        <v>294</v>
      </c>
      <c r="E1654" t="s">
        <v>52</v>
      </c>
      <c r="F1654" s="1">
        <v>42834</v>
      </c>
      <c r="G1654" s="1">
        <v>42843</v>
      </c>
      <c r="H1654">
        <v>0</v>
      </c>
      <c r="I1654" t="str">
        <f>VLOOKUP(pipeline!D1654,account,2,FALSE)</f>
        <v>retail</v>
      </c>
      <c r="J1654">
        <f t="shared" si="1245"/>
        <v>2010</v>
      </c>
      <c r="K1654">
        <f t="shared" si="1246"/>
        <v>71.12</v>
      </c>
      <c r="L1654">
        <f t="shared" si="1247"/>
        <v>144</v>
      </c>
      <c r="M1654" t="str">
        <f t="shared" si="1248"/>
        <v>United States</v>
      </c>
      <c r="N1654">
        <f t="shared" si="1249"/>
        <v>0</v>
      </c>
      <c r="O1654" t="str">
        <f t="shared" si="1250"/>
        <v>GTX</v>
      </c>
      <c r="P1654">
        <f t="shared" si="1251"/>
        <v>550</v>
      </c>
      <c r="Q1654" t="str">
        <f t="shared" si="1252"/>
        <v>Rocco Neubert</v>
      </c>
      <c r="R1654" t="str">
        <f t="shared" si="1253"/>
        <v>East</v>
      </c>
    </row>
    <row r="1655" spans="1:18">
      <c r="A1655" t="s">
        <v>1819</v>
      </c>
      <c r="B1655" t="s">
        <v>32</v>
      </c>
      <c r="C1655" t="s">
        <v>55</v>
      </c>
      <c r="D1655" t="s">
        <v>210</v>
      </c>
      <c r="E1655" t="s">
        <v>50</v>
      </c>
      <c r="F1655" s="1">
        <v>42834</v>
      </c>
      <c r="G1655" s="1">
        <v>42845</v>
      </c>
      <c r="H1655">
        <v>598</v>
      </c>
      <c r="I1655" t="str">
        <f>VLOOKUP(pipeline!D1655,account,2,FALSE)</f>
        <v>technolgy</v>
      </c>
      <c r="J1655">
        <f t="shared" si="1245"/>
        <v>1980</v>
      </c>
      <c r="K1655">
        <f t="shared" si="1246"/>
        <v>7708.38</v>
      </c>
      <c r="L1655">
        <f t="shared" si="1247"/>
        <v>13756</v>
      </c>
      <c r="M1655" t="str">
        <f t="shared" si="1248"/>
        <v>United States</v>
      </c>
      <c r="N1655">
        <f t="shared" si="1249"/>
        <v>0</v>
      </c>
      <c r="O1655" t="str">
        <f t="shared" si="1250"/>
        <v>GTX</v>
      </c>
      <c r="P1655">
        <f t="shared" si="1251"/>
        <v>550</v>
      </c>
      <c r="Q1655" t="str">
        <f t="shared" si="1252"/>
        <v>Rocco Neubert</v>
      </c>
      <c r="R1655" t="str">
        <f t="shared" si="1253"/>
        <v>East</v>
      </c>
    </row>
    <row r="1656" spans="1:18">
      <c r="A1656" t="s">
        <v>1820</v>
      </c>
      <c r="B1656" t="s">
        <v>32</v>
      </c>
      <c r="C1656" t="s">
        <v>57</v>
      </c>
      <c r="D1656" t="s">
        <v>248</v>
      </c>
      <c r="E1656" t="s">
        <v>50</v>
      </c>
      <c r="F1656" s="1">
        <v>42834</v>
      </c>
      <c r="G1656" s="1">
        <v>42841</v>
      </c>
      <c r="H1656">
        <v>3275</v>
      </c>
      <c r="I1656" t="str">
        <f>VLOOKUP(pipeline!D1656,account,2,FALSE)</f>
        <v>telecommunications</v>
      </c>
      <c r="J1656">
        <f t="shared" si="1245"/>
        <v>1994</v>
      </c>
      <c r="K1656">
        <f t="shared" si="1246"/>
        <v>6395.05</v>
      </c>
      <c r="L1656">
        <f t="shared" si="1247"/>
        <v>20275</v>
      </c>
      <c r="M1656" t="str">
        <f t="shared" si="1248"/>
        <v>United States</v>
      </c>
      <c r="N1656">
        <f t="shared" si="1249"/>
        <v>0</v>
      </c>
      <c r="O1656" t="str">
        <f t="shared" si="1250"/>
        <v>MG</v>
      </c>
      <c r="P1656">
        <f t="shared" si="1251"/>
        <v>3393</v>
      </c>
      <c r="Q1656" t="str">
        <f t="shared" si="1252"/>
        <v>Rocco Neubert</v>
      </c>
      <c r="R1656" t="str">
        <f t="shared" si="1253"/>
        <v>East</v>
      </c>
    </row>
    <row r="1657" spans="1:18">
      <c r="A1657" t="s">
        <v>1821</v>
      </c>
      <c r="B1657" t="s">
        <v>20</v>
      </c>
      <c r="C1657" t="s">
        <v>55</v>
      </c>
      <c r="D1657" t="s">
        <v>241</v>
      </c>
      <c r="E1657" t="s">
        <v>52</v>
      </c>
      <c r="F1657" s="1">
        <v>42834</v>
      </c>
      <c r="G1657" s="1">
        <v>42835</v>
      </c>
      <c r="H1657">
        <v>0</v>
      </c>
      <c r="I1657" t="str">
        <f>VLOOKUP(pipeline!D1657,account,2,FALSE)</f>
        <v>finance</v>
      </c>
      <c r="J1657">
        <f t="shared" si="1245"/>
        <v>1991</v>
      </c>
      <c r="K1657">
        <f t="shared" si="1246"/>
        <v>2819.5</v>
      </c>
      <c r="L1657">
        <f t="shared" si="1247"/>
        <v>7227</v>
      </c>
      <c r="M1657" t="str">
        <f t="shared" si="1248"/>
        <v>United States</v>
      </c>
      <c r="N1657" t="str">
        <f t="shared" si="1249"/>
        <v>Golddex</v>
      </c>
      <c r="O1657" t="str">
        <f t="shared" si="1250"/>
        <v>GTX</v>
      </c>
      <c r="P1657">
        <f t="shared" si="1251"/>
        <v>550</v>
      </c>
      <c r="Q1657" t="str">
        <f t="shared" si="1252"/>
        <v>Dustin Brinkmann</v>
      </c>
      <c r="R1657" t="str">
        <f t="shared" si="1253"/>
        <v>Central</v>
      </c>
    </row>
    <row r="1658" spans="1:18">
      <c r="A1658" t="s">
        <v>1822</v>
      </c>
      <c r="B1658" t="s">
        <v>20</v>
      </c>
      <c r="C1658" t="s">
        <v>55</v>
      </c>
      <c r="D1658" t="s">
        <v>290</v>
      </c>
      <c r="E1658" t="s">
        <v>52</v>
      </c>
      <c r="F1658" s="1">
        <v>42834</v>
      </c>
      <c r="G1658" s="1">
        <v>42843</v>
      </c>
      <c r="H1658">
        <v>0</v>
      </c>
      <c r="I1658" t="str">
        <f>VLOOKUP(pipeline!D1658,account,2,FALSE)</f>
        <v>medical</v>
      </c>
      <c r="J1658">
        <f t="shared" si="1245"/>
        <v>2002</v>
      </c>
      <c r="K1658">
        <f t="shared" si="1246"/>
        <v>3178.24</v>
      </c>
      <c r="L1658">
        <f t="shared" si="1247"/>
        <v>4540</v>
      </c>
      <c r="M1658" t="str">
        <f t="shared" si="1248"/>
        <v>United States</v>
      </c>
      <c r="N1658">
        <f t="shared" si="1249"/>
        <v>0</v>
      </c>
      <c r="O1658" t="str">
        <f t="shared" si="1250"/>
        <v>GTX</v>
      </c>
      <c r="P1658">
        <f t="shared" si="1251"/>
        <v>550</v>
      </c>
      <c r="Q1658" t="str">
        <f t="shared" si="1252"/>
        <v>Dustin Brinkmann</v>
      </c>
      <c r="R1658" t="str">
        <f t="shared" si="1253"/>
        <v>Central</v>
      </c>
    </row>
    <row r="1659" spans="1:18">
      <c r="A1659" t="s">
        <v>1823</v>
      </c>
      <c r="B1659" t="s">
        <v>20</v>
      </c>
      <c r="C1659" t="s">
        <v>56</v>
      </c>
      <c r="D1659" t="s">
        <v>95</v>
      </c>
      <c r="E1659" t="s">
        <v>52</v>
      </c>
      <c r="F1659" s="1">
        <v>42834</v>
      </c>
      <c r="G1659" s="1">
        <v>42845</v>
      </c>
      <c r="H1659">
        <v>0</v>
      </c>
      <c r="I1659" t="str">
        <f>VLOOKUP(pipeline!D1659,account,2,FALSE)</f>
        <v>medical</v>
      </c>
      <c r="J1659">
        <f t="shared" si="1245"/>
        <v>1984</v>
      </c>
      <c r="K1659">
        <f t="shared" si="1246"/>
        <v>441.08</v>
      </c>
      <c r="L1659">
        <f t="shared" si="1247"/>
        <v>1210</v>
      </c>
      <c r="M1659" t="str">
        <f t="shared" si="1248"/>
        <v>United States</v>
      </c>
      <c r="N1659">
        <f t="shared" si="1249"/>
        <v>0</v>
      </c>
      <c r="O1659" t="str">
        <f t="shared" si="1250"/>
        <v>MG</v>
      </c>
      <c r="P1659">
        <f t="shared" si="1251"/>
        <v>55</v>
      </c>
      <c r="Q1659" t="str">
        <f t="shared" si="1252"/>
        <v>Dustin Brinkmann</v>
      </c>
      <c r="R1659" t="str">
        <f t="shared" si="1253"/>
        <v>Central</v>
      </c>
    </row>
    <row r="1660" spans="1:18">
      <c r="A1660" t="s">
        <v>1824</v>
      </c>
      <c r="B1660" t="s">
        <v>13</v>
      </c>
      <c r="C1660" t="s">
        <v>56</v>
      </c>
      <c r="D1660" t="s">
        <v>303</v>
      </c>
      <c r="E1660" t="s">
        <v>50</v>
      </c>
      <c r="F1660" s="1">
        <v>42834</v>
      </c>
      <c r="G1660" s="1">
        <v>42884</v>
      </c>
      <c r="H1660">
        <v>56</v>
      </c>
      <c r="I1660" t="str">
        <f>VLOOKUP(pipeline!D1660,account,2,FALSE)</f>
        <v>software</v>
      </c>
      <c r="J1660">
        <f t="shared" ref="J1660:J1673" si="1254">VLOOKUP(D1660,account,3,FALSE)</f>
        <v>2013</v>
      </c>
      <c r="K1660">
        <f t="shared" ref="K1660:K1673" si="1255">VLOOKUP(D1660,account,4,FALSE)</f>
        <v>98.79</v>
      </c>
      <c r="L1660">
        <f t="shared" ref="L1660:L1673" si="1256">VLOOKUP(D1660,account,5,FALSE)</f>
        <v>96</v>
      </c>
      <c r="M1660" t="str">
        <f t="shared" ref="M1660:M1673" si="1257">VLOOKUP(D1660,account,6,FALSE)</f>
        <v>United States</v>
      </c>
      <c r="N1660" t="str">
        <f t="shared" ref="N1660:N1673" si="1258">VLOOKUP(D1660,accounts,7,FALSE)</f>
        <v>Bubba Gump</v>
      </c>
      <c r="O1660" t="str">
        <f t="shared" ref="O1660:O1673" si="1259">VLOOKUP(C1660,products,2,FALSE)</f>
        <v>MG</v>
      </c>
      <c r="P1660">
        <f t="shared" ref="P1660:P1673" si="1260">VLOOKUP(C1660,products,3,FALSE)</f>
        <v>55</v>
      </c>
      <c r="Q1660" t="str">
        <f t="shared" ref="Q1660:Q1673" si="1261">VLOOKUP(B1660,sales,2,FALSE)</f>
        <v>Celia Rouche</v>
      </c>
      <c r="R1660" t="str">
        <f t="shared" ref="R1660:R1673" si="1262">VLOOKUP(B1660,sales,3,FALSE)</f>
        <v>West</v>
      </c>
    </row>
    <row r="1661" spans="1:18">
      <c r="A1661" t="s">
        <v>1825</v>
      </c>
      <c r="B1661" t="s">
        <v>26</v>
      </c>
      <c r="C1661" t="s">
        <v>57</v>
      </c>
      <c r="D1661" t="s">
        <v>309</v>
      </c>
      <c r="E1661" t="s">
        <v>50</v>
      </c>
      <c r="F1661" s="1">
        <v>42834</v>
      </c>
      <c r="G1661" s="1">
        <v>42839</v>
      </c>
      <c r="H1661">
        <v>3077</v>
      </c>
      <c r="I1661" t="str">
        <f>VLOOKUP(pipeline!D1661,account,2,FALSE)</f>
        <v>marketing</v>
      </c>
      <c r="J1661">
        <f t="shared" si="1254"/>
        <v>1986</v>
      </c>
      <c r="K1661">
        <f t="shared" si="1255"/>
        <v>2403.58</v>
      </c>
      <c r="L1661">
        <f t="shared" si="1256"/>
        <v>8801</v>
      </c>
      <c r="M1661" t="str">
        <f t="shared" si="1257"/>
        <v>United States</v>
      </c>
      <c r="N1661">
        <f t="shared" si="1258"/>
        <v>0</v>
      </c>
      <c r="O1661" t="str">
        <f t="shared" si="1259"/>
        <v>MG</v>
      </c>
      <c r="P1661">
        <f t="shared" si="1260"/>
        <v>3393</v>
      </c>
      <c r="Q1661" t="str">
        <f t="shared" si="1261"/>
        <v>Melvin Marxen</v>
      </c>
      <c r="R1661" t="str">
        <f t="shared" si="1262"/>
        <v>Central</v>
      </c>
    </row>
    <row r="1662" spans="1:18">
      <c r="A1662" t="s">
        <v>1826</v>
      </c>
      <c r="B1662" t="s">
        <v>14</v>
      </c>
      <c r="C1662" t="s">
        <v>58</v>
      </c>
      <c r="D1662" t="s">
        <v>306</v>
      </c>
      <c r="E1662" t="s">
        <v>50</v>
      </c>
      <c r="F1662" s="1">
        <v>42834</v>
      </c>
      <c r="G1662" s="1">
        <v>42842</v>
      </c>
      <c r="H1662">
        <v>974</v>
      </c>
      <c r="I1662" t="str">
        <f>VLOOKUP(pipeline!D1662,account,2,FALSE)</f>
        <v>technolgy</v>
      </c>
      <c r="J1662">
        <f t="shared" si="1254"/>
        <v>1997</v>
      </c>
      <c r="K1662">
        <f t="shared" si="1255"/>
        <v>8170.38</v>
      </c>
      <c r="L1662">
        <f t="shared" si="1256"/>
        <v>16499</v>
      </c>
      <c r="M1662" t="str">
        <f t="shared" si="1257"/>
        <v>Korea</v>
      </c>
      <c r="N1662">
        <f t="shared" si="1258"/>
        <v>0</v>
      </c>
      <c r="O1662" t="str">
        <f t="shared" si="1259"/>
        <v>GTX</v>
      </c>
      <c r="P1662">
        <f t="shared" si="1260"/>
        <v>1096</v>
      </c>
      <c r="Q1662" t="str">
        <f t="shared" si="1261"/>
        <v>Celia Rouche</v>
      </c>
      <c r="R1662" t="str">
        <f t="shared" si="1262"/>
        <v>West</v>
      </c>
    </row>
    <row r="1663" spans="1:18">
      <c r="A1663" t="s">
        <v>1827</v>
      </c>
      <c r="B1663" t="s">
        <v>38</v>
      </c>
      <c r="C1663" t="s">
        <v>58</v>
      </c>
      <c r="D1663" t="s">
        <v>93</v>
      </c>
      <c r="E1663" t="s">
        <v>50</v>
      </c>
      <c r="F1663" s="1">
        <v>42834</v>
      </c>
      <c r="G1663" s="1">
        <v>42835</v>
      </c>
      <c r="H1663">
        <v>915</v>
      </c>
      <c r="I1663" t="str">
        <f>VLOOKUP(pipeline!D1663,account,2,FALSE)</f>
        <v>entertainment</v>
      </c>
      <c r="J1663">
        <f t="shared" si="1254"/>
        <v>1993</v>
      </c>
      <c r="K1663">
        <f t="shared" si="1255"/>
        <v>4269.9</v>
      </c>
      <c r="L1663">
        <f t="shared" si="1256"/>
        <v>6472</v>
      </c>
      <c r="M1663" t="str">
        <f t="shared" si="1257"/>
        <v>United States</v>
      </c>
      <c r="N1663" t="str">
        <f t="shared" si="1258"/>
        <v>Massive Dynamic</v>
      </c>
      <c r="O1663" t="str">
        <f t="shared" si="1259"/>
        <v>GTX</v>
      </c>
      <c r="P1663">
        <f t="shared" si="1260"/>
        <v>1096</v>
      </c>
      <c r="Q1663" t="str">
        <f t="shared" si="1261"/>
        <v>Summer Sewald</v>
      </c>
      <c r="R1663" t="str">
        <f t="shared" si="1262"/>
        <v>West</v>
      </c>
    </row>
    <row r="1664" spans="1:18">
      <c r="A1664" t="s">
        <v>1828</v>
      </c>
      <c r="B1664" t="s">
        <v>39</v>
      </c>
      <c r="C1664" t="s">
        <v>58</v>
      </c>
      <c r="D1664" t="s">
        <v>273</v>
      </c>
      <c r="E1664" t="s">
        <v>52</v>
      </c>
      <c r="F1664" s="1">
        <v>42834</v>
      </c>
      <c r="G1664" s="1">
        <v>42959</v>
      </c>
      <c r="H1664">
        <v>0</v>
      </c>
      <c r="I1664" t="str">
        <f>VLOOKUP(pipeline!D1664,account,2,FALSE)</f>
        <v>retail</v>
      </c>
      <c r="J1664">
        <f t="shared" si="1254"/>
        <v>1996</v>
      </c>
      <c r="K1664">
        <f t="shared" si="1255"/>
        <v>2214.94</v>
      </c>
      <c r="L1664">
        <f t="shared" si="1256"/>
        <v>5374</v>
      </c>
      <c r="M1664" t="str">
        <f t="shared" si="1257"/>
        <v>United States</v>
      </c>
      <c r="N1664">
        <f t="shared" si="1258"/>
        <v>0</v>
      </c>
      <c r="O1664" t="str">
        <f t="shared" si="1259"/>
        <v>GTX</v>
      </c>
      <c r="P1664">
        <f t="shared" si="1260"/>
        <v>1096</v>
      </c>
      <c r="Q1664" t="str">
        <f t="shared" si="1261"/>
        <v>Summer Sewald</v>
      </c>
      <c r="R1664" t="str">
        <f t="shared" si="1262"/>
        <v>West</v>
      </c>
    </row>
    <row r="1665" spans="1:18">
      <c r="A1665" t="s">
        <v>1829</v>
      </c>
      <c r="B1665" t="s">
        <v>39</v>
      </c>
      <c r="C1665" t="s">
        <v>57</v>
      </c>
      <c r="D1665" t="s">
        <v>316</v>
      </c>
      <c r="E1665" t="s">
        <v>52</v>
      </c>
      <c r="F1665" s="1">
        <v>42834</v>
      </c>
      <c r="G1665" s="1">
        <v>42841</v>
      </c>
      <c r="H1665">
        <v>0</v>
      </c>
      <c r="I1665" t="str">
        <f>VLOOKUP(pipeline!D1665,account,2,FALSE)</f>
        <v>retail</v>
      </c>
      <c r="J1665">
        <f t="shared" si="1254"/>
        <v>2009</v>
      </c>
      <c r="K1665">
        <f t="shared" si="1255"/>
        <v>497.11</v>
      </c>
      <c r="L1665">
        <f t="shared" si="1256"/>
        <v>1588</v>
      </c>
      <c r="M1665" t="str">
        <f t="shared" si="1257"/>
        <v>United States</v>
      </c>
      <c r="N1665">
        <f t="shared" si="1258"/>
        <v>0</v>
      </c>
      <c r="O1665" t="str">
        <f t="shared" si="1259"/>
        <v>MG</v>
      </c>
      <c r="P1665">
        <f t="shared" si="1260"/>
        <v>3393</v>
      </c>
      <c r="Q1665" t="str">
        <f t="shared" si="1261"/>
        <v>Summer Sewald</v>
      </c>
      <c r="R1665" t="str">
        <f t="shared" si="1262"/>
        <v>West</v>
      </c>
    </row>
    <row r="1666" spans="1:18">
      <c r="A1666" t="s">
        <v>1830</v>
      </c>
      <c r="B1666" t="s">
        <v>39</v>
      </c>
      <c r="C1666" t="s">
        <v>58</v>
      </c>
      <c r="D1666" t="s">
        <v>226</v>
      </c>
      <c r="E1666" t="s">
        <v>50</v>
      </c>
      <c r="F1666" s="1">
        <v>42834</v>
      </c>
      <c r="G1666" s="1">
        <v>42906</v>
      </c>
      <c r="H1666">
        <v>983</v>
      </c>
      <c r="I1666" t="str">
        <f>VLOOKUP(pipeline!D1666,account,2,FALSE)</f>
        <v>medical</v>
      </c>
      <c r="J1666">
        <f t="shared" si="1254"/>
        <v>2017</v>
      </c>
      <c r="K1666">
        <f t="shared" si="1255"/>
        <v>4.54</v>
      </c>
      <c r="L1666">
        <f t="shared" si="1256"/>
        <v>9</v>
      </c>
      <c r="M1666" t="str">
        <f t="shared" si="1257"/>
        <v>United States</v>
      </c>
      <c r="N1666">
        <f t="shared" si="1258"/>
        <v>0</v>
      </c>
      <c r="O1666" t="str">
        <f t="shared" si="1259"/>
        <v>GTX</v>
      </c>
      <c r="P1666">
        <f t="shared" si="1260"/>
        <v>1096</v>
      </c>
      <c r="Q1666" t="str">
        <f t="shared" si="1261"/>
        <v>Summer Sewald</v>
      </c>
      <c r="R1666" t="str">
        <f t="shared" si="1262"/>
        <v>West</v>
      </c>
    </row>
    <row r="1667" spans="1:18">
      <c r="A1667" t="s">
        <v>1831</v>
      </c>
      <c r="B1667" t="s">
        <v>28</v>
      </c>
      <c r="C1667" t="s">
        <v>58</v>
      </c>
      <c r="D1667" t="s">
        <v>309</v>
      </c>
      <c r="E1667" t="s">
        <v>50</v>
      </c>
      <c r="F1667" s="1">
        <v>42834</v>
      </c>
      <c r="G1667" s="1">
        <v>42835</v>
      </c>
      <c r="H1667">
        <v>1204</v>
      </c>
      <c r="I1667" t="str">
        <f>VLOOKUP(pipeline!D1667,account,2,FALSE)</f>
        <v>marketing</v>
      </c>
      <c r="J1667">
        <f t="shared" si="1254"/>
        <v>1986</v>
      </c>
      <c r="K1667">
        <f t="shared" si="1255"/>
        <v>2403.58</v>
      </c>
      <c r="L1667">
        <f t="shared" si="1256"/>
        <v>8801</v>
      </c>
      <c r="M1667" t="str">
        <f t="shared" si="1257"/>
        <v>United States</v>
      </c>
      <c r="N1667">
        <f t="shared" si="1258"/>
        <v>0</v>
      </c>
      <c r="O1667" t="str">
        <f t="shared" si="1259"/>
        <v>GTX</v>
      </c>
      <c r="P1667">
        <f t="shared" si="1260"/>
        <v>1096</v>
      </c>
      <c r="Q1667" t="str">
        <f t="shared" si="1261"/>
        <v>Melvin Marxen</v>
      </c>
      <c r="R1667" t="str">
        <f t="shared" si="1262"/>
        <v>Central</v>
      </c>
    </row>
    <row r="1668" spans="1:18">
      <c r="A1668" t="s">
        <v>1832</v>
      </c>
      <c r="B1668" t="s">
        <v>22</v>
      </c>
      <c r="C1668" t="s">
        <v>59</v>
      </c>
      <c r="D1668" t="s">
        <v>226</v>
      </c>
      <c r="E1668" t="s">
        <v>52</v>
      </c>
      <c r="F1668" s="1">
        <v>42834</v>
      </c>
      <c r="G1668" s="1">
        <v>42841</v>
      </c>
      <c r="H1668">
        <v>0</v>
      </c>
      <c r="I1668" t="str">
        <f>VLOOKUP(pipeline!D1668,account,2,FALSE)</f>
        <v>medical</v>
      </c>
      <c r="J1668">
        <f t="shared" si="1254"/>
        <v>2017</v>
      </c>
      <c r="K1668">
        <f t="shared" si="1255"/>
        <v>4.54</v>
      </c>
      <c r="L1668">
        <f t="shared" si="1256"/>
        <v>9</v>
      </c>
      <c r="M1668" t="str">
        <f t="shared" si="1257"/>
        <v>United States</v>
      </c>
      <c r="N1668">
        <f t="shared" si="1258"/>
        <v>0</v>
      </c>
      <c r="O1668" t="str">
        <f t="shared" si="1259"/>
        <v>GTX</v>
      </c>
      <c r="P1668">
        <f t="shared" si="1260"/>
        <v>5482</v>
      </c>
      <c r="Q1668" t="str">
        <f t="shared" si="1261"/>
        <v>Dustin Brinkmann</v>
      </c>
      <c r="R1668" t="str">
        <f t="shared" si="1262"/>
        <v>Central</v>
      </c>
    </row>
    <row r="1669" spans="1:18">
      <c r="A1669" t="s">
        <v>1833</v>
      </c>
      <c r="B1669" t="s">
        <v>29</v>
      </c>
      <c r="C1669" t="s">
        <v>58</v>
      </c>
      <c r="D1669" t="s">
        <v>145</v>
      </c>
      <c r="E1669" t="s">
        <v>50</v>
      </c>
      <c r="F1669" s="1">
        <v>42834</v>
      </c>
      <c r="G1669" s="1">
        <v>42835</v>
      </c>
      <c r="H1669">
        <v>970</v>
      </c>
      <c r="I1669" t="str">
        <f>VLOOKUP(pipeline!D1669,account,2,FALSE)</f>
        <v>marketing</v>
      </c>
      <c r="J1669">
        <f t="shared" si="1254"/>
        <v>1985</v>
      </c>
      <c r="K1669">
        <f t="shared" si="1255"/>
        <v>375.43</v>
      </c>
      <c r="L1669">
        <f t="shared" si="1256"/>
        <v>1190</v>
      </c>
      <c r="M1669" t="str">
        <f t="shared" si="1257"/>
        <v>United States</v>
      </c>
      <c r="N1669">
        <f t="shared" si="1258"/>
        <v>0</v>
      </c>
      <c r="O1669" t="str">
        <f t="shared" si="1259"/>
        <v>GTX</v>
      </c>
      <c r="P1669">
        <f t="shared" si="1260"/>
        <v>1096</v>
      </c>
      <c r="Q1669" t="str">
        <f t="shared" si="1261"/>
        <v>Melvin Marxen</v>
      </c>
      <c r="R1669" t="str">
        <f t="shared" si="1262"/>
        <v>Central</v>
      </c>
    </row>
    <row r="1670" spans="1:18">
      <c r="A1670" t="s">
        <v>1834</v>
      </c>
      <c r="B1670" t="s">
        <v>35</v>
      </c>
      <c r="C1670" t="s">
        <v>55</v>
      </c>
      <c r="D1670" t="s">
        <v>214</v>
      </c>
      <c r="E1670" t="s">
        <v>50</v>
      </c>
      <c r="F1670" s="1">
        <v>42834</v>
      </c>
      <c r="G1670" s="1">
        <v>42841</v>
      </c>
      <c r="H1670">
        <v>575</v>
      </c>
      <c r="I1670" t="str">
        <f>VLOOKUP(pipeline!D1670,account,2,FALSE)</f>
        <v>medical</v>
      </c>
      <c r="J1670">
        <f t="shared" si="1254"/>
        <v>1999</v>
      </c>
      <c r="K1670">
        <f t="shared" si="1255"/>
        <v>251.41</v>
      </c>
      <c r="L1670">
        <f t="shared" si="1256"/>
        <v>495</v>
      </c>
      <c r="M1670" t="str">
        <f t="shared" si="1257"/>
        <v>United States</v>
      </c>
      <c r="N1670">
        <f t="shared" si="1258"/>
        <v>0</v>
      </c>
      <c r="O1670" t="str">
        <f t="shared" si="1259"/>
        <v>GTX</v>
      </c>
      <c r="P1670">
        <f t="shared" si="1260"/>
        <v>550</v>
      </c>
      <c r="Q1670" t="str">
        <f t="shared" si="1261"/>
        <v>Rocco Neubert</v>
      </c>
      <c r="R1670" t="str">
        <f t="shared" si="1262"/>
        <v>East</v>
      </c>
    </row>
    <row r="1671" spans="1:18">
      <c r="A1671" t="s">
        <v>1835</v>
      </c>
      <c r="B1671" t="s">
        <v>9</v>
      </c>
      <c r="C1671" t="s">
        <v>59</v>
      </c>
      <c r="D1671" t="s">
        <v>121</v>
      </c>
      <c r="E1671" t="s">
        <v>50</v>
      </c>
      <c r="F1671" s="1">
        <v>42834</v>
      </c>
      <c r="G1671" s="1">
        <v>42904</v>
      </c>
      <c r="H1671">
        <v>5986</v>
      </c>
      <c r="I1671" t="str">
        <f>VLOOKUP(pipeline!D1671,account,2,FALSE)</f>
        <v>retail</v>
      </c>
      <c r="J1671">
        <f t="shared" si="1254"/>
        <v>1995</v>
      </c>
      <c r="K1671">
        <f t="shared" si="1255"/>
        <v>5158.71</v>
      </c>
      <c r="L1671">
        <f t="shared" si="1256"/>
        <v>17479</v>
      </c>
      <c r="M1671" t="str">
        <f t="shared" si="1257"/>
        <v>Japan</v>
      </c>
      <c r="N1671">
        <f t="shared" si="1258"/>
        <v>0</v>
      </c>
      <c r="O1671" t="str">
        <f t="shared" si="1259"/>
        <v>GTX</v>
      </c>
      <c r="P1671">
        <f t="shared" si="1260"/>
        <v>5482</v>
      </c>
      <c r="Q1671" t="str">
        <f t="shared" si="1261"/>
        <v>Cara Losch</v>
      </c>
      <c r="R1671" t="str">
        <f t="shared" si="1262"/>
        <v>East</v>
      </c>
    </row>
    <row r="1672" spans="1:18">
      <c r="A1672" t="s">
        <v>1836</v>
      </c>
      <c r="B1672" t="s">
        <v>23</v>
      </c>
      <c r="C1672" t="s">
        <v>58</v>
      </c>
      <c r="D1672" t="s">
        <v>158</v>
      </c>
      <c r="E1672" t="s">
        <v>52</v>
      </c>
      <c r="F1672" s="1">
        <v>42834</v>
      </c>
      <c r="G1672" s="1">
        <v>42846</v>
      </c>
      <c r="H1672">
        <v>0</v>
      </c>
      <c r="I1672" t="str">
        <f>VLOOKUP(pipeline!D1672,account,2,FALSE)</f>
        <v>finance</v>
      </c>
      <c r="J1672">
        <f t="shared" si="1254"/>
        <v>2006</v>
      </c>
      <c r="K1672">
        <f t="shared" si="1255"/>
        <v>1102.43</v>
      </c>
      <c r="L1672">
        <f t="shared" si="1256"/>
        <v>1759</v>
      </c>
      <c r="M1672" t="str">
        <f t="shared" si="1257"/>
        <v>United States</v>
      </c>
      <c r="N1672">
        <f t="shared" si="1258"/>
        <v>0</v>
      </c>
      <c r="O1672" t="str">
        <f t="shared" si="1259"/>
        <v>GTX</v>
      </c>
      <c r="P1672">
        <f t="shared" si="1260"/>
        <v>1096</v>
      </c>
      <c r="Q1672" t="str">
        <f t="shared" si="1261"/>
        <v>Dustin Brinkmann</v>
      </c>
      <c r="R1672" t="str">
        <f t="shared" si="1262"/>
        <v>Central</v>
      </c>
    </row>
    <row r="1673" spans="1:18">
      <c r="A1673" t="s">
        <v>1837</v>
      </c>
      <c r="B1673" t="s">
        <v>17</v>
      </c>
      <c r="C1673" t="s">
        <v>56</v>
      </c>
      <c r="D1673" t="s">
        <v>110</v>
      </c>
      <c r="E1673" t="s">
        <v>50</v>
      </c>
      <c r="F1673" s="1">
        <v>42834</v>
      </c>
      <c r="G1673" s="1">
        <v>42902</v>
      </c>
      <c r="H1673">
        <v>64</v>
      </c>
      <c r="I1673" t="str">
        <f>VLOOKUP(pipeline!D1673,account,2,FALSE)</f>
        <v>telecommunications</v>
      </c>
      <c r="J1673">
        <f t="shared" si="1254"/>
        <v>1994</v>
      </c>
      <c r="K1673">
        <f t="shared" si="1255"/>
        <v>1188.42</v>
      </c>
      <c r="L1673">
        <f t="shared" si="1256"/>
        <v>3015</v>
      </c>
      <c r="M1673" t="str">
        <f t="shared" si="1257"/>
        <v>United States</v>
      </c>
      <c r="N1673">
        <f t="shared" si="1258"/>
        <v>0</v>
      </c>
      <c r="O1673" t="str">
        <f t="shared" si="1259"/>
        <v>MG</v>
      </c>
      <c r="P1673">
        <f t="shared" si="1260"/>
        <v>55</v>
      </c>
      <c r="Q1673" t="str">
        <f t="shared" si="1261"/>
        <v>Celia Rouche</v>
      </c>
      <c r="R1673" t="str">
        <f t="shared" si="1262"/>
        <v>West</v>
      </c>
    </row>
    <row r="1674" spans="1:18">
      <c r="A1674" t="s">
        <v>1838</v>
      </c>
      <c r="B1674" t="s">
        <v>41</v>
      </c>
      <c r="C1674" t="s">
        <v>58</v>
      </c>
      <c r="D1674" t="s">
        <v>350</v>
      </c>
      <c r="E1674" t="s">
        <v>53</v>
      </c>
      <c r="F1674" s="1">
        <v>42834</v>
      </c>
      <c r="I1674" t="str">
        <f>VLOOKUP(pipeline!D1674,account,2,FALSE)</f>
        <v>technolgy</v>
      </c>
      <c r="J1674">
        <f t="shared" ref="J1674:J1685" si="1263">VLOOKUP(D1674,account,3,FALSE)</f>
        <v>2011</v>
      </c>
      <c r="K1674">
        <f t="shared" ref="K1674:K1685" si="1264">VLOOKUP(D1674,account,4,FALSE)</f>
        <v>40.79</v>
      </c>
      <c r="L1674">
        <f t="shared" ref="L1674:L1685" si="1265">VLOOKUP(D1674,account,5,FALSE)</f>
        <v>142</v>
      </c>
      <c r="M1674" t="str">
        <f t="shared" ref="M1674:M1685" si="1266">VLOOKUP(D1674,account,6,FALSE)</f>
        <v>China</v>
      </c>
      <c r="N1674">
        <f t="shared" ref="N1674:N1685" si="1267">VLOOKUP(D1674,accounts,7,FALSE)</f>
        <v>0</v>
      </c>
      <c r="O1674" t="str">
        <f t="shared" ref="O1674:O1685" si="1268">VLOOKUP(C1674,products,2,FALSE)</f>
        <v>GTX</v>
      </c>
      <c r="P1674">
        <f t="shared" ref="P1674:P1682" si="1269">VLOOKUP(C1674,products,3,FALSE)</f>
        <v>1096</v>
      </c>
      <c r="Q1674" t="str">
        <f t="shared" ref="Q1674:Q1682" si="1270">VLOOKUP(B1674,sales,2,FALSE)</f>
        <v>Summer Sewald</v>
      </c>
      <c r="R1674" t="str">
        <f t="shared" ref="R1674:R1682" si="1271">VLOOKUP(B1674,sales,3,FALSE)</f>
        <v>West</v>
      </c>
    </row>
    <row r="1675" spans="1:18">
      <c r="A1675" t="s">
        <v>1839</v>
      </c>
      <c r="B1675" t="s">
        <v>41</v>
      </c>
      <c r="C1675" t="s">
        <v>55</v>
      </c>
      <c r="D1675" t="s">
        <v>106</v>
      </c>
      <c r="E1675" t="s">
        <v>52</v>
      </c>
      <c r="F1675" s="1">
        <v>42834</v>
      </c>
      <c r="G1675" s="1">
        <v>42840</v>
      </c>
      <c r="H1675">
        <v>0</v>
      </c>
      <c r="I1675" t="str">
        <f>VLOOKUP(pipeline!D1675,account,2,FALSE)</f>
        <v>software</v>
      </c>
      <c r="J1675">
        <f t="shared" si="1263"/>
        <v>1996</v>
      </c>
      <c r="K1675">
        <f t="shared" si="1264"/>
        <v>6354.87</v>
      </c>
      <c r="L1675">
        <f t="shared" si="1265"/>
        <v>16780</v>
      </c>
      <c r="M1675" t="str">
        <f t="shared" si="1266"/>
        <v>United States</v>
      </c>
      <c r="N1675" t="str">
        <f t="shared" si="1267"/>
        <v>Bubba Gump</v>
      </c>
      <c r="O1675" t="str">
        <f t="shared" si="1268"/>
        <v>GTX</v>
      </c>
      <c r="P1675">
        <f t="shared" si="1269"/>
        <v>550</v>
      </c>
      <c r="Q1675" t="str">
        <f t="shared" si="1270"/>
        <v>Summer Sewald</v>
      </c>
      <c r="R1675" t="str">
        <f t="shared" si="1271"/>
        <v>West</v>
      </c>
    </row>
    <row r="1676" spans="1:18">
      <c r="A1676" t="s">
        <v>1840</v>
      </c>
      <c r="B1676" t="s">
        <v>41</v>
      </c>
      <c r="C1676" t="s">
        <v>57</v>
      </c>
      <c r="D1676" t="s">
        <v>91</v>
      </c>
      <c r="E1676" t="s">
        <v>50</v>
      </c>
      <c r="F1676" s="1">
        <v>42834</v>
      </c>
      <c r="G1676" s="1">
        <v>42912</v>
      </c>
      <c r="H1676">
        <v>3070</v>
      </c>
      <c r="I1676" t="str">
        <f>VLOOKUP(pipeline!D1676,account,2,FALSE)</f>
        <v>retail</v>
      </c>
      <c r="J1676">
        <f t="shared" si="1263"/>
        <v>1989</v>
      </c>
      <c r="K1676">
        <f t="shared" si="1264"/>
        <v>1388.67</v>
      </c>
      <c r="L1676">
        <f t="shared" si="1265"/>
        <v>3583</v>
      </c>
      <c r="M1676" t="str">
        <f t="shared" si="1266"/>
        <v>United States</v>
      </c>
      <c r="N1676">
        <f t="shared" si="1267"/>
        <v>0</v>
      </c>
      <c r="O1676" t="str">
        <f t="shared" si="1268"/>
        <v>MG</v>
      </c>
      <c r="P1676">
        <f t="shared" si="1269"/>
        <v>3393</v>
      </c>
      <c r="Q1676" t="str">
        <f t="shared" si="1270"/>
        <v>Summer Sewald</v>
      </c>
      <c r="R1676" t="str">
        <f t="shared" si="1271"/>
        <v>West</v>
      </c>
    </row>
    <row r="1677" spans="1:18">
      <c r="A1677" t="s">
        <v>1841</v>
      </c>
      <c r="B1677" t="s">
        <v>19</v>
      </c>
      <c r="C1677" t="s">
        <v>56</v>
      </c>
      <c r="D1677" t="s">
        <v>158</v>
      </c>
      <c r="E1677" t="s">
        <v>52</v>
      </c>
      <c r="F1677" s="1">
        <v>42835</v>
      </c>
      <c r="G1677" s="1">
        <v>42836</v>
      </c>
      <c r="H1677">
        <v>0</v>
      </c>
      <c r="I1677" t="str">
        <f>VLOOKUP(pipeline!D1677,account,2,FALSE)</f>
        <v>finance</v>
      </c>
      <c r="J1677">
        <f t="shared" si="1263"/>
        <v>2006</v>
      </c>
      <c r="K1677">
        <f t="shared" si="1264"/>
        <v>1102.43</v>
      </c>
      <c r="L1677">
        <f t="shared" si="1265"/>
        <v>1759</v>
      </c>
      <c r="M1677" t="str">
        <f t="shared" si="1266"/>
        <v>United States</v>
      </c>
      <c r="N1677">
        <f t="shared" si="1267"/>
        <v>0</v>
      </c>
      <c r="O1677" t="str">
        <f t="shared" si="1268"/>
        <v>MG</v>
      </c>
      <c r="P1677">
        <f t="shared" si="1269"/>
        <v>55</v>
      </c>
      <c r="Q1677" t="str">
        <f t="shared" si="1270"/>
        <v>Dustin Brinkmann</v>
      </c>
      <c r="R1677" t="str">
        <f t="shared" si="1271"/>
        <v>Central</v>
      </c>
    </row>
    <row r="1678" spans="1:18">
      <c r="A1678" t="s">
        <v>1842</v>
      </c>
      <c r="B1678" t="s">
        <v>31</v>
      </c>
      <c r="C1678" t="s">
        <v>55</v>
      </c>
      <c r="D1678" t="s">
        <v>248</v>
      </c>
      <c r="E1678" t="s">
        <v>52</v>
      </c>
      <c r="F1678" s="1">
        <v>42835</v>
      </c>
      <c r="G1678" s="1">
        <v>42836</v>
      </c>
      <c r="H1678">
        <v>0</v>
      </c>
      <c r="I1678" t="str">
        <f>VLOOKUP(pipeline!D1678,account,2,FALSE)</f>
        <v>telecommunications</v>
      </c>
      <c r="J1678">
        <f t="shared" si="1263"/>
        <v>1994</v>
      </c>
      <c r="K1678">
        <f t="shared" si="1264"/>
        <v>6395.05</v>
      </c>
      <c r="L1678">
        <f t="shared" si="1265"/>
        <v>20275</v>
      </c>
      <c r="M1678" t="str">
        <f t="shared" si="1266"/>
        <v>United States</v>
      </c>
      <c r="N1678">
        <f t="shared" si="1267"/>
        <v>0</v>
      </c>
      <c r="O1678" t="str">
        <f t="shared" si="1268"/>
        <v>GTX</v>
      </c>
      <c r="P1678">
        <f t="shared" si="1269"/>
        <v>550</v>
      </c>
      <c r="Q1678" t="str">
        <f t="shared" si="1270"/>
        <v>Rocco Neubert</v>
      </c>
      <c r="R1678" t="str">
        <f t="shared" si="1271"/>
        <v>East</v>
      </c>
    </row>
    <row r="1679" spans="1:18">
      <c r="A1679" t="s">
        <v>1843</v>
      </c>
      <c r="B1679" t="s">
        <v>32</v>
      </c>
      <c r="C1679" t="s">
        <v>58</v>
      </c>
      <c r="D1679" t="s">
        <v>138</v>
      </c>
      <c r="E1679" t="s">
        <v>52</v>
      </c>
      <c r="F1679" s="1">
        <v>42835</v>
      </c>
      <c r="G1679" s="1">
        <v>42842</v>
      </c>
      <c r="H1679">
        <v>0</v>
      </c>
      <c r="I1679" t="str">
        <f>VLOOKUP(pipeline!D1679,account,2,FALSE)</f>
        <v>marketing</v>
      </c>
      <c r="J1679">
        <f t="shared" si="1263"/>
        <v>1984</v>
      </c>
      <c r="K1679">
        <f t="shared" si="1264"/>
        <v>3027.46</v>
      </c>
      <c r="L1679">
        <f t="shared" si="1265"/>
        <v>9516</v>
      </c>
      <c r="M1679" t="str">
        <f t="shared" si="1266"/>
        <v>Jordan</v>
      </c>
      <c r="N1679">
        <f t="shared" si="1267"/>
        <v>0</v>
      </c>
      <c r="O1679" t="str">
        <f t="shared" si="1268"/>
        <v>GTX</v>
      </c>
      <c r="P1679">
        <f t="shared" si="1269"/>
        <v>1096</v>
      </c>
      <c r="Q1679" t="str">
        <f t="shared" si="1270"/>
        <v>Rocco Neubert</v>
      </c>
      <c r="R1679" t="str">
        <f t="shared" si="1271"/>
        <v>East</v>
      </c>
    </row>
    <row r="1680" spans="1:18">
      <c r="A1680" t="s">
        <v>1844</v>
      </c>
      <c r="B1680" t="s">
        <v>20</v>
      </c>
      <c r="C1680" t="s">
        <v>56</v>
      </c>
      <c r="D1680" t="s">
        <v>170</v>
      </c>
      <c r="E1680" t="s">
        <v>52</v>
      </c>
      <c r="F1680" s="1">
        <v>42835</v>
      </c>
      <c r="G1680" s="1">
        <v>42845</v>
      </c>
      <c r="H1680">
        <v>0</v>
      </c>
      <c r="I1680" t="str">
        <f>VLOOKUP(pipeline!D1680,account,2,FALSE)</f>
        <v>technolgy</v>
      </c>
      <c r="J1680">
        <f t="shared" si="1263"/>
        <v>1987</v>
      </c>
      <c r="K1680">
        <f t="shared" si="1264"/>
        <v>2938.67</v>
      </c>
      <c r="L1680">
        <f t="shared" si="1265"/>
        <v>8775</v>
      </c>
      <c r="M1680" t="str">
        <f t="shared" si="1266"/>
        <v>Panama</v>
      </c>
      <c r="N1680">
        <f t="shared" si="1267"/>
        <v>0</v>
      </c>
      <c r="O1680" t="str">
        <f t="shared" si="1268"/>
        <v>MG</v>
      </c>
      <c r="P1680">
        <f t="shared" si="1269"/>
        <v>55</v>
      </c>
      <c r="Q1680" t="str">
        <f t="shared" si="1270"/>
        <v>Dustin Brinkmann</v>
      </c>
      <c r="R1680" t="str">
        <f t="shared" si="1271"/>
        <v>Central</v>
      </c>
    </row>
    <row r="1681" spans="1:18">
      <c r="A1681" t="s">
        <v>1845</v>
      </c>
      <c r="B1681" t="s">
        <v>20</v>
      </c>
      <c r="C1681" t="s">
        <v>57</v>
      </c>
      <c r="D1681" t="s">
        <v>290</v>
      </c>
      <c r="E1681" t="s">
        <v>50</v>
      </c>
      <c r="F1681" s="1">
        <v>42835</v>
      </c>
      <c r="G1681" s="1">
        <v>42843</v>
      </c>
      <c r="H1681">
        <v>3409</v>
      </c>
      <c r="I1681" t="str">
        <f>VLOOKUP(pipeline!D1681,account,2,FALSE)</f>
        <v>medical</v>
      </c>
      <c r="J1681">
        <f t="shared" si="1263"/>
        <v>2002</v>
      </c>
      <c r="K1681">
        <f t="shared" si="1264"/>
        <v>3178.24</v>
      </c>
      <c r="L1681">
        <f t="shared" si="1265"/>
        <v>4540</v>
      </c>
      <c r="M1681" t="str">
        <f t="shared" si="1266"/>
        <v>United States</v>
      </c>
      <c r="N1681">
        <f t="shared" si="1267"/>
        <v>0</v>
      </c>
      <c r="O1681" t="str">
        <f t="shared" si="1268"/>
        <v>MG</v>
      </c>
      <c r="P1681">
        <f t="shared" si="1269"/>
        <v>3393</v>
      </c>
      <c r="Q1681" t="str">
        <f t="shared" si="1270"/>
        <v>Dustin Brinkmann</v>
      </c>
      <c r="R1681" t="str">
        <f t="shared" si="1271"/>
        <v>Central</v>
      </c>
    </row>
    <row r="1682" spans="1:18">
      <c r="A1682" t="s">
        <v>1846</v>
      </c>
      <c r="B1682" t="s">
        <v>33</v>
      </c>
      <c r="C1682" t="s">
        <v>59</v>
      </c>
      <c r="D1682" t="s">
        <v>132</v>
      </c>
      <c r="E1682" t="s">
        <v>50</v>
      </c>
      <c r="F1682" s="1">
        <v>42835</v>
      </c>
      <c r="G1682" s="1">
        <v>42897</v>
      </c>
      <c r="H1682">
        <v>5721</v>
      </c>
      <c r="I1682" t="str">
        <f>VLOOKUP(pipeline!D1682,account,2,FALSE)</f>
        <v>technolgy</v>
      </c>
      <c r="J1682">
        <f t="shared" si="1263"/>
        <v>1996</v>
      </c>
      <c r="K1682">
        <f t="shared" si="1264"/>
        <v>1100.04</v>
      </c>
      <c r="L1682">
        <f t="shared" si="1265"/>
        <v>2822</v>
      </c>
      <c r="M1682" t="str">
        <f t="shared" si="1266"/>
        <v>United States</v>
      </c>
      <c r="N1682">
        <f t="shared" si="1267"/>
        <v>0</v>
      </c>
      <c r="O1682" t="str">
        <f t="shared" si="1268"/>
        <v>GTX</v>
      </c>
      <c r="P1682">
        <f t="shared" si="1269"/>
        <v>5482</v>
      </c>
      <c r="Q1682" t="str">
        <f t="shared" si="1270"/>
        <v>Rocco Neubert</v>
      </c>
      <c r="R1682" t="str">
        <f t="shared" si="1271"/>
        <v>East</v>
      </c>
    </row>
    <row r="1683" spans="1:18">
      <c r="A1683" t="s">
        <v>1847</v>
      </c>
      <c r="B1683" t="s">
        <v>25</v>
      </c>
      <c r="C1683" t="s">
        <v>55</v>
      </c>
      <c r="D1683" t="s">
        <v>306</v>
      </c>
      <c r="E1683" t="s">
        <v>52</v>
      </c>
      <c r="F1683" s="1">
        <v>42835</v>
      </c>
      <c r="G1683" s="1">
        <v>42843</v>
      </c>
      <c r="H1683">
        <v>0</v>
      </c>
      <c r="I1683" t="str">
        <f>VLOOKUP(pipeline!D1683,account,2,FALSE)</f>
        <v>technolgy</v>
      </c>
      <c r="J1683">
        <f t="shared" si="1263"/>
        <v>1997</v>
      </c>
      <c r="K1683">
        <f t="shared" si="1264"/>
        <v>8170.38</v>
      </c>
      <c r="L1683">
        <f t="shared" si="1265"/>
        <v>16499</v>
      </c>
      <c r="M1683" t="str">
        <f t="shared" si="1266"/>
        <v>Korea</v>
      </c>
      <c r="N1683">
        <f t="shared" si="1267"/>
        <v>0</v>
      </c>
      <c r="O1683" t="str">
        <f t="shared" si="1268"/>
        <v>GTX</v>
      </c>
      <c r="P1683">
        <f>VLOOKUP(C1683,products,3,FALSE)</f>
        <v>550</v>
      </c>
      <c r="Q1683" t="str">
        <f>VLOOKUP(B1683,sales,2,FALSE)</f>
        <v>Melvin Marxen</v>
      </c>
      <c r="R1683" t="str">
        <f>VLOOKUP(B1683,sales,3,FALSE)</f>
        <v>Central</v>
      </c>
    </row>
    <row r="1684" spans="1:18">
      <c r="A1684" t="s">
        <v>1848</v>
      </c>
      <c r="B1684" t="s">
        <v>25</v>
      </c>
      <c r="C1684" t="s">
        <v>59</v>
      </c>
      <c r="D1684" t="s">
        <v>141</v>
      </c>
      <c r="E1684" t="s">
        <v>50</v>
      </c>
      <c r="F1684" s="1">
        <v>42835</v>
      </c>
      <c r="G1684" s="1">
        <v>42841</v>
      </c>
      <c r="H1684">
        <v>4955</v>
      </c>
      <c r="I1684" t="str">
        <f>VLOOKUP(pipeline!D1684,account,2,FALSE)</f>
        <v>telecommunications</v>
      </c>
      <c r="J1684">
        <f t="shared" si="1263"/>
        <v>2007</v>
      </c>
      <c r="K1684">
        <f t="shared" si="1264"/>
        <v>86.68</v>
      </c>
      <c r="L1684">
        <f t="shared" si="1265"/>
        <v>187</v>
      </c>
      <c r="M1684" t="str">
        <f t="shared" si="1266"/>
        <v>United States</v>
      </c>
      <c r="N1684" t="str">
        <f t="shared" si="1267"/>
        <v>Sonron</v>
      </c>
      <c r="O1684" t="str">
        <f t="shared" si="1268"/>
        <v>GTX</v>
      </c>
      <c r="P1684">
        <f>VLOOKUP(C1684,products,3,FALSE)</f>
        <v>5482</v>
      </c>
      <c r="Q1684" t="str">
        <f>VLOOKUP(B1684,sales,2,FALSE)</f>
        <v>Melvin Marxen</v>
      </c>
      <c r="R1684" t="str">
        <f>VLOOKUP(B1684,sales,3,FALSE)</f>
        <v>Central</v>
      </c>
    </row>
    <row r="1685" spans="1:18">
      <c r="A1685" t="s">
        <v>1849</v>
      </c>
      <c r="B1685" t="s">
        <v>26</v>
      </c>
      <c r="C1685" t="s">
        <v>55</v>
      </c>
      <c r="D1685" t="s">
        <v>117</v>
      </c>
      <c r="E1685" t="s">
        <v>52</v>
      </c>
      <c r="F1685" s="1">
        <v>42835</v>
      </c>
      <c r="G1685" s="1">
        <v>42845</v>
      </c>
      <c r="H1685">
        <v>0</v>
      </c>
      <c r="I1685" t="str">
        <f>VLOOKUP(pipeline!D1685,account,2,FALSE)</f>
        <v>services</v>
      </c>
      <c r="J1685">
        <f t="shared" si="1263"/>
        <v>1997</v>
      </c>
      <c r="K1685">
        <f t="shared" si="1264"/>
        <v>2041.73</v>
      </c>
      <c r="L1685">
        <f t="shared" si="1265"/>
        <v>5276</v>
      </c>
      <c r="M1685" t="str">
        <f t="shared" si="1266"/>
        <v>United States</v>
      </c>
      <c r="N1685">
        <f t="shared" si="1267"/>
        <v>0</v>
      </c>
      <c r="O1685" t="str">
        <f t="shared" si="1268"/>
        <v>GTX</v>
      </c>
      <c r="P1685">
        <f>VLOOKUP(C1685,products,3,FALSE)</f>
        <v>550</v>
      </c>
      <c r="Q1685" t="str">
        <f>VLOOKUP(B1685,sales,2,FALSE)</f>
        <v>Melvin Marxen</v>
      </c>
      <c r="R1685" t="str">
        <f>VLOOKUP(B1685,sales,3,FALSE)</f>
        <v>Central</v>
      </c>
    </row>
    <row r="1686" spans="1:18">
      <c r="A1686" t="s">
        <v>1850</v>
      </c>
      <c r="B1686" t="s">
        <v>37</v>
      </c>
      <c r="C1686" t="s">
        <v>57</v>
      </c>
      <c r="D1686" t="s">
        <v>93</v>
      </c>
      <c r="E1686" t="s">
        <v>52</v>
      </c>
      <c r="F1686" s="1">
        <v>42835</v>
      </c>
      <c r="G1686" s="1">
        <v>42836</v>
      </c>
      <c r="H1686">
        <v>0</v>
      </c>
      <c r="I1686" t="str">
        <f>VLOOKUP(pipeline!D1686,account,2,FALSE)</f>
        <v>entertainment</v>
      </c>
      <c r="J1686">
        <f t="shared" ref="J1686:J1699" si="1272">VLOOKUP(D1686,account,3,FALSE)</f>
        <v>1993</v>
      </c>
      <c r="K1686">
        <f t="shared" ref="K1686:K1699" si="1273">VLOOKUP(D1686,account,4,FALSE)</f>
        <v>4269.9</v>
      </c>
      <c r="L1686">
        <f t="shared" ref="L1686:L1699" si="1274">VLOOKUP(D1686,account,5,FALSE)</f>
        <v>6472</v>
      </c>
      <c r="M1686" t="str">
        <f t="shared" ref="M1686:M1699" si="1275">VLOOKUP(D1686,account,6,FALSE)</f>
        <v>United States</v>
      </c>
      <c r="N1686" t="str">
        <f t="shared" ref="N1686:N1699" si="1276">VLOOKUP(D1686,accounts,7,FALSE)</f>
        <v>Massive Dynamic</v>
      </c>
      <c r="O1686" t="str">
        <f t="shared" ref="O1686:O1699" si="1277">VLOOKUP(C1686,products,2,FALSE)</f>
        <v>MG</v>
      </c>
      <c r="P1686">
        <f t="shared" ref="P1686:P1696" si="1278">VLOOKUP(C1686,products,3,FALSE)</f>
        <v>3393</v>
      </c>
      <c r="Q1686" t="str">
        <f t="shared" ref="Q1686:Q1696" si="1279">VLOOKUP(B1686,sales,2,FALSE)</f>
        <v>Summer Sewald</v>
      </c>
      <c r="R1686" t="str">
        <f t="shared" ref="R1686:R1696" si="1280">VLOOKUP(B1686,sales,3,FALSE)</f>
        <v>West</v>
      </c>
    </row>
    <row r="1687" spans="1:18">
      <c r="A1687" t="s">
        <v>1851</v>
      </c>
      <c r="B1687" t="s">
        <v>27</v>
      </c>
      <c r="C1687" t="s">
        <v>58</v>
      </c>
      <c r="D1687" t="s">
        <v>149</v>
      </c>
      <c r="E1687" t="s">
        <v>50</v>
      </c>
      <c r="F1687" s="1">
        <v>42835</v>
      </c>
      <c r="G1687" s="1">
        <v>42913</v>
      </c>
      <c r="H1687">
        <v>1115</v>
      </c>
      <c r="I1687" t="str">
        <f>VLOOKUP(pipeline!D1687,account,2,FALSE)</f>
        <v>technolgy</v>
      </c>
      <c r="J1687">
        <f t="shared" si="1272"/>
        <v>2005</v>
      </c>
      <c r="K1687">
        <f t="shared" si="1273"/>
        <v>1520.66</v>
      </c>
      <c r="L1687">
        <f t="shared" si="1274"/>
        <v>1806</v>
      </c>
      <c r="M1687" t="str">
        <f t="shared" si="1275"/>
        <v>United States</v>
      </c>
      <c r="N1687">
        <f t="shared" si="1276"/>
        <v>0</v>
      </c>
      <c r="O1687" t="str">
        <f t="shared" si="1277"/>
        <v>GTX</v>
      </c>
      <c r="P1687">
        <f t="shared" si="1278"/>
        <v>1096</v>
      </c>
      <c r="Q1687" t="str">
        <f t="shared" si="1279"/>
        <v>Melvin Marxen</v>
      </c>
      <c r="R1687" t="str">
        <f t="shared" si="1280"/>
        <v>Central</v>
      </c>
    </row>
    <row r="1688" spans="1:18">
      <c r="A1688" t="s">
        <v>1852</v>
      </c>
      <c r="B1688" t="s">
        <v>38</v>
      </c>
      <c r="C1688" t="s">
        <v>55</v>
      </c>
      <c r="D1688" t="s">
        <v>174</v>
      </c>
      <c r="E1688" t="s">
        <v>50</v>
      </c>
      <c r="F1688" s="1">
        <v>42835</v>
      </c>
      <c r="G1688" s="1">
        <v>42841</v>
      </c>
      <c r="H1688">
        <v>533</v>
      </c>
      <c r="I1688" t="str">
        <f>VLOOKUP(pipeline!D1688,account,2,FALSE)</f>
        <v>software</v>
      </c>
      <c r="J1688">
        <f t="shared" si="1272"/>
        <v>1982</v>
      </c>
      <c r="K1688">
        <f t="shared" si="1273"/>
        <v>11698.03</v>
      </c>
      <c r="L1688">
        <f t="shared" si="1274"/>
        <v>34288</v>
      </c>
      <c r="M1688" t="str">
        <f t="shared" si="1275"/>
        <v>United States</v>
      </c>
      <c r="N1688">
        <f t="shared" si="1276"/>
        <v>0</v>
      </c>
      <c r="O1688" t="str">
        <f t="shared" si="1277"/>
        <v>GTX</v>
      </c>
      <c r="P1688">
        <f t="shared" si="1278"/>
        <v>550</v>
      </c>
      <c r="Q1688" t="str">
        <f t="shared" si="1279"/>
        <v>Summer Sewald</v>
      </c>
      <c r="R1688" t="str">
        <f t="shared" si="1280"/>
        <v>West</v>
      </c>
    </row>
    <row r="1689" spans="1:18">
      <c r="A1689" t="s">
        <v>1853</v>
      </c>
      <c r="B1689" t="s">
        <v>38</v>
      </c>
      <c r="C1689" t="s">
        <v>58</v>
      </c>
      <c r="D1689" t="s">
        <v>93</v>
      </c>
      <c r="E1689" t="s">
        <v>50</v>
      </c>
      <c r="F1689" s="1">
        <v>42835</v>
      </c>
      <c r="G1689" s="1">
        <v>42838</v>
      </c>
      <c r="H1689">
        <v>1290</v>
      </c>
      <c r="I1689" t="str">
        <f>VLOOKUP(pipeline!D1689,account,2,FALSE)</f>
        <v>entertainment</v>
      </c>
      <c r="J1689">
        <f t="shared" si="1272"/>
        <v>1993</v>
      </c>
      <c r="K1689">
        <f t="shared" si="1273"/>
        <v>4269.9</v>
      </c>
      <c r="L1689">
        <f t="shared" si="1274"/>
        <v>6472</v>
      </c>
      <c r="M1689" t="str">
        <f t="shared" si="1275"/>
        <v>United States</v>
      </c>
      <c r="N1689" t="str">
        <f t="shared" si="1276"/>
        <v>Massive Dynamic</v>
      </c>
      <c r="O1689" t="str">
        <f t="shared" si="1277"/>
        <v>GTX</v>
      </c>
      <c r="P1689">
        <f t="shared" si="1278"/>
        <v>1096</v>
      </c>
      <c r="Q1689" t="str">
        <f t="shared" si="1279"/>
        <v>Summer Sewald</v>
      </c>
      <c r="R1689" t="str">
        <f t="shared" si="1280"/>
        <v>West</v>
      </c>
    </row>
    <row r="1690" spans="1:18">
      <c r="A1690" t="s">
        <v>1854</v>
      </c>
      <c r="B1690" t="s">
        <v>39</v>
      </c>
      <c r="C1690" t="s">
        <v>55</v>
      </c>
      <c r="D1690" t="s">
        <v>306</v>
      </c>
      <c r="E1690" t="s">
        <v>52</v>
      </c>
      <c r="F1690" s="1">
        <v>42835</v>
      </c>
      <c r="G1690" s="1">
        <v>42837</v>
      </c>
      <c r="H1690">
        <v>0</v>
      </c>
      <c r="I1690" t="str">
        <f>VLOOKUP(pipeline!D1690,account,2,FALSE)</f>
        <v>technolgy</v>
      </c>
      <c r="J1690">
        <f t="shared" si="1272"/>
        <v>1997</v>
      </c>
      <c r="K1690">
        <f t="shared" si="1273"/>
        <v>8170.38</v>
      </c>
      <c r="L1690">
        <f t="shared" si="1274"/>
        <v>16499</v>
      </c>
      <c r="M1690" t="str">
        <f t="shared" si="1275"/>
        <v>Korea</v>
      </c>
      <c r="N1690">
        <f t="shared" si="1276"/>
        <v>0</v>
      </c>
      <c r="O1690" t="str">
        <f t="shared" si="1277"/>
        <v>GTX</v>
      </c>
      <c r="P1690">
        <f t="shared" si="1278"/>
        <v>550</v>
      </c>
      <c r="Q1690" t="str">
        <f t="shared" si="1279"/>
        <v>Summer Sewald</v>
      </c>
      <c r="R1690" t="str">
        <f t="shared" si="1280"/>
        <v>West</v>
      </c>
    </row>
    <row r="1691" spans="1:18">
      <c r="A1691" t="s">
        <v>1855</v>
      </c>
      <c r="B1691" t="s">
        <v>39</v>
      </c>
      <c r="C1691" t="s">
        <v>58</v>
      </c>
      <c r="D1691" t="s">
        <v>134</v>
      </c>
      <c r="E1691" t="s">
        <v>52</v>
      </c>
      <c r="F1691" s="1">
        <v>42835</v>
      </c>
      <c r="G1691" s="1">
        <v>42899</v>
      </c>
      <c r="H1691">
        <v>0</v>
      </c>
      <c r="I1691" t="str">
        <f>VLOOKUP(pipeline!D1691,account,2,FALSE)</f>
        <v>services</v>
      </c>
      <c r="J1691">
        <f t="shared" si="1272"/>
        <v>2003</v>
      </c>
      <c r="K1691">
        <f t="shared" si="1273"/>
        <v>692.19</v>
      </c>
      <c r="L1691">
        <f t="shared" si="1274"/>
        <v>1922</v>
      </c>
      <c r="M1691" t="str">
        <f t="shared" si="1275"/>
        <v>United States</v>
      </c>
      <c r="N1691">
        <f t="shared" si="1276"/>
        <v>0</v>
      </c>
      <c r="O1691" t="str">
        <f t="shared" si="1277"/>
        <v>GTX</v>
      </c>
      <c r="P1691">
        <f t="shared" si="1278"/>
        <v>1096</v>
      </c>
      <c r="Q1691" t="str">
        <f t="shared" si="1279"/>
        <v>Summer Sewald</v>
      </c>
      <c r="R1691" t="str">
        <f t="shared" si="1280"/>
        <v>West</v>
      </c>
    </row>
    <row r="1692" spans="1:18">
      <c r="A1692" t="s">
        <v>1856</v>
      </c>
      <c r="B1692" t="s">
        <v>21</v>
      </c>
      <c r="C1692" t="s">
        <v>56</v>
      </c>
      <c r="D1692" t="s">
        <v>208</v>
      </c>
      <c r="E1692" t="s">
        <v>52</v>
      </c>
      <c r="F1692" s="1">
        <v>42835</v>
      </c>
      <c r="G1692" s="1">
        <v>42837</v>
      </c>
      <c r="H1692">
        <v>0</v>
      </c>
      <c r="I1692" t="str">
        <f>VLOOKUP(pipeline!D1692,account,2,FALSE)</f>
        <v>software</v>
      </c>
      <c r="J1692">
        <f t="shared" si="1272"/>
        <v>1982</v>
      </c>
      <c r="K1692">
        <f t="shared" si="1273"/>
        <v>4618</v>
      </c>
      <c r="L1692">
        <f t="shared" si="1274"/>
        <v>10083</v>
      </c>
      <c r="M1692" t="str">
        <f t="shared" si="1275"/>
        <v>United States</v>
      </c>
      <c r="N1692">
        <f t="shared" si="1276"/>
        <v>0</v>
      </c>
      <c r="O1692" t="str">
        <f t="shared" si="1277"/>
        <v>MG</v>
      </c>
      <c r="P1692">
        <f t="shared" si="1278"/>
        <v>55</v>
      </c>
      <c r="Q1692" t="str">
        <f t="shared" si="1279"/>
        <v>Dustin Brinkmann</v>
      </c>
      <c r="R1692" t="str">
        <f t="shared" si="1280"/>
        <v>Central</v>
      </c>
    </row>
    <row r="1693" spans="1:18">
      <c r="A1693" t="s">
        <v>1857</v>
      </c>
      <c r="B1693" t="s">
        <v>21</v>
      </c>
      <c r="C1693" t="s">
        <v>58</v>
      </c>
      <c r="D1693" t="s">
        <v>85</v>
      </c>
      <c r="E1693" t="s">
        <v>50</v>
      </c>
      <c r="F1693" s="1">
        <v>42835</v>
      </c>
      <c r="G1693" s="1">
        <v>42888</v>
      </c>
      <c r="H1693">
        <v>1047</v>
      </c>
      <c r="I1693" t="str">
        <f>VLOOKUP(pipeline!D1693,account,2,FALSE)</f>
        <v>software</v>
      </c>
      <c r="J1693">
        <f t="shared" si="1272"/>
        <v>1998</v>
      </c>
      <c r="K1693">
        <f t="shared" si="1273"/>
        <v>2714.9</v>
      </c>
      <c r="L1693">
        <f t="shared" si="1274"/>
        <v>2641</v>
      </c>
      <c r="M1693" t="str">
        <f t="shared" si="1275"/>
        <v>United States</v>
      </c>
      <c r="N1693" t="str">
        <f t="shared" si="1276"/>
        <v>Acme Corporation</v>
      </c>
      <c r="O1693" t="str">
        <f t="shared" si="1277"/>
        <v>GTX</v>
      </c>
      <c r="P1693">
        <f t="shared" si="1278"/>
        <v>1096</v>
      </c>
      <c r="Q1693" t="str">
        <f t="shared" si="1279"/>
        <v>Dustin Brinkmann</v>
      </c>
      <c r="R1693" t="str">
        <f t="shared" si="1280"/>
        <v>Central</v>
      </c>
    </row>
    <row r="1694" spans="1:18">
      <c r="A1694" t="s">
        <v>1858</v>
      </c>
      <c r="B1694" t="s">
        <v>21</v>
      </c>
      <c r="C1694" t="s">
        <v>56</v>
      </c>
      <c r="D1694" t="s">
        <v>141</v>
      </c>
      <c r="E1694" t="s">
        <v>50</v>
      </c>
      <c r="F1694" s="1">
        <v>42835</v>
      </c>
      <c r="G1694" s="1">
        <v>42843</v>
      </c>
      <c r="H1694">
        <v>47</v>
      </c>
      <c r="I1694" t="str">
        <f>VLOOKUP(pipeline!D1694,account,2,FALSE)</f>
        <v>telecommunications</v>
      </c>
      <c r="J1694">
        <f t="shared" si="1272"/>
        <v>2007</v>
      </c>
      <c r="K1694">
        <f t="shared" si="1273"/>
        <v>86.68</v>
      </c>
      <c r="L1694">
        <f t="shared" si="1274"/>
        <v>187</v>
      </c>
      <c r="M1694" t="str">
        <f t="shared" si="1275"/>
        <v>United States</v>
      </c>
      <c r="N1694" t="str">
        <f t="shared" si="1276"/>
        <v>Sonron</v>
      </c>
      <c r="O1694" t="str">
        <f t="shared" si="1277"/>
        <v>MG</v>
      </c>
      <c r="P1694">
        <f t="shared" si="1278"/>
        <v>55</v>
      </c>
      <c r="Q1694" t="str">
        <f t="shared" si="1279"/>
        <v>Dustin Brinkmann</v>
      </c>
      <c r="R1694" t="str">
        <f t="shared" si="1280"/>
        <v>Central</v>
      </c>
    </row>
    <row r="1695" spans="1:18">
      <c r="A1695" t="s">
        <v>1859</v>
      </c>
      <c r="B1695" t="s">
        <v>15</v>
      </c>
      <c r="C1695" t="s">
        <v>57</v>
      </c>
      <c r="D1695" t="s">
        <v>241</v>
      </c>
      <c r="E1695" t="s">
        <v>53</v>
      </c>
      <c r="F1695" s="1">
        <v>42835</v>
      </c>
      <c r="I1695" t="str">
        <f>VLOOKUP(pipeline!D1695,account,2,FALSE)</f>
        <v>finance</v>
      </c>
      <c r="J1695">
        <f t="shared" si="1272"/>
        <v>1991</v>
      </c>
      <c r="K1695">
        <f t="shared" si="1273"/>
        <v>2819.5</v>
      </c>
      <c r="L1695">
        <f t="shared" si="1274"/>
        <v>7227</v>
      </c>
      <c r="M1695" t="str">
        <f t="shared" si="1275"/>
        <v>United States</v>
      </c>
      <c r="N1695" t="str">
        <f t="shared" si="1276"/>
        <v>Golddex</v>
      </c>
      <c r="O1695" t="str">
        <f t="shared" si="1277"/>
        <v>MG</v>
      </c>
      <c r="P1695">
        <f t="shared" si="1278"/>
        <v>3393</v>
      </c>
      <c r="Q1695" t="str">
        <f t="shared" si="1279"/>
        <v>Celia Rouche</v>
      </c>
      <c r="R1695" t="str">
        <f t="shared" si="1280"/>
        <v>West</v>
      </c>
    </row>
    <row r="1696" spans="1:18">
      <c r="A1696" t="s">
        <v>1860</v>
      </c>
      <c r="B1696" t="s">
        <v>28</v>
      </c>
      <c r="C1696" t="s">
        <v>55</v>
      </c>
      <c r="D1696" t="s">
        <v>226</v>
      </c>
      <c r="E1696" t="s">
        <v>52</v>
      </c>
      <c r="F1696" s="1">
        <v>42835</v>
      </c>
      <c r="G1696" s="1">
        <v>42846</v>
      </c>
      <c r="H1696">
        <v>0</v>
      </c>
      <c r="I1696" t="str">
        <f>VLOOKUP(pipeline!D1696,account,2,FALSE)</f>
        <v>medical</v>
      </c>
      <c r="J1696">
        <f t="shared" si="1272"/>
        <v>2017</v>
      </c>
      <c r="K1696">
        <f t="shared" si="1273"/>
        <v>4.54</v>
      </c>
      <c r="L1696">
        <f t="shared" si="1274"/>
        <v>9</v>
      </c>
      <c r="M1696" t="str">
        <f t="shared" si="1275"/>
        <v>United States</v>
      </c>
      <c r="N1696">
        <f t="shared" si="1276"/>
        <v>0</v>
      </c>
      <c r="O1696" t="str">
        <f t="shared" si="1277"/>
        <v>GTX</v>
      </c>
      <c r="P1696">
        <f t="shared" si="1278"/>
        <v>550</v>
      </c>
      <c r="Q1696" t="str">
        <f t="shared" si="1279"/>
        <v>Melvin Marxen</v>
      </c>
      <c r="R1696" t="str">
        <f t="shared" si="1280"/>
        <v>Central</v>
      </c>
    </row>
    <row r="1697" spans="1:18">
      <c r="A1697" t="s">
        <v>1861</v>
      </c>
      <c r="B1697" t="s">
        <v>40</v>
      </c>
      <c r="C1697" t="s">
        <v>58</v>
      </c>
      <c r="D1697" t="s">
        <v>306</v>
      </c>
      <c r="E1697" t="s">
        <v>50</v>
      </c>
      <c r="F1697" s="1">
        <v>42835</v>
      </c>
      <c r="G1697" s="1">
        <v>42912</v>
      </c>
      <c r="H1697">
        <v>950</v>
      </c>
      <c r="I1697" t="str">
        <f>VLOOKUP(pipeline!D1697,account,2,FALSE)</f>
        <v>technolgy</v>
      </c>
      <c r="J1697">
        <f t="shared" si="1272"/>
        <v>1997</v>
      </c>
      <c r="K1697">
        <f t="shared" si="1273"/>
        <v>8170.38</v>
      </c>
      <c r="L1697">
        <f t="shared" si="1274"/>
        <v>16499</v>
      </c>
      <c r="M1697" t="str">
        <f t="shared" si="1275"/>
        <v>Korea</v>
      </c>
      <c r="N1697">
        <f t="shared" si="1276"/>
        <v>0</v>
      </c>
      <c r="O1697" t="str">
        <f t="shared" si="1277"/>
        <v>GTX</v>
      </c>
      <c r="P1697">
        <f t="shared" ref="P1697:P1703" si="1281">VLOOKUP(C1697,products,3,FALSE)</f>
        <v>1096</v>
      </c>
      <c r="Q1697" t="str">
        <f t="shared" ref="Q1697:Q1703" si="1282">VLOOKUP(B1697,sales,2,FALSE)</f>
        <v>Summer Sewald</v>
      </c>
      <c r="R1697" t="str">
        <f t="shared" ref="R1697:R1703" si="1283">VLOOKUP(B1697,sales,3,FALSE)</f>
        <v>West</v>
      </c>
    </row>
    <row r="1698" spans="1:18">
      <c r="A1698" t="s">
        <v>1862</v>
      </c>
      <c r="B1698" t="s">
        <v>23</v>
      </c>
      <c r="C1698" t="s">
        <v>56</v>
      </c>
      <c r="D1698" t="s">
        <v>155</v>
      </c>
      <c r="E1698" t="s">
        <v>50</v>
      </c>
      <c r="F1698" s="1">
        <v>42835</v>
      </c>
      <c r="G1698" s="1">
        <v>42843</v>
      </c>
      <c r="H1698">
        <v>62</v>
      </c>
      <c r="I1698" t="str">
        <f>VLOOKUP(pipeline!D1698,account,2,FALSE)</f>
        <v>technolgy</v>
      </c>
      <c r="J1698">
        <f t="shared" si="1272"/>
        <v>1983</v>
      </c>
      <c r="K1698">
        <f t="shared" si="1273"/>
        <v>1008.06</v>
      </c>
      <c r="L1698">
        <f t="shared" si="1274"/>
        <v>1238</v>
      </c>
      <c r="M1698" t="str">
        <f t="shared" si="1275"/>
        <v>United States</v>
      </c>
      <c r="N1698">
        <f t="shared" si="1276"/>
        <v>0</v>
      </c>
      <c r="O1698" t="str">
        <f t="shared" si="1277"/>
        <v>MG</v>
      </c>
      <c r="P1698">
        <f t="shared" si="1281"/>
        <v>55</v>
      </c>
      <c r="Q1698" t="str">
        <f t="shared" si="1282"/>
        <v>Dustin Brinkmann</v>
      </c>
      <c r="R1698" t="str">
        <f t="shared" si="1283"/>
        <v>Central</v>
      </c>
    </row>
    <row r="1699" spans="1:18">
      <c r="A1699" t="s">
        <v>1863</v>
      </c>
      <c r="B1699" t="s">
        <v>17</v>
      </c>
      <c r="C1699" t="s">
        <v>56</v>
      </c>
      <c r="D1699" t="s">
        <v>91</v>
      </c>
      <c r="E1699" t="s">
        <v>52</v>
      </c>
      <c r="F1699" s="1">
        <v>42835</v>
      </c>
      <c r="G1699" s="1">
        <v>42843</v>
      </c>
      <c r="H1699">
        <v>0</v>
      </c>
      <c r="I1699" t="str">
        <f>VLOOKUP(pipeline!D1699,account,2,FALSE)</f>
        <v>retail</v>
      </c>
      <c r="J1699">
        <f t="shared" si="1272"/>
        <v>1989</v>
      </c>
      <c r="K1699">
        <f t="shared" si="1273"/>
        <v>1388.67</v>
      </c>
      <c r="L1699">
        <f t="shared" si="1274"/>
        <v>3583</v>
      </c>
      <c r="M1699" t="str">
        <f t="shared" si="1275"/>
        <v>United States</v>
      </c>
      <c r="N1699">
        <f t="shared" si="1276"/>
        <v>0</v>
      </c>
      <c r="O1699" t="str">
        <f t="shared" si="1277"/>
        <v>MG</v>
      </c>
      <c r="P1699">
        <f t="shared" si="1281"/>
        <v>55</v>
      </c>
      <c r="Q1699" t="str">
        <f t="shared" si="1282"/>
        <v>Celia Rouche</v>
      </c>
      <c r="R1699" t="str">
        <f t="shared" si="1283"/>
        <v>West</v>
      </c>
    </row>
    <row r="1700" spans="1:18">
      <c r="A1700" t="s">
        <v>1864</v>
      </c>
      <c r="B1700" t="s">
        <v>41</v>
      </c>
      <c r="C1700" t="s">
        <v>55</v>
      </c>
      <c r="D1700" t="s">
        <v>167</v>
      </c>
      <c r="E1700" t="s">
        <v>50</v>
      </c>
      <c r="F1700" s="1">
        <v>42835</v>
      </c>
      <c r="G1700" s="1">
        <v>42836</v>
      </c>
      <c r="H1700">
        <v>467</v>
      </c>
      <c r="I1700" t="str">
        <f>VLOOKUP(pipeline!D1700,account,2,FALSE)</f>
        <v>marketing</v>
      </c>
      <c r="J1700">
        <f t="shared" ref="J1700:J1709" si="1284">VLOOKUP(D1700,account,3,FALSE)</f>
        <v>2000</v>
      </c>
      <c r="K1700">
        <f t="shared" ref="K1700:K1709" si="1285">VLOOKUP(D1700,account,4,FALSE)</f>
        <v>2952.73</v>
      </c>
      <c r="L1700">
        <f t="shared" ref="L1700:L1709" si="1286">VLOOKUP(D1700,account,5,FALSE)</f>
        <v>5107</v>
      </c>
      <c r="M1700" t="str">
        <f t="shared" ref="M1700:M1709" si="1287">VLOOKUP(D1700,account,6,FALSE)</f>
        <v>United States</v>
      </c>
      <c r="N1700">
        <f t="shared" ref="N1700:N1709" si="1288">VLOOKUP(D1700,accounts,7,FALSE)</f>
        <v>0</v>
      </c>
      <c r="O1700" t="str">
        <f t="shared" ref="O1700:O1709" si="1289">VLOOKUP(C1700,products,2,FALSE)</f>
        <v>GTX</v>
      </c>
      <c r="P1700">
        <f t="shared" si="1281"/>
        <v>550</v>
      </c>
      <c r="Q1700" t="str">
        <f t="shared" si="1282"/>
        <v>Summer Sewald</v>
      </c>
      <c r="R1700" t="str">
        <f t="shared" si="1283"/>
        <v>West</v>
      </c>
    </row>
    <row r="1701" spans="1:18">
      <c r="A1701" t="s">
        <v>1865</v>
      </c>
      <c r="B1701" t="s">
        <v>31</v>
      </c>
      <c r="C1701" t="s">
        <v>58</v>
      </c>
      <c r="D1701" t="s">
        <v>245</v>
      </c>
      <c r="E1701" t="s">
        <v>50</v>
      </c>
      <c r="F1701" s="1">
        <v>42836</v>
      </c>
      <c r="G1701" s="1">
        <v>42897</v>
      </c>
      <c r="H1701">
        <v>1075</v>
      </c>
      <c r="I1701" t="str">
        <f>VLOOKUP(pipeline!D1701,account,2,FALSE)</f>
        <v>retail</v>
      </c>
      <c r="J1701">
        <f t="shared" si="1284"/>
        <v>1990</v>
      </c>
      <c r="K1701">
        <f t="shared" si="1285"/>
        <v>2520.83</v>
      </c>
      <c r="L1701">
        <f t="shared" si="1286"/>
        <v>3502</v>
      </c>
      <c r="M1701" t="str">
        <f t="shared" si="1287"/>
        <v>United States</v>
      </c>
      <c r="N1701">
        <f t="shared" si="1288"/>
        <v>0</v>
      </c>
      <c r="O1701" t="str">
        <f t="shared" si="1289"/>
        <v>GTX</v>
      </c>
      <c r="P1701">
        <f t="shared" si="1281"/>
        <v>1096</v>
      </c>
      <c r="Q1701" t="str">
        <f t="shared" si="1282"/>
        <v>Rocco Neubert</v>
      </c>
      <c r="R1701" t="str">
        <f t="shared" si="1283"/>
        <v>East</v>
      </c>
    </row>
    <row r="1702" spans="1:18">
      <c r="A1702" t="s">
        <v>1866</v>
      </c>
      <c r="B1702" t="s">
        <v>20</v>
      </c>
      <c r="C1702" t="s">
        <v>56</v>
      </c>
      <c r="D1702" t="s">
        <v>297</v>
      </c>
      <c r="E1702" t="s">
        <v>52</v>
      </c>
      <c r="F1702" s="1">
        <v>42836</v>
      </c>
      <c r="G1702" s="1">
        <v>42844</v>
      </c>
      <c r="H1702">
        <v>0</v>
      </c>
      <c r="I1702" t="str">
        <f>VLOOKUP(pipeline!D1702,account,2,FALSE)</f>
        <v>medical</v>
      </c>
      <c r="J1702">
        <f t="shared" si="1284"/>
        <v>1986</v>
      </c>
      <c r="K1702">
        <f t="shared" si="1285"/>
        <v>647.18</v>
      </c>
      <c r="L1702">
        <f t="shared" si="1286"/>
        <v>1185</v>
      </c>
      <c r="M1702" t="str">
        <f t="shared" si="1287"/>
        <v>Kenya</v>
      </c>
      <c r="N1702">
        <f t="shared" si="1288"/>
        <v>0</v>
      </c>
      <c r="O1702" t="str">
        <f t="shared" si="1289"/>
        <v>MG</v>
      </c>
      <c r="P1702">
        <f t="shared" si="1281"/>
        <v>55</v>
      </c>
      <c r="Q1702" t="str">
        <f t="shared" si="1282"/>
        <v>Dustin Brinkmann</v>
      </c>
      <c r="R1702" t="str">
        <f t="shared" si="1283"/>
        <v>Central</v>
      </c>
    </row>
    <row r="1703" spans="1:18">
      <c r="A1703" t="s">
        <v>1867</v>
      </c>
      <c r="B1703" t="s">
        <v>33</v>
      </c>
      <c r="C1703" t="s">
        <v>56</v>
      </c>
      <c r="D1703" t="s">
        <v>189</v>
      </c>
      <c r="E1703" t="s">
        <v>50</v>
      </c>
      <c r="F1703" s="1">
        <v>42836</v>
      </c>
      <c r="G1703" s="1">
        <v>42838</v>
      </c>
      <c r="H1703">
        <v>52</v>
      </c>
      <c r="I1703" t="str">
        <f>VLOOKUP(pipeline!D1703,account,2,FALSE)</f>
        <v>employment</v>
      </c>
      <c r="J1703">
        <f t="shared" si="1284"/>
        <v>1997</v>
      </c>
      <c r="K1703">
        <f t="shared" si="1285"/>
        <v>882.12</v>
      </c>
      <c r="L1703">
        <f t="shared" si="1286"/>
        <v>2769</v>
      </c>
      <c r="M1703" t="str">
        <f t="shared" si="1287"/>
        <v>United States</v>
      </c>
      <c r="N1703">
        <f t="shared" si="1288"/>
        <v>0</v>
      </c>
      <c r="O1703" t="str">
        <f t="shared" si="1289"/>
        <v>MG</v>
      </c>
      <c r="P1703">
        <f t="shared" si="1281"/>
        <v>55</v>
      </c>
      <c r="Q1703" t="str">
        <f t="shared" si="1282"/>
        <v>Rocco Neubert</v>
      </c>
      <c r="R1703" t="str">
        <f t="shared" si="1283"/>
        <v>East</v>
      </c>
    </row>
    <row r="1704" spans="1:18">
      <c r="A1704" t="s">
        <v>1868</v>
      </c>
      <c r="B1704" t="s">
        <v>34</v>
      </c>
      <c r="C1704" t="s">
        <v>58</v>
      </c>
      <c r="D1704" t="s">
        <v>223</v>
      </c>
      <c r="E1704" t="s">
        <v>52</v>
      </c>
      <c r="F1704" s="1">
        <v>42836</v>
      </c>
      <c r="G1704" s="1">
        <v>42843</v>
      </c>
      <c r="H1704">
        <v>0</v>
      </c>
      <c r="I1704" t="str">
        <f>VLOOKUP(pipeline!D1704,account,2,FALSE)</f>
        <v>retail</v>
      </c>
      <c r="J1704">
        <f t="shared" si="1284"/>
        <v>2003</v>
      </c>
      <c r="K1704">
        <f t="shared" si="1285"/>
        <v>1419.98</v>
      </c>
      <c r="L1704">
        <f t="shared" si="1286"/>
        <v>4018</v>
      </c>
      <c r="M1704" t="str">
        <f t="shared" si="1287"/>
        <v>United States</v>
      </c>
      <c r="N1704">
        <f t="shared" si="1288"/>
        <v>0</v>
      </c>
      <c r="O1704" t="str">
        <f t="shared" si="1289"/>
        <v>GTX</v>
      </c>
      <c r="P1704">
        <f t="shared" ref="P1704:P1709" si="1290">VLOOKUP(C1704,products,3,FALSE)</f>
        <v>1096</v>
      </c>
      <c r="Q1704" t="str">
        <f t="shared" ref="Q1704:Q1709" si="1291">VLOOKUP(B1704,sales,2,FALSE)</f>
        <v>Rocco Neubert</v>
      </c>
      <c r="R1704" t="str">
        <f t="shared" ref="R1704:R1709" si="1292">VLOOKUP(B1704,sales,3,FALSE)</f>
        <v>East</v>
      </c>
    </row>
    <row r="1705" spans="1:18">
      <c r="A1705" t="s">
        <v>1869</v>
      </c>
      <c r="B1705" t="s">
        <v>13</v>
      </c>
      <c r="C1705" t="s">
        <v>55</v>
      </c>
      <c r="D1705" t="s">
        <v>205</v>
      </c>
      <c r="E1705" t="s">
        <v>52</v>
      </c>
      <c r="F1705" s="1">
        <v>42836</v>
      </c>
      <c r="G1705" s="1">
        <v>42908</v>
      </c>
      <c r="H1705">
        <v>0</v>
      </c>
      <c r="I1705" t="str">
        <f>VLOOKUP(pipeline!D1705,account,2,FALSE)</f>
        <v>telecommunications</v>
      </c>
      <c r="J1705">
        <f t="shared" si="1284"/>
        <v>1995</v>
      </c>
      <c r="K1705">
        <f t="shared" si="1285"/>
        <v>1825.82</v>
      </c>
      <c r="L1705">
        <f t="shared" si="1286"/>
        <v>5595</v>
      </c>
      <c r="M1705" t="str">
        <f t="shared" si="1287"/>
        <v>United States</v>
      </c>
      <c r="N1705" t="str">
        <f t="shared" si="1288"/>
        <v>Sonron</v>
      </c>
      <c r="O1705" t="str">
        <f t="shared" si="1289"/>
        <v>GTX</v>
      </c>
      <c r="P1705">
        <f t="shared" si="1290"/>
        <v>550</v>
      </c>
      <c r="Q1705" t="str">
        <f t="shared" si="1291"/>
        <v>Celia Rouche</v>
      </c>
      <c r="R1705" t="str">
        <f t="shared" si="1292"/>
        <v>West</v>
      </c>
    </row>
    <row r="1706" spans="1:18">
      <c r="A1706" t="s">
        <v>1870</v>
      </c>
      <c r="B1706" t="s">
        <v>13</v>
      </c>
      <c r="C1706" t="s">
        <v>58</v>
      </c>
      <c r="D1706" t="s">
        <v>266</v>
      </c>
      <c r="E1706" t="s">
        <v>50</v>
      </c>
      <c r="F1706" s="1">
        <v>42836</v>
      </c>
      <c r="G1706" s="1">
        <v>42838</v>
      </c>
      <c r="H1706">
        <v>1163</v>
      </c>
      <c r="I1706" t="str">
        <f>VLOOKUP(pipeline!D1706,account,2,FALSE)</f>
        <v>finance</v>
      </c>
      <c r="J1706">
        <f t="shared" si="1284"/>
        <v>1993</v>
      </c>
      <c r="K1706">
        <f t="shared" si="1285"/>
        <v>7537.24</v>
      </c>
      <c r="L1706">
        <f t="shared" si="1286"/>
        <v>20293</v>
      </c>
      <c r="M1706" t="str">
        <f t="shared" si="1287"/>
        <v>United States</v>
      </c>
      <c r="N1706">
        <f t="shared" si="1288"/>
        <v>0</v>
      </c>
      <c r="O1706" t="str">
        <f t="shared" si="1289"/>
        <v>GTX</v>
      </c>
      <c r="P1706">
        <f t="shared" si="1290"/>
        <v>1096</v>
      </c>
      <c r="Q1706" t="str">
        <f t="shared" si="1291"/>
        <v>Celia Rouche</v>
      </c>
      <c r="R1706" t="str">
        <f t="shared" si="1292"/>
        <v>West</v>
      </c>
    </row>
    <row r="1707" spans="1:18">
      <c r="A1707" t="s">
        <v>1871</v>
      </c>
      <c r="B1707" t="s">
        <v>26</v>
      </c>
      <c r="C1707" t="s">
        <v>55</v>
      </c>
      <c r="D1707" t="s">
        <v>155</v>
      </c>
      <c r="E1707" t="s">
        <v>52</v>
      </c>
      <c r="F1707" s="1">
        <v>42836</v>
      </c>
      <c r="G1707" s="1">
        <v>42846</v>
      </c>
      <c r="H1707">
        <v>0</v>
      </c>
      <c r="I1707" t="str">
        <f>VLOOKUP(pipeline!D1707,account,2,FALSE)</f>
        <v>technolgy</v>
      </c>
      <c r="J1707">
        <f t="shared" si="1284"/>
        <v>1983</v>
      </c>
      <c r="K1707">
        <f t="shared" si="1285"/>
        <v>1008.06</v>
      </c>
      <c r="L1707">
        <f t="shared" si="1286"/>
        <v>1238</v>
      </c>
      <c r="M1707" t="str">
        <f t="shared" si="1287"/>
        <v>United States</v>
      </c>
      <c r="N1707">
        <f t="shared" si="1288"/>
        <v>0</v>
      </c>
      <c r="O1707" t="str">
        <f t="shared" si="1289"/>
        <v>GTX</v>
      </c>
      <c r="P1707">
        <f t="shared" si="1290"/>
        <v>550</v>
      </c>
      <c r="Q1707" t="str">
        <f t="shared" si="1291"/>
        <v>Melvin Marxen</v>
      </c>
      <c r="R1707" t="str">
        <f t="shared" si="1292"/>
        <v>Central</v>
      </c>
    </row>
    <row r="1708" spans="1:18">
      <c r="A1708" t="s">
        <v>1872</v>
      </c>
      <c r="B1708" t="s">
        <v>37</v>
      </c>
      <c r="C1708" t="s">
        <v>59</v>
      </c>
      <c r="D1708" t="s">
        <v>110</v>
      </c>
      <c r="E1708" t="s">
        <v>52</v>
      </c>
      <c r="F1708" s="1">
        <v>42836</v>
      </c>
      <c r="G1708" s="1">
        <v>42896</v>
      </c>
      <c r="H1708">
        <v>0</v>
      </c>
      <c r="I1708" t="str">
        <f>VLOOKUP(pipeline!D1708,account,2,FALSE)</f>
        <v>telecommunications</v>
      </c>
      <c r="J1708">
        <f t="shared" si="1284"/>
        <v>1994</v>
      </c>
      <c r="K1708">
        <f t="shared" si="1285"/>
        <v>1188.42</v>
      </c>
      <c r="L1708">
        <f t="shared" si="1286"/>
        <v>3015</v>
      </c>
      <c r="M1708" t="str">
        <f t="shared" si="1287"/>
        <v>United States</v>
      </c>
      <c r="N1708">
        <f t="shared" si="1288"/>
        <v>0</v>
      </c>
      <c r="O1708" t="str">
        <f t="shared" si="1289"/>
        <v>GTX</v>
      </c>
      <c r="P1708">
        <f t="shared" si="1290"/>
        <v>5482</v>
      </c>
      <c r="Q1708" t="str">
        <f t="shared" si="1291"/>
        <v>Summer Sewald</v>
      </c>
      <c r="R1708" t="str">
        <f t="shared" si="1292"/>
        <v>West</v>
      </c>
    </row>
    <row r="1709" spans="1:18">
      <c r="A1709" t="s">
        <v>1873</v>
      </c>
      <c r="B1709" t="s">
        <v>38</v>
      </c>
      <c r="C1709" t="s">
        <v>55</v>
      </c>
      <c r="D1709" t="s">
        <v>210</v>
      </c>
      <c r="E1709" t="s">
        <v>52</v>
      </c>
      <c r="F1709" s="1">
        <v>42836</v>
      </c>
      <c r="G1709" s="1">
        <v>42838</v>
      </c>
      <c r="H1709">
        <v>0</v>
      </c>
      <c r="I1709" t="str">
        <f>VLOOKUP(pipeline!D1709,account,2,FALSE)</f>
        <v>technolgy</v>
      </c>
      <c r="J1709">
        <f t="shared" si="1284"/>
        <v>1980</v>
      </c>
      <c r="K1709">
        <f t="shared" si="1285"/>
        <v>7708.38</v>
      </c>
      <c r="L1709">
        <f t="shared" si="1286"/>
        <v>13756</v>
      </c>
      <c r="M1709" t="str">
        <f t="shared" si="1287"/>
        <v>United States</v>
      </c>
      <c r="N1709">
        <f t="shared" si="1288"/>
        <v>0</v>
      </c>
      <c r="O1709" t="str">
        <f t="shared" si="1289"/>
        <v>GTX</v>
      </c>
      <c r="P1709">
        <f t="shared" si="1290"/>
        <v>550</v>
      </c>
      <c r="Q1709" t="str">
        <f t="shared" si="1291"/>
        <v>Summer Sewald</v>
      </c>
      <c r="R1709" t="str">
        <f t="shared" si="1292"/>
        <v>West</v>
      </c>
    </row>
    <row r="1710" spans="1:18">
      <c r="A1710" t="s">
        <v>1874</v>
      </c>
      <c r="B1710" t="s">
        <v>39</v>
      </c>
      <c r="C1710" t="s">
        <v>55</v>
      </c>
      <c r="D1710" t="s">
        <v>371</v>
      </c>
      <c r="E1710" t="s">
        <v>52</v>
      </c>
      <c r="F1710" s="1">
        <v>42836</v>
      </c>
      <c r="G1710" s="1">
        <v>42838</v>
      </c>
      <c r="H1710">
        <v>0</v>
      </c>
      <c r="I1710" t="str">
        <f>VLOOKUP(pipeline!D1710,account,2,FALSE)</f>
        <v>retail</v>
      </c>
      <c r="J1710">
        <f t="shared" ref="J1710:J1719" si="1293">VLOOKUP(D1710,account,3,FALSE)</f>
        <v>2003</v>
      </c>
      <c r="K1710">
        <f t="shared" ref="K1710:K1719" si="1294">VLOOKUP(D1710,account,4,FALSE)</f>
        <v>223.8</v>
      </c>
      <c r="L1710">
        <f t="shared" ref="L1710:L1719" si="1295">VLOOKUP(D1710,account,5,FALSE)</f>
        <v>299</v>
      </c>
      <c r="M1710" t="str">
        <f t="shared" ref="M1710:M1719" si="1296">VLOOKUP(D1710,account,6,FALSE)</f>
        <v>United States</v>
      </c>
      <c r="N1710">
        <f t="shared" ref="N1710:N1719" si="1297">VLOOKUP(D1710,accounts,7,FALSE)</f>
        <v>0</v>
      </c>
      <c r="O1710" t="str">
        <f t="shared" ref="O1710:O1719" si="1298">VLOOKUP(C1710,products,2,FALSE)</f>
        <v>GTX</v>
      </c>
      <c r="P1710">
        <f t="shared" ref="P1710:P1719" si="1299">VLOOKUP(C1710,products,3,FALSE)</f>
        <v>550</v>
      </c>
      <c r="Q1710" t="str">
        <f t="shared" ref="Q1710:Q1719" si="1300">VLOOKUP(B1710,sales,2,FALSE)</f>
        <v>Summer Sewald</v>
      </c>
      <c r="R1710" t="str">
        <f t="shared" ref="R1710:R1719" si="1301">VLOOKUP(B1710,sales,3,FALSE)</f>
        <v>West</v>
      </c>
    </row>
    <row r="1711" spans="1:18">
      <c r="A1711" t="s">
        <v>1875</v>
      </c>
      <c r="B1711" t="s">
        <v>39</v>
      </c>
      <c r="C1711" t="s">
        <v>55</v>
      </c>
      <c r="D1711" t="s">
        <v>273</v>
      </c>
      <c r="E1711" t="s">
        <v>52</v>
      </c>
      <c r="F1711" s="1">
        <v>42836</v>
      </c>
      <c r="G1711" s="1">
        <v>42843</v>
      </c>
      <c r="H1711">
        <v>0</v>
      </c>
      <c r="I1711" t="str">
        <f>VLOOKUP(pipeline!D1711,account,2,FALSE)</f>
        <v>retail</v>
      </c>
      <c r="J1711">
        <f t="shared" si="1293"/>
        <v>1996</v>
      </c>
      <c r="K1711">
        <f t="shared" si="1294"/>
        <v>2214.94</v>
      </c>
      <c r="L1711">
        <f t="shared" si="1295"/>
        <v>5374</v>
      </c>
      <c r="M1711" t="str">
        <f t="shared" si="1296"/>
        <v>United States</v>
      </c>
      <c r="N1711">
        <f t="shared" si="1297"/>
        <v>0</v>
      </c>
      <c r="O1711" t="str">
        <f t="shared" si="1298"/>
        <v>GTX</v>
      </c>
      <c r="P1711">
        <f t="shared" si="1299"/>
        <v>550</v>
      </c>
      <c r="Q1711" t="str">
        <f t="shared" si="1300"/>
        <v>Summer Sewald</v>
      </c>
      <c r="R1711" t="str">
        <f t="shared" si="1301"/>
        <v>West</v>
      </c>
    </row>
    <row r="1712" spans="1:18">
      <c r="A1712" t="s">
        <v>1876</v>
      </c>
      <c r="B1712" t="s">
        <v>39</v>
      </c>
      <c r="C1712" t="s">
        <v>55</v>
      </c>
      <c r="D1712" t="s">
        <v>231</v>
      </c>
      <c r="E1712" t="s">
        <v>50</v>
      </c>
      <c r="F1712" s="1">
        <v>42836</v>
      </c>
      <c r="G1712" s="1">
        <v>42843</v>
      </c>
      <c r="H1712">
        <v>568</v>
      </c>
      <c r="I1712" t="str">
        <f>VLOOKUP(pipeline!D1712,account,2,FALSE)</f>
        <v>technolgy</v>
      </c>
      <c r="J1712">
        <f t="shared" si="1293"/>
        <v>2010</v>
      </c>
      <c r="K1712">
        <f t="shared" si="1294"/>
        <v>587.72</v>
      </c>
      <c r="L1712">
        <f t="shared" si="1295"/>
        <v>1501</v>
      </c>
      <c r="M1712" t="str">
        <f t="shared" si="1296"/>
        <v>United States</v>
      </c>
      <c r="N1712">
        <f t="shared" si="1297"/>
        <v>0</v>
      </c>
      <c r="O1712" t="str">
        <f t="shared" si="1298"/>
        <v>GTX</v>
      </c>
      <c r="P1712">
        <f t="shared" si="1299"/>
        <v>550</v>
      </c>
      <c r="Q1712" t="str">
        <f t="shared" si="1300"/>
        <v>Summer Sewald</v>
      </c>
      <c r="R1712" t="str">
        <f t="shared" si="1301"/>
        <v>West</v>
      </c>
    </row>
    <row r="1713" spans="1:18">
      <c r="A1713" t="s">
        <v>1877</v>
      </c>
      <c r="B1713" t="s">
        <v>22</v>
      </c>
      <c r="C1713" t="s">
        <v>57</v>
      </c>
      <c r="D1713" t="s">
        <v>129</v>
      </c>
      <c r="E1713" t="s">
        <v>52</v>
      </c>
      <c r="F1713" s="1">
        <v>42836</v>
      </c>
      <c r="G1713" s="1">
        <v>42846</v>
      </c>
      <c r="H1713">
        <v>0</v>
      </c>
      <c r="I1713" t="str">
        <f>VLOOKUP(pipeline!D1713,account,2,FALSE)</f>
        <v>marketing</v>
      </c>
      <c r="J1713">
        <f t="shared" si="1293"/>
        <v>1995</v>
      </c>
      <c r="K1713">
        <f t="shared" si="1294"/>
        <v>2173.98</v>
      </c>
      <c r="L1713">
        <f t="shared" si="1295"/>
        <v>2928</v>
      </c>
      <c r="M1713" t="str">
        <f t="shared" si="1296"/>
        <v>United States</v>
      </c>
      <c r="N1713" t="str">
        <f t="shared" si="1297"/>
        <v>Inity</v>
      </c>
      <c r="O1713" t="str">
        <f t="shared" si="1298"/>
        <v>MG</v>
      </c>
      <c r="P1713">
        <f t="shared" si="1299"/>
        <v>3393</v>
      </c>
      <c r="Q1713" t="str">
        <f t="shared" si="1300"/>
        <v>Dustin Brinkmann</v>
      </c>
      <c r="R1713" t="str">
        <f t="shared" si="1301"/>
        <v>Central</v>
      </c>
    </row>
    <row r="1714" spans="1:18">
      <c r="A1714" t="s">
        <v>1878</v>
      </c>
      <c r="B1714" t="s">
        <v>22</v>
      </c>
      <c r="C1714" t="s">
        <v>56</v>
      </c>
      <c r="D1714" t="s">
        <v>155</v>
      </c>
      <c r="E1714" t="s">
        <v>50</v>
      </c>
      <c r="F1714" s="1">
        <v>42836</v>
      </c>
      <c r="G1714" s="1">
        <v>42892</v>
      </c>
      <c r="H1714">
        <v>46</v>
      </c>
      <c r="I1714" t="str">
        <f>VLOOKUP(pipeline!D1714,account,2,FALSE)</f>
        <v>technolgy</v>
      </c>
      <c r="J1714">
        <f t="shared" si="1293"/>
        <v>1983</v>
      </c>
      <c r="K1714">
        <f t="shared" si="1294"/>
        <v>1008.06</v>
      </c>
      <c r="L1714">
        <f t="shared" si="1295"/>
        <v>1238</v>
      </c>
      <c r="M1714" t="str">
        <f t="shared" si="1296"/>
        <v>United States</v>
      </c>
      <c r="N1714">
        <f t="shared" si="1297"/>
        <v>0</v>
      </c>
      <c r="O1714" t="str">
        <f t="shared" si="1298"/>
        <v>MG</v>
      </c>
      <c r="P1714">
        <f t="shared" si="1299"/>
        <v>55</v>
      </c>
      <c r="Q1714" t="str">
        <f t="shared" si="1300"/>
        <v>Dustin Brinkmann</v>
      </c>
      <c r="R1714" t="str">
        <f t="shared" si="1301"/>
        <v>Central</v>
      </c>
    </row>
    <row r="1715" spans="1:18">
      <c r="A1715" t="s">
        <v>1879</v>
      </c>
      <c r="B1715" t="s">
        <v>29</v>
      </c>
      <c r="C1715" t="s">
        <v>57</v>
      </c>
      <c r="D1715" t="s">
        <v>129</v>
      </c>
      <c r="E1715" t="s">
        <v>52</v>
      </c>
      <c r="F1715" s="1">
        <v>42836</v>
      </c>
      <c r="G1715" s="1">
        <v>42837</v>
      </c>
      <c r="H1715">
        <v>0</v>
      </c>
      <c r="I1715" t="str">
        <f>VLOOKUP(pipeline!D1715,account,2,FALSE)</f>
        <v>marketing</v>
      </c>
      <c r="J1715">
        <f t="shared" si="1293"/>
        <v>1995</v>
      </c>
      <c r="K1715">
        <f t="shared" si="1294"/>
        <v>2173.98</v>
      </c>
      <c r="L1715">
        <f t="shared" si="1295"/>
        <v>2928</v>
      </c>
      <c r="M1715" t="str">
        <f t="shared" si="1296"/>
        <v>United States</v>
      </c>
      <c r="N1715" t="str">
        <f t="shared" si="1297"/>
        <v>Inity</v>
      </c>
      <c r="O1715" t="str">
        <f t="shared" si="1298"/>
        <v>MG</v>
      </c>
      <c r="P1715">
        <f t="shared" si="1299"/>
        <v>3393</v>
      </c>
      <c r="Q1715" t="str">
        <f t="shared" si="1300"/>
        <v>Melvin Marxen</v>
      </c>
      <c r="R1715" t="str">
        <f t="shared" si="1301"/>
        <v>Central</v>
      </c>
    </row>
    <row r="1716" spans="1:18">
      <c r="A1716" t="s">
        <v>1880</v>
      </c>
      <c r="B1716" t="s">
        <v>29</v>
      </c>
      <c r="C1716" t="s">
        <v>55</v>
      </c>
      <c r="D1716" t="s">
        <v>141</v>
      </c>
      <c r="E1716" t="s">
        <v>50</v>
      </c>
      <c r="F1716" s="1">
        <v>42836</v>
      </c>
      <c r="G1716" s="1">
        <v>42837</v>
      </c>
      <c r="H1716">
        <v>504</v>
      </c>
      <c r="I1716" t="str">
        <f>VLOOKUP(pipeline!D1716,account,2,FALSE)</f>
        <v>telecommunications</v>
      </c>
      <c r="J1716">
        <f t="shared" si="1293"/>
        <v>2007</v>
      </c>
      <c r="K1716">
        <f t="shared" si="1294"/>
        <v>86.68</v>
      </c>
      <c r="L1716">
        <f t="shared" si="1295"/>
        <v>187</v>
      </c>
      <c r="M1716" t="str">
        <f t="shared" si="1296"/>
        <v>United States</v>
      </c>
      <c r="N1716" t="str">
        <f t="shared" si="1297"/>
        <v>Sonron</v>
      </c>
      <c r="O1716" t="str">
        <f t="shared" si="1298"/>
        <v>GTX</v>
      </c>
      <c r="P1716">
        <f t="shared" si="1299"/>
        <v>550</v>
      </c>
      <c r="Q1716" t="str">
        <f t="shared" si="1300"/>
        <v>Melvin Marxen</v>
      </c>
      <c r="R1716" t="str">
        <f t="shared" si="1301"/>
        <v>Central</v>
      </c>
    </row>
    <row r="1717" spans="1:18">
      <c r="A1717" t="s">
        <v>1881</v>
      </c>
      <c r="B1717" t="s">
        <v>29</v>
      </c>
      <c r="C1717" t="s">
        <v>56</v>
      </c>
      <c r="D1717" t="s">
        <v>141</v>
      </c>
      <c r="E1717" t="s">
        <v>50</v>
      </c>
      <c r="F1717" s="1">
        <v>42836</v>
      </c>
      <c r="G1717" s="1">
        <v>42838</v>
      </c>
      <c r="H1717">
        <v>55</v>
      </c>
      <c r="I1717" t="str">
        <f>VLOOKUP(pipeline!D1717,account,2,FALSE)</f>
        <v>telecommunications</v>
      </c>
      <c r="J1717">
        <f t="shared" si="1293"/>
        <v>2007</v>
      </c>
      <c r="K1717">
        <f t="shared" si="1294"/>
        <v>86.68</v>
      </c>
      <c r="L1717">
        <f t="shared" si="1295"/>
        <v>187</v>
      </c>
      <c r="M1717" t="str">
        <f t="shared" si="1296"/>
        <v>United States</v>
      </c>
      <c r="N1717" t="str">
        <f t="shared" si="1297"/>
        <v>Sonron</v>
      </c>
      <c r="O1717" t="str">
        <f t="shared" si="1298"/>
        <v>MG</v>
      </c>
      <c r="P1717">
        <f t="shared" si="1299"/>
        <v>55</v>
      </c>
      <c r="Q1717" t="str">
        <f t="shared" si="1300"/>
        <v>Melvin Marxen</v>
      </c>
      <c r="R1717" t="str">
        <f t="shared" si="1301"/>
        <v>Central</v>
      </c>
    </row>
    <row r="1718" spans="1:18">
      <c r="A1718" t="s">
        <v>1882</v>
      </c>
      <c r="B1718" t="s">
        <v>23</v>
      </c>
      <c r="C1718" t="s">
        <v>55</v>
      </c>
      <c r="D1718" t="s">
        <v>82</v>
      </c>
      <c r="E1718" t="s">
        <v>52</v>
      </c>
      <c r="F1718" s="1">
        <v>42836</v>
      </c>
      <c r="G1718" s="1">
        <v>42846</v>
      </c>
      <c r="H1718">
        <v>0</v>
      </c>
      <c r="I1718" t="str">
        <f>VLOOKUP(pipeline!D1718,account,2,FALSE)</f>
        <v>retail</v>
      </c>
      <c r="J1718">
        <f t="shared" si="1293"/>
        <v>2001</v>
      </c>
      <c r="K1718">
        <f t="shared" si="1294"/>
        <v>718.62</v>
      </c>
      <c r="L1718">
        <f t="shared" si="1295"/>
        <v>2448</v>
      </c>
      <c r="M1718" t="str">
        <f t="shared" si="1296"/>
        <v>United States</v>
      </c>
      <c r="N1718">
        <f t="shared" si="1297"/>
        <v>0</v>
      </c>
      <c r="O1718" t="str">
        <f t="shared" si="1298"/>
        <v>GTX</v>
      </c>
      <c r="P1718">
        <f t="shared" si="1299"/>
        <v>550</v>
      </c>
      <c r="Q1718" t="str">
        <f t="shared" si="1300"/>
        <v>Dustin Brinkmann</v>
      </c>
      <c r="R1718" t="str">
        <f t="shared" si="1301"/>
        <v>Central</v>
      </c>
    </row>
    <row r="1719" spans="1:18">
      <c r="A1719" t="s">
        <v>1883</v>
      </c>
      <c r="B1719" t="s">
        <v>23</v>
      </c>
      <c r="C1719" t="s">
        <v>57</v>
      </c>
      <c r="D1719" t="s">
        <v>241</v>
      </c>
      <c r="E1719" t="s">
        <v>52</v>
      </c>
      <c r="F1719" s="1">
        <v>42836</v>
      </c>
      <c r="G1719" s="1">
        <v>42843</v>
      </c>
      <c r="H1719">
        <v>0</v>
      </c>
      <c r="I1719" t="str">
        <f>VLOOKUP(pipeline!D1719,account,2,FALSE)</f>
        <v>finance</v>
      </c>
      <c r="J1719">
        <f t="shared" si="1293"/>
        <v>1991</v>
      </c>
      <c r="K1719">
        <f t="shared" si="1294"/>
        <v>2819.5</v>
      </c>
      <c r="L1719">
        <f t="shared" si="1295"/>
        <v>7227</v>
      </c>
      <c r="M1719" t="str">
        <f t="shared" si="1296"/>
        <v>United States</v>
      </c>
      <c r="N1719" t="str">
        <f t="shared" si="1297"/>
        <v>Golddex</v>
      </c>
      <c r="O1719" t="str">
        <f t="shared" si="1298"/>
        <v>MG</v>
      </c>
      <c r="P1719">
        <f t="shared" si="1299"/>
        <v>3393</v>
      </c>
      <c r="Q1719" t="str">
        <f t="shared" si="1300"/>
        <v>Dustin Brinkmann</v>
      </c>
      <c r="R1719" t="str">
        <f t="shared" si="1301"/>
        <v>Central</v>
      </c>
    </row>
    <row r="1720" spans="1:18">
      <c r="A1720" t="s">
        <v>1884</v>
      </c>
      <c r="B1720" t="s">
        <v>10</v>
      </c>
      <c r="C1720" t="s">
        <v>56</v>
      </c>
      <c r="D1720" t="s">
        <v>228</v>
      </c>
      <c r="E1720" t="s">
        <v>52</v>
      </c>
      <c r="F1720" s="1">
        <v>42836</v>
      </c>
      <c r="G1720" s="1">
        <v>42847</v>
      </c>
      <c r="H1720">
        <v>0</v>
      </c>
      <c r="I1720" t="str">
        <f>VLOOKUP(pipeline!D1720,account,2,FALSE)</f>
        <v>finance</v>
      </c>
      <c r="J1720">
        <f t="shared" ref="J1720:J1737" si="1302">VLOOKUP(D1720,account,3,FALSE)</f>
        <v>1994</v>
      </c>
      <c r="K1720">
        <f t="shared" ref="K1720:K1737" si="1303">VLOOKUP(D1720,account,4,FALSE)</f>
        <v>355.23</v>
      </c>
      <c r="L1720">
        <f t="shared" ref="L1720:L1737" si="1304">VLOOKUP(D1720,account,5,FALSE)</f>
        <v>853</v>
      </c>
      <c r="M1720" t="str">
        <f t="shared" ref="M1720:M1737" si="1305">VLOOKUP(D1720,account,6,FALSE)</f>
        <v>United States</v>
      </c>
      <c r="N1720">
        <f t="shared" ref="N1720:N1737" si="1306">VLOOKUP(D1720,accounts,7,FALSE)</f>
        <v>0</v>
      </c>
      <c r="O1720" t="str">
        <f t="shared" ref="O1720:O1737" si="1307">VLOOKUP(C1720,products,2,FALSE)</f>
        <v>MG</v>
      </c>
      <c r="P1720">
        <f t="shared" ref="P1720:P1731" si="1308">VLOOKUP(C1720,products,3,FALSE)</f>
        <v>55</v>
      </c>
      <c r="Q1720" t="str">
        <f t="shared" ref="Q1720:Q1731" si="1309">VLOOKUP(B1720,sales,2,FALSE)</f>
        <v>Cara Losch</v>
      </c>
      <c r="R1720" t="str">
        <f t="shared" ref="R1720:R1731" si="1310">VLOOKUP(B1720,sales,3,FALSE)</f>
        <v>East</v>
      </c>
    </row>
    <row r="1721" spans="1:18">
      <c r="A1721" t="s">
        <v>1885</v>
      </c>
      <c r="B1721" t="s">
        <v>10</v>
      </c>
      <c r="C1721" t="s">
        <v>56</v>
      </c>
      <c r="D1721" t="s">
        <v>817</v>
      </c>
      <c r="E1721" t="s">
        <v>50</v>
      </c>
      <c r="F1721" s="1">
        <v>42836</v>
      </c>
      <c r="G1721" s="1">
        <v>42837</v>
      </c>
      <c r="H1721">
        <v>55</v>
      </c>
      <c r="I1721" t="str">
        <f>VLOOKUP(pipeline!D1721,account,2,FALSE)</f>
        <v>entertainment</v>
      </c>
      <c r="J1721">
        <f t="shared" si="1302"/>
        <v>1989</v>
      </c>
      <c r="K1721">
        <f t="shared" si="1303"/>
        <v>665.06</v>
      </c>
      <c r="L1721">
        <f t="shared" si="1304"/>
        <v>1095</v>
      </c>
      <c r="M1721" t="str">
        <f t="shared" si="1305"/>
        <v>United States</v>
      </c>
      <c r="N1721">
        <f t="shared" si="1306"/>
        <v>0</v>
      </c>
      <c r="O1721" t="str">
        <f t="shared" si="1307"/>
        <v>MG</v>
      </c>
      <c r="P1721">
        <f t="shared" si="1308"/>
        <v>55</v>
      </c>
      <c r="Q1721" t="str">
        <f t="shared" si="1309"/>
        <v>Cara Losch</v>
      </c>
      <c r="R1721" t="str">
        <f t="shared" si="1310"/>
        <v>East</v>
      </c>
    </row>
    <row r="1722" spans="1:18">
      <c r="A1722" t="s">
        <v>1886</v>
      </c>
      <c r="B1722" t="s">
        <v>19</v>
      </c>
      <c r="C1722" t="s">
        <v>55</v>
      </c>
      <c r="D1722" t="s">
        <v>155</v>
      </c>
      <c r="E1722" t="s">
        <v>52</v>
      </c>
      <c r="F1722" s="1">
        <v>42837</v>
      </c>
      <c r="G1722" s="1">
        <v>42843</v>
      </c>
      <c r="H1722">
        <v>0</v>
      </c>
      <c r="I1722" t="str">
        <f>VLOOKUP(pipeline!D1722,account,2,FALSE)</f>
        <v>technolgy</v>
      </c>
      <c r="J1722">
        <f t="shared" si="1302"/>
        <v>1983</v>
      </c>
      <c r="K1722">
        <f t="shared" si="1303"/>
        <v>1008.06</v>
      </c>
      <c r="L1722">
        <f t="shared" si="1304"/>
        <v>1238</v>
      </c>
      <c r="M1722" t="str">
        <f t="shared" si="1305"/>
        <v>United States</v>
      </c>
      <c r="N1722">
        <f t="shared" si="1306"/>
        <v>0</v>
      </c>
      <c r="O1722" t="str">
        <f t="shared" si="1307"/>
        <v>GTX</v>
      </c>
      <c r="P1722">
        <f t="shared" si="1308"/>
        <v>550</v>
      </c>
      <c r="Q1722" t="str">
        <f t="shared" si="1309"/>
        <v>Dustin Brinkmann</v>
      </c>
      <c r="R1722" t="str">
        <f t="shared" si="1310"/>
        <v>Central</v>
      </c>
    </row>
    <row r="1723" spans="1:18">
      <c r="A1723" t="s">
        <v>1887</v>
      </c>
      <c r="B1723" t="s">
        <v>31</v>
      </c>
      <c r="C1723" t="s">
        <v>58</v>
      </c>
      <c r="D1723" t="s">
        <v>147</v>
      </c>
      <c r="E1723" t="s">
        <v>53</v>
      </c>
      <c r="F1723" s="1">
        <v>42837</v>
      </c>
      <c r="I1723" t="str">
        <f>VLOOKUP(pipeline!D1723,account,2,FALSE)</f>
        <v>retail</v>
      </c>
      <c r="J1723">
        <f t="shared" si="1302"/>
        <v>2007</v>
      </c>
      <c r="K1723">
        <f t="shared" si="1303"/>
        <v>894.33</v>
      </c>
      <c r="L1723">
        <f t="shared" si="1304"/>
        <v>1635</v>
      </c>
      <c r="M1723" t="str">
        <f t="shared" si="1305"/>
        <v>Italy</v>
      </c>
      <c r="N1723">
        <f t="shared" si="1306"/>
        <v>0</v>
      </c>
      <c r="O1723" t="str">
        <f t="shared" si="1307"/>
        <v>GTX</v>
      </c>
      <c r="P1723">
        <f t="shared" si="1308"/>
        <v>1096</v>
      </c>
      <c r="Q1723" t="str">
        <f t="shared" si="1309"/>
        <v>Rocco Neubert</v>
      </c>
      <c r="R1723" t="str">
        <f t="shared" si="1310"/>
        <v>East</v>
      </c>
    </row>
    <row r="1724" spans="1:18">
      <c r="A1724" t="s">
        <v>1888</v>
      </c>
      <c r="B1724" t="s">
        <v>31</v>
      </c>
      <c r="C1724" t="s">
        <v>57</v>
      </c>
      <c r="D1724" t="s">
        <v>210</v>
      </c>
      <c r="E1724" t="s">
        <v>50</v>
      </c>
      <c r="F1724" s="1">
        <v>42837</v>
      </c>
      <c r="G1724" s="1">
        <v>42847</v>
      </c>
      <c r="H1724">
        <v>3223</v>
      </c>
      <c r="I1724" t="str">
        <f>VLOOKUP(pipeline!D1724,account,2,FALSE)</f>
        <v>technolgy</v>
      </c>
      <c r="J1724">
        <f t="shared" si="1302"/>
        <v>1980</v>
      </c>
      <c r="K1724">
        <f t="shared" si="1303"/>
        <v>7708.38</v>
      </c>
      <c r="L1724">
        <f t="shared" si="1304"/>
        <v>13756</v>
      </c>
      <c r="M1724" t="str">
        <f t="shared" si="1305"/>
        <v>United States</v>
      </c>
      <c r="N1724">
        <f t="shared" si="1306"/>
        <v>0</v>
      </c>
      <c r="O1724" t="str">
        <f t="shared" si="1307"/>
        <v>MG</v>
      </c>
      <c r="P1724">
        <f t="shared" si="1308"/>
        <v>3393</v>
      </c>
      <c r="Q1724" t="str">
        <f t="shared" si="1309"/>
        <v>Rocco Neubert</v>
      </c>
      <c r="R1724" t="str">
        <f t="shared" si="1310"/>
        <v>East</v>
      </c>
    </row>
    <row r="1725" spans="1:18">
      <c r="A1725" t="s">
        <v>1889</v>
      </c>
      <c r="B1725" t="s">
        <v>32</v>
      </c>
      <c r="C1725" t="s">
        <v>59</v>
      </c>
      <c r="D1725" t="s">
        <v>214</v>
      </c>
      <c r="E1725" t="s">
        <v>52</v>
      </c>
      <c r="F1725" s="1">
        <v>42837</v>
      </c>
      <c r="G1725" s="1">
        <v>42842</v>
      </c>
      <c r="H1725">
        <v>0</v>
      </c>
      <c r="I1725" t="str">
        <f>VLOOKUP(pipeline!D1725,account,2,FALSE)</f>
        <v>medical</v>
      </c>
      <c r="J1725">
        <f t="shared" si="1302"/>
        <v>1999</v>
      </c>
      <c r="K1725">
        <f t="shared" si="1303"/>
        <v>251.41</v>
      </c>
      <c r="L1725">
        <f t="shared" si="1304"/>
        <v>495</v>
      </c>
      <c r="M1725" t="str">
        <f t="shared" si="1305"/>
        <v>United States</v>
      </c>
      <c r="N1725">
        <f t="shared" si="1306"/>
        <v>0</v>
      </c>
      <c r="O1725" t="str">
        <f t="shared" si="1307"/>
        <v>GTX</v>
      </c>
      <c r="P1725">
        <f t="shared" si="1308"/>
        <v>5482</v>
      </c>
      <c r="Q1725" t="str">
        <f t="shared" si="1309"/>
        <v>Rocco Neubert</v>
      </c>
      <c r="R1725" t="str">
        <f t="shared" si="1310"/>
        <v>East</v>
      </c>
    </row>
    <row r="1726" spans="1:18">
      <c r="A1726" t="s">
        <v>1890</v>
      </c>
      <c r="B1726" t="s">
        <v>32</v>
      </c>
      <c r="C1726" t="s">
        <v>55</v>
      </c>
      <c r="D1726" t="s">
        <v>294</v>
      </c>
      <c r="E1726" t="s">
        <v>50</v>
      </c>
      <c r="F1726" s="1">
        <v>42837</v>
      </c>
      <c r="G1726" s="1">
        <v>42844</v>
      </c>
      <c r="H1726">
        <v>553</v>
      </c>
      <c r="I1726" t="str">
        <f>VLOOKUP(pipeline!D1726,account,2,FALSE)</f>
        <v>retail</v>
      </c>
      <c r="J1726">
        <f t="shared" si="1302"/>
        <v>2010</v>
      </c>
      <c r="K1726">
        <f t="shared" si="1303"/>
        <v>71.12</v>
      </c>
      <c r="L1726">
        <f t="shared" si="1304"/>
        <v>144</v>
      </c>
      <c r="M1726" t="str">
        <f t="shared" si="1305"/>
        <v>United States</v>
      </c>
      <c r="N1726">
        <f t="shared" si="1306"/>
        <v>0</v>
      </c>
      <c r="O1726" t="str">
        <f t="shared" si="1307"/>
        <v>GTX</v>
      </c>
      <c r="P1726">
        <f t="shared" si="1308"/>
        <v>550</v>
      </c>
      <c r="Q1726" t="str">
        <f t="shared" si="1309"/>
        <v>Rocco Neubert</v>
      </c>
      <c r="R1726" t="str">
        <f t="shared" si="1310"/>
        <v>East</v>
      </c>
    </row>
    <row r="1727" spans="1:18">
      <c r="A1727" t="s">
        <v>1891</v>
      </c>
      <c r="B1727" t="s">
        <v>32</v>
      </c>
      <c r="C1727" t="s">
        <v>58</v>
      </c>
      <c r="D1727" t="s">
        <v>245</v>
      </c>
      <c r="E1727" t="s">
        <v>50</v>
      </c>
      <c r="F1727" s="1">
        <v>42837</v>
      </c>
      <c r="G1727" s="1">
        <v>42839</v>
      </c>
      <c r="H1727">
        <v>1114</v>
      </c>
      <c r="I1727" t="str">
        <f>VLOOKUP(pipeline!D1727,account,2,FALSE)</f>
        <v>retail</v>
      </c>
      <c r="J1727">
        <f t="shared" si="1302"/>
        <v>1990</v>
      </c>
      <c r="K1727">
        <f t="shared" si="1303"/>
        <v>2520.83</v>
      </c>
      <c r="L1727">
        <f t="shared" si="1304"/>
        <v>3502</v>
      </c>
      <c r="M1727" t="str">
        <f t="shared" si="1305"/>
        <v>United States</v>
      </c>
      <c r="N1727">
        <f t="shared" si="1306"/>
        <v>0</v>
      </c>
      <c r="O1727" t="str">
        <f t="shared" si="1307"/>
        <v>GTX</v>
      </c>
      <c r="P1727">
        <f t="shared" si="1308"/>
        <v>1096</v>
      </c>
      <c r="Q1727" t="str">
        <f t="shared" si="1309"/>
        <v>Rocco Neubert</v>
      </c>
      <c r="R1727" t="str">
        <f t="shared" si="1310"/>
        <v>East</v>
      </c>
    </row>
    <row r="1728" spans="1:18">
      <c r="A1728" t="s">
        <v>1892</v>
      </c>
      <c r="B1728" t="s">
        <v>20</v>
      </c>
      <c r="C1728" t="s">
        <v>57</v>
      </c>
      <c r="D1728" t="s">
        <v>129</v>
      </c>
      <c r="E1728" t="s">
        <v>50</v>
      </c>
      <c r="F1728" s="1">
        <v>42837</v>
      </c>
      <c r="G1728" s="1">
        <v>42845</v>
      </c>
      <c r="H1728">
        <v>3785</v>
      </c>
      <c r="I1728" t="str">
        <f>VLOOKUP(pipeline!D1728,account,2,FALSE)</f>
        <v>marketing</v>
      </c>
      <c r="J1728">
        <f t="shared" si="1302"/>
        <v>1995</v>
      </c>
      <c r="K1728">
        <f t="shared" si="1303"/>
        <v>2173.98</v>
      </c>
      <c r="L1728">
        <f t="shared" si="1304"/>
        <v>2928</v>
      </c>
      <c r="M1728" t="str">
        <f t="shared" si="1305"/>
        <v>United States</v>
      </c>
      <c r="N1728" t="str">
        <f t="shared" si="1306"/>
        <v>Inity</v>
      </c>
      <c r="O1728" t="str">
        <f t="shared" si="1307"/>
        <v>MG</v>
      </c>
      <c r="P1728">
        <f t="shared" si="1308"/>
        <v>3393</v>
      </c>
      <c r="Q1728" t="str">
        <f t="shared" si="1309"/>
        <v>Dustin Brinkmann</v>
      </c>
      <c r="R1728" t="str">
        <f t="shared" si="1310"/>
        <v>Central</v>
      </c>
    </row>
    <row r="1729" spans="1:18">
      <c r="A1729" t="s">
        <v>1893</v>
      </c>
      <c r="B1729" t="s">
        <v>7</v>
      </c>
      <c r="C1729" t="s">
        <v>59</v>
      </c>
      <c r="D1729" t="s">
        <v>170</v>
      </c>
      <c r="E1729" t="s">
        <v>53</v>
      </c>
      <c r="F1729" s="1">
        <v>42837</v>
      </c>
      <c r="I1729" t="str">
        <f>VLOOKUP(pipeline!D1729,account,2,FALSE)</f>
        <v>technolgy</v>
      </c>
      <c r="J1729">
        <f t="shared" si="1302"/>
        <v>1987</v>
      </c>
      <c r="K1729">
        <f t="shared" si="1303"/>
        <v>2938.67</v>
      </c>
      <c r="L1729">
        <f t="shared" si="1304"/>
        <v>8775</v>
      </c>
      <c r="M1729" t="str">
        <f t="shared" si="1305"/>
        <v>Panama</v>
      </c>
      <c r="N1729">
        <f t="shared" si="1306"/>
        <v>0</v>
      </c>
      <c r="O1729" t="str">
        <f t="shared" si="1307"/>
        <v>GTX</v>
      </c>
      <c r="P1729">
        <f t="shared" si="1308"/>
        <v>5482</v>
      </c>
      <c r="Q1729" t="str">
        <f t="shared" si="1309"/>
        <v>Cara Losch</v>
      </c>
      <c r="R1729" t="str">
        <f t="shared" si="1310"/>
        <v>East</v>
      </c>
    </row>
    <row r="1730" spans="1:18">
      <c r="A1730" t="s">
        <v>1894</v>
      </c>
      <c r="B1730" t="s">
        <v>25</v>
      </c>
      <c r="C1730" t="s">
        <v>58</v>
      </c>
      <c r="D1730" t="s">
        <v>442</v>
      </c>
      <c r="E1730" t="s">
        <v>52</v>
      </c>
      <c r="F1730" s="1">
        <v>42837</v>
      </c>
      <c r="G1730" s="1">
        <v>42839</v>
      </c>
      <c r="H1730">
        <v>0</v>
      </c>
      <c r="I1730" t="str">
        <f>VLOOKUP(pipeline!D1730,account,2,FALSE)</f>
        <v>retail</v>
      </c>
      <c r="J1730">
        <f t="shared" si="1302"/>
        <v>1988</v>
      </c>
      <c r="K1730">
        <f t="shared" si="1303"/>
        <v>1376.8</v>
      </c>
      <c r="L1730">
        <f t="shared" si="1304"/>
        <v>1165</v>
      </c>
      <c r="M1730" t="str">
        <f t="shared" si="1305"/>
        <v>Belgium</v>
      </c>
      <c r="N1730">
        <f t="shared" si="1306"/>
        <v>0</v>
      </c>
      <c r="O1730" t="str">
        <f t="shared" si="1307"/>
        <v>GTX</v>
      </c>
      <c r="P1730">
        <f t="shared" si="1308"/>
        <v>1096</v>
      </c>
      <c r="Q1730" t="str">
        <f t="shared" si="1309"/>
        <v>Melvin Marxen</v>
      </c>
      <c r="R1730" t="str">
        <f t="shared" si="1310"/>
        <v>Central</v>
      </c>
    </row>
    <row r="1731" spans="1:18">
      <c r="A1731" t="s">
        <v>1895</v>
      </c>
      <c r="B1731" t="s">
        <v>25</v>
      </c>
      <c r="C1731" t="s">
        <v>57</v>
      </c>
      <c r="D1731" t="s">
        <v>141</v>
      </c>
      <c r="E1731" t="s">
        <v>52</v>
      </c>
      <c r="F1731" s="1">
        <v>42837</v>
      </c>
      <c r="G1731" s="1">
        <v>42914</v>
      </c>
      <c r="H1731">
        <v>0</v>
      </c>
      <c r="I1731" t="str">
        <f>VLOOKUP(pipeline!D1731,account,2,FALSE)</f>
        <v>telecommunications</v>
      </c>
      <c r="J1731">
        <f t="shared" si="1302"/>
        <v>2007</v>
      </c>
      <c r="K1731">
        <f t="shared" si="1303"/>
        <v>86.68</v>
      </c>
      <c r="L1731">
        <f t="shared" si="1304"/>
        <v>187</v>
      </c>
      <c r="M1731" t="str">
        <f t="shared" si="1305"/>
        <v>United States</v>
      </c>
      <c r="N1731" t="str">
        <f t="shared" si="1306"/>
        <v>Sonron</v>
      </c>
      <c r="O1731" t="str">
        <f t="shared" si="1307"/>
        <v>MG</v>
      </c>
      <c r="P1731">
        <f t="shared" si="1308"/>
        <v>3393</v>
      </c>
      <c r="Q1731" t="str">
        <f t="shared" si="1309"/>
        <v>Melvin Marxen</v>
      </c>
      <c r="R1731" t="str">
        <f t="shared" si="1310"/>
        <v>Central</v>
      </c>
    </row>
    <row r="1732" spans="1:18">
      <c r="A1732" t="s">
        <v>1896</v>
      </c>
      <c r="B1732" t="s">
        <v>14</v>
      </c>
      <c r="C1732" t="s">
        <v>56</v>
      </c>
      <c r="D1732" t="s">
        <v>167</v>
      </c>
      <c r="E1732" t="s">
        <v>52</v>
      </c>
      <c r="F1732" s="1">
        <v>42837</v>
      </c>
      <c r="G1732" s="1">
        <v>42841</v>
      </c>
      <c r="H1732">
        <v>0</v>
      </c>
      <c r="I1732" t="str">
        <f>VLOOKUP(pipeline!D1732,account,2,FALSE)</f>
        <v>marketing</v>
      </c>
      <c r="J1732">
        <f t="shared" si="1302"/>
        <v>2000</v>
      </c>
      <c r="K1732">
        <f t="shared" si="1303"/>
        <v>2952.73</v>
      </c>
      <c r="L1732">
        <f t="shared" si="1304"/>
        <v>5107</v>
      </c>
      <c r="M1732" t="str">
        <f t="shared" si="1305"/>
        <v>United States</v>
      </c>
      <c r="N1732">
        <f t="shared" si="1306"/>
        <v>0</v>
      </c>
      <c r="O1732" t="str">
        <f t="shared" si="1307"/>
        <v>MG</v>
      </c>
      <c r="P1732">
        <f t="shared" ref="P1732:P1737" si="1311">VLOOKUP(C1732,products,3,FALSE)</f>
        <v>55</v>
      </c>
      <c r="Q1732" t="str">
        <f t="shared" ref="Q1732:Q1737" si="1312">VLOOKUP(B1732,sales,2,FALSE)</f>
        <v>Celia Rouche</v>
      </c>
      <c r="R1732" t="str">
        <f t="shared" ref="R1732:R1737" si="1313">VLOOKUP(B1732,sales,3,FALSE)</f>
        <v>West</v>
      </c>
    </row>
    <row r="1733" spans="1:18">
      <c r="A1733" t="s">
        <v>1897</v>
      </c>
      <c r="B1733" t="s">
        <v>27</v>
      </c>
      <c r="C1733" t="s">
        <v>55</v>
      </c>
      <c r="D1733" t="s">
        <v>208</v>
      </c>
      <c r="E1733" t="s">
        <v>50</v>
      </c>
      <c r="F1733" s="1">
        <v>42837</v>
      </c>
      <c r="G1733" s="1">
        <v>42909</v>
      </c>
      <c r="H1733">
        <v>531</v>
      </c>
      <c r="I1733" t="str">
        <f>VLOOKUP(pipeline!D1733,account,2,FALSE)</f>
        <v>software</v>
      </c>
      <c r="J1733">
        <f t="shared" si="1302"/>
        <v>1982</v>
      </c>
      <c r="K1733">
        <f t="shared" si="1303"/>
        <v>4618</v>
      </c>
      <c r="L1733">
        <f t="shared" si="1304"/>
        <v>10083</v>
      </c>
      <c r="M1733" t="str">
        <f t="shared" si="1305"/>
        <v>United States</v>
      </c>
      <c r="N1733">
        <f t="shared" si="1306"/>
        <v>0</v>
      </c>
      <c r="O1733" t="str">
        <f t="shared" si="1307"/>
        <v>GTX</v>
      </c>
      <c r="P1733">
        <f t="shared" si="1311"/>
        <v>550</v>
      </c>
      <c r="Q1733" t="str">
        <f t="shared" si="1312"/>
        <v>Melvin Marxen</v>
      </c>
      <c r="R1733" t="str">
        <f t="shared" si="1313"/>
        <v>Central</v>
      </c>
    </row>
    <row r="1734" spans="1:18">
      <c r="A1734" t="s">
        <v>1898</v>
      </c>
      <c r="B1734" t="s">
        <v>27</v>
      </c>
      <c r="C1734" t="s">
        <v>55</v>
      </c>
      <c r="D1734" t="s">
        <v>170</v>
      </c>
      <c r="E1734" t="s">
        <v>50</v>
      </c>
      <c r="F1734" s="1">
        <v>42837</v>
      </c>
      <c r="G1734" s="1">
        <v>42902</v>
      </c>
      <c r="H1734">
        <v>544</v>
      </c>
      <c r="I1734" t="str">
        <f>VLOOKUP(pipeline!D1734,account,2,FALSE)</f>
        <v>technolgy</v>
      </c>
      <c r="J1734">
        <f t="shared" si="1302"/>
        <v>1987</v>
      </c>
      <c r="K1734">
        <f t="shared" si="1303"/>
        <v>2938.67</v>
      </c>
      <c r="L1734">
        <f t="shared" si="1304"/>
        <v>8775</v>
      </c>
      <c r="M1734" t="str">
        <f t="shared" si="1305"/>
        <v>Panama</v>
      </c>
      <c r="N1734">
        <f t="shared" si="1306"/>
        <v>0</v>
      </c>
      <c r="O1734" t="str">
        <f t="shared" si="1307"/>
        <v>GTX</v>
      </c>
      <c r="P1734">
        <f t="shared" si="1311"/>
        <v>550</v>
      </c>
      <c r="Q1734" t="str">
        <f t="shared" si="1312"/>
        <v>Melvin Marxen</v>
      </c>
      <c r="R1734" t="str">
        <f t="shared" si="1313"/>
        <v>Central</v>
      </c>
    </row>
    <row r="1735" spans="1:18">
      <c r="A1735" t="s">
        <v>1899</v>
      </c>
      <c r="B1735" t="s">
        <v>38</v>
      </c>
      <c r="C1735" t="s">
        <v>55</v>
      </c>
      <c r="D1735" t="s">
        <v>196</v>
      </c>
      <c r="E1735" t="s">
        <v>50</v>
      </c>
      <c r="F1735" s="1">
        <v>42837</v>
      </c>
      <c r="G1735" s="1">
        <v>42838</v>
      </c>
      <c r="H1735">
        <v>478</v>
      </c>
      <c r="I1735" t="str">
        <f>VLOOKUP(pipeline!D1735,account,2,FALSE)</f>
        <v>employment</v>
      </c>
      <c r="J1735">
        <f t="shared" si="1302"/>
        <v>1983</v>
      </c>
      <c r="K1735">
        <f t="shared" si="1303"/>
        <v>2871.35</v>
      </c>
      <c r="L1735">
        <f t="shared" si="1304"/>
        <v>9561</v>
      </c>
      <c r="M1735" t="str">
        <f t="shared" si="1305"/>
        <v>United States</v>
      </c>
      <c r="N1735">
        <f t="shared" si="1306"/>
        <v>0</v>
      </c>
      <c r="O1735" t="str">
        <f t="shared" si="1307"/>
        <v>GTX</v>
      </c>
      <c r="P1735">
        <f t="shared" si="1311"/>
        <v>550</v>
      </c>
      <c r="Q1735" t="str">
        <f t="shared" si="1312"/>
        <v>Summer Sewald</v>
      </c>
      <c r="R1735" t="str">
        <f t="shared" si="1313"/>
        <v>West</v>
      </c>
    </row>
    <row r="1736" spans="1:18">
      <c r="A1736" t="s">
        <v>1900</v>
      </c>
      <c r="B1736" t="s">
        <v>38</v>
      </c>
      <c r="C1736" t="s">
        <v>56</v>
      </c>
      <c r="D1736" t="s">
        <v>167</v>
      </c>
      <c r="E1736" t="s">
        <v>50</v>
      </c>
      <c r="F1736" s="1">
        <v>42837</v>
      </c>
      <c r="G1736" s="1">
        <v>42844</v>
      </c>
      <c r="H1736">
        <v>51</v>
      </c>
      <c r="I1736" t="str">
        <f>VLOOKUP(pipeline!D1736,account,2,FALSE)</f>
        <v>marketing</v>
      </c>
      <c r="J1736">
        <f t="shared" si="1302"/>
        <v>2000</v>
      </c>
      <c r="K1736">
        <f t="shared" si="1303"/>
        <v>2952.73</v>
      </c>
      <c r="L1736">
        <f t="shared" si="1304"/>
        <v>5107</v>
      </c>
      <c r="M1736" t="str">
        <f t="shared" si="1305"/>
        <v>United States</v>
      </c>
      <c r="N1736">
        <f t="shared" si="1306"/>
        <v>0</v>
      </c>
      <c r="O1736" t="str">
        <f t="shared" si="1307"/>
        <v>MG</v>
      </c>
      <c r="P1736">
        <f t="shared" si="1311"/>
        <v>55</v>
      </c>
      <c r="Q1736" t="str">
        <f t="shared" si="1312"/>
        <v>Summer Sewald</v>
      </c>
      <c r="R1736" t="str">
        <f t="shared" si="1313"/>
        <v>West</v>
      </c>
    </row>
    <row r="1737" spans="1:18">
      <c r="A1737" t="s">
        <v>1901</v>
      </c>
      <c r="B1737" t="s">
        <v>38</v>
      </c>
      <c r="C1737" t="s">
        <v>57</v>
      </c>
      <c r="D1737" t="s">
        <v>210</v>
      </c>
      <c r="E1737" t="s">
        <v>50</v>
      </c>
      <c r="F1737" s="1">
        <v>42837</v>
      </c>
      <c r="G1737" s="1">
        <v>42844</v>
      </c>
      <c r="H1737">
        <v>3141</v>
      </c>
      <c r="I1737" t="str">
        <f>VLOOKUP(pipeline!D1737,account,2,FALSE)</f>
        <v>technolgy</v>
      </c>
      <c r="J1737">
        <f t="shared" si="1302"/>
        <v>1980</v>
      </c>
      <c r="K1737">
        <f t="shared" si="1303"/>
        <v>7708.38</v>
      </c>
      <c r="L1737">
        <f t="shared" si="1304"/>
        <v>13756</v>
      </c>
      <c r="M1737" t="str">
        <f t="shared" si="1305"/>
        <v>United States</v>
      </c>
      <c r="N1737">
        <f t="shared" si="1306"/>
        <v>0</v>
      </c>
      <c r="O1737" t="str">
        <f t="shared" si="1307"/>
        <v>MG</v>
      </c>
      <c r="P1737">
        <f t="shared" si="1311"/>
        <v>3393</v>
      </c>
      <c r="Q1737" t="str">
        <f t="shared" si="1312"/>
        <v>Summer Sewald</v>
      </c>
      <c r="R1737" t="str">
        <f t="shared" si="1313"/>
        <v>West</v>
      </c>
    </row>
    <row r="1738" spans="1:18">
      <c r="A1738" t="s">
        <v>1902</v>
      </c>
      <c r="B1738" t="s">
        <v>39</v>
      </c>
      <c r="C1738" t="s">
        <v>56</v>
      </c>
      <c r="D1738" t="s">
        <v>371</v>
      </c>
      <c r="E1738" t="s">
        <v>52</v>
      </c>
      <c r="F1738" s="1">
        <v>42837</v>
      </c>
      <c r="G1738" s="1">
        <v>42841</v>
      </c>
      <c r="H1738">
        <v>0</v>
      </c>
      <c r="I1738" t="str">
        <f>VLOOKUP(pipeline!D1738,account,2,FALSE)</f>
        <v>retail</v>
      </c>
      <c r="J1738">
        <f t="shared" ref="J1738:J1745" si="1314">VLOOKUP(D1738,account,3,FALSE)</f>
        <v>2003</v>
      </c>
      <c r="K1738">
        <f t="shared" ref="K1738:K1745" si="1315">VLOOKUP(D1738,account,4,FALSE)</f>
        <v>223.8</v>
      </c>
      <c r="L1738">
        <f t="shared" ref="L1738:L1745" si="1316">VLOOKUP(D1738,account,5,FALSE)</f>
        <v>299</v>
      </c>
      <c r="M1738" t="str">
        <f t="shared" ref="M1738:M1745" si="1317">VLOOKUP(D1738,account,6,FALSE)</f>
        <v>United States</v>
      </c>
      <c r="N1738">
        <f t="shared" ref="N1738:N1745" si="1318">VLOOKUP(D1738,accounts,7,FALSE)</f>
        <v>0</v>
      </c>
      <c r="O1738" t="str">
        <f t="shared" ref="O1738:O1745" si="1319">VLOOKUP(C1738,products,2,FALSE)</f>
        <v>MG</v>
      </c>
      <c r="P1738">
        <f t="shared" ref="P1738:P1745" si="1320">VLOOKUP(C1738,products,3,FALSE)</f>
        <v>55</v>
      </c>
      <c r="Q1738" t="str">
        <f t="shared" ref="Q1738:Q1745" si="1321">VLOOKUP(B1738,sales,2,FALSE)</f>
        <v>Summer Sewald</v>
      </c>
      <c r="R1738" t="str">
        <f t="shared" ref="R1738:R1745" si="1322">VLOOKUP(B1738,sales,3,FALSE)</f>
        <v>West</v>
      </c>
    </row>
    <row r="1739" spans="1:18">
      <c r="A1739" t="s">
        <v>1903</v>
      </c>
      <c r="B1739" t="s">
        <v>15</v>
      </c>
      <c r="C1739" t="s">
        <v>56</v>
      </c>
      <c r="D1739" t="s">
        <v>151</v>
      </c>
      <c r="E1739" t="s">
        <v>52</v>
      </c>
      <c r="F1739" s="1">
        <v>42837</v>
      </c>
      <c r="G1739" s="1">
        <v>42838</v>
      </c>
      <c r="H1739">
        <v>0</v>
      </c>
      <c r="I1739" t="str">
        <f>VLOOKUP(pipeline!D1739,account,2,FALSE)</f>
        <v>finance</v>
      </c>
      <c r="J1739">
        <f t="shared" si="1314"/>
        <v>2008</v>
      </c>
      <c r="K1739">
        <f t="shared" si="1315"/>
        <v>52.5</v>
      </c>
      <c r="L1739">
        <f t="shared" si="1316"/>
        <v>165</v>
      </c>
      <c r="M1739" t="str">
        <f t="shared" si="1317"/>
        <v>United States</v>
      </c>
      <c r="N1739">
        <f t="shared" si="1318"/>
        <v>0</v>
      </c>
      <c r="O1739" t="str">
        <f t="shared" si="1319"/>
        <v>MG</v>
      </c>
      <c r="P1739">
        <f t="shared" si="1320"/>
        <v>55</v>
      </c>
      <c r="Q1739" t="str">
        <f t="shared" si="1321"/>
        <v>Celia Rouche</v>
      </c>
      <c r="R1739" t="str">
        <f t="shared" si="1322"/>
        <v>West</v>
      </c>
    </row>
    <row r="1740" spans="1:18">
      <c r="A1740" t="s">
        <v>1904</v>
      </c>
      <c r="B1740" t="s">
        <v>28</v>
      </c>
      <c r="C1740" t="s">
        <v>58</v>
      </c>
      <c r="D1740" t="s">
        <v>85</v>
      </c>
      <c r="E1740" t="s">
        <v>52</v>
      </c>
      <c r="F1740" s="1">
        <v>42837</v>
      </c>
      <c r="G1740" s="1">
        <v>42838</v>
      </c>
      <c r="H1740">
        <v>0</v>
      </c>
      <c r="I1740" t="str">
        <f>VLOOKUP(pipeline!D1740,account,2,FALSE)</f>
        <v>software</v>
      </c>
      <c r="J1740">
        <f t="shared" si="1314"/>
        <v>1998</v>
      </c>
      <c r="K1740">
        <f t="shared" si="1315"/>
        <v>2714.9</v>
      </c>
      <c r="L1740">
        <f t="shared" si="1316"/>
        <v>2641</v>
      </c>
      <c r="M1740" t="str">
        <f t="shared" si="1317"/>
        <v>United States</v>
      </c>
      <c r="N1740" t="str">
        <f t="shared" si="1318"/>
        <v>Acme Corporation</v>
      </c>
      <c r="O1740" t="str">
        <f t="shared" si="1319"/>
        <v>GTX</v>
      </c>
      <c r="P1740">
        <f t="shared" si="1320"/>
        <v>1096</v>
      </c>
      <c r="Q1740" t="str">
        <f t="shared" si="1321"/>
        <v>Melvin Marxen</v>
      </c>
      <c r="R1740" t="str">
        <f t="shared" si="1322"/>
        <v>Central</v>
      </c>
    </row>
    <row r="1741" spans="1:18">
      <c r="A1741" t="s">
        <v>1905</v>
      </c>
      <c r="B1741" t="s">
        <v>28</v>
      </c>
      <c r="C1741" t="s">
        <v>59</v>
      </c>
      <c r="D1741" t="s">
        <v>306</v>
      </c>
      <c r="E1741" t="s">
        <v>52</v>
      </c>
      <c r="F1741" s="1">
        <v>42837</v>
      </c>
      <c r="G1741" s="1">
        <v>42839</v>
      </c>
      <c r="H1741">
        <v>0</v>
      </c>
      <c r="I1741" t="str">
        <f>VLOOKUP(pipeline!D1741,account,2,FALSE)</f>
        <v>technolgy</v>
      </c>
      <c r="J1741">
        <f t="shared" si="1314"/>
        <v>1997</v>
      </c>
      <c r="K1741">
        <f t="shared" si="1315"/>
        <v>8170.38</v>
      </c>
      <c r="L1741">
        <f t="shared" si="1316"/>
        <v>16499</v>
      </c>
      <c r="M1741" t="str">
        <f t="shared" si="1317"/>
        <v>Korea</v>
      </c>
      <c r="N1741">
        <f t="shared" si="1318"/>
        <v>0</v>
      </c>
      <c r="O1741" t="str">
        <f t="shared" si="1319"/>
        <v>GTX</v>
      </c>
      <c r="P1741">
        <f t="shared" si="1320"/>
        <v>5482</v>
      </c>
      <c r="Q1741" t="str">
        <f t="shared" si="1321"/>
        <v>Melvin Marxen</v>
      </c>
      <c r="R1741" t="str">
        <f t="shared" si="1322"/>
        <v>Central</v>
      </c>
    </row>
    <row r="1742" spans="1:18">
      <c r="A1742" t="s">
        <v>1906</v>
      </c>
      <c r="B1742" t="s">
        <v>22</v>
      </c>
      <c r="C1742" t="s">
        <v>59</v>
      </c>
      <c r="D1742" t="s">
        <v>149</v>
      </c>
      <c r="E1742" t="s">
        <v>52</v>
      </c>
      <c r="F1742" s="1">
        <v>42837</v>
      </c>
      <c r="G1742" s="1">
        <v>42847</v>
      </c>
      <c r="H1742">
        <v>0</v>
      </c>
      <c r="I1742" t="str">
        <f>VLOOKUP(pipeline!D1742,account,2,FALSE)</f>
        <v>technolgy</v>
      </c>
      <c r="J1742">
        <f t="shared" si="1314"/>
        <v>2005</v>
      </c>
      <c r="K1742">
        <f t="shared" si="1315"/>
        <v>1520.66</v>
      </c>
      <c r="L1742">
        <f t="shared" si="1316"/>
        <v>1806</v>
      </c>
      <c r="M1742" t="str">
        <f t="shared" si="1317"/>
        <v>United States</v>
      </c>
      <c r="N1742">
        <f t="shared" si="1318"/>
        <v>0</v>
      </c>
      <c r="O1742" t="str">
        <f t="shared" si="1319"/>
        <v>GTX</v>
      </c>
      <c r="P1742">
        <f t="shared" si="1320"/>
        <v>5482</v>
      </c>
      <c r="Q1742" t="str">
        <f t="shared" si="1321"/>
        <v>Dustin Brinkmann</v>
      </c>
      <c r="R1742" t="str">
        <f t="shared" si="1322"/>
        <v>Central</v>
      </c>
    </row>
    <row r="1743" spans="1:18">
      <c r="A1743" t="s">
        <v>1907</v>
      </c>
      <c r="B1743" t="s">
        <v>35</v>
      </c>
      <c r="C1743" t="s">
        <v>59</v>
      </c>
      <c r="D1743" t="s">
        <v>174</v>
      </c>
      <c r="E1743" t="s">
        <v>50</v>
      </c>
      <c r="F1743" s="1">
        <v>42837</v>
      </c>
      <c r="G1743" s="1">
        <v>42907</v>
      </c>
      <c r="H1743">
        <v>5393</v>
      </c>
      <c r="I1743" t="str">
        <f>VLOOKUP(pipeline!D1743,account,2,FALSE)</f>
        <v>software</v>
      </c>
      <c r="J1743">
        <f t="shared" si="1314"/>
        <v>1982</v>
      </c>
      <c r="K1743">
        <f t="shared" si="1315"/>
        <v>11698.03</v>
      </c>
      <c r="L1743">
        <f t="shared" si="1316"/>
        <v>34288</v>
      </c>
      <c r="M1743" t="str">
        <f t="shared" si="1317"/>
        <v>United States</v>
      </c>
      <c r="N1743">
        <f t="shared" si="1318"/>
        <v>0</v>
      </c>
      <c r="O1743" t="str">
        <f t="shared" si="1319"/>
        <v>GTX</v>
      </c>
      <c r="P1743">
        <f t="shared" si="1320"/>
        <v>5482</v>
      </c>
      <c r="Q1743" t="str">
        <f t="shared" si="1321"/>
        <v>Rocco Neubert</v>
      </c>
      <c r="R1743" t="str">
        <f t="shared" si="1322"/>
        <v>East</v>
      </c>
    </row>
    <row r="1744" spans="1:18">
      <c r="A1744" t="s">
        <v>1908</v>
      </c>
      <c r="B1744" t="s">
        <v>16</v>
      </c>
      <c r="C1744" t="s">
        <v>56</v>
      </c>
      <c r="D1744" t="s">
        <v>208</v>
      </c>
      <c r="E1744" t="s">
        <v>53</v>
      </c>
      <c r="F1744" s="1">
        <v>42837</v>
      </c>
      <c r="I1744" t="str">
        <f>VLOOKUP(pipeline!D1744,account,2,FALSE)</f>
        <v>software</v>
      </c>
      <c r="J1744">
        <f t="shared" si="1314"/>
        <v>1982</v>
      </c>
      <c r="K1744">
        <f t="shared" si="1315"/>
        <v>4618</v>
      </c>
      <c r="L1744">
        <f t="shared" si="1316"/>
        <v>10083</v>
      </c>
      <c r="M1744" t="str">
        <f t="shared" si="1317"/>
        <v>United States</v>
      </c>
      <c r="N1744">
        <f t="shared" si="1318"/>
        <v>0</v>
      </c>
      <c r="O1744" t="str">
        <f t="shared" si="1319"/>
        <v>MG</v>
      </c>
      <c r="P1744">
        <f t="shared" si="1320"/>
        <v>55</v>
      </c>
      <c r="Q1744" t="str">
        <f t="shared" si="1321"/>
        <v>Celia Rouche</v>
      </c>
      <c r="R1744" t="str">
        <f t="shared" si="1322"/>
        <v>West</v>
      </c>
    </row>
    <row r="1745" spans="1:18">
      <c r="A1745" t="s">
        <v>1909</v>
      </c>
      <c r="B1745" t="s">
        <v>23</v>
      </c>
      <c r="C1745" t="s">
        <v>56</v>
      </c>
      <c r="D1745" t="s">
        <v>198</v>
      </c>
      <c r="E1745" t="s">
        <v>52</v>
      </c>
      <c r="F1745" s="1">
        <v>42837</v>
      </c>
      <c r="G1745" s="1">
        <v>42844</v>
      </c>
      <c r="H1745">
        <v>0</v>
      </c>
      <c r="I1745" t="str">
        <f>VLOOKUP(pipeline!D1745,account,2,FALSE)</f>
        <v>employment</v>
      </c>
      <c r="J1745">
        <f t="shared" si="1314"/>
        <v>1997</v>
      </c>
      <c r="K1745">
        <f t="shared" si="1315"/>
        <v>291.27</v>
      </c>
      <c r="L1745">
        <f t="shared" si="1316"/>
        <v>586</v>
      </c>
      <c r="M1745" t="str">
        <f t="shared" si="1317"/>
        <v>United States</v>
      </c>
      <c r="N1745">
        <f t="shared" si="1318"/>
        <v>0</v>
      </c>
      <c r="O1745" t="str">
        <f t="shared" si="1319"/>
        <v>MG</v>
      </c>
      <c r="P1745">
        <f t="shared" si="1320"/>
        <v>55</v>
      </c>
      <c r="Q1745" t="str">
        <f t="shared" si="1321"/>
        <v>Dustin Brinkmann</v>
      </c>
      <c r="R1745" t="str">
        <f t="shared" si="1322"/>
        <v>Central</v>
      </c>
    </row>
    <row r="1746" spans="1:18">
      <c r="A1746" t="s">
        <v>1910</v>
      </c>
      <c r="B1746" t="s">
        <v>17</v>
      </c>
      <c r="C1746" t="s">
        <v>57</v>
      </c>
      <c r="D1746" t="s">
        <v>194</v>
      </c>
      <c r="E1746" t="s">
        <v>53</v>
      </c>
      <c r="F1746" s="1">
        <v>42837</v>
      </c>
      <c r="I1746" t="str">
        <f>VLOOKUP(pipeline!D1746,account,2,FALSE)</f>
        <v>medical</v>
      </c>
      <c r="J1746">
        <f t="shared" ref="J1746:J1765" si="1323">VLOOKUP(D1746,account,3,FALSE)</f>
        <v>2004</v>
      </c>
      <c r="K1746">
        <f t="shared" ref="K1746:K1765" si="1324">VLOOKUP(D1746,account,4,FALSE)</f>
        <v>1618.89</v>
      </c>
      <c r="L1746">
        <f t="shared" ref="L1746:L1765" si="1325">VLOOKUP(D1746,account,5,FALSE)</f>
        <v>3889</v>
      </c>
      <c r="M1746" t="str">
        <f t="shared" ref="M1746:M1765" si="1326">VLOOKUP(D1746,account,6,FALSE)</f>
        <v>United States</v>
      </c>
      <c r="N1746">
        <f t="shared" ref="N1746:N1765" si="1327">VLOOKUP(D1746,accounts,7,FALSE)</f>
        <v>0</v>
      </c>
      <c r="O1746" t="str">
        <f t="shared" ref="O1746:O1765" si="1328">VLOOKUP(C1746,products,2,FALSE)</f>
        <v>MG</v>
      </c>
      <c r="P1746">
        <f t="shared" ref="P1746:P1756" si="1329">VLOOKUP(C1746,products,3,FALSE)</f>
        <v>3393</v>
      </c>
      <c r="Q1746" t="str">
        <f t="shared" ref="Q1746:Q1756" si="1330">VLOOKUP(B1746,sales,2,FALSE)</f>
        <v>Celia Rouche</v>
      </c>
      <c r="R1746" t="str">
        <f t="shared" ref="R1746:R1756" si="1331">VLOOKUP(B1746,sales,3,FALSE)</f>
        <v>West</v>
      </c>
    </row>
    <row r="1747" spans="1:18">
      <c r="A1747" t="s">
        <v>1911</v>
      </c>
      <c r="B1747" t="s">
        <v>17</v>
      </c>
      <c r="C1747" t="s">
        <v>59</v>
      </c>
      <c r="D1747" t="s">
        <v>134</v>
      </c>
      <c r="E1747" t="s">
        <v>52</v>
      </c>
      <c r="F1747" s="1">
        <v>42837</v>
      </c>
      <c r="G1747" s="1">
        <v>42844</v>
      </c>
      <c r="H1747">
        <v>0</v>
      </c>
      <c r="I1747" t="str">
        <f>VLOOKUP(pipeline!D1747,account,2,FALSE)</f>
        <v>services</v>
      </c>
      <c r="J1747">
        <f t="shared" si="1323"/>
        <v>2003</v>
      </c>
      <c r="K1747">
        <f t="shared" si="1324"/>
        <v>692.19</v>
      </c>
      <c r="L1747">
        <f t="shared" si="1325"/>
        <v>1922</v>
      </c>
      <c r="M1747" t="str">
        <f t="shared" si="1326"/>
        <v>United States</v>
      </c>
      <c r="N1747">
        <f t="shared" si="1327"/>
        <v>0</v>
      </c>
      <c r="O1747" t="str">
        <f t="shared" si="1328"/>
        <v>GTX</v>
      </c>
      <c r="P1747">
        <f t="shared" si="1329"/>
        <v>5482</v>
      </c>
      <c r="Q1747" t="str">
        <f t="shared" si="1330"/>
        <v>Celia Rouche</v>
      </c>
      <c r="R1747" t="str">
        <f t="shared" si="1331"/>
        <v>West</v>
      </c>
    </row>
    <row r="1748" spans="1:18">
      <c r="A1748" t="s">
        <v>1912</v>
      </c>
      <c r="B1748" t="s">
        <v>17</v>
      </c>
      <c r="C1748" t="s">
        <v>55</v>
      </c>
      <c r="D1748" t="s">
        <v>306</v>
      </c>
      <c r="E1748" t="s">
        <v>50</v>
      </c>
      <c r="F1748" s="1">
        <v>42837</v>
      </c>
      <c r="G1748" s="1">
        <v>42892</v>
      </c>
      <c r="H1748">
        <v>638</v>
      </c>
      <c r="I1748" t="str">
        <f>VLOOKUP(pipeline!D1748,account,2,FALSE)</f>
        <v>technolgy</v>
      </c>
      <c r="J1748">
        <f t="shared" si="1323"/>
        <v>1997</v>
      </c>
      <c r="K1748">
        <f t="shared" si="1324"/>
        <v>8170.38</v>
      </c>
      <c r="L1748">
        <f t="shared" si="1325"/>
        <v>16499</v>
      </c>
      <c r="M1748" t="str">
        <f t="shared" si="1326"/>
        <v>Korea</v>
      </c>
      <c r="N1748">
        <f t="shared" si="1327"/>
        <v>0</v>
      </c>
      <c r="O1748" t="str">
        <f t="shared" si="1328"/>
        <v>GTX</v>
      </c>
      <c r="P1748">
        <f t="shared" si="1329"/>
        <v>550</v>
      </c>
      <c r="Q1748" t="str">
        <f t="shared" si="1330"/>
        <v>Celia Rouche</v>
      </c>
      <c r="R1748" t="str">
        <f t="shared" si="1331"/>
        <v>West</v>
      </c>
    </row>
    <row r="1749" spans="1:18">
      <c r="A1749" t="s">
        <v>1913</v>
      </c>
      <c r="B1749" t="s">
        <v>17</v>
      </c>
      <c r="C1749" t="s">
        <v>56</v>
      </c>
      <c r="D1749" t="s">
        <v>91</v>
      </c>
      <c r="E1749" t="s">
        <v>50</v>
      </c>
      <c r="F1749" s="1">
        <v>42837</v>
      </c>
      <c r="G1749" s="1">
        <v>42848</v>
      </c>
      <c r="H1749">
        <v>50</v>
      </c>
      <c r="I1749" t="str">
        <f>VLOOKUP(pipeline!D1749,account,2,FALSE)</f>
        <v>retail</v>
      </c>
      <c r="J1749">
        <f t="shared" si="1323"/>
        <v>1989</v>
      </c>
      <c r="K1749">
        <f t="shared" si="1324"/>
        <v>1388.67</v>
      </c>
      <c r="L1749">
        <f t="shared" si="1325"/>
        <v>3583</v>
      </c>
      <c r="M1749" t="str">
        <f t="shared" si="1326"/>
        <v>United States</v>
      </c>
      <c r="N1749">
        <f t="shared" si="1327"/>
        <v>0</v>
      </c>
      <c r="O1749" t="str">
        <f t="shared" si="1328"/>
        <v>MG</v>
      </c>
      <c r="P1749">
        <f t="shared" si="1329"/>
        <v>55</v>
      </c>
      <c r="Q1749" t="str">
        <f t="shared" si="1330"/>
        <v>Celia Rouche</v>
      </c>
      <c r="R1749" t="str">
        <f t="shared" si="1331"/>
        <v>West</v>
      </c>
    </row>
    <row r="1750" spans="1:18">
      <c r="A1750" t="s">
        <v>1914</v>
      </c>
      <c r="B1750" t="s">
        <v>10</v>
      </c>
      <c r="C1750" t="s">
        <v>57</v>
      </c>
      <c r="D1750" t="s">
        <v>180</v>
      </c>
      <c r="E1750" t="s">
        <v>52</v>
      </c>
      <c r="F1750" s="1">
        <v>42837</v>
      </c>
      <c r="G1750" s="1">
        <v>42843</v>
      </c>
      <c r="H1750">
        <v>0</v>
      </c>
      <c r="I1750" t="str">
        <f>VLOOKUP(pipeline!D1750,account,2,FALSE)</f>
        <v>medical</v>
      </c>
      <c r="J1750">
        <f t="shared" si="1323"/>
        <v>1991</v>
      </c>
      <c r="K1750">
        <f t="shared" si="1324"/>
        <v>326.82</v>
      </c>
      <c r="L1750">
        <f t="shared" si="1325"/>
        <v>1016</v>
      </c>
      <c r="M1750" t="str">
        <f t="shared" si="1326"/>
        <v>United States</v>
      </c>
      <c r="N1750">
        <f t="shared" si="1327"/>
        <v>0</v>
      </c>
      <c r="O1750" t="str">
        <f t="shared" si="1328"/>
        <v>MG</v>
      </c>
      <c r="P1750">
        <f t="shared" si="1329"/>
        <v>3393</v>
      </c>
      <c r="Q1750" t="str">
        <f t="shared" si="1330"/>
        <v>Cara Losch</v>
      </c>
      <c r="R1750" t="str">
        <f t="shared" si="1331"/>
        <v>East</v>
      </c>
    </row>
    <row r="1751" spans="1:18">
      <c r="A1751" t="s">
        <v>1915</v>
      </c>
      <c r="B1751" t="s">
        <v>19</v>
      </c>
      <c r="C1751" t="s">
        <v>58</v>
      </c>
      <c r="D1751" t="s">
        <v>97</v>
      </c>
      <c r="E1751" t="s">
        <v>52</v>
      </c>
      <c r="F1751" s="1">
        <v>42838</v>
      </c>
      <c r="G1751" s="1">
        <v>42840</v>
      </c>
      <c r="H1751">
        <v>0</v>
      </c>
      <c r="I1751" t="str">
        <f>VLOOKUP(pipeline!D1751,account,2,FALSE)</f>
        <v>medical</v>
      </c>
      <c r="J1751">
        <f t="shared" si="1323"/>
        <v>2012</v>
      </c>
      <c r="K1751">
        <f t="shared" si="1324"/>
        <v>587.34</v>
      </c>
      <c r="L1751">
        <f t="shared" si="1325"/>
        <v>1356</v>
      </c>
      <c r="M1751" t="str">
        <f t="shared" si="1326"/>
        <v>Philipines</v>
      </c>
      <c r="N1751">
        <f t="shared" si="1327"/>
        <v>0</v>
      </c>
      <c r="O1751" t="str">
        <f t="shared" si="1328"/>
        <v>GTX</v>
      </c>
      <c r="P1751">
        <f t="shared" si="1329"/>
        <v>1096</v>
      </c>
      <c r="Q1751" t="str">
        <f t="shared" si="1330"/>
        <v>Dustin Brinkmann</v>
      </c>
      <c r="R1751" t="str">
        <f t="shared" si="1331"/>
        <v>Central</v>
      </c>
    </row>
    <row r="1752" spans="1:18">
      <c r="A1752" t="s">
        <v>1916</v>
      </c>
      <c r="B1752" t="s">
        <v>19</v>
      </c>
      <c r="C1752" t="s">
        <v>56</v>
      </c>
      <c r="D1752" t="s">
        <v>309</v>
      </c>
      <c r="E1752" t="s">
        <v>50</v>
      </c>
      <c r="F1752" s="1">
        <v>42838</v>
      </c>
      <c r="G1752" s="1">
        <v>42840</v>
      </c>
      <c r="H1752">
        <v>58</v>
      </c>
      <c r="I1752" t="str">
        <f>VLOOKUP(pipeline!D1752,account,2,FALSE)</f>
        <v>marketing</v>
      </c>
      <c r="J1752">
        <f t="shared" si="1323"/>
        <v>1986</v>
      </c>
      <c r="K1752">
        <f t="shared" si="1324"/>
        <v>2403.58</v>
      </c>
      <c r="L1752">
        <f t="shared" si="1325"/>
        <v>8801</v>
      </c>
      <c r="M1752" t="str">
        <f t="shared" si="1326"/>
        <v>United States</v>
      </c>
      <c r="N1752">
        <f t="shared" si="1327"/>
        <v>0</v>
      </c>
      <c r="O1752" t="str">
        <f t="shared" si="1328"/>
        <v>MG</v>
      </c>
      <c r="P1752">
        <f t="shared" si="1329"/>
        <v>55</v>
      </c>
      <c r="Q1752" t="str">
        <f t="shared" si="1330"/>
        <v>Dustin Brinkmann</v>
      </c>
      <c r="R1752" t="str">
        <f t="shared" si="1331"/>
        <v>Central</v>
      </c>
    </row>
    <row r="1753" spans="1:18">
      <c r="A1753" t="s">
        <v>1917</v>
      </c>
      <c r="B1753" t="s">
        <v>31</v>
      </c>
      <c r="C1753" t="s">
        <v>58</v>
      </c>
      <c r="D1753" t="s">
        <v>189</v>
      </c>
      <c r="E1753" t="s">
        <v>50</v>
      </c>
      <c r="F1753" s="1">
        <v>42838</v>
      </c>
      <c r="G1753" s="1">
        <v>42839</v>
      </c>
      <c r="H1753">
        <v>1088</v>
      </c>
      <c r="I1753" t="str">
        <f>VLOOKUP(pipeline!D1753,account,2,FALSE)</f>
        <v>employment</v>
      </c>
      <c r="J1753">
        <f t="shared" si="1323"/>
        <v>1997</v>
      </c>
      <c r="K1753">
        <f t="shared" si="1324"/>
        <v>882.12</v>
      </c>
      <c r="L1753">
        <f t="shared" si="1325"/>
        <v>2769</v>
      </c>
      <c r="M1753" t="str">
        <f t="shared" si="1326"/>
        <v>United States</v>
      </c>
      <c r="N1753">
        <f t="shared" si="1327"/>
        <v>0</v>
      </c>
      <c r="O1753" t="str">
        <f t="shared" si="1328"/>
        <v>GTX</v>
      </c>
      <c r="P1753">
        <f t="shared" si="1329"/>
        <v>1096</v>
      </c>
      <c r="Q1753" t="str">
        <f t="shared" si="1330"/>
        <v>Rocco Neubert</v>
      </c>
      <c r="R1753" t="str">
        <f t="shared" si="1331"/>
        <v>East</v>
      </c>
    </row>
    <row r="1754" spans="1:18">
      <c r="A1754" t="s">
        <v>1918</v>
      </c>
      <c r="B1754" t="s">
        <v>7</v>
      </c>
      <c r="C1754" t="s">
        <v>55</v>
      </c>
      <c r="D1754" t="s">
        <v>218</v>
      </c>
      <c r="E1754" t="s">
        <v>52</v>
      </c>
      <c r="F1754" s="1">
        <v>42838</v>
      </c>
      <c r="G1754" s="1">
        <v>42848</v>
      </c>
      <c r="H1754">
        <v>0</v>
      </c>
      <c r="I1754" t="str">
        <f>VLOOKUP(pipeline!D1754,account,2,FALSE)</f>
        <v>technolgy</v>
      </c>
      <c r="J1754">
        <f t="shared" si="1323"/>
        <v>1992</v>
      </c>
      <c r="K1754">
        <f t="shared" si="1324"/>
        <v>1712.68</v>
      </c>
      <c r="L1754">
        <f t="shared" si="1325"/>
        <v>3194</v>
      </c>
      <c r="M1754" t="str">
        <f t="shared" si="1326"/>
        <v>United States</v>
      </c>
      <c r="N1754" t="str">
        <f t="shared" si="1327"/>
        <v>Acme Corporation</v>
      </c>
      <c r="O1754" t="str">
        <f t="shared" si="1328"/>
        <v>GTX</v>
      </c>
      <c r="P1754">
        <f t="shared" si="1329"/>
        <v>550</v>
      </c>
      <c r="Q1754" t="str">
        <f t="shared" si="1330"/>
        <v>Cara Losch</v>
      </c>
      <c r="R1754" t="str">
        <f t="shared" si="1331"/>
        <v>East</v>
      </c>
    </row>
    <row r="1755" spans="1:18">
      <c r="A1755" t="s">
        <v>1919</v>
      </c>
      <c r="B1755" t="s">
        <v>33</v>
      </c>
      <c r="C1755" t="s">
        <v>55</v>
      </c>
      <c r="D1755" t="s">
        <v>223</v>
      </c>
      <c r="E1755" t="s">
        <v>52</v>
      </c>
      <c r="F1755" s="1">
        <v>42838</v>
      </c>
      <c r="G1755" s="1">
        <v>42845</v>
      </c>
      <c r="H1755">
        <v>0</v>
      </c>
      <c r="I1755" t="str">
        <f>VLOOKUP(pipeline!D1755,account,2,FALSE)</f>
        <v>retail</v>
      </c>
      <c r="J1755">
        <f t="shared" si="1323"/>
        <v>2003</v>
      </c>
      <c r="K1755">
        <f t="shared" si="1324"/>
        <v>1419.98</v>
      </c>
      <c r="L1755">
        <f t="shared" si="1325"/>
        <v>4018</v>
      </c>
      <c r="M1755" t="str">
        <f t="shared" si="1326"/>
        <v>United States</v>
      </c>
      <c r="N1755">
        <f t="shared" si="1327"/>
        <v>0</v>
      </c>
      <c r="O1755" t="str">
        <f t="shared" si="1328"/>
        <v>GTX</v>
      </c>
      <c r="P1755">
        <f t="shared" si="1329"/>
        <v>550</v>
      </c>
      <c r="Q1755" t="str">
        <f t="shared" si="1330"/>
        <v>Rocco Neubert</v>
      </c>
      <c r="R1755" t="str">
        <f t="shared" si="1331"/>
        <v>East</v>
      </c>
    </row>
    <row r="1756" spans="1:18">
      <c r="A1756" t="s">
        <v>1920</v>
      </c>
      <c r="B1756" t="s">
        <v>25</v>
      </c>
      <c r="C1756" t="s">
        <v>55</v>
      </c>
      <c r="D1756" t="s">
        <v>297</v>
      </c>
      <c r="E1756" t="s">
        <v>52</v>
      </c>
      <c r="F1756" s="1">
        <v>42838</v>
      </c>
      <c r="G1756" s="1">
        <v>42845</v>
      </c>
      <c r="H1756">
        <v>0</v>
      </c>
      <c r="I1756" t="str">
        <f>VLOOKUP(pipeline!D1756,account,2,FALSE)</f>
        <v>medical</v>
      </c>
      <c r="J1756">
        <f t="shared" si="1323"/>
        <v>1986</v>
      </c>
      <c r="K1756">
        <f t="shared" si="1324"/>
        <v>647.18</v>
      </c>
      <c r="L1756">
        <f t="shared" si="1325"/>
        <v>1185</v>
      </c>
      <c r="M1756" t="str">
        <f t="shared" si="1326"/>
        <v>Kenya</v>
      </c>
      <c r="N1756">
        <f t="shared" si="1327"/>
        <v>0</v>
      </c>
      <c r="O1756" t="str">
        <f t="shared" si="1328"/>
        <v>GTX</v>
      </c>
      <c r="P1756">
        <f t="shared" si="1329"/>
        <v>550</v>
      </c>
      <c r="Q1756" t="str">
        <f t="shared" si="1330"/>
        <v>Melvin Marxen</v>
      </c>
      <c r="R1756" t="str">
        <f t="shared" si="1331"/>
        <v>Central</v>
      </c>
    </row>
    <row r="1757" spans="1:18">
      <c r="A1757" t="s">
        <v>1921</v>
      </c>
      <c r="B1757" t="s">
        <v>25</v>
      </c>
      <c r="C1757" t="s">
        <v>58</v>
      </c>
      <c r="D1757" t="s">
        <v>216</v>
      </c>
      <c r="E1757" t="s">
        <v>50</v>
      </c>
      <c r="F1757" s="1">
        <v>42838</v>
      </c>
      <c r="G1757" s="1">
        <v>42844</v>
      </c>
      <c r="H1757">
        <v>1327</v>
      </c>
      <c r="I1757" t="str">
        <f>VLOOKUP(pipeline!D1757,account,2,FALSE)</f>
        <v>entertainment</v>
      </c>
      <c r="J1757">
        <f t="shared" si="1323"/>
        <v>1998</v>
      </c>
      <c r="K1757">
        <f t="shared" si="1324"/>
        <v>217.87</v>
      </c>
      <c r="L1757">
        <f t="shared" si="1325"/>
        <v>551</v>
      </c>
      <c r="M1757" t="str">
        <f t="shared" si="1326"/>
        <v>United States</v>
      </c>
      <c r="N1757">
        <f t="shared" si="1327"/>
        <v>0</v>
      </c>
      <c r="O1757" t="str">
        <f t="shared" si="1328"/>
        <v>GTX</v>
      </c>
      <c r="P1757">
        <f t="shared" ref="P1757:P1765" si="1332">VLOOKUP(C1757,products,3,FALSE)</f>
        <v>1096</v>
      </c>
      <c r="Q1757" t="str">
        <f t="shared" ref="Q1757:Q1765" si="1333">VLOOKUP(B1757,sales,2,FALSE)</f>
        <v>Melvin Marxen</v>
      </c>
      <c r="R1757" t="str">
        <f t="shared" ref="R1757:R1765" si="1334">VLOOKUP(B1757,sales,3,FALSE)</f>
        <v>Central</v>
      </c>
    </row>
    <row r="1758" spans="1:18">
      <c r="A1758" t="s">
        <v>1922</v>
      </c>
      <c r="B1758" t="s">
        <v>25</v>
      </c>
      <c r="C1758" t="s">
        <v>58</v>
      </c>
      <c r="D1758" t="s">
        <v>208</v>
      </c>
      <c r="E1758" t="s">
        <v>50</v>
      </c>
      <c r="F1758" s="1">
        <v>42838</v>
      </c>
      <c r="G1758" s="1">
        <v>42913</v>
      </c>
      <c r="H1758">
        <v>923</v>
      </c>
      <c r="I1758" t="str">
        <f>VLOOKUP(pipeline!D1758,account,2,FALSE)</f>
        <v>software</v>
      </c>
      <c r="J1758">
        <f t="shared" si="1323"/>
        <v>1982</v>
      </c>
      <c r="K1758">
        <f t="shared" si="1324"/>
        <v>4618</v>
      </c>
      <c r="L1758">
        <f t="shared" si="1325"/>
        <v>10083</v>
      </c>
      <c r="M1758" t="str">
        <f t="shared" si="1326"/>
        <v>United States</v>
      </c>
      <c r="N1758">
        <f t="shared" si="1327"/>
        <v>0</v>
      </c>
      <c r="O1758" t="str">
        <f t="shared" si="1328"/>
        <v>GTX</v>
      </c>
      <c r="P1758">
        <f t="shared" si="1332"/>
        <v>1096</v>
      </c>
      <c r="Q1758" t="str">
        <f t="shared" si="1333"/>
        <v>Melvin Marxen</v>
      </c>
      <c r="R1758" t="str">
        <f t="shared" si="1334"/>
        <v>Central</v>
      </c>
    </row>
    <row r="1759" spans="1:18">
      <c r="A1759" t="s">
        <v>1923</v>
      </c>
      <c r="B1759" t="s">
        <v>25</v>
      </c>
      <c r="C1759" t="s">
        <v>58</v>
      </c>
      <c r="D1759" t="s">
        <v>238</v>
      </c>
      <c r="E1759" t="s">
        <v>50</v>
      </c>
      <c r="F1759" s="1">
        <v>42838</v>
      </c>
      <c r="G1759" s="1">
        <v>42848</v>
      </c>
      <c r="H1759">
        <v>1058</v>
      </c>
      <c r="I1759" t="str">
        <f>VLOOKUP(pipeline!D1759,account,2,FALSE)</f>
        <v>marketing</v>
      </c>
      <c r="J1759">
        <f t="shared" si="1323"/>
        <v>2012</v>
      </c>
      <c r="K1759">
        <f t="shared" si="1324"/>
        <v>45.39</v>
      </c>
      <c r="L1759">
        <f t="shared" si="1325"/>
        <v>100</v>
      </c>
      <c r="M1759" t="str">
        <f t="shared" si="1326"/>
        <v>United States</v>
      </c>
      <c r="N1759" t="str">
        <f t="shared" si="1327"/>
        <v>Inity</v>
      </c>
      <c r="O1759" t="str">
        <f t="shared" si="1328"/>
        <v>GTX</v>
      </c>
      <c r="P1759">
        <f t="shared" si="1332"/>
        <v>1096</v>
      </c>
      <c r="Q1759" t="str">
        <f t="shared" si="1333"/>
        <v>Melvin Marxen</v>
      </c>
      <c r="R1759" t="str">
        <f t="shared" si="1334"/>
        <v>Central</v>
      </c>
    </row>
    <row r="1760" spans="1:18">
      <c r="A1760" t="s">
        <v>1924</v>
      </c>
      <c r="B1760" t="s">
        <v>25</v>
      </c>
      <c r="C1760" t="s">
        <v>59</v>
      </c>
      <c r="D1760" t="s">
        <v>442</v>
      </c>
      <c r="E1760" t="s">
        <v>50</v>
      </c>
      <c r="F1760" s="1">
        <v>42838</v>
      </c>
      <c r="G1760" s="1">
        <v>42846</v>
      </c>
      <c r="H1760">
        <v>5220</v>
      </c>
      <c r="I1760" t="str">
        <f>VLOOKUP(pipeline!D1760,account,2,FALSE)</f>
        <v>retail</v>
      </c>
      <c r="J1760">
        <f t="shared" si="1323"/>
        <v>1988</v>
      </c>
      <c r="K1760">
        <f t="shared" si="1324"/>
        <v>1376.8</v>
      </c>
      <c r="L1760">
        <f t="shared" si="1325"/>
        <v>1165</v>
      </c>
      <c r="M1760" t="str">
        <f t="shared" si="1326"/>
        <v>Belgium</v>
      </c>
      <c r="N1760">
        <f t="shared" si="1327"/>
        <v>0</v>
      </c>
      <c r="O1760" t="str">
        <f t="shared" si="1328"/>
        <v>GTX</v>
      </c>
      <c r="P1760">
        <f t="shared" si="1332"/>
        <v>5482</v>
      </c>
      <c r="Q1760" t="str">
        <f t="shared" si="1333"/>
        <v>Melvin Marxen</v>
      </c>
      <c r="R1760" t="str">
        <f t="shared" si="1334"/>
        <v>Central</v>
      </c>
    </row>
    <row r="1761" spans="1:18">
      <c r="A1761" t="s">
        <v>1925</v>
      </c>
      <c r="B1761" t="s">
        <v>26</v>
      </c>
      <c r="C1761" t="s">
        <v>59</v>
      </c>
      <c r="D1761" t="s">
        <v>226</v>
      </c>
      <c r="E1761" t="s">
        <v>52</v>
      </c>
      <c r="F1761" s="1">
        <v>42838</v>
      </c>
      <c r="G1761" s="1">
        <v>42844</v>
      </c>
      <c r="H1761">
        <v>0</v>
      </c>
      <c r="I1761" t="str">
        <f>VLOOKUP(pipeline!D1761,account,2,FALSE)</f>
        <v>medical</v>
      </c>
      <c r="J1761">
        <f t="shared" si="1323"/>
        <v>2017</v>
      </c>
      <c r="K1761">
        <f t="shared" si="1324"/>
        <v>4.54</v>
      </c>
      <c r="L1761">
        <f t="shared" si="1325"/>
        <v>9</v>
      </c>
      <c r="M1761" t="str">
        <f t="shared" si="1326"/>
        <v>United States</v>
      </c>
      <c r="N1761">
        <f t="shared" si="1327"/>
        <v>0</v>
      </c>
      <c r="O1761" t="str">
        <f t="shared" si="1328"/>
        <v>GTX</v>
      </c>
      <c r="P1761">
        <f t="shared" si="1332"/>
        <v>5482</v>
      </c>
      <c r="Q1761" t="str">
        <f t="shared" si="1333"/>
        <v>Melvin Marxen</v>
      </c>
      <c r="R1761" t="str">
        <f t="shared" si="1334"/>
        <v>Central</v>
      </c>
    </row>
    <row r="1762" spans="1:18">
      <c r="A1762" t="s">
        <v>1926</v>
      </c>
      <c r="B1762" t="s">
        <v>26</v>
      </c>
      <c r="C1762" t="s">
        <v>56</v>
      </c>
      <c r="D1762" t="s">
        <v>89</v>
      </c>
      <c r="E1762" t="s">
        <v>50</v>
      </c>
      <c r="F1762" s="1">
        <v>42838</v>
      </c>
      <c r="G1762" s="1">
        <v>42847</v>
      </c>
      <c r="H1762">
        <v>55</v>
      </c>
      <c r="I1762" t="str">
        <f>VLOOKUP(pipeline!D1762,account,2,FALSE)</f>
        <v>medical</v>
      </c>
      <c r="J1762">
        <f t="shared" si="1323"/>
        <v>1992</v>
      </c>
      <c r="K1762">
        <f t="shared" si="1324"/>
        <v>3922.42</v>
      </c>
      <c r="L1762">
        <f t="shared" si="1325"/>
        <v>6837</v>
      </c>
      <c r="M1762" t="str">
        <f t="shared" si="1326"/>
        <v>United States</v>
      </c>
      <c r="N1762">
        <f t="shared" si="1327"/>
        <v>0</v>
      </c>
      <c r="O1762" t="str">
        <f t="shared" si="1328"/>
        <v>MG</v>
      </c>
      <c r="P1762">
        <f t="shared" si="1332"/>
        <v>55</v>
      </c>
      <c r="Q1762" t="str">
        <f t="shared" si="1333"/>
        <v>Melvin Marxen</v>
      </c>
      <c r="R1762" t="str">
        <f t="shared" si="1334"/>
        <v>Central</v>
      </c>
    </row>
    <row r="1763" spans="1:18">
      <c r="A1763" t="s">
        <v>1927</v>
      </c>
      <c r="B1763" t="s">
        <v>14</v>
      </c>
      <c r="C1763" t="s">
        <v>57</v>
      </c>
      <c r="D1763" t="s">
        <v>303</v>
      </c>
      <c r="E1763" t="s">
        <v>52</v>
      </c>
      <c r="F1763" s="1">
        <v>42838</v>
      </c>
      <c r="G1763" s="1">
        <v>42845</v>
      </c>
      <c r="H1763">
        <v>0</v>
      </c>
      <c r="I1763" t="str">
        <f>VLOOKUP(pipeline!D1763,account,2,FALSE)</f>
        <v>software</v>
      </c>
      <c r="J1763">
        <f t="shared" si="1323"/>
        <v>2013</v>
      </c>
      <c r="K1763">
        <f t="shared" si="1324"/>
        <v>98.79</v>
      </c>
      <c r="L1763">
        <f t="shared" si="1325"/>
        <v>96</v>
      </c>
      <c r="M1763" t="str">
        <f t="shared" si="1326"/>
        <v>United States</v>
      </c>
      <c r="N1763" t="str">
        <f t="shared" si="1327"/>
        <v>Bubba Gump</v>
      </c>
      <c r="O1763" t="str">
        <f t="shared" si="1328"/>
        <v>MG</v>
      </c>
      <c r="P1763">
        <f t="shared" si="1332"/>
        <v>3393</v>
      </c>
      <c r="Q1763" t="str">
        <f t="shared" si="1333"/>
        <v>Celia Rouche</v>
      </c>
      <c r="R1763" t="str">
        <f t="shared" si="1334"/>
        <v>West</v>
      </c>
    </row>
    <row r="1764" spans="1:18">
      <c r="A1764" t="s">
        <v>1928</v>
      </c>
      <c r="B1764" t="s">
        <v>14</v>
      </c>
      <c r="C1764" t="s">
        <v>56</v>
      </c>
      <c r="D1764" t="s">
        <v>87</v>
      </c>
      <c r="E1764" t="s">
        <v>50</v>
      </c>
      <c r="F1764" s="1">
        <v>42838</v>
      </c>
      <c r="G1764" s="1">
        <v>42909</v>
      </c>
      <c r="H1764">
        <v>62</v>
      </c>
      <c r="I1764" t="str">
        <f>VLOOKUP(pipeline!D1764,account,2,FALSE)</f>
        <v>services</v>
      </c>
      <c r="J1764">
        <f t="shared" si="1323"/>
        <v>1982</v>
      </c>
      <c r="K1764">
        <f t="shared" si="1324"/>
        <v>792.46</v>
      </c>
      <c r="L1764">
        <f t="shared" si="1325"/>
        <v>1299</v>
      </c>
      <c r="M1764" t="str">
        <f t="shared" si="1326"/>
        <v>United States</v>
      </c>
      <c r="N1764">
        <f t="shared" si="1327"/>
        <v>0</v>
      </c>
      <c r="O1764" t="str">
        <f t="shared" si="1328"/>
        <v>MG</v>
      </c>
      <c r="P1764">
        <f t="shared" si="1332"/>
        <v>55</v>
      </c>
      <c r="Q1764" t="str">
        <f t="shared" si="1333"/>
        <v>Celia Rouche</v>
      </c>
      <c r="R1764" t="str">
        <f t="shared" si="1334"/>
        <v>West</v>
      </c>
    </row>
    <row r="1765" spans="1:18">
      <c r="A1765" t="s">
        <v>1929</v>
      </c>
      <c r="B1765" t="s">
        <v>37</v>
      </c>
      <c r="C1765" t="s">
        <v>58</v>
      </c>
      <c r="D1765" t="s">
        <v>151</v>
      </c>
      <c r="E1765" t="s">
        <v>50</v>
      </c>
      <c r="F1765" s="1">
        <v>42838</v>
      </c>
      <c r="G1765" s="1">
        <v>42845</v>
      </c>
      <c r="H1765">
        <v>996</v>
      </c>
      <c r="I1765" t="str">
        <f>VLOOKUP(pipeline!D1765,account,2,FALSE)</f>
        <v>finance</v>
      </c>
      <c r="J1765">
        <f t="shared" si="1323"/>
        <v>2008</v>
      </c>
      <c r="K1765">
        <f t="shared" si="1324"/>
        <v>52.5</v>
      </c>
      <c r="L1765">
        <f t="shared" si="1325"/>
        <v>165</v>
      </c>
      <c r="M1765" t="str">
        <f t="shared" si="1326"/>
        <v>United States</v>
      </c>
      <c r="N1765">
        <f t="shared" si="1327"/>
        <v>0</v>
      </c>
      <c r="O1765" t="str">
        <f t="shared" si="1328"/>
        <v>GTX</v>
      </c>
      <c r="P1765">
        <f t="shared" si="1332"/>
        <v>1096</v>
      </c>
      <c r="Q1765" t="str">
        <f t="shared" si="1333"/>
        <v>Summer Sewald</v>
      </c>
      <c r="R1765" t="str">
        <f t="shared" si="1334"/>
        <v>West</v>
      </c>
    </row>
    <row r="1766" spans="1:18">
      <c r="A1766" t="s">
        <v>1930</v>
      </c>
      <c r="B1766" t="s">
        <v>38</v>
      </c>
      <c r="C1766" t="s">
        <v>55</v>
      </c>
      <c r="D1766" t="s">
        <v>110</v>
      </c>
      <c r="E1766" t="s">
        <v>52</v>
      </c>
      <c r="F1766" s="1">
        <v>42838</v>
      </c>
      <c r="G1766" s="1">
        <v>42895</v>
      </c>
      <c r="H1766">
        <v>0</v>
      </c>
      <c r="I1766" t="str">
        <f>VLOOKUP(pipeline!D1766,account,2,FALSE)</f>
        <v>telecommunications</v>
      </c>
      <c r="J1766">
        <f t="shared" ref="J1766:J1774" si="1335">VLOOKUP(D1766,account,3,FALSE)</f>
        <v>1994</v>
      </c>
      <c r="K1766">
        <f t="shared" ref="K1766:K1774" si="1336">VLOOKUP(D1766,account,4,FALSE)</f>
        <v>1188.42</v>
      </c>
      <c r="L1766">
        <f t="shared" ref="L1766:L1774" si="1337">VLOOKUP(D1766,account,5,FALSE)</f>
        <v>3015</v>
      </c>
      <c r="M1766" t="str">
        <f t="shared" ref="M1766:M1774" si="1338">VLOOKUP(D1766,account,6,FALSE)</f>
        <v>United States</v>
      </c>
      <c r="N1766">
        <f t="shared" ref="N1766:N1774" si="1339">VLOOKUP(D1766,accounts,7,FALSE)</f>
        <v>0</v>
      </c>
      <c r="O1766" t="str">
        <f t="shared" ref="O1766:O1774" si="1340">VLOOKUP(C1766,products,2,FALSE)</f>
        <v>GTX</v>
      </c>
      <c r="P1766">
        <f>VLOOKUP(C1766,products,3,FALSE)</f>
        <v>550</v>
      </c>
      <c r="Q1766" t="str">
        <f>VLOOKUP(B1766,sales,2,FALSE)</f>
        <v>Summer Sewald</v>
      </c>
      <c r="R1766" t="str">
        <f>VLOOKUP(B1766,sales,3,FALSE)</f>
        <v>West</v>
      </c>
    </row>
    <row r="1767" spans="1:18">
      <c r="A1767" t="s">
        <v>1931</v>
      </c>
      <c r="B1767" t="s">
        <v>38</v>
      </c>
      <c r="C1767" t="s">
        <v>55</v>
      </c>
      <c r="D1767" t="s">
        <v>306</v>
      </c>
      <c r="E1767" t="s">
        <v>50</v>
      </c>
      <c r="F1767" s="1">
        <v>42838</v>
      </c>
      <c r="G1767" s="1">
        <v>42847</v>
      </c>
      <c r="H1767">
        <v>543</v>
      </c>
      <c r="I1767" t="str">
        <f>VLOOKUP(pipeline!D1767,account,2,FALSE)</f>
        <v>technolgy</v>
      </c>
      <c r="J1767">
        <f t="shared" si="1335"/>
        <v>1997</v>
      </c>
      <c r="K1767">
        <f t="shared" si="1336"/>
        <v>8170.38</v>
      </c>
      <c r="L1767">
        <f t="shared" si="1337"/>
        <v>16499</v>
      </c>
      <c r="M1767" t="str">
        <f t="shared" si="1338"/>
        <v>Korea</v>
      </c>
      <c r="N1767">
        <f t="shared" si="1339"/>
        <v>0</v>
      </c>
      <c r="O1767" t="str">
        <f t="shared" si="1340"/>
        <v>GTX</v>
      </c>
      <c r="P1767">
        <f>VLOOKUP(C1767,products,3,FALSE)</f>
        <v>550</v>
      </c>
      <c r="Q1767" t="str">
        <f>VLOOKUP(B1767,sales,2,FALSE)</f>
        <v>Summer Sewald</v>
      </c>
      <c r="R1767" t="str">
        <f>VLOOKUP(B1767,sales,3,FALSE)</f>
        <v>West</v>
      </c>
    </row>
    <row r="1768" spans="1:18">
      <c r="A1768" t="s">
        <v>1932</v>
      </c>
      <c r="B1768" t="s">
        <v>22</v>
      </c>
      <c r="C1768" t="s">
        <v>56</v>
      </c>
      <c r="D1768" t="s">
        <v>117</v>
      </c>
      <c r="E1768" t="s">
        <v>52</v>
      </c>
      <c r="F1768" s="1">
        <v>42838</v>
      </c>
      <c r="G1768" s="1">
        <v>42963</v>
      </c>
      <c r="H1768">
        <v>0</v>
      </c>
      <c r="I1768" t="str">
        <f>VLOOKUP(pipeline!D1768,account,2,FALSE)</f>
        <v>services</v>
      </c>
      <c r="J1768">
        <f t="shared" si="1335"/>
        <v>1997</v>
      </c>
      <c r="K1768">
        <f t="shared" si="1336"/>
        <v>2041.73</v>
      </c>
      <c r="L1768">
        <f t="shared" si="1337"/>
        <v>5276</v>
      </c>
      <c r="M1768" t="str">
        <f t="shared" si="1338"/>
        <v>United States</v>
      </c>
      <c r="N1768">
        <f t="shared" si="1339"/>
        <v>0</v>
      </c>
      <c r="O1768" t="str">
        <f t="shared" si="1340"/>
        <v>MG</v>
      </c>
      <c r="P1768">
        <f t="shared" ref="P1768:P1774" si="1341">VLOOKUP(C1768,products,3,FALSE)</f>
        <v>55</v>
      </c>
      <c r="Q1768" t="str">
        <f t="shared" ref="Q1768:Q1774" si="1342">VLOOKUP(B1768,sales,2,FALSE)</f>
        <v>Dustin Brinkmann</v>
      </c>
      <c r="R1768" t="str">
        <f t="shared" ref="R1768:R1774" si="1343">VLOOKUP(B1768,sales,3,FALSE)</f>
        <v>Central</v>
      </c>
    </row>
    <row r="1769" spans="1:18">
      <c r="A1769" t="s">
        <v>1933</v>
      </c>
      <c r="B1769" t="s">
        <v>29</v>
      </c>
      <c r="C1769" t="s">
        <v>58</v>
      </c>
      <c r="D1769" t="s">
        <v>238</v>
      </c>
      <c r="E1769" t="s">
        <v>52</v>
      </c>
      <c r="F1769" s="1">
        <v>42838</v>
      </c>
      <c r="G1769" s="1">
        <v>42902</v>
      </c>
      <c r="H1769">
        <v>0</v>
      </c>
      <c r="I1769" t="str">
        <f>VLOOKUP(pipeline!D1769,account,2,FALSE)</f>
        <v>marketing</v>
      </c>
      <c r="J1769">
        <f t="shared" si="1335"/>
        <v>2012</v>
      </c>
      <c r="K1769">
        <f t="shared" si="1336"/>
        <v>45.39</v>
      </c>
      <c r="L1769">
        <f t="shared" si="1337"/>
        <v>100</v>
      </c>
      <c r="M1769" t="str">
        <f t="shared" si="1338"/>
        <v>United States</v>
      </c>
      <c r="N1769" t="str">
        <f t="shared" si="1339"/>
        <v>Inity</v>
      </c>
      <c r="O1769" t="str">
        <f t="shared" si="1340"/>
        <v>GTX</v>
      </c>
      <c r="P1769">
        <f t="shared" si="1341"/>
        <v>1096</v>
      </c>
      <c r="Q1769" t="str">
        <f t="shared" si="1342"/>
        <v>Melvin Marxen</v>
      </c>
      <c r="R1769" t="str">
        <f t="shared" si="1343"/>
        <v>Central</v>
      </c>
    </row>
    <row r="1770" spans="1:18">
      <c r="A1770" t="s">
        <v>1934</v>
      </c>
      <c r="B1770" t="s">
        <v>23</v>
      </c>
      <c r="C1770" t="s">
        <v>56</v>
      </c>
      <c r="D1770" t="s">
        <v>158</v>
      </c>
      <c r="E1770" t="s">
        <v>52</v>
      </c>
      <c r="F1770" s="1">
        <v>42838</v>
      </c>
      <c r="G1770" s="1">
        <v>42881</v>
      </c>
      <c r="H1770">
        <v>0</v>
      </c>
      <c r="I1770" t="str">
        <f>VLOOKUP(pipeline!D1770,account,2,FALSE)</f>
        <v>finance</v>
      </c>
      <c r="J1770">
        <f t="shared" si="1335"/>
        <v>2006</v>
      </c>
      <c r="K1770">
        <f t="shared" si="1336"/>
        <v>1102.43</v>
      </c>
      <c r="L1770">
        <f t="shared" si="1337"/>
        <v>1759</v>
      </c>
      <c r="M1770" t="str">
        <f t="shared" si="1338"/>
        <v>United States</v>
      </c>
      <c r="N1770">
        <f t="shared" si="1339"/>
        <v>0</v>
      </c>
      <c r="O1770" t="str">
        <f t="shared" si="1340"/>
        <v>MG</v>
      </c>
      <c r="P1770">
        <f t="shared" si="1341"/>
        <v>55</v>
      </c>
      <c r="Q1770" t="str">
        <f t="shared" si="1342"/>
        <v>Dustin Brinkmann</v>
      </c>
      <c r="R1770" t="str">
        <f t="shared" si="1343"/>
        <v>Central</v>
      </c>
    </row>
    <row r="1771" spans="1:18">
      <c r="A1771" t="s">
        <v>1935</v>
      </c>
      <c r="B1771" t="s">
        <v>23</v>
      </c>
      <c r="C1771" t="s">
        <v>56</v>
      </c>
      <c r="D1771" t="s">
        <v>97</v>
      </c>
      <c r="E1771" t="s">
        <v>50</v>
      </c>
      <c r="F1771" s="1">
        <v>42838</v>
      </c>
      <c r="G1771" s="1">
        <v>42847</v>
      </c>
      <c r="H1771">
        <v>56</v>
      </c>
      <c r="I1771" t="str">
        <f>VLOOKUP(pipeline!D1771,account,2,FALSE)</f>
        <v>medical</v>
      </c>
      <c r="J1771">
        <f t="shared" si="1335"/>
        <v>2012</v>
      </c>
      <c r="K1771">
        <f t="shared" si="1336"/>
        <v>587.34</v>
      </c>
      <c r="L1771">
        <f t="shared" si="1337"/>
        <v>1356</v>
      </c>
      <c r="M1771" t="str">
        <f t="shared" si="1338"/>
        <v>Philipines</v>
      </c>
      <c r="N1771">
        <f t="shared" si="1339"/>
        <v>0</v>
      </c>
      <c r="O1771" t="str">
        <f t="shared" si="1340"/>
        <v>MG</v>
      </c>
      <c r="P1771">
        <f t="shared" si="1341"/>
        <v>55</v>
      </c>
      <c r="Q1771" t="str">
        <f t="shared" si="1342"/>
        <v>Dustin Brinkmann</v>
      </c>
      <c r="R1771" t="str">
        <f t="shared" si="1343"/>
        <v>Central</v>
      </c>
    </row>
    <row r="1772" spans="1:18">
      <c r="A1772" t="s">
        <v>1936</v>
      </c>
      <c r="B1772" t="s">
        <v>17</v>
      </c>
      <c r="C1772" t="s">
        <v>59</v>
      </c>
      <c r="D1772" t="s">
        <v>174</v>
      </c>
      <c r="E1772" t="s">
        <v>52</v>
      </c>
      <c r="F1772" s="1">
        <v>42838</v>
      </c>
      <c r="G1772" s="1">
        <v>42845</v>
      </c>
      <c r="H1772">
        <v>0</v>
      </c>
      <c r="I1772" t="str">
        <f>VLOOKUP(pipeline!D1772,account,2,FALSE)</f>
        <v>software</v>
      </c>
      <c r="J1772">
        <f t="shared" si="1335"/>
        <v>1982</v>
      </c>
      <c r="K1772">
        <f t="shared" si="1336"/>
        <v>11698.03</v>
      </c>
      <c r="L1772">
        <f t="shared" si="1337"/>
        <v>34288</v>
      </c>
      <c r="M1772" t="str">
        <f t="shared" si="1338"/>
        <v>United States</v>
      </c>
      <c r="N1772">
        <f t="shared" si="1339"/>
        <v>0</v>
      </c>
      <c r="O1772" t="str">
        <f t="shared" si="1340"/>
        <v>GTX</v>
      </c>
      <c r="P1772">
        <f t="shared" si="1341"/>
        <v>5482</v>
      </c>
      <c r="Q1772" t="str">
        <f t="shared" si="1342"/>
        <v>Celia Rouche</v>
      </c>
      <c r="R1772" t="str">
        <f t="shared" si="1343"/>
        <v>West</v>
      </c>
    </row>
    <row r="1773" spans="1:18">
      <c r="A1773" t="s">
        <v>1937</v>
      </c>
      <c r="B1773" t="s">
        <v>17</v>
      </c>
      <c r="C1773" t="s">
        <v>57</v>
      </c>
      <c r="D1773" t="s">
        <v>316</v>
      </c>
      <c r="E1773" t="s">
        <v>52</v>
      </c>
      <c r="F1773" s="1">
        <v>42838</v>
      </c>
      <c r="G1773" s="1">
        <v>42848</v>
      </c>
      <c r="H1773">
        <v>0</v>
      </c>
      <c r="I1773" t="str">
        <f>VLOOKUP(pipeline!D1773,account,2,FALSE)</f>
        <v>retail</v>
      </c>
      <c r="J1773">
        <f t="shared" si="1335"/>
        <v>2009</v>
      </c>
      <c r="K1773">
        <f t="shared" si="1336"/>
        <v>497.11</v>
      </c>
      <c r="L1773">
        <f t="shared" si="1337"/>
        <v>1588</v>
      </c>
      <c r="M1773" t="str">
        <f t="shared" si="1338"/>
        <v>United States</v>
      </c>
      <c r="N1773">
        <f t="shared" si="1339"/>
        <v>0</v>
      </c>
      <c r="O1773" t="str">
        <f t="shared" si="1340"/>
        <v>MG</v>
      </c>
      <c r="P1773">
        <f t="shared" si="1341"/>
        <v>3393</v>
      </c>
      <c r="Q1773" t="str">
        <f t="shared" si="1342"/>
        <v>Celia Rouche</v>
      </c>
      <c r="R1773" t="str">
        <f t="shared" si="1343"/>
        <v>West</v>
      </c>
    </row>
    <row r="1774" spans="1:18">
      <c r="A1774" t="s">
        <v>1938</v>
      </c>
      <c r="B1774" t="s">
        <v>10</v>
      </c>
      <c r="C1774" t="s">
        <v>58</v>
      </c>
      <c r="D1774" t="s">
        <v>318</v>
      </c>
      <c r="E1774" t="s">
        <v>50</v>
      </c>
      <c r="F1774" s="1">
        <v>42838</v>
      </c>
      <c r="G1774" s="1">
        <v>42896</v>
      </c>
      <c r="H1774">
        <v>1145</v>
      </c>
      <c r="I1774" t="str">
        <f>VLOOKUP(pipeline!D1774,account,2,FALSE)</f>
        <v>retail</v>
      </c>
      <c r="J1774">
        <f t="shared" si="1335"/>
        <v>2000</v>
      </c>
      <c r="K1774">
        <f t="shared" si="1336"/>
        <v>167.89</v>
      </c>
      <c r="L1774">
        <f t="shared" si="1337"/>
        <v>493</v>
      </c>
      <c r="M1774" t="str">
        <f t="shared" si="1338"/>
        <v>Romania</v>
      </c>
      <c r="N1774">
        <f t="shared" si="1339"/>
        <v>0</v>
      </c>
      <c r="O1774" t="str">
        <f t="shared" si="1340"/>
        <v>GTX</v>
      </c>
      <c r="P1774">
        <f t="shared" si="1341"/>
        <v>1096</v>
      </c>
      <c r="Q1774" t="str">
        <f t="shared" si="1342"/>
        <v>Cara Losch</v>
      </c>
      <c r="R1774" t="str">
        <f t="shared" si="1343"/>
        <v>East</v>
      </c>
    </row>
    <row r="1775" spans="1:18">
      <c r="A1775" t="s">
        <v>1939</v>
      </c>
      <c r="B1775" t="s">
        <v>32</v>
      </c>
      <c r="C1775" t="s">
        <v>59</v>
      </c>
      <c r="D1775" t="s">
        <v>350</v>
      </c>
      <c r="E1775" t="s">
        <v>52</v>
      </c>
      <c r="F1775" s="1">
        <v>42839</v>
      </c>
      <c r="G1775" s="1">
        <v>42844</v>
      </c>
      <c r="H1775">
        <v>0</v>
      </c>
      <c r="I1775" t="str">
        <f>VLOOKUP(pipeline!D1775,account,2,FALSE)</f>
        <v>technolgy</v>
      </c>
      <c r="J1775">
        <f t="shared" ref="J1775:J1789" si="1344">VLOOKUP(D1775,account,3,FALSE)</f>
        <v>2011</v>
      </c>
      <c r="K1775">
        <f t="shared" ref="K1775:K1789" si="1345">VLOOKUP(D1775,account,4,FALSE)</f>
        <v>40.79</v>
      </c>
      <c r="L1775">
        <f t="shared" ref="L1775:L1789" si="1346">VLOOKUP(D1775,account,5,FALSE)</f>
        <v>142</v>
      </c>
      <c r="M1775" t="str">
        <f t="shared" ref="M1775:M1789" si="1347">VLOOKUP(D1775,account,6,FALSE)</f>
        <v>China</v>
      </c>
      <c r="N1775">
        <f t="shared" ref="N1775:N1789" si="1348">VLOOKUP(D1775,accounts,7,FALSE)</f>
        <v>0</v>
      </c>
      <c r="O1775" t="str">
        <f t="shared" ref="O1775:O1789" si="1349">VLOOKUP(C1775,products,2,FALSE)</f>
        <v>GTX</v>
      </c>
      <c r="P1775">
        <f>VLOOKUP(C1775,products,3,FALSE)</f>
        <v>5482</v>
      </c>
      <c r="Q1775" t="str">
        <f>VLOOKUP(B1775,sales,2,FALSE)</f>
        <v>Rocco Neubert</v>
      </c>
      <c r="R1775" t="str">
        <f>VLOOKUP(B1775,sales,3,FALSE)</f>
        <v>East</v>
      </c>
    </row>
    <row r="1776" spans="1:18">
      <c r="A1776" t="s">
        <v>1940</v>
      </c>
      <c r="B1776" t="s">
        <v>32</v>
      </c>
      <c r="C1776" t="s">
        <v>57</v>
      </c>
      <c r="D1776" t="s">
        <v>200</v>
      </c>
      <c r="E1776" t="s">
        <v>52</v>
      </c>
      <c r="F1776" s="1">
        <v>42839</v>
      </c>
      <c r="G1776" s="1">
        <v>42844</v>
      </c>
      <c r="H1776">
        <v>0</v>
      </c>
      <c r="I1776" t="str">
        <f>VLOOKUP(pipeline!D1776,account,2,FALSE)</f>
        <v>finance</v>
      </c>
      <c r="J1776">
        <f t="shared" si="1344"/>
        <v>1998</v>
      </c>
      <c r="K1776">
        <f t="shared" si="1345"/>
        <v>2022.14</v>
      </c>
      <c r="L1776">
        <f t="shared" si="1346"/>
        <v>5113</v>
      </c>
      <c r="M1776" t="str">
        <f t="shared" si="1347"/>
        <v>United States</v>
      </c>
      <c r="N1776">
        <f t="shared" si="1348"/>
        <v>0</v>
      </c>
      <c r="O1776" t="str">
        <f t="shared" si="1349"/>
        <v>MG</v>
      </c>
      <c r="P1776">
        <f>VLOOKUP(C1776,products,3,FALSE)</f>
        <v>3393</v>
      </c>
      <c r="Q1776" t="str">
        <f>VLOOKUP(B1776,sales,2,FALSE)</f>
        <v>Rocco Neubert</v>
      </c>
      <c r="R1776" t="str">
        <f>VLOOKUP(B1776,sales,3,FALSE)</f>
        <v>East</v>
      </c>
    </row>
    <row r="1777" spans="1:18">
      <c r="A1777" t="s">
        <v>1941</v>
      </c>
      <c r="B1777" t="s">
        <v>7</v>
      </c>
      <c r="C1777" t="s">
        <v>58</v>
      </c>
      <c r="D1777" t="s">
        <v>817</v>
      </c>
      <c r="E1777" t="s">
        <v>50</v>
      </c>
      <c r="F1777" s="1">
        <v>42839</v>
      </c>
      <c r="G1777" s="1">
        <v>42848</v>
      </c>
      <c r="H1777">
        <v>1033</v>
      </c>
      <c r="I1777" t="str">
        <f>VLOOKUP(pipeline!D1777,account,2,FALSE)</f>
        <v>entertainment</v>
      </c>
      <c r="J1777">
        <f t="shared" si="1344"/>
        <v>1989</v>
      </c>
      <c r="K1777">
        <f t="shared" si="1345"/>
        <v>665.06</v>
      </c>
      <c r="L1777">
        <f t="shared" si="1346"/>
        <v>1095</v>
      </c>
      <c r="M1777" t="str">
        <f t="shared" si="1347"/>
        <v>United States</v>
      </c>
      <c r="N1777">
        <f t="shared" si="1348"/>
        <v>0</v>
      </c>
      <c r="O1777" t="str">
        <f t="shared" si="1349"/>
        <v>GTX</v>
      </c>
      <c r="P1777">
        <f>VLOOKUP(C1777,products,3,FALSE)</f>
        <v>1096</v>
      </c>
      <c r="Q1777" t="str">
        <f>VLOOKUP(B1777,sales,2,FALSE)</f>
        <v>Cara Losch</v>
      </c>
      <c r="R1777" t="str">
        <f>VLOOKUP(B1777,sales,3,FALSE)</f>
        <v>East</v>
      </c>
    </row>
    <row r="1778" spans="1:18">
      <c r="A1778" t="s">
        <v>1942</v>
      </c>
      <c r="B1778" t="s">
        <v>33</v>
      </c>
      <c r="C1778" t="s">
        <v>57</v>
      </c>
      <c r="D1778" t="s">
        <v>136</v>
      </c>
      <c r="E1778" t="s">
        <v>52</v>
      </c>
      <c r="F1778" s="1">
        <v>42839</v>
      </c>
      <c r="G1778" s="1">
        <v>42845</v>
      </c>
      <c r="H1778">
        <v>0</v>
      </c>
      <c r="I1778" t="str">
        <f>VLOOKUP(pipeline!D1778,account,2,FALSE)</f>
        <v>medical</v>
      </c>
      <c r="J1778">
        <f t="shared" si="1344"/>
        <v>1996</v>
      </c>
      <c r="K1778">
        <f t="shared" si="1345"/>
        <v>439.21</v>
      </c>
      <c r="L1778">
        <f t="shared" si="1346"/>
        <v>792</v>
      </c>
      <c r="M1778" t="str">
        <f t="shared" si="1347"/>
        <v>United States</v>
      </c>
      <c r="N1778">
        <f t="shared" si="1348"/>
        <v>0</v>
      </c>
      <c r="O1778" t="str">
        <f t="shared" si="1349"/>
        <v>MG</v>
      </c>
      <c r="P1778">
        <f>VLOOKUP(C1778,products,3,FALSE)</f>
        <v>3393</v>
      </c>
      <c r="Q1778" t="str">
        <f>VLOOKUP(B1778,sales,2,FALSE)</f>
        <v>Rocco Neubert</v>
      </c>
      <c r="R1778" t="str">
        <f>VLOOKUP(B1778,sales,3,FALSE)</f>
        <v>East</v>
      </c>
    </row>
    <row r="1779" spans="1:18">
      <c r="A1779" t="s">
        <v>1943</v>
      </c>
      <c r="B1779" t="s">
        <v>25</v>
      </c>
      <c r="C1779" t="s">
        <v>58</v>
      </c>
      <c r="D1779" t="s">
        <v>141</v>
      </c>
      <c r="E1779" t="s">
        <v>52</v>
      </c>
      <c r="F1779" s="1">
        <v>42839</v>
      </c>
      <c r="G1779" s="1">
        <v>42840</v>
      </c>
      <c r="H1779">
        <v>0</v>
      </c>
      <c r="I1779" t="str">
        <f>VLOOKUP(pipeline!D1779,account,2,FALSE)</f>
        <v>telecommunications</v>
      </c>
      <c r="J1779">
        <f t="shared" si="1344"/>
        <v>2007</v>
      </c>
      <c r="K1779">
        <f t="shared" si="1345"/>
        <v>86.68</v>
      </c>
      <c r="L1779">
        <f t="shared" si="1346"/>
        <v>187</v>
      </c>
      <c r="M1779" t="str">
        <f t="shared" si="1347"/>
        <v>United States</v>
      </c>
      <c r="N1779" t="str">
        <f t="shared" si="1348"/>
        <v>Sonron</v>
      </c>
      <c r="O1779" t="str">
        <f t="shared" si="1349"/>
        <v>GTX</v>
      </c>
      <c r="P1779">
        <f>VLOOKUP(C1779,products,3,FALSE)</f>
        <v>1096</v>
      </c>
      <c r="Q1779" t="str">
        <f>VLOOKUP(B1779,sales,2,FALSE)</f>
        <v>Melvin Marxen</v>
      </c>
      <c r="R1779" t="str">
        <f>VLOOKUP(B1779,sales,3,FALSE)</f>
        <v>Central</v>
      </c>
    </row>
    <row r="1780" spans="1:18">
      <c r="A1780" t="s">
        <v>1944</v>
      </c>
      <c r="B1780" t="s">
        <v>25</v>
      </c>
      <c r="C1780" t="s">
        <v>56</v>
      </c>
      <c r="D1780" t="s">
        <v>158</v>
      </c>
      <c r="E1780" t="s">
        <v>50</v>
      </c>
      <c r="F1780" s="1">
        <v>42839</v>
      </c>
      <c r="G1780" s="1">
        <v>42847</v>
      </c>
      <c r="H1780">
        <v>53</v>
      </c>
      <c r="I1780" t="str">
        <f>VLOOKUP(pipeline!D1780,account,2,FALSE)</f>
        <v>finance</v>
      </c>
      <c r="J1780">
        <f t="shared" si="1344"/>
        <v>2006</v>
      </c>
      <c r="K1780">
        <f t="shared" si="1345"/>
        <v>1102.43</v>
      </c>
      <c r="L1780">
        <f t="shared" si="1346"/>
        <v>1759</v>
      </c>
      <c r="M1780" t="str">
        <f t="shared" si="1347"/>
        <v>United States</v>
      </c>
      <c r="N1780">
        <f t="shared" si="1348"/>
        <v>0</v>
      </c>
      <c r="O1780" t="str">
        <f t="shared" si="1349"/>
        <v>MG</v>
      </c>
      <c r="P1780">
        <f t="shared" ref="P1780:P1789" si="1350">VLOOKUP(C1780,products,3,FALSE)</f>
        <v>55</v>
      </c>
      <c r="Q1780" t="str">
        <f t="shared" ref="Q1780:Q1789" si="1351">VLOOKUP(B1780,sales,2,FALSE)</f>
        <v>Melvin Marxen</v>
      </c>
      <c r="R1780" t="str">
        <f t="shared" ref="R1780:R1789" si="1352">VLOOKUP(B1780,sales,3,FALSE)</f>
        <v>Central</v>
      </c>
    </row>
    <row r="1781" spans="1:18">
      <c r="A1781" t="s">
        <v>1945</v>
      </c>
      <c r="B1781" t="s">
        <v>13</v>
      </c>
      <c r="C1781" t="s">
        <v>55</v>
      </c>
      <c r="D1781" t="s">
        <v>91</v>
      </c>
      <c r="E1781" t="s">
        <v>50</v>
      </c>
      <c r="F1781" s="1">
        <v>42839</v>
      </c>
      <c r="G1781" s="1">
        <v>42841</v>
      </c>
      <c r="H1781">
        <v>597</v>
      </c>
      <c r="I1781" t="str">
        <f>VLOOKUP(pipeline!D1781,account,2,FALSE)</f>
        <v>retail</v>
      </c>
      <c r="J1781">
        <f t="shared" si="1344"/>
        <v>1989</v>
      </c>
      <c r="K1781">
        <f t="shared" si="1345"/>
        <v>1388.67</v>
      </c>
      <c r="L1781">
        <f t="shared" si="1346"/>
        <v>3583</v>
      </c>
      <c r="M1781" t="str">
        <f t="shared" si="1347"/>
        <v>United States</v>
      </c>
      <c r="N1781">
        <f t="shared" si="1348"/>
        <v>0</v>
      </c>
      <c r="O1781" t="str">
        <f t="shared" si="1349"/>
        <v>GTX</v>
      </c>
      <c r="P1781">
        <f t="shared" si="1350"/>
        <v>550</v>
      </c>
      <c r="Q1781" t="str">
        <f t="shared" si="1351"/>
        <v>Celia Rouche</v>
      </c>
      <c r="R1781" t="str">
        <f t="shared" si="1352"/>
        <v>West</v>
      </c>
    </row>
    <row r="1782" spans="1:18">
      <c r="A1782" t="s">
        <v>1946</v>
      </c>
      <c r="B1782" t="s">
        <v>13</v>
      </c>
      <c r="C1782" t="s">
        <v>57</v>
      </c>
      <c r="D1782" t="s">
        <v>119</v>
      </c>
      <c r="E1782" t="s">
        <v>50</v>
      </c>
      <c r="F1782" s="1">
        <v>42839</v>
      </c>
      <c r="G1782" s="1">
        <v>42902</v>
      </c>
      <c r="H1782">
        <v>3179</v>
      </c>
      <c r="I1782" t="str">
        <f>VLOOKUP(pipeline!D1782,account,2,FALSE)</f>
        <v>entertainment</v>
      </c>
      <c r="J1782">
        <f t="shared" si="1344"/>
        <v>1992</v>
      </c>
      <c r="K1782">
        <f t="shared" si="1345"/>
        <v>324.19</v>
      </c>
      <c r="L1782">
        <f t="shared" si="1346"/>
        <v>978</v>
      </c>
      <c r="M1782" t="str">
        <f t="shared" si="1347"/>
        <v>United States</v>
      </c>
      <c r="N1782">
        <f t="shared" si="1348"/>
        <v>0</v>
      </c>
      <c r="O1782" t="str">
        <f t="shared" si="1349"/>
        <v>MG</v>
      </c>
      <c r="P1782">
        <f t="shared" si="1350"/>
        <v>3393</v>
      </c>
      <c r="Q1782" t="str">
        <f t="shared" si="1351"/>
        <v>Celia Rouche</v>
      </c>
      <c r="R1782" t="str">
        <f t="shared" si="1352"/>
        <v>West</v>
      </c>
    </row>
    <row r="1783" spans="1:18">
      <c r="A1783" t="s">
        <v>1947</v>
      </c>
      <c r="B1783" t="s">
        <v>26</v>
      </c>
      <c r="C1783" t="s">
        <v>55</v>
      </c>
      <c r="D1783" t="s">
        <v>221</v>
      </c>
      <c r="E1783" t="s">
        <v>52</v>
      </c>
      <c r="F1783" s="1">
        <v>42839</v>
      </c>
      <c r="G1783" s="1">
        <v>42902</v>
      </c>
      <c r="H1783">
        <v>0</v>
      </c>
      <c r="I1783" t="str">
        <f>VLOOKUP(pipeline!D1783,account,2,FALSE)</f>
        <v>technolgy</v>
      </c>
      <c r="J1783">
        <f t="shared" si="1344"/>
        <v>2000</v>
      </c>
      <c r="K1783">
        <f t="shared" si="1345"/>
        <v>1223.72</v>
      </c>
      <c r="L1783">
        <f t="shared" si="1346"/>
        <v>2497</v>
      </c>
      <c r="M1783" t="str">
        <f t="shared" si="1347"/>
        <v>Norway</v>
      </c>
      <c r="N1783">
        <f t="shared" si="1348"/>
        <v>0</v>
      </c>
      <c r="O1783" t="str">
        <f t="shared" si="1349"/>
        <v>GTX</v>
      </c>
      <c r="P1783">
        <f t="shared" si="1350"/>
        <v>550</v>
      </c>
      <c r="Q1783" t="str">
        <f t="shared" si="1351"/>
        <v>Melvin Marxen</v>
      </c>
      <c r="R1783" t="str">
        <f t="shared" si="1352"/>
        <v>Central</v>
      </c>
    </row>
    <row r="1784" spans="1:18">
      <c r="A1784" t="s">
        <v>1948</v>
      </c>
      <c r="B1784" t="s">
        <v>26</v>
      </c>
      <c r="C1784" t="s">
        <v>56</v>
      </c>
      <c r="D1784" t="s">
        <v>143</v>
      </c>
      <c r="E1784" t="s">
        <v>50</v>
      </c>
      <c r="F1784" s="1">
        <v>42839</v>
      </c>
      <c r="G1784" s="1">
        <v>42840</v>
      </c>
      <c r="H1784">
        <v>57</v>
      </c>
      <c r="I1784" t="str">
        <f>VLOOKUP(pipeline!D1784,account,2,FALSE)</f>
        <v>finance</v>
      </c>
      <c r="J1784">
        <f t="shared" si="1344"/>
        <v>1987</v>
      </c>
      <c r="K1784">
        <f t="shared" si="1345"/>
        <v>1698.2</v>
      </c>
      <c r="L1784">
        <f t="shared" si="1346"/>
        <v>3798</v>
      </c>
      <c r="M1784" t="str">
        <f t="shared" si="1347"/>
        <v>United States</v>
      </c>
      <c r="N1784">
        <f t="shared" si="1348"/>
        <v>0</v>
      </c>
      <c r="O1784" t="str">
        <f t="shared" si="1349"/>
        <v>MG</v>
      </c>
      <c r="P1784">
        <f t="shared" si="1350"/>
        <v>55</v>
      </c>
      <c r="Q1784" t="str">
        <f t="shared" si="1351"/>
        <v>Melvin Marxen</v>
      </c>
      <c r="R1784" t="str">
        <f t="shared" si="1352"/>
        <v>Central</v>
      </c>
    </row>
    <row r="1785" spans="1:18">
      <c r="A1785" t="s">
        <v>1949</v>
      </c>
      <c r="B1785" t="s">
        <v>14</v>
      </c>
      <c r="C1785" t="s">
        <v>57</v>
      </c>
      <c r="D1785" t="s">
        <v>306</v>
      </c>
      <c r="E1785" t="s">
        <v>52</v>
      </c>
      <c r="F1785" s="1">
        <v>42839</v>
      </c>
      <c r="G1785" s="1">
        <v>42840</v>
      </c>
      <c r="H1785">
        <v>0</v>
      </c>
      <c r="I1785" t="str">
        <f>VLOOKUP(pipeline!D1785,account,2,FALSE)</f>
        <v>technolgy</v>
      </c>
      <c r="J1785">
        <f t="shared" si="1344"/>
        <v>1997</v>
      </c>
      <c r="K1785">
        <f t="shared" si="1345"/>
        <v>8170.38</v>
      </c>
      <c r="L1785">
        <f t="shared" si="1346"/>
        <v>16499</v>
      </c>
      <c r="M1785" t="str">
        <f t="shared" si="1347"/>
        <v>Korea</v>
      </c>
      <c r="N1785">
        <f t="shared" si="1348"/>
        <v>0</v>
      </c>
      <c r="O1785" t="str">
        <f t="shared" si="1349"/>
        <v>MG</v>
      </c>
      <c r="P1785">
        <f t="shared" si="1350"/>
        <v>3393</v>
      </c>
      <c r="Q1785" t="str">
        <f t="shared" si="1351"/>
        <v>Celia Rouche</v>
      </c>
      <c r="R1785" t="str">
        <f t="shared" si="1352"/>
        <v>West</v>
      </c>
    </row>
    <row r="1786" spans="1:18">
      <c r="A1786" t="s">
        <v>1950</v>
      </c>
      <c r="B1786" t="s">
        <v>14</v>
      </c>
      <c r="C1786" t="s">
        <v>57</v>
      </c>
      <c r="D1786" t="s">
        <v>106</v>
      </c>
      <c r="E1786" t="s">
        <v>50</v>
      </c>
      <c r="F1786" s="1">
        <v>42839</v>
      </c>
      <c r="G1786" s="1">
        <v>42849</v>
      </c>
      <c r="H1786">
        <v>2997</v>
      </c>
      <c r="I1786" t="str">
        <f>VLOOKUP(pipeline!D1786,account,2,FALSE)</f>
        <v>software</v>
      </c>
      <c r="J1786">
        <f t="shared" si="1344"/>
        <v>1996</v>
      </c>
      <c r="K1786">
        <f t="shared" si="1345"/>
        <v>6354.87</v>
      </c>
      <c r="L1786">
        <f t="shared" si="1346"/>
        <v>16780</v>
      </c>
      <c r="M1786" t="str">
        <f t="shared" si="1347"/>
        <v>United States</v>
      </c>
      <c r="N1786" t="str">
        <f t="shared" si="1348"/>
        <v>Bubba Gump</v>
      </c>
      <c r="O1786" t="str">
        <f t="shared" si="1349"/>
        <v>MG</v>
      </c>
      <c r="P1786">
        <f t="shared" si="1350"/>
        <v>3393</v>
      </c>
      <c r="Q1786" t="str">
        <f t="shared" si="1351"/>
        <v>Celia Rouche</v>
      </c>
      <c r="R1786" t="str">
        <f t="shared" si="1352"/>
        <v>West</v>
      </c>
    </row>
    <row r="1787" spans="1:18">
      <c r="A1787" t="s">
        <v>1951</v>
      </c>
      <c r="B1787" t="s">
        <v>37</v>
      </c>
      <c r="C1787" t="s">
        <v>55</v>
      </c>
      <c r="D1787" t="s">
        <v>205</v>
      </c>
      <c r="E1787" t="s">
        <v>50</v>
      </c>
      <c r="F1787" s="1">
        <v>42839</v>
      </c>
      <c r="G1787" s="1">
        <v>42884</v>
      </c>
      <c r="H1787">
        <v>545</v>
      </c>
      <c r="I1787" t="str">
        <f>VLOOKUP(pipeline!D1787,account,2,FALSE)</f>
        <v>telecommunications</v>
      </c>
      <c r="J1787">
        <f t="shared" si="1344"/>
        <v>1995</v>
      </c>
      <c r="K1787">
        <f t="shared" si="1345"/>
        <v>1825.82</v>
      </c>
      <c r="L1787">
        <f t="shared" si="1346"/>
        <v>5595</v>
      </c>
      <c r="M1787" t="str">
        <f t="shared" si="1347"/>
        <v>United States</v>
      </c>
      <c r="N1787" t="str">
        <f t="shared" si="1348"/>
        <v>Sonron</v>
      </c>
      <c r="O1787" t="str">
        <f t="shared" si="1349"/>
        <v>GTX</v>
      </c>
      <c r="P1787">
        <f t="shared" si="1350"/>
        <v>550</v>
      </c>
      <c r="Q1787" t="str">
        <f t="shared" si="1351"/>
        <v>Summer Sewald</v>
      </c>
      <c r="R1787" t="str">
        <f t="shared" si="1352"/>
        <v>West</v>
      </c>
    </row>
    <row r="1788" spans="1:18">
      <c r="A1788" t="s">
        <v>1952</v>
      </c>
      <c r="B1788" t="s">
        <v>27</v>
      </c>
      <c r="C1788" t="s">
        <v>55</v>
      </c>
      <c r="D1788" t="s">
        <v>95</v>
      </c>
      <c r="E1788" t="s">
        <v>50</v>
      </c>
      <c r="F1788" s="1">
        <v>42839</v>
      </c>
      <c r="G1788" s="1">
        <v>42850</v>
      </c>
      <c r="H1788">
        <v>565</v>
      </c>
      <c r="I1788" t="str">
        <f>VLOOKUP(pipeline!D1788,account,2,FALSE)</f>
        <v>medical</v>
      </c>
      <c r="J1788">
        <f t="shared" si="1344"/>
        <v>1984</v>
      </c>
      <c r="K1788">
        <f t="shared" si="1345"/>
        <v>441.08</v>
      </c>
      <c r="L1788">
        <f t="shared" si="1346"/>
        <v>1210</v>
      </c>
      <c r="M1788" t="str">
        <f t="shared" si="1347"/>
        <v>United States</v>
      </c>
      <c r="N1788">
        <f t="shared" si="1348"/>
        <v>0</v>
      </c>
      <c r="O1788" t="str">
        <f t="shared" si="1349"/>
        <v>GTX</v>
      </c>
      <c r="P1788">
        <f t="shared" si="1350"/>
        <v>550</v>
      </c>
      <c r="Q1788" t="str">
        <f t="shared" si="1351"/>
        <v>Melvin Marxen</v>
      </c>
      <c r="R1788" t="str">
        <f t="shared" si="1352"/>
        <v>Central</v>
      </c>
    </row>
    <row r="1789" spans="1:18">
      <c r="A1789" t="s">
        <v>1953</v>
      </c>
      <c r="B1789" t="s">
        <v>27</v>
      </c>
      <c r="C1789" t="s">
        <v>56</v>
      </c>
      <c r="D1789" t="s">
        <v>108</v>
      </c>
      <c r="E1789" t="s">
        <v>50</v>
      </c>
      <c r="F1789" s="1">
        <v>42839</v>
      </c>
      <c r="G1789" s="1">
        <v>42849</v>
      </c>
      <c r="H1789">
        <v>54</v>
      </c>
      <c r="I1789" t="str">
        <f>VLOOKUP(pipeline!D1789,account,2,FALSE)</f>
        <v>telecommunications</v>
      </c>
      <c r="J1789">
        <f t="shared" si="1344"/>
        <v>1988</v>
      </c>
      <c r="K1789">
        <f t="shared" si="1345"/>
        <v>5266.09</v>
      </c>
      <c r="L1789">
        <f t="shared" si="1346"/>
        <v>8595</v>
      </c>
      <c r="M1789" t="str">
        <f t="shared" si="1347"/>
        <v>United States</v>
      </c>
      <c r="N1789" t="str">
        <f t="shared" si="1348"/>
        <v>Sonron</v>
      </c>
      <c r="O1789" t="str">
        <f t="shared" si="1349"/>
        <v>MG</v>
      </c>
      <c r="P1789">
        <f t="shared" si="1350"/>
        <v>55</v>
      </c>
      <c r="Q1789" t="str">
        <f t="shared" si="1351"/>
        <v>Melvin Marxen</v>
      </c>
      <c r="R1789" t="str">
        <f t="shared" si="1352"/>
        <v>Central</v>
      </c>
    </row>
    <row r="1790" spans="1:18">
      <c r="A1790" t="s">
        <v>1954</v>
      </c>
      <c r="B1790" t="s">
        <v>38</v>
      </c>
      <c r="C1790" t="s">
        <v>55</v>
      </c>
      <c r="D1790" t="s">
        <v>91</v>
      </c>
      <c r="E1790" t="s">
        <v>52</v>
      </c>
      <c r="F1790" s="1">
        <v>42839</v>
      </c>
      <c r="G1790" s="1">
        <v>42840</v>
      </c>
      <c r="H1790">
        <v>0</v>
      </c>
      <c r="I1790" t="str">
        <f>VLOOKUP(pipeline!D1790,account,2,FALSE)</f>
        <v>retail</v>
      </c>
      <c r="J1790">
        <f>VLOOKUP(D1790,account,3,FALSE)</f>
        <v>1989</v>
      </c>
      <c r="K1790">
        <f>VLOOKUP(D1790,account,4,FALSE)</f>
        <v>1388.67</v>
      </c>
      <c r="L1790">
        <f>VLOOKUP(D1790,account,5,FALSE)</f>
        <v>3583</v>
      </c>
      <c r="M1790" t="str">
        <f>VLOOKUP(D1790,account,6,FALSE)</f>
        <v>United States</v>
      </c>
      <c r="N1790">
        <f>VLOOKUP(D1790,accounts,7,FALSE)</f>
        <v>0</v>
      </c>
      <c r="O1790" t="str">
        <f>VLOOKUP(C1790,products,2,FALSE)</f>
        <v>GTX</v>
      </c>
      <c r="P1790">
        <f>VLOOKUP(C1790,products,3,FALSE)</f>
        <v>550</v>
      </c>
      <c r="Q1790" t="str">
        <f>VLOOKUP(B1790,sales,2,FALSE)</f>
        <v>Summer Sewald</v>
      </c>
      <c r="R1790" t="str">
        <f>VLOOKUP(B1790,sales,3,FALSE)</f>
        <v>West</v>
      </c>
    </row>
    <row r="1791" spans="1:18">
      <c r="A1791" t="s">
        <v>1955</v>
      </c>
      <c r="B1791" t="s">
        <v>40</v>
      </c>
      <c r="C1791" t="s">
        <v>59</v>
      </c>
      <c r="D1791" t="s">
        <v>306</v>
      </c>
      <c r="E1791" t="s">
        <v>52</v>
      </c>
      <c r="F1791" s="1">
        <v>42839</v>
      </c>
      <c r="G1791" s="1">
        <v>42844</v>
      </c>
      <c r="H1791">
        <v>0</v>
      </c>
      <c r="I1791" t="str">
        <f>VLOOKUP(pipeline!D1791,account,2,FALSE)</f>
        <v>technolgy</v>
      </c>
      <c r="J1791">
        <f t="shared" ref="J1791:J1803" si="1353">VLOOKUP(D1791,account,3,FALSE)</f>
        <v>1997</v>
      </c>
      <c r="K1791">
        <f t="shared" ref="K1791:K1803" si="1354">VLOOKUP(D1791,account,4,FALSE)</f>
        <v>8170.38</v>
      </c>
      <c r="L1791">
        <f t="shared" ref="L1791:L1803" si="1355">VLOOKUP(D1791,account,5,FALSE)</f>
        <v>16499</v>
      </c>
      <c r="M1791" t="str">
        <f t="shared" ref="M1791:M1803" si="1356">VLOOKUP(D1791,account,6,FALSE)</f>
        <v>Korea</v>
      </c>
      <c r="N1791">
        <f t="shared" ref="N1791:N1803" si="1357">VLOOKUP(D1791,accounts,7,FALSE)</f>
        <v>0</v>
      </c>
      <c r="O1791" t="str">
        <f t="shared" ref="O1791:O1803" si="1358">VLOOKUP(C1791,products,2,FALSE)</f>
        <v>GTX</v>
      </c>
      <c r="P1791">
        <f>VLOOKUP(C1791,products,3,FALSE)</f>
        <v>5482</v>
      </c>
      <c r="Q1791" t="str">
        <f>VLOOKUP(B1791,sales,2,FALSE)</f>
        <v>Summer Sewald</v>
      </c>
      <c r="R1791" t="str">
        <f>VLOOKUP(B1791,sales,3,FALSE)</f>
        <v>West</v>
      </c>
    </row>
    <row r="1792" spans="1:18">
      <c r="A1792" t="s">
        <v>1956</v>
      </c>
      <c r="B1792" t="s">
        <v>40</v>
      </c>
      <c r="C1792" t="s">
        <v>57</v>
      </c>
      <c r="D1792" t="s">
        <v>316</v>
      </c>
      <c r="E1792" t="s">
        <v>52</v>
      </c>
      <c r="F1792" s="1">
        <v>42839</v>
      </c>
      <c r="G1792" s="1">
        <v>42841</v>
      </c>
      <c r="H1792">
        <v>0</v>
      </c>
      <c r="I1792" t="str">
        <f>VLOOKUP(pipeline!D1792,account,2,FALSE)</f>
        <v>retail</v>
      </c>
      <c r="J1792">
        <f t="shared" si="1353"/>
        <v>2009</v>
      </c>
      <c r="K1792">
        <f t="shared" si="1354"/>
        <v>497.11</v>
      </c>
      <c r="L1792">
        <f t="shared" si="1355"/>
        <v>1588</v>
      </c>
      <c r="M1792" t="str">
        <f t="shared" si="1356"/>
        <v>United States</v>
      </c>
      <c r="N1792">
        <f t="shared" si="1357"/>
        <v>0</v>
      </c>
      <c r="O1792" t="str">
        <f t="shared" si="1358"/>
        <v>MG</v>
      </c>
      <c r="P1792">
        <f>VLOOKUP(C1792,products,3,FALSE)</f>
        <v>3393</v>
      </c>
      <c r="Q1792" t="str">
        <f>VLOOKUP(B1792,sales,2,FALSE)</f>
        <v>Summer Sewald</v>
      </c>
      <c r="R1792" t="str">
        <f>VLOOKUP(B1792,sales,3,FALSE)</f>
        <v>West</v>
      </c>
    </row>
    <row r="1793" spans="1:18">
      <c r="A1793" t="s">
        <v>1957</v>
      </c>
      <c r="B1793" t="s">
        <v>17</v>
      </c>
      <c r="C1793" t="s">
        <v>56</v>
      </c>
      <c r="D1793" t="s">
        <v>306</v>
      </c>
      <c r="E1793" t="s">
        <v>50</v>
      </c>
      <c r="F1793" s="1">
        <v>42839</v>
      </c>
      <c r="G1793" s="1">
        <v>42845</v>
      </c>
      <c r="H1793">
        <v>59</v>
      </c>
      <c r="I1793" t="str">
        <f>VLOOKUP(pipeline!D1793,account,2,FALSE)</f>
        <v>technolgy</v>
      </c>
      <c r="J1793">
        <f t="shared" si="1353"/>
        <v>1997</v>
      </c>
      <c r="K1793">
        <f t="shared" si="1354"/>
        <v>8170.38</v>
      </c>
      <c r="L1793">
        <f t="shared" si="1355"/>
        <v>16499</v>
      </c>
      <c r="M1793" t="str">
        <f t="shared" si="1356"/>
        <v>Korea</v>
      </c>
      <c r="N1793">
        <f t="shared" si="1357"/>
        <v>0</v>
      </c>
      <c r="O1793" t="str">
        <f t="shared" si="1358"/>
        <v>MG</v>
      </c>
      <c r="P1793">
        <f t="shared" ref="P1793:P1803" si="1359">VLOOKUP(C1793,products,3,FALSE)</f>
        <v>55</v>
      </c>
      <c r="Q1793" t="str">
        <f t="shared" ref="Q1793:Q1803" si="1360">VLOOKUP(B1793,sales,2,FALSE)</f>
        <v>Celia Rouche</v>
      </c>
      <c r="R1793" t="str">
        <f t="shared" ref="R1793:R1803" si="1361">VLOOKUP(B1793,sales,3,FALSE)</f>
        <v>West</v>
      </c>
    </row>
    <row r="1794" spans="1:18">
      <c r="A1794" t="s">
        <v>1958</v>
      </c>
      <c r="B1794" t="s">
        <v>19</v>
      </c>
      <c r="C1794" t="s">
        <v>58</v>
      </c>
      <c r="D1794" t="s">
        <v>198</v>
      </c>
      <c r="E1794" t="s">
        <v>52</v>
      </c>
      <c r="F1794" s="1">
        <v>42840</v>
      </c>
      <c r="G1794" s="1">
        <v>42848</v>
      </c>
      <c r="H1794">
        <v>0</v>
      </c>
      <c r="I1794" t="str">
        <f>VLOOKUP(pipeline!D1794,account,2,FALSE)</f>
        <v>employment</v>
      </c>
      <c r="J1794">
        <f t="shared" si="1353"/>
        <v>1997</v>
      </c>
      <c r="K1794">
        <f t="shared" si="1354"/>
        <v>291.27</v>
      </c>
      <c r="L1794">
        <f t="shared" si="1355"/>
        <v>586</v>
      </c>
      <c r="M1794" t="str">
        <f t="shared" si="1356"/>
        <v>United States</v>
      </c>
      <c r="N1794">
        <f t="shared" si="1357"/>
        <v>0</v>
      </c>
      <c r="O1794" t="str">
        <f t="shared" si="1358"/>
        <v>GTX</v>
      </c>
      <c r="P1794">
        <f t="shared" si="1359"/>
        <v>1096</v>
      </c>
      <c r="Q1794" t="str">
        <f t="shared" si="1360"/>
        <v>Dustin Brinkmann</v>
      </c>
      <c r="R1794" t="str">
        <f t="shared" si="1361"/>
        <v>Central</v>
      </c>
    </row>
    <row r="1795" spans="1:18">
      <c r="A1795" t="s">
        <v>1959</v>
      </c>
      <c r="B1795" t="s">
        <v>19</v>
      </c>
      <c r="C1795" t="s">
        <v>56</v>
      </c>
      <c r="D1795" t="s">
        <v>198</v>
      </c>
      <c r="E1795" t="s">
        <v>52</v>
      </c>
      <c r="F1795" s="1">
        <v>42840</v>
      </c>
      <c r="G1795" s="1">
        <v>42845</v>
      </c>
      <c r="H1795">
        <v>0</v>
      </c>
      <c r="I1795" t="str">
        <f>VLOOKUP(pipeline!D1795,account,2,FALSE)</f>
        <v>employment</v>
      </c>
      <c r="J1795">
        <f t="shared" si="1353"/>
        <v>1997</v>
      </c>
      <c r="K1795">
        <f t="shared" si="1354"/>
        <v>291.27</v>
      </c>
      <c r="L1795">
        <f t="shared" si="1355"/>
        <v>586</v>
      </c>
      <c r="M1795" t="str">
        <f t="shared" si="1356"/>
        <v>United States</v>
      </c>
      <c r="N1795">
        <f t="shared" si="1357"/>
        <v>0</v>
      </c>
      <c r="O1795" t="str">
        <f t="shared" si="1358"/>
        <v>MG</v>
      </c>
      <c r="P1795">
        <f t="shared" si="1359"/>
        <v>55</v>
      </c>
      <c r="Q1795" t="str">
        <f t="shared" si="1360"/>
        <v>Dustin Brinkmann</v>
      </c>
      <c r="R1795" t="str">
        <f t="shared" si="1361"/>
        <v>Central</v>
      </c>
    </row>
    <row r="1796" spans="1:18">
      <c r="A1796" t="s">
        <v>1960</v>
      </c>
      <c r="B1796" t="s">
        <v>19</v>
      </c>
      <c r="C1796" t="s">
        <v>59</v>
      </c>
      <c r="D1796" t="s">
        <v>198</v>
      </c>
      <c r="E1796" t="s">
        <v>50</v>
      </c>
      <c r="F1796" s="1">
        <v>42840</v>
      </c>
      <c r="G1796" s="1">
        <v>42841</v>
      </c>
      <c r="H1796">
        <v>5082</v>
      </c>
      <c r="I1796" t="str">
        <f>VLOOKUP(pipeline!D1796,account,2,FALSE)</f>
        <v>employment</v>
      </c>
      <c r="J1796">
        <f t="shared" si="1353"/>
        <v>1997</v>
      </c>
      <c r="K1796">
        <f t="shared" si="1354"/>
        <v>291.27</v>
      </c>
      <c r="L1796">
        <f t="shared" si="1355"/>
        <v>586</v>
      </c>
      <c r="M1796" t="str">
        <f t="shared" si="1356"/>
        <v>United States</v>
      </c>
      <c r="N1796">
        <f t="shared" si="1357"/>
        <v>0</v>
      </c>
      <c r="O1796" t="str">
        <f t="shared" si="1358"/>
        <v>GTX</v>
      </c>
      <c r="P1796">
        <f t="shared" si="1359"/>
        <v>5482</v>
      </c>
      <c r="Q1796" t="str">
        <f t="shared" si="1360"/>
        <v>Dustin Brinkmann</v>
      </c>
      <c r="R1796" t="str">
        <f t="shared" si="1361"/>
        <v>Central</v>
      </c>
    </row>
    <row r="1797" spans="1:18">
      <c r="A1797" t="s">
        <v>1961</v>
      </c>
      <c r="B1797" t="s">
        <v>31</v>
      </c>
      <c r="C1797" t="s">
        <v>59</v>
      </c>
      <c r="D1797" t="s">
        <v>463</v>
      </c>
      <c r="E1797" t="s">
        <v>50</v>
      </c>
      <c r="F1797" s="1">
        <v>42840</v>
      </c>
      <c r="G1797" s="1">
        <v>42849</v>
      </c>
      <c r="H1797">
        <v>5293</v>
      </c>
      <c r="I1797" t="str">
        <f>VLOOKUP(pipeline!D1797,account,2,FALSE)</f>
        <v>technolgy</v>
      </c>
      <c r="J1797">
        <f t="shared" si="1353"/>
        <v>2011</v>
      </c>
      <c r="K1797">
        <f t="shared" si="1354"/>
        <v>527.11</v>
      </c>
      <c r="L1797">
        <f t="shared" si="1355"/>
        <v>1428</v>
      </c>
      <c r="M1797" t="str">
        <f t="shared" si="1356"/>
        <v>United States</v>
      </c>
      <c r="N1797" t="str">
        <f t="shared" si="1357"/>
        <v>Acme Corporation</v>
      </c>
      <c r="O1797" t="str">
        <f t="shared" si="1358"/>
        <v>GTX</v>
      </c>
      <c r="P1797">
        <f t="shared" si="1359"/>
        <v>5482</v>
      </c>
      <c r="Q1797" t="str">
        <f t="shared" si="1360"/>
        <v>Rocco Neubert</v>
      </c>
      <c r="R1797" t="str">
        <f t="shared" si="1361"/>
        <v>East</v>
      </c>
    </row>
    <row r="1798" spans="1:18">
      <c r="A1798" t="s">
        <v>1962</v>
      </c>
      <c r="B1798" t="s">
        <v>20</v>
      </c>
      <c r="C1798" t="s">
        <v>58</v>
      </c>
      <c r="D1798" t="s">
        <v>306</v>
      </c>
      <c r="E1798" t="s">
        <v>50</v>
      </c>
      <c r="F1798" s="1">
        <v>42840</v>
      </c>
      <c r="G1798" s="1">
        <v>42913</v>
      </c>
      <c r="H1798">
        <v>1163</v>
      </c>
      <c r="I1798" t="str">
        <f>VLOOKUP(pipeline!D1798,account,2,FALSE)</f>
        <v>technolgy</v>
      </c>
      <c r="J1798">
        <f t="shared" si="1353"/>
        <v>1997</v>
      </c>
      <c r="K1798">
        <f t="shared" si="1354"/>
        <v>8170.38</v>
      </c>
      <c r="L1798">
        <f t="shared" si="1355"/>
        <v>16499</v>
      </c>
      <c r="M1798" t="str">
        <f t="shared" si="1356"/>
        <v>Korea</v>
      </c>
      <c r="N1798">
        <f t="shared" si="1357"/>
        <v>0</v>
      </c>
      <c r="O1798" t="str">
        <f t="shared" si="1358"/>
        <v>GTX</v>
      </c>
      <c r="P1798">
        <f t="shared" si="1359"/>
        <v>1096</v>
      </c>
      <c r="Q1798" t="str">
        <f t="shared" si="1360"/>
        <v>Dustin Brinkmann</v>
      </c>
      <c r="R1798" t="str">
        <f t="shared" si="1361"/>
        <v>Central</v>
      </c>
    </row>
    <row r="1799" spans="1:18">
      <c r="A1799" t="s">
        <v>1963</v>
      </c>
      <c r="B1799" t="s">
        <v>34</v>
      </c>
      <c r="C1799" t="s">
        <v>56</v>
      </c>
      <c r="D1799" t="s">
        <v>121</v>
      </c>
      <c r="E1799" t="s">
        <v>50</v>
      </c>
      <c r="F1799" s="1">
        <v>42840</v>
      </c>
      <c r="G1799" s="1">
        <v>42841</v>
      </c>
      <c r="H1799">
        <v>49</v>
      </c>
      <c r="I1799" t="str">
        <f>VLOOKUP(pipeline!D1799,account,2,FALSE)</f>
        <v>retail</v>
      </c>
      <c r="J1799">
        <f t="shared" si="1353"/>
        <v>1995</v>
      </c>
      <c r="K1799">
        <f t="shared" si="1354"/>
        <v>5158.71</v>
      </c>
      <c r="L1799">
        <f t="shared" si="1355"/>
        <v>17479</v>
      </c>
      <c r="M1799" t="str">
        <f t="shared" si="1356"/>
        <v>Japan</v>
      </c>
      <c r="N1799">
        <f t="shared" si="1357"/>
        <v>0</v>
      </c>
      <c r="O1799" t="str">
        <f t="shared" si="1358"/>
        <v>MG</v>
      </c>
      <c r="P1799">
        <f t="shared" si="1359"/>
        <v>55</v>
      </c>
      <c r="Q1799" t="str">
        <f t="shared" si="1360"/>
        <v>Rocco Neubert</v>
      </c>
      <c r="R1799" t="str">
        <f t="shared" si="1361"/>
        <v>East</v>
      </c>
    </row>
    <row r="1800" spans="1:18">
      <c r="A1800" t="s">
        <v>1964</v>
      </c>
      <c r="B1800" t="s">
        <v>8</v>
      </c>
      <c r="C1800" t="s">
        <v>56</v>
      </c>
      <c r="D1800" t="s">
        <v>218</v>
      </c>
      <c r="E1800" t="s">
        <v>50</v>
      </c>
      <c r="F1800" s="1">
        <v>42840</v>
      </c>
      <c r="G1800" s="1">
        <v>42856</v>
      </c>
      <c r="H1800">
        <v>53</v>
      </c>
      <c r="I1800" t="str">
        <f>VLOOKUP(pipeline!D1800,account,2,FALSE)</f>
        <v>technolgy</v>
      </c>
      <c r="J1800">
        <f t="shared" si="1353"/>
        <v>1992</v>
      </c>
      <c r="K1800">
        <f t="shared" si="1354"/>
        <v>1712.68</v>
      </c>
      <c r="L1800">
        <f t="shared" si="1355"/>
        <v>3194</v>
      </c>
      <c r="M1800" t="str">
        <f t="shared" si="1356"/>
        <v>United States</v>
      </c>
      <c r="N1800" t="str">
        <f t="shared" si="1357"/>
        <v>Acme Corporation</v>
      </c>
      <c r="O1800" t="str">
        <f t="shared" si="1358"/>
        <v>MG</v>
      </c>
      <c r="P1800">
        <f t="shared" si="1359"/>
        <v>55</v>
      </c>
      <c r="Q1800" t="str">
        <f t="shared" si="1360"/>
        <v>Cara Losch</v>
      </c>
      <c r="R1800" t="str">
        <f t="shared" si="1361"/>
        <v>East</v>
      </c>
    </row>
    <row r="1801" spans="1:18">
      <c r="A1801" t="s">
        <v>1965</v>
      </c>
      <c r="B1801" t="s">
        <v>26</v>
      </c>
      <c r="C1801" t="s">
        <v>57</v>
      </c>
      <c r="D1801" t="s">
        <v>297</v>
      </c>
      <c r="E1801" t="s">
        <v>52</v>
      </c>
      <c r="F1801" s="1">
        <v>42840</v>
      </c>
      <c r="G1801" s="1">
        <v>42841</v>
      </c>
      <c r="H1801">
        <v>0</v>
      </c>
      <c r="I1801" t="str">
        <f>VLOOKUP(pipeline!D1801,account,2,FALSE)</f>
        <v>medical</v>
      </c>
      <c r="J1801">
        <f t="shared" si="1353"/>
        <v>1986</v>
      </c>
      <c r="K1801">
        <f t="shared" si="1354"/>
        <v>647.18</v>
      </c>
      <c r="L1801">
        <f t="shared" si="1355"/>
        <v>1185</v>
      </c>
      <c r="M1801" t="str">
        <f t="shared" si="1356"/>
        <v>Kenya</v>
      </c>
      <c r="N1801">
        <f t="shared" si="1357"/>
        <v>0</v>
      </c>
      <c r="O1801" t="str">
        <f t="shared" si="1358"/>
        <v>MG</v>
      </c>
      <c r="P1801">
        <f t="shared" si="1359"/>
        <v>3393</v>
      </c>
      <c r="Q1801" t="str">
        <f t="shared" si="1360"/>
        <v>Melvin Marxen</v>
      </c>
      <c r="R1801" t="str">
        <f t="shared" si="1361"/>
        <v>Central</v>
      </c>
    </row>
    <row r="1802" spans="1:18">
      <c r="A1802" t="s">
        <v>1966</v>
      </c>
      <c r="B1802" t="s">
        <v>26</v>
      </c>
      <c r="C1802" t="s">
        <v>57</v>
      </c>
      <c r="D1802" t="s">
        <v>141</v>
      </c>
      <c r="E1802" t="s">
        <v>52</v>
      </c>
      <c r="F1802" s="1">
        <v>42840</v>
      </c>
      <c r="G1802" s="1">
        <v>42898</v>
      </c>
      <c r="H1802">
        <v>0</v>
      </c>
      <c r="I1802" t="str">
        <f>VLOOKUP(pipeline!D1802,account,2,FALSE)</f>
        <v>telecommunications</v>
      </c>
      <c r="J1802">
        <f t="shared" si="1353"/>
        <v>2007</v>
      </c>
      <c r="K1802">
        <f t="shared" si="1354"/>
        <v>86.68</v>
      </c>
      <c r="L1802">
        <f t="shared" si="1355"/>
        <v>187</v>
      </c>
      <c r="M1802" t="str">
        <f t="shared" si="1356"/>
        <v>United States</v>
      </c>
      <c r="N1802" t="str">
        <f t="shared" si="1357"/>
        <v>Sonron</v>
      </c>
      <c r="O1802" t="str">
        <f t="shared" si="1358"/>
        <v>MG</v>
      </c>
      <c r="P1802">
        <f t="shared" si="1359"/>
        <v>3393</v>
      </c>
      <c r="Q1802" t="str">
        <f t="shared" si="1360"/>
        <v>Melvin Marxen</v>
      </c>
      <c r="R1802" t="str">
        <f t="shared" si="1361"/>
        <v>Central</v>
      </c>
    </row>
    <row r="1803" spans="1:18">
      <c r="A1803" t="s">
        <v>1967</v>
      </c>
      <c r="B1803" t="s">
        <v>14</v>
      </c>
      <c r="C1803" t="s">
        <v>58</v>
      </c>
      <c r="D1803" t="s">
        <v>194</v>
      </c>
      <c r="E1803" t="s">
        <v>52</v>
      </c>
      <c r="F1803" s="1">
        <v>42840</v>
      </c>
      <c r="G1803" s="1">
        <v>42849</v>
      </c>
      <c r="H1803">
        <v>0</v>
      </c>
      <c r="I1803" t="str">
        <f>VLOOKUP(pipeline!D1803,account,2,FALSE)</f>
        <v>medical</v>
      </c>
      <c r="J1803">
        <f t="shared" si="1353"/>
        <v>2004</v>
      </c>
      <c r="K1803">
        <f t="shared" si="1354"/>
        <v>1618.89</v>
      </c>
      <c r="L1803">
        <f t="shared" si="1355"/>
        <v>3889</v>
      </c>
      <c r="M1803" t="str">
        <f t="shared" si="1356"/>
        <v>United States</v>
      </c>
      <c r="N1803">
        <f t="shared" si="1357"/>
        <v>0</v>
      </c>
      <c r="O1803" t="str">
        <f t="shared" si="1358"/>
        <v>GTX</v>
      </c>
      <c r="P1803">
        <f t="shared" si="1359"/>
        <v>1096</v>
      </c>
      <c r="Q1803" t="str">
        <f t="shared" si="1360"/>
        <v>Celia Rouche</v>
      </c>
      <c r="R1803" t="str">
        <f t="shared" si="1361"/>
        <v>West</v>
      </c>
    </row>
    <row r="1804" spans="1:18">
      <c r="A1804" t="s">
        <v>1968</v>
      </c>
      <c r="B1804" t="s">
        <v>38</v>
      </c>
      <c r="C1804" t="s">
        <v>55</v>
      </c>
      <c r="D1804" t="s">
        <v>112</v>
      </c>
      <c r="E1804" t="s">
        <v>52</v>
      </c>
      <c r="F1804" s="1">
        <v>42840</v>
      </c>
      <c r="G1804" s="1">
        <v>42846</v>
      </c>
      <c r="H1804">
        <v>0</v>
      </c>
      <c r="I1804" t="str">
        <f>VLOOKUP(pipeline!D1804,account,2,FALSE)</f>
        <v>retail</v>
      </c>
      <c r="J1804">
        <f>VLOOKUP(D1804,account,3,FALSE)</f>
        <v>1990</v>
      </c>
      <c r="K1804">
        <f>VLOOKUP(D1804,account,4,FALSE)</f>
        <v>4968.91</v>
      </c>
      <c r="L1804">
        <f>VLOOKUP(D1804,account,5,FALSE)</f>
        <v>7523</v>
      </c>
      <c r="M1804" t="str">
        <f>VLOOKUP(D1804,account,6,FALSE)</f>
        <v>United States</v>
      </c>
      <c r="N1804">
        <f>VLOOKUP(D1804,accounts,7,FALSE)</f>
        <v>0</v>
      </c>
      <c r="O1804" t="str">
        <f>VLOOKUP(C1804,products,2,FALSE)</f>
        <v>GTX</v>
      </c>
      <c r="P1804">
        <f>VLOOKUP(C1804,products,3,FALSE)</f>
        <v>550</v>
      </c>
      <c r="Q1804" t="str">
        <f>VLOOKUP(B1804,sales,2,FALSE)</f>
        <v>Summer Sewald</v>
      </c>
      <c r="R1804" t="str">
        <f>VLOOKUP(B1804,sales,3,FALSE)</f>
        <v>West</v>
      </c>
    </row>
    <row r="1805" spans="1:18">
      <c r="A1805" t="s">
        <v>1969</v>
      </c>
      <c r="B1805" t="s">
        <v>39</v>
      </c>
      <c r="C1805" t="s">
        <v>55</v>
      </c>
      <c r="D1805" t="s">
        <v>99</v>
      </c>
      <c r="E1805" t="s">
        <v>52</v>
      </c>
      <c r="F1805" s="1">
        <v>42840</v>
      </c>
      <c r="G1805" s="1">
        <v>42954</v>
      </c>
      <c r="H1805">
        <v>0</v>
      </c>
      <c r="I1805" t="str">
        <f>VLOOKUP(pipeline!D1805,account,2,FALSE)</f>
        <v>marketing</v>
      </c>
      <c r="J1805">
        <f t="shared" ref="J1805:J1821" si="1362">VLOOKUP(D1805,account,3,FALSE)</f>
        <v>2008</v>
      </c>
      <c r="K1805">
        <f t="shared" ref="K1805:K1821" si="1363">VLOOKUP(D1805,account,4,FALSE)</f>
        <v>894.37</v>
      </c>
      <c r="L1805">
        <f t="shared" ref="L1805:L1821" si="1364">VLOOKUP(D1805,account,5,FALSE)</f>
        <v>1593</v>
      </c>
      <c r="M1805" t="str">
        <f t="shared" ref="M1805:M1821" si="1365">VLOOKUP(D1805,account,6,FALSE)</f>
        <v>Poland</v>
      </c>
      <c r="N1805">
        <f t="shared" ref="N1805:N1821" si="1366">VLOOKUP(D1805,accounts,7,FALSE)</f>
        <v>0</v>
      </c>
      <c r="O1805" t="str">
        <f t="shared" ref="O1805:O1821" si="1367">VLOOKUP(C1805,products,2,FALSE)</f>
        <v>GTX</v>
      </c>
      <c r="P1805">
        <f t="shared" ref="P1805:P1813" si="1368">VLOOKUP(C1805,products,3,FALSE)</f>
        <v>550</v>
      </c>
      <c r="Q1805" t="str">
        <f t="shared" ref="Q1805:Q1813" si="1369">VLOOKUP(B1805,sales,2,FALSE)</f>
        <v>Summer Sewald</v>
      </c>
      <c r="R1805" t="str">
        <f t="shared" ref="R1805:R1813" si="1370">VLOOKUP(B1805,sales,3,FALSE)</f>
        <v>West</v>
      </c>
    </row>
    <row r="1806" spans="1:18">
      <c r="A1806" t="s">
        <v>1970</v>
      </c>
      <c r="B1806" t="s">
        <v>22</v>
      </c>
      <c r="C1806" t="s">
        <v>57</v>
      </c>
      <c r="D1806" t="s">
        <v>85</v>
      </c>
      <c r="E1806" t="s">
        <v>52</v>
      </c>
      <c r="F1806" s="1">
        <v>42840</v>
      </c>
      <c r="G1806" s="1">
        <v>42842</v>
      </c>
      <c r="H1806">
        <v>0</v>
      </c>
      <c r="I1806" t="str">
        <f>VLOOKUP(pipeline!D1806,account,2,FALSE)</f>
        <v>software</v>
      </c>
      <c r="J1806">
        <f t="shared" si="1362"/>
        <v>1998</v>
      </c>
      <c r="K1806">
        <f t="shared" si="1363"/>
        <v>2714.9</v>
      </c>
      <c r="L1806">
        <f t="shared" si="1364"/>
        <v>2641</v>
      </c>
      <c r="M1806" t="str">
        <f t="shared" si="1365"/>
        <v>United States</v>
      </c>
      <c r="N1806" t="str">
        <f t="shared" si="1366"/>
        <v>Acme Corporation</v>
      </c>
      <c r="O1806" t="str">
        <f t="shared" si="1367"/>
        <v>MG</v>
      </c>
      <c r="P1806">
        <f t="shared" si="1368"/>
        <v>3393</v>
      </c>
      <c r="Q1806" t="str">
        <f t="shared" si="1369"/>
        <v>Dustin Brinkmann</v>
      </c>
      <c r="R1806" t="str">
        <f t="shared" si="1370"/>
        <v>Central</v>
      </c>
    </row>
    <row r="1807" spans="1:18">
      <c r="A1807" t="s">
        <v>1971</v>
      </c>
      <c r="B1807" t="s">
        <v>23</v>
      </c>
      <c r="C1807" t="s">
        <v>57</v>
      </c>
      <c r="D1807" t="s">
        <v>158</v>
      </c>
      <c r="E1807" t="s">
        <v>50</v>
      </c>
      <c r="F1807" s="1">
        <v>42840</v>
      </c>
      <c r="G1807" s="1">
        <v>42874</v>
      </c>
      <c r="H1807">
        <v>3641</v>
      </c>
      <c r="I1807" t="str">
        <f>VLOOKUP(pipeline!D1807,account,2,FALSE)</f>
        <v>finance</v>
      </c>
      <c r="J1807">
        <f t="shared" si="1362"/>
        <v>2006</v>
      </c>
      <c r="K1807">
        <f t="shared" si="1363"/>
        <v>1102.43</v>
      </c>
      <c r="L1807">
        <f t="shared" si="1364"/>
        <v>1759</v>
      </c>
      <c r="M1807" t="str">
        <f t="shared" si="1365"/>
        <v>United States</v>
      </c>
      <c r="N1807">
        <f t="shared" si="1366"/>
        <v>0</v>
      </c>
      <c r="O1807" t="str">
        <f t="shared" si="1367"/>
        <v>MG</v>
      </c>
      <c r="P1807">
        <f t="shared" si="1368"/>
        <v>3393</v>
      </c>
      <c r="Q1807" t="str">
        <f t="shared" si="1369"/>
        <v>Dustin Brinkmann</v>
      </c>
      <c r="R1807" t="str">
        <f t="shared" si="1370"/>
        <v>Central</v>
      </c>
    </row>
    <row r="1808" spans="1:18">
      <c r="A1808" t="s">
        <v>1972</v>
      </c>
      <c r="B1808" t="s">
        <v>10</v>
      </c>
      <c r="C1808" t="s">
        <v>56</v>
      </c>
      <c r="D1808" t="s">
        <v>182</v>
      </c>
      <c r="E1808" t="s">
        <v>53</v>
      </c>
      <c r="F1808" s="1">
        <v>42840</v>
      </c>
      <c r="I1808" t="str">
        <f>VLOOKUP(pipeline!D1808,account,2,FALSE)</f>
        <v>entertainment</v>
      </c>
      <c r="J1808">
        <f t="shared" si="1362"/>
        <v>2002</v>
      </c>
      <c r="K1808">
        <f t="shared" si="1363"/>
        <v>349.81</v>
      </c>
      <c r="L1808">
        <f t="shared" si="1364"/>
        <v>315</v>
      </c>
      <c r="M1808" t="str">
        <f t="shared" si="1365"/>
        <v>United States</v>
      </c>
      <c r="N1808">
        <f t="shared" si="1366"/>
        <v>0</v>
      </c>
      <c r="O1808" t="str">
        <f t="shared" si="1367"/>
        <v>MG</v>
      </c>
      <c r="P1808">
        <f t="shared" si="1368"/>
        <v>55</v>
      </c>
      <c r="Q1808" t="str">
        <f t="shared" si="1369"/>
        <v>Cara Losch</v>
      </c>
      <c r="R1808" t="str">
        <f t="shared" si="1370"/>
        <v>East</v>
      </c>
    </row>
    <row r="1809" spans="1:18">
      <c r="A1809" t="s">
        <v>1973</v>
      </c>
      <c r="B1809" t="s">
        <v>10</v>
      </c>
      <c r="C1809" t="s">
        <v>55</v>
      </c>
      <c r="D1809" t="s">
        <v>226</v>
      </c>
      <c r="E1809" t="s">
        <v>52</v>
      </c>
      <c r="F1809" s="1">
        <v>42840</v>
      </c>
      <c r="G1809" s="1">
        <v>42842</v>
      </c>
      <c r="H1809">
        <v>0</v>
      </c>
      <c r="I1809" t="str">
        <f>VLOOKUP(pipeline!D1809,account,2,FALSE)</f>
        <v>medical</v>
      </c>
      <c r="J1809">
        <f t="shared" si="1362"/>
        <v>2017</v>
      </c>
      <c r="K1809">
        <f t="shared" si="1363"/>
        <v>4.54</v>
      </c>
      <c r="L1809">
        <f t="shared" si="1364"/>
        <v>9</v>
      </c>
      <c r="M1809" t="str">
        <f t="shared" si="1365"/>
        <v>United States</v>
      </c>
      <c r="N1809">
        <f t="shared" si="1366"/>
        <v>0</v>
      </c>
      <c r="O1809" t="str">
        <f t="shared" si="1367"/>
        <v>GTX</v>
      </c>
      <c r="P1809">
        <f t="shared" si="1368"/>
        <v>550</v>
      </c>
      <c r="Q1809" t="str">
        <f t="shared" si="1369"/>
        <v>Cara Losch</v>
      </c>
      <c r="R1809" t="str">
        <f t="shared" si="1370"/>
        <v>East</v>
      </c>
    </row>
    <row r="1810" spans="1:18">
      <c r="A1810" t="s">
        <v>1974</v>
      </c>
      <c r="B1810" t="s">
        <v>41</v>
      </c>
      <c r="C1810" t="s">
        <v>55</v>
      </c>
      <c r="D1810" t="s">
        <v>226</v>
      </c>
      <c r="E1810" t="s">
        <v>50</v>
      </c>
      <c r="F1810" s="1">
        <v>42840</v>
      </c>
      <c r="G1810" s="1">
        <v>42878</v>
      </c>
      <c r="H1810">
        <v>501</v>
      </c>
      <c r="I1810" t="str">
        <f>VLOOKUP(pipeline!D1810,account,2,FALSE)</f>
        <v>medical</v>
      </c>
      <c r="J1810">
        <f t="shared" si="1362"/>
        <v>2017</v>
      </c>
      <c r="K1810">
        <f t="shared" si="1363"/>
        <v>4.54</v>
      </c>
      <c r="L1810">
        <f t="shared" si="1364"/>
        <v>9</v>
      </c>
      <c r="M1810" t="str">
        <f t="shared" si="1365"/>
        <v>United States</v>
      </c>
      <c r="N1810">
        <f t="shared" si="1366"/>
        <v>0</v>
      </c>
      <c r="O1810" t="str">
        <f t="shared" si="1367"/>
        <v>GTX</v>
      </c>
      <c r="P1810">
        <f t="shared" si="1368"/>
        <v>550</v>
      </c>
      <c r="Q1810" t="str">
        <f t="shared" si="1369"/>
        <v>Summer Sewald</v>
      </c>
      <c r="R1810" t="str">
        <f t="shared" si="1370"/>
        <v>West</v>
      </c>
    </row>
    <row r="1811" spans="1:18">
      <c r="A1811" t="s">
        <v>1975</v>
      </c>
      <c r="B1811" t="s">
        <v>41</v>
      </c>
      <c r="C1811" t="s">
        <v>59</v>
      </c>
      <c r="D1811" t="s">
        <v>210</v>
      </c>
      <c r="E1811" t="s">
        <v>50</v>
      </c>
      <c r="F1811" s="1">
        <v>42840</v>
      </c>
      <c r="G1811" s="1">
        <v>42845</v>
      </c>
      <c r="H1811">
        <v>4687</v>
      </c>
      <c r="I1811" t="str">
        <f>VLOOKUP(pipeline!D1811,account,2,FALSE)</f>
        <v>technolgy</v>
      </c>
      <c r="J1811">
        <f t="shared" si="1362"/>
        <v>1980</v>
      </c>
      <c r="K1811">
        <f t="shared" si="1363"/>
        <v>7708.38</v>
      </c>
      <c r="L1811">
        <f t="shared" si="1364"/>
        <v>13756</v>
      </c>
      <c r="M1811" t="str">
        <f t="shared" si="1365"/>
        <v>United States</v>
      </c>
      <c r="N1811">
        <f t="shared" si="1366"/>
        <v>0</v>
      </c>
      <c r="O1811" t="str">
        <f t="shared" si="1367"/>
        <v>GTX</v>
      </c>
      <c r="P1811">
        <f t="shared" si="1368"/>
        <v>5482</v>
      </c>
      <c r="Q1811" t="str">
        <f t="shared" si="1369"/>
        <v>Summer Sewald</v>
      </c>
      <c r="R1811" t="str">
        <f t="shared" si="1370"/>
        <v>West</v>
      </c>
    </row>
    <row r="1812" spans="1:18">
      <c r="A1812" t="s">
        <v>1976</v>
      </c>
      <c r="B1812" t="s">
        <v>19</v>
      </c>
      <c r="C1812" t="s">
        <v>55</v>
      </c>
      <c r="D1812" t="s">
        <v>129</v>
      </c>
      <c r="E1812" t="s">
        <v>50</v>
      </c>
      <c r="F1812" s="1">
        <v>42841</v>
      </c>
      <c r="G1812" s="1">
        <v>42909</v>
      </c>
      <c r="H1812">
        <v>626</v>
      </c>
      <c r="I1812" t="str">
        <f>VLOOKUP(pipeline!D1812,account,2,FALSE)</f>
        <v>marketing</v>
      </c>
      <c r="J1812">
        <f t="shared" si="1362"/>
        <v>1995</v>
      </c>
      <c r="K1812">
        <f t="shared" si="1363"/>
        <v>2173.98</v>
      </c>
      <c r="L1812">
        <f t="shared" si="1364"/>
        <v>2928</v>
      </c>
      <c r="M1812" t="str">
        <f t="shared" si="1365"/>
        <v>United States</v>
      </c>
      <c r="N1812" t="str">
        <f t="shared" si="1366"/>
        <v>Inity</v>
      </c>
      <c r="O1812" t="str">
        <f t="shared" si="1367"/>
        <v>GTX</v>
      </c>
      <c r="P1812">
        <f t="shared" si="1368"/>
        <v>550</v>
      </c>
      <c r="Q1812" t="str">
        <f t="shared" si="1369"/>
        <v>Dustin Brinkmann</v>
      </c>
      <c r="R1812" t="str">
        <f t="shared" si="1370"/>
        <v>Central</v>
      </c>
    </row>
    <row r="1813" spans="1:18">
      <c r="A1813" t="s">
        <v>1977</v>
      </c>
      <c r="B1813" t="s">
        <v>19</v>
      </c>
      <c r="C1813" t="s">
        <v>55</v>
      </c>
      <c r="D1813" t="s">
        <v>158</v>
      </c>
      <c r="E1813" t="s">
        <v>50</v>
      </c>
      <c r="F1813" s="1">
        <v>42841</v>
      </c>
      <c r="G1813" s="1">
        <v>42950</v>
      </c>
      <c r="H1813">
        <v>489</v>
      </c>
      <c r="I1813" t="str">
        <f>VLOOKUP(pipeline!D1813,account,2,FALSE)</f>
        <v>finance</v>
      </c>
      <c r="J1813">
        <f t="shared" si="1362"/>
        <v>2006</v>
      </c>
      <c r="K1813">
        <f t="shared" si="1363"/>
        <v>1102.43</v>
      </c>
      <c r="L1813">
        <f t="shared" si="1364"/>
        <v>1759</v>
      </c>
      <c r="M1813" t="str">
        <f t="shared" si="1365"/>
        <v>United States</v>
      </c>
      <c r="N1813">
        <f t="shared" si="1366"/>
        <v>0</v>
      </c>
      <c r="O1813" t="str">
        <f t="shared" si="1367"/>
        <v>GTX</v>
      </c>
      <c r="P1813">
        <f t="shared" si="1368"/>
        <v>550</v>
      </c>
      <c r="Q1813" t="str">
        <f t="shared" si="1369"/>
        <v>Dustin Brinkmann</v>
      </c>
      <c r="R1813" t="str">
        <f t="shared" si="1370"/>
        <v>Central</v>
      </c>
    </row>
    <row r="1814" spans="1:18">
      <c r="A1814" t="s">
        <v>1978</v>
      </c>
      <c r="B1814" t="s">
        <v>20</v>
      </c>
      <c r="C1814" t="s">
        <v>57</v>
      </c>
      <c r="D1814" t="s">
        <v>117</v>
      </c>
      <c r="E1814" t="s">
        <v>52</v>
      </c>
      <c r="F1814" s="1">
        <v>42841</v>
      </c>
      <c r="G1814" s="1">
        <v>42914</v>
      </c>
      <c r="H1814">
        <v>0</v>
      </c>
      <c r="I1814" t="str">
        <f>VLOOKUP(pipeline!D1814,account,2,FALSE)</f>
        <v>services</v>
      </c>
      <c r="J1814">
        <f t="shared" si="1362"/>
        <v>1997</v>
      </c>
      <c r="K1814">
        <f t="shared" si="1363"/>
        <v>2041.73</v>
      </c>
      <c r="L1814">
        <f t="shared" si="1364"/>
        <v>5276</v>
      </c>
      <c r="M1814" t="str">
        <f t="shared" si="1365"/>
        <v>United States</v>
      </c>
      <c r="N1814">
        <f t="shared" si="1366"/>
        <v>0</v>
      </c>
      <c r="O1814" t="str">
        <f t="shared" si="1367"/>
        <v>MG</v>
      </c>
      <c r="P1814">
        <f t="shared" ref="P1814:P1826" si="1371">VLOOKUP(C1814,products,3,FALSE)</f>
        <v>3393</v>
      </c>
      <c r="Q1814" t="str">
        <f t="shared" ref="Q1814:Q1826" si="1372">VLOOKUP(B1814,sales,2,FALSE)</f>
        <v>Dustin Brinkmann</v>
      </c>
      <c r="R1814" t="str">
        <f t="shared" ref="R1814:R1826" si="1373">VLOOKUP(B1814,sales,3,FALSE)</f>
        <v>Central</v>
      </c>
    </row>
    <row r="1815" spans="1:18">
      <c r="A1815" t="s">
        <v>1979</v>
      </c>
      <c r="B1815" t="s">
        <v>33</v>
      </c>
      <c r="C1815" t="s">
        <v>58</v>
      </c>
      <c r="D1815" t="s">
        <v>203</v>
      </c>
      <c r="E1815" t="s">
        <v>50</v>
      </c>
      <c r="F1815" s="1">
        <v>42841</v>
      </c>
      <c r="G1815" s="1">
        <v>42892</v>
      </c>
      <c r="H1815">
        <v>1192</v>
      </c>
      <c r="I1815" t="str">
        <f>VLOOKUP(pipeline!D1815,account,2,FALSE)</f>
        <v>software</v>
      </c>
      <c r="J1815">
        <f t="shared" si="1362"/>
        <v>2002</v>
      </c>
      <c r="K1815">
        <f t="shared" si="1363"/>
        <v>987.39</v>
      </c>
      <c r="L1815">
        <f t="shared" si="1364"/>
        <v>2253</v>
      </c>
      <c r="M1815" t="str">
        <f t="shared" si="1365"/>
        <v>United States</v>
      </c>
      <c r="N1815">
        <f t="shared" si="1366"/>
        <v>0</v>
      </c>
      <c r="O1815" t="str">
        <f t="shared" si="1367"/>
        <v>GTX</v>
      </c>
      <c r="P1815">
        <f t="shared" si="1371"/>
        <v>1096</v>
      </c>
      <c r="Q1815" t="str">
        <f t="shared" si="1372"/>
        <v>Rocco Neubert</v>
      </c>
      <c r="R1815" t="str">
        <f t="shared" si="1373"/>
        <v>East</v>
      </c>
    </row>
    <row r="1816" spans="1:18">
      <c r="A1816" t="s">
        <v>1980</v>
      </c>
      <c r="B1816" t="s">
        <v>34</v>
      </c>
      <c r="C1816" t="s">
        <v>57</v>
      </c>
      <c r="D1816" t="s">
        <v>132</v>
      </c>
      <c r="E1816" t="s">
        <v>50</v>
      </c>
      <c r="F1816" s="1">
        <v>42841</v>
      </c>
      <c r="G1816" s="1">
        <v>42952</v>
      </c>
      <c r="H1816">
        <v>3012</v>
      </c>
      <c r="I1816" t="str">
        <f>VLOOKUP(pipeline!D1816,account,2,FALSE)</f>
        <v>technolgy</v>
      </c>
      <c r="J1816">
        <f t="shared" si="1362"/>
        <v>1996</v>
      </c>
      <c r="K1816">
        <f t="shared" si="1363"/>
        <v>1100.04</v>
      </c>
      <c r="L1816">
        <f t="shared" si="1364"/>
        <v>2822</v>
      </c>
      <c r="M1816" t="str">
        <f t="shared" si="1365"/>
        <v>United States</v>
      </c>
      <c r="N1816">
        <f t="shared" si="1366"/>
        <v>0</v>
      </c>
      <c r="O1816" t="str">
        <f t="shared" si="1367"/>
        <v>MG</v>
      </c>
      <c r="P1816">
        <f t="shared" si="1371"/>
        <v>3393</v>
      </c>
      <c r="Q1816" t="str">
        <f t="shared" si="1372"/>
        <v>Rocco Neubert</v>
      </c>
      <c r="R1816" t="str">
        <f t="shared" si="1373"/>
        <v>East</v>
      </c>
    </row>
    <row r="1817" spans="1:18">
      <c r="A1817" t="s">
        <v>1981</v>
      </c>
      <c r="B1817" t="s">
        <v>8</v>
      </c>
      <c r="C1817" t="s">
        <v>59</v>
      </c>
      <c r="D1817" t="s">
        <v>318</v>
      </c>
      <c r="E1817" t="s">
        <v>52</v>
      </c>
      <c r="F1817" s="1">
        <v>42841</v>
      </c>
      <c r="G1817" s="1">
        <v>42847</v>
      </c>
      <c r="H1817">
        <v>0</v>
      </c>
      <c r="I1817" t="str">
        <f>VLOOKUP(pipeline!D1817,account,2,FALSE)</f>
        <v>retail</v>
      </c>
      <c r="J1817">
        <f t="shared" si="1362"/>
        <v>2000</v>
      </c>
      <c r="K1817">
        <f t="shared" si="1363"/>
        <v>167.89</v>
      </c>
      <c r="L1817">
        <f t="shared" si="1364"/>
        <v>493</v>
      </c>
      <c r="M1817" t="str">
        <f t="shared" si="1365"/>
        <v>Romania</v>
      </c>
      <c r="N1817">
        <f t="shared" si="1366"/>
        <v>0</v>
      </c>
      <c r="O1817" t="str">
        <f t="shared" si="1367"/>
        <v>GTX</v>
      </c>
      <c r="P1817">
        <f t="shared" si="1371"/>
        <v>5482</v>
      </c>
      <c r="Q1817" t="str">
        <f t="shared" si="1372"/>
        <v>Cara Losch</v>
      </c>
      <c r="R1817" t="str">
        <f t="shared" si="1373"/>
        <v>East</v>
      </c>
    </row>
    <row r="1818" spans="1:18">
      <c r="A1818" t="s">
        <v>1982</v>
      </c>
      <c r="B1818" t="s">
        <v>26</v>
      </c>
      <c r="C1818" t="s">
        <v>58</v>
      </c>
      <c r="D1818" t="s">
        <v>216</v>
      </c>
      <c r="E1818" t="s">
        <v>50</v>
      </c>
      <c r="F1818" s="1">
        <v>42841</v>
      </c>
      <c r="G1818" s="1">
        <v>42847</v>
      </c>
      <c r="H1818">
        <v>1055</v>
      </c>
      <c r="I1818" t="str">
        <f>VLOOKUP(pipeline!D1818,account,2,FALSE)</f>
        <v>entertainment</v>
      </c>
      <c r="J1818">
        <f t="shared" si="1362"/>
        <v>1998</v>
      </c>
      <c r="K1818">
        <f t="shared" si="1363"/>
        <v>217.87</v>
      </c>
      <c r="L1818">
        <f t="shared" si="1364"/>
        <v>551</v>
      </c>
      <c r="M1818" t="str">
        <f t="shared" si="1365"/>
        <v>United States</v>
      </c>
      <c r="N1818">
        <f t="shared" si="1366"/>
        <v>0</v>
      </c>
      <c r="O1818" t="str">
        <f t="shared" si="1367"/>
        <v>GTX</v>
      </c>
      <c r="P1818">
        <f t="shared" si="1371"/>
        <v>1096</v>
      </c>
      <c r="Q1818" t="str">
        <f t="shared" si="1372"/>
        <v>Melvin Marxen</v>
      </c>
      <c r="R1818" t="str">
        <f t="shared" si="1373"/>
        <v>Central</v>
      </c>
    </row>
    <row r="1819" spans="1:18">
      <c r="A1819" t="s">
        <v>1983</v>
      </c>
      <c r="B1819" t="s">
        <v>14</v>
      </c>
      <c r="C1819" t="s">
        <v>57</v>
      </c>
      <c r="D1819" t="s">
        <v>316</v>
      </c>
      <c r="E1819" t="s">
        <v>52</v>
      </c>
      <c r="F1819" s="1">
        <v>42841</v>
      </c>
      <c r="G1819" s="1">
        <v>42847</v>
      </c>
      <c r="H1819">
        <v>0</v>
      </c>
      <c r="I1819" t="str">
        <f>VLOOKUP(pipeline!D1819,account,2,FALSE)</f>
        <v>retail</v>
      </c>
      <c r="J1819">
        <f t="shared" si="1362"/>
        <v>2009</v>
      </c>
      <c r="K1819">
        <f t="shared" si="1363"/>
        <v>497.11</v>
      </c>
      <c r="L1819">
        <f t="shared" si="1364"/>
        <v>1588</v>
      </c>
      <c r="M1819" t="str">
        <f t="shared" si="1365"/>
        <v>United States</v>
      </c>
      <c r="N1819">
        <f t="shared" si="1366"/>
        <v>0</v>
      </c>
      <c r="O1819" t="str">
        <f t="shared" si="1367"/>
        <v>MG</v>
      </c>
      <c r="P1819">
        <f t="shared" si="1371"/>
        <v>3393</v>
      </c>
      <c r="Q1819" t="str">
        <f t="shared" si="1372"/>
        <v>Celia Rouche</v>
      </c>
      <c r="R1819" t="str">
        <f t="shared" si="1373"/>
        <v>West</v>
      </c>
    </row>
    <row r="1820" spans="1:18">
      <c r="A1820" t="s">
        <v>1984</v>
      </c>
      <c r="B1820" t="s">
        <v>27</v>
      </c>
      <c r="C1820" t="s">
        <v>55</v>
      </c>
      <c r="D1820" t="s">
        <v>238</v>
      </c>
      <c r="E1820" t="s">
        <v>50</v>
      </c>
      <c r="F1820" s="1">
        <v>42841</v>
      </c>
      <c r="G1820" s="1">
        <v>42849</v>
      </c>
      <c r="H1820">
        <v>538</v>
      </c>
      <c r="I1820" t="str">
        <f>VLOOKUP(pipeline!D1820,account,2,FALSE)</f>
        <v>marketing</v>
      </c>
      <c r="J1820">
        <f t="shared" si="1362"/>
        <v>2012</v>
      </c>
      <c r="K1820">
        <f t="shared" si="1363"/>
        <v>45.39</v>
      </c>
      <c r="L1820">
        <f t="shared" si="1364"/>
        <v>100</v>
      </c>
      <c r="M1820" t="str">
        <f t="shared" si="1365"/>
        <v>United States</v>
      </c>
      <c r="N1820" t="str">
        <f t="shared" si="1366"/>
        <v>Inity</v>
      </c>
      <c r="O1820" t="str">
        <f t="shared" si="1367"/>
        <v>GTX</v>
      </c>
      <c r="P1820">
        <f t="shared" si="1371"/>
        <v>550</v>
      </c>
      <c r="Q1820" t="str">
        <f t="shared" si="1372"/>
        <v>Melvin Marxen</v>
      </c>
      <c r="R1820" t="str">
        <f t="shared" si="1373"/>
        <v>Central</v>
      </c>
    </row>
    <row r="1821" spans="1:18">
      <c r="A1821" t="s">
        <v>1985</v>
      </c>
      <c r="B1821" t="s">
        <v>27</v>
      </c>
      <c r="C1821" t="s">
        <v>56</v>
      </c>
      <c r="D1821" t="s">
        <v>216</v>
      </c>
      <c r="E1821" t="s">
        <v>50</v>
      </c>
      <c r="F1821" s="1">
        <v>42841</v>
      </c>
      <c r="G1821" s="1">
        <v>42848</v>
      </c>
      <c r="H1821">
        <v>68</v>
      </c>
      <c r="I1821" t="str">
        <f>VLOOKUP(pipeline!D1821,account,2,FALSE)</f>
        <v>entertainment</v>
      </c>
      <c r="J1821">
        <f t="shared" si="1362"/>
        <v>1998</v>
      </c>
      <c r="K1821">
        <f t="shared" si="1363"/>
        <v>217.87</v>
      </c>
      <c r="L1821">
        <f t="shared" si="1364"/>
        <v>551</v>
      </c>
      <c r="M1821" t="str">
        <f t="shared" si="1365"/>
        <v>United States</v>
      </c>
      <c r="N1821">
        <f t="shared" si="1366"/>
        <v>0</v>
      </c>
      <c r="O1821" t="str">
        <f t="shared" si="1367"/>
        <v>MG</v>
      </c>
      <c r="P1821">
        <f t="shared" si="1371"/>
        <v>55</v>
      </c>
      <c r="Q1821" t="str">
        <f t="shared" si="1372"/>
        <v>Melvin Marxen</v>
      </c>
      <c r="R1821" t="str">
        <f t="shared" si="1373"/>
        <v>Central</v>
      </c>
    </row>
    <row r="1822" spans="1:18">
      <c r="A1822" t="s">
        <v>1986</v>
      </c>
      <c r="B1822" t="s">
        <v>39</v>
      </c>
      <c r="C1822" t="s">
        <v>57</v>
      </c>
      <c r="D1822" t="s">
        <v>621</v>
      </c>
      <c r="E1822" t="s">
        <v>52</v>
      </c>
      <c r="F1822" s="1">
        <v>42841</v>
      </c>
      <c r="G1822" s="1">
        <v>42848</v>
      </c>
      <c r="H1822">
        <v>0</v>
      </c>
      <c r="I1822" t="str">
        <f>VLOOKUP(pipeline!D1822,account,2,FALSE)</f>
        <v>services</v>
      </c>
      <c r="J1822">
        <f>VLOOKUP(D1822,account,3,FALSE)</f>
        <v>1991</v>
      </c>
      <c r="K1822">
        <f>VLOOKUP(D1822,account,4,FALSE)</f>
        <v>1012.72</v>
      </c>
      <c r="L1822">
        <f>VLOOKUP(D1822,account,5,FALSE)</f>
        <v>3492</v>
      </c>
      <c r="M1822" t="str">
        <f>VLOOKUP(D1822,account,6,FALSE)</f>
        <v>Germany</v>
      </c>
      <c r="N1822">
        <f>VLOOKUP(D1822,accounts,7,FALSE)</f>
        <v>0</v>
      </c>
      <c r="O1822" t="str">
        <f>VLOOKUP(C1822,products,2,FALSE)</f>
        <v>MG</v>
      </c>
      <c r="P1822">
        <f t="shared" si="1371"/>
        <v>3393</v>
      </c>
      <c r="Q1822" t="str">
        <f t="shared" si="1372"/>
        <v>Summer Sewald</v>
      </c>
      <c r="R1822" t="str">
        <f t="shared" si="1373"/>
        <v>West</v>
      </c>
    </row>
    <row r="1823" spans="1:18">
      <c r="A1823" t="s">
        <v>1987</v>
      </c>
      <c r="B1823" t="s">
        <v>40</v>
      </c>
      <c r="C1823" t="s">
        <v>55</v>
      </c>
      <c r="D1823" t="s">
        <v>621</v>
      </c>
      <c r="E1823" t="s">
        <v>50</v>
      </c>
      <c r="F1823" s="1">
        <v>42841</v>
      </c>
      <c r="G1823" s="1">
        <v>42853</v>
      </c>
      <c r="H1823">
        <v>572</v>
      </c>
      <c r="I1823" t="str">
        <f>VLOOKUP(pipeline!D1823,account,2,FALSE)</f>
        <v>services</v>
      </c>
      <c r="J1823">
        <f>VLOOKUP(D1823,account,3,FALSE)</f>
        <v>1991</v>
      </c>
      <c r="K1823">
        <f>VLOOKUP(D1823,account,4,FALSE)</f>
        <v>1012.72</v>
      </c>
      <c r="L1823">
        <f>VLOOKUP(D1823,account,5,FALSE)</f>
        <v>3492</v>
      </c>
      <c r="M1823" t="str">
        <f>VLOOKUP(D1823,account,6,FALSE)</f>
        <v>Germany</v>
      </c>
      <c r="N1823">
        <f>VLOOKUP(D1823,accounts,7,FALSE)</f>
        <v>0</v>
      </c>
      <c r="O1823" t="str">
        <f>VLOOKUP(C1823,products,2,FALSE)</f>
        <v>GTX</v>
      </c>
      <c r="P1823">
        <f t="shared" si="1371"/>
        <v>550</v>
      </c>
      <c r="Q1823" t="str">
        <f t="shared" si="1372"/>
        <v>Summer Sewald</v>
      </c>
      <c r="R1823" t="str">
        <f t="shared" si="1373"/>
        <v>West</v>
      </c>
    </row>
    <row r="1824" spans="1:18">
      <c r="A1824" t="s">
        <v>1988</v>
      </c>
      <c r="B1824" t="s">
        <v>40</v>
      </c>
      <c r="C1824" t="s">
        <v>58</v>
      </c>
      <c r="D1824" t="s">
        <v>371</v>
      </c>
      <c r="E1824" t="s">
        <v>50</v>
      </c>
      <c r="F1824" s="1">
        <v>42841</v>
      </c>
      <c r="G1824" s="1">
        <v>42849</v>
      </c>
      <c r="H1824">
        <v>1234</v>
      </c>
      <c r="I1824" t="str">
        <f>VLOOKUP(pipeline!D1824,account,2,FALSE)</f>
        <v>retail</v>
      </c>
      <c r="J1824">
        <f>VLOOKUP(D1824,account,3,FALSE)</f>
        <v>2003</v>
      </c>
      <c r="K1824">
        <f>VLOOKUP(D1824,account,4,FALSE)</f>
        <v>223.8</v>
      </c>
      <c r="L1824">
        <f>VLOOKUP(D1824,account,5,FALSE)</f>
        <v>299</v>
      </c>
      <c r="M1824" t="str">
        <f>VLOOKUP(D1824,account,6,FALSE)</f>
        <v>United States</v>
      </c>
      <c r="N1824">
        <f>VLOOKUP(D1824,accounts,7,FALSE)</f>
        <v>0</v>
      </c>
      <c r="O1824" t="str">
        <f>VLOOKUP(C1824,products,2,FALSE)</f>
        <v>GTX</v>
      </c>
      <c r="P1824">
        <f t="shared" si="1371"/>
        <v>1096</v>
      </c>
      <c r="Q1824" t="str">
        <f t="shared" si="1372"/>
        <v>Summer Sewald</v>
      </c>
      <c r="R1824" t="str">
        <f t="shared" si="1373"/>
        <v>West</v>
      </c>
    </row>
    <row r="1825" spans="1:18">
      <c r="A1825" t="s">
        <v>1989</v>
      </c>
      <c r="B1825" t="s">
        <v>22</v>
      </c>
      <c r="C1825" t="s">
        <v>55</v>
      </c>
      <c r="D1825" t="s">
        <v>89</v>
      </c>
      <c r="E1825" t="s">
        <v>52</v>
      </c>
      <c r="F1825" s="1">
        <v>42841</v>
      </c>
      <c r="G1825" s="1">
        <v>42843</v>
      </c>
      <c r="H1825">
        <v>0</v>
      </c>
      <c r="I1825" t="str">
        <f>VLOOKUP(pipeline!D1825,account,2,FALSE)</f>
        <v>medical</v>
      </c>
      <c r="J1825">
        <f>VLOOKUP(D1825,account,3,FALSE)</f>
        <v>1992</v>
      </c>
      <c r="K1825">
        <f>VLOOKUP(D1825,account,4,FALSE)</f>
        <v>3922.42</v>
      </c>
      <c r="L1825">
        <f>VLOOKUP(D1825,account,5,FALSE)</f>
        <v>6837</v>
      </c>
      <c r="M1825" t="str">
        <f>VLOOKUP(D1825,account,6,FALSE)</f>
        <v>United States</v>
      </c>
      <c r="N1825">
        <f>VLOOKUP(D1825,accounts,7,FALSE)</f>
        <v>0</v>
      </c>
      <c r="O1825" t="str">
        <f>VLOOKUP(C1825,products,2,FALSE)</f>
        <v>GTX</v>
      </c>
      <c r="P1825">
        <f t="shared" si="1371"/>
        <v>550</v>
      </c>
      <c r="Q1825" t="str">
        <f t="shared" si="1372"/>
        <v>Dustin Brinkmann</v>
      </c>
      <c r="R1825" t="str">
        <f t="shared" si="1373"/>
        <v>Central</v>
      </c>
    </row>
    <row r="1826" spans="1:18">
      <c r="A1826" t="s">
        <v>1990</v>
      </c>
      <c r="B1826" t="s">
        <v>23</v>
      </c>
      <c r="C1826" t="s">
        <v>56</v>
      </c>
      <c r="D1826" t="s">
        <v>290</v>
      </c>
      <c r="E1826" t="s">
        <v>52</v>
      </c>
      <c r="F1826" s="1">
        <v>42841</v>
      </c>
      <c r="G1826" s="1">
        <v>42842</v>
      </c>
      <c r="H1826">
        <v>0</v>
      </c>
      <c r="I1826" t="str">
        <f>VLOOKUP(pipeline!D1826,account,2,FALSE)</f>
        <v>medical</v>
      </c>
      <c r="J1826">
        <f>VLOOKUP(D1826,account,3,FALSE)</f>
        <v>2002</v>
      </c>
      <c r="K1826">
        <f>VLOOKUP(D1826,account,4,FALSE)</f>
        <v>3178.24</v>
      </c>
      <c r="L1826">
        <f>VLOOKUP(D1826,account,5,FALSE)</f>
        <v>4540</v>
      </c>
      <c r="M1826" t="str">
        <f>VLOOKUP(D1826,account,6,FALSE)</f>
        <v>United States</v>
      </c>
      <c r="N1826">
        <f>VLOOKUP(D1826,accounts,7,FALSE)</f>
        <v>0</v>
      </c>
      <c r="O1826" t="str">
        <f>VLOOKUP(C1826,products,2,FALSE)</f>
        <v>MG</v>
      </c>
      <c r="P1826">
        <f t="shared" si="1371"/>
        <v>55</v>
      </c>
      <c r="Q1826" t="str">
        <f t="shared" si="1372"/>
        <v>Dustin Brinkmann</v>
      </c>
      <c r="R1826" t="str">
        <f t="shared" si="1373"/>
        <v>Central</v>
      </c>
    </row>
    <row r="1827" spans="1:18">
      <c r="A1827" t="s">
        <v>1991</v>
      </c>
      <c r="B1827" t="s">
        <v>17</v>
      </c>
      <c r="C1827" t="s">
        <v>56</v>
      </c>
      <c r="D1827" t="s">
        <v>182</v>
      </c>
      <c r="E1827" t="s">
        <v>50</v>
      </c>
      <c r="F1827" s="1">
        <v>42841</v>
      </c>
      <c r="G1827" s="1">
        <v>42859</v>
      </c>
      <c r="H1827">
        <v>56</v>
      </c>
      <c r="I1827" t="str">
        <f>VLOOKUP(pipeline!D1827,account,2,FALSE)</f>
        <v>entertainment</v>
      </c>
      <c r="J1827">
        <f t="shared" ref="J1827:J1840" si="1374">VLOOKUP(D1827,account,3,FALSE)</f>
        <v>2002</v>
      </c>
      <c r="K1827">
        <f t="shared" ref="K1827:K1840" si="1375">VLOOKUP(D1827,account,4,FALSE)</f>
        <v>349.81</v>
      </c>
      <c r="L1827">
        <f t="shared" ref="L1827:L1840" si="1376">VLOOKUP(D1827,account,5,FALSE)</f>
        <v>315</v>
      </c>
      <c r="M1827" t="str">
        <f t="shared" ref="M1827:M1840" si="1377">VLOOKUP(D1827,account,6,FALSE)</f>
        <v>United States</v>
      </c>
      <c r="N1827">
        <f t="shared" ref="N1827:N1840" si="1378">VLOOKUP(D1827,accounts,7,FALSE)</f>
        <v>0</v>
      </c>
      <c r="O1827" t="str">
        <f t="shared" ref="O1827:O1840" si="1379">VLOOKUP(C1827,products,2,FALSE)</f>
        <v>MG</v>
      </c>
      <c r="P1827">
        <f t="shared" ref="P1827:P1836" si="1380">VLOOKUP(C1827,products,3,FALSE)</f>
        <v>55</v>
      </c>
      <c r="Q1827" t="str">
        <f t="shared" ref="Q1827:Q1836" si="1381">VLOOKUP(B1827,sales,2,FALSE)</f>
        <v>Celia Rouche</v>
      </c>
      <c r="R1827" t="str">
        <f t="shared" ref="R1827:R1836" si="1382">VLOOKUP(B1827,sales,3,FALSE)</f>
        <v>West</v>
      </c>
    </row>
    <row r="1828" spans="1:18">
      <c r="A1828" t="s">
        <v>1992</v>
      </c>
      <c r="B1828" t="s">
        <v>10</v>
      </c>
      <c r="C1828" t="s">
        <v>56</v>
      </c>
      <c r="D1828" t="s">
        <v>294</v>
      </c>
      <c r="E1828" t="s">
        <v>52</v>
      </c>
      <c r="F1828" s="1">
        <v>42841</v>
      </c>
      <c r="G1828" s="1">
        <v>42858</v>
      </c>
      <c r="H1828">
        <v>0</v>
      </c>
      <c r="I1828" t="str">
        <f>VLOOKUP(pipeline!D1828,account,2,FALSE)</f>
        <v>retail</v>
      </c>
      <c r="J1828">
        <f t="shared" si="1374"/>
        <v>2010</v>
      </c>
      <c r="K1828">
        <f t="shared" si="1375"/>
        <v>71.12</v>
      </c>
      <c r="L1828">
        <f t="shared" si="1376"/>
        <v>144</v>
      </c>
      <c r="M1828" t="str">
        <f t="shared" si="1377"/>
        <v>United States</v>
      </c>
      <c r="N1828">
        <f t="shared" si="1378"/>
        <v>0</v>
      </c>
      <c r="O1828" t="str">
        <f t="shared" si="1379"/>
        <v>MG</v>
      </c>
      <c r="P1828">
        <f t="shared" si="1380"/>
        <v>55</v>
      </c>
      <c r="Q1828" t="str">
        <f t="shared" si="1381"/>
        <v>Cara Losch</v>
      </c>
      <c r="R1828" t="str">
        <f t="shared" si="1382"/>
        <v>East</v>
      </c>
    </row>
    <row r="1829" spans="1:18">
      <c r="A1829" t="s">
        <v>1993</v>
      </c>
      <c r="B1829" t="s">
        <v>41</v>
      </c>
      <c r="C1829" t="s">
        <v>56</v>
      </c>
      <c r="D1829" t="s">
        <v>231</v>
      </c>
      <c r="E1829" t="s">
        <v>52</v>
      </c>
      <c r="F1829" s="1">
        <v>42841</v>
      </c>
      <c r="G1829" s="1">
        <v>42850</v>
      </c>
      <c r="H1829">
        <v>0</v>
      </c>
      <c r="I1829" t="str">
        <f>VLOOKUP(pipeline!D1829,account,2,FALSE)</f>
        <v>technolgy</v>
      </c>
      <c r="J1829">
        <f t="shared" si="1374"/>
        <v>2010</v>
      </c>
      <c r="K1829">
        <f t="shared" si="1375"/>
        <v>587.72</v>
      </c>
      <c r="L1829">
        <f t="shared" si="1376"/>
        <v>1501</v>
      </c>
      <c r="M1829" t="str">
        <f t="shared" si="1377"/>
        <v>United States</v>
      </c>
      <c r="N1829">
        <f t="shared" si="1378"/>
        <v>0</v>
      </c>
      <c r="O1829" t="str">
        <f t="shared" si="1379"/>
        <v>MG</v>
      </c>
      <c r="P1829">
        <f t="shared" si="1380"/>
        <v>55</v>
      </c>
      <c r="Q1829" t="str">
        <f t="shared" si="1381"/>
        <v>Summer Sewald</v>
      </c>
      <c r="R1829" t="str">
        <f t="shared" si="1382"/>
        <v>West</v>
      </c>
    </row>
    <row r="1830" spans="1:18">
      <c r="A1830" t="s">
        <v>1994</v>
      </c>
      <c r="B1830" t="s">
        <v>19</v>
      </c>
      <c r="C1830" t="s">
        <v>56</v>
      </c>
      <c r="D1830" t="s">
        <v>117</v>
      </c>
      <c r="E1830" t="s">
        <v>50</v>
      </c>
      <c r="F1830" s="1">
        <v>42842</v>
      </c>
      <c r="G1830" s="1">
        <v>42851</v>
      </c>
      <c r="H1830">
        <v>52</v>
      </c>
      <c r="I1830" t="str">
        <f>VLOOKUP(pipeline!D1830,account,2,FALSE)</f>
        <v>services</v>
      </c>
      <c r="J1830">
        <f t="shared" si="1374"/>
        <v>1997</v>
      </c>
      <c r="K1830">
        <f t="shared" si="1375"/>
        <v>2041.73</v>
      </c>
      <c r="L1830">
        <f t="shared" si="1376"/>
        <v>5276</v>
      </c>
      <c r="M1830" t="str">
        <f t="shared" si="1377"/>
        <v>United States</v>
      </c>
      <c r="N1830">
        <f t="shared" si="1378"/>
        <v>0</v>
      </c>
      <c r="O1830" t="str">
        <f t="shared" si="1379"/>
        <v>MG</v>
      </c>
      <c r="P1830">
        <f t="shared" si="1380"/>
        <v>55</v>
      </c>
      <c r="Q1830" t="str">
        <f t="shared" si="1381"/>
        <v>Dustin Brinkmann</v>
      </c>
      <c r="R1830" t="str">
        <f t="shared" si="1382"/>
        <v>Central</v>
      </c>
    </row>
    <row r="1831" spans="1:18">
      <c r="A1831" t="s">
        <v>1995</v>
      </c>
      <c r="B1831" t="s">
        <v>19</v>
      </c>
      <c r="C1831" t="s">
        <v>57</v>
      </c>
      <c r="D1831" t="s">
        <v>85</v>
      </c>
      <c r="E1831" t="s">
        <v>50</v>
      </c>
      <c r="F1831" s="1">
        <v>42842</v>
      </c>
      <c r="G1831" s="1">
        <v>42849</v>
      </c>
      <c r="H1831">
        <v>3668</v>
      </c>
      <c r="I1831" t="str">
        <f>VLOOKUP(pipeline!D1831,account,2,FALSE)</f>
        <v>software</v>
      </c>
      <c r="J1831">
        <f t="shared" si="1374"/>
        <v>1998</v>
      </c>
      <c r="K1831">
        <f t="shared" si="1375"/>
        <v>2714.9</v>
      </c>
      <c r="L1831">
        <f t="shared" si="1376"/>
        <v>2641</v>
      </c>
      <c r="M1831" t="str">
        <f t="shared" si="1377"/>
        <v>United States</v>
      </c>
      <c r="N1831" t="str">
        <f t="shared" si="1378"/>
        <v>Acme Corporation</v>
      </c>
      <c r="O1831" t="str">
        <f t="shared" si="1379"/>
        <v>MG</v>
      </c>
      <c r="P1831">
        <f t="shared" si="1380"/>
        <v>3393</v>
      </c>
      <c r="Q1831" t="str">
        <f t="shared" si="1381"/>
        <v>Dustin Brinkmann</v>
      </c>
      <c r="R1831" t="str">
        <f t="shared" si="1382"/>
        <v>Central</v>
      </c>
    </row>
    <row r="1832" spans="1:18">
      <c r="A1832" t="s">
        <v>1996</v>
      </c>
      <c r="B1832" t="s">
        <v>31</v>
      </c>
      <c r="C1832" t="s">
        <v>55</v>
      </c>
      <c r="D1832" t="s">
        <v>223</v>
      </c>
      <c r="E1832" t="s">
        <v>52</v>
      </c>
      <c r="F1832" s="1">
        <v>42842</v>
      </c>
      <c r="G1832" s="1">
        <v>42844</v>
      </c>
      <c r="H1832">
        <v>0</v>
      </c>
      <c r="I1832" t="str">
        <f>VLOOKUP(pipeline!D1832,account,2,FALSE)</f>
        <v>retail</v>
      </c>
      <c r="J1832">
        <f t="shared" si="1374"/>
        <v>2003</v>
      </c>
      <c r="K1832">
        <f t="shared" si="1375"/>
        <v>1419.98</v>
      </c>
      <c r="L1832">
        <f t="shared" si="1376"/>
        <v>4018</v>
      </c>
      <c r="M1832" t="str">
        <f t="shared" si="1377"/>
        <v>United States</v>
      </c>
      <c r="N1832">
        <f t="shared" si="1378"/>
        <v>0</v>
      </c>
      <c r="O1832" t="str">
        <f t="shared" si="1379"/>
        <v>GTX</v>
      </c>
      <c r="P1832">
        <f t="shared" si="1380"/>
        <v>550</v>
      </c>
      <c r="Q1832" t="str">
        <f t="shared" si="1381"/>
        <v>Rocco Neubert</v>
      </c>
      <c r="R1832" t="str">
        <f t="shared" si="1382"/>
        <v>East</v>
      </c>
    </row>
    <row r="1833" spans="1:18">
      <c r="A1833" t="s">
        <v>1997</v>
      </c>
      <c r="B1833" t="s">
        <v>31</v>
      </c>
      <c r="C1833" t="s">
        <v>57</v>
      </c>
      <c r="D1833" t="s">
        <v>127</v>
      </c>
      <c r="E1833" t="s">
        <v>50</v>
      </c>
      <c r="F1833" s="1">
        <v>42842</v>
      </c>
      <c r="G1833" s="1">
        <v>42951</v>
      </c>
      <c r="H1833">
        <v>3138</v>
      </c>
      <c r="I1833" t="str">
        <f>VLOOKUP(pipeline!D1833,account,2,FALSE)</f>
        <v>software</v>
      </c>
      <c r="J1833">
        <f t="shared" si="1374"/>
        <v>1979</v>
      </c>
      <c r="K1833">
        <f t="shared" si="1375"/>
        <v>4478.47</v>
      </c>
      <c r="L1833">
        <f t="shared" si="1376"/>
        <v>13809</v>
      </c>
      <c r="M1833" t="str">
        <f t="shared" si="1377"/>
        <v>United States</v>
      </c>
      <c r="N1833">
        <f t="shared" si="1378"/>
        <v>0</v>
      </c>
      <c r="O1833" t="str">
        <f t="shared" si="1379"/>
        <v>MG</v>
      </c>
      <c r="P1833">
        <f t="shared" si="1380"/>
        <v>3393</v>
      </c>
      <c r="Q1833" t="str">
        <f t="shared" si="1381"/>
        <v>Rocco Neubert</v>
      </c>
      <c r="R1833" t="str">
        <f t="shared" si="1382"/>
        <v>East</v>
      </c>
    </row>
    <row r="1834" spans="1:18">
      <c r="A1834" t="s">
        <v>1998</v>
      </c>
      <c r="B1834" t="s">
        <v>20</v>
      </c>
      <c r="C1834" t="s">
        <v>56</v>
      </c>
      <c r="D1834" t="s">
        <v>149</v>
      </c>
      <c r="E1834" t="s">
        <v>52</v>
      </c>
      <c r="F1834" s="1">
        <v>42842</v>
      </c>
      <c r="G1834" s="1">
        <v>42844</v>
      </c>
      <c r="H1834">
        <v>0</v>
      </c>
      <c r="I1834" t="str">
        <f>VLOOKUP(pipeline!D1834,account,2,FALSE)</f>
        <v>technolgy</v>
      </c>
      <c r="J1834">
        <f t="shared" si="1374"/>
        <v>2005</v>
      </c>
      <c r="K1834">
        <f t="shared" si="1375"/>
        <v>1520.66</v>
      </c>
      <c r="L1834">
        <f t="shared" si="1376"/>
        <v>1806</v>
      </c>
      <c r="M1834" t="str">
        <f t="shared" si="1377"/>
        <v>United States</v>
      </c>
      <c r="N1834">
        <f t="shared" si="1378"/>
        <v>0</v>
      </c>
      <c r="O1834" t="str">
        <f t="shared" si="1379"/>
        <v>MG</v>
      </c>
      <c r="P1834">
        <f t="shared" si="1380"/>
        <v>55</v>
      </c>
      <c r="Q1834" t="str">
        <f t="shared" si="1381"/>
        <v>Dustin Brinkmann</v>
      </c>
      <c r="R1834" t="str">
        <f t="shared" si="1382"/>
        <v>Central</v>
      </c>
    </row>
    <row r="1835" spans="1:18">
      <c r="A1835" t="s">
        <v>1999</v>
      </c>
      <c r="B1835" t="s">
        <v>7</v>
      </c>
      <c r="C1835" t="s">
        <v>55</v>
      </c>
      <c r="D1835" t="s">
        <v>189</v>
      </c>
      <c r="E1835" t="s">
        <v>52</v>
      </c>
      <c r="F1835" s="1">
        <v>42842</v>
      </c>
      <c r="G1835" s="1">
        <v>42843</v>
      </c>
      <c r="H1835">
        <v>0</v>
      </c>
      <c r="I1835" t="str">
        <f>VLOOKUP(pipeline!D1835,account,2,FALSE)</f>
        <v>employment</v>
      </c>
      <c r="J1835">
        <f t="shared" si="1374"/>
        <v>1997</v>
      </c>
      <c r="K1835">
        <f t="shared" si="1375"/>
        <v>882.12</v>
      </c>
      <c r="L1835">
        <f t="shared" si="1376"/>
        <v>2769</v>
      </c>
      <c r="M1835" t="str">
        <f t="shared" si="1377"/>
        <v>United States</v>
      </c>
      <c r="N1835">
        <f t="shared" si="1378"/>
        <v>0</v>
      </c>
      <c r="O1835" t="str">
        <f t="shared" si="1379"/>
        <v>GTX</v>
      </c>
      <c r="P1835">
        <f t="shared" si="1380"/>
        <v>550</v>
      </c>
      <c r="Q1835" t="str">
        <f t="shared" si="1381"/>
        <v>Cara Losch</v>
      </c>
      <c r="R1835" t="str">
        <f t="shared" si="1382"/>
        <v>East</v>
      </c>
    </row>
    <row r="1836" spans="1:18">
      <c r="A1836" t="s">
        <v>2000</v>
      </c>
      <c r="B1836" t="s">
        <v>7</v>
      </c>
      <c r="C1836" t="s">
        <v>55</v>
      </c>
      <c r="D1836" t="s">
        <v>350</v>
      </c>
      <c r="E1836" t="s">
        <v>52</v>
      </c>
      <c r="F1836" s="1">
        <v>42842</v>
      </c>
      <c r="G1836" s="1">
        <v>42846</v>
      </c>
      <c r="H1836">
        <v>0</v>
      </c>
      <c r="I1836" t="str">
        <f>VLOOKUP(pipeline!D1836,account,2,FALSE)</f>
        <v>technolgy</v>
      </c>
      <c r="J1836">
        <f t="shared" si="1374"/>
        <v>2011</v>
      </c>
      <c r="K1836">
        <f t="shared" si="1375"/>
        <v>40.79</v>
      </c>
      <c r="L1836">
        <f t="shared" si="1376"/>
        <v>142</v>
      </c>
      <c r="M1836" t="str">
        <f t="shared" si="1377"/>
        <v>China</v>
      </c>
      <c r="N1836">
        <f t="shared" si="1378"/>
        <v>0</v>
      </c>
      <c r="O1836" t="str">
        <f t="shared" si="1379"/>
        <v>GTX</v>
      </c>
      <c r="P1836">
        <f t="shared" si="1380"/>
        <v>550</v>
      </c>
      <c r="Q1836" t="str">
        <f t="shared" si="1381"/>
        <v>Cara Losch</v>
      </c>
      <c r="R1836" t="str">
        <f t="shared" si="1382"/>
        <v>East</v>
      </c>
    </row>
    <row r="1837" spans="1:18">
      <c r="A1837" t="s">
        <v>2001</v>
      </c>
      <c r="B1837" t="s">
        <v>33</v>
      </c>
      <c r="C1837" t="s">
        <v>58</v>
      </c>
      <c r="D1837" t="s">
        <v>223</v>
      </c>
      <c r="E1837" t="s">
        <v>50</v>
      </c>
      <c r="F1837" s="1">
        <v>42842</v>
      </c>
      <c r="G1837" s="1">
        <v>42845</v>
      </c>
      <c r="H1837">
        <v>1310</v>
      </c>
      <c r="I1837" t="str">
        <f>VLOOKUP(pipeline!D1837,account,2,FALSE)</f>
        <v>retail</v>
      </c>
      <c r="J1837">
        <f t="shared" si="1374"/>
        <v>2003</v>
      </c>
      <c r="K1837">
        <f t="shared" si="1375"/>
        <v>1419.98</v>
      </c>
      <c r="L1837">
        <f t="shared" si="1376"/>
        <v>4018</v>
      </c>
      <c r="M1837" t="str">
        <f t="shared" si="1377"/>
        <v>United States</v>
      </c>
      <c r="N1837">
        <f t="shared" si="1378"/>
        <v>0</v>
      </c>
      <c r="O1837" t="str">
        <f t="shared" si="1379"/>
        <v>GTX</v>
      </c>
      <c r="P1837">
        <f t="shared" ref="P1837:P1847" si="1383">VLOOKUP(C1837,products,3,FALSE)</f>
        <v>1096</v>
      </c>
      <c r="Q1837" t="str">
        <f t="shared" ref="Q1837:Q1847" si="1384">VLOOKUP(B1837,sales,2,FALSE)</f>
        <v>Rocco Neubert</v>
      </c>
      <c r="R1837" t="str">
        <f t="shared" ref="R1837:R1847" si="1385">VLOOKUP(B1837,sales,3,FALSE)</f>
        <v>East</v>
      </c>
    </row>
    <row r="1838" spans="1:18">
      <c r="A1838" t="s">
        <v>2002</v>
      </c>
      <c r="B1838" t="s">
        <v>33</v>
      </c>
      <c r="C1838" t="s">
        <v>59</v>
      </c>
      <c r="D1838" t="s">
        <v>138</v>
      </c>
      <c r="E1838" t="s">
        <v>50</v>
      </c>
      <c r="F1838" s="1">
        <v>42842</v>
      </c>
      <c r="G1838" s="1">
        <v>42913</v>
      </c>
      <c r="H1838">
        <v>5076</v>
      </c>
      <c r="I1838" t="str">
        <f>VLOOKUP(pipeline!D1838,account,2,FALSE)</f>
        <v>marketing</v>
      </c>
      <c r="J1838">
        <f t="shared" si="1374"/>
        <v>1984</v>
      </c>
      <c r="K1838">
        <f t="shared" si="1375"/>
        <v>3027.46</v>
      </c>
      <c r="L1838">
        <f t="shared" si="1376"/>
        <v>9516</v>
      </c>
      <c r="M1838" t="str">
        <f t="shared" si="1377"/>
        <v>Jordan</v>
      </c>
      <c r="N1838">
        <f t="shared" si="1378"/>
        <v>0</v>
      </c>
      <c r="O1838" t="str">
        <f t="shared" si="1379"/>
        <v>GTX</v>
      </c>
      <c r="P1838">
        <f t="shared" si="1383"/>
        <v>5482</v>
      </c>
      <c r="Q1838" t="str">
        <f t="shared" si="1384"/>
        <v>Rocco Neubert</v>
      </c>
      <c r="R1838" t="str">
        <f t="shared" si="1385"/>
        <v>East</v>
      </c>
    </row>
    <row r="1839" spans="1:18">
      <c r="A1839" t="s">
        <v>2003</v>
      </c>
      <c r="B1839" t="s">
        <v>33</v>
      </c>
      <c r="C1839" t="s">
        <v>57</v>
      </c>
      <c r="D1839" t="s">
        <v>115</v>
      </c>
      <c r="E1839" t="s">
        <v>50</v>
      </c>
      <c r="F1839" s="1">
        <v>42842</v>
      </c>
      <c r="G1839" s="1">
        <v>42905</v>
      </c>
      <c r="H1839">
        <v>3641</v>
      </c>
      <c r="I1839" t="str">
        <f>VLOOKUP(pipeline!D1839,account,2,FALSE)</f>
        <v>finance</v>
      </c>
      <c r="J1839">
        <f t="shared" si="1374"/>
        <v>1993</v>
      </c>
      <c r="K1839">
        <f t="shared" si="1375"/>
        <v>646.1</v>
      </c>
      <c r="L1839">
        <f t="shared" si="1376"/>
        <v>883</v>
      </c>
      <c r="M1839" t="str">
        <f t="shared" si="1377"/>
        <v>United States</v>
      </c>
      <c r="N1839" t="str">
        <f t="shared" si="1378"/>
        <v>Golddex</v>
      </c>
      <c r="O1839" t="str">
        <f t="shared" si="1379"/>
        <v>MG</v>
      </c>
      <c r="P1839">
        <f t="shared" si="1383"/>
        <v>3393</v>
      </c>
      <c r="Q1839" t="str">
        <f t="shared" si="1384"/>
        <v>Rocco Neubert</v>
      </c>
      <c r="R1839" t="str">
        <f t="shared" si="1385"/>
        <v>East</v>
      </c>
    </row>
    <row r="1840" spans="1:18">
      <c r="A1840" t="s">
        <v>2004</v>
      </c>
      <c r="B1840" t="s">
        <v>25</v>
      </c>
      <c r="C1840" t="s">
        <v>58</v>
      </c>
      <c r="D1840" t="s">
        <v>117</v>
      </c>
      <c r="E1840" t="s">
        <v>50</v>
      </c>
      <c r="F1840" s="1">
        <v>42842</v>
      </c>
      <c r="G1840" s="1">
        <v>42850</v>
      </c>
      <c r="H1840">
        <v>1170</v>
      </c>
      <c r="I1840" t="str">
        <f>VLOOKUP(pipeline!D1840,account,2,FALSE)</f>
        <v>services</v>
      </c>
      <c r="J1840">
        <f t="shared" si="1374"/>
        <v>1997</v>
      </c>
      <c r="K1840">
        <f t="shared" si="1375"/>
        <v>2041.73</v>
      </c>
      <c r="L1840">
        <f t="shared" si="1376"/>
        <v>5276</v>
      </c>
      <c r="M1840" t="str">
        <f t="shared" si="1377"/>
        <v>United States</v>
      </c>
      <c r="N1840">
        <f t="shared" si="1378"/>
        <v>0</v>
      </c>
      <c r="O1840" t="str">
        <f t="shared" si="1379"/>
        <v>GTX</v>
      </c>
      <c r="P1840">
        <f t="shared" si="1383"/>
        <v>1096</v>
      </c>
      <c r="Q1840" t="str">
        <f t="shared" si="1384"/>
        <v>Melvin Marxen</v>
      </c>
      <c r="R1840" t="str">
        <f t="shared" si="1385"/>
        <v>Central</v>
      </c>
    </row>
    <row r="1841" spans="1:18">
      <c r="A1841" t="s">
        <v>2005</v>
      </c>
      <c r="B1841" t="s">
        <v>13</v>
      </c>
      <c r="C1841" t="s">
        <v>57</v>
      </c>
      <c r="D1841" t="s">
        <v>134</v>
      </c>
      <c r="E1841" t="s">
        <v>52</v>
      </c>
      <c r="F1841" s="1">
        <v>42842</v>
      </c>
      <c r="G1841" s="1">
        <v>42843</v>
      </c>
      <c r="H1841">
        <v>0</v>
      </c>
      <c r="I1841" t="str">
        <f>VLOOKUP(pipeline!D1841,account,2,FALSE)</f>
        <v>services</v>
      </c>
      <c r="J1841">
        <f>VLOOKUP(D1841,account,3,FALSE)</f>
        <v>2003</v>
      </c>
      <c r="K1841">
        <f>VLOOKUP(D1841,account,4,FALSE)</f>
        <v>692.19</v>
      </c>
      <c r="L1841">
        <f>VLOOKUP(D1841,account,5,FALSE)</f>
        <v>1922</v>
      </c>
      <c r="M1841" t="str">
        <f>VLOOKUP(D1841,account,6,FALSE)</f>
        <v>United States</v>
      </c>
      <c r="N1841">
        <f>VLOOKUP(D1841,accounts,7,FALSE)</f>
        <v>0</v>
      </c>
      <c r="O1841" t="str">
        <f>VLOOKUP(C1841,products,2,FALSE)</f>
        <v>MG</v>
      </c>
      <c r="P1841">
        <f t="shared" si="1383"/>
        <v>3393</v>
      </c>
      <c r="Q1841" t="str">
        <f t="shared" si="1384"/>
        <v>Celia Rouche</v>
      </c>
      <c r="R1841" t="str">
        <f t="shared" si="1385"/>
        <v>West</v>
      </c>
    </row>
    <row r="1842" spans="1:18">
      <c r="A1842" t="s">
        <v>2006</v>
      </c>
      <c r="B1842" t="s">
        <v>14</v>
      </c>
      <c r="C1842" t="s">
        <v>58</v>
      </c>
      <c r="D1842" t="s">
        <v>205</v>
      </c>
      <c r="E1842" t="s">
        <v>52</v>
      </c>
      <c r="F1842" s="1">
        <v>42842</v>
      </c>
      <c r="G1842" s="1">
        <v>42850</v>
      </c>
      <c r="H1842">
        <v>0</v>
      </c>
      <c r="I1842" t="str">
        <f>VLOOKUP(pipeline!D1842,account,2,FALSE)</f>
        <v>telecommunications</v>
      </c>
      <c r="J1842">
        <f>VLOOKUP(D1842,account,3,FALSE)</f>
        <v>1995</v>
      </c>
      <c r="K1842">
        <f>VLOOKUP(D1842,account,4,FALSE)</f>
        <v>1825.82</v>
      </c>
      <c r="L1842">
        <f>VLOOKUP(D1842,account,5,FALSE)</f>
        <v>5595</v>
      </c>
      <c r="M1842" t="str">
        <f>VLOOKUP(D1842,account,6,FALSE)</f>
        <v>United States</v>
      </c>
      <c r="N1842" t="str">
        <f>VLOOKUP(D1842,accounts,7,FALSE)</f>
        <v>Sonron</v>
      </c>
      <c r="O1842" t="str">
        <f>VLOOKUP(C1842,products,2,FALSE)</f>
        <v>GTX</v>
      </c>
      <c r="P1842">
        <f t="shared" si="1383"/>
        <v>1096</v>
      </c>
      <c r="Q1842" t="str">
        <f t="shared" si="1384"/>
        <v>Celia Rouche</v>
      </c>
      <c r="R1842" t="str">
        <f t="shared" si="1385"/>
        <v>West</v>
      </c>
    </row>
    <row r="1843" spans="1:18">
      <c r="A1843" t="s">
        <v>2007</v>
      </c>
      <c r="B1843" t="s">
        <v>14</v>
      </c>
      <c r="C1843" t="s">
        <v>57</v>
      </c>
      <c r="D1843" t="s">
        <v>316</v>
      </c>
      <c r="E1843" t="s">
        <v>52</v>
      </c>
      <c r="F1843" s="1">
        <v>42842</v>
      </c>
      <c r="G1843" s="1">
        <v>42844</v>
      </c>
      <c r="H1843">
        <v>0</v>
      </c>
      <c r="I1843" t="str">
        <f>VLOOKUP(pipeline!D1843,account,2,FALSE)</f>
        <v>retail</v>
      </c>
      <c r="J1843">
        <f>VLOOKUP(D1843,account,3,FALSE)</f>
        <v>2009</v>
      </c>
      <c r="K1843">
        <f>VLOOKUP(D1843,account,4,FALSE)</f>
        <v>497.11</v>
      </c>
      <c r="L1843">
        <f>VLOOKUP(D1843,account,5,FALSE)</f>
        <v>1588</v>
      </c>
      <c r="M1843" t="str">
        <f>VLOOKUP(D1843,account,6,FALSE)</f>
        <v>United States</v>
      </c>
      <c r="N1843">
        <f>VLOOKUP(D1843,accounts,7,FALSE)</f>
        <v>0</v>
      </c>
      <c r="O1843" t="str">
        <f>VLOOKUP(C1843,products,2,FALSE)</f>
        <v>MG</v>
      </c>
      <c r="P1843">
        <f t="shared" si="1383"/>
        <v>3393</v>
      </c>
      <c r="Q1843" t="str">
        <f t="shared" si="1384"/>
        <v>Celia Rouche</v>
      </c>
      <c r="R1843" t="str">
        <f t="shared" si="1385"/>
        <v>West</v>
      </c>
    </row>
    <row r="1844" spans="1:18">
      <c r="A1844" t="s">
        <v>2008</v>
      </c>
      <c r="B1844" t="s">
        <v>37</v>
      </c>
      <c r="C1844" t="s">
        <v>57</v>
      </c>
      <c r="D1844" t="s">
        <v>151</v>
      </c>
      <c r="E1844" t="s">
        <v>52</v>
      </c>
      <c r="F1844" s="1">
        <v>42842</v>
      </c>
      <c r="G1844" s="1">
        <v>42959</v>
      </c>
      <c r="H1844">
        <v>0</v>
      </c>
      <c r="I1844" t="str">
        <f>VLOOKUP(pipeline!D1844,account,2,FALSE)</f>
        <v>finance</v>
      </c>
      <c r="J1844">
        <f>VLOOKUP(D1844,account,3,FALSE)</f>
        <v>2008</v>
      </c>
      <c r="K1844">
        <f>VLOOKUP(D1844,account,4,FALSE)</f>
        <v>52.5</v>
      </c>
      <c r="L1844">
        <f>VLOOKUP(D1844,account,5,FALSE)</f>
        <v>165</v>
      </c>
      <c r="M1844" t="str">
        <f>VLOOKUP(D1844,account,6,FALSE)</f>
        <v>United States</v>
      </c>
      <c r="N1844">
        <f>VLOOKUP(D1844,accounts,7,FALSE)</f>
        <v>0</v>
      </c>
      <c r="O1844" t="str">
        <f>VLOOKUP(C1844,products,2,FALSE)</f>
        <v>MG</v>
      </c>
      <c r="P1844">
        <f t="shared" si="1383"/>
        <v>3393</v>
      </c>
      <c r="Q1844" t="str">
        <f t="shared" si="1384"/>
        <v>Summer Sewald</v>
      </c>
      <c r="R1844" t="str">
        <f t="shared" si="1385"/>
        <v>West</v>
      </c>
    </row>
    <row r="1845" spans="1:18">
      <c r="A1845" t="s">
        <v>2009</v>
      </c>
      <c r="B1845" t="s">
        <v>38</v>
      </c>
      <c r="C1845" t="s">
        <v>55</v>
      </c>
      <c r="D1845" t="s">
        <v>205</v>
      </c>
      <c r="E1845" t="s">
        <v>50</v>
      </c>
      <c r="F1845" s="1">
        <v>42842</v>
      </c>
      <c r="G1845" s="1">
        <v>42844</v>
      </c>
      <c r="H1845">
        <v>527</v>
      </c>
      <c r="I1845" t="str">
        <f>VLOOKUP(pipeline!D1845,account,2,FALSE)</f>
        <v>telecommunications</v>
      </c>
      <c r="J1845">
        <f>VLOOKUP(D1845,account,3,FALSE)</f>
        <v>1995</v>
      </c>
      <c r="K1845">
        <f>VLOOKUP(D1845,account,4,FALSE)</f>
        <v>1825.82</v>
      </c>
      <c r="L1845">
        <f>VLOOKUP(D1845,account,5,FALSE)</f>
        <v>5595</v>
      </c>
      <c r="M1845" t="str">
        <f>VLOOKUP(D1845,account,6,FALSE)</f>
        <v>United States</v>
      </c>
      <c r="N1845" t="str">
        <f>VLOOKUP(D1845,accounts,7,FALSE)</f>
        <v>Sonron</v>
      </c>
      <c r="O1845" t="str">
        <f>VLOOKUP(C1845,products,2,FALSE)</f>
        <v>GTX</v>
      </c>
      <c r="P1845">
        <f t="shared" si="1383"/>
        <v>550</v>
      </c>
      <c r="Q1845" t="str">
        <f t="shared" si="1384"/>
        <v>Summer Sewald</v>
      </c>
      <c r="R1845" t="str">
        <f t="shared" si="1385"/>
        <v>West</v>
      </c>
    </row>
    <row r="1846" spans="1:18">
      <c r="A1846" t="s">
        <v>2010</v>
      </c>
      <c r="B1846" t="s">
        <v>39</v>
      </c>
      <c r="C1846" t="s">
        <v>59</v>
      </c>
      <c r="D1846" t="s">
        <v>196</v>
      </c>
      <c r="E1846" t="s">
        <v>52</v>
      </c>
      <c r="F1846" s="1">
        <v>42842</v>
      </c>
      <c r="G1846" s="1">
        <v>42850</v>
      </c>
      <c r="H1846">
        <v>0</v>
      </c>
      <c r="I1846" t="str">
        <f>VLOOKUP(pipeline!D1846,account,2,FALSE)</f>
        <v>employment</v>
      </c>
      <c r="J1846">
        <f t="shared" ref="J1846:J1856" si="1386">VLOOKUP(D1846,account,3,FALSE)</f>
        <v>1983</v>
      </c>
      <c r="K1846">
        <f t="shared" ref="K1846:K1856" si="1387">VLOOKUP(D1846,account,4,FALSE)</f>
        <v>2871.35</v>
      </c>
      <c r="L1846">
        <f t="shared" ref="L1846:L1856" si="1388">VLOOKUP(D1846,account,5,FALSE)</f>
        <v>9561</v>
      </c>
      <c r="M1846" t="str">
        <f t="shared" ref="M1846:M1856" si="1389">VLOOKUP(D1846,account,6,FALSE)</f>
        <v>United States</v>
      </c>
      <c r="N1846">
        <f t="shared" ref="N1846:N1856" si="1390">VLOOKUP(D1846,accounts,7,FALSE)</f>
        <v>0</v>
      </c>
      <c r="O1846" t="str">
        <f t="shared" ref="O1846:O1856" si="1391">VLOOKUP(C1846,products,2,FALSE)</f>
        <v>GTX</v>
      </c>
      <c r="P1846">
        <f t="shared" si="1383"/>
        <v>5482</v>
      </c>
      <c r="Q1846" t="str">
        <f t="shared" si="1384"/>
        <v>Summer Sewald</v>
      </c>
      <c r="R1846" t="str">
        <f t="shared" si="1385"/>
        <v>West</v>
      </c>
    </row>
    <row r="1847" spans="1:18">
      <c r="A1847" t="s">
        <v>2011</v>
      </c>
      <c r="B1847" t="s">
        <v>39</v>
      </c>
      <c r="C1847" t="s">
        <v>59</v>
      </c>
      <c r="D1847" t="s">
        <v>196</v>
      </c>
      <c r="E1847" t="s">
        <v>52</v>
      </c>
      <c r="F1847" s="1">
        <v>42842</v>
      </c>
      <c r="G1847" s="1">
        <v>42844</v>
      </c>
      <c r="H1847">
        <v>0</v>
      </c>
      <c r="I1847" t="str">
        <f>VLOOKUP(pipeline!D1847,account,2,FALSE)</f>
        <v>employment</v>
      </c>
      <c r="J1847">
        <f t="shared" si="1386"/>
        <v>1983</v>
      </c>
      <c r="K1847">
        <f t="shared" si="1387"/>
        <v>2871.35</v>
      </c>
      <c r="L1847">
        <f t="shared" si="1388"/>
        <v>9561</v>
      </c>
      <c r="M1847" t="str">
        <f t="shared" si="1389"/>
        <v>United States</v>
      </c>
      <c r="N1847">
        <f t="shared" si="1390"/>
        <v>0</v>
      </c>
      <c r="O1847" t="str">
        <f t="shared" si="1391"/>
        <v>GTX</v>
      </c>
      <c r="P1847">
        <f t="shared" si="1383"/>
        <v>5482</v>
      </c>
      <c r="Q1847" t="str">
        <f t="shared" si="1384"/>
        <v>Summer Sewald</v>
      </c>
      <c r="R1847" t="str">
        <f t="shared" si="1385"/>
        <v>West</v>
      </c>
    </row>
    <row r="1848" spans="1:18">
      <c r="A1848" t="s">
        <v>2012</v>
      </c>
      <c r="B1848" t="s">
        <v>39</v>
      </c>
      <c r="C1848" t="s">
        <v>59</v>
      </c>
      <c r="D1848" t="s">
        <v>112</v>
      </c>
      <c r="E1848" t="s">
        <v>50</v>
      </c>
      <c r="F1848" s="1">
        <v>42842</v>
      </c>
      <c r="G1848" s="1">
        <v>42844</v>
      </c>
      <c r="H1848">
        <v>5408</v>
      </c>
      <c r="I1848" t="str">
        <f>VLOOKUP(pipeline!D1848,account,2,FALSE)</f>
        <v>retail</v>
      </c>
      <c r="J1848">
        <f t="shared" si="1386"/>
        <v>1990</v>
      </c>
      <c r="K1848">
        <f t="shared" si="1387"/>
        <v>4968.91</v>
      </c>
      <c r="L1848">
        <f t="shared" si="1388"/>
        <v>7523</v>
      </c>
      <c r="M1848" t="str">
        <f t="shared" si="1389"/>
        <v>United States</v>
      </c>
      <c r="N1848">
        <f t="shared" si="1390"/>
        <v>0</v>
      </c>
      <c r="O1848" t="str">
        <f t="shared" si="1391"/>
        <v>GTX</v>
      </c>
      <c r="P1848">
        <f t="shared" ref="P1848:P1856" si="1392">VLOOKUP(C1848,products,3,FALSE)</f>
        <v>5482</v>
      </c>
      <c r="Q1848" t="str">
        <f t="shared" ref="Q1848:Q1856" si="1393">VLOOKUP(B1848,sales,2,FALSE)</f>
        <v>Summer Sewald</v>
      </c>
      <c r="R1848" t="str">
        <f t="shared" ref="R1848:R1856" si="1394">VLOOKUP(B1848,sales,3,FALSE)</f>
        <v>West</v>
      </c>
    </row>
    <row r="1849" spans="1:18">
      <c r="A1849" t="s">
        <v>2013</v>
      </c>
      <c r="B1849" t="s">
        <v>21</v>
      </c>
      <c r="C1849" t="s">
        <v>58</v>
      </c>
      <c r="D1849" t="s">
        <v>149</v>
      </c>
      <c r="E1849" t="s">
        <v>52</v>
      </c>
      <c r="F1849" s="1">
        <v>42842</v>
      </c>
      <c r="G1849" s="1">
        <v>42857</v>
      </c>
      <c r="H1849">
        <v>0</v>
      </c>
      <c r="I1849" t="str">
        <f>VLOOKUP(pipeline!D1849,account,2,FALSE)</f>
        <v>technolgy</v>
      </c>
      <c r="J1849">
        <f t="shared" si="1386"/>
        <v>2005</v>
      </c>
      <c r="K1849">
        <f t="shared" si="1387"/>
        <v>1520.66</v>
      </c>
      <c r="L1849">
        <f t="shared" si="1388"/>
        <v>1806</v>
      </c>
      <c r="M1849" t="str">
        <f t="shared" si="1389"/>
        <v>United States</v>
      </c>
      <c r="N1849">
        <f t="shared" si="1390"/>
        <v>0</v>
      </c>
      <c r="O1849" t="str">
        <f t="shared" si="1391"/>
        <v>GTX</v>
      </c>
      <c r="P1849">
        <f t="shared" si="1392"/>
        <v>1096</v>
      </c>
      <c r="Q1849" t="str">
        <f t="shared" si="1393"/>
        <v>Dustin Brinkmann</v>
      </c>
      <c r="R1849" t="str">
        <f t="shared" si="1394"/>
        <v>Central</v>
      </c>
    </row>
    <row r="1850" spans="1:18">
      <c r="A1850" t="s">
        <v>2014</v>
      </c>
      <c r="B1850" t="s">
        <v>21</v>
      </c>
      <c r="C1850" t="s">
        <v>59</v>
      </c>
      <c r="D1850" t="s">
        <v>290</v>
      </c>
      <c r="E1850" t="s">
        <v>52</v>
      </c>
      <c r="F1850" s="1">
        <v>42842</v>
      </c>
      <c r="G1850" s="1">
        <v>42849</v>
      </c>
      <c r="H1850">
        <v>0</v>
      </c>
      <c r="I1850" t="str">
        <f>VLOOKUP(pipeline!D1850,account,2,FALSE)</f>
        <v>medical</v>
      </c>
      <c r="J1850">
        <f t="shared" si="1386"/>
        <v>2002</v>
      </c>
      <c r="K1850">
        <f t="shared" si="1387"/>
        <v>3178.24</v>
      </c>
      <c r="L1850">
        <f t="shared" si="1388"/>
        <v>4540</v>
      </c>
      <c r="M1850" t="str">
        <f t="shared" si="1389"/>
        <v>United States</v>
      </c>
      <c r="N1850">
        <f t="shared" si="1390"/>
        <v>0</v>
      </c>
      <c r="O1850" t="str">
        <f t="shared" si="1391"/>
        <v>GTX</v>
      </c>
      <c r="P1850">
        <f t="shared" si="1392"/>
        <v>5482</v>
      </c>
      <c r="Q1850" t="str">
        <f t="shared" si="1393"/>
        <v>Dustin Brinkmann</v>
      </c>
      <c r="R1850" t="str">
        <f t="shared" si="1394"/>
        <v>Central</v>
      </c>
    </row>
    <row r="1851" spans="1:18">
      <c r="A1851" t="s">
        <v>2015</v>
      </c>
      <c r="B1851" t="s">
        <v>21</v>
      </c>
      <c r="C1851" t="s">
        <v>56</v>
      </c>
      <c r="D1851" t="s">
        <v>145</v>
      </c>
      <c r="E1851" t="s">
        <v>50</v>
      </c>
      <c r="F1851" s="1">
        <v>42842</v>
      </c>
      <c r="G1851" s="1">
        <v>42909</v>
      </c>
      <c r="H1851">
        <v>48</v>
      </c>
      <c r="I1851" t="str">
        <f>VLOOKUP(pipeline!D1851,account,2,FALSE)</f>
        <v>marketing</v>
      </c>
      <c r="J1851">
        <f t="shared" si="1386"/>
        <v>1985</v>
      </c>
      <c r="K1851">
        <f t="shared" si="1387"/>
        <v>375.43</v>
      </c>
      <c r="L1851">
        <f t="shared" si="1388"/>
        <v>1190</v>
      </c>
      <c r="M1851" t="str">
        <f t="shared" si="1389"/>
        <v>United States</v>
      </c>
      <c r="N1851">
        <f t="shared" si="1390"/>
        <v>0</v>
      </c>
      <c r="O1851" t="str">
        <f t="shared" si="1391"/>
        <v>MG</v>
      </c>
      <c r="P1851">
        <f t="shared" si="1392"/>
        <v>55</v>
      </c>
      <c r="Q1851" t="str">
        <f t="shared" si="1393"/>
        <v>Dustin Brinkmann</v>
      </c>
      <c r="R1851" t="str">
        <f t="shared" si="1394"/>
        <v>Central</v>
      </c>
    </row>
    <row r="1852" spans="1:18">
      <c r="A1852" t="s">
        <v>2016</v>
      </c>
      <c r="B1852" t="s">
        <v>15</v>
      </c>
      <c r="C1852" t="s">
        <v>55</v>
      </c>
      <c r="D1852" t="s">
        <v>316</v>
      </c>
      <c r="E1852" t="s">
        <v>53</v>
      </c>
      <c r="F1852" s="1">
        <v>42842</v>
      </c>
      <c r="I1852" t="str">
        <f>VLOOKUP(pipeline!D1852,account,2,FALSE)</f>
        <v>retail</v>
      </c>
      <c r="J1852">
        <f t="shared" si="1386"/>
        <v>2009</v>
      </c>
      <c r="K1852">
        <f t="shared" si="1387"/>
        <v>497.11</v>
      </c>
      <c r="L1852">
        <f t="shared" si="1388"/>
        <v>1588</v>
      </c>
      <c r="M1852" t="str">
        <f t="shared" si="1389"/>
        <v>United States</v>
      </c>
      <c r="N1852">
        <f t="shared" si="1390"/>
        <v>0</v>
      </c>
      <c r="O1852" t="str">
        <f t="shared" si="1391"/>
        <v>GTX</v>
      </c>
      <c r="P1852">
        <f t="shared" si="1392"/>
        <v>550</v>
      </c>
      <c r="Q1852" t="str">
        <f t="shared" si="1393"/>
        <v>Celia Rouche</v>
      </c>
      <c r="R1852" t="str">
        <f t="shared" si="1394"/>
        <v>West</v>
      </c>
    </row>
    <row r="1853" spans="1:18">
      <c r="A1853" t="s">
        <v>2017</v>
      </c>
      <c r="B1853" t="s">
        <v>15</v>
      </c>
      <c r="C1853" t="s">
        <v>55</v>
      </c>
      <c r="D1853" t="s">
        <v>153</v>
      </c>
      <c r="E1853" t="s">
        <v>50</v>
      </c>
      <c r="F1853" s="1">
        <v>42842</v>
      </c>
      <c r="G1853" s="1">
        <v>42849</v>
      </c>
      <c r="H1853">
        <v>527</v>
      </c>
      <c r="I1853" t="str">
        <f>VLOOKUP(pipeline!D1853,account,2,FALSE)</f>
        <v>retail</v>
      </c>
      <c r="J1853">
        <f t="shared" si="1386"/>
        <v>2001</v>
      </c>
      <c r="K1853">
        <f t="shared" si="1387"/>
        <v>2437.85</v>
      </c>
      <c r="L1853">
        <f t="shared" si="1388"/>
        <v>4874</v>
      </c>
      <c r="M1853" t="str">
        <f t="shared" si="1389"/>
        <v>United States</v>
      </c>
      <c r="N1853">
        <f t="shared" si="1390"/>
        <v>0</v>
      </c>
      <c r="O1853" t="str">
        <f t="shared" si="1391"/>
        <v>GTX</v>
      </c>
      <c r="P1853">
        <f t="shared" si="1392"/>
        <v>550</v>
      </c>
      <c r="Q1853" t="str">
        <f t="shared" si="1393"/>
        <v>Celia Rouche</v>
      </c>
      <c r="R1853" t="str">
        <f t="shared" si="1394"/>
        <v>West</v>
      </c>
    </row>
    <row r="1854" spans="1:18">
      <c r="A1854" t="s">
        <v>2018</v>
      </c>
      <c r="B1854" t="s">
        <v>28</v>
      </c>
      <c r="C1854" t="s">
        <v>58</v>
      </c>
      <c r="D1854" t="s">
        <v>129</v>
      </c>
      <c r="E1854" t="s">
        <v>50</v>
      </c>
      <c r="F1854" s="1">
        <v>42842</v>
      </c>
      <c r="G1854" s="1">
        <v>42848</v>
      </c>
      <c r="H1854">
        <v>1160</v>
      </c>
      <c r="I1854" t="str">
        <f>VLOOKUP(pipeline!D1854,account,2,FALSE)</f>
        <v>marketing</v>
      </c>
      <c r="J1854">
        <f t="shared" si="1386"/>
        <v>1995</v>
      </c>
      <c r="K1854">
        <f t="shared" si="1387"/>
        <v>2173.98</v>
      </c>
      <c r="L1854">
        <f t="shared" si="1388"/>
        <v>2928</v>
      </c>
      <c r="M1854" t="str">
        <f t="shared" si="1389"/>
        <v>United States</v>
      </c>
      <c r="N1854" t="str">
        <f t="shared" si="1390"/>
        <v>Inity</v>
      </c>
      <c r="O1854" t="str">
        <f t="shared" si="1391"/>
        <v>GTX</v>
      </c>
      <c r="P1854">
        <f t="shared" si="1392"/>
        <v>1096</v>
      </c>
      <c r="Q1854" t="str">
        <f t="shared" si="1393"/>
        <v>Melvin Marxen</v>
      </c>
      <c r="R1854" t="str">
        <f t="shared" si="1394"/>
        <v>Central</v>
      </c>
    </row>
    <row r="1855" spans="1:18">
      <c r="A1855" t="s">
        <v>2019</v>
      </c>
      <c r="B1855" t="s">
        <v>29</v>
      </c>
      <c r="C1855" t="s">
        <v>55</v>
      </c>
      <c r="D1855" t="s">
        <v>309</v>
      </c>
      <c r="E1855" t="s">
        <v>50</v>
      </c>
      <c r="F1855" s="1">
        <v>42842</v>
      </c>
      <c r="G1855" s="1">
        <v>42892</v>
      </c>
      <c r="H1855">
        <v>491</v>
      </c>
      <c r="I1855" t="str">
        <f>VLOOKUP(pipeline!D1855,account,2,FALSE)</f>
        <v>marketing</v>
      </c>
      <c r="J1855">
        <f t="shared" si="1386"/>
        <v>1986</v>
      </c>
      <c r="K1855">
        <f t="shared" si="1387"/>
        <v>2403.58</v>
      </c>
      <c r="L1855">
        <f t="shared" si="1388"/>
        <v>8801</v>
      </c>
      <c r="M1855" t="str">
        <f t="shared" si="1389"/>
        <v>United States</v>
      </c>
      <c r="N1855">
        <f t="shared" si="1390"/>
        <v>0</v>
      </c>
      <c r="O1855" t="str">
        <f t="shared" si="1391"/>
        <v>GTX</v>
      </c>
      <c r="P1855">
        <f t="shared" si="1392"/>
        <v>550</v>
      </c>
      <c r="Q1855" t="str">
        <f t="shared" si="1393"/>
        <v>Melvin Marxen</v>
      </c>
      <c r="R1855" t="str">
        <f t="shared" si="1394"/>
        <v>Central</v>
      </c>
    </row>
    <row r="1856" spans="1:18">
      <c r="A1856" t="s">
        <v>2020</v>
      </c>
      <c r="B1856" t="s">
        <v>35</v>
      </c>
      <c r="C1856" t="s">
        <v>55</v>
      </c>
      <c r="D1856" t="s">
        <v>200</v>
      </c>
      <c r="E1856" t="s">
        <v>50</v>
      </c>
      <c r="F1856" s="1">
        <v>42842</v>
      </c>
      <c r="G1856" s="1">
        <v>42844</v>
      </c>
      <c r="H1856">
        <v>555</v>
      </c>
      <c r="I1856" t="str">
        <f>VLOOKUP(pipeline!D1856,account,2,FALSE)</f>
        <v>finance</v>
      </c>
      <c r="J1856">
        <f t="shared" si="1386"/>
        <v>1998</v>
      </c>
      <c r="K1856">
        <f t="shared" si="1387"/>
        <v>2022.14</v>
      </c>
      <c r="L1856">
        <f t="shared" si="1388"/>
        <v>5113</v>
      </c>
      <c r="M1856" t="str">
        <f t="shared" si="1389"/>
        <v>United States</v>
      </c>
      <c r="N1856">
        <f t="shared" si="1390"/>
        <v>0</v>
      </c>
      <c r="O1856" t="str">
        <f t="shared" si="1391"/>
        <v>GTX</v>
      </c>
      <c r="P1856">
        <f t="shared" si="1392"/>
        <v>550</v>
      </c>
      <c r="Q1856" t="str">
        <f t="shared" si="1393"/>
        <v>Rocco Neubert</v>
      </c>
      <c r="R1856" t="str">
        <f t="shared" si="1394"/>
        <v>East</v>
      </c>
    </row>
    <row r="1857" spans="1:18">
      <c r="A1857" t="s">
        <v>2021</v>
      </c>
      <c r="B1857" t="s">
        <v>16</v>
      </c>
      <c r="C1857" t="s">
        <v>56</v>
      </c>
      <c r="D1857" t="s">
        <v>194</v>
      </c>
      <c r="E1857" t="s">
        <v>52</v>
      </c>
      <c r="F1857" s="1">
        <v>42842</v>
      </c>
      <c r="G1857" s="1">
        <v>42852</v>
      </c>
      <c r="H1857">
        <v>0</v>
      </c>
      <c r="I1857" t="str">
        <f>VLOOKUP(pipeline!D1857,account,2,FALSE)</f>
        <v>medical</v>
      </c>
      <c r="J1857">
        <f t="shared" ref="J1857:J1872" si="1395">VLOOKUP(D1857,account,3,FALSE)</f>
        <v>2004</v>
      </c>
      <c r="K1857">
        <f t="shared" ref="K1857:K1872" si="1396">VLOOKUP(D1857,account,4,FALSE)</f>
        <v>1618.89</v>
      </c>
      <c r="L1857">
        <f t="shared" ref="L1857:L1872" si="1397">VLOOKUP(D1857,account,5,FALSE)</f>
        <v>3889</v>
      </c>
      <c r="M1857" t="str">
        <f t="shared" ref="M1857:M1872" si="1398">VLOOKUP(D1857,account,6,FALSE)</f>
        <v>United States</v>
      </c>
      <c r="N1857">
        <f t="shared" ref="N1857:N1872" si="1399">VLOOKUP(D1857,accounts,7,FALSE)</f>
        <v>0</v>
      </c>
      <c r="O1857" t="str">
        <f t="shared" ref="O1857:O1872" si="1400">VLOOKUP(C1857,products,2,FALSE)</f>
        <v>MG</v>
      </c>
      <c r="P1857">
        <f t="shared" ref="P1857:P1865" si="1401">VLOOKUP(C1857,products,3,FALSE)</f>
        <v>55</v>
      </c>
      <c r="Q1857" t="str">
        <f t="shared" ref="Q1857:Q1865" si="1402">VLOOKUP(B1857,sales,2,FALSE)</f>
        <v>Celia Rouche</v>
      </c>
      <c r="R1857" t="str">
        <f t="shared" ref="R1857:R1865" si="1403">VLOOKUP(B1857,sales,3,FALSE)</f>
        <v>West</v>
      </c>
    </row>
    <row r="1858" spans="1:18">
      <c r="A1858" t="s">
        <v>2022</v>
      </c>
      <c r="B1858" t="s">
        <v>23</v>
      </c>
      <c r="C1858" t="s">
        <v>56</v>
      </c>
      <c r="D1858" t="s">
        <v>290</v>
      </c>
      <c r="E1858" t="s">
        <v>50</v>
      </c>
      <c r="F1858" s="1">
        <v>42842</v>
      </c>
      <c r="G1858" s="1">
        <v>42848</v>
      </c>
      <c r="H1858">
        <v>62</v>
      </c>
      <c r="I1858" t="str">
        <f>VLOOKUP(pipeline!D1858,account,2,FALSE)</f>
        <v>medical</v>
      </c>
      <c r="J1858">
        <f t="shared" si="1395"/>
        <v>2002</v>
      </c>
      <c r="K1858">
        <f t="shared" si="1396"/>
        <v>3178.24</v>
      </c>
      <c r="L1858">
        <f t="shared" si="1397"/>
        <v>4540</v>
      </c>
      <c r="M1858" t="str">
        <f t="shared" si="1398"/>
        <v>United States</v>
      </c>
      <c r="N1858">
        <f t="shared" si="1399"/>
        <v>0</v>
      </c>
      <c r="O1858" t="str">
        <f t="shared" si="1400"/>
        <v>MG</v>
      </c>
      <c r="P1858">
        <f t="shared" si="1401"/>
        <v>55</v>
      </c>
      <c r="Q1858" t="str">
        <f t="shared" si="1402"/>
        <v>Dustin Brinkmann</v>
      </c>
      <c r="R1858" t="str">
        <f t="shared" si="1403"/>
        <v>Central</v>
      </c>
    </row>
    <row r="1859" spans="1:18">
      <c r="A1859" t="s">
        <v>2023</v>
      </c>
      <c r="B1859" t="s">
        <v>10</v>
      </c>
      <c r="C1859" t="s">
        <v>56</v>
      </c>
      <c r="D1859" t="s">
        <v>121</v>
      </c>
      <c r="E1859" t="s">
        <v>52</v>
      </c>
      <c r="F1859" s="1">
        <v>42842</v>
      </c>
      <c r="G1859" s="1">
        <v>42851</v>
      </c>
      <c r="H1859">
        <v>0</v>
      </c>
      <c r="I1859" t="str">
        <f>VLOOKUP(pipeline!D1859,account,2,FALSE)</f>
        <v>retail</v>
      </c>
      <c r="J1859">
        <f t="shared" si="1395"/>
        <v>1995</v>
      </c>
      <c r="K1859">
        <f t="shared" si="1396"/>
        <v>5158.71</v>
      </c>
      <c r="L1859">
        <f t="shared" si="1397"/>
        <v>17479</v>
      </c>
      <c r="M1859" t="str">
        <f t="shared" si="1398"/>
        <v>Japan</v>
      </c>
      <c r="N1859">
        <f t="shared" si="1399"/>
        <v>0</v>
      </c>
      <c r="O1859" t="str">
        <f t="shared" si="1400"/>
        <v>MG</v>
      </c>
      <c r="P1859">
        <f t="shared" si="1401"/>
        <v>55</v>
      </c>
      <c r="Q1859" t="str">
        <f t="shared" si="1402"/>
        <v>Cara Losch</v>
      </c>
      <c r="R1859" t="str">
        <f t="shared" si="1403"/>
        <v>East</v>
      </c>
    </row>
    <row r="1860" spans="1:18">
      <c r="A1860" t="s">
        <v>2024</v>
      </c>
      <c r="B1860" t="s">
        <v>10</v>
      </c>
      <c r="C1860" t="s">
        <v>56</v>
      </c>
      <c r="D1860" t="s">
        <v>210</v>
      </c>
      <c r="E1860" t="s">
        <v>50</v>
      </c>
      <c r="F1860" s="1">
        <v>42842</v>
      </c>
      <c r="G1860" s="1">
        <v>42850</v>
      </c>
      <c r="H1860">
        <v>56</v>
      </c>
      <c r="I1860" t="str">
        <f>VLOOKUP(pipeline!D1860,account,2,FALSE)</f>
        <v>technolgy</v>
      </c>
      <c r="J1860">
        <f t="shared" si="1395"/>
        <v>1980</v>
      </c>
      <c r="K1860">
        <f t="shared" si="1396"/>
        <v>7708.38</v>
      </c>
      <c r="L1860">
        <f t="shared" si="1397"/>
        <v>13756</v>
      </c>
      <c r="M1860" t="str">
        <f t="shared" si="1398"/>
        <v>United States</v>
      </c>
      <c r="N1860">
        <f t="shared" si="1399"/>
        <v>0</v>
      </c>
      <c r="O1860" t="str">
        <f t="shared" si="1400"/>
        <v>MG</v>
      </c>
      <c r="P1860">
        <f t="shared" si="1401"/>
        <v>55</v>
      </c>
      <c r="Q1860" t="str">
        <f t="shared" si="1402"/>
        <v>Cara Losch</v>
      </c>
      <c r="R1860" t="str">
        <f t="shared" si="1403"/>
        <v>East</v>
      </c>
    </row>
    <row r="1861" spans="1:18">
      <c r="A1861" t="s">
        <v>2025</v>
      </c>
      <c r="B1861" t="s">
        <v>11</v>
      </c>
      <c r="C1861" t="s">
        <v>57</v>
      </c>
      <c r="D1861" t="s">
        <v>136</v>
      </c>
      <c r="E1861" t="s">
        <v>50</v>
      </c>
      <c r="F1861" s="1">
        <v>42842</v>
      </c>
      <c r="G1861" s="1">
        <v>42848</v>
      </c>
      <c r="H1861">
        <v>3490</v>
      </c>
      <c r="I1861" t="str">
        <f>VLOOKUP(pipeline!D1861,account,2,FALSE)</f>
        <v>medical</v>
      </c>
      <c r="J1861">
        <f t="shared" si="1395"/>
        <v>1996</v>
      </c>
      <c r="K1861">
        <f t="shared" si="1396"/>
        <v>439.21</v>
      </c>
      <c r="L1861">
        <f t="shared" si="1397"/>
        <v>792</v>
      </c>
      <c r="M1861" t="str">
        <f t="shared" si="1398"/>
        <v>United States</v>
      </c>
      <c r="N1861">
        <f t="shared" si="1399"/>
        <v>0</v>
      </c>
      <c r="O1861" t="str">
        <f t="shared" si="1400"/>
        <v>MG</v>
      </c>
      <c r="P1861">
        <f t="shared" si="1401"/>
        <v>3393</v>
      </c>
      <c r="Q1861" t="str">
        <f t="shared" si="1402"/>
        <v>Cara Losch</v>
      </c>
      <c r="R1861" t="str">
        <f t="shared" si="1403"/>
        <v>East</v>
      </c>
    </row>
    <row r="1862" spans="1:18">
      <c r="A1862" t="s">
        <v>2026</v>
      </c>
      <c r="B1862" t="s">
        <v>19</v>
      </c>
      <c r="C1862" t="s">
        <v>56</v>
      </c>
      <c r="D1862" t="s">
        <v>297</v>
      </c>
      <c r="E1862" t="s">
        <v>52</v>
      </c>
      <c r="F1862" s="1">
        <v>42843</v>
      </c>
      <c r="G1862" s="1">
        <v>42849</v>
      </c>
      <c r="H1862">
        <v>0</v>
      </c>
      <c r="I1862" t="str">
        <f>VLOOKUP(pipeline!D1862,account,2,FALSE)</f>
        <v>medical</v>
      </c>
      <c r="J1862">
        <f t="shared" si="1395"/>
        <v>1986</v>
      </c>
      <c r="K1862">
        <f t="shared" si="1396"/>
        <v>647.18</v>
      </c>
      <c r="L1862">
        <f t="shared" si="1397"/>
        <v>1185</v>
      </c>
      <c r="M1862" t="str">
        <f t="shared" si="1398"/>
        <v>Kenya</v>
      </c>
      <c r="N1862">
        <f t="shared" si="1399"/>
        <v>0</v>
      </c>
      <c r="O1862" t="str">
        <f t="shared" si="1400"/>
        <v>MG</v>
      </c>
      <c r="P1862">
        <f t="shared" si="1401"/>
        <v>55</v>
      </c>
      <c r="Q1862" t="str">
        <f t="shared" si="1402"/>
        <v>Dustin Brinkmann</v>
      </c>
      <c r="R1862" t="str">
        <f t="shared" si="1403"/>
        <v>Central</v>
      </c>
    </row>
    <row r="1863" spans="1:18">
      <c r="A1863" t="s">
        <v>2027</v>
      </c>
      <c r="B1863" t="s">
        <v>19</v>
      </c>
      <c r="C1863" t="s">
        <v>56</v>
      </c>
      <c r="D1863" t="s">
        <v>297</v>
      </c>
      <c r="E1863" t="s">
        <v>50</v>
      </c>
      <c r="F1863" s="1">
        <v>42843</v>
      </c>
      <c r="G1863" s="1">
        <v>42850</v>
      </c>
      <c r="H1863">
        <v>51</v>
      </c>
      <c r="I1863" t="str">
        <f>VLOOKUP(pipeline!D1863,account,2,FALSE)</f>
        <v>medical</v>
      </c>
      <c r="J1863">
        <f t="shared" si="1395"/>
        <v>1986</v>
      </c>
      <c r="K1863">
        <f t="shared" si="1396"/>
        <v>647.18</v>
      </c>
      <c r="L1863">
        <f t="shared" si="1397"/>
        <v>1185</v>
      </c>
      <c r="M1863" t="str">
        <f t="shared" si="1398"/>
        <v>Kenya</v>
      </c>
      <c r="N1863">
        <f t="shared" si="1399"/>
        <v>0</v>
      </c>
      <c r="O1863" t="str">
        <f t="shared" si="1400"/>
        <v>MG</v>
      </c>
      <c r="P1863">
        <f t="shared" si="1401"/>
        <v>55</v>
      </c>
      <c r="Q1863" t="str">
        <f t="shared" si="1402"/>
        <v>Dustin Brinkmann</v>
      </c>
      <c r="R1863" t="str">
        <f t="shared" si="1403"/>
        <v>Central</v>
      </c>
    </row>
    <row r="1864" spans="1:18">
      <c r="A1864" t="s">
        <v>2028</v>
      </c>
      <c r="B1864" t="s">
        <v>19</v>
      </c>
      <c r="C1864" t="s">
        <v>56</v>
      </c>
      <c r="D1864" t="s">
        <v>226</v>
      </c>
      <c r="E1864" t="s">
        <v>50</v>
      </c>
      <c r="F1864" s="1">
        <v>42843</v>
      </c>
      <c r="G1864" s="1">
        <v>42906</v>
      </c>
      <c r="H1864">
        <v>54</v>
      </c>
      <c r="I1864" t="str">
        <f>VLOOKUP(pipeline!D1864,account,2,FALSE)</f>
        <v>medical</v>
      </c>
      <c r="J1864">
        <f t="shared" si="1395"/>
        <v>2017</v>
      </c>
      <c r="K1864">
        <f t="shared" si="1396"/>
        <v>4.54</v>
      </c>
      <c r="L1864">
        <f t="shared" si="1397"/>
        <v>9</v>
      </c>
      <c r="M1864" t="str">
        <f t="shared" si="1398"/>
        <v>United States</v>
      </c>
      <c r="N1864">
        <f t="shared" si="1399"/>
        <v>0</v>
      </c>
      <c r="O1864" t="str">
        <f t="shared" si="1400"/>
        <v>MG</v>
      </c>
      <c r="P1864">
        <f t="shared" si="1401"/>
        <v>55</v>
      </c>
      <c r="Q1864" t="str">
        <f t="shared" si="1402"/>
        <v>Dustin Brinkmann</v>
      </c>
      <c r="R1864" t="str">
        <f t="shared" si="1403"/>
        <v>Central</v>
      </c>
    </row>
    <row r="1865" spans="1:18">
      <c r="A1865" t="s">
        <v>2029</v>
      </c>
      <c r="B1865" t="s">
        <v>19</v>
      </c>
      <c r="C1865" t="s">
        <v>56</v>
      </c>
      <c r="D1865" t="s">
        <v>149</v>
      </c>
      <c r="E1865" t="s">
        <v>50</v>
      </c>
      <c r="F1865" s="1">
        <v>42843</v>
      </c>
      <c r="G1865" s="1">
        <v>42852</v>
      </c>
      <c r="H1865">
        <v>56</v>
      </c>
      <c r="I1865" t="str">
        <f>VLOOKUP(pipeline!D1865,account,2,FALSE)</f>
        <v>technolgy</v>
      </c>
      <c r="J1865">
        <f t="shared" si="1395"/>
        <v>2005</v>
      </c>
      <c r="K1865">
        <f t="shared" si="1396"/>
        <v>1520.66</v>
      </c>
      <c r="L1865">
        <f t="shared" si="1397"/>
        <v>1806</v>
      </c>
      <c r="M1865" t="str">
        <f t="shared" si="1398"/>
        <v>United States</v>
      </c>
      <c r="N1865">
        <f t="shared" si="1399"/>
        <v>0</v>
      </c>
      <c r="O1865" t="str">
        <f t="shared" si="1400"/>
        <v>MG</v>
      </c>
      <c r="P1865">
        <f t="shared" si="1401"/>
        <v>55</v>
      </c>
      <c r="Q1865" t="str">
        <f t="shared" si="1402"/>
        <v>Dustin Brinkmann</v>
      </c>
      <c r="R1865" t="str">
        <f t="shared" si="1403"/>
        <v>Central</v>
      </c>
    </row>
    <row r="1866" spans="1:18">
      <c r="A1866" t="s">
        <v>2030</v>
      </c>
      <c r="B1866" t="s">
        <v>32</v>
      </c>
      <c r="C1866" t="s">
        <v>57</v>
      </c>
      <c r="D1866" t="s">
        <v>245</v>
      </c>
      <c r="E1866" t="s">
        <v>50</v>
      </c>
      <c r="F1866" s="1">
        <v>42843</v>
      </c>
      <c r="G1866" s="1">
        <v>42951</v>
      </c>
      <c r="H1866">
        <v>3808</v>
      </c>
      <c r="I1866" t="str">
        <f>VLOOKUP(pipeline!D1866,account,2,FALSE)</f>
        <v>retail</v>
      </c>
      <c r="J1866">
        <f t="shared" si="1395"/>
        <v>1990</v>
      </c>
      <c r="K1866">
        <f t="shared" si="1396"/>
        <v>2520.83</v>
      </c>
      <c r="L1866">
        <f t="shared" si="1397"/>
        <v>3502</v>
      </c>
      <c r="M1866" t="str">
        <f t="shared" si="1398"/>
        <v>United States</v>
      </c>
      <c r="N1866">
        <f t="shared" si="1399"/>
        <v>0</v>
      </c>
      <c r="O1866" t="str">
        <f t="shared" si="1400"/>
        <v>MG</v>
      </c>
      <c r="P1866">
        <f t="shared" ref="P1866:P1871" si="1404">VLOOKUP(C1866,products,3,FALSE)</f>
        <v>3393</v>
      </c>
      <c r="Q1866" t="str">
        <f t="shared" ref="Q1866:Q1871" si="1405">VLOOKUP(B1866,sales,2,FALSE)</f>
        <v>Rocco Neubert</v>
      </c>
      <c r="R1866" t="str">
        <f t="shared" ref="R1866:R1871" si="1406">VLOOKUP(B1866,sales,3,FALSE)</f>
        <v>East</v>
      </c>
    </row>
    <row r="1867" spans="1:18">
      <c r="A1867" t="s">
        <v>2031</v>
      </c>
      <c r="B1867" t="s">
        <v>7</v>
      </c>
      <c r="C1867" t="s">
        <v>59</v>
      </c>
      <c r="D1867" t="s">
        <v>277</v>
      </c>
      <c r="E1867" t="s">
        <v>52</v>
      </c>
      <c r="F1867" s="1">
        <v>42843</v>
      </c>
      <c r="G1867" s="1">
        <v>42859</v>
      </c>
      <c r="H1867">
        <v>0</v>
      </c>
      <c r="I1867" t="str">
        <f>VLOOKUP(pipeline!D1867,account,2,FALSE)</f>
        <v>retail</v>
      </c>
      <c r="J1867">
        <f t="shared" si="1395"/>
        <v>2005</v>
      </c>
      <c r="K1867">
        <f t="shared" si="1396"/>
        <v>2261.05</v>
      </c>
      <c r="L1867">
        <f t="shared" si="1397"/>
        <v>3851</v>
      </c>
      <c r="M1867" t="str">
        <f t="shared" si="1398"/>
        <v>United States</v>
      </c>
      <c r="N1867">
        <f t="shared" si="1399"/>
        <v>0</v>
      </c>
      <c r="O1867" t="str">
        <f t="shared" si="1400"/>
        <v>GTX</v>
      </c>
      <c r="P1867">
        <f t="shared" si="1404"/>
        <v>5482</v>
      </c>
      <c r="Q1867" t="str">
        <f t="shared" si="1405"/>
        <v>Cara Losch</v>
      </c>
      <c r="R1867" t="str">
        <f t="shared" si="1406"/>
        <v>East</v>
      </c>
    </row>
    <row r="1868" spans="1:18">
      <c r="A1868" t="s">
        <v>2032</v>
      </c>
      <c r="B1868" t="s">
        <v>7</v>
      </c>
      <c r="C1868" t="s">
        <v>57</v>
      </c>
      <c r="D1868" t="s">
        <v>210</v>
      </c>
      <c r="E1868" t="s">
        <v>50</v>
      </c>
      <c r="F1868" s="1">
        <v>42843</v>
      </c>
      <c r="G1868" s="1">
        <v>42858</v>
      </c>
      <c r="H1868">
        <v>3041</v>
      </c>
      <c r="I1868" t="str">
        <f>VLOOKUP(pipeline!D1868,account,2,FALSE)</f>
        <v>technolgy</v>
      </c>
      <c r="J1868">
        <f t="shared" si="1395"/>
        <v>1980</v>
      </c>
      <c r="K1868">
        <f t="shared" si="1396"/>
        <v>7708.38</v>
      </c>
      <c r="L1868">
        <f t="shared" si="1397"/>
        <v>13756</v>
      </c>
      <c r="M1868" t="str">
        <f t="shared" si="1398"/>
        <v>United States</v>
      </c>
      <c r="N1868">
        <f t="shared" si="1399"/>
        <v>0</v>
      </c>
      <c r="O1868" t="str">
        <f t="shared" si="1400"/>
        <v>MG</v>
      </c>
      <c r="P1868">
        <f t="shared" si="1404"/>
        <v>3393</v>
      </c>
      <c r="Q1868" t="str">
        <f t="shared" si="1405"/>
        <v>Cara Losch</v>
      </c>
      <c r="R1868" t="str">
        <f t="shared" si="1406"/>
        <v>East</v>
      </c>
    </row>
    <row r="1869" spans="1:18">
      <c r="A1869" t="s">
        <v>2033</v>
      </c>
      <c r="B1869" t="s">
        <v>34</v>
      </c>
      <c r="C1869" t="s">
        <v>55</v>
      </c>
      <c r="D1869" t="s">
        <v>124</v>
      </c>
      <c r="E1869" t="s">
        <v>52</v>
      </c>
      <c r="F1869" s="1">
        <v>42843</v>
      </c>
      <c r="G1869" s="1">
        <v>42850</v>
      </c>
      <c r="H1869">
        <v>0</v>
      </c>
      <c r="I1869" t="str">
        <f>VLOOKUP(pipeline!D1869,account,2,FALSE)</f>
        <v>entertainment</v>
      </c>
      <c r="J1869">
        <f t="shared" si="1395"/>
        <v>1989</v>
      </c>
      <c r="K1869">
        <f t="shared" si="1396"/>
        <v>3838.39</v>
      </c>
      <c r="L1869">
        <f t="shared" si="1397"/>
        <v>8274</v>
      </c>
      <c r="M1869" t="str">
        <f t="shared" si="1398"/>
        <v>United States</v>
      </c>
      <c r="N1869">
        <f t="shared" si="1399"/>
        <v>0</v>
      </c>
      <c r="O1869" t="str">
        <f t="shared" si="1400"/>
        <v>GTX</v>
      </c>
      <c r="P1869">
        <f t="shared" si="1404"/>
        <v>550</v>
      </c>
      <c r="Q1869" t="str">
        <f t="shared" si="1405"/>
        <v>Rocco Neubert</v>
      </c>
      <c r="R1869" t="str">
        <f t="shared" si="1406"/>
        <v>East</v>
      </c>
    </row>
    <row r="1870" spans="1:18">
      <c r="A1870" t="s">
        <v>2034</v>
      </c>
      <c r="B1870" t="s">
        <v>13</v>
      </c>
      <c r="C1870" t="s">
        <v>60</v>
      </c>
      <c r="D1870" t="s">
        <v>124</v>
      </c>
      <c r="E1870" t="s">
        <v>53</v>
      </c>
      <c r="F1870" s="1">
        <v>42843</v>
      </c>
      <c r="I1870" t="str">
        <f>VLOOKUP(pipeline!D1870,account,2,FALSE)</f>
        <v>entertainment</v>
      </c>
      <c r="J1870">
        <f t="shared" si="1395"/>
        <v>1989</v>
      </c>
      <c r="K1870">
        <f t="shared" si="1396"/>
        <v>3838.39</v>
      </c>
      <c r="L1870">
        <f t="shared" si="1397"/>
        <v>8274</v>
      </c>
      <c r="M1870" t="str">
        <f t="shared" si="1398"/>
        <v>United States</v>
      </c>
      <c r="N1870">
        <f t="shared" si="1399"/>
        <v>0</v>
      </c>
      <c r="O1870" t="str">
        <f t="shared" si="1400"/>
        <v>GTK</v>
      </c>
      <c r="P1870">
        <f t="shared" si="1404"/>
        <v>26768</v>
      </c>
      <c r="Q1870" t="str">
        <f t="shared" si="1405"/>
        <v>Celia Rouche</v>
      </c>
      <c r="R1870" t="str">
        <f t="shared" si="1406"/>
        <v>West</v>
      </c>
    </row>
    <row r="1871" spans="1:18">
      <c r="A1871" t="s">
        <v>2035</v>
      </c>
      <c r="B1871" t="s">
        <v>8</v>
      </c>
      <c r="C1871" t="s">
        <v>57</v>
      </c>
      <c r="D1871" t="s">
        <v>226</v>
      </c>
      <c r="E1871" t="s">
        <v>52</v>
      </c>
      <c r="F1871" s="1">
        <v>42843</v>
      </c>
      <c r="G1871" s="1">
        <v>42855</v>
      </c>
      <c r="H1871">
        <v>0</v>
      </c>
      <c r="I1871" t="str">
        <f>VLOOKUP(pipeline!D1871,account,2,FALSE)</f>
        <v>medical</v>
      </c>
      <c r="J1871">
        <f t="shared" si="1395"/>
        <v>2017</v>
      </c>
      <c r="K1871">
        <f t="shared" si="1396"/>
        <v>4.54</v>
      </c>
      <c r="L1871">
        <f t="shared" si="1397"/>
        <v>9</v>
      </c>
      <c r="M1871" t="str">
        <f t="shared" si="1398"/>
        <v>United States</v>
      </c>
      <c r="N1871">
        <f t="shared" si="1399"/>
        <v>0</v>
      </c>
      <c r="O1871" t="str">
        <f t="shared" si="1400"/>
        <v>MG</v>
      </c>
      <c r="P1871">
        <f t="shared" si="1404"/>
        <v>3393</v>
      </c>
      <c r="Q1871" t="str">
        <f t="shared" si="1405"/>
        <v>Cara Losch</v>
      </c>
      <c r="R1871" t="str">
        <f t="shared" si="1406"/>
        <v>East</v>
      </c>
    </row>
    <row r="1872" spans="1:18">
      <c r="A1872" t="s">
        <v>2036</v>
      </c>
      <c r="B1872" t="s">
        <v>14</v>
      </c>
      <c r="C1872" t="s">
        <v>59</v>
      </c>
      <c r="D1872" t="s">
        <v>167</v>
      </c>
      <c r="E1872" t="s">
        <v>52</v>
      </c>
      <c r="F1872" s="1">
        <v>42843</v>
      </c>
      <c r="G1872" s="1">
        <v>42848</v>
      </c>
      <c r="H1872">
        <v>0</v>
      </c>
      <c r="I1872" t="str">
        <f>VLOOKUP(pipeline!D1872,account,2,FALSE)</f>
        <v>marketing</v>
      </c>
      <c r="J1872">
        <f t="shared" si="1395"/>
        <v>2000</v>
      </c>
      <c r="K1872">
        <f t="shared" si="1396"/>
        <v>2952.73</v>
      </c>
      <c r="L1872">
        <f t="shared" si="1397"/>
        <v>5107</v>
      </c>
      <c r="M1872" t="str">
        <f t="shared" si="1398"/>
        <v>United States</v>
      </c>
      <c r="N1872">
        <f t="shared" si="1399"/>
        <v>0</v>
      </c>
      <c r="O1872" t="str">
        <f t="shared" si="1400"/>
        <v>GTX</v>
      </c>
      <c r="P1872">
        <f>VLOOKUP(C1872,products,3,FALSE)</f>
        <v>5482</v>
      </c>
      <c r="Q1872" t="str">
        <f>VLOOKUP(B1872,sales,2,FALSE)</f>
        <v>Celia Rouche</v>
      </c>
      <c r="R1872" t="str">
        <f>VLOOKUP(B1872,sales,3,FALSE)</f>
        <v>West</v>
      </c>
    </row>
    <row r="1873" spans="1:18">
      <c r="A1873" t="s">
        <v>2037</v>
      </c>
      <c r="B1873" t="s">
        <v>37</v>
      </c>
      <c r="C1873" t="s">
        <v>58</v>
      </c>
      <c r="D1873" t="s">
        <v>151</v>
      </c>
      <c r="E1873" t="s">
        <v>52</v>
      </c>
      <c r="F1873" s="1">
        <v>42843</v>
      </c>
      <c r="G1873" s="1">
        <v>42845</v>
      </c>
      <c r="H1873">
        <v>0</v>
      </c>
      <c r="I1873" t="str">
        <f>VLOOKUP(pipeline!D1873,account,2,FALSE)</f>
        <v>finance</v>
      </c>
      <c r="J1873">
        <f t="shared" ref="J1873:J1882" si="1407">VLOOKUP(D1873,account,3,FALSE)</f>
        <v>2008</v>
      </c>
      <c r="K1873">
        <f t="shared" ref="K1873:K1882" si="1408">VLOOKUP(D1873,account,4,FALSE)</f>
        <v>52.5</v>
      </c>
      <c r="L1873">
        <f t="shared" ref="L1873:L1882" si="1409">VLOOKUP(D1873,account,5,FALSE)</f>
        <v>165</v>
      </c>
      <c r="M1873" t="str">
        <f t="shared" ref="M1873:M1882" si="1410">VLOOKUP(D1873,account,6,FALSE)</f>
        <v>United States</v>
      </c>
      <c r="N1873">
        <f t="shared" ref="N1873:N1882" si="1411">VLOOKUP(D1873,accounts,7,FALSE)</f>
        <v>0</v>
      </c>
      <c r="O1873" t="str">
        <f t="shared" ref="O1873:O1882" si="1412">VLOOKUP(C1873,products,2,FALSE)</f>
        <v>GTX</v>
      </c>
      <c r="P1873">
        <f t="shared" ref="P1873:P1880" si="1413">VLOOKUP(C1873,products,3,FALSE)</f>
        <v>1096</v>
      </c>
      <c r="Q1873" t="str">
        <f t="shared" ref="Q1873:Q1880" si="1414">VLOOKUP(B1873,sales,2,FALSE)</f>
        <v>Summer Sewald</v>
      </c>
      <c r="R1873" t="str">
        <f t="shared" ref="R1873:R1880" si="1415">VLOOKUP(B1873,sales,3,FALSE)</f>
        <v>West</v>
      </c>
    </row>
    <row r="1874" spans="1:18">
      <c r="A1874" t="s">
        <v>2038</v>
      </c>
      <c r="B1874" t="s">
        <v>37</v>
      </c>
      <c r="C1874" t="s">
        <v>56</v>
      </c>
      <c r="D1874" t="s">
        <v>174</v>
      </c>
      <c r="E1874" t="s">
        <v>50</v>
      </c>
      <c r="F1874" s="1">
        <v>42843</v>
      </c>
      <c r="G1874" s="1">
        <v>42854</v>
      </c>
      <c r="H1874">
        <v>44</v>
      </c>
      <c r="I1874" t="str">
        <f>VLOOKUP(pipeline!D1874,account,2,FALSE)</f>
        <v>software</v>
      </c>
      <c r="J1874">
        <f t="shared" si="1407"/>
        <v>1982</v>
      </c>
      <c r="K1874">
        <f t="shared" si="1408"/>
        <v>11698.03</v>
      </c>
      <c r="L1874">
        <f t="shared" si="1409"/>
        <v>34288</v>
      </c>
      <c r="M1874" t="str">
        <f t="shared" si="1410"/>
        <v>United States</v>
      </c>
      <c r="N1874">
        <f t="shared" si="1411"/>
        <v>0</v>
      </c>
      <c r="O1874" t="str">
        <f t="shared" si="1412"/>
        <v>MG</v>
      </c>
      <c r="P1874">
        <f t="shared" si="1413"/>
        <v>55</v>
      </c>
      <c r="Q1874" t="str">
        <f t="shared" si="1414"/>
        <v>Summer Sewald</v>
      </c>
      <c r="R1874" t="str">
        <f t="shared" si="1415"/>
        <v>West</v>
      </c>
    </row>
    <row r="1875" spans="1:18">
      <c r="A1875" t="s">
        <v>2039</v>
      </c>
      <c r="B1875" t="s">
        <v>38</v>
      </c>
      <c r="C1875" t="s">
        <v>59</v>
      </c>
      <c r="D1875" t="s">
        <v>266</v>
      </c>
      <c r="E1875" t="s">
        <v>52</v>
      </c>
      <c r="F1875" s="1">
        <v>42843</v>
      </c>
      <c r="G1875" s="1">
        <v>42849</v>
      </c>
      <c r="H1875">
        <v>0</v>
      </c>
      <c r="I1875" t="str">
        <f>VLOOKUP(pipeline!D1875,account,2,FALSE)</f>
        <v>finance</v>
      </c>
      <c r="J1875">
        <f t="shared" si="1407"/>
        <v>1993</v>
      </c>
      <c r="K1875">
        <f t="shared" si="1408"/>
        <v>7537.24</v>
      </c>
      <c r="L1875">
        <f t="shared" si="1409"/>
        <v>20293</v>
      </c>
      <c r="M1875" t="str">
        <f t="shared" si="1410"/>
        <v>United States</v>
      </c>
      <c r="N1875">
        <f t="shared" si="1411"/>
        <v>0</v>
      </c>
      <c r="O1875" t="str">
        <f t="shared" si="1412"/>
        <v>GTX</v>
      </c>
      <c r="P1875">
        <f t="shared" si="1413"/>
        <v>5482</v>
      </c>
      <c r="Q1875" t="str">
        <f t="shared" si="1414"/>
        <v>Summer Sewald</v>
      </c>
      <c r="R1875" t="str">
        <f t="shared" si="1415"/>
        <v>West</v>
      </c>
    </row>
    <row r="1876" spans="1:18">
      <c r="A1876" t="s">
        <v>2040</v>
      </c>
      <c r="B1876" t="s">
        <v>38</v>
      </c>
      <c r="C1876" t="s">
        <v>55</v>
      </c>
      <c r="D1876" t="s">
        <v>231</v>
      </c>
      <c r="E1876" t="s">
        <v>50</v>
      </c>
      <c r="F1876" s="1">
        <v>42843</v>
      </c>
      <c r="G1876" s="1">
        <v>42849</v>
      </c>
      <c r="H1876">
        <v>552</v>
      </c>
      <c r="I1876" t="str">
        <f>VLOOKUP(pipeline!D1876,account,2,FALSE)</f>
        <v>technolgy</v>
      </c>
      <c r="J1876">
        <f t="shared" si="1407"/>
        <v>2010</v>
      </c>
      <c r="K1876">
        <f t="shared" si="1408"/>
        <v>587.72</v>
      </c>
      <c r="L1876">
        <f t="shared" si="1409"/>
        <v>1501</v>
      </c>
      <c r="M1876" t="str">
        <f t="shared" si="1410"/>
        <v>United States</v>
      </c>
      <c r="N1876">
        <f t="shared" si="1411"/>
        <v>0</v>
      </c>
      <c r="O1876" t="str">
        <f t="shared" si="1412"/>
        <v>GTX</v>
      </c>
      <c r="P1876">
        <f t="shared" si="1413"/>
        <v>550</v>
      </c>
      <c r="Q1876" t="str">
        <f t="shared" si="1414"/>
        <v>Summer Sewald</v>
      </c>
      <c r="R1876" t="str">
        <f t="shared" si="1415"/>
        <v>West</v>
      </c>
    </row>
    <row r="1877" spans="1:18">
      <c r="A1877" t="s">
        <v>2041</v>
      </c>
      <c r="B1877" t="s">
        <v>39</v>
      </c>
      <c r="C1877" t="s">
        <v>59</v>
      </c>
      <c r="D1877" t="s">
        <v>228</v>
      </c>
      <c r="E1877" t="s">
        <v>53</v>
      </c>
      <c r="F1877" s="1">
        <v>42843</v>
      </c>
      <c r="I1877" t="str">
        <f>VLOOKUP(pipeline!D1877,account,2,FALSE)</f>
        <v>finance</v>
      </c>
      <c r="J1877">
        <f t="shared" si="1407"/>
        <v>1994</v>
      </c>
      <c r="K1877">
        <f t="shared" si="1408"/>
        <v>355.23</v>
      </c>
      <c r="L1877">
        <f t="shared" si="1409"/>
        <v>853</v>
      </c>
      <c r="M1877" t="str">
        <f t="shared" si="1410"/>
        <v>United States</v>
      </c>
      <c r="N1877">
        <f t="shared" si="1411"/>
        <v>0</v>
      </c>
      <c r="O1877" t="str">
        <f t="shared" si="1412"/>
        <v>GTX</v>
      </c>
      <c r="P1877">
        <f t="shared" si="1413"/>
        <v>5482</v>
      </c>
      <c r="Q1877" t="str">
        <f t="shared" si="1414"/>
        <v>Summer Sewald</v>
      </c>
      <c r="R1877" t="str">
        <f t="shared" si="1415"/>
        <v>West</v>
      </c>
    </row>
    <row r="1878" spans="1:18">
      <c r="A1878" t="s">
        <v>2042</v>
      </c>
      <c r="B1878" t="s">
        <v>39</v>
      </c>
      <c r="C1878" t="s">
        <v>55</v>
      </c>
      <c r="D1878" t="s">
        <v>621</v>
      </c>
      <c r="E1878" t="s">
        <v>50</v>
      </c>
      <c r="F1878" s="1">
        <v>42843</v>
      </c>
      <c r="G1878" s="1">
        <v>42851</v>
      </c>
      <c r="H1878">
        <v>474</v>
      </c>
      <c r="I1878" t="str">
        <f>VLOOKUP(pipeline!D1878,account,2,FALSE)</f>
        <v>services</v>
      </c>
      <c r="J1878">
        <f t="shared" si="1407"/>
        <v>1991</v>
      </c>
      <c r="K1878">
        <f t="shared" si="1408"/>
        <v>1012.72</v>
      </c>
      <c r="L1878">
        <f t="shared" si="1409"/>
        <v>3492</v>
      </c>
      <c r="M1878" t="str">
        <f t="shared" si="1410"/>
        <v>Germany</v>
      </c>
      <c r="N1878">
        <f t="shared" si="1411"/>
        <v>0</v>
      </c>
      <c r="O1878" t="str">
        <f t="shared" si="1412"/>
        <v>GTX</v>
      </c>
      <c r="P1878">
        <f t="shared" si="1413"/>
        <v>550</v>
      </c>
      <c r="Q1878" t="str">
        <f t="shared" si="1414"/>
        <v>Summer Sewald</v>
      </c>
      <c r="R1878" t="str">
        <f t="shared" si="1415"/>
        <v>West</v>
      </c>
    </row>
    <row r="1879" spans="1:18">
      <c r="A1879" t="s">
        <v>2043</v>
      </c>
      <c r="B1879" t="s">
        <v>39</v>
      </c>
      <c r="C1879" t="s">
        <v>58</v>
      </c>
      <c r="D1879" t="s">
        <v>266</v>
      </c>
      <c r="E1879" t="s">
        <v>50</v>
      </c>
      <c r="F1879" s="1">
        <v>42843</v>
      </c>
      <c r="G1879" s="1">
        <v>42847</v>
      </c>
      <c r="H1879">
        <v>1158</v>
      </c>
      <c r="I1879" t="str">
        <f>VLOOKUP(pipeline!D1879,account,2,FALSE)</f>
        <v>finance</v>
      </c>
      <c r="J1879">
        <f t="shared" si="1407"/>
        <v>1993</v>
      </c>
      <c r="K1879">
        <f t="shared" si="1408"/>
        <v>7537.24</v>
      </c>
      <c r="L1879">
        <f t="shared" si="1409"/>
        <v>20293</v>
      </c>
      <c r="M1879" t="str">
        <f t="shared" si="1410"/>
        <v>United States</v>
      </c>
      <c r="N1879">
        <f t="shared" si="1411"/>
        <v>0</v>
      </c>
      <c r="O1879" t="str">
        <f t="shared" si="1412"/>
        <v>GTX</v>
      </c>
      <c r="P1879">
        <f t="shared" si="1413"/>
        <v>1096</v>
      </c>
      <c r="Q1879" t="str">
        <f t="shared" si="1414"/>
        <v>Summer Sewald</v>
      </c>
      <c r="R1879" t="str">
        <f t="shared" si="1415"/>
        <v>West</v>
      </c>
    </row>
    <row r="1880" spans="1:18">
      <c r="A1880" t="s">
        <v>2044</v>
      </c>
      <c r="B1880" t="s">
        <v>39</v>
      </c>
      <c r="C1880" t="s">
        <v>59</v>
      </c>
      <c r="D1880" t="s">
        <v>205</v>
      </c>
      <c r="E1880" t="s">
        <v>50</v>
      </c>
      <c r="F1880" s="1">
        <v>42843</v>
      </c>
      <c r="G1880" s="1">
        <v>42844</v>
      </c>
      <c r="H1880">
        <v>5839</v>
      </c>
      <c r="I1880" t="str">
        <f>VLOOKUP(pipeline!D1880,account,2,FALSE)</f>
        <v>telecommunications</v>
      </c>
      <c r="J1880">
        <f t="shared" si="1407"/>
        <v>1995</v>
      </c>
      <c r="K1880">
        <f t="shared" si="1408"/>
        <v>1825.82</v>
      </c>
      <c r="L1880">
        <f t="shared" si="1409"/>
        <v>5595</v>
      </c>
      <c r="M1880" t="str">
        <f t="shared" si="1410"/>
        <v>United States</v>
      </c>
      <c r="N1880" t="str">
        <f t="shared" si="1411"/>
        <v>Sonron</v>
      </c>
      <c r="O1880" t="str">
        <f t="shared" si="1412"/>
        <v>GTX</v>
      </c>
      <c r="P1880">
        <f t="shared" si="1413"/>
        <v>5482</v>
      </c>
      <c r="Q1880" t="str">
        <f t="shared" si="1414"/>
        <v>Summer Sewald</v>
      </c>
      <c r="R1880" t="str">
        <f t="shared" si="1415"/>
        <v>West</v>
      </c>
    </row>
    <row r="1881" spans="1:18">
      <c r="A1881" t="s">
        <v>2045</v>
      </c>
      <c r="B1881" t="s">
        <v>21</v>
      </c>
      <c r="C1881" t="s">
        <v>58</v>
      </c>
      <c r="D1881" t="s">
        <v>147</v>
      </c>
      <c r="E1881" t="s">
        <v>52</v>
      </c>
      <c r="F1881" s="1">
        <v>42843</v>
      </c>
      <c r="G1881" s="1">
        <v>42851</v>
      </c>
      <c r="H1881">
        <v>0</v>
      </c>
      <c r="I1881" t="str">
        <f>VLOOKUP(pipeline!D1881,account,2,FALSE)</f>
        <v>retail</v>
      </c>
      <c r="J1881">
        <f t="shared" si="1407"/>
        <v>2007</v>
      </c>
      <c r="K1881">
        <f t="shared" si="1408"/>
        <v>894.33</v>
      </c>
      <c r="L1881">
        <f t="shared" si="1409"/>
        <v>1635</v>
      </c>
      <c r="M1881" t="str">
        <f t="shared" si="1410"/>
        <v>Italy</v>
      </c>
      <c r="N1881">
        <f t="shared" si="1411"/>
        <v>0</v>
      </c>
      <c r="O1881" t="str">
        <f t="shared" si="1412"/>
        <v>GTX</v>
      </c>
      <c r="P1881">
        <f t="shared" ref="P1881:P1894" si="1416">VLOOKUP(C1881,products,3,FALSE)</f>
        <v>1096</v>
      </c>
      <c r="Q1881" t="str">
        <f t="shared" ref="Q1881:Q1894" si="1417">VLOOKUP(B1881,sales,2,FALSE)</f>
        <v>Dustin Brinkmann</v>
      </c>
      <c r="R1881" t="str">
        <f t="shared" ref="R1881:R1894" si="1418">VLOOKUP(B1881,sales,3,FALSE)</f>
        <v>Central</v>
      </c>
    </row>
    <row r="1882" spans="1:18">
      <c r="A1882" t="s">
        <v>2046</v>
      </c>
      <c r="B1882" t="s">
        <v>15</v>
      </c>
      <c r="C1882" t="s">
        <v>55</v>
      </c>
      <c r="D1882" t="s">
        <v>93</v>
      </c>
      <c r="E1882" t="s">
        <v>50</v>
      </c>
      <c r="F1882" s="1">
        <v>42843</v>
      </c>
      <c r="G1882" s="1">
        <v>42890</v>
      </c>
      <c r="H1882">
        <v>561</v>
      </c>
      <c r="I1882" t="str">
        <f>VLOOKUP(pipeline!D1882,account,2,FALSE)</f>
        <v>entertainment</v>
      </c>
      <c r="J1882">
        <f t="shared" si="1407"/>
        <v>1993</v>
      </c>
      <c r="K1882">
        <f t="shared" si="1408"/>
        <v>4269.9</v>
      </c>
      <c r="L1882">
        <f t="shared" si="1409"/>
        <v>6472</v>
      </c>
      <c r="M1882" t="str">
        <f t="shared" si="1410"/>
        <v>United States</v>
      </c>
      <c r="N1882" t="str">
        <f t="shared" si="1411"/>
        <v>Massive Dynamic</v>
      </c>
      <c r="O1882" t="str">
        <f t="shared" si="1412"/>
        <v>GTX</v>
      </c>
      <c r="P1882">
        <f t="shared" si="1416"/>
        <v>550</v>
      </c>
      <c r="Q1882" t="str">
        <f t="shared" si="1417"/>
        <v>Celia Rouche</v>
      </c>
      <c r="R1882" t="str">
        <f t="shared" si="1418"/>
        <v>West</v>
      </c>
    </row>
    <row r="1883" spans="1:18">
      <c r="A1883" t="s">
        <v>2047</v>
      </c>
      <c r="B1883" t="s">
        <v>40</v>
      </c>
      <c r="C1883" t="s">
        <v>58</v>
      </c>
      <c r="D1883" t="s">
        <v>103</v>
      </c>
      <c r="E1883" t="s">
        <v>52</v>
      </c>
      <c r="F1883" s="1">
        <v>42843</v>
      </c>
      <c r="G1883" s="1">
        <v>42847</v>
      </c>
      <c r="H1883">
        <v>0</v>
      </c>
      <c r="I1883" t="str">
        <f>VLOOKUP(pipeline!D1883,account,2,FALSE)</f>
        <v>employment</v>
      </c>
      <c r="J1883">
        <f t="shared" ref="J1883:J1894" si="1419">VLOOKUP(D1883,account,3,FALSE)</f>
        <v>1988</v>
      </c>
      <c r="K1883">
        <f t="shared" ref="K1883:K1894" si="1420">VLOOKUP(D1883,account,4,FALSE)</f>
        <v>2059.9</v>
      </c>
      <c r="L1883">
        <f t="shared" ref="L1883:L1894" si="1421">VLOOKUP(D1883,account,5,FALSE)</f>
        <v>3644</v>
      </c>
      <c r="M1883" t="str">
        <f t="shared" ref="M1883:M1894" si="1422">VLOOKUP(D1883,account,6,FALSE)</f>
        <v>United States</v>
      </c>
      <c r="N1883">
        <f t="shared" ref="N1883:N1894" si="1423">VLOOKUP(D1883,accounts,7,FALSE)</f>
        <v>0</v>
      </c>
      <c r="O1883" t="str">
        <f t="shared" ref="O1883:O1894" si="1424">VLOOKUP(C1883,products,2,FALSE)</f>
        <v>GTX</v>
      </c>
      <c r="P1883">
        <f t="shared" si="1416"/>
        <v>1096</v>
      </c>
      <c r="Q1883" t="str">
        <f t="shared" si="1417"/>
        <v>Summer Sewald</v>
      </c>
      <c r="R1883" t="str">
        <f t="shared" si="1418"/>
        <v>West</v>
      </c>
    </row>
    <row r="1884" spans="1:18">
      <c r="A1884" t="s">
        <v>2048</v>
      </c>
      <c r="B1884" t="s">
        <v>29</v>
      </c>
      <c r="C1884" t="s">
        <v>57</v>
      </c>
      <c r="D1884" t="s">
        <v>89</v>
      </c>
      <c r="E1884" t="s">
        <v>52</v>
      </c>
      <c r="F1884" s="1">
        <v>42843</v>
      </c>
      <c r="G1884" s="1">
        <v>42877</v>
      </c>
      <c r="H1884">
        <v>0</v>
      </c>
      <c r="I1884" t="str">
        <f>VLOOKUP(pipeline!D1884,account,2,FALSE)</f>
        <v>medical</v>
      </c>
      <c r="J1884">
        <f t="shared" si="1419"/>
        <v>1992</v>
      </c>
      <c r="K1884">
        <f t="shared" si="1420"/>
        <v>3922.42</v>
      </c>
      <c r="L1884">
        <f t="shared" si="1421"/>
        <v>6837</v>
      </c>
      <c r="M1884" t="str">
        <f t="shared" si="1422"/>
        <v>United States</v>
      </c>
      <c r="N1884">
        <f t="shared" si="1423"/>
        <v>0</v>
      </c>
      <c r="O1884" t="str">
        <f t="shared" si="1424"/>
        <v>MG</v>
      </c>
      <c r="P1884">
        <f t="shared" si="1416"/>
        <v>3393</v>
      </c>
      <c r="Q1884" t="str">
        <f t="shared" si="1417"/>
        <v>Melvin Marxen</v>
      </c>
      <c r="R1884" t="str">
        <f t="shared" si="1418"/>
        <v>Central</v>
      </c>
    </row>
    <row r="1885" spans="1:18">
      <c r="A1885" t="s">
        <v>2049</v>
      </c>
      <c r="B1885" t="s">
        <v>29</v>
      </c>
      <c r="C1885" t="s">
        <v>57</v>
      </c>
      <c r="D1885" t="s">
        <v>309</v>
      </c>
      <c r="E1885" t="s">
        <v>50</v>
      </c>
      <c r="F1885" s="1">
        <v>42843</v>
      </c>
      <c r="G1885" s="1">
        <v>42844</v>
      </c>
      <c r="H1885">
        <v>3392</v>
      </c>
      <c r="I1885" t="str">
        <f>VLOOKUP(pipeline!D1885,account,2,FALSE)</f>
        <v>marketing</v>
      </c>
      <c r="J1885">
        <f t="shared" si="1419"/>
        <v>1986</v>
      </c>
      <c r="K1885">
        <f t="shared" si="1420"/>
        <v>2403.58</v>
      </c>
      <c r="L1885">
        <f t="shared" si="1421"/>
        <v>8801</v>
      </c>
      <c r="M1885" t="str">
        <f t="shared" si="1422"/>
        <v>United States</v>
      </c>
      <c r="N1885">
        <f t="shared" si="1423"/>
        <v>0</v>
      </c>
      <c r="O1885" t="str">
        <f t="shared" si="1424"/>
        <v>MG</v>
      </c>
      <c r="P1885">
        <f t="shared" si="1416"/>
        <v>3393</v>
      </c>
      <c r="Q1885" t="str">
        <f t="shared" si="1417"/>
        <v>Melvin Marxen</v>
      </c>
      <c r="R1885" t="str">
        <f t="shared" si="1418"/>
        <v>Central</v>
      </c>
    </row>
    <row r="1886" spans="1:18">
      <c r="A1886" t="s">
        <v>2050</v>
      </c>
      <c r="B1886" t="s">
        <v>41</v>
      </c>
      <c r="C1886" t="s">
        <v>57</v>
      </c>
      <c r="D1886" t="s">
        <v>110</v>
      </c>
      <c r="E1886" t="s">
        <v>52</v>
      </c>
      <c r="F1886" s="1">
        <v>42843</v>
      </c>
      <c r="G1886" s="1">
        <v>42850</v>
      </c>
      <c r="H1886">
        <v>0</v>
      </c>
      <c r="I1886" t="str">
        <f>VLOOKUP(pipeline!D1886,account,2,FALSE)</f>
        <v>telecommunications</v>
      </c>
      <c r="J1886">
        <f t="shared" si="1419"/>
        <v>1994</v>
      </c>
      <c r="K1886">
        <f t="shared" si="1420"/>
        <v>1188.42</v>
      </c>
      <c r="L1886">
        <f t="shared" si="1421"/>
        <v>3015</v>
      </c>
      <c r="M1886" t="str">
        <f t="shared" si="1422"/>
        <v>United States</v>
      </c>
      <c r="N1886">
        <f t="shared" si="1423"/>
        <v>0</v>
      </c>
      <c r="O1886" t="str">
        <f t="shared" si="1424"/>
        <v>MG</v>
      </c>
      <c r="P1886">
        <f t="shared" si="1416"/>
        <v>3393</v>
      </c>
      <c r="Q1886" t="str">
        <f t="shared" si="1417"/>
        <v>Summer Sewald</v>
      </c>
      <c r="R1886" t="str">
        <f t="shared" si="1418"/>
        <v>West</v>
      </c>
    </row>
    <row r="1887" spans="1:18">
      <c r="A1887" t="s">
        <v>2051</v>
      </c>
      <c r="B1887" t="s">
        <v>41</v>
      </c>
      <c r="C1887" t="s">
        <v>59</v>
      </c>
      <c r="D1887" t="s">
        <v>101</v>
      </c>
      <c r="E1887" t="s">
        <v>50</v>
      </c>
      <c r="F1887" s="1">
        <v>42843</v>
      </c>
      <c r="G1887" s="1">
        <v>42850</v>
      </c>
      <c r="H1887">
        <v>5853</v>
      </c>
      <c r="I1887" t="str">
        <f>VLOOKUP(pipeline!D1887,account,2,FALSE)</f>
        <v>telecommunications</v>
      </c>
      <c r="J1887">
        <f t="shared" si="1419"/>
        <v>1999</v>
      </c>
      <c r="K1887">
        <f t="shared" si="1420"/>
        <v>1699.85</v>
      </c>
      <c r="L1887">
        <f t="shared" si="1421"/>
        <v>5108</v>
      </c>
      <c r="M1887" t="str">
        <f t="shared" si="1422"/>
        <v>United States</v>
      </c>
      <c r="N1887">
        <f t="shared" si="1423"/>
        <v>0</v>
      </c>
      <c r="O1887" t="str">
        <f t="shared" si="1424"/>
        <v>GTX</v>
      </c>
      <c r="P1887">
        <f t="shared" si="1416"/>
        <v>5482</v>
      </c>
      <c r="Q1887" t="str">
        <f t="shared" si="1417"/>
        <v>Summer Sewald</v>
      </c>
      <c r="R1887" t="str">
        <f t="shared" si="1418"/>
        <v>West</v>
      </c>
    </row>
    <row r="1888" spans="1:18">
      <c r="A1888" t="s">
        <v>2052</v>
      </c>
      <c r="B1888" t="s">
        <v>19</v>
      </c>
      <c r="C1888" t="s">
        <v>56</v>
      </c>
      <c r="D1888" t="s">
        <v>238</v>
      </c>
      <c r="E1888" t="s">
        <v>50</v>
      </c>
      <c r="F1888" s="1">
        <v>42844</v>
      </c>
      <c r="G1888" s="1">
        <v>42850</v>
      </c>
      <c r="H1888">
        <v>49</v>
      </c>
      <c r="I1888" t="str">
        <f>VLOOKUP(pipeline!D1888,account,2,FALSE)</f>
        <v>marketing</v>
      </c>
      <c r="J1888">
        <f t="shared" si="1419"/>
        <v>2012</v>
      </c>
      <c r="K1888">
        <f t="shared" si="1420"/>
        <v>45.39</v>
      </c>
      <c r="L1888">
        <f t="shared" si="1421"/>
        <v>100</v>
      </c>
      <c r="M1888" t="str">
        <f t="shared" si="1422"/>
        <v>United States</v>
      </c>
      <c r="N1888" t="str">
        <f t="shared" si="1423"/>
        <v>Inity</v>
      </c>
      <c r="O1888" t="str">
        <f t="shared" si="1424"/>
        <v>MG</v>
      </c>
      <c r="P1888">
        <f t="shared" si="1416"/>
        <v>55</v>
      </c>
      <c r="Q1888" t="str">
        <f t="shared" si="1417"/>
        <v>Dustin Brinkmann</v>
      </c>
      <c r="R1888" t="str">
        <f t="shared" si="1418"/>
        <v>Central</v>
      </c>
    </row>
    <row r="1889" spans="1:18">
      <c r="A1889" t="s">
        <v>2053</v>
      </c>
      <c r="B1889" t="s">
        <v>31</v>
      </c>
      <c r="C1889" t="s">
        <v>58</v>
      </c>
      <c r="D1889" t="s">
        <v>245</v>
      </c>
      <c r="E1889" t="s">
        <v>50</v>
      </c>
      <c r="F1889" s="1">
        <v>42844</v>
      </c>
      <c r="G1889" s="1">
        <v>42854</v>
      </c>
      <c r="H1889">
        <v>1080</v>
      </c>
      <c r="I1889" t="str">
        <f>VLOOKUP(pipeline!D1889,account,2,FALSE)</f>
        <v>retail</v>
      </c>
      <c r="J1889">
        <f t="shared" si="1419"/>
        <v>1990</v>
      </c>
      <c r="K1889">
        <f t="shared" si="1420"/>
        <v>2520.83</v>
      </c>
      <c r="L1889">
        <f t="shared" si="1421"/>
        <v>3502</v>
      </c>
      <c r="M1889" t="str">
        <f t="shared" si="1422"/>
        <v>United States</v>
      </c>
      <c r="N1889">
        <f t="shared" si="1423"/>
        <v>0</v>
      </c>
      <c r="O1889" t="str">
        <f t="shared" si="1424"/>
        <v>GTX</v>
      </c>
      <c r="P1889">
        <f t="shared" si="1416"/>
        <v>1096</v>
      </c>
      <c r="Q1889" t="str">
        <f t="shared" si="1417"/>
        <v>Rocco Neubert</v>
      </c>
      <c r="R1889" t="str">
        <f t="shared" si="1418"/>
        <v>East</v>
      </c>
    </row>
    <row r="1890" spans="1:18">
      <c r="A1890" t="s">
        <v>2054</v>
      </c>
      <c r="B1890" t="s">
        <v>20</v>
      </c>
      <c r="C1890" t="s">
        <v>55</v>
      </c>
      <c r="D1890" t="s">
        <v>147</v>
      </c>
      <c r="E1890" t="s">
        <v>52</v>
      </c>
      <c r="F1890" s="1">
        <v>42844</v>
      </c>
      <c r="G1890" s="1">
        <v>42853</v>
      </c>
      <c r="H1890">
        <v>0</v>
      </c>
      <c r="I1890" t="str">
        <f>VLOOKUP(pipeline!D1890,account,2,FALSE)</f>
        <v>retail</v>
      </c>
      <c r="J1890">
        <f t="shared" si="1419"/>
        <v>2007</v>
      </c>
      <c r="K1890">
        <f t="shared" si="1420"/>
        <v>894.33</v>
      </c>
      <c r="L1890">
        <f t="shared" si="1421"/>
        <v>1635</v>
      </c>
      <c r="M1890" t="str">
        <f t="shared" si="1422"/>
        <v>Italy</v>
      </c>
      <c r="N1890">
        <f t="shared" si="1423"/>
        <v>0</v>
      </c>
      <c r="O1890" t="str">
        <f t="shared" si="1424"/>
        <v>GTX</v>
      </c>
      <c r="P1890">
        <f t="shared" si="1416"/>
        <v>550</v>
      </c>
      <c r="Q1890" t="str">
        <f t="shared" si="1417"/>
        <v>Dustin Brinkmann</v>
      </c>
      <c r="R1890" t="str">
        <f t="shared" si="1418"/>
        <v>Central</v>
      </c>
    </row>
    <row r="1891" spans="1:18">
      <c r="A1891" t="s">
        <v>2055</v>
      </c>
      <c r="B1891" t="s">
        <v>20</v>
      </c>
      <c r="C1891" t="s">
        <v>56</v>
      </c>
      <c r="D1891" t="s">
        <v>145</v>
      </c>
      <c r="E1891" t="s">
        <v>50</v>
      </c>
      <c r="F1891" s="1">
        <v>42844</v>
      </c>
      <c r="G1891" s="1">
        <v>42845</v>
      </c>
      <c r="H1891">
        <v>55</v>
      </c>
      <c r="I1891" t="str">
        <f>VLOOKUP(pipeline!D1891,account,2,FALSE)</f>
        <v>marketing</v>
      </c>
      <c r="J1891">
        <f t="shared" si="1419"/>
        <v>1985</v>
      </c>
      <c r="K1891">
        <f t="shared" si="1420"/>
        <v>375.43</v>
      </c>
      <c r="L1891">
        <f t="shared" si="1421"/>
        <v>1190</v>
      </c>
      <c r="M1891" t="str">
        <f t="shared" si="1422"/>
        <v>United States</v>
      </c>
      <c r="N1891">
        <f t="shared" si="1423"/>
        <v>0</v>
      </c>
      <c r="O1891" t="str">
        <f t="shared" si="1424"/>
        <v>MG</v>
      </c>
      <c r="P1891">
        <f t="shared" si="1416"/>
        <v>55</v>
      </c>
      <c r="Q1891" t="str">
        <f t="shared" si="1417"/>
        <v>Dustin Brinkmann</v>
      </c>
      <c r="R1891" t="str">
        <f t="shared" si="1418"/>
        <v>Central</v>
      </c>
    </row>
    <row r="1892" spans="1:18">
      <c r="A1892" t="s">
        <v>2056</v>
      </c>
      <c r="B1892" t="s">
        <v>33</v>
      </c>
      <c r="C1892" t="s">
        <v>58</v>
      </c>
      <c r="D1892" t="s">
        <v>132</v>
      </c>
      <c r="E1892" t="s">
        <v>50</v>
      </c>
      <c r="F1892" s="1">
        <v>42844</v>
      </c>
      <c r="G1892" s="1">
        <v>42877</v>
      </c>
      <c r="H1892">
        <v>1282</v>
      </c>
      <c r="I1892" t="str">
        <f>VLOOKUP(pipeline!D1892,account,2,FALSE)</f>
        <v>technolgy</v>
      </c>
      <c r="J1892">
        <f t="shared" si="1419"/>
        <v>1996</v>
      </c>
      <c r="K1892">
        <f t="shared" si="1420"/>
        <v>1100.04</v>
      </c>
      <c r="L1892">
        <f t="shared" si="1421"/>
        <v>2822</v>
      </c>
      <c r="M1892" t="str">
        <f t="shared" si="1422"/>
        <v>United States</v>
      </c>
      <c r="N1892">
        <f t="shared" si="1423"/>
        <v>0</v>
      </c>
      <c r="O1892" t="str">
        <f t="shared" si="1424"/>
        <v>GTX</v>
      </c>
      <c r="P1892">
        <f t="shared" si="1416"/>
        <v>1096</v>
      </c>
      <c r="Q1892" t="str">
        <f t="shared" si="1417"/>
        <v>Rocco Neubert</v>
      </c>
      <c r="R1892" t="str">
        <f t="shared" si="1418"/>
        <v>East</v>
      </c>
    </row>
    <row r="1893" spans="1:18">
      <c r="A1893" t="s">
        <v>2057</v>
      </c>
      <c r="B1893" t="s">
        <v>13</v>
      </c>
      <c r="C1893" t="s">
        <v>60</v>
      </c>
      <c r="D1893" t="s">
        <v>194</v>
      </c>
      <c r="E1893" t="s">
        <v>50</v>
      </c>
      <c r="F1893" s="1">
        <v>42844</v>
      </c>
      <c r="G1893" s="1">
        <v>42845</v>
      </c>
      <c r="H1893">
        <v>23746</v>
      </c>
      <c r="I1893" t="str">
        <f>VLOOKUP(pipeline!D1893,account,2,FALSE)</f>
        <v>medical</v>
      </c>
      <c r="J1893">
        <f t="shared" si="1419"/>
        <v>2004</v>
      </c>
      <c r="K1893">
        <f t="shared" si="1420"/>
        <v>1618.89</v>
      </c>
      <c r="L1893">
        <f t="shared" si="1421"/>
        <v>3889</v>
      </c>
      <c r="M1893" t="str">
        <f t="shared" si="1422"/>
        <v>United States</v>
      </c>
      <c r="N1893">
        <f t="shared" si="1423"/>
        <v>0</v>
      </c>
      <c r="O1893" t="str">
        <f t="shared" si="1424"/>
        <v>GTK</v>
      </c>
      <c r="P1893">
        <f t="shared" si="1416"/>
        <v>26768</v>
      </c>
      <c r="Q1893" t="str">
        <f t="shared" si="1417"/>
        <v>Celia Rouche</v>
      </c>
      <c r="R1893" t="str">
        <f t="shared" si="1418"/>
        <v>West</v>
      </c>
    </row>
    <row r="1894" spans="1:18">
      <c r="A1894" t="s">
        <v>2058</v>
      </c>
      <c r="B1894" t="s">
        <v>8</v>
      </c>
      <c r="C1894" t="s">
        <v>55</v>
      </c>
      <c r="D1894" t="s">
        <v>817</v>
      </c>
      <c r="E1894" t="s">
        <v>52</v>
      </c>
      <c r="F1894" s="1">
        <v>42844</v>
      </c>
      <c r="G1894" s="1">
        <v>42853</v>
      </c>
      <c r="H1894">
        <v>0</v>
      </c>
      <c r="I1894" t="str">
        <f>VLOOKUP(pipeline!D1894,account,2,FALSE)</f>
        <v>entertainment</v>
      </c>
      <c r="J1894">
        <f t="shared" si="1419"/>
        <v>1989</v>
      </c>
      <c r="K1894">
        <f t="shared" si="1420"/>
        <v>665.06</v>
      </c>
      <c r="L1894">
        <f t="shared" si="1421"/>
        <v>1095</v>
      </c>
      <c r="M1894" t="str">
        <f t="shared" si="1422"/>
        <v>United States</v>
      </c>
      <c r="N1894">
        <f t="shared" si="1423"/>
        <v>0</v>
      </c>
      <c r="O1894" t="str">
        <f t="shared" si="1424"/>
        <v>GTX</v>
      </c>
      <c r="P1894">
        <f t="shared" si="1416"/>
        <v>550</v>
      </c>
      <c r="Q1894" t="str">
        <f t="shared" si="1417"/>
        <v>Cara Losch</v>
      </c>
      <c r="R1894" t="str">
        <f t="shared" si="1418"/>
        <v>East</v>
      </c>
    </row>
    <row r="1895" spans="1:18">
      <c r="A1895" t="s">
        <v>2059</v>
      </c>
      <c r="B1895" t="s">
        <v>37</v>
      </c>
      <c r="C1895" t="s">
        <v>55</v>
      </c>
      <c r="D1895" t="s">
        <v>231</v>
      </c>
      <c r="E1895" t="s">
        <v>52</v>
      </c>
      <c r="F1895" s="1">
        <v>42844</v>
      </c>
      <c r="G1895" s="1">
        <v>42856</v>
      </c>
      <c r="H1895">
        <v>0</v>
      </c>
      <c r="I1895" t="str">
        <f>VLOOKUP(pipeline!D1895,account,2,FALSE)</f>
        <v>technolgy</v>
      </c>
      <c r="J1895">
        <f t="shared" ref="J1895:J1924" si="1425">VLOOKUP(D1895,account,3,FALSE)</f>
        <v>2010</v>
      </c>
      <c r="K1895">
        <f t="shared" ref="K1895:K1924" si="1426">VLOOKUP(D1895,account,4,FALSE)</f>
        <v>587.72</v>
      </c>
      <c r="L1895">
        <f t="shared" ref="L1895:L1924" si="1427">VLOOKUP(D1895,account,5,FALSE)</f>
        <v>1501</v>
      </c>
      <c r="M1895" t="str">
        <f t="shared" ref="M1895:M1924" si="1428">VLOOKUP(D1895,account,6,FALSE)</f>
        <v>United States</v>
      </c>
      <c r="N1895">
        <f t="shared" ref="N1895:N1924" si="1429">VLOOKUP(D1895,accounts,7,FALSE)</f>
        <v>0</v>
      </c>
      <c r="O1895" t="str">
        <f t="shared" ref="O1895:O1924" si="1430">VLOOKUP(C1895,products,2,FALSE)</f>
        <v>GTX</v>
      </c>
      <c r="P1895">
        <f t="shared" ref="P1895:P1903" si="1431">VLOOKUP(C1895,products,3,FALSE)</f>
        <v>550</v>
      </c>
      <c r="Q1895" t="str">
        <f t="shared" ref="Q1895:Q1903" si="1432">VLOOKUP(B1895,sales,2,FALSE)</f>
        <v>Summer Sewald</v>
      </c>
      <c r="R1895" t="str">
        <f t="shared" ref="R1895:R1903" si="1433">VLOOKUP(B1895,sales,3,FALSE)</f>
        <v>West</v>
      </c>
    </row>
    <row r="1896" spans="1:18">
      <c r="A1896" t="s">
        <v>2060</v>
      </c>
      <c r="B1896" t="s">
        <v>38</v>
      </c>
      <c r="C1896" t="s">
        <v>55</v>
      </c>
      <c r="D1896" t="s">
        <v>151</v>
      </c>
      <c r="E1896" t="s">
        <v>52</v>
      </c>
      <c r="F1896" s="1">
        <v>42844</v>
      </c>
      <c r="G1896" s="1">
        <v>42963</v>
      </c>
      <c r="H1896">
        <v>0</v>
      </c>
      <c r="I1896" t="str">
        <f>VLOOKUP(pipeline!D1896,account,2,FALSE)</f>
        <v>finance</v>
      </c>
      <c r="J1896">
        <f t="shared" si="1425"/>
        <v>2008</v>
      </c>
      <c r="K1896">
        <f t="shared" si="1426"/>
        <v>52.5</v>
      </c>
      <c r="L1896">
        <f t="shared" si="1427"/>
        <v>165</v>
      </c>
      <c r="M1896" t="str">
        <f t="shared" si="1428"/>
        <v>United States</v>
      </c>
      <c r="N1896">
        <f t="shared" si="1429"/>
        <v>0</v>
      </c>
      <c r="O1896" t="str">
        <f t="shared" si="1430"/>
        <v>GTX</v>
      </c>
      <c r="P1896">
        <f t="shared" si="1431"/>
        <v>550</v>
      </c>
      <c r="Q1896" t="str">
        <f t="shared" si="1432"/>
        <v>Summer Sewald</v>
      </c>
      <c r="R1896" t="str">
        <f t="shared" si="1433"/>
        <v>West</v>
      </c>
    </row>
    <row r="1897" spans="1:18">
      <c r="A1897" t="s">
        <v>2061</v>
      </c>
      <c r="B1897" t="s">
        <v>21</v>
      </c>
      <c r="C1897" t="s">
        <v>57</v>
      </c>
      <c r="D1897" t="s">
        <v>442</v>
      </c>
      <c r="E1897" t="s">
        <v>52</v>
      </c>
      <c r="F1897" s="1">
        <v>42844</v>
      </c>
      <c r="G1897" s="1">
        <v>42846</v>
      </c>
      <c r="H1897">
        <v>0</v>
      </c>
      <c r="I1897" t="str">
        <f>VLOOKUP(pipeline!D1897,account,2,FALSE)</f>
        <v>retail</v>
      </c>
      <c r="J1897">
        <f t="shared" si="1425"/>
        <v>1988</v>
      </c>
      <c r="K1897">
        <f t="shared" si="1426"/>
        <v>1376.8</v>
      </c>
      <c r="L1897">
        <f t="shared" si="1427"/>
        <v>1165</v>
      </c>
      <c r="M1897" t="str">
        <f t="shared" si="1428"/>
        <v>Belgium</v>
      </c>
      <c r="N1897">
        <f t="shared" si="1429"/>
        <v>0</v>
      </c>
      <c r="O1897" t="str">
        <f t="shared" si="1430"/>
        <v>MG</v>
      </c>
      <c r="P1897">
        <f t="shared" si="1431"/>
        <v>3393</v>
      </c>
      <c r="Q1897" t="str">
        <f t="shared" si="1432"/>
        <v>Dustin Brinkmann</v>
      </c>
      <c r="R1897" t="str">
        <f t="shared" si="1433"/>
        <v>Central</v>
      </c>
    </row>
    <row r="1898" spans="1:18">
      <c r="A1898" t="s">
        <v>2062</v>
      </c>
      <c r="B1898" t="s">
        <v>40</v>
      </c>
      <c r="C1898" t="s">
        <v>58</v>
      </c>
      <c r="D1898" t="s">
        <v>93</v>
      </c>
      <c r="E1898" t="s">
        <v>52</v>
      </c>
      <c r="F1898" s="1">
        <v>42844</v>
      </c>
      <c r="G1898" s="1">
        <v>42852</v>
      </c>
      <c r="H1898">
        <v>0</v>
      </c>
      <c r="I1898" t="str">
        <f>VLOOKUP(pipeline!D1898,account,2,FALSE)</f>
        <v>entertainment</v>
      </c>
      <c r="J1898">
        <f t="shared" si="1425"/>
        <v>1993</v>
      </c>
      <c r="K1898">
        <f t="shared" si="1426"/>
        <v>4269.9</v>
      </c>
      <c r="L1898">
        <f t="shared" si="1427"/>
        <v>6472</v>
      </c>
      <c r="M1898" t="str">
        <f t="shared" si="1428"/>
        <v>United States</v>
      </c>
      <c r="N1898" t="str">
        <f t="shared" si="1429"/>
        <v>Massive Dynamic</v>
      </c>
      <c r="O1898" t="str">
        <f t="shared" si="1430"/>
        <v>GTX</v>
      </c>
      <c r="P1898">
        <f t="shared" si="1431"/>
        <v>1096</v>
      </c>
      <c r="Q1898" t="str">
        <f t="shared" si="1432"/>
        <v>Summer Sewald</v>
      </c>
      <c r="R1898" t="str">
        <f t="shared" si="1433"/>
        <v>West</v>
      </c>
    </row>
    <row r="1899" spans="1:18">
      <c r="A1899" t="s">
        <v>2063</v>
      </c>
      <c r="B1899" t="s">
        <v>29</v>
      </c>
      <c r="C1899" t="s">
        <v>55</v>
      </c>
      <c r="D1899" t="s">
        <v>82</v>
      </c>
      <c r="E1899" t="s">
        <v>52</v>
      </c>
      <c r="F1899" s="1">
        <v>42844</v>
      </c>
      <c r="G1899" s="1">
        <v>42846</v>
      </c>
      <c r="H1899">
        <v>0</v>
      </c>
      <c r="I1899" t="str">
        <f>VLOOKUP(pipeline!D1899,account,2,FALSE)</f>
        <v>retail</v>
      </c>
      <c r="J1899">
        <f t="shared" si="1425"/>
        <v>2001</v>
      </c>
      <c r="K1899">
        <f t="shared" si="1426"/>
        <v>718.62</v>
      </c>
      <c r="L1899">
        <f t="shared" si="1427"/>
        <v>2448</v>
      </c>
      <c r="M1899" t="str">
        <f t="shared" si="1428"/>
        <v>United States</v>
      </c>
      <c r="N1899">
        <f t="shared" si="1429"/>
        <v>0</v>
      </c>
      <c r="O1899" t="str">
        <f t="shared" si="1430"/>
        <v>GTX</v>
      </c>
      <c r="P1899">
        <f t="shared" si="1431"/>
        <v>550</v>
      </c>
      <c r="Q1899" t="str">
        <f t="shared" si="1432"/>
        <v>Melvin Marxen</v>
      </c>
      <c r="R1899" t="str">
        <f t="shared" si="1433"/>
        <v>Central</v>
      </c>
    </row>
    <row r="1900" spans="1:18">
      <c r="A1900" t="s">
        <v>2064</v>
      </c>
      <c r="B1900" t="s">
        <v>35</v>
      </c>
      <c r="C1900" t="s">
        <v>56</v>
      </c>
      <c r="D1900" t="s">
        <v>228</v>
      </c>
      <c r="E1900" t="s">
        <v>52</v>
      </c>
      <c r="F1900" s="1">
        <v>42844</v>
      </c>
      <c r="G1900" s="1">
        <v>42845</v>
      </c>
      <c r="H1900">
        <v>0</v>
      </c>
      <c r="I1900" t="str">
        <f>VLOOKUP(pipeline!D1900,account,2,FALSE)</f>
        <v>finance</v>
      </c>
      <c r="J1900">
        <f t="shared" si="1425"/>
        <v>1994</v>
      </c>
      <c r="K1900">
        <f t="shared" si="1426"/>
        <v>355.23</v>
      </c>
      <c r="L1900">
        <f t="shared" si="1427"/>
        <v>853</v>
      </c>
      <c r="M1900" t="str">
        <f t="shared" si="1428"/>
        <v>United States</v>
      </c>
      <c r="N1900">
        <f t="shared" si="1429"/>
        <v>0</v>
      </c>
      <c r="O1900" t="str">
        <f t="shared" si="1430"/>
        <v>MG</v>
      </c>
      <c r="P1900">
        <f t="shared" si="1431"/>
        <v>55</v>
      </c>
      <c r="Q1900" t="str">
        <f t="shared" si="1432"/>
        <v>Rocco Neubert</v>
      </c>
      <c r="R1900" t="str">
        <f t="shared" si="1433"/>
        <v>East</v>
      </c>
    </row>
    <row r="1901" spans="1:18">
      <c r="A1901" t="s">
        <v>2065</v>
      </c>
      <c r="B1901" t="s">
        <v>35</v>
      </c>
      <c r="C1901" t="s">
        <v>56</v>
      </c>
      <c r="D1901" t="s">
        <v>228</v>
      </c>
      <c r="E1901" t="s">
        <v>50</v>
      </c>
      <c r="F1901" s="1">
        <v>42844</v>
      </c>
      <c r="G1901" s="1">
        <v>42852</v>
      </c>
      <c r="H1901">
        <v>61</v>
      </c>
      <c r="I1901" t="str">
        <f>VLOOKUP(pipeline!D1901,account,2,FALSE)</f>
        <v>finance</v>
      </c>
      <c r="J1901">
        <f t="shared" si="1425"/>
        <v>1994</v>
      </c>
      <c r="K1901">
        <f t="shared" si="1426"/>
        <v>355.23</v>
      </c>
      <c r="L1901">
        <f t="shared" si="1427"/>
        <v>853</v>
      </c>
      <c r="M1901" t="str">
        <f t="shared" si="1428"/>
        <v>United States</v>
      </c>
      <c r="N1901">
        <f t="shared" si="1429"/>
        <v>0</v>
      </c>
      <c r="O1901" t="str">
        <f t="shared" si="1430"/>
        <v>MG</v>
      </c>
      <c r="P1901">
        <f t="shared" si="1431"/>
        <v>55</v>
      </c>
      <c r="Q1901" t="str">
        <f t="shared" si="1432"/>
        <v>Rocco Neubert</v>
      </c>
      <c r="R1901" t="str">
        <f t="shared" si="1433"/>
        <v>East</v>
      </c>
    </row>
    <row r="1902" spans="1:18">
      <c r="A1902" t="s">
        <v>2066</v>
      </c>
      <c r="B1902" t="s">
        <v>16</v>
      </c>
      <c r="C1902" t="s">
        <v>56</v>
      </c>
      <c r="D1902" t="s">
        <v>91</v>
      </c>
      <c r="E1902" t="s">
        <v>52</v>
      </c>
      <c r="F1902" s="1">
        <v>42844</v>
      </c>
      <c r="G1902" s="1">
        <v>42855</v>
      </c>
      <c r="H1902">
        <v>0</v>
      </c>
      <c r="I1902" t="str">
        <f>VLOOKUP(pipeline!D1902,account,2,FALSE)</f>
        <v>retail</v>
      </c>
      <c r="J1902">
        <f t="shared" si="1425"/>
        <v>1989</v>
      </c>
      <c r="K1902">
        <f t="shared" si="1426"/>
        <v>1388.67</v>
      </c>
      <c r="L1902">
        <f t="shared" si="1427"/>
        <v>3583</v>
      </c>
      <c r="M1902" t="str">
        <f t="shared" si="1428"/>
        <v>United States</v>
      </c>
      <c r="N1902">
        <f t="shared" si="1429"/>
        <v>0</v>
      </c>
      <c r="O1902" t="str">
        <f t="shared" si="1430"/>
        <v>MG</v>
      </c>
      <c r="P1902">
        <f t="shared" si="1431"/>
        <v>55</v>
      </c>
      <c r="Q1902" t="str">
        <f t="shared" si="1432"/>
        <v>Celia Rouche</v>
      </c>
      <c r="R1902" t="str">
        <f t="shared" si="1433"/>
        <v>West</v>
      </c>
    </row>
    <row r="1903" spans="1:18">
      <c r="A1903" t="s">
        <v>2067</v>
      </c>
      <c r="B1903" t="s">
        <v>16</v>
      </c>
      <c r="C1903" t="s">
        <v>55</v>
      </c>
      <c r="D1903" t="s">
        <v>167</v>
      </c>
      <c r="E1903" t="s">
        <v>50</v>
      </c>
      <c r="F1903" s="1">
        <v>42844</v>
      </c>
      <c r="G1903" s="1">
        <v>42853</v>
      </c>
      <c r="H1903">
        <v>600</v>
      </c>
      <c r="I1903" t="str">
        <f>VLOOKUP(pipeline!D1903,account,2,FALSE)</f>
        <v>marketing</v>
      </c>
      <c r="J1903">
        <f t="shared" si="1425"/>
        <v>2000</v>
      </c>
      <c r="K1903">
        <f t="shared" si="1426"/>
        <v>2952.73</v>
      </c>
      <c r="L1903">
        <f t="shared" si="1427"/>
        <v>5107</v>
      </c>
      <c r="M1903" t="str">
        <f t="shared" si="1428"/>
        <v>United States</v>
      </c>
      <c r="N1903">
        <f t="shared" si="1429"/>
        <v>0</v>
      </c>
      <c r="O1903" t="str">
        <f t="shared" si="1430"/>
        <v>GTX</v>
      </c>
      <c r="P1903">
        <f t="shared" si="1431"/>
        <v>550</v>
      </c>
      <c r="Q1903" t="str">
        <f t="shared" si="1432"/>
        <v>Celia Rouche</v>
      </c>
      <c r="R1903" t="str">
        <f t="shared" si="1433"/>
        <v>West</v>
      </c>
    </row>
    <row r="1904" spans="1:18">
      <c r="A1904" t="s">
        <v>2068</v>
      </c>
      <c r="B1904" t="s">
        <v>9</v>
      </c>
      <c r="C1904" t="s">
        <v>59</v>
      </c>
      <c r="D1904" t="s">
        <v>228</v>
      </c>
      <c r="E1904" t="s">
        <v>50</v>
      </c>
      <c r="F1904" s="1">
        <v>42844</v>
      </c>
      <c r="G1904" s="1">
        <v>42845</v>
      </c>
      <c r="H1904">
        <v>5805</v>
      </c>
      <c r="I1904" t="str">
        <f>VLOOKUP(pipeline!D1904,account,2,FALSE)</f>
        <v>finance</v>
      </c>
      <c r="J1904">
        <f t="shared" si="1425"/>
        <v>1994</v>
      </c>
      <c r="K1904">
        <f t="shared" si="1426"/>
        <v>355.23</v>
      </c>
      <c r="L1904">
        <f t="shared" si="1427"/>
        <v>853</v>
      </c>
      <c r="M1904" t="str">
        <f t="shared" si="1428"/>
        <v>United States</v>
      </c>
      <c r="N1904">
        <f t="shared" si="1429"/>
        <v>0</v>
      </c>
      <c r="O1904" t="str">
        <f t="shared" si="1430"/>
        <v>GTX</v>
      </c>
      <c r="P1904">
        <f t="shared" ref="P1904:P1910" si="1434">VLOOKUP(C1904,products,3,FALSE)</f>
        <v>5482</v>
      </c>
      <c r="Q1904" t="str">
        <f t="shared" ref="Q1904:Q1910" si="1435">VLOOKUP(B1904,sales,2,FALSE)</f>
        <v>Cara Losch</v>
      </c>
      <c r="R1904" t="str">
        <f t="shared" ref="R1904:R1910" si="1436">VLOOKUP(B1904,sales,3,FALSE)</f>
        <v>East</v>
      </c>
    </row>
    <row r="1905" spans="1:18">
      <c r="A1905" t="s">
        <v>2069</v>
      </c>
      <c r="B1905" t="s">
        <v>23</v>
      </c>
      <c r="C1905" t="s">
        <v>56</v>
      </c>
      <c r="D1905" t="s">
        <v>306</v>
      </c>
      <c r="E1905" t="s">
        <v>50</v>
      </c>
      <c r="F1905" s="1">
        <v>42844</v>
      </c>
      <c r="G1905" s="1">
        <v>42913</v>
      </c>
      <c r="H1905">
        <v>58</v>
      </c>
      <c r="I1905" t="str">
        <f>VLOOKUP(pipeline!D1905,account,2,FALSE)</f>
        <v>technolgy</v>
      </c>
      <c r="J1905">
        <f t="shared" si="1425"/>
        <v>1997</v>
      </c>
      <c r="K1905">
        <f t="shared" si="1426"/>
        <v>8170.38</v>
      </c>
      <c r="L1905">
        <f t="shared" si="1427"/>
        <v>16499</v>
      </c>
      <c r="M1905" t="str">
        <f t="shared" si="1428"/>
        <v>Korea</v>
      </c>
      <c r="N1905">
        <f t="shared" si="1429"/>
        <v>0</v>
      </c>
      <c r="O1905" t="str">
        <f t="shared" si="1430"/>
        <v>MG</v>
      </c>
      <c r="P1905">
        <f t="shared" si="1434"/>
        <v>55</v>
      </c>
      <c r="Q1905" t="str">
        <f t="shared" si="1435"/>
        <v>Dustin Brinkmann</v>
      </c>
      <c r="R1905" t="str">
        <f t="shared" si="1436"/>
        <v>Central</v>
      </c>
    </row>
    <row r="1906" spans="1:18">
      <c r="A1906" t="s">
        <v>2070</v>
      </c>
      <c r="B1906" t="s">
        <v>23</v>
      </c>
      <c r="C1906" t="s">
        <v>56</v>
      </c>
      <c r="D1906" t="s">
        <v>238</v>
      </c>
      <c r="E1906" t="s">
        <v>50</v>
      </c>
      <c r="F1906" s="1">
        <v>42844</v>
      </c>
      <c r="G1906" s="1">
        <v>42950</v>
      </c>
      <c r="H1906">
        <v>52</v>
      </c>
      <c r="I1906" t="str">
        <f>VLOOKUP(pipeline!D1906,account,2,FALSE)</f>
        <v>marketing</v>
      </c>
      <c r="J1906">
        <f t="shared" si="1425"/>
        <v>2012</v>
      </c>
      <c r="K1906">
        <f t="shared" si="1426"/>
        <v>45.39</v>
      </c>
      <c r="L1906">
        <f t="shared" si="1427"/>
        <v>100</v>
      </c>
      <c r="M1906" t="str">
        <f t="shared" si="1428"/>
        <v>United States</v>
      </c>
      <c r="N1906" t="str">
        <f t="shared" si="1429"/>
        <v>Inity</v>
      </c>
      <c r="O1906" t="str">
        <f t="shared" si="1430"/>
        <v>MG</v>
      </c>
      <c r="P1906">
        <f t="shared" si="1434"/>
        <v>55</v>
      </c>
      <c r="Q1906" t="str">
        <f t="shared" si="1435"/>
        <v>Dustin Brinkmann</v>
      </c>
      <c r="R1906" t="str">
        <f t="shared" si="1436"/>
        <v>Central</v>
      </c>
    </row>
    <row r="1907" spans="1:18">
      <c r="A1907" t="s">
        <v>2071</v>
      </c>
      <c r="B1907" t="s">
        <v>10</v>
      </c>
      <c r="C1907" t="s">
        <v>56</v>
      </c>
      <c r="D1907" t="s">
        <v>245</v>
      </c>
      <c r="E1907" t="s">
        <v>52</v>
      </c>
      <c r="F1907" s="1">
        <v>42844</v>
      </c>
      <c r="G1907" s="1">
        <v>42846</v>
      </c>
      <c r="H1907">
        <v>0</v>
      </c>
      <c r="I1907" t="str">
        <f>VLOOKUP(pipeline!D1907,account,2,FALSE)</f>
        <v>retail</v>
      </c>
      <c r="J1907">
        <f t="shared" si="1425"/>
        <v>1990</v>
      </c>
      <c r="K1907">
        <f t="shared" si="1426"/>
        <v>2520.83</v>
      </c>
      <c r="L1907">
        <f t="shared" si="1427"/>
        <v>3502</v>
      </c>
      <c r="M1907" t="str">
        <f t="shared" si="1428"/>
        <v>United States</v>
      </c>
      <c r="N1907">
        <f t="shared" si="1429"/>
        <v>0</v>
      </c>
      <c r="O1907" t="str">
        <f t="shared" si="1430"/>
        <v>MG</v>
      </c>
      <c r="P1907">
        <f t="shared" si="1434"/>
        <v>55</v>
      </c>
      <c r="Q1907" t="str">
        <f t="shared" si="1435"/>
        <v>Cara Losch</v>
      </c>
      <c r="R1907" t="str">
        <f t="shared" si="1436"/>
        <v>East</v>
      </c>
    </row>
    <row r="1908" spans="1:18">
      <c r="A1908" t="s">
        <v>2072</v>
      </c>
      <c r="B1908" t="s">
        <v>41</v>
      </c>
      <c r="C1908" t="s">
        <v>55</v>
      </c>
      <c r="D1908" t="s">
        <v>306</v>
      </c>
      <c r="E1908" t="s">
        <v>53</v>
      </c>
      <c r="F1908" s="1">
        <v>42844</v>
      </c>
      <c r="I1908" t="str">
        <f>VLOOKUP(pipeline!D1908,account,2,FALSE)</f>
        <v>technolgy</v>
      </c>
      <c r="J1908">
        <f t="shared" si="1425"/>
        <v>1997</v>
      </c>
      <c r="K1908">
        <f t="shared" si="1426"/>
        <v>8170.38</v>
      </c>
      <c r="L1908">
        <f t="shared" si="1427"/>
        <v>16499</v>
      </c>
      <c r="M1908" t="str">
        <f t="shared" si="1428"/>
        <v>Korea</v>
      </c>
      <c r="N1908">
        <f t="shared" si="1429"/>
        <v>0</v>
      </c>
      <c r="O1908" t="str">
        <f t="shared" si="1430"/>
        <v>GTX</v>
      </c>
      <c r="P1908">
        <f t="shared" si="1434"/>
        <v>550</v>
      </c>
      <c r="Q1908" t="str">
        <f t="shared" si="1435"/>
        <v>Summer Sewald</v>
      </c>
      <c r="R1908" t="str">
        <f t="shared" si="1436"/>
        <v>West</v>
      </c>
    </row>
    <row r="1909" spans="1:18">
      <c r="A1909" t="s">
        <v>2073</v>
      </c>
      <c r="B1909" t="s">
        <v>31</v>
      </c>
      <c r="C1909" t="s">
        <v>56</v>
      </c>
      <c r="D1909" t="s">
        <v>164</v>
      </c>
      <c r="E1909" t="s">
        <v>50</v>
      </c>
      <c r="F1909" s="1">
        <v>42845</v>
      </c>
      <c r="G1909" s="1">
        <v>42902</v>
      </c>
      <c r="H1909">
        <v>55</v>
      </c>
      <c r="I1909" t="str">
        <f>VLOOKUP(pipeline!D1909,account,2,FALSE)</f>
        <v>medical</v>
      </c>
      <c r="J1909">
        <f t="shared" si="1425"/>
        <v>1994</v>
      </c>
      <c r="K1909">
        <f t="shared" si="1426"/>
        <v>2818.38</v>
      </c>
      <c r="L1909">
        <f t="shared" si="1427"/>
        <v>6290</v>
      </c>
      <c r="M1909" t="str">
        <f t="shared" si="1428"/>
        <v>United States</v>
      </c>
      <c r="N1909">
        <f t="shared" si="1429"/>
        <v>0</v>
      </c>
      <c r="O1909" t="str">
        <f t="shared" si="1430"/>
        <v>MG</v>
      </c>
      <c r="P1909">
        <f t="shared" si="1434"/>
        <v>55</v>
      </c>
      <c r="Q1909" t="str">
        <f t="shared" si="1435"/>
        <v>Rocco Neubert</v>
      </c>
      <c r="R1909" t="str">
        <f t="shared" si="1436"/>
        <v>East</v>
      </c>
    </row>
    <row r="1910" spans="1:18">
      <c r="A1910" t="s">
        <v>2074</v>
      </c>
      <c r="B1910" t="s">
        <v>32</v>
      </c>
      <c r="C1910" t="s">
        <v>58</v>
      </c>
      <c r="D1910" t="s">
        <v>132</v>
      </c>
      <c r="E1910" t="s">
        <v>50</v>
      </c>
      <c r="F1910" s="1">
        <v>42845</v>
      </c>
      <c r="G1910" s="1">
        <v>42957</v>
      </c>
      <c r="H1910">
        <v>1161</v>
      </c>
      <c r="I1910" t="str">
        <f>VLOOKUP(pipeline!D1910,account,2,FALSE)</f>
        <v>technolgy</v>
      </c>
      <c r="J1910">
        <f t="shared" si="1425"/>
        <v>1996</v>
      </c>
      <c r="K1910">
        <f t="shared" si="1426"/>
        <v>1100.04</v>
      </c>
      <c r="L1910">
        <f t="shared" si="1427"/>
        <v>2822</v>
      </c>
      <c r="M1910" t="str">
        <f t="shared" si="1428"/>
        <v>United States</v>
      </c>
      <c r="N1910">
        <f t="shared" si="1429"/>
        <v>0</v>
      </c>
      <c r="O1910" t="str">
        <f t="shared" si="1430"/>
        <v>GTX</v>
      </c>
      <c r="P1910">
        <f t="shared" si="1434"/>
        <v>1096</v>
      </c>
      <c r="Q1910" t="str">
        <f t="shared" si="1435"/>
        <v>Rocco Neubert</v>
      </c>
      <c r="R1910" t="str">
        <f t="shared" si="1436"/>
        <v>East</v>
      </c>
    </row>
    <row r="1911" spans="1:18">
      <c r="A1911" t="s">
        <v>2075</v>
      </c>
      <c r="B1911" t="s">
        <v>32</v>
      </c>
      <c r="C1911" t="s">
        <v>56</v>
      </c>
      <c r="D1911" t="s">
        <v>218</v>
      </c>
      <c r="E1911" t="s">
        <v>50</v>
      </c>
      <c r="F1911" s="1">
        <v>42845</v>
      </c>
      <c r="G1911" s="1">
        <v>42847</v>
      </c>
      <c r="H1911">
        <v>59</v>
      </c>
      <c r="I1911" t="str">
        <f>VLOOKUP(pipeline!D1911,account,2,FALSE)</f>
        <v>technolgy</v>
      </c>
      <c r="J1911">
        <f t="shared" si="1425"/>
        <v>1992</v>
      </c>
      <c r="K1911">
        <f t="shared" si="1426"/>
        <v>1712.68</v>
      </c>
      <c r="L1911">
        <f t="shared" si="1427"/>
        <v>3194</v>
      </c>
      <c r="M1911" t="str">
        <f t="shared" si="1428"/>
        <v>United States</v>
      </c>
      <c r="N1911" t="str">
        <f t="shared" si="1429"/>
        <v>Acme Corporation</v>
      </c>
      <c r="O1911" t="str">
        <f t="shared" si="1430"/>
        <v>MG</v>
      </c>
      <c r="P1911">
        <f t="shared" ref="P1911:P1917" si="1437">VLOOKUP(C1911,products,3,FALSE)</f>
        <v>55</v>
      </c>
      <c r="Q1911" t="str">
        <f t="shared" ref="Q1911:Q1917" si="1438">VLOOKUP(B1911,sales,2,FALSE)</f>
        <v>Rocco Neubert</v>
      </c>
      <c r="R1911" t="str">
        <f t="shared" ref="R1911:R1917" si="1439">VLOOKUP(B1911,sales,3,FALSE)</f>
        <v>East</v>
      </c>
    </row>
    <row r="1912" spans="1:18">
      <c r="A1912" t="s">
        <v>2076</v>
      </c>
      <c r="B1912" t="s">
        <v>7</v>
      </c>
      <c r="C1912" t="s">
        <v>59</v>
      </c>
      <c r="D1912" t="s">
        <v>223</v>
      </c>
      <c r="E1912" t="s">
        <v>52</v>
      </c>
      <c r="F1912" s="1">
        <v>42845</v>
      </c>
      <c r="G1912" s="1">
        <v>42856</v>
      </c>
      <c r="H1912">
        <v>0</v>
      </c>
      <c r="I1912" t="str">
        <f>VLOOKUP(pipeline!D1912,account,2,FALSE)</f>
        <v>retail</v>
      </c>
      <c r="J1912">
        <f t="shared" si="1425"/>
        <v>2003</v>
      </c>
      <c r="K1912">
        <f t="shared" si="1426"/>
        <v>1419.98</v>
      </c>
      <c r="L1912">
        <f t="shared" si="1427"/>
        <v>4018</v>
      </c>
      <c r="M1912" t="str">
        <f t="shared" si="1428"/>
        <v>United States</v>
      </c>
      <c r="N1912">
        <f t="shared" si="1429"/>
        <v>0</v>
      </c>
      <c r="O1912" t="str">
        <f t="shared" si="1430"/>
        <v>GTX</v>
      </c>
      <c r="P1912">
        <f t="shared" si="1437"/>
        <v>5482</v>
      </c>
      <c r="Q1912" t="str">
        <f t="shared" si="1438"/>
        <v>Cara Losch</v>
      </c>
      <c r="R1912" t="str">
        <f t="shared" si="1439"/>
        <v>East</v>
      </c>
    </row>
    <row r="1913" spans="1:18">
      <c r="A1913" t="s">
        <v>2077</v>
      </c>
      <c r="B1913" t="s">
        <v>33</v>
      </c>
      <c r="C1913" t="s">
        <v>55</v>
      </c>
      <c r="D1913" t="s">
        <v>189</v>
      </c>
      <c r="E1913" t="s">
        <v>52</v>
      </c>
      <c r="F1913" s="1">
        <v>42845</v>
      </c>
      <c r="G1913" s="1">
        <v>42847</v>
      </c>
      <c r="H1913">
        <v>0</v>
      </c>
      <c r="I1913" t="str">
        <f>VLOOKUP(pipeline!D1913,account,2,FALSE)</f>
        <v>employment</v>
      </c>
      <c r="J1913">
        <f t="shared" si="1425"/>
        <v>1997</v>
      </c>
      <c r="K1913">
        <f t="shared" si="1426"/>
        <v>882.12</v>
      </c>
      <c r="L1913">
        <f t="shared" si="1427"/>
        <v>2769</v>
      </c>
      <c r="M1913" t="str">
        <f t="shared" si="1428"/>
        <v>United States</v>
      </c>
      <c r="N1913">
        <f t="shared" si="1429"/>
        <v>0</v>
      </c>
      <c r="O1913" t="str">
        <f t="shared" si="1430"/>
        <v>GTX</v>
      </c>
      <c r="P1913">
        <f t="shared" si="1437"/>
        <v>550</v>
      </c>
      <c r="Q1913" t="str">
        <f t="shared" si="1438"/>
        <v>Rocco Neubert</v>
      </c>
      <c r="R1913" t="str">
        <f t="shared" si="1439"/>
        <v>East</v>
      </c>
    </row>
    <row r="1914" spans="1:18">
      <c r="A1914" t="s">
        <v>2078</v>
      </c>
      <c r="B1914" t="s">
        <v>25</v>
      </c>
      <c r="C1914" t="s">
        <v>55</v>
      </c>
      <c r="D1914" t="s">
        <v>155</v>
      </c>
      <c r="E1914" t="s">
        <v>50</v>
      </c>
      <c r="F1914" s="1">
        <v>42845</v>
      </c>
      <c r="G1914" s="1">
        <v>42853</v>
      </c>
      <c r="H1914">
        <v>549</v>
      </c>
      <c r="I1914" t="str">
        <f>VLOOKUP(pipeline!D1914,account,2,FALSE)</f>
        <v>technolgy</v>
      </c>
      <c r="J1914">
        <f t="shared" si="1425"/>
        <v>1983</v>
      </c>
      <c r="K1914">
        <f t="shared" si="1426"/>
        <v>1008.06</v>
      </c>
      <c r="L1914">
        <f t="shared" si="1427"/>
        <v>1238</v>
      </c>
      <c r="M1914" t="str">
        <f t="shared" si="1428"/>
        <v>United States</v>
      </c>
      <c r="N1914">
        <f t="shared" si="1429"/>
        <v>0</v>
      </c>
      <c r="O1914" t="str">
        <f t="shared" si="1430"/>
        <v>GTX</v>
      </c>
      <c r="P1914">
        <f t="shared" si="1437"/>
        <v>550</v>
      </c>
      <c r="Q1914" t="str">
        <f t="shared" si="1438"/>
        <v>Melvin Marxen</v>
      </c>
      <c r="R1914" t="str">
        <f t="shared" si="1439"/>
        <v>Central</v>
      </c>
    </row>
    <row r="1915" spans="1:18">
      <c r="A1915" t="s">
        <v>2079</v>
      </c>
      <c r="B1915" t="s">
        <v>34</v>
      </c>
      <c r="C1915" t="s">
        <v>58</v>
      </c>
      <c r="D1915" t="s">
        <v>294</v>
      </c>
      <c r="E1915" t="s">
        <v>52</v>
      </c>
      <c r="F1915" s="1">
        <v>42845</v>
      </c>
      <c r="G1915" s="1">
        <v>42849</v>
      </c>
      <c r="H1915">
        <v>0</v>
      </c>
      <c r="I1915" t="str">
        <f>VLOOKUP(pipeline!D1915,account,2,FALSE)</f>
        <v>retail</v>
      </c>
      <c r="J1915">
        <f t="shared" si="1425"/>
        <v>2010</v>
      </c>
      <c r="K1915">
        <f t="shared" si="1426"/>
        <v>71.12</v>
      </c>
      <c r="L1915">
        <f t="shared" si="1427"/>
        <v>144</v>
      </c>
      <c r="M1915" t="str">
        <f t="shared" si="1428"/>
        <v>United States</v>
      </c>
      <c r="N1915">
        <f t="shared" si="1429"/>
        <v>0</v>
      </c>
      <c r="O1915" t="str">
        <f t="shared" si="1430"/>
        <v>GTX</v>
      </c>
      <c r="P1915">
        <f t="shared" si="1437"/>
        <v>1096</v>
      </c>
      <c r="Q1915" t="str">
        <f t="shared" si="1438"/>
        <v>Rocco Neubert</v>
      </c>
      <c r="R1915" t="str">
        <f t="shared" si="1439"/>
        <v>East</v>
      </c>
    </row>
    <row r="1916" spans="1:18">
      <c r="A1916" t="s">
        <v>2080</v>
      </c>
      <c r="B1916" t="s">
        <v>13</v>
      </c>
      <c r="C1916" t="s">
        <v>60</v>
      </c>
      <c r="D1916" t="s">
        <v>153</v>
      </c>
      <c r="E1916" t="s">
        <v>50</v>
      </c>
      <c r="F1916" s="1">
        <v>42845</v>
      </c>
      <c r="G1916" s="1">
        <v>42914</v>
      </c>
      <c r="H1916">
        <v>24949</v>
      </c>
      <c r="I1916" t="str">
        <f>VLOOKUP(pipeline!D1916,account,2,FALSE)</f>
        <v>retail</v>
      </c>
      <c r="J1916">
        <f t="shared" si="1425"/>
        <v>2001</v>
      </c>
      <c r="K1916">
        <f t="shared" si="1426"/>
        <v>2437.85</v>
      </c>
      <c r="L1916">
        <f t="shared" si="1427"/>
        <v>4874</v>
      </c>
      <c r="M1916" t="str">
        <f t="shared" si="1428"/>
        <v>United States</v>
      </c>
      <c r="N1916">
        <f t="shared" si="1429"/>
        <v>0</v>
      </c>
      <c r="O1916" t="str">
        <f t="shared" si="1430"/>
        <v>GTK</v>
      </c>
      <c r="P1916">
        <f t="shared" si="1437"/>
        <v>26768</v>
      </c>
      <c r="Q1916" t="str">
        <f t="shared" si="1438"/>
        <v>Celia Rouche</v>
      </c>
      <c r="R1916" t="str">
        <f t="shared" si="1439"/>
        <v>West</v>
      </c>
    </row>
    <row r="1917" spans="1:18">
      <c r="A1917" t="s">
        <v>2081</v>
      </c>
      <c r="B1917" t="s">
        <v>26</v>
      </c>
      <c r="C1917" t="s">
        <v>58</v>
      </c>
      <c r="D1917" t="s">
        <v>147</v>
      </c>
      <c r="E1917" t="s">
        <v>52</v>
      </c>
      <c r="F1917" s="1">
        <v>42845</v>
      </c>
      <c r="G1917" s="1">
        <v>42857</v>
      </c>
      <c r="H1917">
        <v>0</v>
      </c>
      <c r="I1917" t="str">
        <f>VLOOKUP(pipeline!D1917,account,2,FALSE)</f>
        <v>retail</v>
      </c>
      <c r="J1917">
        <f t="shared" si="1425"/>
        <v>2007</v>
      </c>
      <c r="K1917">
        <f t="shared" si="1426"/>
        <v>894.33</v>
      </c>
      <c r="L1917">
        <f t="shared" si="1427"/>
        <v>1635</v>
      </c>
      <c r="M1917" t="str">
        <f t="shared" si="1428"/>
        <v>Italy</v>
      </c>
      <c r="N1917">
        <f t="shared" si="1429"/>
        <v>0</v>
      </c>
      <c r="O1917" t="str">
        <f t="shared" si="1430"/>
        <v>GTX</v>
      </c>
      <c r="P1917">
        <f t="shared" si="1437"/>
        <v>1096</v>
      </c>
      <c r="Q1917" t="str">
        <f t="shared" si="1438"/>
        <v>Melvin Marxen</v>
      </c>
      <c r="R1917" t="str">
        <f t="shared" si="1439"/>
        <v>Central</v>
      </c>
    </row>
    <row r="1918" spans="1:18">
      <c r="A1918" t="s">
        <v>2082</v>
      </c>
      <c r="B1918" t="s">
        <v>37</v>
      </c>
      <c r="C1918" t="s">
        <v>59</v>
      </c>
      <c r="D1918" t="s">
        <v>112</v>
      </c>
      <c r="E1918" t="s">
        <v>50</v>
      </c>
      <c r="F1918" s="1">
        <v>42845</v>
      </c>
      <c r="G1918" s="1">
        <v>42857</v>
      </c>
      <c r="H1918">
        <v>4985</v>
      </c>
      <c r="I1918" t="str">
        <f>VLOOKUP(pipeline!D1918,account,2,FALSE)</f>
        <v>retail</v>
      </c>
      <c r="J1918">
        <f t="shared" si="1425"/>
        <v>1990</v>
      </c>
      <c r="K1918">
        <f t="shared" si="1426"/>
        <v>4968.91</v>
      </c>
      <c r="L1918">
        <f t="shared" si="1427"/>
        <v>7523</v>
      </c>
      <c r="M1918" t="str">
        <f t="shared" si="1428"/>
        <v>United States</v>
      </c>
      <c r="N1918">
        <f t="shared" si="1429"/>
        <v>0</v>
      </c>
      <c r="O1918" t="str">
        <f t="shared" si="1430"/>
        <v>GTX</v>
      </c>
      <c r="P1918">
        <f t="shared" ref="P1918:P1924" si="1440">VLOOKUP(C1918,products,3,FALSE)</f>
        <v>5482</v>
      </c>
      <c r="Q1918" t="str">
        <f t="shared" ref="Q1918:Q1924" si="1441">VLOOKUP(B1918,sales,2,FALSE)</f>
        <v>Summer Sewald</v>
      </c>
      <c r="R1918" t="str">
        <f t="shared" ref="R1918:R1924" si="1442">VLOOKUP(B1918,sales,3,FALSE)</f>
        <v>West</v>
      </c>
    </row>
    <row r="1919" spans="1:18">
      <c r="A1919" t="s">
        <v>2083</v>
      </c>
      <c r="B1919" t="s">
        <v>27</v>
      </c>
      <c r="C1919" t="s">
        <v>55</v>
      </c>
      <c r="D1919" t="s">
        <v>184</v>
      </c>
      <c r="E1919" t="s">
        <v>52</v>
      </c>
      <c r="F1919" s="1">
        <v>42845</v>
      </c>
      <c r="G1919" s="1">
        <v>42847</v>
      </c>
      <c r="H1919">
        <v>0</v>
      </c>
      <c r="I1919" t="str">
        <f>VLOOKUP(pipeline!D1919,account,2,FALSE)</f>
        <v>retail</v>
      </c>
      <c r="J1919">
        <f t="shared" si="1425"/>
        <v>1995</v>
      </c>
      <c r="K1919">
        <f t="shared" si="1426"/>
        <v>332.43</v>
      </c>
      <c r="L1919">
        <f t="shared" si="1427"/>
        <v>799</v>
      </c>
      <c r="M1919" t="str">
        <f t="shared" si="1428"/>
        <v>United States</v>
      </c>
      <c r="N1919">
        <f t="shared" si="1429"/>
        <v>0</v>
      </c>
      <c r="O1919" t="str">
        <f t="shared" si="1430"/>
        <v>GTX</v>
      </c>
      <c r="P1919">
        <f t="shared" si="1440"/>
        <v>550</v>
      </c>
      <c r="Q1919" t="str">
        <f t="shared" si="1441"/>
        <v>Melvin Marxen</v>
      </c>
      <c r="R1919" t="str">
        <f t="shared" si="1442"/>
        <v>Central</v>
      </c>
    </row>
    <row r="1920" spans="1:18">
      <c r="A1920" t="s">
        <v>2084</v>
      </c>
      <c r="B1920" t="s">
        <v>27</v>
      </c>
      <c r="C1920" t="s">
        <v>55</v>
      </c>
      <c r="D1920" t="s">
        <v>149</v>
      </c>
      <c r="E1920" t="s">
        <v>50</v>
      </c>
      <c r="F1920" s="1">
        <v>42845</v>
      </c>
      <c r="G1920" s="1">
        <v>42854</v>
      </c>
      <c r="H1920">
        <v>657</v>
      </c>
      <c r="I1920" t="str">
        <f>VLOOKUP(pipeline!D1920,account,2,FALSE)</f>
        <v>technolgy</v>
      </c>
      <c r="J1920">
        <f t="shared" si="1425"/>
        <v>2005</v>
      </c>
      <c r="K1920">
        <f t="shared" si="1426"/>
        <v>1520.66</v>
      </c>
      <c r="L1920">
        <f t="shared" si="1427"/>
        <v>1806</v>
      </c>
      <c r="M1920" t="str">
        <f t="shared" si="1428"/>
        <v>United States</v>
      </c>
      <c r="N1920">
        <f t="shared" si="1429"/>
        <v>0</v>
      </c>
      <c r="O1920" t="str">
        <f t="shared" si="1430"/>
        <v>GTX</v>
      </c>
      <c r="P1920">
        <f t="shared" si="1440"/>
        <v>550</v>
      </c>
      <c r="Q1920" t="str">
        <f t="shared" si="1441"/>
        <v>Melvin Marxen</v>
      </c>
      <c r="R1920" t="str">
        <f t="shared" si="1442"/>
        <v>Central</v>
      </c>
    </row>
    <row r="1921" spans="1:18">
      <c r="A1921" t="s">
        <v>2085</v>
      </c>
      <c r="B1921" t="s">
        <v>27</v>
      </c>
      <c r="C1921" t="s">
        <v>55</v>
      </c>
      <c r="D1921" t="s">
        <v>442</v>
      </c>
      <c r="E1921" t="s">
        <v>50</v>
      </c>
      <c r="F1921" s="1">
        <v>42845</v>
      </c>
      <c r="G1921" s="1">
        <v>42916</v>
      </c>
      <c r="H1921">
        <v>628</v>
      </c>
      <c r="I1921" t="str">
        <f>VLOOKUP(pipeline!D1921,account,2,FALSE)</f>
        <v>retail</v>
      </c>
      <c r="J1921">
        <f t="shared" si="1425"/>
        <v>1988</v>
      </c>
      <c r="K1921">
        <f t="shared" si="1426"/>
        <v>1376.8</v>
      </c>
      <c r="L1921">
        <f t="shared" si="1427"/>
        <v>1165</v>
      </c>
      <c r="M1921" t="str">
        <f t="shared" si="1428"/>
        <v>Belgium</v>
      </c>
      <c r="N1921">
        <f t="shared" si="1429"/>
        <v>0</v>
      </c>
      <c r="O1921" t="str">
        <f t="shared" si="1430"/>
        <v>GTX</v>
      </c>
      <c r="P1921">
        <f t="shared" si="1440"/>
        <v>550</v>
      </c>
      <c r="Q1921" t="str">
        <f t="shared" si="1441"/>
        <v>Melvin Marxen</v>
      </c>
      <c r="R1921" t="str">
        <f t="shared" si="1442"/>
        <v>Central</v>
      </c>
    </row>
    <row r="1922" spans="1:18">
      <c r="A1922" t="s">
        <v>2086</v>
      </c>
      <c r="B1922" t="s">
        <v>27</v>
      </c>
      <c r="C1922" t="s">
        <v>58</v>
      </c>
      <c r="D1922" t="s">
        <v>149</v>
      </c>
      <c r="E1922" t="s">
        <v>50</v>
      </c>
      <c r="F1922" s="1">
        <v>42845</v>
      </c>
      <c r="G1922" s="1">
        <v>42901</v>
      </c>
      <c r="H1922">
        <v>1183</v>
      </c>
      <c r="I1922" t="str">
        <f>VLOOKUP(pipeline!D1922,account,2,FALSE)</f>
        <v>technolgy</v>
      </c>
      <c r="J1922">
        <f t="shared" si="1425"/>
        <v>2005</v>
      </c>
      <c r="K1922">
        <f t="shared" si="1426"/>
        <v>1520.66</v>
      </c>
      <c r="L1922">
        <f t="shared" si="1427"/>
        <v>1806</v>
      </c>
      <c r="M1922" t="str">
        <f t="shared" si="1428"/>
        <v>United States</v>
      </c>
      <c r="N1922">
        <f t="shared" si="1429"/>
        <v>0</v>
      </c>
      <c r="O1922" t="str">
        <f t="shared" si="1430"/>
        <v>GTX</v>
      </c>
      <c r="P1922">
        <f t="shared" si="1440"/>
        <v>1096</v>
      </c>
      <c r="Q1922" t="str">
        <f t="shared" si="1441"/>
        <v>Melvin Marxen</v>
      </c>
      <c r="R1922" t="str">
        <f t="shared" si="1442"/>
        <v>Central</v>
      </c>
    </row>
    <row r="1923" spans="1:18">
      <c r="A1923" t="s">
        <v>2087</v>
      </c>
      <c r="B1923" t="s">
        <v>27</v>
      </c>
      <c r="C1923" t="s">
        <v>59</v>
      </c>
      <c r="D1923" t="s">
        <v>216</v>
      </c>
      <c r="E1923" t="s">
        <v>50</v>
      </c>
      <c r="F1923" s="1">
        <v>42845</v>
      </c>
      <c r="G1923" s="1">
        <v>42950</v>
      </c>
      <c r="H1923">
        <v>5203</v>
      </c>
      <c r="I1923" t="str">
        <f>VLOOKUP(pipeline!D1923,account,2,FALSE)</f>
        <v>entertainment</v>
      </c>
      <c r="J1923">
        <f t="shared" si="1425"/>
        <v>1998</v>
      </c>
      <c r="K1923">
        <f t="shared" si="1426"/>
        <v>217.87</v>
      </c>
      <c r="L1923">
        <f t="shared" si="1427"/>
        <v>551</v>
      </c>
      <c r="M1923" t="str">
        <f t="shared" si="1428"/>
        <v>United States</v>
      </c>
      <c r="N1923">
        <f t="shared" si="1429"/>
        <v>0</v>
      </c>
      <c r="O1923" t="str">
        <f t="shared" si="1430"/>
        <v>GTX</v>
      </c>
      <c r="P1923">
        <f t="shared" si="1440"/>
        <v>5482</v>
      </c>
      <c r="Q1923" t="str">
        <f t="shared" si="1441"/>
        <v>Melvin Marxen</v>
      </c>
      <c r="R1923" t="str">
        <f t="shared" si="1442"/>
        <v>Central</v>
      </c>
    </row>
    <row r="1924" spans="1:18">
      <c r="A1924" t="s">
        <v>2088</v>
      </c>
      <c r="B1924" t="s">
        <v>27</v>
      </c>
      <c r="C1924" t="s">
        <v>56</v>
      </c>
      <c r="D1924" t="s">
        <v>141</v>
      </c>
      <c r="E1924" t="s">
        <v>50</v>
      </c>
      <c r="F1924" s="1">
        <v>42845</v>
      </c>
      <c r="G1924" s="1">
        <v>42852</v>
      </c>
      <c r="H1924">
        <v>56</v>
      </c>
      <c r="I1924" t="str">
        <f>VLOOKUP(pipeline!D1924,account,2,FALSE)</f>
        <v>telecommunications</v>
      </c>
      <c r="J1924">
        <f t="shared" si="1425"/>
        <v>2007</v>
      </c>
      <c r="K1924">
        <f t="shared" si="1426"/>
        <v>86.68</v>
      </c>
      <c r="L1924">
        <f t="shared" si="1427"/>
        <v>187</v>
      </c>
      <c r="M1924" t="str">
        <f t="shared" si="1428"/>
        <v>United States</v>
      </c>
      <c r="N1924" t="str">
        <f t="shared" si="1429"/>
        <v>Sonron</v>
      </c>
      <c r="O1924" t="str">
        <f t="shared" si="1430"/>
        <v>MG</v>
      </c>
      <c r="P1924">
        <f t="shared" si="1440"/>
        <v>55</v>
      </c>
      <c r="Q1924" t="str">
        <f t="shared" si="1441"/>
        <v>Melvin Marxen</v>
      </c>
      <c r="R1924" t="str">
        <f t="shared" si="1442"/>
        <v>Central</v>
      </c>
    </row>
    <row r="1925" spans="1:18">
      <c r="A1925" t="s">
        <v>2089</v>
      </c>
      <c r="B1925" t="s">
        <v>38</v>
      </c>
      <c r="C1925" t="s">
        <v>55</v>
      </c>
      <c r="D1925" t="s">
        <v>316</v>
      </c>
      <c r="E1925" t="s">
        <v>50</v>
      </c>
      <c r="F1925" s="1">
        <v>42845</v>
      </c>
      <c r="G1925" s="1">
        <v>42853</v>
      </c>
      <c r="H1925">
        <v>502</v>
      </c>
      <c r="I1925" t="str">
        <f>VLOOKUP(pipeline!D1925,account,2,FALSE)</f>
        <v>retail</v>
      </c>
      <c r="J1925">
        <f>VLOOKUP(D1925,account,3,FALSE)</f>
        <v>2009</v>
      </c>
      <c r="K1925">
        <f>VLOOKUP(D1925,account,4,FALSE)</f>
        <v>497.11</v>
      </c>
      <c r="L1925">
        <f>VLOOKUP(D1925,account,5,FALSE)</f>
        <v>1588</v>
      </c>
      <c r="M1925" t="str">
        <f>VLOOKUP(D1925,account,6,FALSE)</f>
        <v>United States</v>
      </c>
      <c r="N1925">
        <f>VLOOKUP(D1925,accounts,7,FALSE)</f>
        <v>0</v>
      </c>
      <c r="O1925" t="str">
        <f>VLOOKUP(C1925,products,2,FALSE)</f>
        <v>GTX</v>
      </c>
      <c r="P1925">
        <f t="shared" ref="P1925:P1930" si="1443">VLOOKUP(C1925,products,3,FALSE)</f>
        <v>550</v>
      </c>
      <c r="Q1925" t="str">
        <f t="shared" ref="Q1925:Q1930" si="1444">VLOOKUP(B1925,sales,2,FALSE)</f>
        <v>Summer Sewald</v>
      </c>
      <c r="R1925" t="str">
        <f t="shared" ref="R1925:R1930" si="1445">VLOOKUP(B1925,sales,3,FALSE)</f>
        <v>West</v>
      </c>
    </row>
    <row r="1926" spans="1:18">
      <c r="A1926" t="s">
        <v>2090</v>
      </c>
      <c r="B1926" t="s">
        <v>39</v>
      </c>
      <c r="C1926" t="s">
        <v>55</v>
      </c>
      <c r="D1926" t="s">
        <v>266</v>
      </c>
      <c r="E1926" t="s">
        <v>50</v>
      </c>
      <c r="F1926" s="1">
        <v>42845</v>
      </c>
      <c r="G1926" s="1">
        <v>42911</v>
      </c>
      <c r="H1926">
        <v>527</v>
      </c>
      <c r="I1926" t="str">
        <f>VLOOKUP(pipeline!D1926,account,2,FALSE)</f>
        <v>finance</v>
      </c>
      <c r="J1926">
        <f t="shared" ref="J1926:J1938" si="1446">VLOOKUP(D1926,account,3,FALSE)</f>
        <v>1993</v>
      </c>
      <c r="K1926">
        <f t="shared" ref="K1926:K1938" si="1447">VLOOKUP(D1926,account,4,FALSE)</f>
        <v>7537.24</v>
      </c>
      <c r="L1926">
        <f t="shared" ref="L1926:L1938" si="1448">VLOOKUP(D1926,account,5,FALSE)</f>
        <v>20293</v>
      </c>
      <c r="M1926" t="str">
        <f t="shared" ref="M1926:M1938" si="1449">VLOOKUP(D1926,account,6,FALSE)</f>
        <v>United States</v>
      </c>
      <c r="N1926">
        <f t="shared" ref="N1926:N1938" si="1450">VLOOKUP(D1926,accounts,7,FALSE)</f>
        <v>0</v>
      </c>
      <c r="O1926" t="str">
        <f t="shared" ref="O1926:O1938" si="1451">VLOOKUP(C1926,products,2,FALSE)</f>
        <v>GTX</v>
      </c>
      <c r="P1926">
        <f t="shared" si="1443"/>
        <v>550</v>
      </c>
      <c r="Q1926" t="str">
        <f t="shared" si="1444"/>
        <v>Summer Sewald</v>
      </c>
      <c r="R1926" t="str">
        <f t="shared" si="1445"/>
        <v>West</v>
      </c>
    </row>
    <row r="1927" spans="1:18">
      <c r="A1927" t="s">
        <v>2091</v>
      </c>
      <c r="B1927" t="s">
        <v>15</v>
      </c>
      <c r="C1927" t="s">
        <v>56</v>
      </c>
      <c r="D1927" t="s">
        <v>266</v>
      </c>
      <c r="E1927" t="s">
        <v>52</v>
      </c>
      <c r="F1927" s="1">
        <v>42845</v>
      </c>
      <c r="G1927" s="1">
        <v>42846</v>
      </c>
      <c r="H1927">
        <v>0</v>
      </c>
      <c r="I1927" t="str">
        <f>VLOOKUP(pipeline!D1927,account,2,FALSE)</f>
        <v>finance</v>
      </c>
      <c r="J1927">
        <f t="shared" si="1446"/>
        <v>1993</v>
      </c>
      <c r="K1927">
        <f t="shared" si="1447"/>
        <v>7537.24</v>
      </c>
      <c r="L1927">
        <f t="shared" si="1448"/>
        <v>20293</v>
      </c>
      <c r="M1927" t="str">
        <f t="shared" si="1449"/>
        <v>United States</v>
      </c>
      <c r="N1927">
        <f t="shared" si="1450"/>
        <v>0</v>
      </c>
      <c r="O1927" t="str">
        <f t="shared" si="1451"/>
        <v>MG</v>
      </c>
      <c r="P1927">
        <f t="shared" si="1443"/>
        <v>55</v>
      </c>
      <c r="Q1927" t="str">
        <f t="shared" si="1444"/>
        <v>Celia Rouche</v>
      </c>
      <c r="R1927" t="str">
        <f t="shared" si="1445"/>
        <v>West</v>
      </c>
    </row>
    <row r="1928" spans="1:18">
      <c r="A1928" t="s">
        <v>2092</v>
      </c>
      <c r="B1928" t="s">
        <v>28</v>
      </c>
      <c r="C1928" t="s">
        <v>56</v>
      </c>
      <c r="D1928" t="s">
        <v>158</v>
      </c>
      <c r="E1928" t="s">
        <v>50</v>
      </c>
      <c r="F1928" s="1">
        <v>42845</v>
      </c>
      <c r="G1928" s="1">
        <v>42853</v>
      </c>
      <c r="H1928">
        <v>64</v>
      </c>
      <c r="I1928" t="str">
        <f>VLOOKUP(pipeline!D1928,account,2,FALSE)</f>
        <v>finance</v>
      </c>
      <c r="J1928">
        <f t="shared" si="1446"/>
        <v>2006</v>
      </c>
      <c r="K1928">
        <f t="shared" si="1447"/>
        <v>1102.43</v>
      </c>
      <c r="L1928">
        <f t="shared" si="1448"/>
        <v>1759</v>
      </c>
      <c r="M1928" t="str">
        <f t="shared" si="1449"/>
        <v>United States</v>
      </c>
      <c r="N1928">
        <f t="shared" si="1450"/>
        <v>0</v>
      </c>
      <c r="O1928" t="str">
        <f t="shared" si="1451"/>
        <v>MG</v>
      </c>
      <c r="P1928">
        <f t="shared" si="1443"/>
        <v>55</v>
      </c>
      <c r="Q1928" t="str">
        <f t="shared" si="1444"/>
        <v>Melvin Marxen</v>
      </c>
      <c r="R1928" t="str">
        <f t="shared" si="1445"/>
        <v>Central</v>
      </c>
    </row>
    <row r="1929" spans="1:18">
      <c r="A1929" t="s">
        <v>2093</v>
      </c>
      <c r="B1929" t="s">
        <v>40</v>
      </c>
      <c r="C1929" t="s">
        <v>55</v>
      </c>
      <c r="D1929" t="s">
        <v>106</v>
      </c>
      <c r="E1929" t="s">
        <v>50</v>
      </c>
      <c r="F1929" s="1">
        <v>42845</v>
      </c>
      <c r="G1929" s="1">
        <v>42852</v>
      </c>
      <c r="H1929">
        <v>579</v>
      </c>
      <c r="I1929" t="str">
        <f>VLOOKUP(pipeline!D1929,account,2,FALSE)</f>
        <v>software</v>
      </c>
      <c r="J1929">
        <f t="shared" si="1446"/>
        <v>1996</v>
      </c>
      <c r="K1929">
        <f t="shared" si="1447"/>
        <v>6354.87</v>
      </c>
      <c r="L1929">
        <f t="shared" si="1448"/>
        <v>16780</v>
      </c>
      <c r="M1929" t="str">
        <f t="shared" si="1449"/>
        <v>United States</v>
      </c>
      <c r="N1929" t="str">
        <f t="shared" si="1450"/>
        <v>Bubba Gump</v>
      </c>
      <c r="O1929" t="str">
        <f t="shared" si="1451"/>
        <v>GTX</v>
      </c>
      <c r="P1929">
        <f t="shared" si="1443"/>
        <v>550</v>
      </c>
      <c r="Q1929" t="str">
        <f t="shared" si="1444"/>
        <v>Summer Sewald</v>
      </c>
      <c r="R1929" t="str">
        <f t="shared" si="1445"/>
        <v>West</v>
      </c>
    </row>
    <row r="1930" spans="1:18">
      <c r="A1930" t="s">
        <v>2094</v>
      </c>
      <c r="B1930" t="s">
        <v>40</v>
      </c>
      <c r="C1930" t="s">
        <v>59</v>
      </c>
      <c r="D1930" t="s">
        <v>194</v>
      </c>
      <c r="E1930" t="s">
        <v>50</v>
      </c>
      <c r="F1930" s="1">
        <v>42845</v>
      </c>
      <c r="G1930" s="1">
        <v>42855</v>
      </c>
      <c r="H1930">
        <v>5958</v>
      </c>
      <c r="I1930" t="str">
        <f>VLOOKUP(pipeline!D1930,account,2,FALSE)</f>
        <v>medical</v>
      </c>
      <c r="J1930">
        <f t="shared" si="1446"/>
        <v>2004</v>
      </c>
      <c r="K1930">
        <f t="shared" si="1447"/>
        <v>1618.89</v>
      </c>
      <c r="L1930">
        <f t="shared" si="1448"/>
        <v>3889</v>
      </c>
      <c r="M1930" t="str">
        <f t="shared" si="1449"/>
        <v>United States</v>
      </c>
      <c r="N1930">
        <f t="shared" si="1450"/>
        <v>0</v>
      </c>
      <c r="O1930" t="str">
        <f t="shared" si="1451"/>
        <v>GTX</v>
      </c>
      <c r="P1930">
        <f t="shared" si="1443"/>
        <v>5482</v>
      </c>
      <c r="Q1930" t="str">
        <f t="shared" si="1444"/>
        <v>Summer Sewald</v>
      </c>
      <c r="R1930" t="str">
        <f t="shared" si="1445"/>
        <v>West</v>
      </c>
    </row>
    <row r="1931" spans="1:18">
      <c r="A1931" t="s">
        <v>2095</v>
      </c>
      <c r="B1931" t="s">
        <v>22</v>
      </c>
      <c r="C1931" t="s">
        <v>55</v>
      </c>
      <c r="D1931" t="s">
        <v>309</v>
      </c>
      <c r="E1931" t="s">
        <v>52</v>
      </c>
      <c r="F1931" s="1">
        <v>42845</v>
      </c>
      <c r="G1931" s="1">
        <v>42847</v>
      </c>
      <c r="H1931">
        <v>0</v>
      </c>
      <c r="I1931" t="str">
        <f>VLOOKUP(pipeline!D1931,account,2,FALSE)</f>
        <v>marketing</v>
      </c>
      <c r="J1931">
        <f t="shared" si="1446"/>
        <v>1986</v>
      </c>
      <c r="K1931">
        <f t="shared" si="1447"/>
        <v>2403.58</v>
      </c>
      <c r="L1931">
        <f t="shared" si="1448"/>
        <v>8801</v>
      </c>
      <c r="M1931" t="str">
        <f t="shared" si="1449"/>
        <v>United States</v>
      </c>
      <c r="N1931">
        <f t="shared" si="1450"/>
        <v>0</v>
      </c>
      <c r="O1931" t="str">
        <f t="shared" si="1451"/>
        <v>GTX</v>
      </c>
      <c r="P1931">
        <f t="shared" ref="P1931:P1938" si="1452">VLOOKUP(C1931,products,3,FALSE)</f>
        <v>550</v>
      </c>
      <c r="Q1931" t="str">
        <f t="shared" ref="Q1931:Q1938" si="1453">VLOOKUP(B1931,sales,2,FALSE)</f>
        <v>Dustin Brinkmann</v>
      </c>
      <c r="R1931" t="str">
        <f t="shared" ref="R1931:R1938" si="1454">VLOOKUP(B1931,sales,3,FALSE)</f>
        <v>Central</v>
      </c>
    </row>
    <row r="1932" spans="1:18">
      <c r="A1932" t="s">
        <v>2096</v>
      </c>
      <c r="B1932" t="s">
        <v>22</v>
      </c>
      <c r="C1932" t="s">
        <v>56</v>
      </c>
      <c r="D1932" t="s">
        <v>108</v>
      </c>
      <c r="E1932" t="s">
        <v>50</v>
      </c>
      <c r="F1932" s="1">
        <v>42845</v>
      </c>
      <c r="G1932" s="1">
        <v>42857</v>
      </c>
      <c r="H1932">
        <v>58</v>
      </c>
      <c r="I1932" t="str">
        <f>VLOOKUP(pipeline!D1932,account,2,FALSE)</f>
        <v>telecommunications</v>
      </c>
      <c r="J1932">
        <f t="shared" si="1446"/>
        <v>1988</v>
      </c>
      <c r="K1932">
        <f t="shared" si="1447"/>
        <v>5266.09</v>
      </c>
      <c r="L1932">
        <f t="shared" si="1448"/>
        <v>8595</v>
      </c>
      <c r="M1932" t="str">
        <f t="shared" si="1449"/>
        <v>United States</v>
      </c>
      <c r="N1932" t="str">
        <f t="shared" si="1450"/>
        <v>Sonron</v>
      </c>
      <c r="O1932" t="str">
        <f t="shared" si="1451"/>
        <v>MG</v>
      </c>
      <c r="P1932">
        <f t="shared" si="1452"/>
        <v>55</v>
      </c>
      <c r="Q1932" t="str">
        <f t="shared" si="1453"/>
        <v>Dustin Brinkmann</v>
      </c>
      <c r="R1932" t="str">
        <f t="shared" si="1454"/>
        <v>Central</v>
      </c>
    </row>
    <row r="1933" spans="1:18">
      <c r="A1933" t="s">
        <v>2097</v>
      </c>
      <c r="B1933" t="s">
        <v>35</v>
      </c>
      <c r="C1933" t="s">
        <v>58</v>
      </c>
      <c r="D1933" t="s">
        <v>223</v>
      </c>
      <c r="E1933" t="s">
        <v>52</v>
      </c>
      <c r="F1933" s="1">
        <v>42845</v>
      </c>
      <c r="G1933" s="1">
        <v>42846</v>
      </c>
      <c r="H1933">
        <v>0</v>
      </c>
      <c r="I1933" t="str">
        <f>VLOOKUP(pipeline!D1933,account,2,FALSE)</f>
        <v>retail</v>
      </c>
      <c r="J1933">
        <f t="shared" si="1446"/>
        <v>2003</v>
      </c>
      <c r="K1933">
        <f t="shared" si="1447"/>
        <v>1419.98</v>
      </c>
      <c r="L1933">
        <f t="shared" si="1448"/>
        <v>4018</v>
      </c>
      <c r="M1933" t="str">
        <f t="shared" si="1449"/>
        <v>United States</v>
      </c>
      <c r="N1933">
        <f t="shared" si="1450"/>
        <v>0</v>
      </c>
      <c r="O1933" t="str">
        <f t="shared" si="1451"/>
        <v>GTX</v>
      </c>
      <c r="P1933">
        <f t="shared" si="1452"/>
        <v>1096</v>
      </c>
      <c r="Q1933" t="str">
        <f t="shared" si="1453"/>
        <v>Rocco Neubert</v>
      </c>
      <c r="R1933" t="str">
        <f t="shared" si="1454"/>
        <v>East</v>
      </c>
    </row>
    <row r="1934" spans="1:18">
      <c r="A1934" t="s">
        <v>2098</v>
      </c>
      <c r="B1934" t="s">
        <v>35</v>
      </c>
      <c r="C1934" t="s">
        <v>59</v>
      </c>
      <c r="D1934" t="s">
        <v>115</v>
      </c>
      <c r="E1934" t="s">
        <v>52</v>
      </c>
      <c r="F1934" s="1">
        <v>42845</v>
      </c>
      <c r="G1934" s="1">
        <v>42852</v>
      </c>
      <c r="H1934">
        <v>0</v>
      </c>
      <c r="I1934" t="str">
        <f>VLOOKUP(pipeline!D1934,account,2,FALSE)</f>
        <v>finance</v>
      </c>
      <c r="J1934">
        <f t="shared" si="1446"/>
        <v>1993</v>
      </c>
      <c r="K1934">
        <f t="shared" si="1447"/>
        <v>646.1</v>
      </c>
      <c r="L1934">
        <f t="shared" si="1448"/>
        <v>883</v>
      </c>
      <c r="M1934" t="str">
        <f t="shared" si="1449"/>
        <v>United States</v>
      </c>
      <c r="N1934" t="str">
        <f t="shared" si="1450"/>
        <v>Golddex</v>
      </c>
      <c r="O1934" t="str">
        <f t="shared" si="1451"/>
        <v>GTX</v>
      </c>
      <c r="P1934">
        <f t="shared" si="1452"/>
        <v>5482</v>
      </c>
      <c r="Q1934" t="str">
        <f t="shared" si="1453"/>
        <v>Rocco Neubert</v>
      </c>
      <c r="R1934" t="str">
        <f t="shared" si="1454"/>
        <v>East</v>
      </c>
    </row>
    <row r="1935" spans="1:18">
      <c r="A1935" t="s">
        <v>2099</v>
      </c>
      <c r="B1935" t="s">
        <v>9</v>
      </c>
      <c r="C1935" t="s">
        <v>58</v>
      </c>
      <c r="D1935" t="s">
        <v>214</v>
      </c>
      <c r="E1935" t="s">
        <v>50</v>
      </c>
      <c r="F1935" s="1">
        <v>42845</v>
      </c>
      <c r="G1935" s="1">
        <v>42910</v>
      </c>
      <c r="H1935">
        <v>1036</v>
      </c>
      <c r="I1935" t="str">
        <f>VLOOKUP(pipeline!D1935,account,2,FALSE)</f>
        <v>medical</v>
      </c>
      <c r="J1935">
        <f t="shared" si="1446"/>
        <v>1999</v>
      </c>
      <c r="K1935">
        <f t="shared" si="1447"/>
        <v>251.41</v>
      </c>
      <c r="L1935">
        <f t="shared" si="1448"/>
        <v>495</v>
      </c>
      <c r="M1935" t="str">
        <f t="shared" si="1449"/>
        <v>United States</v>
      </c>
      <c r="N1935">
        <f t="shared" si="1450"/>
        <v>0</v>
      </c>
      <c r="O1935" t="str">
        <f t="shared" si="1451"/>
        <v>GTX</v>
      </c>
      <c r="P1935">
        <f t="shared" si="1452"/>
        <v>1096</v>
      </c>
      <c r="Q1935" t="str">
        <f t="shared" si="1453"/>
        <v>Cara Losch</v>
      </c>
      <c r="R1935" t="str">
        <f t="shared" si="1454"/>
        <v>East</v>
      </c>
    </row>
    <row r="1936" spans="1:18">
      <c r="A1936" t="s">
        <v>2100</v>
      </c>
      <c r="B1936" t="s">
        <v>23</v>
      </c>
      <c r="C1936" t="s">
        <v>59</v>
      </c>
      <c r="D1936" t="s">
        <v>147</v>
      </c>
      <c r="E1936" t="s">
        <v>50</v>
      </c>
      <c r="F1936" s="1">
        <v>42845</v>
      </c>
      <c r="G1936" s="1">
        <v>42852</v>
      </c>
      <c r="H1936">
        <v>4878</v>
      </c>
      <c r="I1936" t="str">
        <f>VLOOKUP(pipeline!D1936,account,2,FALSE)</f>
        <v>retail</v>
      </c>
      <c r="J1936">
        <f t="shared" si="1446"/>
        <v>2007</v>
      </c>
      <c r="K1936">
        <f t="shared" si="1447"/>
        <v>894.33</v>
      </c>
      <c r="L1936">
        <f t="shared" si="1448"/>
        <v>1635</v>
      </c>
      <c r="M1936" t="str">
        <f t="shared" si="1449"/>
        <v>Italy</v>
      </c>
      <c r="N1936">
        <f t="shared" si="1450"/>
        <v>0</v>
      </c>
      <c r="O1936" t="str">
        <f t="shared" si="1451"/>
        <v>GTX</v>
      </c>
      <c r="P1936">
        <f t="shared" si="1452"/>
        <v>5482</v>
      </c>
      <c r="Q1936" t="str">
        <f t="shared" si="1453"/>
        <v>Dustin Brinkmann</v>
      </c>
      <c r="R1936" t="str">
        <f t="shared" si="1454"/>
        <v>Central</v>
      </c>
    </row>
    <row r="1937" spans="1:18">
      <c r="A1937" t="s">
        <v>2101</v>
      </c>
      <c r="B1937" t="s">
        <v>17</v>
      </c>
      <c r="C1937" t="s">
        <v>55</v>
      </c>
      <c r="D1937" t="s">
        <v>205</v>
      </c>
      <c r="E1937" t="s">
        <v>52</v>
      </c>
      <c r="F1937" s="1">
        <v>42845</v>
      </c>
      <c r="G1937" s="1">
        <v>42853</v>
      </c>
      <c r="H1937">
        <v>0</v>
      </c>
      <c r="I1937" t="str">
        <f>VLOOKUP(pipeline!D1937,account,2,FALSE)</f>
        <v>telecommunications</v>
      </c>
      <c r="J1937">
        <f t="shared" si="1446"/>
        <v>1995</v>
      </c>
      <c r="K1937">
        <f t="shared" si="1447"/>
        <v>1825.82</v>
      </c>
      <c r="L1937">
        <f t="shared" si="1448"/>
        <v>5595</v>
      </c>
      <c r="M1937" t="str">
        <f t="shared" si="1449"/>
        <v>United States</v>
      </c>
      <c r="N1937" t="str">
        <f t="shared" si="1450"/>
        <v>Sonron</v>
      </c>
      <c r="O1937" t="str">
        <f t="shared" si="1451"/>
        <v>GTX</v>
      </c>
      <c r="P1937">
        <f t="shared" si="1452"/>
        <v>550</v>
      </c>
      <c r="Q1937" t="str">
        <f t="shared" si="1453"/>
        <v>Celia Rouche</v>
      </c>
      <c r="R1937" t="str">
        <f t="shared" si="1454"/>
        <v>West</v>
      </c>
    </row>
    <row r="1938" spans="1:18">
      <c r="A1938" t="s">
        <v>2102</v>
      </c>
      <c r="B1938" t="s">
        <v>19</v>
      </c>
      <c r="C1938" t="s">
        <v>58</v>
      </c>
      <c r="D1938" t="s">
        <v>442</v>
      </c>
      <c r="E1938" t="s">
        <v>52</v>
      </c>
      <c r="F1938" s="1">
        <v>42846</v>
      </c>
      <c r="G1938" s="1">
        <v>42860</v>
      </c>
      <c r="H1938">
        <v>0</v>
      </c>
      <c r="I1938" t="str">
        <f>VLOOKUP(pipeline!D1938,account,2,FALSE)</f>
        <v>retail</v>
      </c>
      <c r="J1938">
        <f t="shared" si="1446"/>
        <v>1988</v>
      </c>
      <c r="K1938">
        <f t="shared" si="1447"/>
        <v>1376.8</v>
      </c>
      <c r="L1938">
        <f t="shared" si="1448"/>
        <v>1165</v>
      </c>
      <c r="M1938" t="str">
        <f t="shared" si="1449"/>
        <v>Belgium</v>
      </c>
      <c r="N1938">
        <f t="shared" si="1450"/>
        <v>0</v>
      </c>
      <c r="O1938" t="str">
        <f t="shared" si="1451"/>
        <v>GTX</v>
      </c>
      <c r="P1938">
        <f t="shared" si="1452"/>
        <v>1096</v>
      </c>
      <c r="Q1938" t="str">
        <f t="shared" si="1453"/>
        <v>Dustin Brinkmann</v>
      </c>
      <c r="R1938" t="str">
        <f t="shared" si="1454"/>
        <v>Central</v>
      </c>
    </row>
    <row r="1939" spans="1:18">
      <c r="A1939" t="s">
        <v>2103</v>
      </c>
      <c r="B1939" t="s">
        <v>32</v>
      </c>
      <c r="C1939" t="s">
        <v>58</v>
      </c>
      <c r="D1939" t="s">
        <v>203</v>
      </c>
      <c r="E1939" t="s">
        <v>50</v>
      </c>
      <c r="F1939" s="1">
        <v>42846</v>
      </c>
      <c r="G1939" s="1">
        <v>42968</v>
      </c>
      <c r="H1939">
        <v>1033</v>
      </c>
      <c r="I1939" t="str">
        <f>VLOOKUP(pipeline!D1939,account,2,FALSE)</f>
        <v>software</v>
      </c>
      <c r="J1939">
        <f t="shared" ref="J1939:J1958" si="1455">VLOOKUP(D1939,account,3,FALSE)</f>
        <v>2002</v>
      </c>
      <c r="K1939">
        <f t="shared" ref="K1939:K1958" si="1456">VLOOKUP(D1939,account,4,FALSE)</f>
        <v>987.39</v>
      </c>
      <c r="L1939">
        <f t="shared" ref="L1939:L1958" si="1457">VLOOKUP(D1939,account,5,FALSE)</f>
        <v>2253</v>
      </c>
      <c r="M1939" t="str">
        <f t="shared" ref="M1939:M1958" si="1458">VLOOKUP(D1939,account,6,FALSE)</f>
        <v>United States</v>
      </c>
      <c r="N1939">
        <f t="shared" ref="N1939:N1958" si="1459">VLOOKUP(D1939,accounts,7,FALSE)</f>
        <v>0</v>
      </c>
      <c r="O1939" t="str">
        <f t="shared" ref="O1939:O1958" si="1460">VLOOKUP(C1939,products,2,FALSE)</f>
        <v>GTX</v>
      </c>
      <c r="P1939">
        <f>VLOOKUP(C1939,products,3,FALSE)</f>
        <v>1096</v>
      </c>
      <c r="Q1939" t="str">
        <f>VLOOKUP(B1939,sales,2,FALSE)</f>
        <v>Rocco Neubert</v>
      </c>
      <c r="R1939" t="str">
        <f>VLOOKUP(B1939,sales,3,FALSE)</f>
        <v>East</v>
      </c>
    </row>
    <row r="1940" spans="1:18">
      <c r="A1940" t="s">
        <v>2104</v>
      </c>
      <c r="B1940" t="s">
        <v>33</v>
      </c>
      <c r="C1940" t="s">
        <v>59</v>
      </c>
      <c r="D1940" t="s">
        <v>294</v>
      </c>
      <c r="E1940" t="s">
        <v>50</v>
      </c>
      <c r="F1940" s="1">
        <v>42846</v>
      </c>
      <c r="G1940" s="1">
        <v>42898</v>
      </c>
      <c r="H1940">
        <v>5343</v>
      </c>
      <c r="I1940" t="str">
        <f>VLOOKUP(pipeline!D1940,account,2,FALSE)</f>
        <v>retail</v>
      </c>
      <c r="J1940">
        <f t="shared" si="1455"/>
        <v>2010</v>
      </c>
      <c r="K1940">
        <f t="shared" si="1456"/>
        <v>71.12</v>
      </c>
      <c r="L1940">
        <f t="shared" si="1457"/>
        <v>144</v>
      </c>
      <c r="M1940" t="str">
        <f t="shared" si="1458"/>
        <v>United States</v>
      </c>
      <c r="N1940">
        <f t="shared" si="1459"/>
        <v>0</v>
      </c>
      <c r="O1940" t="str">
        <f t="shared" si="1460"/>
        <v>GTX</v>
      </c>
      <c r="P1940">
        <f>VLOOKUP(C1940,products,3,FALSE)</f>
        <v>5482</v>
      </c>
      <c r="Q1940" t="str">
        <f>VLOOKUP(B1940,sales,2,FALSE)</f>
        <v>Rocco Neubert</v>
      </c>
      <c r="R1940" t="str">
        <f>VLOOKUP(B1940,sales,3,FALSE)</f>
        <v>East</v>
      </c>
    </row>
    <row r="1941" spans="1:18">
      <c r="A1941" t="s">
        <v>2105</v>
      </c>
      <c r="B1941" t="s">
        <v>25</v>
      </c>
      <c r="C1941" t="s">
        <v>58</v>
      </c>
      <c r="D1941" t="s">
        <v>149</v>
      </c>
      <c r="E1941" t="s">
        <v>52</v>
      </c>
      <c r="F1941" s="1">
        <v>42846</v>
      </c>
      <c r="G1941" s="1">
        <v>42855</v>
      </c>
      <c r="H1941">
        <v>0</v>
      </c>
      <c r="I1941" t="str">
        <f>VLOOKUP(pipeline!D1941,account,2,FALSE)</f>
        <v>technolgy</v>
      </c>
      <c r="J1941">
        <f t="shared" si="1455"/>
        <v>2005</v>
      </c>
      <c r="K1941">
        <f t="shared" si="1456"/>
        <v>1520.66</v>
      </c>
      <c r="L1941">
        <f t="shared" si="1457"/>
        <v>1806</v>
      </c>
      <c r="M1941" t="str">
        <f t="shared" si="1458"/>
        <v>United States</v>
      </c>
      <c r="N1941">
        <f t="shared" si="1459"/>
        <v>0</v>
      </c>
      <c r="O1941" t="str">
        <f t="shared" si="1460"/>
        <v>GTX</v>
      </c>
      <c r="P1941">
        <f>VLOOKUP(C1941,products,3,FALSE)</f>
        <v>1096</v>
      </c>
      <c r="Q1941" t="str">
        <f>VLOOKUP(B1941,sales,2,FALSE)</f>
        <v>Melvin Marxen</v>
      </c>
      <c r="R1941" t="str">
        <f>VLOOKUP(B1941,sales,3,FALSE)</f>
        <v>Central</v>
      </c>
    </row>
    <row r="1942" spans="1:18">
      <c r="A1942" t="s">
        <v>2106</v>
      </c>
      <c r="B1942" t="s">
        <v>25</v>
      </c>
      <c r="C1942" t="s">
        <v>57</v>
      </c>
      <c r="D1942" t="s">
        <v>158</v>
      </c>
      <c r="E1942" t="s">
        <v>50</v>
      </c>
      <c r="F1942" s="1">
        <v>42846</v>
      </c>
      <c r="G1942" s="1">
        <v>42851</v>
      </c>
      <c r="H1942">
        <v>3269</v>
      </c>
      <c r="I1942" t="str">
        <f>VLOOKUP(pipeline!D1942,account,2,FALSE)</f>
        <v>finance</v>
      </c>
      <c r="J1942">
        <f t="shared" si="1455"/>
        <v>2006</v>
      </c>
      <c r="K1942">
        <f t="shared" si="1456"/>
        <v>1102.43</v>
      </c>
      <c r="L1942">
        <f t="shared" si="1457"/>
        <v>1759</v>
      </c>
      <c r="M1942" t="str">
        <f t="shared" si="1458"/>
        <v>United States</v>
      </c>
      <c r="N1942">
        <f t="shared" si="1459"/>
        <v>0</v>
      </c>
      <c r="O1942" t="str">
        <f t="shared" si="1460"/>
        <v>MG</v>
      </c>
      <c r="P1942">
        <f>VLOOKUP(C1942,products,3,FALSE)</f>
        <v>3393</v>
      </c>
      <c r="Q1942" t="str">
        <f>VLOOKUP(B1942,sales,2,FALSE)</f>
        <v>Melvin Marxen</v>
      </c>
      <c r="R1942" t="str">
        <f>VLOOKUP(B1942,sales,3,FALSE)</f>
        <v>Central</v>
      </c>
    </row>
    <row r="1943" spans="1:18">
      <c r="A1943" t="s">
        <v>2107</v>
      </c>
      <c r="B1943" t="s">
        <v>34</v>
      </c>
      <c r="C1943" t="s">
        <v>55</v>
      </c>
      <c r="D1943" t="s">
        <v>164</v>
      </c>
      <c r="E1943" t="s">
        <v>52</v>
      </c>
      <c r="F1943" s="1">
        <v>42846</v>
      </c>
      <c r="G1943" s="1">
        <v>42862</v>
      </c>
      <c r="H1943">
        <v>0</v>
      </c>
      <c r="I1943" t="str">
        <f>VLOOKUP(pipeline!D1943,account,2,FALSE)</f>
        <v>medical</v>
      </c>
      <c r="J1943">
        <f t="shared" si="1455"/>
        <v>1994</v>
      </c>
      <c r="K1943">
        <f t="shared" si="1456"/>
        <v>2818.38</v>
      </c>
      <c r="L1943">
        <f t="shared" si="1457"/>
        <v>6290</v>
      </c>
      <c r="M1943" t="str">
        <f t="shared" si="1458"/>
        <v>United States</v>
      </c>
      <c r="N1943">
        <f t="shared" si="1459"/>
        <v>0</v>
      </c>
      <c r="O1943" t="str">
        <f t="shared" si="1460"/>
        <v>GTX</v>
      </c>
      <c r="P1943">
        <f>VLOOKUP(C1943,products,3,FALSE)</f>
        <v>550</v>
      </c>
      <c r="Q1943" t="str">
        <f>VLOOKUP(B1943,sales,2,FALSE)</f>
        <v>Rocco Neubert</v>
      </c>
      <c r="R1943" t="str">
        <f>VLOOKUP(B1943,sales,3,FALSE)</f>
        <v>East</v>
      </c>
    </row>
    <row r="1944" spans="1:18">
      <c r="A1944" t="s">
        <v>2108</v>
      </c>
      <c r="B1944" t="s">
        <v>8</v>
      </c>
      <c r="C1944" t="s">
        <v>59</v>
      </c>
      <c r="D1944" t="s">
        <v>138</v>
      </c>
      <c r="E1944" t="s">
        <v>50</v>
      </c>
      <c r="F1944" s="1">
        <v>42846</v>
      </c>
      <c r="G1944" s="1">
        <v>42898</v>
      </c>
      <c r="H1944">
        <v>4908</v>
      </c>
      <c r="I1944" t="str">
        <f>VLOOKUP(pipeline!D1944,account,2,FALSE)</f>
        <v>marketing</v>
      </c>
      <c r="J1944">
        <f t="shared" si="1455"/>
        <v>1984</v>
      </c>
      <c r="K1944">
        <f t="shared" si="1456"/>
        <v>3027.46</v>
      </c>
      <c r="L1944">
        <f t="shared" si="1457"/>
        <v>9516</v>
      </c>
      <c r="M1944" t="str">
        <f t="shared" si="1458"/>
        <v>Jordan</v>
      </c>
      <c r="N1944">
        <f t="shared" si="1459"/>
        <v>0</v>
      </c>
      <c r="O1944" t="str">
        <f t="shared" si="1460"/>
        <v>GTX</v>
      </c>
      <c r="P1944">
        <f t="shared" ref="P1944:P1958" si="1461">VLOOKUP(C1944,products,3,FALSE)</f>
        <v>5482</v>
      </c>
      <c r="Q1944" t="str">
        <f t="shared" ref="Q1944:Q1958" si="1462">VLOOKUP(B1944,sales,2,FALSE)</f>
        <v>Cara Losch</v>
      </c>
      <c r="R1944" t="str">
        <f t="shared" ref="R1944:R1958" si="1463">VLOOKUP(B1944,sales,3,FALSE)</f>
        <v>East</v>
      </c>
    </row>
    <row r="1945" spans="1:18">
      <c r="A1945" t="s">
        <v>2109</v>
      </c>
      <c r="B1945" t="s">
        <v>14</v>
      </c>
      <c r="C1945" t="s">
        <v>57</v>
      </c>
      <c r="D1945" t="s">
        <v>282</v>
      </c>
      <c r="E1945" t="s">
        <v>50</v>
      </c>
      <c r="F1945" s="1">
        <v>42846</v>
      </c>
      <c r="G1945" s="1">
        <v>42855</v>
      </c>
      <c r="H1945">
        <v>3303</v>
      </c>
      <c r="I1945" t="str">
        <f>VLOOKUP(pipeline!D1945,account,2,FALSE)</f>
        <v>medical</v>
      </c>
      <c r="J1945">
        <f t="shared" si="1455"/>
        <v>1985</v>
      </c>
      <c r="K1945">
        <f t="shared" si="1456"/>
        <v>2741.37</v>
      </c>
      <c r="L1945">
        <f t="shared" si="1457"/>
        <v>9226</v>
      </c>
      <c r="M1945" t="str">
        <f t="shared" si="1458"/>
        <v>United States</v>
      </c>
      <c r="N1945">
        <f t="shared" si="1459"/>
        <v>0</v>
      </c>
      <c r="O1945" t="str">
        <f t="shared" si="1460"/>
        <v>MG</v>
      </c>
      <c r="P1945">
        <f t="shared" si="1461"/>
        <v>3393</v>
      </c>
      <c r="Q1945" t="str">
        <f t="shared" si="1462"/>
        <v>Celia Rouche</v>
      </c>
      <c r="R1945" t="str">
        <f t="shared" si="1463"/>
        <v>West</v>
      </c>
    </row>
    <row r="1946" spans="1:18">
      <c r="A1946" t="s">
        <v>2110</v>
      </c>
      <c r="B1946" t="s">
        <v>27</v>
      </c>
      <c r="C1946" t="s">
        <v>57</v>
      </c>
      <c r="D1946" t="s">
        <v>129</v>
      </c>
      <c r="E1946" t="s">
        <v>52</v>
      </c>
      <c r="F1946" s="1">
        <v>42846</v>
      </c>
      <c r="G1946" s="1">
        <v>42847</v>
      </c>
      <c r="H1946">
        <v>0</v>
      </c>
      <c r="I1946" t="str">
        <f>VLOOKUP(pipeline!D1946,account,2,FALSE)</f>
        <v>marketing</v>
      </c>
      <c r="J1946">
        <f t="shared" si="1455"/>
        <v>1995</v>
      </c>
      <c r="K1946">
        <f t="shared" si="1456"/>
        <v>2173.98</v>
      </c>
      <c r="L1946">
        <f t="shared" si="1457"/>
        <v>2928</v>
      </c>
      <c r="M1946" t="str">
        <f t="shared" si="1458"/>
        <v>United States</v>
      </c>
      <c r="N1946" t="str">
        <f t="shared" si="1459"/>
        <v>Inity</v>
      </c>
      <c r="O1946" t="str">
        <f t="shared" si="1460"/>
        <v>MG</v>
      </c>
      <c r="P1946">
        <f t="shared" si="1461"/>
        <v>3393</v>
      </c>
      <c r="Q1946" t="str">
        <f t="shared" si="1462"/>
        <v>Melvin Marxen</v>
      </c>
      <c r="R1946" t="str">
        <f t="shared" si="1463"/>
        <v>Central</v>
      </c>
    </row>
    <row r="1947" spans="1:18">
      <c r="A1947" t="s">
        <v>2111</v>
      </c>
      <c r="B1947" t="s">
        <v>27</v>
      </c>
      <c r="C1947" t="s">
        <v>57</v>
      </c>
      <c r="D1947" t="s">
        <v>89</v>
      </c>
      <c r="E1947" t="s">
        <v>52</v>
      </c>
      <c r="F1947" s="1">
        <v>42846</v>
      </c>
      <c r="G1947" s="1">
        <v>42857</v>
      </c>
      <c r="H1947">
        <v>0</v>
      </c>
      <c r="I1947" t="str">
        <f>VLOOKUP(pipeline!D1947,account,2,FALSE)</f>
        <v>medical</v>
      </c>
      <c r="J1947">
        <f t="shared" si="1455"/>
        <v>1992</v>
      </c>
      <c r="K1947">
        <f t="shared" si="1456"/>
        <v>3922.42</v>
      </c>
      <c r="L1947">
        <f t="shared" si="1457"/>
        <v>6837</v>
      </c>
      <c r="M1947" t="str">
        <f t="shared" si="1458"/>
        <v>United States</v>
      </c>
      <c r="N1947">
        <f t="shared" si="1459"/>
        <v>0</v>
      </c>
      <c r="O1947" t="str">
        <f t="shared" si="1460"/>
        <v>MG</v>
      </c>
      <c r="P1947">
        <f t="shared" si="1461"/>
        <v>3393</v>
      </c>
      <c r="Q1947" t="str">
        <f t="shared" si="1462"/>
        <v>Melvin Marxen</v>
      </c>
      <c r="R1947" t="str">
        <f t="shared" si="1463"/>
        <v>Central</v>
      </c>
    </row>
    <row r="1948" spans="1:18">
      <c r="A1948" t="s">
        <v>2112</v>
      </c>
      <c r="B1948" t="s">
        <v>27</v>
      </c>
      <c r="C1948" t="s">
        <v>56</v>
      </c>
      <c r="D1948" t="s">
        <v>442</v>
      </c>
      <c r="E1948" t="s">
        <v>50</v>
      </c>
      <c r="F1948" s="1">
        <v>42846</v>
      </c>
      <c r="G1948" s="1">
        <v>42847</v>
      </c>
      <c r="H1948">
        <v>55</v>
      </c>
      <c r="I1948" t="str">
        <f>VLOOKUP(pipeline!D1948,account,2,FALSE)</f>
        <v>retail</v>
      </c>
      <c r="J1948">
        <f t="shared" si="1455"/>
        <v>1988</v>
      </c>
      <c r="K1948">
        <f t="shared" si="1456"/>
        <v>1376.8</v>
      </c>
      <c r="L1948">
        <f t="shared" si="1457"/>
        <v>1165</v>
      </c>
      <c r="M1948" t="str">
        <f t="shared" si="1458"/>
        <v>Belgium</v>
      </c>
      <c r="N1948">
        <f t="shared" si="1459"/>
        <v>0</v>
      </c>
      <c r="O1948" t="str">
        <f t="shared" si="1460"/>
        <v>MG</v>
      </c>
      <c r="P1948">
        <f t="shared" si="1461"/>
        <v>55</v>
      </c>
      <c r="Q1948" t="str">
        <f t="shared" si="1462"/>
        <v>Melvin Marxen</v>
      </c>
      <c r="R1948" t="str">
        <f t="shared" si="1463"/>
        <v>Central</v>
      </c>
    </row>
    <row r="1949" spans="1:18">
      <c r="A1949" t="s">
        <v>2113</v>
      </c>
      <c r="B1949" t="s">
        <v>38</v>
      </c>
      <c r="C1949" t="s">
        <v>55</v>
      </c>
      <c r="D1949" t="s">
        <v>194</v>
      </c>
      <c r="E1949" t="s">
        <v>50</v>
      </c>
      <c r="F1949" s="1">
        <v>42846</v>
      </c>
      <c r="G1949" s="1">
        <v>42915</v>
      </c>
      <c r="H1949">
        <v>531</v>
      </c>
      <c r="I1949" t="str">
        <f>VLOOKUP(pipeline!D1949,account,2,FALSE)</f>
        <v>medical</v>
      </c>
      <c r="J1949">
        <f t="shared" si="1455"/>
        <v>2004</v>
      </c>
      <c r="K1949">
        <f t="shared" si="1456"/>
        <v>1618.89</v>
      </c>
      <c r="L1949">
        <f t="shared" si="1457"/>
        <v>3889</v>
      </c>
      <c r="M1949" t="str">
        <f t="shared" si="1458"/>
        <v>United States</v>
      </c>
      <c r="N1949">
        <f t="shared" si="1459"/>
        <v>0</v>
      </c>
      <c r="O1949" t="str">
        <f t="shared" si="1460"/>
        <v>GTX</v>
      </c>
      <c r="P1949">
        <f t="shared" si="1461"/>
        <v>550</v>
      </c>
      <c r="Q1949" t="str">
        <f t="shared" si="1462"/>
        <v>Summer Sewald</v>
      </c>
      <c r="R1949" t="str">
        <f t="shared" si="1463"/>
        <v>West</v>
      </c>
    </row>
    <row r="1950" spans="1:18">
      <c r="A1950" t="s">
        <v>2114</v>
      </c>
      <c r="B1950" t="s">
        <v>38</v>
      </c>
      <c r="C1950" t="s">
        <v>55</v>
      </c>
      <c r="D1950" t="s">
        <v>621</v>
      </c>
      <c r="E1950" t="s">
        <v>50</v>
      </c>
      <c r="F1950" s="1">
        <v>42846</v>
      </c>
      <c r="G1950" s="1">
        <v>42859</v>
      </c>
      <c r="H1950">
        <v>557</v>
      </c>
      <c r="I1950" t="str">
        <f>VLOOKUP(pipeline!D1950,account,2,FALSE)</f>
        <v>services</v>
      </c>
      <c r="J1950">
        <f t="shared" si="1455"/>
        <v>1991</v>
      </c>
      <c r="K1950">
        <f t="shared" si="1456"/>
        <v>1012.72</v>
      </c>
      <c r="L1950">
        <f t="shared" si="1457"/>
        <v>3492</v>
      </c>
      <c r="M1950" t="str">
        <f t="shared" si="1458"/>
        <v>Germany</v>
      </c>
      <c r="N1950">
        <f t="shared" si="1459"/>
        <v>0</v>
      </c>
      <c r="O1950" t="str">
        <f t="shared" si="1460"/>
        <v>GTX</v>
      </c>
      <c r="P1950">
        <f t="shared" si="1461"/>
        <v>550</v>
      </c>
      <c r="Q1950" t="str">
        <f t="shared" si="1462"/>
        <v>Summer Sewald</v>
      </c>
      <c r="R1950" t="str">
        <f t="shared" si="1463"/>
        <v>West</v>
      </c>
    </row>
    <row r="1951" spans="1:18">
      <c r="A1951" t="s">
        <v>2115</v>
      </c>
      <c r="B1951" t="s">
        <v>21</v>
      </c>
      <c r="C1951" t="s">
        <v>55</v>
      </c>
      <c r="D1951" t="s">
        <v>306</v>
      </c>
      <c r="E1951" t="s">
        <v>50</v>
      </c>
      <c r="F1951" s="1">
        <v>42846</v>
      </c>
      <c r="G1951" s="1">
        <v>42898</v>
      </c>
      <c r="H1951">
        <v>489</v>
      </c>
      <c r="I1951" t="str">
        <f>VLOOKUP(pipeline!D1951,account,2,FALSE)</f>
        <v>technolgy</v>
      </c>
      <c r="J1951">
        <f t="shared" si="1455"/>
        <v>1997</v>
      </c>
      <c r="K1951">
        <f t="shared" si="1456"/>
        <v>8170.38</v>
      </c>
      <c r="L1951">
        <f t="shared" si="1457"/>
        <v>16499</v>
      </c>
      <c r="M1951" t="str">
        <f t="shared" si="1458"/>
        <v>Korea</v>
      </c>
      <c r="N1951">
        <f t="shared" si="1459"/>
        <v>0</v>
      </c>
      <c r="O1951" t="str">
        <f t="shared" si="1460"/>
        <v>GTX</v>
      </c>
      <c r="P1951">
        <f t="shared" si="1461"/>
        <v>550</v>
      </c>
      <c r="Q1951" t="str">
        <f t="shared" si="1462"/>
        <v>Dustin Brinkmann</v>
      </c>
      <c r="R1951" t="str">
        <f t="shared" si="1463"/>
        <v>Central</v>
      </c>
    </row>
    <row r="1952" spans="1:18">
      <c r="A1952" t="s">
        <v>2116</v>
      </c>
      <c r="B1952" t="s">
        <v>28</v>
      </c>
      <c r="C1952" t="s">
        <v>57</v>
      </c>
      <c r="D1952" t="s">
        <v>238</v>
      </c>
      <c r="E1952" t="s">
        <v>52</v>
      </c>
      <c r="F1952" s="1">
        <v>42846</v>
      </c>
      <c r="G1952" s="1">
        <v>42884</v>
      </c>
      <c r="H1952">
        <v>0</v>
      </c>
      <c r="I1952" t="str">
        <f>VLOOKUP(pipeline!D1952,account,2,FALSE)</f>
        <v>marketing</v>
      </c>
      <c r="J1952">
        <f t="shared" si="1455"/>
        <v>2012</v>
      </c>
      <c r="K1952">
        <f t="shared" si="1456"/>
        <v>45.39</v>
      </c>
      <c r="L1952">
        <f t="shared" si="1457"/>
        <v>100</v>
      </c>
      <c r="M1952" t="str">
        <f t="shared" si="1458"/>
        <v>United States</v>
      </c>
      <c r="N1952" t="str">
        <f t="shared" si="1459"/>
        <v>Inity</v>
      </c>
      <c r="O1952" t="str">
        <f t="shared" si="1460"/>
        <v>MG</v>
      </c>
      <c r="P1952">
        <f t="shared" si="1461"/>
        <v>3393</v>
      </c>
      <c r="Q1952" t="str">
        <f t="shared" si="1462"/>
        <v>Melvin Marxen</v>
      </c>
      <c r="R1952" t="str">
        <f t="shared" si="1463"/>
        <v>Central</v>
      </c>
    </row>
    <row r="1953" spans="1:18">
      <c r="A1953" t="s">
        <v>2117</v>
      </c>
      <c r="B1953" t="s">
        <v>22</v>
      </c>
      <c r="C1953" t="s">
        <v>56</v>
      </c>
      <c r="D1953" t="s">
        <v>442</v>
      </c>
      <c r="E1953" t="s">
        <v>50</v>
      </c>
      <c r="F1953" s="1">
        <v>42846</v>
      </c>
      <c r="G1953" s="1">
        <v>42861</v>
      </c>
      <c r="H1953">
        <v>60</v>
      </c>
      <c r="I1953" t="str">
        <f>VLOOKUP(pipeline!D1953,account,2,FALSE)</f>
        <v>retail</v>
      </c>
      <c r="J1953">
        <f t="shared" si="1455"/>
        <v>1988</v>
      </c>
      <c r="K1953">
        <f t="shared" si="1456"/>
        <v>1376.8</v>
      </c>
      <c r="L1953">
        <f t="shared" si="1457"/>
        <v>1165</v>
      </c>
      <c r="M1953" t="str">
        <f t="shared" si="1458"/>
        <v>Belgium</v>
      </c>
      <c r="N1953">
        <f t="shared" si="1459"/>
        <v>0</v>
      </c>
      <c r="O1953" t="str">
        <f t="shared" si="1460"/>
        <v>MG</v>
      </c>
      <c r="P1953">
        <f t="shared" si="1461"/>
        <v>55</v>
      </c>
      <c r="Q1953" t="str">
        <f t="shared" si="1462"/>
        <v>Dustin Brinkmann</v>
      </c>
      <c r="R1953" t="str">
        <f t="shared" si="1463"/>
        <v>Central</v>
      </c>
    </row>
    <row r="1954" spans="1:18">
      <c r="A1954" t="s">
        <v>2118</v>
      </c>
      <c r="B1954" t="s">
        <v>35</v>
      </c>
      <c r="C1954" t="s">
        <v>57</v>
      </c>
      <c r="D1954" t="s">
        <v>214</v>
      </c>
      <c r="E1954" t="s">
        <v>50</v>
      </c>
      <c r="F1954" s="1">
        <v>42846</v>
      </c>
      <c r="G1954" s="1">
        <v>42890</v>
      </c>
      <c r="H1954">
        <v>2887</v>
      </c>
      <c r="I1954" t="str">
        <f>VLOOKUP(pipeline!D1954,account,2,FALSE)</f>
        <v>medical</v>
      </c>
      <c r="J1954">
        <f t="shared" si="1455"/>
        <v>1999</v>
      </c>
      <c r="K1954">
        <f t="shared" si="1456"/>
        <v>251.41</v>
      </c>
      <c r="L1954">
        <f t="shared" si="1457"/>
        <v>495</v>
      </c>
      <c r="M1954" t="str">
        <f t="shared" si="1458"/>
        <v>United States</v>
      </c>
      <c r="N1954">
        <f t="shared" si="1459"/>
        <v>0</v>
      </c>
      <c r="O1954" t="str">
        <f t="shared" si="1460"/>
        <v>MG</v>
      </c>
      <c r="P1954">
        <f t="shared" si="1461"/>
        <v>3393</v>
      </c>
      <c r="Q1954" t="str">
        <f t="shared" si="1462"/>
        <v>Rocco Neubert</v>
      </c>
      <c r="R1954" t="str">
        <f t="shared" si="1463"/>
        <v>East</v>
      </c>
    </row>
    <row r="1955" spans="1:18">
      <c r="A1955" t="s">
        <v>2119</v>
      </c>
      <c r="B1955" t="s">
        <v>35</v>
      </c>
      <c r="C1955" t="s">
        <v>57</v>
      </c>
      <c r="D1955" t="s">
        <v>381</v>
      </c>
      <c r="E1955" t="s">
        <v>50</v>
      </c>
      <c r="F1955" s="1">
        <v>42846</v>
      </c>
      <c r="G1955" s="1">
        <v>42857</v>
      </c>
      <c r="H1955">
        <v>3214</v>
      </c>
      <c r="I1955" t="str">
        <f>VLOOKUP(pipeline!D1955,account,2,FALSE)</f>
        <v>marketing</v>
      </c>
      <c r="J1955">
        <f t="shared" si="1455"/>
        <v>1999</v>
      </c>
      <c r="K1955">
        <f t="shared" si="1456"/>
        <v>1197.44</v>
      </c>
      <c r="L1955">
        <f t="shared" si="1457"/>
        <v>2570</v>
      </c>
      <c r="M1955" t="str">
        <f t="shared" si="1458"/>
        <v>United States</v>
      </c>
      <c r="N1955">
        <f t="shared" si="1459"/>
        <v>0</v>
      </c>
      <c r="O1955" t="str">
        <f t="shared" si="1460"/>
        <v>MG</v>
      </c>
      <c r="P1955">
        <f t="shared" si="1461"/>
        <v>3393</v>
      </c>
      <c r="Q1955" t="str">
        <f t="shared" si="1462"/>
        <v>Rocco Neubert</v>
      </c>
      <c r="R1955" t="str">
        <f t="shared" si="1463"/>
        <v>East</v>
      </c>
    </row>
    <row r="1956" spans="1:18">
      <c r="A1956" t="s">
        <v>2120</v>
      </c>
      <c r="B1956" t="s">
        <v>9</v>
      </c>
      <c r="C1956" t="s">
        <v>57</v>
      </c>
      <c r="D1956" t="s">
        <v>297</v>
      </c>
      <c r="E1956" t="s">
        <v>53</v>
      </c>
      <c r="F1956" s="1">
        <v>42846</v>
      </c>
      <c r="I1956" t="str">
        <f>VLOOKUP(pipeline!D1956,account,2,FALSE)</f>
        <v>medical</v>
      </c>
      <c r="J1956">
        <f t="shared" si="1455"/>
        <v>1986</v>
      </c>
      <c r="K1956">
        <f t="shared" si="1456"/>
        <v>647.18</v>
      </c>
      <c r="L1956">
        <f t="shared" si="1457"/>
        <v>1185</v>
      </c>
      <c r="M1956" t="str">
        <f t="shared" si="1458"/>
        <v>Kenya</v>
      </c>
      <c r="N1956">
        <f t="shared" si="1459"/>
        <v>0</v>
      </c>
      <c r="O1956" t="str">
        <f t="shared" si="1460"/>
        <v>MG</v>
      </c>
      <c r="P1956">
        <f t="shared" si="1461"/>
        <v>3393</v>
      </c>
      <c r="Q1956" t="str">
        <f t="shared" si="1462"/>
        <v>Cara Losch</v>
      </c>
      <c r="R1956" t="str">
        <f t="shared" si="1463"/>
        <v>East</v>
      </c>
    </row>
    <row r="1957" spans="1:18">
      <c r="A1957" t="s">
        <v>2121</v>
      </c>
      <c r="B1957" t="s">
        <v>9</v>
      </c>
      <c r="C1957" t="s">
        <v>57</v>
      </c>
      <c r="D1957" t="s">
        <v>132</v>
      </c>
      <c r="E1957" t="s">
        <v>50</v>
      </c>
      <c r="F1957" s="1">
        <v>42846</v>
      </c>
      <c r="G1957" s="1">
        <v>42848</v>
      </c>
      <c r="H1957">
        <v>3850</v>
      </c>
      <c r="I1957" t="str">
        <f>VLOOKUP(pipeline!D1957,account,2,FALSE)</f>
        <v>technolgy</v>
      </c>
      <c r="J1957">
        <f t="shared" si="1455"/>
        <v>1996</v>
      </c>
      <c r="K1957">
        <f t="shared" si="1456"/>
        <v>1100.04</v>
      </c>
      <c r="L1957">
        <f t="shared" si="1457"/>
        <v>2822</v>
      </c>
      <c r="M1957" t="str">
        <f t="shared" si="1458"/>
        <v>United States</v>
      </c>
      <c r="N1957">
        <f t="shared" si="1459"/>
        <v>0</v>
      </c>
      <c r="O1957" t="str">
        <f t="shared" si="1460"/>
        <v>MG</v>
      </c>
      <c r="P1957">
        <f t="shared" si="1461"/>
        <v>3393</v>
      </c>
      <c r="Q1957" t="str">
        <f t="shared" si="1462"/>
        <v>Cara Losch</v>
      </c>
      <c r="R1957" t="str">
        <f t="shared" si="1463"/>
        <v>East</v>
      </c>
    </row>
    <row r="1958" spans="1:18">
      <c r="A1958" t="s">
        <v>2122</v>
      </c>
      <c r="B1958" t="s">
        <v>23</v>
      </c>
      <c r="C1958" t="s">
        <v>56</v>
      </c>
      <c r="D1958" t="s">
        <v>141</v>
      </c>
      <c r="E1958" t="s">
        <v>50</v>
      </c>
      <c r="F1958" s="1">
        <v>42846</v>
      </c>
      <c r="G1958" s="1">
        <v>42895</v>
      </c>
      <c r="H1958">
        <v>54</v>
      </c>
      <c r="I1958" t="str">
        <f>VLOOKUP(pipeline!D1958,account,2,FALSE)</f>
        <v>telecommunications</v>
      </c>
      <c r="J1958">
        <f t="shared" si="1455"/>
        <v>2007</v>
      </c>
      <c r="K1958">
        <f t="shared" si="1456"/>
        <v>86.68</v>
      </c>
      <c r="L1958">
        <f t="shared" si="1457"/>
        <v>187</v>
      </c>
      <c r="M1958" t="str">
        <f t="shared" si="1458"/>
        <v>United States</v>
      </c>
      <c r="N1958" t="str">
        <f t="shared" si="1459"/>
        <v>Sonron</v>
      </c>
      <c r="O1958" t="str">
        <f t="shared" si="1460"/>
        <v>MG</v>
      </c>
      <c r="P1958">
        <f t="shared" si="1461"/>
        <v>55</v>
      </c>
      <c r="Q1958" t="str">
        <f t="shared" si="1462"/>
        <v>Dustin Brinkmann</v>
      </c>
      <c r="R1958" t="str">
        <f t="shared" si="1463"/>
        <v>Central</v>
      </c>
    </row>
    <row r="1959" spans="1:18">
      <c r="A1959" t="s">
        <v>2123</v>
      </c>
      <c r="B1959" t="s">
        <v>17</v>
      </c>
      <c r="C1959" t="s">
        <v>56</v>
      </c>
      <c r="D1959" t="s">
        <v>371</v>
      </c>
      <c r="E1959" t="s">
        <v>52</v>
      </c>
      <c r="F1959" s="1">
        <v>42846</v>
      </c>
      <c r="G1959" s="1">
        <v>42854</v>
      </c>
      <c r="H1959">
        <v>0</v>
      </c>
      <c r="I1959" t="str">
        <f>VLOOKUP(pipeline!D1959,account,2,FALSE)</f>
        <v>retail</v>
      </c>
      <c r="J1959">
        <f t="shared" ref="J1959:J1968" si="1464">VLOOKUP(D1959,account,3,FALSE)</f>
        <v>2003</v>
      </c>
      <c r="K1959">
        <f t="shared" ref="K1959:K1968" si="1465">VLOOKUP(D1959,account,4,FALSE)</f>
        <v>223.8</v>
      </c>
      <c r="L1959">
        <f t="shared" ref="L1959:L1968" si="1466">VLOOKUP(D1959,account,5,FALSE)</f>
        <v>299</v>
      </c>
      <c r="M1959" t="str">
        <f t="shared" ref="M1959:M1968" si="1467">VLOOKUP(D1959,account,6,FALSE)</f>
        <v>United States</v>
      </c>
      <c r="N1959">
        <f t="shared" ref="N1959:N1968" si="1468">VLOOKUP(D1959,accounts,7,FALSE)</f>
        <v>0</v>
      </c>
      <c r="O1959" t="str">
        <f t="shared" ref="O1959:O1968" si="1469">VLOOKUP(C1959,products,2,FALSE)</f>
        <v>MG</v>
      </c>
      <c r="P1959">
        <f t="shared" ref="P1959:P1968" si="1470">VLOOKUP(C1959,products,3,FALSE)</f>
        <v>55</v>
      </c>
      <c r="Q1959" t="str">
        <f t="shared" ref="Q1959:Q1968" si="1471">VLOOKUP(B1959,sales,2,FALSE)</f>
        <v>Celia Rouche</v>
      </c>
      <c r="R1959" t="str">
        <f t="shared" ref="R1959:R1968" si="1472">VLOOKUP(B1959,sales,3,FALSE)</f>
        <v>West</v>
      </c>
    </row>
    <row r="1960" spans="1:18">
      <c r="A1960" t="s">
        <v>2124</v>
      </c>
      <c r="B1960" t="s">
        <v>11</v>
      </c>
      <c r="C1960" t="s">
        <v>59</v>
      </c>
      <c r="D1960" t="s">
        <v>463</v>
      </c>
      <c r="E1960" t="s">
        <v>50</v>
      </c>
      <c r="F1960" s="1">
        <v>42846</v>
      </c>
      <c r="G1960" s="1">
        <v>42847</v>
      </c>
      <c r="H1960">
        <v>6263</v>
      </c>
      <c r="I1960" t="str">
        <f>VLOOKUP(pipeline!D1960,account,2,FALSE)</f>
        <v>technolgy</v>
      </c>
      <c r="J1960">
        <f t="shared" si="1464"/>
        <v>2011</v>
      </c>
      <c r="K1960">
        <f t="shared" si="1465"/>
        <v>527.11</v>
      </c>
      <c r="L1960">
        <f t="shared" si="1466"/>
        <v>1428</v>
      </c>
      <c r="M1960" t="str">
        <f t="shared" si="1467"/>
        <v>United States</v>
      </c>
      <c r="N1960" t="str">
        <f t="shared" si="1468"/>
        <v>Acme Corporation</v>
      </c>
      <c r="O1960" t="str">
        <f t="shared" si="1469"/>
        <v>GTX</v>
      </c>
      <c r="P1960">
        <f t="shared" si="1470"/>
        <v>5482</v>
      </c>
      <c r="Q1960" t="str">
        <f t="shared" si="1471"/>
        <v>Cara Losch</v>
      </c>
      <c r="R1960" t="str">
        <f t="shared" si="1472"/>
        <v>East</v>
      </c>
    </row>
    <row r="1961" spans="1:18">
      <c r="A1961" t="s">
        <v>2125</v>
      </c>
      <c r="B1961" t="s">
        <v>41</v>
      </c>
      <c r="C1961" t="s">
        <v>55</v>
      </c>
      <c r="D1961" t="s">
        <v>316</v>
      </c>
      <c r="E1961" t="s">
        <v>50</v>
      </c>
      <c r="F1961" s="1">
        <v>42846</v>
      </c>
      <c r="G1961" s="1">
        <v>42848</v>
      </c>
      <c r="H1961">
        <v>570</v>
      </c>
      <c r="I1961" t="str">
        <f>VLOOKUP(pipeline!D1961,account,2,FALSE)</f>
        <v>retail</v>
      </c>
      <c r="J1961">
        <f t="shared" si="1464"/>
        <v>2009</v>
      </c>
      <c r="K1961">
        <f t="shared" si="1465"/>
        <v>497.11</v>
      </c>
      <c r="L1961">
        <f t="shared" si="1466"/>
        <v>1588</v>
      </c>
      <c r="M1961" t="str">
        <f t="shared" si="1467"/>
        <v>United States</v>
      </c>
      <c r="N1961">
        <f t="shared" si="1468"/>
        <v>0</v>
      </c>
      <c r="O1961" t="str">
        <f t="shared" si="1469"/>
        <v>GTX</v>
      </c>
      <c r="P1961">
        <f t="shared" si="1470"/>
        <v>550</v>
      </c>
      <c r="Q1961" t="str">
        <f t="shared" si="1471"/>
        <v>Summer Sewald</v>
      </c>
      <c r="R1961" t="str">
        <f t="shared" si="1472"/>
        <v>West</v>
      </c>
    </row>
    <row r="1962" spans="1:18">
      <c r="A1962" t="s">
        <v>2126</v>
      </c>
      <c r="B1962" t="s">
        <v>31</v>
      </c>
      <c r="C1962" t="s">
        <v>59</v>
      </c>
      <c r="D1962" t="s">
        <v>218</v>
      </c>
      <c r="E1962" t="s">
        <v>52</v>
      </c>
      <c r="F1962" s="1">
        <v>42847</v>
      </c>
      <c r="G1962" s="1">
        <v>42854</v>
      </c>
      <c r="H1962">
        <v>0</v>
      </c>
      <c r="I1962" t="str">
        <f>VLOOKUP(pipeline!D1962,account,2,FALSE)</f>
        <v>technolgy</v>
      </c>
      <c r="J1962">
        <f t="shared" si="1464"/>
        <v>1992</v>
      </c>
      <c r="K1962">
        <f t="shared" si="1465"/>
        <v>1712.68</v>
      </c>
      <c r="L1962">
        <f t="shared" si="1466"/>
        <v>3194</v>
      </c>
      <c r="M1962" t="str">
        <f t="shared" si="1467"/>
        <v>United States</v>
      </c>
      <c r="N1962" t="str">
        <f t="shared" si="1468"/>
        <v>Acme Corporation</v>
      </c>
      <c r="O1962" t="str">
        <f t="shared" si="1469"/>
        <v>GTX</v>
      </c>
      <c r="P1962">
        <f t="shared" si="1470"/>
        <v>5482</v>
      </c>
      <c r="Q1962" t="str">
        <f t="shared" si="1471"/>
        <v>Rocco Neubert</v>
      </c>
      <c r="R1962" t="str">
        <f t="shared" si="1472"/>
        <v>East</v>
      </c>
    </row>
    <row r="1963" spans="1:18">
      <c r="A1963" t="s">
        <v>2127</v>
      </c>
      <c r="B1963" t="s">
        <v>25</v>
      </c>
      <c r="C1963" t="s">
        <v>59</v>
      </c>
      <c r="D1963" t="s">
        <v>442</v>
      </c>
      <c r="E1963" t="s">
        <v>50</v>
      </c>
      <c r="F1963" s="1">
        <v>42847</v>
      </c>
      <c r="G1963" s="1">
        <v>42854</v>
      </c>
      <c r="H1963">
        <v>5858</v>
      </c>
      <c r="I1963" t="str">
        <f>VLOOKUP(pipeline!D1963,account,2,FALSE)</f>
        <v>retail</v>
      </c>
      <c r="J1963">
        <f t="shared" si="1464"/>
        <v>1988</v>
      </c>
      <c r="K1963">
        <f t="shared" si="1465"/>
        <v>1376.8</v>
      </c>
      <c r="L1963">
        <f t="shared" si="1466"/>
        <v>1165</v>
      </c>
      <c r="M1963" t="str">
        <f t="shared" si="1467"/>
        <v>Belgium</v>
      </c>
      <c r="N1963">
        <f t="shared" si="1468"/>
        <v>0</v>
      </c>
      <c r="O1963" t="str">
        <f t="shared" si="1469"/>
        <v>GTX</v>
      </c>
      <c r="P1963">
        <f t="shared" si="1470"/>
        <v>5482</v>
      </c>
      <c r="Q1963" t="str">
        <f t="shared" si="1471"/>
        <v>Melvin Marxen</v>
      </c>
      <c r="R1963" t="str">
        <f t="shared" si="1472"/>
        <v>Central</v>
      </c>
    </row>
    <row r="1964" spans="1:18">
      <c r="A1964" t="s">
        <v>2128</v>
      </c>
      <c r="B1964" t="s">
        <v>27</v>
      </c>
      <c r="C1964" t="s">
        <v>55</v>
      </c>
      <c r="D1964" t="s">
        <v>309</v>
      </c>
      <c r="E1964" t="s">
        <v>50</v>
      </c>
      <c r="F1964" s="1">
        <v>42847</v>
      </c>
      <c r="G1964" s="1">
        <v>42959</v>
      </c>
      <c r="H1964">
        <v>570</v>
      </c>
      <c r="I1964" t="str">
        <f>VLOOKUP(pipeline!D1964,account,2,FALSE)</f>
        <v>marketing</v>
      </c>
      <c r="J1964">
        <f t="shared" si="1464"/>
        <v>1986</v>
      </c>
      <c r="K1964">
        <f t="shared" si="1465"/>
        <v>2403.58</v>
      </c>
      <c r="L1964">
        <f t="shared" si="1466"/>
        <v>8801</v>
      </c>
      <c r="M1964" t="str">
        <f t="shared" si="1467"/>
        <v>United States</v>
      </c>
      <c r="N1964">
        <f t="shared" si="1468"/>
        <v>0</v>
      </c>
      <c r="O1964" t="str">
        <f t="shared" si="1469"/>
        <v>GTX</v>
      </c>
      <c r="P1964">
        <f t="shared" si="1470"/>
        <v>550</v>
      </c>
      <c r="Q1964" t="str">
        <f t="shared" si="1471"/>
        <v>Melvin Marxen</v>
      </c>
      <c r="R1964" t="str">
        <f t="shared" si="1472"/>
        <v>Central</v>
      </c>
    </row>
    <row r="1965" spans="1:18">
      <c r="A1965" t="s">
        <v>2129</v>
      </c>
      <c r="B1965" t="s">
        <v>39</v>
      </c>
      <c r="C1965" t="s">
        <v>57</v>
      </c>
      <c r="D1965" t="s">
        <v>112</v>
      </c>
      <c r="E1965" t="s">
        <v>52</v>
      </c>
      <c r="F1965" s="1">
        <v>42847</v>
      </c>
      <c r="G1965" s="1">
        <v>42854</v>
      </c>
      <c r="H1965">
        <v>0</v>
      </c>
      <c r="I1965" t="str">
        <f>VLOOKUP(pipeline!D1965,account,2,FALSE)</f>
        <v>retail</v>
      </c>
      <c r="J1965">
        <f t="shared" si="1464"/>
        <v>1990</v>
      </c>
      <c r="K1965">
        <f t="shared" si="1465"/>
        <v>4968.91</v>
      </c>
      <c r="L1965">
        <f t="shared" si="1466"/>
        <v>7523</v>
      </c>
      <c r="M1965" t="str">
        <f t="shared" si="1467"/>
        <v>United States</v>
      </c>
      <c r="N1965">
        <f t="shared" si="1468"/>
        <v>0</v>
      </c>
      <c r="O1965" t="str">
        <f t="shared" si="1469"/>
        <v>MG</v>
      </c>
      <c r="P1965">
        <f t="shared" si="1470"/>
        <v>3393</v>
      </c>
      <c r="Q1965" t="str">
        <f t="shared" si="1471"/>
        <v>Summer Sewald</v>
      </c>
      <c r="R1965" t="str">
        <f t="shared" si="1472"/>
        <v>West</v>
      </c>
    </row>
    <row r="1966" spans="1:18">
      <c r="A1966" t="s">
        <v>2130</v>
      </c>
      <c r="B1966" t="s">
        <v>39</v>
      </c>
      <c r="C1966" t="s">
        <v>55</v>
      </c>
      <c r="D1966" t="s">
        <v>196</v>
      </c>
      <c r="E1966" t="s">
        <v>50</v>
      </c>
      <c r="F1966" s="1">
        <v>42847</v>
      </c>
      <c r="G1966" s="1">
        <v>42855</v>
      </c>
      <c r="H1966">
        <v>500</v>
      </c>
      <c r="I1966" t="str">
        <f>VLOOKUP(pipeline!D1966,account,2,FALSE)</f>
        <v>employment</v>
      </c>
      <c r="J1966">
        <f t="shared" si="1464"/>
        <v>1983</v>
      </c>
      <c r="K1966">
        <f t="shared" si="1465"/>
        <v>2871.35</v>
      </c>
      <c r="L1966">
        <f t="shared" si="1466"/>
        <v>9561</v>
      </c>
      <c r="M1966" t="str">
        <f t="shared" si="1467"/>
        <v>United States</v>
      </c>
      <c r="N1966">
        <f t="shared" si="1468"/>
        <v>0</v>
      </c>
      <c r="O1966" t="str">
        <f t="shared" si="1469"/>
        <v>GTX</v>
      </c>
      <c r="P1966">
        <f t="shared" si="1470"/>
        <v>550</v>
      </c>
      <c r="Q1966" t="str">
        <f t="shared" si="1471"/>
        <v>Summer Sewald</v>
      </c>
      <c r="R1966" t="str">
        <f t="shared" si="1472"/>
        <v>West</v>
      </c>
    </row>
    <row r="1967" spans="1:18">
      <c r="A1967" t="s">
        <v>2131</v>
      </c>
      <c r="B1967" t="s">
        <v>39</v>
      </c>
      <c r="C1967" t="s">
        <v>57</v>
      </c>
      <c r="D1967" t="s">
        <v>174</v>
      </c>
      <c r="E1967" t="s">
        <v>50</v>
      </c>
      <c r="F1967" s="1">
        <v>42847</v>
      </c>
      <c r="G1967" s="1">
        <v>42848</v>
      </c>
      <c r="H1967">
        <v>3546</v>
      </c>
      <c r="I1967" t="str">
        <f>VLOOKUP(pipeline!D1967,account,2,FALSE)</f>
        <v>software</v>
      </c>
      <c r="J1967">
        <f t="shared" si="1464"/>
        <v>1982</v>
      </c>
      <c r="K1967">
        <f t="shared" si="1465"/>
        <v>11698.03</v>
      </c>
      <c r="L1967">
        <f t="shared" si="1466"/>
        <v>34288</v>
      </c>
      <c r="M1967" t="str">
        <f t="shared" si="1467"/>
        <v>United States</v>
      </c>
      <c r="N1967">
        <f t="shared" si="1468"/>
        <v>0</v>
      </c>
      <c r="O1967" t="str">
        <f t="shared" si="1469"/>
        <v>MG</v>
      </c>
      <c r="P1967">
        <f t="shared" si="1470"/>
        <v>3393</v>
      </c>
      <c r="Q1967" t="str">
        <f t="shared" si="1471"/>
        <v>Summer Sewald</v>
      </c>
      <c r="R1967" t="str">
        <f t="shared" si="1472"/>
        <v>West</v>
      </c>
    </row>
    <row r="1968" spans="1:18">
      <c r="A1968" t="s">
        <v>2132</v>
      </c>
      <c r="B1968" t="s">
        <v>15</v>
      </c>
      <c r="C1968" t="s">
        <v>55</v>
      </c>
      <c r="D1968" t="s">
        <v>303</v>
      </c>
      <c r="E1968" t="s">
        <v>50</v>
      </c>
      <c r="F1968" s="1">
        <v>42847</v>
      </c>
      <c r="G1968" s="1">
        <v>42855</v>
      </c>
      <c r="H1968">
        <v>525</v>
      </c>
      <c r="I1968" t="str">
        <f>VLOOKUP(pipeline!D1968,account,2,FALSE)</f>
        <v>software</v>
      </c>
      <c r="J1968">
        <f t="shared" si="1464"/>
        <v>2013</v>
      </c>
      <c r="K1968">
        <f t="shared" si="1465"/>
        <v>98.79</v>
      </c>
      <c r="L1968">
        <f t="shared" si="1466"/>
        <v>96</v>
      </c>
      <c r="M1968" t="str">
        <f t="shared" si="1467"/>
        <v>United States</v>
      </c>
      <c r="N1968" t="str">
        <f t="shared" si="1468"/>
        <v>Bubba Gump</v>
      </c>
      <c r="O1968" t="str">
        <f t="shared" si="1469"/>
        <v>GTX</v>
      </c>
      <c r="P1968">
        <f t="shared" si="1470"/>
        <v>550</v>
      </c>
      <c r="Q1968" t="str">
        <f t="shared" si="1471"/>
        <v>Celia Rouche</v>
      </c>
      <c r="R1968" t="str">
        <f t="shared" si="1472"/>
        <v>West</v>
      </c>
    </row>
    <row r="1969" spans="1:18">
      <c r="A1969" t="s">
        <v>2133</v>
      </c>
      <c r="B1969" t="s">
        <v>22</v>
      </c>
      <c r="C1969" t="s">
        <v>58</v>
      </c>
      <c r="D1969" t="s">
        <v>149</v>
      </c>
      <c r="E1969" t="s">
        <v>50</v>
      </c>
      <c r="F1969" s="1">
        <v>42847</v>
      </c>
      <c r="G1969" s="1">
        <v>42852</v>
      </c>
      <c r="H1969">
        <v>1024</v>
      </c>
      <c r="I1969" t="str">
        <f>VLOOKUP(pipeline!D1969,account,2,FALSE)</f>
        <v>technolgy</v>
      </c>
      <c r="J1969">
        <f t="shared" ref="J1969:J1976" si="1473">VLOOKUP(D1969,account,3,FALSE)</f>
        <v>2005</v>
      </c>
      <c r="K1969">
        <f t="shared" ref="K1969:K1976" si="1474">VLOOKUP(D1969,account,4,FALSE)</f>
        <v>1520.66</v>
      </c>
      <c r="L1969">
        <f t="shared" ref="L1969:L1976" si="1475">VLOOKUP(D1969,account,5,FALSE)</f>
        <v>1806</v>
      </c>
      <c r="M1969" t="str">
        <f t="shared" ref="M1969:M1976" si="1476">VLOOKUP(D1969,account,6,FALSE)</f>
        <v>United States</v>
      </c>
      <c r="N1969">
        <f t="shared" ref="N1969:N1976" si="1477">VLOOKUP(D1969,accounts,7,FALSE)</f>
        <v>0</v>
      </c>
      <c r="O1969" t="str">
        <f t="shared" ref="O1969:O1976" si="1478">VLOOKUP(C1969,products,2,FALSE)</f>
        <v>GTX</v>
      </c>
      <c r="P1969">
        <f t="shared" ref="P1969:P1975" si="1479">VLOOKUP(C1969,products,3,FALSE)</f>
        <v>1096</v>
      </c>
      <c r="Q1969" t="str">
        <f t="shared" ref="Q1969:Q1975" si="1480">VLOOKUP(B1969,sales,2,FALSE)</f>
        <v>Dustin Brinkmann</v>
      </c>
      <c r="R1969" t="str">
        <f t="shared" ref="R1969:R1975" si="1481">VLOOKUP(B1969,sales,3,FALSE)</f>
        <v>Central</v>
      </c>
    </row>
    <row r="1970" spans="1:18">
      <c r="A1970" t="s">
        <v>2134</v>
      </c>
      <c r="B1970" t="s">
        <v>29</v>
      </c>
      <c r="C1970" t="s">
        <v>59</v>
      </c>
      <c r="D1970" t="s">
        <v>442</v>
      </c>
      <c r="E1970" t="s">
        <v>50</v>
      </c>
      <c r="F1970" s="1">
        <v>42847</v>
      </c>
      <c r="G1970" s="1">
        <v>42855</v>
      </c>
      <c r="H1970">
        <v>6384</v>
      </c>
      <c r="I1970" t="str">
        <f>VLOOKUP(pipeline!D1970,account,2,FALSE)</f>
        <v>retail</v>
      </c>
      <c r="J1970">
        <f t="shared" si="1473"/>
        <v>1988</v>
      </c>
      <c r="K1970">
        <f t="shared" si="1474"/>
        <v>1376.8</v>
      </c>
      <c r="L1970">
        <f t="shared" si="1475"/>
        <v>1165</v>
      </c>
      <c r="M1970" t="str">
        <f t="shared" si="1476"/>
        <v>Belgium</v>
      </c>
      <c r="N1970">
        <f t="shared" si="1477"/>
        <v>0</v>
      </c>
      <c r="O1970" t="str">
        <f t="shared" si="1478"/>
        <v>GTX</v>
      </c>
      <c r="P1970">
        <f t="shared" si="1479"/>
        <v>5482</v>
      </c>
      <c r="Q1970" t="str">
        <f t="shared" si="1480"/>
        <v>Melvin Marxen</v>
      </c>
      <c r="R1970" t="str">
        <f t="shared" si="1481"/>
        <v>Central</v>
      </c>
    </row>
    <row r="1971" spans="1:18">
      <c r="A1971" t="s">
        <v>2135</v>
      </c>
      <c r="B1971" t="s">
        <v>35</v>
      </c>
      <c r="C1971" t="s">
        <v>55</v>
      </c>
      <c r="D1971" t="s">
        <v>132</v>
      </c>
      <c r="E1971" t="s">
        <v>52</v>
      </c>
      <c r="F1971" s="1">
        <v>42847</v>
      </c>
      <c r="G1971" s="1">
        <v>42863</v>
      </c>
      <c r="H1971">
        <v>0</v>
      </c>
      <c r="I1971" t="str">
        <f>VLOOKUP(pipeline!D1971,account,2,FALSE)</f>
        <v>technolgy</v>
      </c>
      <c r="J1971">
        <f t="shared" si="1473"/>
        <v>1996</v>
      </c>
      <c r="K1971">
        <f t="shared" si="1474"/>
        <v>1100.04</v>
      </c>
      <c r="L1971">
        <f t="shared" si="1475"/>
        <v>2822</v>
      </c>
      <c r="M1971" t="str">
        <f t="shared" si="1476"/>
        <v>United States</v>
      </c>
      <c r="N1971">
        <f t="shared" si="1477"/>
        <v>0</v>
      </c>
      <c r="O1971" t="str">
        <f t="shared" si="1478"/>
        <v>GTX</v>
      </c>
      <c r="P1971">
        <f t="shared" si="1479"/>
        <v>550</v>
      </c>
      <c r="Q1971" t="str">
        <f t="shared" si="1480"/>
        <v>Rocco Neubert</v>
      </c>
      <c r="R1971" t="str">
        <f t="shared" si="1481"/>
        <v>East</v>
      </c>
    </row>
    <row r="1972" spans="1:18">
      <c r="A1972" t="s">
        <v>2136</v>
      </c>
      <c r="B1972" t="s">
        <v>35</v>
      </c>
      <c r="C1972" t="s">
        <v>55</v>
      </c>
      <c r="D1972" t="s">
        <v>381</v>
      </c>
      <c r="E1972" t="s">
        <v>50</v>
      </c>
      <c r="F1972" s="1">
        <v>42847</v>
      </c>
      <c r="G1972" s="1">
        <v>42910</v>
      </c>
      <c r="H1972">
        <v>587</v>
      </c>
      <c r="I1972" t="str">
        <f>VLOOKUP(pipeline!D1972,account,2,FALSE)</f>
        <v>marketing</v>
      </c>
      <c r="J1972">
        <f t="shared" si="1473"/>
        <v>1999</v>
      </c>
      <c r="K1972">
        <f t="shared" si="1474"/>
        <v>1197.44</v>
      </c>
      <c r="L1972">
        <f t="shared" si="1475"/>
        <v>2570</v>
      </c>
      <c r="M1972" t="str">
        <f t="shared" si="1476"/>
        <v>United States</v>
      </c>
      <c r="N1972">
        <f t="shared" si="1477"/>
        <v>0</v>
      </c>
      <c r="O1972" t="str">
        <f t="shared" si="1478"/>
        <v>GTX</v>
      </c>
      <c r="P1972">
        <f t="shared" si="1479"/>
        <v>550</v>
      </c>
      <c r="Q1972" t="str">
        <f t="shared" si="1480"/>
        <v>Rocco Neubert</v>
      </c>
      <c r="R1972" t="str">
        <f t="shared" si="1481"/>
        <v>East</v>
      </c>
    </row>
    <row r="1973" spans="1:18">
      <c r="A1973" t="s">
        <v>2137</v>
      </c>
      <c r="B1973" t="s">
        <v>16</v>
      </c>
      <c r="C1973" t="s">
        <v>56</v>
      </c>
      <c r="D1973" t="s">
        <v>282</v>
      </c>
      <c r="E1973" t="s">
        <v>50</v>
      </c>
      <c r="F1973" s="1">
        <v>42847</v>
      </c>
      <c r="G1973" s="1">
        <v>42853</v>
      </c>
      <c r="H1973">
        <v>55</v>
      </c>
      <c r="I1973" t="str">
        <f>VLOOKUP(pipeline!D1973,account,2,FALSE)</f>
        <v>medical</v>
      </c>
      <c r="J1973">
        <f t="shared" si="1473"/>
        <v>1985</v>
      </c>
      <c r="K1973">
        <f t="shared" si="1474"/>
        <v>2741.37</v>
      </c>
      <c r="L1973">
        <f t="shared" si="1475"/>
        <v>9226</v>
      </c>
      <c r="M1973" t="str">
        <f t="shared" si="1476"/>
        <v>United States</v>
      </c>
      <c r="N1973">
        <f t="shared" si="1477"/>
        <v>0</v>
      </c>
      <c r="O1973" t="str">
        <f t="shared" si="1478"/>
        <v>MG</v>
      </c>
      <c r="P1973">
        <f t="shared" si="1479"/>
        <v>55</v>
      </c>
      <c r="Q1973" t="str">
        <f t="shared" si="1480"/>
        <v>Celia Rouche</v>
      </c>
      <c r="R1973" t="str">
        <f t="shared" si="1481"/>
        <v>West</v>
      </c>
    </row>
    <row r="1974" spans="1:18">
      <c r="A1974" t="s">
        <v>2138</v>
      </c>
      <c r="B1974" t="s">
        <v>16</v>
      </c>
      <c r="C1974" t="s">
        <v>57</v>
      </c>
      <c r="D1974" t="s">
        <v>196</v>
      </c>
      <c r="E1974" t="s">
        <v>50</v>
      </c>
      <c r="F1974" s="1">
        <v>42847</v>
      </c>
      <c r="G1974" s="1">
        <v>42855</v>
      </c>
      <c r="H1974">
        <v>3242</v>
      </c>
      <c r="I1974" t="str">
        <f>VLOOKUP(pipeline!D1974,account,2,FALSE)</f>
        <v>employment</v>
      </c>
      <c r="J1974">
        <f t="shared" si="1473"/>
        <v>1983</v>
      </c>
      <c r="K1974">
        <f t="shared" si="1474"/>
        <v>2871.35</v>
      </c>
      <c r="L1974">
        <f t="shared" si="1475"/>
        <v>9561</v>
      </c>
      <c r="M1974" t="str">
        <f t="shared" si="1476"/>
        <v>United States</v>
      </c>
      <c r="N1974">
        <f t="shared" si="1477"/>
        <v>0</v>
      </c>
      <c r="O1974" t="str">
        <f t="shared" si="1478"/>
        <v>MG</v>
      </c>
      <c r="P1974">
        <f t="shared" si="1479"/>
        <v>3393</v>
      </c>
      <c r="Q1974" t="str">
        <f t="shared" si="1480"/>
        <v>Celia Rouche</v>
      </c>
      <c r="R1974" t="str">
        <f t="shared" si="1481"/>
        <v>West</v>
      </c>
    </row>
    <row r="1975" spans="1:18">
      <c r="A1975" t="s">
        <v>2139</v>
      </c>
      <c r="B1975" t="s">
        <v>23</v>
      </c>
      <c r="C1975" t="s">
        <v>59</v>
      </c>
      <c r="D1975" t="s">
        <v>95</v>
      </c>
      <c r="E1975" t="s">
        <v>50</v>
      </c>
      <c r="F1975" s="1">
        <v>42847</v>
      </c>
      <c r="G1975" s="1">
        <v>42881</v>
      </c>
      <c r="H1975">
        <v>5558</v>
      </c>
      <c r="I1975" t="str">
        <f>VLOOKUP(pipeline!D1975,account,2,FALSE)</f>
        <v>medical</v>
      </c>
      <c r="J1975">
        <f t="shared" si="1473"/>
        <v>1984</v>
      </c>
      <c r="K1975">
        <f t="shared" si="1474"/>
        <v>441.08</v>
      </c>
      <c r="L1975">
        <f t="shared" si="1475"/>
        <v>1210</v>
      </c>
      <c r="M1975" t="str">
        <f t="shared" si="1476"/>
        <v>United States</v>
      </c>
      <c r="N1975">
        <f t="shared" si="1477"/>
        <v>0</v>
      </c>
      <c r="O1975" t="str">
        <f t="shared" si="1478"/>
        <v>GTX</v>
      </c>
      <c r="P1975">
        <f t="shared" si="1479"/>
        <v>5482</v>
      </c>
      <c r="Q1975" t="str">
        <f t="shared" si="1480"/>
        <v>Dustin Brinkmann</v>
      </c>
      <c r="R1975" t="str">
        <f t="shared" si="1481"/>
        <v>Central</v>
      </c>
    </row>
    <row r="1976" spans="1:18">
      <c r="A1976" t="s">
        <v>2140</v>
      </c>
      <c r="B1976" t="s">
        <v>17</v>
      </c>
      <c r="C1976" t="s">
        <v>57</v>
      </c>
      <c r="D1976" t="s">
        <v>306</v>
      </c>
      <c r="E1976" t="s">
        <v>50</v>
      </c>
      <c r="F1976" s="1">
        <v>42847</v>
      </c>
      <c r="G1976" s="1">
        <v>42854</v>
      </c>
      <c r="H1976">
        <v>3661</v>
      </c>
      <c r="I1976" t="str">
        <f>VLOOKUP(pipeline!D1976,account,2,FALSE)</f>
        <v>technolgy</v>
      </c>
      <c r="J1976">
        <f t="shared" si="1473"/>
        <v>1997</v>
      </c>
      <c r="K1976">
        <f t="shared" si="1474"/>
        <v>8170.38</v>
      </c>
      <c r="L1976">
        <f t="shared" si="1475"/>
        <v>16499</v>
      </c>
      <c r="M1976" t="str">
        <f t="shared" si="1476"/>
        <v>Korea</v>
      </c>
      <c r="N1976">
        <f t="shared" si="1477"/>
        <v>0</v>
      </c>
      <c r="O1976" t="str">
        <f t="shared" si="1478"/>
        <v>MG</v>
      </c>
      <c r="P1976">
        <f t="shared" ref="P1976:P2007" si="1482">VLOOKUP(C1976,products,3,FALSE)</f>
        <v>3393</v>
      </c>
      <c r="Q1976" t="str">
        <f t="shared" ref="Q1976:Q2007" si="1483">VLOOKUP(B1976,sales,2,FALSE)</f>
        <v>Celia Rouche</v>
      </c>
      <c r="R1976" t="str">
        <f t="shared" ref="R1976:R2007" si="1484">VLOOKUP(B1976,sales,3,FALSE)</f>
        <v>West</v>
      </c>
    </row>
    <row r="1977" spans="1:18">
      <c r="A1977" t="s">
        <v>2141</v>
      </c>
      <c r="B1977" t="s">
        <v>19</v>
      </c>
      <c r="C1977" t="s">
        <v>56</v>
      </c>
      <c r="D1977" t="s">
        <v>221</v>
      </c>
      <c r="E1977" t="s">
        <v>52</v>
      </c>
      <c r="F1977" s="1">
        <v>42848</v>
      </c>
      <c r="G1977" s="1">
        <v>42973</v>
      </c>
      <c r="H1977">
        <v>0</v>
      </c>
      <c r="I1977" t="str">
        <f>VLOOKUP(pipeline!D1977,account,2,FALSE)</f>
        <v>technolgy</v>
      </c>
      <c r="J1977">
        <f t="shared" ref="J1977:J1984" si="1485">VLOOKUP(D1977,account,3,FALSE)</f>
        <v>2000</v>
      </c>
      <c r="K1977">
        <f t="shared" ref="K1977:K1984" si="1486">VLOOKUP(D1977,account,4,FALSE)</f>
        <v>1223.72</v>
      </c>
      <c r="L1977">
        <f t="shared" ref="L1977:L1984" si="1487">VLOOKUP(D1977,account,5,FALSE)</f>
        <v>2497</v>
      </c>
      <c r="M1977" t="str">
        <f t="shared" ref="M1977:M1984" si="1488">VLOOKUP(D1977,account,6,FALSE)</f>
        <v>Norway</v>
      </c>
      <c r="N1977">
        <f t="shared" ref="N1977:N1984" si="1489">VLOOKUP(D1977,accounts,7,FALSE)</f>
        <v>0</v>
      </c>
      <c r="O1977" t="str">
        <f t="shared" ref="O1977:O1984" si="1490">VLOOKUP(C1977,products,2,FALSE)</f>
        <v>MG</v>
      </c>
      <c r="P1977">
        <f t="shared" si="1482"/>
        <v>55</v>
      </c>
      <c r="Q1977" t="str">
        <f t="shared" si="1483"/>
        <v>Dustin Brinkmann</v>
      </c>
      <c r="R1977" t="str">
        <f t="shared" si="1484"/>
        <v>Central</v>
      </c>
    </row>
    <row r="1978" spans="1:18">
      <c r="A1978" t="s">
        <v>2142</v>
      </c>
      <c r="B1978" t="s">
        <v>32</v>
      </c>
      <c r="C1978" t="s">
        <v>55</v>
      </c>
      <c r="D1978" t="s">
        <v>121</v>
      </c>
      <c r="E1978" t="s">
        <v>52</v>
      </c>
      <c r="F1978" s="1">
        <v>42848</v>
      </c>
      <c r="G1978" s="1">
        <v>42855</v>
      </c>
      <c r="H1978">
        <v>0</v>
      </c>
      <c r="I1978" t="str">
        <f>VLOOKUP(pipeline!D1978,account,2,FALSE)</f>
        <v>retail</v>
      </c>
      <c r="J1978">
        <f t="shared" si="1485"/>
        <v>1995</v>
      </c>
      <c r="K1978">
        <f t="shared" si="1486"/>
        <v>5158.71</v>
      </c>
      <c r="L1978">
        <f t="shared" si="1487"/>
        <v>17479</v>
      </c>
      <c r="M1978" t="str">
        <f t="shared" si="1488"/>
        <v>Japan</v>
      </c>
      <c r="N1978">
        <f t="shared" si="1489"/>
        <v>0</v>
      </c>
      <c r="O1978" t="str">
        <f t="shared" si="1490"/>
        <v>GTX</v>
      </c>
      <c r="P1978">
        <f t="shared" si="1482"/>
        <v>550</v>
      </c>
      <c r="Q1978" t="str">
        <f t="shared" si="1483"/>
        <v>Rocco Neubert</v>
      </c>
      <c r="R1978" t="str">
        <f t="shared" si="1484"/>
        <v>East</v>
      </c>
    </row>
    <row r="1979" spans="1:18">
      <c r="A1979" t="s">
        <v>2143</v>
      </c>
      <c r="B1979" t="s">
        <v>32</v>
      </c>
      <c r="C1979" t="s">
        <v>57</v>
      </c>
      <c r="D1979" t="s">
        <v>200</v>
      </c>
      <c r="E1979" t="s">
        <v>52</v>
      </c>
      <c r="F1979" s="1">
        <v>42848</v>
      </c>
      <c r="G1979" s="1">
        <v>42967</v>
      </c>
      <c r="H1979">
        <v>0</v>
      </c>
      <c r="I1979" t="str">
        <f>VLOOKUP(pipeline!D1979,account,2,FALSE)</f>
        <v>finance</v>
      </c>
      <c r="J1979">
        <f t="shared" si="1485"/>
        <v>1998</v>
      </c>
      <c r="K1979">
        <f t="shared" si="1486"/>
        <v>2022.14</v>
      </c>
      <c r="L1979">
        <f t="shared" si="1487"/>
        <v>5113</v>
      </c>
      <c r="M1979" t="str">
        <f t="shared" si="1488"/>
        <v>United States</v>
      </c>
      <c r="N1979">
        <f t="shared" si="1489"/>
        <v>0</v>
      </c>
      <c r="O1979" t="str">
        <f t="shared" si="1490"/>
        <v>MG</v>
      </c>
      <c r="P1979">
        <f t="shared" si="1482"/>
        <v>3393</v>
      </c>
      <c r="Q1979" t="str">
        <f t="shared" si="1483"/>
        <v>Rocco Neubert</v>
      </c>
      <c r="R1979" t="str">
        <f t="shared" si="1484"/>
        <v>East</v>
      </c>
    </row>
    <row r="1980" spans="1:18">
      <c r="A1980" t="s">
        <v>2144</v>
      </c>
      <c r="B1980" t="s">
        <v>7</v>
      </c>
      <c r="C1980" t="s">
        <v>59</v>
      </c>
      <c r="D1980" t="s">
        <v>127</v>
      </c>
      <c r="E1980" t="s">
        <v>50</v>
      </c>
      <c r="F1980" s="1">
        <v>42848</v>
      </c>
      <c r="G1980" s="1">
        <v>42849</v>
      </c>
      <c r="H1980">
        <v>5780</v>
      </c>
      <c r="I1980" t="str">
        <f>VLOOKUP(pipeline!D1980,account,2,FALSE)</f>
        <v>software</v>
      </c>
      <c r="J1980">
        <f t="shared" si="1485"/>
        <v>1979</v>
      </c>
      <c r="K1980">
        <f t="shared" si="1486"/>
        <v>4478.47</v>
      </c>
      <c r="L1980">
        <f t="shared" si="1487"/>
        <v>13809</v>
      </c>
      <c r="M1980" t="str">
        <f t="shared" si="1488"/>
        <v>United States</v>
      </c>
      <c r="N1980">
        <f t="shared" si="1489"/>
        <v>0</v>
      </c>
      <c r="O1980" t="str">
        <f t="shared" si="1490"/>
        <v>GTX</v>
      </c>
      <c r="P1980">
        <f t="shared" si="1482"/>
        <v>5482</v>
      </c>
      <c r="Q1980" t="str">
        <f t="shared" si="1483"/>
        <v>Cara Losch</v>
      </c>
      <c r="R1980" t="str">
        <f t="shared" si="1484"/>
        <v>East</v>
      </c>
    </row>
    <row r="1981" spans="1:18">
      <c r="A1981" t="s">
        <v>2145</v>
      </c>
      <c r="B1981" t="s">
        <v>34</v>
      </c>
      <c r="C1981" t="s">
        <v>58</v>
      </c>
      <c r="D1981" t="s">
        <v>121</v>
      </c>
      <c r="E1981" t="s">
        <v>52</v>
      </c>
      <c r="F1981" s="1">
        <v>42848</v>
      </c>
      <c r="G1981" s="1">
        <v>42973</v>
      </c>
      <c r="H1981">
        <v>0</v>
      </c>
      <c r="I1981" t="str">
        <f>VLOOKUP(pipeline!D1981,account,2,FALSE)</f>
        <v>retail</v>
      </c>
      <c r="J1981">
        <f t="shared" si="1485"/>
        <v>1995</v>
      </c>
      <c r="K1981">
        <f t="shared" si="1486"/>
        <v>5158.71</v>
      </c>
      <c r="L1981">
        <f t="shared" si="1487"/>
        <v>17479</v>
      </c>
      <c r="M1981" t="str">
        <f t="shared" si="1488"/>
        <v>Japan</v>
      </c>
      <c r="N1981">
        <f t="shared" si="1489"/>
        <v>0</v>
      </c>
      <c r="O1981" t="str">
        <f t="shared" si="1490"/>
        <v>GTX</v>
      </c>
      <c r="P1981">
        <f t="shared" si="1482"/>
        <v>1096</v>
      </c>
      <c r="Q1981" t="str">
        <f t="shared" si="1483"/>
        <v>Rocco Neubert</v>
      </c>
      <c r="R1981" t="str">
        <f t="shared" si="1484"/>
        <v>East</v>
      </c>
    </row>
    <row r="1982" spans="1:18">
      <c r="A1982" t="s">
        <v>2146</v>
      </c>
      <c r="B1982" t="s">
        <v>13</v>
      </c>
      <c r="C1982" t="s">
        <v>56</v>
      </c>
      <c r="D1982" t="s">
        <v>167</v>
      </c>
      <c r="E1982" t="s">
        <v>52</v>
      </c>
      <c r="F1982" s="1">
        <v>42848</v>
      </c>
      <c r="G1982" s="1">
        <v>42859</v>
      </c>
      <c r="H1982">
        <v>0</v>
      </c>
      <c r="I1982" t="str">
        <f>VLOOKUP(pipeline!D1982,account,2,FALSE)</f>
        <v>marketing</v>
      </c>
      <c r="J1982">
        <f t="shared" si="1485"/>
        <v>2000</v>
      </c>
      <c r="K1982">
        <f t="shared" si="1486"/>
        <v>2952.73</v>
      </c>
      <c r="L1982">
        <f t="shared" si="1487"/>
        <v>5107</v>
      </c>
      <c r="M1982" t="str">
        <f t="shared" si="1488"/>
        <v>United States</v>
      </c>
      <c r="N1982">
        <f t="shared" si="1489"/>
        <v>0</v>
      </c>
      <c r="O1982" t="str">
        <f t="shared" si="1490"/>
        <v>MG</v>
      </c>
      <c r="P1982">
        <f t="shared" si="1482"/>
        <v>55</v>
      </c>
      <c r="Q1982" t="str">
        <f t="shared" si="1483"/>
        <v>Celia Rouche</v>
      </c>
      <c r="R1982" t="str">
        <f t="shared" si="1484"/>
        <v>West</v>
      </c>
    </row>
    <row r="1983" spans="1:18">
      <c r="A1983" t="s">
        <v>2147</v>
      </c>
      <c r="B1983" t="s">
        <v>13</v>
      </c>
      <c r="C1983" t="s">
        <v>57</v>
      </c>
      <c r="D1983" t="s">
        <v>316</v>
      </c>
      <c r="E1983" t="s">
        <v>52</v>
      </c>
      <c r="F1983" s="1">
        <v>42848</v>
      </c>
      <c r="G1983" s="1">
        <v>42948</v>
      </c>
      <c r="H1983">
        <v>0</v>
      </c>
      <c r="I1983" t="str">
        <f>VLOOKUP(pipeline!D1983,account,2,FALSE)</f>
        <v>retail</v>
      </c>
      <c r="J1983">
        <f t="shared" si="1485"/>
        <v>2009</v>
      </c>
      <c r="K1983">
        <f t="shared" si="1486"/>
        <v>497.11</v>
      </c>
      <c r="L1983">
        <f t="shared" si="1487"/>
        <v>1588</v>
      </c>
      <c r="M1983" t="str">
        <f t="shared" si="1488"/>
        <v>United States</v>
      </c>
      <c r="N1983">
        <f t="shared" si="1489"/>
        <v>0</v>
      </c>
      <c r="O1983" t="str">
        <f t="shared" si="1490"/>
        <v>MG</v>
      </c>
      <c r="P1983">
        <f t="shared" si="1482"/>
        <v>3393</v>
      </c>
      <c r="Q1983" t="str">
        <f t="shared" si="1483"/>
        <v>Celia Rouche</v>
      </c>
      <c r="R1983" t="str">
        <f t="shared" si="1484"/>
        <v>West</v>
      </c>
    </row>
    <row r="1984" spans="1:18">
      <c r="A1984" t="s">
        <v>2148</v>
      </c>
      <c r="B1984" t="s">
        <v>26</v>
      </c>
      <c r="C1984" t="s">
        <v>55</v>
      </c>
      <c r="D1984" t="s">
        <v>297</v>
      </c>
      <c r="E1984" t="s">
        <v>50</v>
      </c>
      <c r="F1984" s="1">
        <v>42848</v>
      </c>
      <c r="G1984" s="1">
        <v>42849</v>
      </c>
      <c r="H1984">
        <v>560</v>
      </c>
      <c r="I1984" t="str">
        <f>VLOOKUP(pipeline!D1984,account,2,FALSE)</f>
        <v>medical</v>
      </c>
      <c r="J1984">
        <f t="shared" si="1485"/>
        <v>1986</v>
      </c>
      <c r="K1984">
        <f t="shared" si="1486"/>
        <v>647.18</v>
      </c>
      <c r="L1984">
        <f t="shared" si="1487"/>
        <v>1185</v>
      </c>
      <c r="M1984" t="str">
        <f t="shared" si="1488"/>
        <v>Kenya</v>
      </c>
      <c r="N1984">
        <f t="shared" si="1489"/>
        <v>0</v>
      </c>
      <c r="O1984" t="str">
        <f t="shared" si="1490"/>
        <v>GTX</v>
      </c>
      <c r="P1984">
        <f t="shared" si="1482"/>
        <v>550</v>
      </c>
      <c r="Q1984" t="str">
        <f t="shared" si="1483"/>
        <v>Melvin Marxen</v>
      </c>
      <c r="R1984" t="str">
        <f t="shared" si="1484"/>
        <v>Central</v>
      </c>
    </row>
    <row r="1985" spans="1:18">
      <c r="A1985" t="s">
        <v>2149</v>
      </c>
      <c r="B1985" t="s">
        <v>37</v>
      </c>
      <c r="C1985" t="s">
        <v>56</v>
      </c>
      <c r="D1985" t="s">
        <v>621</v>
      </c>
      <c r="E1985" t="s">
        <v>50</v>
      </c>
      <c r="F1985" s="1">
        <v>42848</v>
      </c>
      <c r="G1985" s="1">
        <v>42897</v>
      </c>
      <c r="H1985">
        <v>45</v>
      </c>
      <c r="I1985" t="str">
        <f>VLOOKUP(pipeline!D1985,account,2,FALSE)</f>
        <v>services</v>
      </c>
      <c r="J1985">
        <f t="shared" ref="J1985:J1991" si="1491">VLOOKUP(D1985,account,3,FALSE)</f>
        <v>1991</v>
      </c>
      <c r="K1985">
        <f t="shared" ref="K1985:K1991" si="1492">VLOOKUP(D1985,account,4,FALSE)</f>
        <v>1012.72</v>
      </c>
      <c r="L1985">
        <f t="shared" ref="L1985:L1991" si="1493">VLOOKUP(D1985,account,5,FALSE)</f>
        <v>3492</v>
      </c>
      <c r="M1985" t="str">
        <f t="shared" ref="M1985:M1991" si="1494">VLOOKUP(D1985,account,6,FALSE)</f>
        <v>Germany</v>
      </c>
      <c r="N1985">
        <f t="shared" ref="N1985:N1991" si="1495">VLOOKUP(D1985,accounts,7,FALSE)</f>
        <v>0</v>
      </c>
      <c r="O1985" t="str">
        <f t="shared" ref="O1985:O1991" si="1496">VLOOKUP(C1985,products,2,FALSE)</f>
        <v>MG</v>
      </c>
      <c r="P1985">
        <f t="shared" si="1482"/>
        <v>55</v>
      </c>
      <c r="Q1985" t="str">
        <f t="shared" si="1483"/>
        <v>Summer Sewald</v>
      </c>
      <c r="R1985" t="str">
        <f t="shared" si="1484"/>
        <v>West</v>
      </c>
    </row>
    <row r="1986" spans="1:18">
      <c r="A1986" t="s">
        <v>2150</v>
      </c>
      <c r="B1986" t="s">
        <v>38</v>
      </c>
      <c r="C1986" t="s">
        <v>58</v>
      </c>
      <c r="D1986" t="s">
        <v>210</v>
      </c>
      <c r="E1986" t="s">
        <v>52</v>
      </c>
      <c r="F1986" s="1">
        <v>42848</v>
      </c>
      <c r="G1986" s="1">
        <v>42850</v>
      </c>
      <c r="H1986">
        <v>0</v>
      </c>
      <c r="I1986" t="str">
        <f>VLOOKUP(pipeline!D1986,account,2,FALSE)</f>
        <v>technolgy</v>
      </c>
      <c r="J1986">
        <f t="shared" si="1491"/>
        <v>1980</v>
      </c>
      <c r="K1986">
        <f t="shared" si="1492"/>
        <v>7708.38</v>
      </c>
      <c r="L1986">
        <f t="shared" si="1493"/>
        <v>13756</v>
      </c>
      <c r="M1986" t="str">
        <f t="shared" si="1494"/>
        <v>United States</v>
      </c>
      <c r="N1986">
        <f t="shared" si="1495"/>
        <v>0</v>
      </c>
      <c r="O1986" t="str">
        <f t="shared" si="1496"/>
        <v>GTX</v>
      </c>
      <c r="P1986">
        <f t="shared" si="1482"/>
        <v>1096</v>
      </c>
      <c r="Q1986" t="str">
        <f t="shared" si="1483"/>
        <v>Summer Sewald</v>
      </c>
      <c r="R1986" t="str">
        <f t="shared" si="1484"/>
        <v>West</v>
      </c>
    </row>
    <row r="1987" spans="1:18">
      <c r="A1987" t="s">
        <v>2151</v>
      </c>
      <c r="B1987" t="s">
        <v>38</v>
      </c>
      <c r="C1987" t="s">
        <v>55</v>
      </c>
      <c r="D1987" t="s">
        <v>151</v>
      </c>
      <c r="E1987" t="s">
        <v>50</v>
      </c>
      <c r="F1987" s="1">
        <v>42848</v>
      </c>
      <c r="G1987" s="1">
        <v>42849</v>
      </c>
      <c r="H1987">
        <v>592</v>
      </c>
      <c r="I1987" t="str">
        <f>VLOOKUP(pipeline!D1987,account,2,FALSE)</f>
        <v>finance</v>
      </c>
      <c r="J1987">
        <f t="shared" si="1491"/>
        <v>2008</v>
      </c>
      <c r="K1987">
        <f t="shared" si="1492"/>
        <v>52.5</v>
      </c>
      <c r="L1987">
        <f t="shared" si="1493"/>
        <v>165</v>
      </c>
      <c r="M1987" t="str">
        <f t="shared" si="1494"/>
        <v>United States</v>
      </c>
      <c r="N1987">
        <f t="shared" si="1495"/>
        <v>0</v>
      </c>
      <c r="O1987" t="str">
        <f t="shared" si="1496"/>
        <v>GTX</v>
      </c>
      <c r="P1987">
        <f t="shared" si="1482"/>
        <v>550</v>
      </c>
      <c r="Q1987" t="str">
        <f t="shared" si="1483"/>
        <v>Summer Sewald</v>
      </c>
      <c r="R1987" t="str">
        <f t="shared" si="1484"/>
        <v>West</v>
      </c>
    </row>
    <row r="1988" spans="1:18">
      <c r="A1988" t="s">
        <v>2152</v>
      </c>
      <c r="B1988" t="s">
        <v>39</v>
      </c>
      <c r="C1988" t="s">
        <v>55</v>
      </c>
      <c r="D1988" t="s">
        <v>231</v>
      </c>
      <c r="E1988" t="s">
        <v>50</v>
      </c>
      <c r="F1988" s="1">
        <v>42848</v>
      </c>
      <c r="G1988" s="1">
        <v>42854</v>
      </c>
      <c r="H1988">
        <v>529</v>
      </c>
      <c r="I1988" t="str">
        <f>VLOOKUP(pipeline!D1988,account,2,FALSE)</f>
        <v>technolgy</v>
      </c>
      <c r="J1988">
        <f t="shared" si="1491"/>
        <v>2010</v>
      </c>
      <c r="K1988">
        <f t="shared" si="1492"/>
        <v>587.72</v>
      </c>
      <c r="L1988">
        <f t="shared" si="1493"/>
        <v>1501</v>
      </c>
      <c r="M1988" t="str">
        <f t="shared" si="1494"/>
        <v>United States</v>
      </c>
      <c r="N1988">
        <f t="shared" si="1495"/>
        <v>0</v>
      </c>
      <c r="O1988" t="str">
        <f t="shared" si="1496"/>
        <v>GTX</v>
      </c>
      <c r="P1988">
        <f t="shared" si="1482"/>
        <v>550</v>
      </c>
      <c r="Q1988" t="str">
        <f t="shared" si="1483"/>
        <v>Summer Sewald</v>
      </c>
      <c r="R1988" t="str">
        <f t="shared" si="1484"/>
        <v>West</v>
      </c>
    </row>
    <row r="1989" spans="1:18">
      <c r="A1989" t="s">
        <v>2153</v>
      </c>
      <c r="B1989" t="s">
        <v>21</v>
      </c>
      <c r="C1989" t="s">
        <v>59</v>
      </c>
      <c r="D1989" t="s">
        <v>442</v>
      </c>
      <c r="E1989" t="s">
        <v>52</v>
      </c>
      <c r="F1989" s="1">
        <v>42848</v>
      </c>
      <c r="G1989" s="1">
        <v>42857</v>
      </c>
      <c r="H1989">
        <v>0</v>
      </c>
      <c r="I1989" t="str">
        <f>VLOOKUP(pipeline!D1989,account,2,FALSE)</f>
        <v>retail</v>
      </c>
      <c r="J1989">
        <f t="shared" si="1491"/>
        <v>1988</v>
      </c>
      <c r="K1989">
        <f t="shared" si="1492"/>
        <v>1376.8</v>
      </c>
      <c r="L1989">
        <f t="shared" si="1493"/>
        <v>1165</v>
      </c>
      <c r="M1989" t="str">
        <f t="shared" si="1494"/>
        <v>Belgium</v>
      </c>
      <c r="N1989">
        <f t="shared" si="1495"/>
        <v>0</v>
      </c>
      <c r="O1989" t="str">
        <f t="shared" si="1496"/>
        <v>GTX</v>
      </c>
      <c r="P1989">
        <f t="shared" si="1482"/>
        <v>5482</v>
      </c>
      <c r="Q1989" t="str">
        <f t="shared" si="1483"/>
        <v>Dustin Brinkmann</v>
      </c>
      <c r="R1989" t="str">
        <f t="shared" si="1484"/>
        <v>Central</v>
      </c>
    </row>
    <row r="1990" spans="1:18">
      <c r="A1990" t="s">
        <v>2154</v>
      </c>
      <c r="B1990" t="s">
        <v>21</v>
      </c>
      <c r="C1990" t="s">
        <v>55</v>
      </c>
      <c r="D1990" t="s">
        <v>97</v>
      </c>
      <c r="E1990" t="s">
        <v>50</v>
      </c>
      <c r="F1990" s="1">
        <v>42848</v>
      </c>
      <c r="G1990" s="1">
        <v>42901</v>
      </c>
      <c r="H1990">
        <v>518</v>
      </c>
      <c r="I1990" t="str">
        <f>VLOOKUP(pipeline!D1990,account,2,FALSE)</f>
        <v>medical</v>
      </c>
      <c r="J1990">
        <f t="shared" si="1491"/>
        <v>2012</v>
      </c>
      <c r="K1990">
        <f t="shared" si="1492"/>
        <v>587.34</v>
      </c>
      <c r="L1990">
        <f t="shared" si="1493"/>
        <v>1356</v>
      </c>
      <c r="M1990" t="str">
        <f t="shared" si="1494"/>
        <v>Philipines</v>
      </c>
      <c r="N1990">
        <f t="shared" si="1495"/>
        <v>0</v>
      </c>
      <c r="O1990" t="str">
        <f t="shared" si="1496"/>
        <v>GTX</v>
      </c>
      <c r="P1990">
        <f t="shared" si="1482"/>
        <v>550</v>
      </c>
      <c r="Q1990" t="str">
        <f t="shared" si="1483"/>
        <v>Dustin Brinkmann</v>
      </c>
      <c r="R1990" t="str">
        <f t="shared" si="1484"/>
        <v>Central</v>
      </c>
    </row>
    <row r="1991" spans="1:18">
      <c r="A1991" t="s">
        <v>2155</v>
      </c>
      <c r="B1991" t="s">
        <v>21</v>
      </c>
      <c r="C1991" t="s">
        <v>56</v>
      </c>
      <c r="D1991" t="s">
        <v>117</v>
      </c>
      <c r="E1991" t="s">
        <v>50</v>
      </c>
      <c r="F1991" s="1">
        <v>42848</v>
      </c>
      <c r="G1991" s="1">
        <v>42958</v>
      </c>
      <c r="H1991">
        <v>52</v>
      </c>
      <c r="I1991" t="str">
        <f>VLOOKUP(pipeline!D1991,account,2,FALSE)</f>
        <v>services</v>
      </c>
      <c r="J1991">
        <f t="shared" si="1491"/>
        <v>1997</v>
      </c>
      <c r="K1991">
        <f t="shared" si="1492"/>
        <v>2041.73</v>
      </c>
      <c r="L1991">
        <f t="shared" si="1493"/>
        <v>5276</v>
      </c>
      <c r="M1991" t="str">
        <f t="shared" si="1494"/>
        <v>United States</v>
      </c>
      <c r="N1991">
        <f t="shared" si="1495"/>
        <v>0</v>
      </c>
      <c r="O1991" t="str">
        <f t="shared" si="1496"/>
        <v>MG</v>
      </c>
      <c r="P1991">
        <f t="shared" si="1482"/>
        <v>55</v>
      </c>
      <c r="Q1991" t="str">
        <f t="shared" si="1483"/>
        <v>Dustin Brinkmann</v>
      </c>
      <c r="R1991" t="str">
        <f t="shared" si="1484"/>
        <v>Central</v>
      </c>
    </row>
    <row r="1992" spans="1:18">
      <c r="A1992" t="s">
        <v>2156</v>
      </c>
      <c r="B1992" t="s">
        <v>15</v>
      </c>
      <c r="C1992" t="s">
        <v>56</v>
      </c>
      <c r="D1992" t="s">
        <v>282</v>
      </c>
      <c r="E1992" t="s">
        <v>52</v>
      </c>
      <c r="F1992" s="1">
        <v>42848</v>
      </c>
      <c r="G1992" s="1">
        <v>42849</v>
      </c>
      <c r="H1992">
        <v>0</v>
      </c>
      <c r="I1992" t="str">
        <f>VLOOKUP(pipeline!D1992,account,2,FALSE)</f>
        <v>medical</v>
      </c>
      <c r="J1992">
        <f>VLOOKUP(D1992,account,3,FALSE)</f>
        <v>1985</v>
      </c>
      <c r="K1992">
        <f>VLOOKUP(D1992,account,4,FALSE)</f>
        <v>2741.37</v>
      </c>
      <c r="L1992">
        <f>VLOOKUP(D1992,account,5,FALSE)</f>
        <v>9226</v>
      </c>
      <c r="M1992" t="str">
        <f>VLOOKUP(D1992,account,6,FALSE)</f>
        <v>United States</v>
      </c>
      <c r="N1992">
        <f>VLOOKUP(D1992,accounts,7,FALSE)</f>
        <v>0</v>
      </c>
      <c r="O1992" t="str">
        <f>VLOOKUP(C1992,products,2,FALSE)</f>
        <v>MG</v>
      </c>
      <c r="P1992">
        <f t="shared" si="1482"/>
        <v>55</v>
      </c>
      <c r="Q1992" t="str">
        <f t="shared" si="1483"/>
        <v>Celia Rouche</v>
      </c>
      <c r="R1992" t="str">
        <f t="shared" si="1484"/>
        <v>West</v>
      </c>
    </row>
    <row r="1993" spans="1:18">
      <c r="A1993" t="s">
        <v>2157</v>
      </c>
      <c r="B1993" t="s">
        <v>22</v>
      </c>
      <c r="C1993" t="s">
        <v>56</v>
      </c>
      <c r="D1993" t="s">
        <v>241</v>
      </c>
      <c r="E1993" t="s">
        <v>50</v>
      </c>
      <c r="F1993" s="1">
        <v>42848</v>
      </c>
      <c r="G1993" s="1">
        <v>42911</v>
      </c>
      <c r="H1993">
        <v>51</v>
      </c>
      <c r="I1993" t="str">
        <f>VLOOKUP(pipeline!D1993,account,2,FALSE)</f>
        <v>finance</v>
      </c>
      <c r="J1993">
        <f>VLOOKUP(D1993,account,3,FALSE)</f>
        <v>1991</v>
      </c>
      <c r="K1993">
        <f>VLOOKUP(D1993,account,4,FALSE)</f>
        <v>2819.5</v>
      </c>
      <c r="L1993">
        <f>VLOOKUP(D1993,account,5,FALSE)</f>
        <v>7227</v>
      </c>
      <c r="M1993" t="str">
        <f>VLOOKUP(D1993,account,6,FALSE)</f>
        <v>United States</v>
      </c>
      <c r="N1993" t="str">
        <f>VLOOKUP(D1993,accounts,7,FALSE)</f>
        <v>Golddex</v>
      </c>
      <c r="O1993" t="str">
        <f>VLOOKUP(C1993,products,2,FALSE)</f>
        <v>MG</v>
      </c>
      <c r="P1993">
        <f t="shared" si="1482"/>
        <v>55</v>
      </c>
      <c r="Q1993" t="str">
        <f t="shared" si="1483"/>
        <v>Dustin Brinkmann</v>
      </c>
      <c r="R1993" t="str">
        <f t="shared" si="1484"/>
        <v>Central</v>
      </c>
    </row>
    <row r="1994" spans="1:18">
      <c r="A1994" t="s">
        <v>2158</v>
      </c>
      <c r="B1994" t="s">
        <v>29</v>
      </c>
      <c r="C1994" t="s">
        <v>55</v>
      </c>
      <c r="D1994" t="s">
        <v>147</v>
      </c>
      <c r="E1994" t="s">
        <v>50</v>
      </c>
      <c r="F1994" s="1">
        <v>42848</v>
      </c>
      <c r="G1994" s="1">
        <v>42849</v>
      </c>
      <c r="H1994">
        <v>554</v>
      </c>
      <c r="I1994" t="str">
        <f>VLOOKUP(pipeline!D1994,account,2,FALSE)</f>
        <v>retail</v>
      </c>
      <c r="J1994">
        <f>VLOOKUP(D1994,account,3,FALSE)</f>
        <v>2007</v>
      </c>
      <c r="K1994">
        <f>VLOOKUP(D1994,account,4,FALSE)</f>
        <v>894.33</v>
      </c>
      <c r="L1994">
        <f>VLOOKUP(D1994,account,5,FALSE)</f>
        <v>1635</v>
      </c>
      <c r="M1994" t="str">
        <f>VLOOKUP(D1994,account,6,FALSE)</f>
        <v>Italy</v>
      </c>
      <c r="N1994">
        <f>VLOOKUP(D1994,accounts,7,FALSE)</f>
        <v>0</v>
      </c>
      <c r="O1994" t="str">
        <f>VLOOKUP(C1994,products,2,FALSE)</f>
        <v>GTX</v>
      </c>
      <c r="P1994">
        <f t="shared" si="1482"/>
        <v>550</v>
      </c>
      <c r="Q1994" t="str">
        <f t="shared" si="1483"/>
        <v>Melvin Marxen</v>
      </c>
      <c r="R1994" t="str">
        <f t="shared" si="1484"/>
        <v>Central</v>
      </c>
    </row>
    <row r="1995" spans="1:18">
      <c r="A1995" t="s">
        <v>2159</v>
      </c>
      <c r="B1995" t="s">
        <v>35</v>
      </c>
      <c r="C1995" t="s">
        <v>57</v>
      </c>
      <c r="D1995" t="s">
        <v>189</v>
      </c>
      <c r="E1995" t="s">
        <v>52</v>
      </c>
      <c r="F1995" s="1">
        <v>42848</v>
      </c>
      <c r="G1995" s="1">
        <v>42849</v>
      </c>
      <c r="H1995">
        <v>0</v>
      </c>
      <c r="I1995" t="str">
        <f>VLOOKUP(pipeline!D1995,account,2,FALSE)</f>
        <v>employment</v>
      </c>
      <c r="J1995">
        <f>VLOOKUP(D1995,account,3,FALSE)</f>
        <v>1997</v>
      </c>
      <c r="K1995">
        <f>VLOOKUP(D1995,account,4,FALSE)</f>
        <v>882.12</v>
      </c>
      <c r="L1995">
        <f>VLOOKUP(D1995,account,5,FALSE)</f>
        <v>2769</v>
      </c>
      <c r="M1995" t="str">
        <f>VLOOKUP(D1995,account,6,FALSE)</f>
        <v>United States</v>
      </c>
      <c r="N1995">
        <f>VLOOKUP(D1995,accounts,7,FALSE)</f>
        <v>0</v>
      </c>
      <c r="O1995" t="str">
        <f>VLOOKUP(C1995,products,2,FALSE)</f>
        <v>MG</v>
      </c>
      <c r="P1995">
        <f t="shared" si="1482"/>
        <v>3393</v>
      </c>
      <c r="Q1995" t="str">
        <f t="shared" si="1483"/>
        <v>Rocco Neubert</v>
      </c>
      <c r="R1995" t="str">
        <f t="shared" si="1484"/>
        <v>East</v>
      </c>
    </row>
    <row r="1996" spans="1:18">
      <c r="A1996" t="s">
        <v>2160</v>
      </c>
      <c r="B1996" t="s">
        <v>16</v>
      </c>
      <c r="C1996" t="s">
        <v>56</v>
      </c>
      <c r="D1996" t="s">
        <v>316</v>
      </c>
      <c r="E1996" t="s">
        <v>50</v>
      </c>
      <c r="F1996" s="1">
        <v>42848</v>
      </c>
      <c r="G1996" s="1">
        <v>42855</v>
      </c>
      <c r="H1996">
        <v>59</v>
      </c>
      <c r="I1996" t="str">
        <f>VLOOKUP(pipeline!D1996,account,2,FALSE)</f>
        <v>retail</v>
      </c>
      <c r="J1996">
        <f t="shared" ref="J1996:J2003" si="1497">VLOOKUP(D1996,account,3,FALSE)</f>
        <v>2009</v>
      </c>
      <c r="K1996">
        <f t="shared" ref="K1996:K2003" si="1498">VLOOKUP(D1996,account,4,FALSE)</f>
        <v>497.11</v>
      </c>
      <c r="L1996">
        <f t="shared" ref="L1996:L2003" si="1499">VLOOKUP(D1996,account,5,FALSE)</f>
        <v>1588</v>
      </c>
      <c r="M1996" t="str">
        <f t="shared" ref="M1996:M2003" si="1500">VLOOKUP(D1996,account,6,FALSE)</f>
        <v>United States</v>
      </c>
      <c r="N1996">
        <f t="shared" ref="N1996:N2003" si="1501">VLOOKUP(D1996,accounts,7,FALSE)</f>
        <v>0</v>
      </c>
      <c r="O1996" t="str">
        <f t="shared" ref="O1996:O2003" si="1502">VLOOKUP(C1996,products,2,FALSE)</f>
        <v>MG</v>
      </c>
      <c r="P1996">
        <f t="shared" si="1482"/>
        <v>55</v>
      </c>
      <c r="Q1996" t="str">
        <f t="shared" si="1483"/>
        <v>Celia Rouche</v>
      </c>
      <c r="R1996" t="str">
        <f t="shared" si="1484"/>
        <v>West</v>
      </c>
    </row>
    <row r="1997" spans="1:18">
      <c r="A1997" t="s">
        <v>2161</v>
      </c>
      <c r="B1997" t="s">
        <v>9</v>
      </c>
      <c r="C1997" t="s">
        <v>57</v>
      </c>
      <c r="D1997" t="s">
        <v>248</v>
      </c>
      <c r="E1997" t="s">
        <v>52</v>
      </c>
      <c r="F1997" s="1">
        <v>42848</v>
      </c>
      <c r="G1997" s="1">
        <v>42861</v>
      </c>
      <c r="H1997">
        <v>0</v>
      </c>
      <c r="I1997" t="str">
        <f>VLOOKUP(pipeline!D1997,account,2,FALSE)</f>
        <v>telecommunications</v>
      </c>
      <c r="J1997">
        <f t="shared" si="1497"/>
        <v>1994</v>
      </c>
      <c r="K1997">
        <f t="shared" si="1498"/>
        <v>6395.05</v>
      </c>
      <c r="L1997">
        <f t="shared" si="1499"/>
        <v>20275</v>
      </c>
      <c r="M1997" t="str">
        <f t="shared" si="1500"/>
        <v>United States</v>
      </c>
      <c r="N1997">
        <f t="shared" si="1501"/>
        <v>0</v>
      </c>
      <c r="O1997" t="str">
        <f t="shared" si="1502"/>
        <v>MG</v>
      </c>
      <c r="P1997">
        <f t="shared" si="1482"/>
        <v>3393</v>
      </c>
      <c r="Q1997" t="str">
        <f t="shared" si="1483"/>
        <v>Cara Losch</v>
      </c>
      <c r="R1997" t="str">
        <f t="shared" si="1484"/>
        <v>East</v>
      </c>
    </row>
    <row r="1998" spans="1:18">
      <c r="A1998" t="s">
        <v>2162</v>
      </c>
      <c r="B1998" t="s">
        <v>23</v>
      </c>
      <c r="C1998" t="s">
        <v>56</v>
      </c>
      <c r="D1998" t="s">
        <v>95</v>
      </c>
      <c r="E1998" t="s">
        <v>52</v>
      </c>
      <c r="F1998" s="1">
        <v>42848</v>
      </c>
      <c r="G1998" s="1">
        <v>42860</v>
      </c>
      <c r="H1998">
        <v>0</v>
      </c>
      <c r="I1998" t="str">
        <f>VLOOKUP(pipeline!D1998,account,2,FALSE)</f>
        <v>medical</v>
      </c>
      <c r="J1998">
        <f t="shared" si="1497"/>
        <v>1984</v>
      </c>
      <c r="K1998">
        <f t="shared" si="1498"/>
        <v>441.08</v>
      </c>
      <c r="L1998">
        <f t="shared" si="1499"/>
        <v>1210</v>
      </c>
      <c r="M1998" t="str">
        <f t="shared" si="1500"/>
        <v>United States</v>
      </c>
      <c r="N1998">
        <f t="shared" si="1501"/>
        <v>0</v>
      </c>
      <c r="O1998" t="str">
        <f t="shared" si="1502"/>
        <v>MG</v>
      </c>
      <c r="P1998">
        <f t="shared" si="1482"/>
        <v>55</v>
      </c>
      <c r="Q1998" t="str">
        <f t="shared" si="1483"/>
        <v>Dustin Brinkmann</v>
      </c>
      <c r="R1998" t="str">
        <f t="shared" si="1484"/>
        <v>Central</v>
      </c>
    </row>
    <row r="1999" spans="1:18">
      <c r="A1999" t="s">
        <v>2163</v>
      </c>
      <c r="B1999" t="s">
        <v>23</v>
      </c>
      <c r="C1999" t="s">
        <v>57</v>
      </c>
      <c r="D1999" t="s">
        <v>208</v>
      </c>
      <c r="E1999" t="s">
        <v>52</v>
      </c>
      <c r="F1999" s="1">
        <v>42848</v>
      </c>
      <c r="G1999" s="1">
        <v>42953</v>
      </c>
      <c r="H1999">
        <v>0</v>
      </c>
      <c r="I1999" t="str">
        <f>VLOOKUP(pipeline!D1999,account,2,FALSE)</f>
        <v>software</v>
      </c>
      <c r="J1999">
        <f t="shared" si="1497"/>
        <v>1982</v>
      </c>
      <c r="K1999">
        <f t="shared" si="1498"/>
        <v>4618</v>
      </c>
      <c r="L1999">
        <f t="shared" si="1499"/>
        <v>10083</v>
      </c>
      <c r="M1999" t="str">
        <f t="shared" si="1500"/>
        <v>United States</v>
      </c>
      <c r="N1999">
        <f t="shared" si="1501"/>
        <v>0</v>
      </c>
      <c r="O1999" t="str">
        <f t="shared" si="1502"/>
        <v>MG</v>
      </c>
      <c r="P1999">
        <f t="shared" si="1482"/>
        <v>3393</v>
      </c>
      <c r="Q1999" t="str">
        <f t="shared" si="1483"/>
        <v>Dustin Brinkmann</v>
      </c>
      <c r="R1999" t="str">
        <f t="shared" si="1484"/>
        <v>Central</v>
      </c>
    </row>
    <row r="2000" spans="1:18">
      <c r="A2000" t="s">
        <v>2164</v>
      </c>
      <c r="B2000" t="s">
        <v>17</v>
      </c>
      <c r="C2000" t="s">
        <v>56</v>
      </c>
      <c r="D2000" t="s">
        <v>621</v>
      </c>
      <c r="E2000" t="s">
        <v>52</v>
      </c>
      <c r="F2000" s="1">
        <v>42848</v>
      </c>
      <c r="G2000" s="1">
        <v>42855</v>
      </c>
      <c r="H2000">
        <v>0</v>
      </c>
      <c r="I2000" t="str">
        <f>VLOOKUP(pipeline!D2000,account,2,FALSE)</f>
        <v>services</v>
      </c>
      <c r="J2000">
        <f t="shared" si="1497"/>
        <v>1991</v>
      </c>
      <c r="K2000">
        <f t="shared" si="1498"/>
        <v>1012.72</v>
      </c>
      <c r="L2000">
        <f t="shared" si="1499"/>
        <v>3492</v>
      </c>
      <c r="M2000" t="str">
        <f t="shared" si="1500"/>
        <v>Germany</v>
      </c>
      <c r="N2000">
        <f t="shared" si="1501"/>
        <v>0</v>
      </c>
      <c r="O2000" t="str">
        <f t="shared" si="1502"/>
        <v>MG</v>
      </c>
      <c r="P2000">
        <f t="shared" si="1482"/>
        <v>55</v>
      </c>
      <c r="Q2000" t="str">
        <f t="shared" si="1483"/>
        <v>Celia Rouche</v>
      </c>
      <c r="R2000" t="str">
        <f t="shared" si="1484"/>
        <v>West</v>
      </c>
    </row>
    <row r="2001" spans="1:18">
      <c r="A2001" t="s">
        <v>2165</v>
      </c>
      <c r="B2001" t="s">
        <v>10</v>
      </c>
      <c r="C2001" t="s">
        <v>59</v>
      </c>
      <c r="D2001" t="s">
        <v>124</v>
      </c>
      <c r="E2001" t="s">
        <v>50</v>
      </c>
      <c r="F2001" s="1">
        <v>42848</v>
      </c>
      <c r="G2001" s="1">
        <v>42863</v>
      </c>
      <c r="H2001">
        <v>5813</v>
      </c>
      <c r="I2001" t="str">
        <f>VLOOKUP(pipeline!D2001,account,2,FALSE)</f>
        <v>entertainment</v>
      </c>
      <c r="J2001">
        <f t="shared" si="1497"/>
        <v>1989</v>
      </c>
      <c r="K2001">
        <f t="shared" si="1498"/>
        <v>3838.39</v>
      </c>
      <c r="L2001">
        <f t="shared" si="1499"/>
        <v>8274</v>
      </c>
      <c r="M2001" t="str">
        <f t="shared" si="1500"/>
        <v>United States</v>
      </c>
      <c r="N2001">
        <f t="shared" si="1501"/>
        <v>0</v>
      </c>
      <c r="O2001" t="str">
        <f t="shared" si="1502"/>
        <v>GTX</v>
      </c>
      <c r="P2001">
        <f t="shared" si="1482"/>
        <v>5482</v>
      </c>
      <c r="Q2001" t="str">
        <f t="shared" si="1483"/>
        <v>Cara Losch</v>
      </c>
      <c r="R2001" t="str">
        <f t="shared" si="1484"/>
        <v>East</v>
      </c>
    </row>
    <row r="2002" spans="1:18">
      <c r="A2002" t="s">
        <v>2166</v>
      </c>
      <c r="B2002" t="s">
        <v>41</v>
      </c>
      <c r="C2002" t="s">
        <v>59</v>
      </c>
      <c r="D2002" t="s">
        <v>266</v>
      </c>
      <c r="E2002" t="s">
        <v>52</v>
      </c>
      <c r="F2002" s="1">
        <v>42848</v>
      </c>
      <c r="G2002" s="1">
        <v>42853</v>
      </c>
      <c r="H2002">
        <v>0</v>
      </c>
      <c r="I2002" t="str">
        <f>VLOOKUP(pipeline!D2002,account,2,FALSE)</f>
        <v>finance</v>
      </c>
      <c r="J2002">
        <f t="shared" si="1497"/>
        <v>1993</v>
      </c>
      <c r="K2002">
        <f t="shared" si="1498"/>
        <v>7537.24</v>
      </c>
      <c r="L2002">
        <f t="shared" si="1499"/>
        <v>20293</v>
      </c>
      <c r="M2002" t="str">
        <f t="shared" si="1500"/>
        <v>United States</v>
      </c>
      <c r="N2002">
        <f t="shared" si="1501"/>
        <v>0</v>
      </c>
      <c r="O2002" t="str">
        <f t="shared" si="1502"/>
        <v>GTX</v>
      </c>
      <c r="P2002">
        <f t="shared" si="1482"/>
        <v>5482</v>
      </c>
      <c r="Q2002" t="str">
        <f t="shared" si="1483"/>
        <v>Summer Sewald</v>
      </c>
      <c r="R2002" t="str">
        <f t="shared" si="1484"/>
        <v>West</v>
      </c>
    </row>
    <row r="2003" spans="1:18">
      <c r="A2003" t="s">
        <v>2167</v>
      </c>
      <c r="B2003" t="s">
        <v>19</v>
      </c>
      <c r="C2003" t="s">
        <v>56</v>
      </c>
      <c r="D2003" t="s">
        <v>89</v>
      </c>
      <c r="E2003" t="s">
        <v>50</v>
      </c>
      <c r="F2003" s="1">
        <v>42849</v>
      </c>
      <c r="G2003" s="1">
        <v>42850</v>
      </c>
      <c r="H2003">
        <v>62</v>
      </c>
      <c r="I2003" t="str">
        <f>VLOOKUP(pipeline!D2003,account,2,FALSE)</f>
        <v>medical</v>
      </c>
      <c r="J2003">
        <f t="shared" si="1497"/>
        <v>1992</v>
      </c>
      <c r="K2003">
        <f t="shared" si="1498"/>
        <v>3922.42</v>
      </c>
      <c r="L2003">
        <f t="shared" si="1499"/>
        <v>6837</v>
      </c>
      <c r="M2003" t="str">
        <f t="shared" si="1500"/>
        <v>United States</v>
      </c>
      <c r="N2003">
        <f t="shared" si="1501"/>
        <v>0</v>
      </c>
      <c r="O2003" t="str">
        <f t="shared" si="1502"/>
        <v>MG</v>
      </c>
      <c r="P2003">
        <f t="shared" si="1482"/>
        <v>55</v>
      </c>
      <c r="Q2003" t="str">
        <f t="shared" si="1483"/>
        <v>Dustin Brinkmann</v>
      </c>
      <c r="R2003" t="str">
        <f t="shared" si="1484"/>
        <v>Central</v>
      </c>
    </row>
    <row r="2004" spans="1:18">
      <c r="A2004" t="s">
        <v>2168</v>
      </c>
      <c r="B2004" t="s">
        <v>25</v>
      </c>
      <c r="C2004" t="s">
        <v>58</v>
      </c>
      <c r="D2004" t="s">
        <v>145</v>
      </c>
      <c r="E2004" t="s">
        <v>50</v>
      </c>
      <c r="F2004" s="1">
        <v>42849</v>
      </c>
      <c r="G2004" s="1">
        <v>42861</v>
      </c>
      <c r="H2004">
        <v>1020</v>
      </c>
      <c r="I2004" t="str">
        <f>VLOOKUP(pipeline!D2004,account,2,FALSE)</f>
        <v>marketing</v>
      </c>
      <c r="J2004">
        <f>VLOOKUP(D2004,account,3,FALSE)</f>
        <v>1985</v>
      </c>
      <c r="K2004">
        <f>VLOOKUP(D2004,account,4,FALSE)</f>
        <v>375.43</v>
      </c>
      <c r="L2004">
        <f>VLOOKUP(D2004,account,5,FALSE)</f>
        <v>1190</v>
      </c>
      <c r="M2004" t="str">
        <f>VLOOKUP(D2004,account,6,FALSE)</f>
        <v>United States</v>
      </c>
      <c r="N2004">
        <f>VLOOKUP(D2004,accounts,7,FALSE)</f>
        <v>0</v>
      </c>
      <c r="O2004" t="str">
        <f>VLOOKUP(C2004,products,2,FALSE)</f>
        <v>GTX</v>
      </c>
      <c r="P2004">
        <f t="shared" si="1482"/>
        <v>1096</v>
      </c>
      <c r="Q2004" t="str">
        <f t="shared" si="1483"/>
        <v>Melvin Marxen</v>
      </c>
      <c r="R2004" t="str">
        <f t="shared" si="1484"/>
        <v>Central</v>
      </c>
    </row>
    <row r="2005" spans="1:18">
      <c r="A2005" t="s">
        <v>2169</v>
      </c>
      <c r="B2005" t="s">
        <v>25</v>
      </c>
      <c r="C2005" t="s">
        <v>59</v>
      </c>
      <c r="D2005" t="s">
        <v>216</v>
      </c>
      <c r="E2005" t="s">
        <v>50</v>
      </c>
      <c r="F2005" s="1">
        <v>42849</v>
      </c>
      <c r="G2005" s="1">
        <v>42854</v>
      </c>
      <c r="H2005">
        <v>5029</v>
      </c>
      <c r="I2005" t="str">
        <f>VLOOKUP(pipeline!D2005,account,2,FALSE)</f>
        <v>entertainment</v>
      </c>
      <c r="J2005">
        <f>VLOOKUP(D2005,account,3,FALSE)</f>
        <v>1998</v>
      </c>
      <c r="K2005">
        <f>VLOOKUP(D2005,account,4,FALSE)</f>
        <v>217.87</v>
      </c>
      <c r="L2005">
        <f>VLOOKUP(D2005,account,5,FALSE)</f>
        <v>551</v>
      </c>
      <c r="M2005" t="str">
        <f>VLOOKUP(D2005,account,6,FALSE)</f>
        <v>United States</v>
      </c>
      <c r="N2005">
        <f>VLOOKUP(D2005,accounts,7,FALSE)</f>
        <v>0</v>
      </c>
      <c r="O2005" t="str">
        <f>VLOOKUP(C2005,products,2,FALSE)</f>
        <v>GTX</v>
      </c>
      <c r="P2005">
        <f t="shared" si="1482"/>
        <v>5482</v>
      </c>
      <c r="Q2005" t="str">
        <f t="shared" si="1483"/>
        <v>Melvin Marxen</v>
      </c>
      <c r="R2005" t="str">
        <f t="shared" si="1484"/>
        <v>Central</v>
      </c>
    </row>
    <row r="2006" spans="1:18">
      <c r="A2006" t="s">
        <v>2170</v>
      </c>
      <c r="B2006" t="s">
        <v>8</v>
      </c>
      <c r="C2006" t="s">
        <v>55</v>
      </c>
      <c r="D2006" t="s">
        <v>127</v>
      </c>
      <c r="E2006" t="s">
        <v>52</v>
      </c>
      <c r="F2006" s="1">
        <v>42849</v>
      </c>
      <c r="G2006" s="1">
        <v>42861</v>
      </c>
      <c r="H2006">
        <v>0</v>
      </c>
      <c r="I2006" t="str">
        <f>VLOOKUP(pipeline!D2006,account,2,FALSE)</f>
        <v>software</v>
      </c>
      <c r="J2006">
        <f>VLOOKUP(D2006,account,3,FALSE)</f>
        <v>1979</v>
      </c>
      <c r="K2006">
        <f>VLOOKUP(D2006,account,4,FALSE)</f>
        <v>4478.47</v>
      </c>
      <c r="L2006">
        <f>VLOOKUP(D2006,account,5,FALSE)</f>
        <v>13809</v>
      </c>
      <c r="M2006" t="str">
        <f>VLOOKUP(D2006,account,6,FALSE)</f>
        <v>United States</v>
      </c>
      <c r="N2006">
        <f>VLOOKUP(D2006,accounts,7,FALSE)</f>
        <v>0</v>
      </c>
      <c r="O2006" t="str">
        <f>VLOOKUP(C2006,products,2,FALSE)</f>
        <v>GTX</v>
      </c>
      <c r="P2006">
        <f t="shared" si="1482"/>
        <v>550</v>
      </c>
      <c r="Q2006" t="str">
        <f t="shared" si="1483"/>
        <v>Cara Losch</v>
      </c>
      <c r="R2006" t="str">
        <f t="shared" si="1484"/>
        <v>East</v>
      </c>
    </row>
    <row r="2007" spans="1:18">
      <c r="A2007" t="s">
        <v>2171</v>
      </c>
      <c r="B2007" t="s">
        <v>37</v>
      </c>
      <c r="C2007" t="s">
        <v>57</v>
      </c>
      <c r="D2007" t="s">
        <v>106</v>
      </c>
      <c r="E2007" t="s">
        <v>50</v>
      </c>
      <c r="F2007" s="1">
        <v>42849</v>
      </c>
      <c r="G2007" s="1">
        <v>42860</v>
      </c>
      <c r="H2007">
        <v>3042</v>
      </c>
      <c r="I2007" t="str">
        <f>VLOOKUP(pipeline!D2007,account,2,FALSE)</f>
        <v>software</v>
      </c>
      <c r="J2007">
        <f t="shared" ref="J2007:J2027" si="1503">VLOOKUP(D2007,account,3,FALSE)</f>
        <v>1996</v>
      </c>
      <c r="K2007">
        <f t="shared" ref="K2007:K2027" si="1504">VLOOKUP(D2007,account,4,FALSE)</f>
        <v>6354.87</v>
      </c>
      <c r="L2007">
        <f t="shared" ref="L2007:L2027" si="1505">VLOOKUP(D2007,account,5,FALSE)</f>
        <v>16780</v>
      </c>
      <c r="M2007" t="str">
        <f t="shared" ref="M2007:M2027" si="1506">VLOOKUP(D2007,account,6,FALSE)</f>
        <v>United States</v>
      </c>
      <c r="N2007" t="str">
        <f t="shared" ref="N2007:N2027" si="1507">VLOOKUP(D2007,accounts,7,FALSE)</f>
        <v>Bubba Gump</v>
      </c>
      <c r="O2007" t="str">
        <f t="shared" ref="O2007:O2027" si="1508">VLOOKUP(C2007,products,2,FALSE)</f>
        <v>MG</v>
      </c>
      <c r="P2007">
        <f t="shared" si="1482"/>
        <v>3393</v>
      </c>
      <c r="Q2007" t="str">
        <f t="shared" si="1483"/>
        <v>Summer Sewald</v>
      </c>
      <c r="R2007" t="str">
        <f t="shared" si="1484"/>
        <v>West</v>
      </c>
    </row>
    <row r="2008" spans="1:18">
      <c r="A2008" t="s">
        <v>2172</v>
      </c>
      <c r="B2008" t="s">
        <v>27</v>
      </c>
      <c r="C2008" t="s">
        <v>55</v>
      </c>
      <c r="D2008" t="s">
        <v>221</v>
      </c>
      <c r="E2008" t="s">
        <v>50</v>
      </c>
      <c r="F2008" s="1">
        <v>42849</v>
      </c>
      <c r="G2008" s="1">
        <v>42851</v>
      </c>
      <c r="H2008">
        <v>580</v>
      </c>
      <c r="I2008" t="str">
        <f>VLOOKUP(pipeline!D2008,account,2,FALSE)</f>
        <v>technolgy</v>
      </c>
      <c r="J2008">
        <f t="shared" si="1503"/>
        <v>2000</v>
      </c>
      <c r="K2008">
        <f t="shared" si="1504"/>
        <v>1223.72</v>
      </c>
      <c r="L2008">
        <f t="shared" si="1505"/>
        <v>2497</v>
      </c>
      <c r="M2008" t="str">
        <f t="shared" si="1506"/>
        <v>Norway</v>
      </c>
      <c r="N2008">
        <f t="shared" si="1507"/>
        <v>0</v>
      </c>
      <c r="O2008" t="str">
        <f t="shared" si="1508"/>
        <v>GTX</v>
      </c>
      <c r="P2008">
        <f t="shared" ref="P2008:P2027" si="1509">VLOOKUP(C2008,products,3,FALSE)</f>
        <v>550</v>
      </c>
      <c r="Q2008" t="str">
        <f t="shared" ref="Q2008:Q2027" si="1510">VLOOKUP(B2008,sales,2,FALSE)</f>
        <v>Melvin Marxen</v>
      </c>
      <c r="R2008" t="str">
        <f t="shared" ref="R2008:R2027" si="1511">VLOOKUP(B2008,sales,3,FALSE)</f>
        <v>Central</v>
      </c>
    </row>
    <row r="2009" spans="1:18">
      <c r="A2009" t="s">
        <v>2173</v>
      </c>
      <c r="B2009" t="s">
        <v>39</v>
      </c>
      <c r="C2009" t="s">
        <v>55</v>
      </c>
      <c r="D2009" t="s">
        <v>176</v>
      </c>
      <c r="E2009" t="s">
        <v>50</v>
      </c>
      <c r="F2009" s="1">
        <v>42849</v>
      </c>
      <c r="G2009" s="1">
        <v>42981</v>
      </c>
      <c r="H2009">
        <v>616</v>
      </c>
      <c r="I2009" t="str">
        <f>VLOOKUP(pipeline!D2009,account,2,FALSE)</f>
        <v>services</v>
      </c>
      <c r="J2009">
        <f t="shared" si="1503"/>
        <v>1987</v>
      </c>
      <c r="K2009">
        <f t="shared" si="1504"/>
        <v>405.59</v>
      </c>
      <c r="L2009">
        <f t="shared" si="1505"/>
        <v>1179</v>
      </c>
      <c r="M2009" t="str">
        <f t="shared" si="1506"/>
        <v>Brazil</v>
      </c>
      <c r="N2009" t="str">
        <f t="shared" si="1507"/>
        <v>Warephase</v>
      </c>
      <c r="O2009" t="str">
        <f t="shared" si="1508"/>
        <v>GTX</v>
      </c>
      <c r="P2009">
        <f t="shared" si="1509"/>
        <v>550</v>
      </c>
      <c r="Q2009" t="str">
        <f t="shared" si="1510"/>
        <v>Summer Sewald</v>
      </c>
      <c r="R2009" t="str">
        <f t="shared" si="1511"/>
        <v>West</v>
      </c>
    </row>
    <row r="2010" spans="1:18">
      <c r="A2010" t="s">
        <v>2174</v>
      </c>
      <c r="B2010" t="s">
        <v>15</v>
      </c>
      <c r="C2010" t="s">
        <v>58</v>
      </c>
      <c r="D2010" t="s">
        <v>91</v>
      </c>
      <c r="E2010" t="s">
        <v>50</v>
      </c>
      <c r="F2010" s="1">
        <v>42849</v>
      </c>
      <c r="G2010" s="1">
        <v>42854</v>
      </c>
      <c r="H2010">
        <v>788</v>
      </c>
      <c r="I2010" t="str">
        <f>VLOOKUP(pipeline!D2010,account,2,FALSE)</f>
        <v>retail</v>
      </c>
      <c r="J2010">
        <f t="shared" si="1503"/>
        <v>1989</v>
      </c>
      <c r="K2010">
        <f t="shared" si="1504"/>
        <v>1388.67</v>
      </c>
      <c r="L2010">
        <f t="shared" si="1505"/>
        <v>3583</v>
      </c>
      <c r="M2010" t="str">
        <f t="shared" si="1506"/>
        <v>United States</v>
      </c>
      <c r="N2010">
        <f t="shared" si="1507"/>
        <v>0</v>
      </c>
      <c r="O2010" t="str">
        <f t="shared" si="1508"/>
        <v>GTX</v>
      </c>
      <c r="P2010">
        <f t="shared" si="1509"/>
        <v>1096</v>
      </c>
      <c r="Q2010" t="str">
        <f t="shared" si="1510"/>
        <v>Celia Rouche</v>
      </c>
      <c r="R2010" t="str">
        <f t="shared" si="1511"/>
        <v>West</v>
      </c>
    </row>
    <row r="2011" spans="1:18">
      <c r="A2011" t="s">
        <v>2175</v>
      </c>
      <c r="B2011" t="s">
        <v>40</v>
      </c>
      <c r="C2011" t="s">
        <v>55</v>
      </c>
      <c r="D2011" t="s">
        <v>174</v>
      </c>
      <c r="E2011" t="s">
        <v>52</v>
      </c>
      <c r="F2011" s="1">
        <v>42849</v>
      </c>
      <c r="G2011" s="1">
        <v>42851</v>
      </c>
      <c r="H2011">
        <v>0</v>
      </c>
      <c r="I2011" t="str">
        <f>VLOOKUP(pipeline!D2011,account,2,FALSE)</f>
        <v>software</v>
      </c>
      <c r="J2011">
        <f t="shared" si="1503"/>
        <v>1982</v>
      </c>
      <c r="K2011">
        <f t="shared" si="1504"/>
        <v>11698.03</v>
      </c>
      <c r="L2011">
        <f t="shared" si="1505"/>
        <v>34288</v>
      </c>
      <c r="M2011" t="str">
        <f t="shared" si="1506"/>
        <v>United States</v>
      </c>
      <c r="N2011">
        <f t="shared" si="1507"/>
        <v>0</v>
      </c>
      <c r="O2011" t="str">
        <f t="shared" si="1508"/>
        <v>GTX</v>
      </c>
      <c r="P2011">
        <f t="shared" si="1509"/>
        <v>550</v>
      </c>
      <c r="Q2011" t="str">
        <f t="shared" si="1510"/>
        <v>Summer Sewald</v>
      </c>
      <c r="R2011" t="str">
        <f t="shared" si="1511"/>
        <v>West</v>
      </c>
    </row>
    <row r="2012" spans="1:18">
      <c r="A2012" t="s">
        <v>2176</v>
      </c>
      <c r="B2012" t="s">
        <v>17</v>
      </c>
      <c r="C2012" t="s">
        <v>55</v>
      </c>
      <c r="D2012" t="s">
        <v>134</v>
      </c>
      <c r="E2012" t="s">
        <v>52</v>
      </c>
      <c r="F2012" s="1">
        <v>42849</v>
      </c>
      <c r="G2012" s="1">
        <v>42957</v>
      </c>
      <c r="H2012">
        <v>0</v>
      </c>
      <c r="I2012" t="str">
        <f>VLOOKUP(pipeline!D2012,account,2,FALSE)</f>
        <v>services</v>
      </c>
      <c r="J2012">
        <f t="shared" si="1503"/>
        <v>2003</v>
      </c>
      <c r="K2012">
        <f t="shared" si="1504"/>
        <v>692.19</v>
      </c>
      <c r="L2012">
        <f t="shared" si="1505"/>
        <v>1922</v>
      </c>
      <c r="M2012" t="str">
        <f t="shared" si="1506"/>
        <v>United States</v>
      </c>
      <c r="N2012">
        <f t="shared" si="1507"/>
        <v>0</v>
      </c>
      <c r="O2012" t="str">
        <f t="shared" si="1508"/>
        <v>GTX</v>
      </c>
      <c r="P2012">
        <f t="shared" si="1509"/>
        <v>550</v>
      </c>
      <c r="Q2012" t="str">
        <f t="shared" si="1510"/>
        <v>Celia Rouche</v>
      </c>
      <c r="R2012" t="str">
        <f t="shared" si="1511"/>
        <v>West</v>
      </c>
    </row>
    <row r="2013" spans="1:18">
      <c r="A2013" t="s">
        <v>2177</v>
      </c>
      <c r="B2013" t="s">
        <v>10</v>
      </c>
      <c r="C2013" t="s">
        <v>57</v>
      </c>
      <c r="D2013" t="s">
        <v>180</v>
      </c>
      <c r="E2013" t="s">
        <v>50</v>
      </c>
      <c r="F2013" s="1">
        <v>42849</v>
      </c>
      <c r="G2013" s="1">
        <v>42951</v>
      </c>
      <c r="H2013">
        <v>2981</v>
      </c>
      <c r="I2013" t="str">
        <f>VLOOKUP(pipeline!D2013,account,2,FALSE)</f>
        <v>medical</v>
      </c>
      <c r="J2013">
        <f t="shared" si="1503"/>
        <v>1991</v>
      </c>
      <c r="K2013">
        <f t="shared" si="1504"/>
        <v>326.82</v>
      </c>
      <c r="L2013">
        <f t="shared" si="1505"/>
        <v>1016</v>
      </c>
      <c r="M2013" t="str">
        <f t="shared" si="1506"/>
        <v>United States</v>
      </c>
      <c r="N2013">
        <f t="shared" si="1507"/>
        <v>0</v>
      </c>
      <c r="O2013" t="str">
        <f t="shared" si="1508"/>
        <v>MG</v>
      </c>
      <c r="P2013">
        <f t="shared" si="1509"/>
        <v>3393</v>
      </c>
      <c r="Q2013" t="str">
        <f t="shared" si="1510"/>
        <v>Cara Losch</v>
      </c>
      <c r="R2013" t="str">
        <f t="shared" si="1511"/>
        <v>East</v>
      </c>
    </row>
    <row r="2014" spans="1:18">
      <c r="A2014" t="s">
        <v>2178</v>
      </c>
      <c r="B2014" t="s">
        <v>41</v>
      </c>
      <c r="C2014" t="s">
        <v>55</v>
      </c>
      <c r="D2014" t="s">
        <v>103</v>
      </c>
      <c r="E2014" t="s">
        <v>52</v>
      </c>
      <c r="F2014" s="1">
        <v>42849</v>
      </c>
      <c r="G2014" s="1">
        <v>42855</v>
      </c>
      <c r="H2014">
        <v>0</v>
      </c>
      <c r="I2014" t="str">
        <f>VLOOKUP(pipeline!D2014,account,2,FALSE)</f>
        <v>employment</v>
      </c>
      <c r="J2014">
        <f t="shared" si="1503"/>
        <v>1988</v>
      </c>
      <c r="K2014">
        <f t="shared" si="1504"/>
        <v>2059.9</v>
      </c>
      <c r="L2014">
        <f t="shared" si="1505"/>
        <v>3644</v>
      </c>
      <c r="M2014" t="str">
        <f t="shared" si="1506"/>
        <v>United States</v>
      </c>
      <c r="N2014">
        <f t="shared" si="1507"/>
        <v>0</v>
      </c>
      <c r="O2014" t="str">
        <f t="shared" si="1508"/>
        <v>GTX</v>
      </c>
      <c r="P2014">
        <f t="shared" si="1509"/>
        <v>550</v>
      </c>
      <c r="Q2014" t="str">
        <f t="shared" si="1510"/>
        <v>Summer Sewald</v>
      </c>
      <c r="R2014" t="str">
        <f t="shared" si="1511"/>
        <v>West</v>
      </c>
    </row>
    <row r="2015" spans="1:18">
      <c r="A2015" t="s">
        <v>2179</v>
      </c>
      <c r="B2015" t="s">
        <v>41</v>
      </c>
      <c r="C2015" t="s">
        <v>59</v>
      </c>
      <c r="D2015" t="s">
        <v>134</v>
      </c>
      <c r="E2015" t="s">
        <v>52</v>
      </c>
      <c r="F2015" s="1">
        <v>42849</v>
      </c>
      <c r="G2015" s="1">
        <v>42852</v>
      </c>
      <c r="H2015">
        <v>0</v>
      </c>
      <c r="I2015" t="str">
        <f>VLOOKUP(pipeline!D2015,account,2,FALSE)</f>
        <v>services</v>
      </c>
      <c r="J2015">
        <f t="shared" si="1503"/>
        <v>2003</v>
      </c>
      <c r="K2015">
        <f t="shared" si="1504"/>
        <v>692.19</v>
      </c>
      <c r="L2015">
        <f t="shared" si="1505"/>
        <v>1922</v>
      </c>
      <c r="M2015" t="str">
        <f t="shared" si="1506"/>
        <v>United States</v>
      </c>
      <c r="N2015">
        <f t="shared" si="1507"/>
        <v>0</v>
      </c>
      <c r="O2015" t="str">
        <f t="shared" si="1508"/>
        <v>GTX</v>
      </c>
      <c r="P2015">
        <f t="shared" si="1509"/>
        <v>5482</v>
      </c>
      <c r="Q2015" t="str">
        <f t="shared" si="1510"/>
        <v>Summer Sewald</v>
      </c>
      <c r="R2015" t="str">
        <f t="shared" si="1511"/>
        <v>West</v>
      </c>
    </row>
    <row r="2016" spans="1:18">
      <c r="A2016" t="s">
        <v>2180</v>
      </c>
      <c r="B2016" t="s">
        <v>31</v>
      </c>
      <c r="C2016" t="s">
        <v>55</v>
      </c>
      <c r="D2016" t="s">
        <v>350</v>
      </c>
      <c r="E2016" t="s">
        <v>50</v>
      </c>
      <c r="F2016" s="1">
        <v>42850</v>
      </c>
      <c r="G2016" s="1">
        <v>42852</v>
      </c>
      <c r="H2016">
        <v>560</v>
      </c>
      <c r="I2016" t="str">
        <f>VLOOKUP(pipeline!D2016,account,2,FALSE)</f>
        <v>technolgy</v>
      </c>
      <c r="J2016">
        <f t="shared" si="1503"/>
        <v>2011</v>
      </c>
      <c r="K2016">
        <f t="shared" si="1504"/>
        <v>40.79</v>
      </c>
      <c r="L2016">
        <f t="shared" si="1505"/>
        <v>142</v>
      </c>
      <c r="M2016" t="str">
        <f t="shared" si="1506"/>
        <v>China</v>
      </c>
      <c r="N2016">
        <f t="shared" si="1507"/>
        <v>0</v>
      </c>
      <c r="O2016" t="str">
        <f t="shared" si="1508"/>
        <v>GTX</v>
      </c>
      <c r="P2016">
        <f t="shared" si="1509"/>
        <v>550</v>
      </c>
      <c r="Q2016" t="str">
        <f t="shared" si="1510"/>
        <v>Rocco Neubert</v>
      </c>
      <c r="R2016" t="str">
        <f t="shared" si="1511"/>
        <v>East</v>
      </c>
    </row>
    <row r="2017" spans="1:18">
      <c r="A2017" t="s">
        <v>2181</v>
      </c>
      <c r="B2017" t="s">
        <v>32</v>
      </c>
      <c r="C2017" t="s">
        <v>57</v>
      </c>
      <c r="D2017" t="s">
        <v>218</v>
      </c>
      <c r="E2017" t="s">
        <v>50</v>
      </c>
      <c r="F2017" s="1">
        <v>42850</v>
      </c>
      <c r="G2017" s="1">
        <v>42865</v>
      </c>
      <c r="H2017">
        <v>3844</v>
      </c>
      <c r="I2017" t="str">
        <f>VLOOKUP(pipeline!D2017,account,2,FALSE)</f>
        <v>technolgy</v>
      </c>
      <c r="J2017">
        <f t="shared" si="1503"/>
        <v>1992</v>
      </c>
      <c r="K2017">
        <f t="shared" si="1504"/>
        <v>1712.68</v>
      </c>
      <c r="L2017">
        <f t="shared" si="1505"/>
        <v>3194</v>
      </c>
      <c r="M2017" t="str">
        <f t="shared" si="1506"/>
        <v>United States</v>
      </c>
      <c r="N2017" t="str">
        <f t="shared" si="1507"/>
        <v>Acme Corporation</v>
      </c>
      <c r="O2017" t="str">
        <f t="shared" si="1508"/>
        <v>MG</v>
      </c>
      <c r="P2017">
        <f t="shared" si="1509"/>
        <v>3393</v>
      </c>
      <c r="Q2017" t="str">
        <f t="shared" si="1510"/>
        <v>Rocco Neubert</v>
      </c>
      <c r="R2017" t="str">
        <f t="shared" si="1511"/>
        <v>East</v>
      </c>
    </row>
    <row r="2018" spans="1:18">
      <c r="A2018" t="s">
        <v>2182</v>
      </c>
      <c r="B2018" t="s">
        <v>7</v>
      </c>
      <c r="C2018" t="s">
        <v>55</v>
      </c>
      <c r="D2018" t="s">
        <v>627</v>
      </c>
      <c r="E2018" t="s">
        <v>50</v>
      </c>
      <c r="F2018" s="1">
        <v>42850</v>
      </c>
      <c r="G2018" s="1">
        <v>42861</v>
      </c>
      <c r="H2018">
        <v>562</v>
      </c>
      <c r="I2018" t="str">
        <f>VLOOKUP(pipeline!D2018,account,2,FALSE)</f>
        <v>technolgy</v>
      </c>
      <c r="J2018">
        <f t="shared" si="1503"/>
        <v>1993</v>
      </c>
      <c r="K2018">
        <f t="shared" si="1504"/>
        <v>1242.32</v>
      </c>
      <c r="L2018">
        <f t="shared" si="1505"/>
        <v>3027</v>
      </c>
      <c r="M2018" t="str">
        <f t="shared" si="1506"/>
        <v>United States</v>
      </c>
      <c r="N2018" t="str">
        <f t="shared" si="1507"/>
        <v>Acme Corporation</v>
      </c>
      <c r="O2018" t="str">
        <f t="shared" si="1508"/>
        <v>GTX</v>
      </c>
      <c r="P2018">
        <f t="shared" si="1509"/>
        <v>550</v>
      </c>
      <c r="Q2018" t="str">
        <f t="shared" si="1510"/>
        <v>Cara Losch</v>
      </c>
      <c r="R2018" t="str">
        <f t="shared" si="1511"/>
        <v>East</v>
      </c>
    </row>
    <row r="2019" spans="1:18">
      <c r="A2019" t="s">
        <v>2183</v>
      </c>
      <c r="B2019" t="s">
        <v>33</v>
      </c>
      <c r="C2019" t="s">
        <v>56</v>
      </c>
      <c r="D2019" t="s">
        <v>136</v>
      </c>
      <c r="E2019" t="s">
        <v>50</v>
      </c>
      <c r="F2019" s="1">
        <v>42850</v>
      </c>
      <c r="G2019" s="1">
        <v>42856</v>
      </c>
      <c r="H2019">
        <v>51</v>
      </c>
      <c r="I2019" t="str">
        <f>VLOOKUP(pipeline!D2019,account,2,FALSE)</f>
        <v>medical</v>
      </c>
      <c r="J2019">
        <f t="shared" si="1503"/>
        <v>1996</v>
      </c>
      <c r="K2019">
        <f t="shared" si="1504"/>
        <v>439.21</v>
      </c>
      <c r="L2019">
        <f t="shared" si="1505"/>
        <v>792</v>
      </c>
      <c r="M2019" t="str">
        <f t="shared" si="1506"/>
        <v>United States</v>
      </c>
      <c r="N2019">
        <f t="shared" si="1507"/>
        <v>0</v>
      </c>
      <c r="O2019" t="str">
        <f t="shared" si="1508"/>
        <v>MG</v>
      </c>
      <c r="P2019">
        <f t="shared" si="1509"/>
        <v>55</v>
      </c>
      <c r="Q2019" t="str">
        <f t="shared" si="1510"/>
        <v>Rocco Neubert</v>
      </c>
      <c r="R2019" t="str">
        <f t="shared" si="1511"/>
        <v>East</v>
      </c>
    </row>
    <row r="2020" spans="1:18">
      <c r="A2020" t="s">
        <v>2184</v>
      </c>
      <c r="B2020" t="s">
        <v>25</v>
      </c>
      <c r="C2020" t="s">
        <v>58</v>
      </c>
      <c r="D2020" t="s">
        <v>158</v>
      </c>
      <c r="E2020" t="s">
        <v>50</v>
      </c>
      <c r="F2020" s="1">
        <v>42850</v>
      </c>
      <c r="G2020" s="1">
        <v>42906</v>
      </c>
      <c r="H2020">
        <v>984</v>
      </c>
      <c r="I2020" t="str">
        <f>VLOOKUP(pipeline!D2020,account,2,FALSE)</f>
        <v>finance</v>
      </c>
      <c r="J2020">
        <f t="shared" si="1503"/>
        <v>2006</v>
      </c>
      <c r="K2020">
        <f t="shared" si="1504"/>
        <v>1102.43</v>
      </c>
      <c r="L2020">
        <f t="shared" si="1505"/>
        <v>1759</v>
      </c>
      <c r="M2020" t="str">
        <f t="shared" si="1506"/>
        <v>United States</v>
      </c>
      <c r="N2020">
        <f t="shared" si="1507"/>
        <v>0</v>
      </c>
      <c r="O2020" t="str">
        <f t="shared" si="1508"/>
        <v>GTX</v>
      </c>
      <c r="P2020">
        <f t="shared" si="1509"/>
        <v>1096</v>
      </c>
      <c r="Q2020" t="str">
        <f t="shared" si="1510"/>
        <v>Melvin Marxen</v>
      </c>
      <c r="R2020" t="str">
        <f t="shared" si="1511"/>
        <v>Central</v>
      </c>
    </row>
    <row r="2021" spans="1:18">
      <c r="A2021" t="s">
        <v>2185</v>
      </c>
      <c r="B2021" t="s">
        <v>37</v>
      </c>
      <c r="C2021" t="s">
        <v>55</v>
      </c>
      <c r="D2021" t="s">
        <v>205</v>
      </c>
      <c r="E2021" t="s">
        <v>52</v>
      </c>
      <c r="F2021" s="1">
        <v>42850</v>
      </c>
      <c r="G2021" s="1">
        <v>42950</v>
      </c>
      <c r="H2021">
        <v>0</v>
      </c>
      <c r="I2021" t="str">
        <f>VLOOKUP(pipeline!D2021,account,2,FALSE)</f>
        <v>telecommunications</v>
      </c>
      <c r="J2021">
        <f t="shared" si="1503"/>
        <v>1995</v>
      </c>
      <c r="K2021">
        <f t="shared" si="1504"/>
        <v>1825.82</v>
      </c>
      <c r="L2021">
        <f t="shared" si="1505"/>
        <v>5595</v>
      </c>
      <c r="M2021" t="str">
        <f t="shared" si="1506"/>
        <v>United States</v>
      </c>
      <c r="N2021" t="str">
        <f t="shared" si="1507"/>
        <v>Sonron</v>
      </c>
      <c r="O2021" t="str">
        <f t="shared" si="1508"/>
        <v>GTX</v>
      </c>
      <c r="P2021">
        <f t="shared" si="1509"/>
        <v>550</v>
      </c>
      <c r="Q2021" t="str">
        <f t="shared" si="1510"/>
        <v>Summer Sewald</v>
      </c>
      <c r="R2021" t="str">
        <f t="shared" si="1511"/>
        <v>West</v>
      </c>
    </row>
    <row r="2022" spans="1:18">
      <c r="A2022" t="s">
        <v>2186</v>
      </c>
      <c r="B2022" t="s">
        <v>21</v>
      </c>
      <c r="C2022" t="s">
        <v>55</v>
      </c>
      <c r="D2022" t="s">
        <v>306</v>
      </c>
      <c r="E2022" t="s">
        <v>52</v>
      </c>
      <c r="F2022" s="1">
        <v>42850</v>
      </c>
      <c r="G2022" s="1">
        <v>42963</v>
      </c>
      <c r="H2022">
        <v>0</v>
      </c>
      <c r="I2022" t="str">
        <f>VLOOKUP(pipeline!D2022,account,2,FALSE)</f>
        <v>technolgy</v>
      </c>
      <c r="J2022">
        <f t="shared" si="1503"/>
        <v>1997</v>
      </c>
      <c r="K2022">
        <f t="shared" si="1504"/>
        <v>8170.38</v>
      </c>
      <c r="L2022">
        <f t="shared" si="1505"/>
        <v>16499</v>
      </c>
      <c r="M2022" t="str">
        <f t="shared" si="1506"/>
        <v>Korea</v>
      </c>
      <c r="N2022">
        <f t="shared" si="1507"/>
        <v>0</v>
      </c>
      <c r="O2022" t="str">
        <f t="shared" si="1508"/>
        <v>GTX</v>
      </c>
      <c r="P2022">
        <f t="shared" si="1509"/>
        <v>550</v>
      </c>
      <c r="Q2022" t="str">
        <f t="shared" si="1510"/>
        <v>Dustin Brinkmann</v>
      </c>
      <c r="R2022" t="str">
        <f t="shared" si="1511"/>
        <v>Central</v>
      </c>
    </row>
    <row r="2023" spans="1:18">
      <c r="A2023" t="s">
        <v>2187</v>
      </c>
      <c r="B2023" t="s">
        <v>28</v>
      </c>
      <c r="C2023" t="s">
        <v>57</v>
      </c>
      <c r="D2023" t="s">
        <v>145</v>
      </c>
      <c r="E2023" t="s">
        <v>52</v>
      </c>
      <c r="F2023" s="1">
        <v>42850</v>
      </c>
      <c r="G2023" s="1">
        <v>42857</v>
      </c>
      <c r="H2023">
        <v>0</v>
      </c>
      <c r="I2023" t="str">
        <f>VLOOKUP(pipeline!D2023,account,2,FALSE)</f>
        <v>marketing</v>
      </c>
      <c r="J2023">
        <f t="shared" si="1503"/>
        <v>1985</v>
      </c>
      <c r="K2023">
        <f t="shared" si="1504"/>
        <v>375.43</v>
      </c>
      <c r="L2023">
        <f t="shared" si="1505"/>
        <v>1190</v>
      </c>
      <c r="M2023" t="str">
        <f t="shared" si="1506"/>
        <v>United States</v>
      </c>
      <c r="N2023">
        <f t="shared" si="1507"/>
        <v>0</v>
      </c>
      <c r="O2023" t="str">
        <f t="shared" si="1508"/>
        <v>MG</v>
      </c>
      <c r="P2023">
        <f t="shared" si="1509"/>
        <v>3393</v>
      </c>
      <c r="Q2023" t="str">
        <f t="shared" si="1510"/>
        <v>Melvin Marxen</v>
      </c>
      <c r="R2023" t="str">
        <f t="shared" si="1511"/>
        <v>Central</v>
      </c>
    </row>
    <row r="2024" spans="1:18">
      <c r="A2024" t="s">
        <v>2188</v>
      </c>
      <c r="B2024" t="s">
        <v>40</v>
      </c>
      <c r="C2024" t="s">
        <v>58</v>
      </c>
      <c r="D2024" t="s">
        <v>196</v>
      </c>
      <c r="E2024" t="s">
        <v>50</v>
      </c>
      <c r="F2024" s="1">
        <v>42850</v>
      </c>
      <c r="G2024" s="1">
        <v>42851</v>
      </c>
      <c r="H2024">
        <v>1113</v>
      </c>
      <c r="I2024" t="str">
        <f>VLOOKUP(pipeline!D2024,account,2,FALSE)</f>
        <v>employment</v>
      </c>
      <c r="J2024">
        <f t="shared" si="1503"/>
        <v>1983</v>
      </c>
      <c r="K2024">
        <f t="shared" si="1504"/>
        <v>2871.35</v>
      </c>
      <c r="L2024">
        <f t="shared" si="1505"/>
        <v>9561</v>
      </c>
      <c r="M2024" t="str">
        <f t="shared" si="1506"/>
        <v>United States</v>
      </c>
      <c r="N2024">
        <f t="shared" si="1507"/>
        <v>0</v>
      </c>
      <c r="O2024" t="str">
        <f t="shared" si="1508"/>
        <v>GTX</v>
      </c>
      <c r="P2024">
        <f t="shared" si="1509"/>
        <v>1096</v>
      </c>
      <c r="Q2024" t="str">
        <f t="shared" si="1510"/>
        <v>Summer Sewald</v>
      </c>
      <c r="R2024" t="str">
        <f t="shared" si="1511"/>
        <v>West</v>
      </c>
    </row>
    <row r="2025" spans="1:18">
      <c r="A2025" t="s">
        <v>2189</v>
      </c>
      <c r="B2025" t="s">
        <v>29</v>
      </c>
      <c r="C2025" t="s">
        <v>59</v>
      </c>
      <c r="D2025" t="s">
        <v>108</v>
      </c>
      <c r="E2025" t="s">
        <v>50</v>
      </c>
      <c r="F2025" s="1">
        <v>42850</v>
      </c>
      <c r="G2025" s="1">
        <v>42866</v>
      </c>
      <c r="H2025">
        <v>6039</v>
      </c>
      <c r="I2025" t="str">
        <f>VLOOKUP(pipeline!D2025,account,2,FALSE)</f>
        <v>telecommunications</v>
      </c>
      <c r="J2025">
        <f t="shared" si="1503"/>
        <v>1988</v>
      </c>
      <c r="K2025">
        <f t="shared" si="1504"/>
        <v>5266.09</v>
      </c>
      <c r="L2025">
        <f t="shared" si="1505"/>
        <v>8595</v>
      </c>
      <c r="M2025" t="str">
        <f t="shared" si="1506"/>
        <v>United States</v>
      </c>
      <c r="N2025" t="str">
        <f t="shared" si="1507"/>
        <v>Sonron</v>
      </c>
      <c r="O2025" t="str">
        <f t="shared" si="1508"/>
        <v>GTX</v>
      </c>
      <c r="P2025">
        <f t="shared" si="1509"/>
        <v>5482</v>
      </c>
      <c r="Q2025" t="str">
        <f t="shared" si="1510"/>
        <v>Melvin Marxen</v>
      </c>
      <c r="R2025" t="str">
        <f t="shared" si="1511"/>
        <v>Central</v>
      </c>
    </row>
    <row r="2026" spans="1:18">
      <c r="A2026" t="s">
        <v>2190</v>
      </c>
      <c r="B2026" t="s">
        <v>35</v>
      </c>
      <c r="C2026" t="s">
        <v>55</v>
      </c>
      <c r="D2026" t="s">
        <v>817</v>
      </c>
      <c r="E2026" t="s">
        <v>50</v>
      </c>
      <c r="F2026" s="1">
        <v>42850</v>
      </c>
      <c r="G2026" s="1">
        <v>42890</v>
      </c>
      <c r="H2026">
        <v>538</v>
      </c>
      <c r="I2026" t="str">
        <f>VLOOKUP(pipeline!D2026,account,2,FALSE)</f>
        <v>entertainment</v>
      </c>
      <c r="J2026">
        <f t="shared" si="1503"/>
        <v>1989</v>
      </c>
      <c r="K2026">
        <f t="shared" si="1504"/>
        <v>665.06</v>
      </c>
      <c r="L2026">
        <f t="shared" si="1505"/>
        <v>1095</v>
      </c>
      <c r="M2026" t="str">
        <f t="shared" si="1506"/>
        <v>United States</v>
      </c>
      <c r="N2026">
        <f t="shared" si="1507"/>
        <v>0</v>
      </c>
      <c r="O2026" t="str">
        <f t="shared" si="1508"/>
        <v>GTX</v>
      </c>
      <c r="P2026">
        <f t="shared" si="1509"/>
        <v>550</v>
      </c>
      <c r="Q2026" t="str">
        <f t="shared" si="1510"/>
        <v>Rocco Neubert</v>
      </c>
      <c r="R2026" t="str">
        <f t="shared" si="1511"/>
        <v>East</v>
      </c>
    </row>
    <row r="2027" spans="1:18">
      <c r="A2027" t="s">
        <v>2191</v>
      </c>
      <c r="B2027" t="s">
        <v>23</v>
      </c>
      <c r="C2027" t="s">
        <v>57</v>
      </c>
      <c r="D2027" t="s">
        <v>221</v>
      </c>
      <c r="E2027" t="s">
        <v>52</v>
      </c>
      <c r="F2027" s="1">
        <v>42850</v>
      </c>
      <c r="G2027" s="1">
        <v>42852</v>
      </c>
      <c r="H2027">
        <v>0</v>
      </c>
      <c r="I2027" t="str">
        <f>VLOOKUP(pipeline!D2027,account,2,FALSE)</f>
        <v>technolgy</v>
      </c>
      <c r="J2027">
        <f t="shared" si="1503"/>
        <v>2000</v>
      </c>
      <c r="K2027">
        <f t="shared" si="1504"/>
        <v>1223.72</v>
      </c>
      <c r="L2027">
        <f t="shared" si="1505"/>
        <v>2497</v>
      </c>
      <c r="M2027" t="str">
        <f t="shared" si="1506"/>
        <v>Norway</v>
      </c>
      <c r="N2027">
        <f t="shared" si="1507"/>
        <v>0</v>
      </c>
      <c r="O2027" t="str">
        <f t="shared" si="1508"/>
        <v>MG</v>
      </c>
      <c r="P2027">
        <f t="shared" si="1509"/>
        <v>3393</v>
      </c>
      <c r="Q2027" t="str">
        <f t="shared" si="1510"/>
        <v>Dustin Brinkmann</v>
      </c>
      <c r="R2027" t="str">
        <f t="shared" si="1511"/>
        <v>Central</v>
      </c>
    </row>
    <row r="2028" spans="1:18">
      <c r="A2028" t="s">
        <v>2192</v>
      </c>
      <c r="B2028" t="s">
        <v>41</v>
      </c>
      <c r="C2028" t="s">
        <v>55</v>
      </c>
      <c r="D2028" t="s">
        <v>282</v>
      </c>
      <c r="E2028" t="s">
        <v>52</v>
      </c>
      <c r="F2028" s="1">
        <v>42850</v>
      </c>
      <c r="G2028" s="1">
        <v>42954</v>
      </c>
      <c r="H2028">
        <v>0</v>
      </c>
      <c r="I2028" t="str">
        <f>VLOOKUP(pipeline!D2028,account,2,FALSE)</f>
        <v>medical</v>
      </c>
      <c r="J2028">
        <f t="shared" ref="J2028:J2034" si="1512">VLOOKUP(D2028,account,3,FALSE)</f>
        <v>1985</v>
      </c>
      <c r="K2028">
        <f t="shared" ref="K2028:K2034" si="1513">VLOOKUP(D2028,account,4,FALSE)</f>
        <v>2741.37</v>
      </c>
      <c r="L2028">
        <f t="shared" ref="L2028:L2034" si="1514">VLOOKUP(D2028,account,5,FALSE)</f>
        <v>9226</v>
      </c>
      <c r="M2028" t="str">
        <f t="shared" ref="M2028:M2034" si="1515">VLOOKUP(D2028,account,6,FALSE)</f>
        <v>United States</v>
      </c>
      <c r="N2028">
        <f t="shared" ref="N2028:N2034" si="1516">VLOOKUP(D2028,accounts,7,FALSE)</f>
        <v>0</v>
      </c>
      <c r="O2028" t="str">
        <f t="shared" ref="O2028:O2034" si="1517">VLOOKUP(C2028,products,2,FALSE)</f>
        <v>GTX</v>
      </c>
      <c r="P2028">
        <f t="shared" ref="P2028:P2034" si="1518">VLOOKUP(C2028,products,3,FALSE)</f>
        <v>550</v>
      </c>
      <c r="Q2028" t="str">
        <f t="shared" ref="Q2028:Q2034" si="1519">VLOOKUP(B2028,sales,2,FALSE)</f>
        <v>Summer Sewald</v>
      </c>
      <c r="R2028" t="str">
        <f t="shared" ref="R2028:R2034" si="1520">VLOOKUP(B2028,sales,3,FALSE)</f>
        <v>West</v>
      </c>
    </row>
    <row r="2029" spans="1:18">
      <c r="A2029" t="s">
        <v>2193</v>
      </c>
      <c r="B2029" t="s">
        <v>41</v>
      </c>
      <c r="C2029" t="s">
        <v>55</v>
      </c>
      <c r="D2029" t="s">
        <v>110</v>
      </c>
      <c r="E2029" t="s">
        <v>50</v>
      </c>
      <c r="F2029" s="1">
        <v>42850</v>
      </c>
      <c r="G2029" s="1">
        <v>42852</v>
      </c>
      <c r="H2029">
        <v>464</v>
      </c>
      <c r="I2029" t="str">
        <f>VLOOKUP(pipeline!D2029,account,2,FALSE)</f>
        <v>telecommunications</v>
      </c>
      <c r="J2029">
        <f t="shared" si="1512"/>
        <v>1994</v>
      </c>
      <c r="K2029">
        <f t="shared" si="1513"/>
        <v>1188.42</v>
      </c>
      <c r="L2029">
        <f t="shared" si="1514"/>
        <v>3015</v>
      </c>
      <c r="M2029" t="str">
        <f t="shared" si="1515"/>
        <v>United States</v>
      </c>
      <c r="N2029">
        <f t="shared" si="1516"/>
        <v>0</v>
      </c>
      <c r="O2029" t="str">
        <f t="shared" si="1517"/>
        <v>GTX</v>
      </c>
      <c r="P2029">
        <f t="shared" si="1518"/>
        <v>550</v>
      </c>
      <c r="Q2029" t="str">
        <f t="shared" si="1519"/>
        <v>Summer Sewald</v>
      </c>
      <c r="R2029" t="str">
        <f t="shared" si="1520"/>
        <v>West</v>
      </c>
    </row>
    <row r="2030" spans="1:18">
      <c r="A2030" t="s">
        <v>2194</v>
      </c>
      <c r="B2030" t="s">
        <v>19</v>
      </c>
      <c r="C2030" t="s">
        <v>58</v>
      </c>
      <c r="D2030" t="s">
        <v>82</v>
      </c>
      <c r="E2030" t="s">
        <v>52</v>
      </c>
      <c r="F2030" s="1">
        <v>42851</v>
      </c>
      <c r="G2030" s="1">
        <v>42948</v>
      </c>
      <c r="H2030">
        <v>0</v>
      </c>
      <c r="I2030" t="str">
        <f>VLOOKUP(pipeline!D2030,account,2,FALSE)</f>
        <v>retail</v>
      </c>
      <c r="J2030">
        <f t="shared" si="1512"/>
        <v>2001</v>
      </c>
      <c r="K2030">
        <f t="shared" si="1513"/>
        <v>718.62</v>
      </c>
      <c r="L2030">
        <f t="shared" si="1514"/>
        <v>2448</v>
      </c>
      <c r="M2030" t="str">
        <f t="shared" si="1515"/>
        <v>United States</v>
      </c>
      <c r="N2030">
        <f t="shared" si="1516"/>
        <v>0</v>
      </c>
      <c r="O2030" t="str">
        <f t="shared" si="1517"/>
        <v>GTX</v>
      </c>
      <c r="P2030">
        <f t="shared" si="1518"/>
        <v>1096</v>
      </c>
      <c r="Q2030" t="str">
        <f t="shared" si="1519"/>
        <v>Dustin Brinkmann</v>
      </c>
      <c r="R2030" t="str">
        <f t="shared" si="1520"/>
        <v>Central</v>
      </c>
    </row>
    <row r="2031" spans="1:18">
      <c r="A2031" t="s">
        <v>2195</v>
      </c>
      <c r="B2031" t="s">
        <v>19</v>
      </c>
      <c r="C2031" t="s">
        <v>59</v>
      </c>
      <c r="D2031" t="s">
        <v>117</v>
      </c>
      <c r="E2031" t="s">
        <v>52</v>
      </c>
      <c r="F2031" s="1">
        <v>42851</v>
      </c>
      <c r="G2031" s="1">
        <v>42948</v>
      </c>
      <c r="H2031">
        <v>0</v>
      </c>
      <c r="I2031" t="str">
        <f>VLOOKUP(pipeline!D2031,account,2,FALSE)</f>
        <v>services</v>
      </c>
      <c r="J2031">
        <f t="shared" si="1512"/>
        <v>1997</v>
      </c>
      <c r="K2031">
        <f t="shared" si="1513"/>
        <v>2041.73</v>
      </c>
      <c r="L2031">
        <f t="shared" si="1514"/>
        <v>5276</v>
      </c>
      <c r="M2031" t="str">
        <f t="shared" si="1515"/>
        <v>United States</v>
      </c>
      <c r="N2031">
        <f t="shared" si="1516"/>
        <v>0</v>
      </c>
      <c r="O2031" t="str">
        <f t="shared" si="1517"/>
        <v>GTX</v>
      </c>
      <c r="P2031">
        <f t="shared" si="1518"/>
        <v>5482</v>
      </c>
      <c r="Q2031" t="str">
        <f t="shared" si="1519"/>
        <v>Dustin Brinkmann</v>
      </c>
      <c r="R2031" t="str">
        <f t="shared" si="1520"/>
        <v>Central</v>
      </c>
    </row>
    <row r="2032" spans="1:18">
      <c r="A2032" t="s">
        <v>2196</v>
      </c>
      <c r="B2032" t="s">
        <v>19</v>
      </c>
      <c r="C2032" t="s">
        <v>58</v>
      </c>
      <c r="D2032" t="s">
        <v>306</v>
      </c>
      <c r="E2032" t="s">
        <v>50</v>
      </c>
      <c r="F2032" s="1">
        <v>42851</v>
      </c>
      <c r="G2032" s="1">
        <v>42916</v>
      </c>
      <c r="H2032">
        <v>1073</v>
      </c>
      <c r="I2032" t="str">
        <f>VLOOKUP(pipeline!D2032,account,2,FALSE)</f>
        <v>technolgy</v>
      </c>
      <c r="J2032">
        <f t="shared" si="1512"/>
        <v>1997</v>
      </c>
      <c r="K2032">
        <f t="shared" si="1513"/>
        <v>8170.38</v>
      </c>
      <c r="L2032">
        <f t="shared" si="1514"/>
        <v>16499</v>
      </c>
      <c r="M2032" t="str">
        <f t="shared" si="1515"/>
        <v>Korea</v>
      </c>
      <c r="N2032">
        <f t="shared" si="1516"/>
        <v>0</v>
      </c>
      <c r="O2032" t="str">
        <f t="shared" si="1517"/>
        <v>GTX</v>
      </c>
      <c r="P2032">
        <f t="shared" si="1518"/>
        <v>1096</v>
      </c>
      <c r="Q2032" t="str">
        <f t="shared" si="1519"/>
        <v>Dustin Brinkmann</v>
      </c>
      <c r="R2032" t="str">
        <f t="shared" si="1520"/>
        <v>Central</v>
      </c>
    </row>
    <row r="2033" spans="1:18">
      <c r="A2033" t="s">
        <v>2197</v>
      </c>
      <c r="B2033" t="s">
        <v>31</v>
      </c>
      <c r="C2033" t="s">
        <v>55</v>
      </c>
      <c r="D2033" t="s">
        <v>200</v>
      </c>
      <c r="E2033" t="s">
        <v>52</v>
      </c>
      <c r="F2033" s="1">
        <v>42851</v>
      </c>
      <c r="G2033" s="1">
        <v>42853</v>
      </c>
      <c r="H2033">
        <v>0</v>
      </c>
      <c r="I2033" t="str">
        <f>VLOOKUP(pipeline!D2033,account,2,FALSE)</f>
        <v>finance</v>
      </c>
      <c r="J2033">
        <f t="shared" si="1512"/>
        <v>1998</v>
      </c>
      <c r="K2033">
        <f t="shared" si="1513"/>
        <v>2022.14</v>
      </c>
      <c r="L2033">
        <f t="shared" si="1514"/>
        <v>5113</v>
      </c>
      <c r="M2033" t="str">
        <f t="shared" si="1515"/>
        <v>United States</v>
      </c>
      <c r="N2033">
        <f t="shared" si="1516"/>
        <v>0</v>
      </c>
      <c r="O2033" t="str">
        <f t="shared" si="1517"/>
        <v>GTX</v>
      </c>
      <c r="P2033">
        <f t="shared" si="1518"/>
        <v>550</v>
      </c>
      <c r="Q2033" t="str">
        <f t="shared" si="1519"/>
        <v>Rocco Neubert</v>
      </c>
      <c r="R2033" t="str">
        <f t="shared" si="1520"/>
        <v>East</v>
      </c>
    </row>
    <row r="2034" spans="1:18">
      <c r="A2034" t="s">
        <v>2198</v>
      </c>
      <c r="B2034" t="s">
        <v>31</v>
      </c>
      <c r="C2034" t="s">
        <v>58</v>
      </c>
      <c r="D2034" t="s">
        <v>381</v>
      </c>
      <c r="E2034" t="s">
        <v>52</v>
      </c>
      <c r="F2034" s="1">
        <v>42851</v>
      </c>
      <c r="G2034" s="1">
        <v>42856</v>
      </c>
      <c r="H2034">
        <v>0</v>
      </c>
      <c r="I2034" t="str">
        <f>VLOOKUP(pipeline!D2034,account,2,FALSE)</f>
        <v>marketing</v>
      </c>
      <c r="J2034">
        <f t="shared" si="1512"/>
        <v>1999</v>
      </c>
      <c r="K2034">
        <f t="shared" si="1513"/>
        <v>1197.44</v>
      </c>
      <c r="L2034">
        <f t="shared" si="1514"/>
        <v>2570</v>
      </c>
      <c r="M2034" t="str">
        <f t="shared" si="1515"/>
        <v>United States</v>
      </c>
      <c r="N2034">
        <f t="shared" si="1516"/>
        <v>0</v>
      </c>
      <c r="O2034" t="str">
        <f t="shared" si="1517"/>
        <v>GTX</v>
      </c>
      <c r="P2034">
        <f t="shared" si="1518"/>
        <v>1096</v>
      </c>
      <c r="Q2034" t="str">
        <f t="shared" si="1519"/>
        <v>Rocco Neubert</v>
      </c>
      <c r="R2034" t="str">
        <f t="shared" si="1520"/>
        <v>East</v>
      </c>
    </row>
    <row r="2035" spans="1:18">
      <c r="A2035" t="s">
        <v>2199</v>
      </c>
      <c r="B2035" t="s">
        <v>7</v>
      </c>
      <c r="C2035" t="s">
        <v>56</v>
      </c>
      <c r="D2035" t="s">
        <v>381</v>
      </c>
      <c r="E2035" t="s">
        <v>52</v>
      </c>
      <c r="F2035" s="1">
        <v>42851</v>
      </c>
      <c r="G2035" s="1">
        <v>42951</v>
      </c>
      <c r="H2035">
        <v>0</v>
      </c>
      <c r="I2035" t="str">
        <f>VLOOKUP(pipeline!D2035,account,2,FALSE)</f>
        <v>marketing</v>
      </c>
      <c r="J2035">
        <f>VLOOKUP(D2035,account,3,FALSE)</f>
        <v>1999</v>
      </c>
      <c r="K2035">
        <f>VLOOKUP(D2035,account,4,FALSE)</f>
        <v>1197.44</v>
      </c>
      <c r="L2035">
        <f>VLOOKUP(D2035,account,5,FALSE)</f>
        <v>2570</v>
      </c>
      <c r="M2035" t="str">
        <f>VLOOKUP(D2035,account,6,FALSE)</f>
        <v>United States</v>
      </c>
      <c r="N2035">
        <f>VLOOKUP(D2035,accounts,7,FALSE)</f>
        <v>0</v>
      </c>
      <c r="O2035" t="str">
        <f>VLOOKUP(C2035,products,2,FALSE)</f>
        <v>MG</v>
      </c>
      <c r="P2035">
        <f>VLOOKUP(C2035,products,3,FALSE)</f>
        <v>55</v>
      </c>
      <c r="Q2035" t="str">
        <f>VLOOKUP(B2035,sales,2,FALSE)</f>
        <v>Cara Losch</v>
      </c>
      <c r="R2035" t="str">
        <f>VLOOKUP(B2035,sales,3,FALSE)</f>
        <v>East</v>
      </c>
    </row>
    <row r="2036" spans="1:18">
      <c r="A2036" t="s">
        <v>2200</v>
      </c>
      <c r="B2036" t="s">
        <v>25</v>
      </c>
      <c r="C2036" t="s">
        <v>58</v>
      </c>
      <c r="D2036" t="s">
        <v>221</v>
      </c>
      <c r="E2036" t="s">
        <v>52</v>
      </c>
      <c r="F2036" s="1">
        <v>42851</v>
      </c>
      <c r="G2036" s="1">
        <v>42956</v>
      </c>
      <c r="H2036">
        <v>0</v>
      </c>
      <c r="I2036" t="str">
        <f>VLOOKUP(pipeline!D2036,account,2,FALSE)</f>
        <v>technolgy</v>
      </c>
      <c r="J2036">
        <f t="shared" ref="J2036:J2047" si="1521">VLOOKUP(D2036,account,3,FALSE)</f>
        <v>2000</v>
      </c>
      <c r="K2036">
        <f t="shared" ref="K2036:K2047" si="1522">VLOOKUP(D2036,account,4,FALSE)</f>
        <v>1223.72</v>
      </c>
      <c r="L2036">
        <f t="shared" ref="L2036:L2047" si="1523">VLOOKUP(D2036,account,5,FALSE)</f>
        <v>2497</v>
      </c>
      <c r="M2036" t="str">
        <f t="shared" ref="M2036:M2047" si="1524">VLOOKUP(D2036,account,6,FALSE)</f>
        <v>Norway</v>
      </c>
      <c r="N2036">
        <f t="shared" ref="N2036:N2047" si="1525">VLOOKUP(D2036,accounts,7,FALSE)</f>
        <v>0</v>
      </c>
      <c r="O2036" t="str">
        <f t="shared" ref="O2036:O2047" si="1526">VLOOKUP(C2036,products,2,FALSE)</f>
        <v>GTX</v>
      </c>
      <c r="P2036">
        <f t="shared" ref="P2036:P2041" si="1527">VLOOKUP(C2036,products,3,FALSE)</f>
        <v>1096</v>
      </c>
      <c r="Q2036" t="str">
        <f t="shared" ref="Q2036:Q2041" si="1528">VLOOKUP(B2036,sales,2,FALSE)</f>
        <v>Melvin Marxen</v>
      </c>
      <c r="R2036" t="str">
        <f t="shared" ref="R2036:R2041" si="1529">VLOOKUP(B2036,sales,3,FALSE)</f>
        <v>Central</v>
      </c>
    </row>
    <row r="2037" spans="1:18">
      <c r="A2037" t="s">
        <v>2201</v>
      </c>
      <c r="B2037" t="s">
        <v>25</v>
      </c>
      <c r="C2037" t="s">
        <v>58</v>
      </c>
      <c r="D2037" t="s">
        <v>155</v>
      </c>
      <c r="E2037" t="s">
        <v>50</v>
      </c>
      <c r="F2037" s="1">
        <v>42851</v>
      </c>
      <c r="G2037" s="1">
        <v>42866</v>
      </c>
      <c r="H2037">
        <v>1055</v>
      </c>
      <c r="I2037" t="str">
        <f>VLOOKUP(pipeline!D2037,account,2,FALSE)</f>
        <v>technolgy</v>
      </c>
      <c r="J2037">
        <f t="shared" si="1521"/>
        <v>1983</v>
      </c>
      <c r="K2037">
        <f t="shared" si="1522"/>
        <v>1008.06</v>
      </c>
      <c r="L2037">
        <f t="shared" si="1523"/>
        <v>1238</v>
      </c>
      <c r="M2037" t="str">
        <f t="shared" si="1524"/>
        <v>United States</v>
      </c>
      <c r="N2037">
        <f t="shared" si="1525"/>
        <v>0</v>
      </c>
      <c r="O2037" t="str">
        <f t="shared" si="1526"/>
        <v>GTX</v>
      </c>
      <c r="P2037">
        <f t="shared" si="1527"/>
        <v>1096</v>
      </c>
      <c r="Q2037" t="str">
        <f t="shared" si="1528"/>
        <v>Melvin Marxen</v>
      </c>
      <c r="R2037" t="str">
        <f t="shared" si="1529"/>
        <v>Central</v>
      </c>
    </row>
    <row r="2038" spans="1:18">
      <c r="A2038" t="s">
        <v>2202</v>
      </c>
      <c r="B2038" t="s">
        <v>13</v>
      </c>
      <c r="C2038" t="s">
        <v>56</v>
      </c>
      <c r="D2038" t="s">
        <v>205</v>
      </c>
      <c r="E2038" t="s">
        <v>50</v>
      </c>
      <c r="F2038" s="1">
        <v>42851</v>
      </c>
      <c r="G2038" s="1">
        <v>42853</v>
      </c>
      <c r="H2038">
        <v>43</v>
      </c>
      <c r="I2038" t="str">
        <f>VLOOKUP(pipeline!D2038,account,2,FALSE)</f>
        <v>telecommunications</v>
      </c>
      <c r="J2038">
        <f t="shared" si="1521"/>
        <v>1995</v>
      </c>
      <c r="K2038">
        <f t="shared" si="1522"/>
        <v>1825.82</v>
      </c>
      <c r="L2038">
        <f t="shared" si="1523"/>
        <v>5595</v>
      </c>
      <c r="M2038" t="str">
        <f t="shared" si="1524"/>
        <v>United States</v>
      </c>
      <c r="N2038" t="str">
        <f t="shared" si="1525"/>
        <v>Sonron</v>
      </c>
      <c r="O2038" t="str">
        <f t="shared" si="1526"/>
        <v>MG</v>
      </c>
      <c r="P2038">
        <f t="shared" si="1527"/>
        <v>55</v>
      </c>
      <c r="Q2038" t="str">
        <f t="shared" si="1528"/>
        <v>Celia Rouche</v>
      </c>
      <c r="R2038" t="str">
        <f t="shared" si="1529"/>
        <v>West</v>
      </c>
    </row>
    <row r="2039" spans="1:18">
      <c r="A2039" t="s">
        <v>2203</v>
      </c>
      <c r="B2039" t="s">
        <v>37</v>
      </c>
      <c r="C2039" t="s">
        <v>55</v>
      </c>
      <c r="D2039" t="s">
        <v>306</v>
      </c>
      <c r="E2039" t="s">
        <v>52</v>
      </c>
      <c r="F2039" s="1">
        <v>42851</v>
      </c>
      <c r="G2039" s="1">
        <v>42859</v>
      </c>
      <c r="H2039">
        <v>0</v>
      </c>
      <c r="I2039" t="str">
        <f>VLOOKUP(pipeline!D2039,account,2,FALSE)</f>
        <v>technolgy</v>
      </c>
      <c r="J2039">
        <f t="shared" si="1521"/>
        <v>1997</v>
      </c>
      <c r="K2039">
        <f t="shared" si="1522"/>
        <v>8170.38</v>
      </c>
      <c r="L2039">
        <f t="shared" si="1523"/>
        <v>16499</v>
      </c>
      <c r="M2039" t="str">
        <f t="shared" si="1524"/>
        <v>Korea</v>
      </c>
      <c r="N2039">
        <f t="shared" si="1525"/>
        <v>0</v>
      </c>
      <c r="O2039" t="str">
        <f t="shared" si="1526"/>
        <v>GTX</v>
      </c>
      <c r="P2039">
        <f t="shared" si="1527"/>
        <v>550</v>
      </c>
      <c r="Q2039" t="str">
        <f t="shared" si="1528"/>
        <v>Summer Sewald</v>
      </c>
      <c r="R2039" t="str">
        <f t="shared" si="1529"/>
        <v>West</v>
      </c>
    </row>
    <row r="2040" spans="1:18">
      <c r="A2040" t="s">
        <v>2204</v>
      </c>
      <c r="B2040" t="s">
        <v>37</v>
      </c>
      <c r="C2040" t="s">
        <v>56</v>
      </c>
      <c r="D2040" t="s">
        <v>151</v>
      </c>
      <c r="E2040" t="s">
        <v>50</v>
      </c>
      <c r="F2040" s="1">
        <v>42851</v>
      </c>
      <c r="G2040" s="1">
        <v>42853</v>
      </c>
      <c r="H2040">
        <v>49</v>
      </c>
      <c r="I2040" t="str">
        <f>VLOOKUP(pipeline!D2040,account,2,FALSE)</f>
        <v>finance</v>
      </c>
      <c r="J2040">
        <f t="shared" si="1521"/>
        <v>2008</v>
      </c>
      <c r="K2040">
        <f t="shared" si="1522"/>
        <v>52.5</v>
      </c>
      <c r="L2040">
        <f t="shared" si="1523"/>
        <v>165</v>
      </c>
      <c r="M2040" t="str">
        <f t="shared" si="1524"/>
        <v>United States</v>
      </c>
      <c r="N2040">
        <f t="shared" si="1525"/>
        <v>0</v>
      </c>
      <c r="O2040" t="str">
        <f t="shared" si="1526"/>
        <v>MG</v>
      </c>
      <c r="P2040">
        <f t="shared" si="1527"/>
        <v>55</v>
      </c>
      <c r="Q2040" t="str">
        <f t="shared" si="1528"/>
        <v>Summer Sewald</v>
      </c>
      <c r="R2040" t="str">
        <f t="shared" si="1529"/>
        <v>West</v>
      </c>
    </row>
    <row r="2041" spans="1:18">
      <c r="A2041" t="s">
        <v>2205</v>
      </c>
      <c r="B2041" t="s">
        <v>38</v>
      </c>
      <c r="C2041" t="s">
        <v>58</v>
      </c>
      <c r="D2041" t="s">
        <v>176</v>
      </c>
      <c r="E2041" t="s">
        <v>52</v>
      </c>
      <c r="F2041" s="1">
        <v>42851</v>
      </c>
      <c r="G2041" s="1">
        <v>42853</v>
      </c>
      <c r="H2041">
        <v>0</v>
      </c>
      <c r="I2041" t="str">
        <f>VLOOKUP(pipeline!D2041,account,2,FALSE)</f>
        <v>services</v>
      </c>
      <c r="J2041">
        <f t="shared" si="1521"/>
        <v>1987</v>
      </c>
      <c r="K2041">
        <f t="shared" si="1522"/>
        <v>405.59</v>
      </c>
      <c r="L2041">
        <f t="shared" si="1523"/>
        <v>1179</v>
      </c>
      <c r="M2041" t="str">
        <f t="shared" si="1524"/>
        <v>Brazil</v>
      </c>
      <c r="N2041" t="str">
        <f t="shared" si="1525"/>
        <v>Warephase</v>
      </c>
      <c r="O2041" t="str">
        <f t="shared" si="1526"/>
        <v>GTX</v>
      </c>
      <c r="P2041">
        <f t="shared" si="1527"/>
        <v>1096</v>
      </c>
      <c r="Q2041" t="str">
        <f t="shared" si="1528"/>
        <v>Summer Sewald</v>
      </c>
      <c r="R2041" t="str">
        <f t="shared" si="1529"/>
        <v>West</v>
      </c>
    </row>
    <row r="2042" spans="1:18">
      <c r="A2042" t="s">
        <v>2206</v>
      </c>
      <c r="B2042" t="s">
        <v>21</v>
      </c>
      <c r="C2042" t="s">
        <v>55</v>
      </c>
      <c r="D2042" t="s">
        <v>143</v>
      </c>
      <c r="E2042" t="s">
        <v>50</v>
      </c>
      <c r="F2042" s="1">
        <v>42851</v>
      </c>
      <c r="G2042" s="1">
        <v>42852</v>
      </c>
      <c r="H2042">
        <v>517</v>
      </c>
      <c r="I2042" t="str">
        <f>VLOOKUP(pipeline!D2042,account,2,FALSE)</f>
        <v>finance</v>
      </c>
      <c r="J2042">
        <f t="shared" si="1521"/>
        <v>1987</v>
      </c>
      <c r="K2042">
        <f t="shared" si="1522"/>
        <v>1698.2</v>
      </c>
      <c r="L2042">
        <f t="shared" si="1523"/>
        <v>3798</v>
      </c>
      <c r="M2042" t="str">
        <f t="shared" si="1524"/>
        <v>United States</v>
      </c>
      <c r="N2042">
        <f t="shared" si="1525"/>
        <v>0</v>
      </c>
      <c r="O2042" t="str">
        <f t="shared" si="1526"/>
        <v>GTX</v>
      </c>
      <c r="P2042">
        <f t="shared" ref="P2042:P2047" si="1530">VLOOKUP(C2042,products,3,FALSE)</f>
        <v>550</v>
      </c>
      <c r="Q2042" t="str">
        <f t="shared" ref="Q2042:Q2047" si="1531">VLOOKUP(B2042,sales,2,FALSE)</f>
        <v>Dustin Brinkmann</v>
      </c>
      <c r="R2042" t="str">
        <f t="shared" ref="R2042:R2047" si="1532">VLOOKUP(B2042,sales,3,FALSE)</f>
        <v>Central</v>
      </c>
    </row>
    <row r="2043" spans="1:18">
      <c r="A2043" t="s">
        <v>2207</v>
      </c>
      <c r="B2043" t="s">
        <v>28</v>
      </c>
      <c r="C2043" t="s">
        <v>58</v>
      </c>
      <c r="D2043" t="s">
        <v>241</v>
      </c>
      <c r="E2043" t="s">
        <v>50</v>
      </c>
      <c r="F2043" s="1">
        <v>42851</v>
      </c>
      <c r="G2043" s="1">
        <v>42899</v>
      </c>
      <c r="H2043">
        <v>1105</v>
      </c>
      <c r="I2043" t="str">
        <f>VLOOKUP(pipeline!D2043,account,2,FALSE)</f>
        <v>finance</v>
      </c>
      <c r="J2043">
        <f t="shared" si="1521"/>
        <v>1991</v>
      </c>
      <c r="K2043">
        <f t="shared" si="1522"/>
        <v>2819.5</v>
      </c>
      <c r="L2043">
        <f t="shared" si="1523"/>
        <v>7227</v>
      </c>
      <c r="M2043" t="str">
        <f t="shared" si="1524"/>
        <v>United States</v>
      </c>
      <c r="N2043" t="str">
        <f t="shared" si="1525"/>
        <v>Golddex</v>
      </c>
      <c r="O2043" t="str">
        <f t="shared" si="1526"/>
        <v>GTX</v>
      </c>
      <c r="P2043">
        <f t="shared" si="1530"/>
        <v>1096</v>
      </c>
      <c r="Q2043" t="str">
        <f t="shared" si="1531"/>
        <v>Melvin Marxen</v>
      </c>
      <c r="R2043" t="str">
        <f t="shared" si="1532"/>
        <v>Central</v>
      </c>
    </row>
    <row r="2044" spans="1:18">
      <c r="A2044" t="s">
        <v>2208</v>
      </c>
      <c r="B2044" t="s">
        <v>40</v>
      </c>
      <c r="C2044" t="s">
        <v>55</v>
      </c>
      <c r="D2044" t="s">
        <v>176</v>
      </c>
      <c r="E2044" t="s">
        <v>50</v>
      </c>
      <c r="F2044" s="1">
        <v>42851</v>
      </c>
      <c r="G2044" s="1">
        <v>42865</v>
      </c>
      <c r="H2044">
        <v>556</v>
      </c>
      <c r="I2044" t="str">
        <f>VLOOKUP(pipeline!D2044,account,2,FALSE)</f>
        <v>services</v>
      </c>
      <c r="J2044">
        <f t="shared" si="1521"/>
        <v>1987</v>
      </c>
      <c r="K2044">
        <f t="shared" si="1522"/>
        <v>405.59</v>
      </c>
      <c r="L2044">
        <f t="shared" si="1523"/>
        <v>1179</v>
      </c>
      <c r="M2044" t="str">
        <f t="shared" si="1524"/>
        <v>Brazil</v>
      </c>
      <c r="N2044" t="str">
        <f t="shared" si="1525"/>
        <v>Warephase</v>
      </c>
      <c r="O2044" t="str">
        <f t="shared" si="1526"/>
        <v>GTX</v>
      </c>
      <c r="P2044">
        <f t="shared" si="1530"/>
        <v>550</v>
      </c>
      <c r="Q2044" t="str">
        <f t="shared" si="1531"/>
        <v>Summer Sewald</v>
      </c>
      <c r="R2044" t="str">
        <f t="shared" si="1532"/>
        <v>West</v>
      </c>
    </row>
    <row r="2045" spans="1:18">
      <c r="A2045" t="s">
        <v>2209</v>
      </c>
      <c r="B2045" t="s">
        <v>22</v>
      </c>
      <c r="C2045" t="s">
        <v>57</v>
      </c>
      <c r="D2045" t="s">
        <v>108</v>
      </c>
      <c r="E2045" t="s">
        <v>50</v>
      </c>
      <c r="F2045" s="1">
        <v>42851</v>
      </c>
      <c r="G2045" s="1">
        <v>42963</v>
      </c>
      <c r="H2045">
        <v>3025</v>
      </c>
      <c r="I2045" t="str">
        <f>VLOOKUP(pipeline!D2045,account,2,FALSE)</f>
        <v>telecommunications</v>
      </c>
      <c r="J2045">
        <f t="shared" si="1521"/>
        <v>1988</v>
      </c>
      <c r="K2045">
        <f t="shared" si="1522"/>
        <v>5266.09</v>
      </c>
      <c r="L2045">
        <f t="shared" si="1523"/>
        <v>8595</v>
      </c>
      <c r="M2045" t="str">
        <f t="shared" si="1524"/>
        <v>United States</v>
      </c>
      <c r="N2045" t="str">
        <f t="shared" si="1525"/>
        <v>Sonron</v>
      </c>
      <c r="O2045" t="str">
        <f t="shared" si="1526"/>
        <v>MG</v>
      </c>
      <c r="P2045">
        <f t="shared" si="1530"/>
        <v>3393</v>
      </c>
      <c r="Q2045" t="str">
        <f t="shared" si="1531"/>
        <v>Dustin Brinkmann</v>
      </c>
      <c r="R2045" t="str">
        <f t="shared" si="1532"/>
        <v>Central</v>
      </c>
    </row>
    <row r="2046" spans="1:18">
      <c r="A2046" t="s">
        <v>2210</v>
      </c>
      <c r="B2046" t="s">
        <v>29</v>
      </c>
      <c r="C2046" t="s">
        <v>56</v>
      </c>
      <c r="D2046" t="s">
        <v>226</v>
      </c>
      <c r="E2046" t="s">
        <v>50</v>
      </c>
      <c r="F2046" s="1">
        <v>42851</v>
      </c>
      <c r="G2046" s="1">
        <v>42891</v>
      </c>
      <c r="H2046">
        <v>54</v>
      </c>
      <c r="I2046" t="str">
        <f>VLOOKUP(pipeline!D2046,account,2,FALSE)</f>
        <v>medical</v>
      </c>
      <c r="J2046">
        <f t="shared" si="1521"/>
        <v>2017</v>
      </c>
      <c r="K2046">
        <f t="shared" si="1522"/>
        <v>4.54</v>
      </c>
      <c r="L2046">
        <f t="shared" si="1523"/>
        <v>9</v>
      </c>
      <c r="M2046" t="str">
        <f t="shared" si="1524"/>
        <v>United States</v>
      </c>
      <c r="N2046">
        <f t="shared" si="1525"/>
        <v>0</v>
      </c>
      <c r="O2046" t="str">
        <f t="shared" si="1526"/>
        <v>MG</v>
      </c>
      <c r="P2046">
        <f t="shared" si="1530"/>
        <v>55</v>
      </c>
      <c r="Q2046" t="str">
        <f t="shared" si="1531"/>
        <v>Melvin Marxen</v>
      </c>
      <c r="R2046" t="str">
        <f t="shared" si="1532"/>
        <v>Central</v>
      </c>
    </row>
    <row r="2047" spans="1:18">
      <c r="A2047" t="s">
        <v>2211</v>
      </c>
      <c r="B2047" t="s">
        <v>16</v>
      </c>
      <c r="C2047" t="s">
        <v>56</v>
      </c>
      <c r="D2047" t="s">
        <v>226</v>
      </c>
      <c r="E2047" t="s">
        <v>50</v>
      </c>
      <c r="F2047" s="1">
        <v>42851</v>
      </c>
      <c r="G2047" s="1">
        <v>42853</v>
      </c>
      <c r="H2047">
        <v>53</v>
      </c>
      <c r="I2047" t="str">
        <f>VLOOKUP(pipeline!D2047,account,2,FALSE)</f>
        <v>medical</v>
      </c>
      <c r="J2047">
        <f t="shared" si="1521"/>
        <v>2017</v>
      </c>
      <c r="K2047">
        <f t="shared" si="1522"/>
        <v>4.54</v>
      </c>
      <c r="L2047">
        <f t="shared" si="1523"/>
        <v>9</v>
      </c>
      <c r="M2047" t="str">
        <f t="shared" si="1524"/>
        <v>United States</v>
      </c>
      <c r="N2047">
        <f t="shared" si="1525"/>
        <v>0</v>
      </c>
      <c r="O2047" t="str">
        <f t="shared" si="1526"/>
        <v>MG</v>
      </c>
      <c r="P2047">
        <f t="shared" si="1530"/>
        <v>55</v>
      </c>
      <c r="Q2047" t="str">
        <f t="shared" si="1531"/>
        <v>Celia Rouche</v>
      </c>
      <c r="R2047" t="str">
        <f t="shared" si="1532"/>
        <v>West</v>
      </c>
    </row>
    <row r="2048" spans="1:18">
      <c r="A2048" t="s">
        <v>2212</v>
      </c>
      <c r="B2048" t="s">
        <v>31</v>
      </c>
      <c r="C2048" t="s">
        <v>55</v>
      </c>
      <c r="D2048" t="s">
        <v>210</v>
      </c>
      <c r="E2048" t="s">
        <v>50</v>
      </c>
      <c r="F2048" s="1">
        <v>42852</v>
      </c>
      <c r="G2048" s="1">
        <v>42854</v>
      </c>
      <c r="H2048">
        <v>584</v>
      </c>
      <c r="I2048" t="str">
        <f>VLOOKUP(pipeline!D2048,account,2,FALSE)</f>
        <v>technolgy</v>
      </c>
      <c r="J2048">
        <f>VLOOKUP(D2048,account,3,FALSE)</f>
        <v>1980</v>
      </c>
      <c r="K2048">
        <f>VLOOKUP(D2048,account,4,FALSE)</f>
        <v>7708.38</v>
      </c>
      <c r="L2048">
        <f>VLOOKUP(D2048,account,5,FALSE)</f>
        <v>13756</v>
      </c>
      <c r="M2048" t="str">
        <f>VLOOKUP(D2048,account,6,FALSE)</f>
        <v>United States</v>
      </c>
      <c r="N2048">
        <f>VLOOKUP(D2048,accounts,7,FALSE)</f>
        <v>0</v>
      </c>
      <c r="O2048" t="str">
        <f>VLOOKUP(C2048,products,2,FALSE)</f>
        <v>GTX</v>
      </c>
      <c r="P2048">
        <f>VLOOKUP(C2048,products,3,FALSE)</f>
        <v>550</v>
      </c>
      <c r="Q2048" t="str">
        <f>VLOOKUP(B2048,sales,2,FALSE)</f>
        <v>Rocco Neubert</v>
      </c>
      <c r="R2048" t="str">
        <f>VLOOKUP(B2048,sales,3,FALSE)</f>
        <v>East</v>
      </c>
    </row>
    <row r="2049" spans="1:18">
      <c r="A2049" t="s">
        <v>2213</v>
      </c>
      <c r="B2049" t="s">
        <v>25</v>
      </c>
      <c r="C2049" t="s">
        <v>55</v>
      </c>
      <c r="D2049" t="s">
        <v>145</v>
      </c>
      <c r="E2049" t="s">
        <v>52</v>
      </c>
      <c r="F2049" s="1">
        <v>42852</v>
      </c>
      <c r="G2049" s="1">
        <v>42854</v>
      </c>
      <c r="H2049">
        <v>0</v>
      </c>
      <c r="I2049" t="str">
        <f>VLOOKUP(pipeline!D2049,account,2,FALSE)</f>
        <v>marketing</v>
      </c>
      <c r="J2049">
        <f t="shared" ref="J2049:J2063" si="1533">VLOOKUP(D2049,account,3,FALSE)</f>
        <v>1985</v>
      </c>
      <c r="K2049">
        <f t="shared" ref="K2049:K2063" si="1534">VLOOKUP(D2049,account,4,FALSE)</f>
        <v>375.43</v>
      </c>
      <c r="L2049">
        <f t="shared" ref="L2049:L2063" si="1535">VLOOKUP(D2049,account,5,FALSE)</f>
        <v>1190</v>
      </c>
      <c r="M2049" t="str">
        <f t="shared" ref="M2049:M2063" si="1536">VLOOKUP(D2049,account,6,FALSE)</f>
        <v>United States</v>
      </c>
      <c r="N2049">
        <f t="shared" ref="N2049:N2063" si="1537">VLOOKUP(D2049,accounts,7,FALSE)</f>
        <v>0</v>
      </c>
      <c r="O2049" t="str">
        <f t="shared" ref="O2049:O2063" si="1538">VLOOKUP(C2049,products,2,FALSE)</f>
        <v>GTX</v>
      </c>
      <c r="P2049">
        <f>VLOOKUP(C2049,products,3,FALSE)</f>
        <v>550</v>
      </c>
      <c r="Q2049" t="str">
        <f>VLOOKUP(B2049,sales,2,FALSE)</f>
        <v>Melvin Marxen</v>
      </c>
      <c r="R2049" t="str">
        <f>VLOOKUP(B2049,sales,3,FALSE)</f>
        <v>Central</v>
      </c>
    </row>
    <row r="2050" spans="1:18">
      <c r="A2050" t="s">
        <v>2214</v>
      </c>
      <c r="B2050" t="s">
        <v>8</v>
      </c>
      <c r="C2050" t="s">
        <v>59</v>
      </c>
      <c r="D2050" t="s">
        <v>245</v>
      </c>
      <c r="E2050" t="s">
        <v>52</v>
      </c>
      <c r="F2050" s="1">
        <v>42852</v>
      </c>
      <c r="G2050" s="1">
        <v>42958</v>
      </c>
      <c r="H2050">
        <v>0</v>
      </c>
      <c r="I2050" t="str">
        <f>VLOOKUP(pipeline!D2050,account,2,FALSE)</f>
        <v>retail</v>
      </c>
      <c r="J2050">
        <f t="shared" si="1533"/>
        <v>1990</v>
      </c>
      <c r="K2050">
        <f t="shared" si="1534"/>
        <v>2520.83</v>
      </c>
      <c r="L2050">
        <f t="shared" si="1535"/>
        <v>3502</v>
      </c>
      <c r="M2050" t="str">
        <f t="shared" si="1536"/>
        <v>United States</v>
      </c>
      <c r="N2050">
        <f t="shared" si="1537"/>
        <v>0</v>
      </c>
      <c r="O2050" t="str">
        <f t="shared" si="1538"/>
        <v>GTX</v>
      </c>
      <c r="P2050">
        <f t="shared" ref="P2050:P2062" si="1539">VLOOKUP(C2050,products,3,FALSE)</f>
        <v>5482</v>
      </c>
      <c r="Q2050" t="str">
        <f t="shared" ref="Q2050:Q2062" si="1540">VLOOKUP(B2050,sales,2,FALSE)</f>
        <v>Cara Losch</v>
      </c>
      <c r="R2050" t="str">
        <f t="shared" ref="R2050:R2062" si="1541">VLOOKUP(B2050,sales,3,FALSE)</f>
        <v>East</v>
      </c>
    </row>
    <row r="2051" spans="1:18">
      <c r="A2051" t="s">
        <v>2215</v>
      </c>
      <c r="B2051" t="s">
        <v>26</v>
      </c>
      <c r="C2051" t="s">
        <v>58</v>
      </c>
      <c r="D2051" t="s">
        <v>129</v>
      </c>
      <c r="E2051" t="s">
        <v>50</v>
      </c>
      <c r="F2051" s="1">
        <v>42852</v>
      </c>
      <c r="G2051" s="1">
        <v>42948</v>
      </c>
      <c r="H2051">
        <v>821</v>
      </c>
      <c r="I2051" t="str">
        <f>VLOOKUP(pipeline!D2051,account,2,FALSE)</f>
        <v>marketing</v>
      </c>
      <c r="J2051">
        <f t="shared" si="1533"/>
        <v>1995</v>
      </c>
      <c r="K2051">
        <f t="shared" si="1534"/>
        <v>2173.98</v>
      </c>
      <c r="L2051">
        <f t="shared" si="1535"/>
        <v>2928</v>
      </c>
      <c r="M2051" t="str">
        <f t="shared" si="1536"/>
        <v>United States</v>
      </c>
      <c r="N2051" t="str">
        <f t="shared" si="1537"/>
        <v>Inity</v>
      </c>
      <c r="O2051" t="str">
        <f t="shared" si="1538"/>
        <v>GTX</v>
      </c>
      <c r="P2051">
        <f t="shared" si="1539"/>
        <v>1096</v>
      </c>
      <c r="Q2051" t="str">
        <f t="shared" si="1540"/>
        <v>Melvin Marxen</v>
      </c>
      <c r="R2051" t="str">
        <f t="shared" si="1541"/>
        <v>Central</v>
      </c>
    </row>
    <row r="2052" spans="1:18">
      <c r="A2052" t="s">
        <v>2216</v>
      </c>
      <c r="B2052" t="s">
        <v>37</v>
      </c>
      <c r="C2052" t="s">
        <v>58</v>
      </c>
      <c r="D2052" t="s">
        <v>151</v>
      </c>
      <c r="E2052" t="s">
        <v>52</v>
      </c>
      <c r="F2052" s="1">
        <v>42852</v>
      </c>
      <c r="G2052" s="1">
        <v>42872</v>
      </c>
      <c r="H2052">
        <v>0</v>
      </c>
      <c r="I2052" t="str">
        <f>VLOOKUP(pipeline!D2052,account,2,FALSE)</f>
        <v>finance</v>
      </c>
      <c r="J2052">
        <f t="shared" si="1533"/>
        <v>2008</v>
      </c>
      <c r="K2052">
        <f t="shared" si="1534"/>
        <v>52.5</v>
      </c>
      <c r="L2052">
        <f t="shared" si="1535"/>
        <v>165</v>
      </c>
      <c r="M2052" t="str">
        <f t="shared" si="1536"/>
        <v>United States</v>
      </c>
      <c r="N2052">
        <f t="shared" si="1537"/>
        <v>0</v>
      </c>
      <c r="O2052" t="str">
        <f t="shared" si="1538"/>
        <v>GTX</v>
      </c>
      <c r="P2052">
        <f t="shared" si="1539"/>
        <v>1096</v>
      </c>
      <c r="Q2052" t="str">
        <f t="shared" si="1540"/>
        <v>Summer Sewald</v>
      </c>
      <c r="R2052" t="str">
        <f t="shared" si="1541"/>
        <v>West</v>
      </c>
    </row>
    <row r="2053" spans="1:18">
      <c r="A2053" t="s">
        <v>2217</v>
      </c>
      <c r="B2053" t="s">
        <v>21</v>
      </c>
      <c r="C2053" t="s">
        <v>58</v>
      </c>
      <c r="D2053" t="s">
        <v>208</v>
      </c>
      <c r="E2053" t="s">
        <v>50</v>
      </c>
      <c r="F2053" s="1">
        <v>42852</v>
      </c>
      <c r="G2053" s="1">
        <v>42954</v>
      </c>
      <c r="H2053">
        <v>999</v>
      </c>
      <c r="I2053" t="str">
        <f>VLOOKUP(pipeline!D2053,account,2,FALSE)</f>
        <v>software</v>
      </c>
      <c r="J2053">
        <f t="shared" si="1533"/>
        <v>1982</v>
      </c>
      <c r="K2053">
        <f t="shared" si="1534"/>
        <v>4618</v>
      </c>
      <c r="L2053">
        <f t="shared" si="1535"/>
        <v>10083</v>
      </c>
      <c r="M2053" t="str">
        <f t="shared" si="1536"/>
        <v>United States</v>
      </c>
      <c r="N2053">
        <f t="shared" si="1537"/>
        <v>0</v>
      </c>
      <c r="O2053" t="str">
        <f t="shared" si="1538"/>
        <v>GTX</v>
      </c>
      <c r="P2053">
        <f t="shared" si="1539"/>
        <v>1096</v>
      </c>
      <c r="Q2053" t="str">
        <f t="shared" si="1540"/>
        <v>Dustin Brinkmann</v>
      </c>
      <c r="R2053" t="str">
        <f t="shared" si="1541"/>
        <v>Central</v>
      </c>
    </row>
    <row r="2054" spans="1:18">
      <c r="A2054" t="s">
        <v>2218</v>
      </c>
      <c r="B2054" t="s">
        <v>21</v>
      </c>
      <c r="C2054" t="s">
        <v>56</v>
      </c>
      <c r="D2054" t="s">
        <v>129</v>
      </c>
      <c r="E2054" t="s">
        <v>50</v>
      </c>
      <c r="F2054" s="1">
        <v>42852</v>
      </c>
      <c r="G2054" s="1">
        <v>42952</v>
      </c>
      <c r="H2054">
        <v>54</v>
      </c>
      <c r="I2054" t="str">
        <f>VLOOKUP(pipeline!D2054,account,2,FALSE)</f>
        <v>marketing</v>
      </c>
      <c r="J2054">
        <f t="shared" si="1533"/>
        <v>1995</v>
      </c>
      <c r="K2054">
        <f t="shared" si="1534"/>
        <v>2173.98</v>
      </c>
      <c r="L2054">
        <f t="shared" si="1535"/>
        <v>2928</v>
      </c>
      <c r="M2054" t="str">
        <f t="shared" si="1536"/>
        <v>United States</v>
      </c>
      <c r="N2054" t="str">
        <f t="shared" si="1537"/>
        <v>Inity</v>
      </c>
      <c r="O2054" t="str">
        <f t="shared" si="1538"/>
        <v>MG</v>
      </c>
      <c r="P2054">
        <f t="shared" si="1539"/>
        <v>55</v>
      </c>
      <c r="Q2054" t="str">
        <f t="shared" si="1540"/>
        <v>Dustin Brinkmann</v>
      </c>
      <c r="R2054" t="str">
        <f t="shared" si="1541"/>
        <v>Central</v>
      </c>
    </row>
    <row r="2055" spans="1:18">
      <c r="A2055" t="s">
        <v>2219</v>
      </c>
      <c r="B2055" t="s">
        <v>28</v>
      </c>
      <c r="C2055" t="s">
        <v>55</v>
      </c>
      <c r="D2055" t="s">
        <v>149</v>
      </c>
      <c r="E2055" t="s">
        <v>52</v>
      </c>
      <c r="F2055" s="1">
        <v>42852</v>
      </c>
      <c r="G2055" s="1">
        <v>42953</v>
      </c>
      <c r="H2055">
        <v>0</v>
      </c>
      <c r="I2055" t="str">
        <f>VLOOKUP(pipeline!D2055,account,2,FALSE)</f>
        <v>technolgy</v>
      </c>
      <c r="J2055">
        <f t="shared" si="1533"/>
        <v>2005</v>
      </c>
      <c r="K2055">
        <f t="shared" si="1534"/>
        <v>1520.66</v>
      </c>
      <c r="L2055">
        <f t="shared" si="1535"/>
        <v>1806</v>
      </c>
      <c r="M2055" t="str">
        <f t="shared" si="1536"/>
        <v>United States</v>
      </c>
      <c r="N2055">
        <f t="shared" si="1537"/>
        <v>0</v>
      </c>
      <c r="O2055" t="str">
        <f t="shared" si="1538"/>
        <v>GTX</v>
      </c>
      <c r="P2055">
        <f t="shared" si="1539"/>
        <v>550</v>
      </c>
      <c r="Q2055" t="str">
        <f t="shared" si="1540"/>
        <v>Melvin Marxen</v>
      </c>
      <c r="R2055" t="str">
        <f t="shared" si="1541"/>
        <v>Central</v>
      </c>
    </row>
    <row r="2056" spans="1:18">
      <c r="A2056" t="s">
        <v>2220</v>
      </c>
      <c r="B2056" t="s">
        <v>29</v>
      </c>
      <c r="C2056" t="s">
        <v>57</v>
      </c>
      <c r="D2056" t="s">
        <v>141</v>
      </c>
      <c r="E2056" t="s">
        <v>50</v>
      </c>
      <c r="F2056" s="1">
        <v>42852</v>
      </c>
      <c r="G2056" s="1">
        <v>42865</v>
      </c>
      <c r="H2056">
        <v>3397</v>
      </c>
      <c r="I2056" t="str">
        <f>VLOOKUP(pipeline!D2056,account,2,FALSE)</f>
        <v>telecommunications</v>
      </c>
      <c r="J2056">
        <f t="shared" si="1533"/>
        <v>2007</v>
      </c>
      <c r="K2056">
        <f t="shared" si="1534"/>
        <v>86.68</v>
      </c>
      <c r="L2056">
        <f t="shared" si="1535"/>
        <v>187</v>
      </c>
      <c r="M2056" t="str">
        <f t="shared" si="1536"/>
        <v>United States</v>
      </c>
      <c r="N2056" t="str">
        <f t="shared" si="1537"/>
        <v>Sonron</v>
      </c>
      <c r="O2056" t="str">
        <f t="shared" si="1538"/>
        <v>MG</v>
      </c>
      <c r="P2056">
        <f t="shared" si="1539"/>
        <v>3393</v>
      </c>
      <c r="Q2056" t="str">
        <f t="shared" si="1540"/>
        <v>Melvin Marxen</v>
      </c>
      <c r="R2056" t="str">
        <f t="shared" si="1541"/>
        <v>Central</v>
      </c>
    </row>
    <row r="2057" spans="1:18">
      <c r="A2057" t="s">
        <v>2221</v>
      </c>
      <c r="B2057" t="s">
        <v>9</v>
      </c>
      <c r="C2057" t="s">
        <v>55</v>
      </c>
      <c r="D2057" t="s">
        <v>164</v>
      </c>
      <c r="E2057" t="s">
        <v>50</v>
      </c>
      <c r="F2057" s="1">
        <v>42852</v>
      </c>
      <c r="G2057" s="1">
        <v>42870</v>
      </c>
      <c r="H2057">
        <v>574</v>
      </c>
      <c r="I2057" t="str">
        <f>VLOOKUP(pipeline!D2057,account,2,FALSE)</f>
        <v>medical</v>
      </c>
      <c r="J2057">
        <f t="shared" si="1533"/>
        <v>1994</v>
      </c>
      <c r="K2057">
        <f t="shared" si="1534"/>
        <v>2818.38</v>
      </c>
      <c r="L2057">
        <f t="shared" si="1535"/>
        <v>6290</v>
      </c>
      <c r="M2057" t="str">
        <f t="shared" si="1536"/>
        <v>United States</v>
      </c>
      <c r="N2057">
        <f t="shared" si="1537"/>
        <v>0</v>
      </c>
      <c r="O2057" t="str">
        <f t="shared" si="1538"/>
        <v>GTX</v>
      </c>
      <c r="P2057">
        <f t="shared" si="1539"/>
        <v>550</v>
      </c>
      <c r="Q2057" t="str">
        <f t="shared" si="1540"/>
        <v>Cara Losch</v>
      </c>
      <c r="R2057" t="str">
        <f t="shared" si="1541"/>
        <v>East</v>
      </c>
    </row>
    <row r="2058" spans="1:18">
      <c r="A2058" t="s">
        <v>2222</v>
      </c>
      <c r="B2058" t="s">
        <v>23</v>
      </c>
      <c r="C2058" t="s">
        <v>56</v>
      </c>
      <c r="D2058" t="s">
        <v>309</v>
      </c>
      <c r="E2058" t="s">
        <v>52</v>
      </c>
      <c r="F2058" s="1">
        <v>42852</v>
      </c>
      <c r="G2058" s="1">
        <v>42864</v>
      </c>
      <c r="H2058">
        <v>0</v>
      </c>
      <c r="I2058" t="str">
        <f>VLOOKUP(pipeline!D2058,account,2,FALSE)</f>
        <v>marketing</v>
      </c>
      <c r="J2058">
        <f t="shared" si="1533"/>
        <v>1986</v>
      </c>
      <c r="K2058">
        <f t="shared" si="1534"/>
        <v>2403.58</v>
      </c>
      <c r="L2058">
        <f t="shared" si="1535"/>
        <v>8801</v>
      </c>
      <c r="M2058" t="str">
        <f t="shared" si="1536"/>
        <v>United States</v>
      </c>
      <c r="N2058">
        <f t="shared" si="1537"/>
        <v>0</v>
      </c>
      <c r="O2058" t="str">
        <f t="shared" si="1538"/>
        <v>MG</v>
      </c>
      <c r="P2058">
        <f t="shared" si="1539"/>
        <v>55</v>
      </c>
      <c r="Q2058" t="str">
        <f t="shared" si="1540"/>
        <v>Dustin Brinkmann</v>
      </c>
      <c r="R2058" t="str">
        <f t="shared" si="1541"/>
        <v>Central</v>
      </c>
    </row>
    <row r="2059" spans="1:18">
      <c r="A2059" t="s">
        <v>2223</v>
      </c>
      <c r="B2059" t="s">
        <v>23</v>
      </c>
      <c r="C2059" t="s">
        <v>56</v>
      </c>
      <c r="D2059" t="s">
        <v>141</v>
      </c>
      <c r="E2059" t="s">
        <v>50</v>
      </c>
      <c r="F2059" s="1">
        <v>42852</v>
      </c>
      <c r="G2059" s="1">
        <v>42962</v>
      </c>
      <c r="H2059">
        <v>59</v>
      </c>
      <c r="I2059" t="str">
        <f>VLOOKUP(pipeline!D2059,account,2,FALSE)</f>
        <v>telecommunications</v>
      </c>
      <c r="J2059">
        <f t="shared" si="1533"/>
        <v>2007</v>
      </c>
      <c r="K2059">
        <f t="shared" si="1534"/>
        <v>86.68</v>
      </c>
      <c r="L2059">
        <f t="shared" si="1535"/>
        <v>187</v>
      </c>
      <c r="M2059" t="str">
        <f t="shared" si="1536"/>
        <v>United States</v>
      </c>
      <c r="N2059" t="str">
        <f t="shared" si="1537"/>
        <v>Sonron</v>
      </c>
      <c r="O2059" t="str">
        <f t="shared" si="1538"/>
        <v>MG</v>
      </c>
      <c r="P2059">
        <f t="shared" si="1539"/>
        <v>55</v>
      </c>
      <c r="Q2059" t="str">
        <f t="shared" si="1540"/>
        <v>Dustin Brinkmann</v>
      </c>
      <c r="R2059" t="str">
        <f t="shared" si="1541"/>
        <v>Central</v>
      </c>
    </row>
    <row r="2060" spans="1:18">
      <c r="A2060" t="s">
        <v>2224</v>
      </c>
      <c r="B2060" t="s">
        <v>23</v>
      </c>
      <c r="C2060" t="s">
        <v>56</v>
      </c>
      <c r="D2060" t="s">
        <v>108</v>
      </c>
      <c r="E2060" t="s">
        <v>50</v>
      </c>
      <c r="F2060" s="1">
        <v>42852</v>
      </c>
      <c r="G2060" s="1">
        <v>42854</v>
      </c>
      <c r="H2060">
        <v>60</v>
      </c>
      <c r="I2060" t="str">
        <f>VLOOKUP(pipeline!D2060,account,2,FALSE)</f>
        <v>telecommunications</v>
      </c>
      <c r="J2060">
        <f t="shared" si="1533"/>
        <v>1988</v>
      </c>
      <c r="K2060">
        <f t="shared" si="1534"/>
        <v>5266.09</v>
      </c>
      <c r="L2060">
        <f t="shared" si="1535"/>
        <v>8595</v>
      </c>
      <c r="M2060" t="str">
        <f t="shared" si="1536"/>
        <v>United States</v>
      </c>
      <c r="N2060" t="str">
        <f t="shared" si="1537"/>
        <v>Sonron</v>
      </c>
      <c r="O2060" t="str">
        <f t="shared" si="1538"/>
        <v>MG</v>
      </c>
      <c r="P2060">
        <f t="shared" si="1539"/>
        <v>55</v>
      </c>
      <c r="Q2060" t="str">
        <f t="shared" si="1540"/>
        <v>Dustin Brinkmann</v>
      </c>
      <c r="R2060" t="str">
        <f t="shared" si="1541"/>
        <v>Central</v>
      </c>
    </row>
    <row r="2061" spans="1:18">
      <c r="A2061" t="s">
        <v>2225</v>
      </c>
      <c r="B2061" t="s">
        <v>17</v>
      </c>
      <c r="C2061" t="s">
        <v>55</v>
      </c>
      <c r="D2061" t="s">
        <v>194</v>
      </c>
      <c r="E2061" t="s">
        <v>52</v>
      </c>
      <c r="F2061" s="1">
        <v>42852</v>
      </c>
      <c r="G2061" s="1">
        <v>42854</v>
      </c>
      <c r="H2061">
        <v>0</v>
      </c>
      <c r="I2061" t="str">
        <f>VLOOKUP(pipeline!D2061,account,2,FALSE)</f>
        <v>medical</v>
      </c>
      <c r="J2061">
        <f t="shared" si="1533"/>
        <v>2004</v>
      </c>
      <c r="K2061">
        <f t="shared" si="1534"/>
        <v>1618.89</v>
      </c>
      <c r="L2061">
        <f t="shared" si="1535"/>
        <v>3889</v>
      </c>
      <c r="M2061" t="str">
        <f t="shared" si="1536"/>
        <v>United States</v>
      </c>
      <c r="N2061">
        <f t="shared" si="1537"/>
        <v>0</v>
      </c>
      <c r="O2061" t="str">
        <f t="shared" si="1538"/>
        <v>GTX</v>
      </c>
      <c r="P2061">
        <f t="shared" si="1539"/>
        <v>550</v>
      </c>
      <c r="Q2061" t="str">
        <f t="shared" si="1540"/>
        <v>Celia Rouche</v>
      </c>
      <c r="R2061" t="str">
        <f t="shared" si="1541"/>
        <v>West</v>
      </c>
    </row>
    <row r="2062" spans="1:18">
      <c r="A2062" t="s">
        <v>2226</v>
      </c>
      <c r="B2062" t="s">
        <v>17</v>
      </c>
      <c r="C2062" t="s">
        <v>55</v>
      </c>
      <c r="D2062" t="s">
        <v>119</v>
      </c>
      <c r="E2062" t="s">
        <v>50</v>
      </c>
      <c r="F2062" s="1">
        <v>42852</v>
      </c>
      <c r="G2062" s="1">
        <v>42870</v>
      </c>
      <c r="H2062">
        <v>573</v>
      </c>
      <c r="I2062" t="str">
        <f>VLOOKUP(pipeline!D2062,account,2,FALSE)</f>
        <v>entertainment</v>
      </c>
      <c r="J2062">
        <f t="shared" si="1533"/>
        <v>1992</v>
      </c>
      <c r="K2062">
        <f t="shared" si="1534"/>
        <v>324.19</v>
      </c>
      <c r="L2062">
        <f t="shared" si="1535"/>
        <v>978</v>
      </c>
      <c r="M2062" t="str">
        <f t="shared" si="1536"/>
        <v>United States</v>
      </c>
      <c r="N2062">
        <f t="shared" si="1537"/>
        <v>0</v>
      </c>
      <c r="O2062" t="str">
        <f t="shared" si="1538"/>
        <v>GTX</v>
      </c>
      <c r="P2062">
        <f t="shared" si="1539"/>
        <v>550</v>
      </c>
      <c r="Q2062" t="str">
        <f t="shared" si="1540"/>
        <v>Celia Rouche</v>
      </c>
      <c r="R2062" t="str">
        <f t="shared" si="1541"/>
        <v>West</v>
      </c>
    </row>
    <row r="2063" spans="1:18">
      <c r="A2063" t="s">
        <v>2227</v>
      </c>
      <c r="B2063" t="s">
        <v>10</v>
      </c>
      <c r="C2063" t="s">
        <v>58</v>
      </c>
      <c r="D2063" t="s">
        <v>223</v>
      </c>
      <c r="E2063" t="s">
        <v>50</v>
      </c>
      <c r="F2063" s="1">
        <v>42852</v>
      </c>
      <c r="G2063" s="1">
        <v>42853</v>
      </c>
      <c r="H2063">
        <v>1146</v>
      </c>
      <c r="I2063" t="str">
        <f>VLOOKUP(pipeline!D2063,account,2,FALSE)</f>
        <v>retail</v>
      </c>
      <c r="J2063">
        <f t="shared" si="1533"/>
        <v>2003</v>
      </c>
      <c r="K2063">
        <f t="shared" si="1534"/>
        <v>1419.98</v>
      </c>
      <c r="L2063">
        <f t="shared" si="1535"/>
        <v>4018</v>
      </c>
      <c r="M2063" t="str">
        <f t="shared" si="1536"/>
        <v>United States</v>
      </c>
      <c r="N2063">
        <f t="shared" si="1537"/>
        <v>0</v>
      </c>
      <c r="O2063" t="str">
        <f t="shared" si="1538"/>
        <v>GTX</v>
      </c>
      <c r="P2063">
        <f>VLOOKUP(C2063,products,3,FALSE)</f>
        <v>1096</v>
      </c>
      <c r="Q2063" t="str">
        <f>VLOOKUP(B2063,sales,2,FALSE)</f>
        <v>Cara Losch</v>
      </c>
      <c r="R2063" t="str">
        <f>VLOOKUP(B2063,sales,3,FALSE)</f>
        <v>East</v>
      </c>
    </row>
    <row r="2064" spans="1:18">
      <c r="A2064" t="s">
        <v>2228</v>
      </c>
      <c r="B2064" t="s">
        <v>11</v>
      </c>
      <c r="C2064" t="s">
        <v>55</v>
      </c>
      <c r="D2064" t="s">
        <v>191</v>
      </c>
      <c r="E2064" t="s">
        <v>50</v>
      </c>
      <c r="F2064" s="1">
        <v>42852</v>
      </c>
      <c r="G2064" s="1">
        <v>42868</v>
      </c>
      <c r="H2064">
        <v>525</v>
      </c>
      <c r="I2064" t="str">
        <f>VLOOKUP(pipeline!D2064,account,2,FALSE)</f>
        <v>retail</v>
      </c>
      <c r="J2064">
        <f t="shared" ref="J2064:J2079" si="1542">VLOOKUP(D2064,account,3,FALSE)</f>
        <v>2004</v>
      </c>
      <c r="K2064">
        <f t="shared" ref="K2064:K2079" si="1543">VLOOKUP(D2064,account,4,FALSE)</f>
        <v>702.72</v>
      </c>
      <c r="L2064">
        <f t="shared" ref="L2064:L2079" si="1544">VLOOKUP(D2064,account,5,FALSE)</f>
        <v>1831</v>
      </c>
      <c r="M2064" t="str">
        <f t="shared" ref="M2064:M2079" si="1545">VLOOKUP(D2064,account,6,FALSE)</f>
        <v>United States</v>
      </c>
      <c r="N2064">
        <f t="shared" ref="N2064:N2079" si="1546">VLOOKUP(D2064,accounts,7,FALSE)</f>
        <v>0</v>
      </c>
      <c r="O2064" t="str">
        <f t="shared" ref="O2064:O2079" si="1547">VLOOKUP(C2064,products,2,FALSE)</f>
        <v>GTX</v>
      </c>
      <c r="P2064">
        <f t="shared" ref="P2064:P2069" si="1548">VLOOKUP(C2064,products,3,FALSE)</f>
        <v>550</v>
      </c>
      <c r="Q2064" t="str">
        <f t="shared" ref="Q2064:Q2069" si="1549">VLOOKUP(B2064,sales,2,FALSE)</f>
        <v>Cara Losch</v>
      </c>
      <c r="R2064" t="str">
        <f t="shared" ref="R2064:R2069" si="1550">VLOOKUP(B2064,sales,3,FALSE)</f>
        <v>East</v>
      </c>
    </row>
    <row r="2065" spans="1:18">
      <c r="A2065" t="s">
        <v>2229</v>
      </c>
      <c r="B2065" t="s">
        <v>19</v>
      </c>
      <c r="C2065" t="s">
        <v>55</v>
      </c>
      <c r="D2065" t="s">
        <v>208</v>
      </c>
      <c r="E2065" t="s">
        <v>52</v>
      </c>
      <c r="F2065" s="1">
        <v>42853</v>
      </c>
      <c r="G2065" s="1">
        <v>42854</v>
      </c>
      <c r="H2065">
        <v>0</v>
      </c>
      <c r="I2065" t="str">
        <f>VLOOKUP(pipeline!D2065,account,2,FALSE)</f>
        <v>software</v>
      </c>
      <c r="J2065">
        <f t="shared" si="1542"/>
        <v>1982</v>
      </c>
      <c r="K2065">
        <f t="shared" si="1543"/>
        <v>4618</v>
      </c>
      <c r="L2065">
        <f t="shared" si="1544"/>
        <v>10083</v>
      </c>
      <c r="M2065" t="str">
        <f t="shared" si="1545"/>
        <v>United States</v>
      </c>
      <c r="N2065">
        <f t="shared" si="1546"/>
        <v>0</v>
      </c>
      <c r="O2065" t="str">
        <f t="shared" si="1547"/>
        <v>GTX</v>
      </c>
      <c r="P2065">
        <f t="shared" si="1548"/>
        <v>550</v>
      </c>
      <c r="Q2065" t="str">
        <f t="shared" si="1549"/>
        <v>Dustin Brinkmann</v>
      </c>
      <c r="R2065" t="str">
        <f t="shared" si="1550"/>
        <v>Central</v>
      </c>
    </row>
    <row r="2066" spans="1:18">
      <c r="A2066" t="s">
        <v>2230</v>
      </c>
      <c r="B2066" t="s">
        <v>19</v>
      </c>
      <c r="C2066" t="s">
        <v>58</v>
      </c>
      <c r="D2066" t="s">
        <v>238</v>
      </c>
      <c r="E2066" t="s">
        <v>52</v>
      </c>
      <c r="F2066" s="1">
        <v>42853</v>
      </c>
      <c r="G2066" s="1">
        <v>42984</v>
      </c>
      <c r="H2066">
        <v>0</v>
      </c>
      <c r="I2066" t="str">
        <f>VLOOKUP(pipeline!D2066,account,2,FALSE)</f>
        <v>marketing</v>
      </c>
      <c r="J2066">
        <f t="shared" si="1542"/>
        <v>2012</v>
      </c>
      <c r="K2066">
        <f t="shared" si="1543"/>
        <v>45.39</v>
      </c>
      <c r="L2066">
        <f t="shared" si="1544"/>
        <v>100</v>
      </c>
      <c r="M2066" t="str">
        <f t="shared" si="1545"/>
        <v>United States</v>
      </c>
      <c r="N2066" t="str">
        <f t="shared" si="1546"/>
        <v>Inity</v>
      </c>
      <c r="O2066" t="str">
        <f t="shared" si="1547"/>
        <v>GTX</v>
      </c>
      <c r="P2066">
        <f t="shared" si="1548"/>
        <v>1096</v>
      </c>
      <c r="Q2066" t="str">
        <f t="shared" si="1549"/>
        <v>Dustin Brinkmann</v>
      </c>
      <c r="R2066" t="str">
        <f t="shared" si="1550"/>
        <v>Central</v>
      </c>
    </row>
    <row r="2067" spans="1:18">
      <c r="A2067" t="s">
        <v>2231</v>
      </c>
      <c r="B2067" t="s">
        <v>19</v>
      </c>
      <c r="C2067" t="s">
        <v>57</v>
      </c>
      <c r="D2067" t="s">
        <v>170</v>
      </c>
      <c r="E2067" t="s">
        <v>50</v>
      </c>
      <c r="F2067" s="1">
        <v>42853</v>
      </c>
      <c r="G2067" s="1">
        <v>42961</v>
      </c>
      <c r="H2067">
        <v>3334</v>
      </c>
      <c r="I2067" t="str">
        <f>VLOOKUP(pipeline!D2067,account,2,FALSE)</f>
        <v>technolgy</v>
      </c>
      <c r="J2067">
        <f t="shared" si="1542"/>
        <v>1987</v>
      </c>
      <c r="K2067">
        <f t="shared" si="1543"/>
        <v>2938.67</v>
      </c>
      <c r="L2067">
        <f t="shared" si="1544"/>
        <v>8775</v>
      </c>
      <c r="M2067" t="str">
        <f t="shared" si="1545"/>
        <v>Panama</v>
      </c>
      <c r="N2067">
        <f t="shared" si="1546"/>
        <v>0</v>
      </c>
      <c r="O2067" t="str">
        <f t="shared" si="1547"/>
        <v>MG</v>
      </c>
      <c r="P2067">
        <f t="shared" si="1548"/>
        <v>3393</v>
      </c>
      <c r="Q2067" t="str">
        <f t="shared" si="1549"/>
        <v>Dustin Brinkmann</v>
      </c>
      <c r="R2067" t="str">
        <f t="shared" si="1550"/>
        <v>Central</v>
      </c>
    </row>
    <row r="2068" spans="1:18">
      <c r="A2068" t="s">
        <v>2232</v>
      </c>
      <c r="B2068" t="s">
        <v>32</v>
      </c>
      <c r="C2068" t="s">
        <v>55</v>
      </c>
      <c r="D2068" t="s">
        <v>248</v>
      </c>
      <c r="E2068" t="s">
        <v>52</v>
      </c>
      <c r="F2068" s="1">
        <v>42853</v>
      </c>
      <c r="G2068" s="1">
        <v>42867</v>
      </c>
      <c r="H2068">
        <v>0</v>
      </c>
      <c r="I2068" t="str">
        <f>VLOOKUP(pipeline!D2068,account,2,FALSE)</f>
        <v>telecommunications</v>
      </c>
      <c r="J2068">
        <f t="shared" si="1542"/>
        <v>1994</v>
      </c>
      <c r="K2068">
        <f t="shared" si="1543"/>
        <v>6395.05</v>
      </c>
      <c r="L2068">
        <f t="shared" si="1544"/>
        <v>20275</v>
      </c>
      <c r="M2068" t="str">
        <f t="shared" si="1545"/>
        <v>United States</v>
      </c>
      <c r="N2068">
        <f t="shared" si="1546"/>
        <v>0</v>
      </c>
      <c r="O2068" t="str">
        <f t="shared" si="1547"/>
        <v>GTX</v>
      </c>
      <c r="P2068">
        <f t="shared" si="1548"/>
        <v>550</v>
      </c>
      <c r="Q2068" t="str">
        <f t="shared" si="1549"/>
        <v>Rocco Neubert</v>
      </c>
      <c r="R2068" t="str">
        <f t="shared" si="1550"/>
        <v>East</v>
      </c>
    </row>
    <row r="2069" spans="1:18">
      <c r="A2069" t="s">
        <v>2233</v>
      </c>
      <c r="B2069" t="s">
        <v>33</v>
      </c>
      <c r="C2069" t="s">
        <v>58</v>
      </c>
      <c r="D2069" t="s">
        <v>218</v>
      </c>
      <c r="E2069" t="s">
        <v>52</v>
      </c>
      <c r="F2069" s="1">
        <v>42853</v>
      </c>
      <c r="G2069" s="1">
        <v>42855</v>
      </c>
      <c r="H2069">
        <v>0</v>
      </c>
      <c r="I2069" t="str">
        <f>VLOOKUP(pipeline!D2069,account,2,FALSE)</f>
        <v>technolgy</v>
      </c>
      <c r="J2069">
        <f t="shared" si="1542"/>
        <v>1992</v>
      </c>
      <c r="K2069">
        <f t="shared" si="1543"/>
        <v>1712.68</v>
      </c>
      <c r="L2069">
        <f t="shared" si="1544"/>
        <v>3194</v>
      </c>
      <c r="M2069" t="str">
        <f t="shared" si="1545"/>
        <v>United States</v>
      </c>
      <c r="N2069" t="str">
        <f t="shared" si="1546"/>
        <v>Acme Corporation</v>
      </c>
      <c r="O2069" t="str">
        <f t="shared" si="1547"/>
        <v>GTX</v>
      </c>
      <c r="P2069">
        <f t="shared" si="1548"/>
        <v>1096</v>
      </c>
      <c r="Q2069" t="str">
        <f t="shared" si="1549"/>
        <v>Rocco Neubert</v>
      </c>
      <c r="R2069" t="str">
        <f t="shared" si="1550"/>
        <v>East</v>
      </c>
    </row>
    <row r="2070" spans="1:18">
      <c r="A2070" t="s">
        <v>2234</v>
      </c>
      <c r="B2070" t="s">
        <v>13</v>
      </c>
      <c r="C2070" t="s">
        <v>60</v>
      </c>
      <c r="D2070" t="s">
        <v>282</v>
      </c>
      <c r="E2070" t="s">
        <v>50</v>
      </c>
      <c r="F2070" s="1">
        <v>42853</v>
      </c>
      <c r="G2070" s="1">
        <v>42904</v>
      </c>
      <c r="H2070">
        <v>27385</v>
      </c>
      <c r="I2070" t="str">
        <f>VLOOKUP(pipeline!D2070,account,2,FALSE)</f>
        <v>medical</v>
      </c>
      <c r="J2070">
        <f t="shared" si="1542"/>
        <v>1985</v>
      </c>
      <c r="K2070">
        <f t="shared" si="1543"/>
        <v>2741.37</v>
      </c>
      <c r="L2070">
        <f t="shared" si="1544"/>
        <v>9226</v>
      </c>
      <c r="M2070" t="str">
        <f t="shared" si="1545"/>
        <v>United States</v>
      </c>
      <c r="N2070">
        <f t="shared" si="1546"/>
        <v>0</v>
      </c>
      <c r="O2070" t="str">
        <f t="shared" si="1547"/>
        <v>GTK</v>
      </c>
      <c r="P2070">
        <f t="shared" ref="P2070:P2076" si="1551">VLOOKUP(C2070,products,3,FALSE)</f>
        <v>26768</v>
      </c>
      <c r="Q2070" t="str">
        <f t="shared" ref="Q2070:Q2076" si="1552">VLOOKUP(B2070,sales,2,FALSE)</f>
        <v>Celia Rouche</v>
      </c>
      <c r="R2070" t="str">
        <f t="shared" ref="R2070:R2076" si="1553">VLOOKUP(B2070,sales,3,FALSE)</f>
        <v>West</v>
      </c>
    </row>
    <row r="2071" spans="1:18">
      <c r="A2071" t="s">
        <v>2235</v>
      </c>
      <c r="B2071" t="s">
        <v>27</v>
      </c>
      <c r="C2071" t="s">
        <v>55</v>
      </c>
      <c r="D2071" t="s">
        <v>145</v>
      </c>
      <c r="E2071" t="s">
        <v>52</v>
      </c>
      <c r="F2071" s="1">
        <v>42853</v>
      </c>
      <c r="G2071" s="1">
        <v>42962</v>
      </c>
      <c r="H2071">
        <v>0</v>
      </c>
      <c r="I2071" t="str">
        <f>VLOOKUP(pipeline!D2071,account,2,FALSE)</f>
        <v>marketing</v>
      </c>
      <c r="J2071">
        <f t="shared" si="1542"/>
        <v>1985</v>
      </c>
      <c r="K2071">
        <f t="shared" si="1543"/>
        <v>375.43</v>
      </c>
      <c r="L2071">
        <f t="shared" si="1544"/>
        <v>1190</v>
      </c>
      <c r="M2071" t="str">
        <f t="shared" si="1545"/>
        <v>United States</v>
      </c>
      <c r="N2071">
        <f t="shared" si="1546"/>
        <v>0</v>
      </c>
      <c r="O2071" t="str">
        <f t="shared" si="1547"/>
        <v>GTX</v>
      </c>
      <c r="P2071">
        <f t="shared" si="1551"/>
        <v>550</v>
      </c>
      <c r="Q2071" t="str">
        <f t="shared" si="1552"/>
        <v>Melvin Marxen</v>
      </c>
      <c r="R2071" t="str">
        <f t="shared" si="1553"/>
        <v>Central</v>
      </c>
    </row>
    <row r="2072" spans="1:18">
      <c r="A2072" t="s">
        <v>2236</v>
      </c>
      <c r="B2072" t="s">
        <v>38</v>
      </c>
      <c r="C2072" t="s">
        <v>55</v>
      </c>
      <c r="D2072" t="s">
        <v>309</v>
      </c>
      <c r="E2072" t="s">
        <v>53</v>
      </c>
      <c r="F2072" s="1">
        <v>42853</v>
      </c>
      <c r="I2072" t="str">
        <f>VLOOKUP(pipeline!D2072,account,2,FALSE)</f>
        <v>marketing</v>
      </c>
      <c r="J2072">
        <f t="shared" si="1542"/>
        <v>1986</v>
      </c>
      <c r="K2072">
        <f t="shared" si="1543"/>
        <v>2403.58</v>
      </c>
      <c r="L2072">
        <f t="shared" si="1544"/>
        <v>8801</v>
      </c>
      <c r="M2072" t="str">
        <f t="shared" si="1545"/>
        <v>United States</v>
      </c>
      <c r="N2072">
        <f t="shared" si="1546"/>
        <v>0</v>
      </c>
      <c r="O2072" t="str">
        <f t="shared" si="1547"/>
        <v>GTX</v>
      </c>
      <c r="P2072">
        <f t="shared" si="1551"/>
        <v>550</v>
      </c>
      <c r="Q2072" t="str">
        <f t="shared" si="1552"/>
        <v>Summer Sewald</v>
      </c>
      <c r="R2072" t="str">
        <f t="shared" si="1553"/>
        <v>West</v>
      </c>
    </row>
    <row r="2073" spans="1:18">
      <c r="A2073" t="s">
        <v>2237</v>
      </c>
      <c r="B2073" t="s">
        <v>15</v>
      </c>
      <c r="C2073" t="s">
        <v>58</v>
      </c>
      <c r="D2073" t="s">
        <v>194</v>
      </c>
      <c r="E2073" t="s">
        <v>52</v>
      </c>
      <c r="F2073" s="1">
        <v>42853</v>
      </c>
      <c r="G2073" s="1">
        <v>42854</v>
      </c>
      <c r="H2073">
        <v>0</v>
      </c>
      <c r="I2073" t="str">
        <f>VLOOKUP(pipeline!D2073,account,2,FALSE)</f>
        <v>medical</v>
      </c>
      <c r="J2073">
        <f t="shared" si="1542"/>
        <v>2004</v>
      </c>
      <c r="K2073">
        <f t="shared" si="1543"/>
        <v>1618.89</v>
      </c>
      <c r="L2073">
        <f t="shared" si="1544"/>
        <v>3889</v>
      </c>
      <c r="M2073" t="str">
        <f t="shared" si="1545"/>
        <v>United States</v>
      </c>
      <c r="N2073">
        <f t="shared" si="1546"/>
        <v>0</v>
      </c>
      <c r="O2073" t="str">
        <f t="shared" si="1547"/>
        <v>GTX</v>
      </c>
      <c r="P2073">
        <f t="shared" si="1551"/>
        <v>1096</v>
      </c>
      <c r="Q2073" t="str">
        <f t="shared" si="1552"/>
        <v>Celia Rouche</v>
      </c>
      <c r="R2073" t="str">
        <f t="shared" si="1553"/>
        <v>West</v>
      </c>
    </row>
    <row r="2074" spans="1:18">
      <c r="A2074" t="s">
        <v>2238</v>
      </c>
      <c r="B2074" t="s">
        <v>22</v>
      </c>
      <c r="C2074" t="s">
        <v>55</v>
      </c>
      <c r="D2074" t="s">
        <v>117</v>
      </c>
      <c r="E2074" t="s">
        <v>50</v>
      </c>
      <c r="F2074" s="1">
        <v>42853</v>
      </c>
      <c r="G2074" s="1">
        <v>42961</v>
      </c>
      <c r="H2074">
        <v>599</v>
      </c>
      <c r="I2074" t="str">
        <f>VLOOKUP(pipeline!D2074,account,2,FALSE)</f>
        <v>services</v>
      </c>
      <c r="J2074">
        <f t="shared" si="1542"/>
        <v>1997</v>
      </c>
      <c r="K2074">
        <f t="shared" si="1543"/>
        <v>2041.73</v>
      </c>
      <c r="L2074">
        <f t="shared" si="1544"/>
        <v>5276</v>
      </c>
      <c r="M2074" t="str">
        <f t="shared" si="1545"/>
        <v>United States</v>
      </c>
      <c r="N2074">
        <f t="shared" si="1546"/>
        <v>0</v>
      </c>
      <c r="O2074" t="str">
        <f t="shared" si="1547"/>
        <v>GTX</v>
      </c>
      <c r="P2074">
        <f t="shared" si="1551"/>
        <v>550</v>
      </c>
      <c r="Q2074" t="str">
        <f t="shared" si="1552"/>
        <v>Dustin Brinkmann</v>
      </c>
      <c r="R2074" t="str">
        <f t="shared" si="1553"/>
        <v>Central</v>
      </c>
    </row>
    <row r="2075" spans="1:18">
      <c r="A2075" t="s">
        <v>2239</v>
      </c>
      <c r="B2075" t="s">
        <v>9</v>
      </c>
      <c r="C2075" t="s">
        <v>56</v>
      </c>
      <c r="D2075" t="s">
        <v>138</v>
      </c>
      <c r="E2075" t="s">
        <v>50</v>
      </c>
      <c r="F2075" s="1">
        <v>42853</v>
      </c>
      <c r="G2075" s="1">
        <v>42858</v>
      </c>
      <c r="H2075">
        <v>64</v>
      </c>
      <c r="I2075" t="str">
        <f>VLOOKUP(pipeline!D2075,account,2,FALSE)</f>
        <v>marketing</v>
      </c>
      <c r="J2075">
        <f t="shared" si="1542"/>
        <v>1984</v>
      </c>
      <c r="K2075">
        <f t="shared" si="1543"/>
        <v>3027.46</v>
      </c>
      <c r="L2075">
        <f t="shared" si="1544"/>
        <v>9516</v>
      </c>
      <c r="M2075" t="str">
        <f t="shared" si="1545"/>
        <v>Jordan</v>
      </c>
      <c r="N2075">
        <f t="shared" si="1546"/>
        <v>0</v>
      </c>
      <c r="O2075" t="str">
        <f t="shared" si="1547"/>
        <v>MG</v>
      </c>
      <c r="P2075">
        <f t="shared" si="1551"/>
        <v>55</v>
      </c>
      <c r="Q2075" t="str">
        <f t="shared" si="1552"/>
        <v>Cara Losch</v>
      </c>
      <c r="R2075" t="str">
        <f t="shared" si="1553"/>
        <v>East</v>
      </c>
    </row>
    <row r="2076" spans="1:18">
      <c r="A2076" t="s">
        <v>2240</v>
      </c>
      <c r="B2076" t="s">
        <v>17</v>
      </c>
      <c r="C2076" t="s">
        <v>59</v>
      </c>
      <c r="D2076" t="s">
        <v>218</v>
      </c>
      <c r="E2076" t="s">
        <v>53</v>
      </c>
      <c r="F2076" s="1">
        <v>42853</v>
      </c>
      <c r="I2076" t="str">
        <f>VLOOKUP(pipeline!D2076,account,2,FALSE)</f>
        <v>technolgy</v>
      </c>
      <c r="J2076">
        <f t="shared" si="1542"/>
        <v>1992</v>
      </c>
      <c r="K2076">
        <f t="shared" si="1543"/>
        <v>1712.68</v>
      </c>
      <c r="L2076">
        <f t="shared" si="1544"/>
        <v>3194</v>
      </c>
      <c r="M2076" t="str">
        <f t="shared" si="1545"/>
        <v>United States</v>
      </c>
      <c r="N2076" t="str">
        <f t="shared" si="1546"/>
        <v>Acme Corporation</v>
      </c>
      <c r="O2076" t="str">
        <f t="shared" si="1547"/>
        <v>GTX</v>
      </c>
      <c r="P2076">
        <f t="shared" si="1551"/>
        <v>5482</v>
      </c>
      <c r="Q2076" t="str">
        <f t="shared" si="1552"/>
        <v>Celia Rouche</v>
      </c>
      <c r="R2076" t="str">
        <f t="shared" si="1553"/>
        <v>West</v>
      </c>
    </row>
    <row r="2077" spans="1:18">
      <c r="A2077" t="s">
        <v>2241</v>
      </c>
      <c r="B2077" t="s">
        <v>17</v>
      </c>
      <c r="C2077" t="s">
        <v>57</v>
      </c>
      <c r="D2077" t="s">
        <v>194</v>
      </c>
      <c r="E2077" t="s">
        <v>52</v>
      </c>
      <c r="F2077" s="1">
        <v>42853</v>
      </c>
      <c r="G2077" s="1">
        <v>42869</v>
      </c>
      <c r="H2077">
        <v>0</v>
      </c>
      <c r="I2077" t="str">
        <f>VLOOKUP(pipeline!D2077,account,2,FALSE)</f>
        <v>medical</v>
      </c>
      <c r="J2077">
        <f t="shared" si="1542"/>
        <v>2004</v>
      </c>
      <c r="K2077">
        <f t="shared" si="1543"/>
        <v>1618.89</v>
      </c>
      <c r="L2077">
        <f t="shared" si="1544"/>
        <v>3889</v>
      </c>
      <c r="M2077" t="str">
        <f t="shared" si="1545"/>
        <v>United States</v>
      </c>
      <c r="N2077">
        <f t="shared" si="1546"/>
        <v>0</v>
      </c>
      <c r="O2077" t="str">
        <f t="shared" si="1547"/>
        <v>MG</v>
      </c>
      <c r="P2077">
        <f t="shared" ref="P2077:P2120" si="1554">VLOOKUP(C2077,products,3,FALSE)</f>
        <v>3393</v>
      </c>
      <c r="Q2077" t="str">
        <f t="shared" ref="Q2077:Q2120" si="1555">VLOOKUP(B2077,sales,2,FALSE)</f>
        <v>Celia Rouche</v>
      </c>
      <c r="R2077" t="str">
        <f t="shared" ref="R2077:R2120" si="1556">VLOOKUP(B2077,sales,3,FALSE)</f>
        <v>West</v>
      </c>
    </row>
    <row r="2078" spans="1:18">
      <c r="A2078" t="s">
        <v>2242</v>
      </c>
      <c r="B2078" t="s">
        <v>10</v>
      </c>
      <c r="C2078" t="s">
        <v>56</v>
      </c>
      <c r="D2078" t="s">
        <v>191</v>
      </c>
      <c r="E2078" t="s">
        <v>52</v>
      </c>
      <c r="F2078" s="1">
        <v>42853</v>
      </c>
      <c r="G2078" s="1">
        <v>42896</v>
      </c>
      <c r="H2078">
        <v>0</v>
      </c>
      <c r="I2078" t="str">
        <f>VLOOKUP(pipeline!D2078,account,2,FALSE)</f>
        <v>retail</v>
      </c>
      <c r="J2078">
        <f t="shared" si="1542"/>
        <v>2004</v>
      </c>
      <c r="K2078">
        <f t="shared" si="1543"/>
        <v>702.72</v>
      </c>
      <c r="L2078">
        <f t="shared" si="1544"/>
        <v>1831</v>
      </c>
      <c r="M2078" t="str">
        <f t="shared" si="1545"/>
        <v>United States</v>
      </c>
      <c r="N2078">
        <f t="shared" si="1546"/>
        <v>0</v>
      </c>
      <c r="O2078" t="str">
        <f t="shared" si="1547"/>
        <v>MG</v>
      </c>
      <c r="P2078">
        <f t="shared" si="1554"/>
        <v>55</v>
      </c>
      <c r="Q2078" t="str">
        <f t="shared" si="1555"/>
        <v>Cara Losch</v>
      </c>
      <c r="R2078" t="str">
        <f t="shared" si="1556"/>
        <v>East</v>
      </c>
    </row>
    <row r="2079" spans="1:18">
      <c r="A2079" t="s">
        <v>2243</v>
      </c>
      <c r="B2079" t="s">
        <v>19</v>
      </c>
      <c r="C2079" t="s">
        <v>58</v>
      </c>
      <c r="D2079" t="s">
        <v>238</v>
      </c>
      <c r="E2079" t="s">
        <v>50</v>
      </c>
      <c r="F2079" s="1">
        <v>42854</v>
      </c>
      <c r="G2079" s="1">
        <v>42870</v>
      </c>
      <c r="H2079">
        <v>918</v>
      </c>
      <c r="I2079" t="str">
        <f>VLOOKUP(pipeline!D2079,account,2,FALSE)</f>
        <v>marketing</v>
      </c>
      <c r="J2079">
        <f t="shared" si="1542"/>
        <v>2012</v>
      </c>
      <c r="K2079">
        <f t="shared" si="1543"/>
        <v>45.39</v>
      </c>
      <c r="L2079">
        <f t="shared" si="1544"/>
        <v>100</v>
      </c>
      <c r="M2079" t="str">
        <f t="shared" si="1545"/>
        <v>United States</v>
      </c>
      <c r="N2079" t="str">
        <f t="shared" si="1546"/>
        <v>Inity</v>
      </c>
      <c r="O2079" t="str">
        <f t="shared" si="1547"/>
        <v>GTX</v>
      </c>
      <c r="P2079">
        <f t="shared" si="1554"/>
        <v>1096</v>
      </c>
      <c r="Q2079" t="str">
        <f t="shared" si="1555"/>
        <v>Dustin Brinkmann</v>
      </c>
      <c r="R2079" t="str">
        <f t="shared" si="1556"/>
        <v>Central</v>
      </c>
    </row>
    <row r="2080" spans="1:18">
      <c r="A2080" t="s">
        <v>2244</v>
      </c>
      <c r="B2080" t="s">
        <v>33</v>
      </c>
      <c r="C2080" t="s">
        <v>56</v>
      </c>
      <c r="D2080" t="s">
        <v>203</v>
      </c>
      <c r="E2080" t="s">
        <v>50</v>
      </c>
      <c r="F2080" s="1">
        <v>42854</v>
      </c>
      <c r="G2080" s="1">
        <v>42859</v>
      </c>
      <c r="H2080">
        <v>60</v>
      </c>
      <c r="I2080" t="str">
        <f>VLOOKUP(pipeline!D2080,account,2,FALSE)</f>
        <v>software</v>
      </c>
      <c r="J2080">
        <f>VLOOKUP(D2080,account,3,FALSE)</f>
        <v>2002</v>
      </c>
      <c r="K2080">
        <f>VLOOKUP(D2080,account,4,FALSE)</f>
        <v>987.39</v>
      </c>
      <c r="L2080">
        <f>VLOOKUP(D2080,account,5,FALSE)</f>
        <v>2253</v>
      </c>
      <c r="M2080" t="str">
        <f>VLOOKUP(D2080,account,6,FALSE)</f>
        <v>United States</v>
      </c>
      <c r="N2080">
        <f>VLOOKUP(D2080,accounts,7,FALSE)</f>
        <v>0</v>
      </c>
      <c r="O2080" t="str">
        <f>VLOOKUP(C2080,products,2,FALSE)</f>
        <v>MG</v>
      </c>
      <c r="P2080">
        <f t="shared" si="1554"/>
        <v>55</v>
      </c>
      <c r="Q2080" t="str">
        <f t="shared" si="1555"/>
        <v>Rocco Neubert</v>
      </c>
      <c r="R2080" t="str">
        <f t="shared" si="1556"/>
        <v>East</v>
      </c>
    </row>
    <row r="2081" spans="1:18">
      <c r="A2081" t="s">
        <v>2245</v>
      </c>
      <c r="B2081" t="s">
        <v>34</v>
      </c>
      <c r="C2081" t="s">
        <v>55</v>
      </c>
      <c r="D2081" t="s">
        <v>245</v>
      </c>
      <c r="E2081" t="s">
        <v>50</v>
      </c>
      <c r="F2081" s="1">
        <v>42854</v>
      </c>
      <c r="G2081" s="1">
        <v>42861</v>
      </c>
      <c r="H2081">
        <v>519</v>
      </c>
      <c r="I2081" t="str">
        <f>VLOOKUP(pipeline!D2081,account,2,FALSE)</f>
        <v>retail</v>
      </c>
      <c r="J2081">
        <f>VLOOKUP(D2081,account,3,FALSE)</f>
        <v>1990</v>
      </c>
      <c r="K2081">
        <f>VLOOKUP(D2081,account,4,FALSE)</f>
        <v>2520.83</v>
      </c>
      <c r="L2081">
        <f>VLOOKUP(D2081,account,5,FALSE)</f>
        <v>3502</v>
      </c>
      <c r="M2081" t="str">
        <f>VLOOKUP(D2081,account,6,FALSE)</f>
        <v>United States</v>
      </c>
      <c r="N2081">
        <f>VLOOKUP(D2081,accounts,7,FALSE)</f>
        <v>0</v>
      </c>
      <c r="O2081" t="str">
        <f>VLOOKUP(C2081,products,2,FALSE)</f>
        <v>GTX</v>
      </c>
      <c r="P2081">
        <f t="shared" si="1554"/>
        <v>550</v>
      </c>
      <c r="Q2081" t="str">
        <f t="shared" si="1555"/>
        <v>Rocco Neubert</v>
      </c>
      <c r="R2081" t="str">
        <f t="shared" si="1556"/>
        <v>East</v>
      </c>
    </row>
    <row r="2082" spans="1:18">
      <c r="A2082" t="s">
        <v>2246</v>
      </c>
      <c r="B2082" t="s">
        <v>14</v>
      </c>
      <c r="C2082" t="s">
        <v>56</v>
      </c>
      <c r="D2082" t="s">
        <v>214</v>
      </c>
      <c r="E2082" t="s">
        <v>53</v>
      </c>
      <c r="F2082" s="1">
        <v>42854</v>
      </c>
      <c r="I2082" t="str">
        <f>VLOOKUP(pipeline!D2082,account,2,FALSE)</f>
        <v>medical</v>
      </c>
      <c r="J2082">
        <f t="shared" ref="J2082:J2089" si="1557">VLOOKUP(D2082,account,3,FALSE)</f>
        <v>1999</v>
      </c>
      <c r="K2082">
        <f t="shared" ref="K2082:K2089" si="1558">VLOOKUP(D2082,account,4,FALSE)</f>
        <v>251.41</v>
      </c>
      <c r="L2082">
        <f t="shared" ref="L2082:L2089" si="1559">VLOOKUP(D2082,account,5,FALSE)</f>
        <v>495</v>
      </c>
      <c r="M2082" t="str">
        <f t="shared" ref="M2082:M2089" si="1560">VLOOKUP(D2082,account,6,FALSE)</f>
        <v>United States</v>
      </c>
      <c r="N2082">
        <f t="shared" ref="N2082:N2089" si="1561">VLOOKUP(D2082,accounts,7,FALSE)</f>
        <v>0</v>
      </c>
      <c r="O2082" t="str">
        <f t="shared" ref="O2082:O2089" si="1562">VLOOKUP(C2082,products,2,FALSE)</f>
        <v>MG</v>
      </c>
      <c r="P2082">
        <f t="shared" si="1554"/>
        <v>55</v>
      </c>
      <c r="Q2082" t="str">
        <f t="shared" si="1555"/>
        <v>Celia Rouche</v>
      </c>
      <c r="R2082" t="str">
        <f t="shared" si="1556"/>
        <v>West</v>
      </c>
    </row>
    <row r="2083" spans="1:18">
      <c r="A2083" t="s">
        <v>2247</v>
      </c>
      <c r="B2083" t="s">
        <v>37</v>
      </c>
      <c r="C2083" t="s">
        <v>59</v>
      </c>
      <c r="D2083" t="s">
        <v>106</v>
      </c>
      <c r="E2083" t="s">
        <v>50</v>
      </c>
      <c r="F2083" s="1">
        <v>42854</v>
      </c>
      <c r="G2083" s="1">
        <v>42859</v>
      </c>
      <c r="H2083">
        <v>4956</v>
      </c>
      <c r="I2083" t="str">
        <f>VLOOKUP(pipeline!D2083,account,2,FALSE)</f>
        <v>software</v>
      </c>
      <c r="J2083">
        <f t="shared" si="1557"/>
        <v>1996</v>
      </c>
      <c r="K2083">
        <f t="shared" si="1558"/>
        <v>6354.87</v>
      </c>
      <c r="L2083">
        <f t="shared" si="1559"/>
        <v>16780</v>
      </c>
      <c r="M2083" t="str">
        <f t="shared" si="1560"/>
        <v>United States</v>
      </c>
      <c r="N2083" t="str">
        <f t="shared" si="1561"/>
        <v>Bubba Gump</v>
      </c>
      <c r="O2083" t="str">
        <f t="shared" si="1562"/>
        <v>GTX</v>
      </c>
      <c r="P2083">
        <f t="shared" si="1554"/>
        <v>5482</v>
      </c>
      <c r="Q2083" t="str">
        <f t="shared" si="1555"/>
        <v>Summer Sewald</v>
      </c>
      <c r="R2083" t="str">
        <f t="shared" si="1556"/>
        <v>West</v>
      </c>
    </row>
    <row r="2084" spans="1:18">
      <c r="A2084" t="s">
        <v>2248</v>
      </c>
      <c r="B2084" t="s">
        <v>39</v>
      </c>
      <c r="C2084" t="s">
        <v>57</v>
      </c>
      <c r="D2084" t="s">
        <v>184</v>
      </c>
      <c r="E2084" t="s">
        <v>53</v>
      </c>
      <c r="F2084" s="1">
        <v>42854</v>
      </c>
      <c r="I2084" t="str">
        <f>VLOOKUP(pipeline!D2084,account,2,FALSE)</f>
        <v>retail</v>
      </c>
      <c r="J2084">
        <f t="shared" si="1557"/>
        <v>1995</v>
      </c>
      <c r="K2084">
        <f t="shared" si="1558"/>
        <v>332.43</v>
      </c>
      <c r="L2084">
        <f t="shared" si="1559"/>
        <v>799</v>
      </c>
      <c r="M2084" t="str">
        <f t="shared" si="1560"/>
        <v>United States</v>
      </c>
      <c r="N2084">
        <f t="shared" si="1561"/>
        <v>0</v>
      </c>
      <c r="O2084" t="str">
        <f t="shared" si="1562"/>
        <v>MG</v>
      </c>
      <c r="P2084">
        <f t="shared" si="1554"/>
        <v>3393</v>
      </c>
      <c r="Q2084" t="str">
        <f t="shared" si="1555"/>
        <v>Summer Sewald</v>
      </c>
      <c r="R2084" t="str">
        <f t="shared" si="1556"/>
        <v>West</v>
      </c>
    </row>
    <row r="2085" spans="1:18">
      <c r="A2085" t="s">
        <v>2249</v>
      </c>
      <c r="B2085" t="s">
        <v>21</v>
      </c>
      <c r="C2085" t="s">
        <v>55</v>
      </c>
      <c r="D2085" t="s">
        <v>108</v>
      </c>
      <c r="E2085" t="s">
        <v>52</v>
      </c>
      <c r="F2085" s="1">
        <v>42854</v>
      </c>
      <c r="G2085" s="1">
        <v>42872</v>
      </c>
      <c r="H2085">
        <v>0</v>
      </c>
      <c r="I2085" t="str">
        <f>VLOOKUP(pipeline!D2085,account,2,FALSE)</f>
        <v>telecommunications</v>
      </c>
      <c r="J2085">
        <f t="shared" si="1557"/>
        <v>1988</v>
      </c>
      <c r="K2085">
        <f t="shared" si="1558"/>
        <v>5266.09</v>
      </c>
      <c r="L2085">
        <f t="shared" si="1559"/>
        <v>8595</v>
      </c>
      <c r="M2085" t="str">
        <f t="shared" si="1560"/>
        <v>United States</v>
      </c>
      <c r="N2085" t="str">
        <f t="shared" si="1561"/>
        <v>Sonron</v>
      </c>
      <c r="O2085" t="str">
        <f t="shared" si="1562"/>
        <v>GTX</v>
      </c>
      <c r="P2085">
        <f t="shared" si="1554"/>
        <v>550</v>
      </c>
      <c r="Q2085" t="str">
        <f t="shared" si="1555"/>
        <v>Dustin Brinkmann</v>
      </c>
      <c r="R2085" t="str">
        <f t="shared" si="1556"/>
        <v>Central</v>
      </c>
    </row>
    <row r="2086" spans="1:18">
      <c r="A2086" t="s">
        <v>2250</v>
      </c>
      <c r="B2086" t="s">
        <v>21</v>
      </c>
      <c r="C2086" t="s">
        <v>59</v>
      </c>
      <c r="D2086" t="s">
        <v>170</v>
      </c>
      <c r="E2086" t="s">
        <v>50</v>
      </c>
      <c r="F2086" s="1">
        <v>42854</v>
      </c>
      <c r="G2086" s="1">
        <v>42955</v>
      </c>
      <c r="H2086">
        <v>5913</v>
      </c>
      <c r="I2086" t="str">
        <f>VLOOKUP(pipeline!D2086,account,2,FALSE)</f>
        <v>technolgy</v>
      </c>
      <c r="J2086">
        <f t="shared" si="1557"/>
        <v>1987</v>
      </c>
      <c r="K2086">
        <f t="shared" si="1558"/>
        <v>2938.67</v>
      </c>
      <c r="L2086">
        <f t="shared" si="1559"/>
        <v>8775</v>
      </c>
      <c r="M2086" t="str">
        <f t="shared" si="1560"/>
        <v>Panama</v>
      </c>
      <c r="N2086">
        <f t="shared" si="1561"/>
        <v>0</v>
      </c>
      <c r="O2086" t="str">
        <f t="shared" si="1562"/>
        <v>GTX</v>
      </c>
      <c r="P2086">
        <f t="shared" si="1554"/>
        <v>5482</v>
      </c>
      <c r="Q2086" t="str">
        <f t="shared" si="1555"/>
        <v>Dustin Brinkmann</v>
      </c>
      <c r="R2086" t="str">
        <f t="shared" si="1556"/>
        <v>Central</v>
      </c>
    </row>
    <row r="2087" spans="1:18">
      <c r="A2087" t="s">
        <v>2251</v>
      </c>
      <c r="B2087" t="s">
        <v>22</v>
      </c>
      <c r="C2087" t="s">
        <v>55</v>
      </c>
      <c r="D2087" t="s">
        <v>97</v>
      </c>
      <c r="E2087" t="s">
        <v>52</v>
      </c>
      <c r="F2087" s="1">
        <v>42854</v>
      </c>
      <c r="G2087" s="1">
        <v>42886</v>
      </c>
      <c r="H2087">
        <v>0</v>
      </c>
      <c r="I2087" t="str">
        <f>VLOOKUP(pipeline!D2087,account,2,FALSE)</f>
        <v>medical</v>
      </c>
      <c r="J2087">
        <f t="shared" si="1557"/>
        <v>2012</v>
      </c>
      <c r="K2087">
        <f t="shared" si="1558"/>
        <v>587.34</v>
      </c>
      <c r="L2087">
        <f t="shared" si="1559"/>
        <v>1356</v>
      </c>
      <c r="M2087" t="str">
        <f t="shared" si="1560"/>
        <v>Philipines</v>
      </c>
      <c r="N2087">
        <f t="shared" si="1561"/>
        <v>0</v>
      </c>
      <c r="O2087" t="str">
        <f t="shared" si="1562"/>
        <v>GTX</v>
      </c>
      <c r="P2087">
        <f t="shared" si="1554"/>
        <v>550</v>
      </c>
      <c r="Q2087" t="str">
        <f t="shared" si="1555"/>
        <v>Dustin Brinkmann</v>
      </c>
      <c r="R2087" t="str">
        <f t="shared" si="1556"/>
        <v>Central</v>
      </c>
    </row>
    <row r="2088" spans="1:18">
      <c r="A2088" t="s">
        <v>2252</v>
      </c>
      <c r="B2088" t="s">
        <v>16</v>
      </c>
      <c r="C2088" t="s">
        <v>58</v>
      </c>
      <c r="D2088" t="s">
        <v>371</v>
      </c>
      <c r="E2088" t="s">
        <v>50</v>
      </c>
      <c r="F2088" s="1">
        <v>42854</v>
      </c>
      <c r="G2088" s="1">
        <v>42968</v>
      </c>
      <c r="H2088">
        <v>1210</v>
      </c>
      <c r="I2088" t="str">
        <f>VLOOKUP(pipeline!D2088,account,2,FALSE)</f>
        <v>retail</v>
      </c>
      <c r="J2088">
        <f t="shared" si="1557"/>
        <v>2003</v>
      </c>
      <c r="K2088">
        <f t="shared" si="1558"/>
        <v>223.8</v>
      </c>
      <c r="L2088">
        <f t="shared" si="1559"/>
        <v>299</v>
      </c>
      <c r="M2088" t="str">
        <f t="shared" si="1560"/>
        <v>United States</v>
      </c>
      <c r="N2088">
        <f t="shared" si="1561"/>
        <v>0</v>
      </c>
      <c r="O2088" t="str">
        <f t="shared" si="1562"/>
        <v>GTX</v>
      </c>
      <c r="P2088">
        <f t="shared" si="1554"/>
        <v>1096</v>
      </c>
      <c r="Q2088" t="str">
        <f t="shared" si="1555"/>
        <v>Celia Rouche</v>
      </c>
      <c r="R2088" t="str">
        <f t="shared" si="1556"/>
        <v>West</v>
      </c>
    </row>
    <row r="2089" spans="1:18">
      <c r="A2089" t="s">
        <v>2253</v>
      </c>
      <c r="B2089" t="s">
        <v>17</v>
      </c>
      <c r="C2089" t="s">
        <v>57</v>
      </c>
      <c r="D2089" t="s">
        <v>282</v>
      </c>
      <c r="E2089" t="s">
        <v>52</v>
      </c>
      <c r="F2089" s="1">
        <v>42854</v>
      </c>
      <c r="G2089" s="1">
        <v>42855</v>
      </c>
      <c r="H2089">
        <v>0</v>
      </c>
      <c r="I2089" t="str">
        <f>VLOOKUP(pipeline!D2089,account,2,FALSE)</f>
        <v>medical</v>
      </c>
      <c r="J2089">
        <f t="shared" si="1557"/>
        <v>1985</v>
      </c>
      <c r="K2089">
        <f t="shared" si="1558"/>
        <v>2741.37</v>
      </c>
      <c r="L2089">
        <f t="shared" si="1559"/>
        <v>9226</v>
      </c>
      <c r="M2089" t="str">
        <f t="shared" si="1560"/>
        <v>United States</v>
      </c>
      <c r="N2089">
        <f t="shared" si="1561"/>
        <v>0</v>
      </c>
      <c r="O2089" t="str">
        <f t="shared" si="1562"/>
        <v>MG</v>
      </c>
      <c r="P2089">
        <f t="shared" si="1554"/>
        <v>3393</v>
      </c>
      <c r="Q2089" t="str">
        <f t="shared" si="1555"/>
        <v>Celia Rouche</v>
      </c>
      <c r="R2089" t="str">
        <f t="shared" si="1556"/>
        <v>West</v>
      </c>
    </row>
    <row r="2090" spans="1:18">
      <c r="A2090" t="s">
        <v>2254</v>
      </c>
      <c r="B2090" t="s">
        <v>20</v>
      </c>
      <c r="C2090" t="s">
        <v>57</v>
      </c>
      <c r="D2090" t="s">
        <v>147</v>
      </c>
      <c r="E2090" t="s">
        <v>50</v>
      </c>
      <c r="F2090" s="1">
        <v>42855</v>
      </c>
      <c r="G2090" s="1">
        <v>42957</v>
      </c>
      <c r="H2090">
        <v>3139</v>
      </c>
      <c r="I2090" t="str">
        <f>VLOOKUP(pipeline!D2090,account,2,FALSE)</f>
        <v>retail</v>
      </c>
      <c r="J2090">
        <f>VLOOKUP(D2090,account,3,FALSE)</f>
        <v>2007</v>
      </c>
      <c r="K2090">
        <f>VLOOKUP(D2090,account,4,FALSE)</f>
        <v>894.33</v>
      </c>
      <c r="L2090">
        <f>VLOOKUP(D2090,account,5,FALSE)</f>
        <v>1635</v>
      </c>
      <c r="M2090" t="str">
        <f>VLOOKUP(D2090,account,6,FALSE)</f>
        <v>Italy</v>
      </c>
      <c r="N2090">
        <f>VLOOKUP(D2090,accounts,7,FALSE)</f>
        <v>0</v>
      </c>
      <c r="O2090" t="str">
        <f>VLOOKUP(C2090,products,2,FALSE)</f>
        <v>MG</v>
      </c>
      <c r="P2090">
        <f t="shared" si="1554"/>
        <v>3393</v>
      </c>
      <c r="Q2090" t="str">
        <f t="shared" si="1555"/>
        <v>Dustin Brinkmann</v>
      </c>
      <c r="R2090" t="str">
        <f t="shared" si="1556"/>
        <v>Central</v>
      </c>
    </row>
    <row r="2091" spans="1:18">
      <c r="A2091" t="s">
        <v>2255</v>
      </c>
      <c r="B2091" t="s">
        <v>7</v>
      </c>
      <c r="C2091" t="s">
        <v>55</v>
      </c>
      <c r="D2091" t="s">
        <v>248</v>
      </c>
      <c r="E2091" t="s">
        <v>50</v>
      </c>
      <c r="F2091" s="1">
        <v>42855</v>
      </c>
      <c r="G2091" s="1">
        <v>42958</v>
      </c>
      <c r="H2091">
        <v>527</v>
      </c>
      <c r="I2091" t="str">
        <f>VLOOKUP(pipeline!D2091,account,2,FALSE)</f>
        <v>telecommunications</v>
      </c>
      <c r="J2091">
        <f>VLOOKUP(D2091,account,3,FALSE)</f>
        <v>1994</v>
      </c>
      <c r="K2091">
        <f>VLOOKUP(D2091,account,4,FALSE)</f>
        <v>6395.05</v>
      </c>
      <c r="L2091">
        <f>VLOOKUP(D2091,account,5,FALSE)</f>
        <v>20275</v>
      </c>
      <c r="M2091" t="str">
        <f>VLOOKUP(D2091,account,6,FALSE)</f>
        <v>United States</v>
      </c>
      <c r="N2091">
        <f>VLOOKUP(D2091,accounts,7,FALSE)</f>
        <v>0</v>
      </c>
      <c r="O2091" t="str">
        <f>VLOOKUP(C2091,products,2,FALSE)</f>
        <v>GTX</v>
      </c>
      <c r="P2091">
        <f t="shared" si="1554"/>
        <v>550</v>
      </c>
      <c r="Q2091" t="str">
        <f t="shared" si="1555"/>
        <v>Cara Losch</v>
      </c>
      <c r="R2091" t="str">
        <f t="shared" si="1556"/>
        <v>East</v>
      </c>
    </row>
    <row r="2092" spans="1:18">
      <c r="A2092" t="s">
        <v>2256</v>
      </c>
      <c r="B2092" t="s">
        <v>25</v>
      </c>
      <c r="C2092" t="s">
        <v>55</v>
      </c>
      <c r="D2092" t="s">
        <v>208</v>
      </c>
      <c r="E2092" t="s">
        <v>52</v>
      </c>
      <c r="F2092" s="1">
        <v>42855</v>
      </c>
      <c r="G2092" s="1">
        <v>42859</v>
      </c>
      <c r="H2092">
        <v>0</v>
      </c>
      <c r="I2092" t="str">
        <f>VLOOKUP(pipeline!D2092,account,2,FALSE)</f>
        <v>software</v>
      </c>
      <c r="J2092">
        <f t="shared" ref="J2092:J2100" si="1563">VLOOKUP(D2092,account,3,FALSE)</f>
        <v>1982</v>
      </c>
      <c r="K2092">
        <f t="shared" ref="K2092:K2100" si="1564">VLOOKUP(D2092,account,4,FALSE)</f>
        <v>4618</v>
      </c>
      <c r="L2092">
        <f t="shared" ref="L2092:L2100" si="1565">VLOOKUP(D2092,account,5,FALSE)</f>
        <v>10083</v>
      </c>
      <c r="M2092" t="str">
        <f t="shared" ref="M2092:M2100" si="1566">VLOOKUP(D2092,account,6,FALSE)</f>
        <v>United States</v>
      </c>
      <c r="N2092">
        <f t="shared" ref="N2092:N2100" si="1567">VLOOKUP(D2092,accounts,7,FALSE)</f>
        <v>0</v>
      </c>
      <c r="O2092" t="str">
        <f t="shared" ref="O2092:O2100" si="1568">VLOOKUP(C2092,products,2,FALSE)</f>
        <v>GTX</v>
      </c>
      <c r="P2092">
        <f t="shared" si="1554"/>
        <v>550</v>
      </c>
      <c r="Q2092" t="str">
        <f t="shared" si="1555"/>
        <v>Melvin Marxen</v>
      </c>
      <c r="R2092" t="str">
        <f t="shared" si="1556"/>
        <v>Central</v>
      </c>
    </row>
    <row r="2093" spans="1:18">
      <c r="A2093" t="s">
        <v>2257</v>
      </c>
      <c r="B2093" t="s">
        <v>14</v>
      </c>
      <c r="C2093" t="s">
        <v>59</v>
      </c>
      <c r="D2093" t="s">
        <v>282</v>
      </c>
      <c r="E2093" t="s">
        <v>50</v>
      </c>
      <c r="F2093" s="1">
        <v>42855</v>
      </c>
      <c r="G2093" s="1">
        <v>42959</v>
      </c>
      <c r="H2093">
        <v>5408</v>
      </c>
      <c r="I2093" t="str">
        <f>VLOOKUP(pipeline!D2093,account,2,FALSE)</f>
        <v>medical</v>
      </c>
      <c r="J2093">
        <f t="shared" si="1563"/>
        <v>1985</v>
      </c>
      <c r="K2093">
        <f t="shared" si="1564"/>
        <v>2741.37</v>
      </c>
      <c r="L2093">
        <f t="shared" si="1565"/>
        <v>9226</v>
      </c>
      <c r="M2093" t="str">
        <f t="shared" si="1566"/>
        <v>United States</v>
      </c>
      <c r="N2093">
        <f t="shared" si="1567"/>
        <v>0</v>
      </c>
      <c r="O2093" t="str">
        <f t="shared" si="1568"/>
        <v>GTX</v>
      </c>
      <c r="P2093">
        <f t="shared" si="1554"/>
        <v>5482</v>
      </c>
      <c r="Q2093" t="str">
        <f t="shared" si="1555"/>
        <v>Celia Rouche</v>
      </c>
      <c r="R2093" t="str">
        <f t="shared" si="1556"/>
        <v>West</v>
      </c>
    </row>
    <row r="2094" spans="1:18">
      <c r="A2094" t="s">
        <v>2258</v>
      </c>
      <c r="B2094" t="s">
        <v>14</v>
      </c>
      <c r="C2094" t="s">
        <v>56</v>
      </c>
      <c r="D2094" t="s">
        <v>371</v>
      </c>
      <c r="E2094" t="s">
        <v>50</v>
      </c>
      <c r="F2094" s="1">
        <v>42855</v>
      </c>
      <c r="G2094" s="1">
        <v>42959</v>
      </c>
      <c r="H2094">
        <v>62</v>
      </c>
      <c r="I2094" t="str">
        <f>VLOOKUP(pipeline!D2094,account,2,FALSE)</f>
        <v>retail</v>
      </c>
      <c r="J2094">
        <f t="shared" si="1563"/>
        <v>2003</v>
      </c>
      <c r="K2094">
        <f t="shared" si="1564"/>
        <v>223.8</v>
      </c>
      <c r="L2094">
        <f t="shared" si="1565"/>
        <v>299</v>
      </c>
      <c r="M2094" t="str">
        <f t="shared" si="1566"/>
        <v>United States</v>
      </c>
      <c r="N2094">
        <f t="shared" si="1567"/>
        <v>0</v>
      </c>
      <c r="O2094" t="str">
        <f t="shared" si="1568"/>
        <v>MG</v>
      </c>
      <c r="P2094">
        <f t="shared" si="1554"/>
        <v>55</v>
      </c>
      <c r="Q2094" t="str">
        <f t="shared" si="1555"/>
        <v>Celia Rouche</v>
      </c>
      <c r="R2094" t="str">
        <f t="shared" si="1556"/>
        <v>West</v>
      </c>
    </row>
    <row r="2095" spans="1:18">
      <c r="A2095" t="s">
        <v>2259</v>
      </c>
      <c r="B2095" t="s">
        <v>27</v>
      </c>
      <c r="C2095" t="s">
        <v>55</v>
      </c>
      <c r="D2095" t="s">
        <v>216</v>
      </c>
      <c r="E2095" t="s">
        <v>50</v>
      </c>
      <c r="F2095" s="1">
        <v>42855</v>
      </c>
      <c r="G2095" s="1">
        <v>42868</v>
      </c>
      <c r="H2095">
        <v>586</v>
      </c>
      <c r="I2095" t="str">
        <f>VLOOKUP(pipeline!D2095,account,2,FALSE)</f>
        <v>entertainment</v>
      </c>
      <c r="J2095">
        <f t="shared" si="1563"/>
        <v>1998</v>
      </c>
      <c r="K2095">
        <f t="shared" si="1564"/>
        <v>217.87</v>
      </c>
      <c r="L2095">
        <f t="shared" si="1565"/>
        <v>551</v>
      </c>
      <c r="M2095" t="str">
        <f t="shared" si="1566"/>
        <v>United States</v>
      </c>
      <c r="N2095">
        <f t="shared" si="1567"/>
        <v>0</v>
      </c>
      <c r="O2095" t="str">
        <f t="shared" si="1568"/>
        <v>GTX</v>
      </c>
      <c r="P2095">
        <f t="shared" si="1554"/>
        <v>550</v>
      </c>
      <c r="Q2095" t="str">
        <f t="shared" si="1555"/>
        <v>Melvin Marxen</v>
      </c>
      <c r="R2095" t="str">
        <f t="shared" si="1556"/>
        <v>Central</v>
      </c>
    </row>
    <row r="2096" spans="1:18">
      <c r="A2096" t="s">
        <v>2260</v>
      </c>
      <c r="B2096" t="s">
        <v>39</v>
      </c>
      <c r="C2096" t="s">
        <v>55</v>
      </c>
      <c r="D2096" t="s">
        <v>194</v>
      </c>
      <c r="E2096" t="s">
        <v>50</v>
      </c>
      <c r="F2096" s="1">
        <v>42855</v>
      </c>
      <c r="G2096" s="1">
        <v>42953</v>
      </c>
      <c r="H2096">
        <v>532</v>
      </c>
      <c r="I2096" t="str">
        <f>VLOOKUP(pipeline!D2096,account,2,FALSE)</f>
        <v>medical</v>
      </c>
      <c r="J2096">
        <f t="shared" si="1563"/>
        <v>2004</v>
      </c>
      <c r="K2096">
        <f t="shared" si="1564"/>
        <v>1618.89</v>
      </c>
      <c r="L2096">
        <f t="shared" si="1565"/>
        <v>3889</v>
      </c>
      <c r="M2096" t="str">
        <f t="shared" si="1566"/>
        <v>United States</v>
      </c>
      <c r="N2096">
        <f t="shared" si="1567"/>
        <v>0</v>
      </c>
      <c r="O2096" t="str">
        <f t="shared" si="1568"/>
        <v>GTX</v>
      </c>
      <c r="P2096">
        <f t="shared" si="1554"/>
        <v>550</v>
      </c>
      <c r="Q2096" t="str">
        <f t="shared" si="1555"/>
        <v>Summer Sewald</v>
      </c>
      <c r="R2096" t="str">
        <f t="shared" si="1556"/>
        <v>West</v>
      </c>
    </row>
    <row r="2097" spans="1:18">
      <c r="A2097" t="s">
        <v>2261</v>
      </c>
      <c r="B2097" t="s">
        <v>39</v>
      </c>
      <c r="C2097" t="s">
        <v>55</v>
      </c>
      <c r="D2097" t="s">
        <v>621</v>
      </c>
      <c r="E2097" t="s">
        <v>50</v>
      </c>
      <c r="F2097" s="1">
        <v>42855</v>
      </c>
      <c r="G2097" s="1">
        <v>42960</v>
      </c>
      <c r="H2097">
        <v>585</v>
      </c>
      <c r="I2097" t="str">
        <f>VLOOKUP(pipeline!D2097,account,2,FALSE)</f>
        <v>services</v>
      </c>
      <c r="J2097">
        <f t="shared" si="1563"/>
        <v>1991</v>
      </c>
      <c r="K2097">
        <f t="shared" si="1564"/>
        <v>1012.72</v>
      </c>
      <c r="L2097">
        <f t="shared" si="1565"/>
        <v>3492</v>
      </c>
      <c r="M2097" t="str">
        <f t="shared" si="1566"/>
        <v>Germany</v>
      </c>
      <c r="N2097">
        <f t="shared" si="1567"/>
        <v>0</v>
      </c>
      <c r="O2097" t="str">
        <f t="shared" si="1568"/>
        <v>GTX</v>
      </c>
      <c r="P2097">
        <f t="shared" si="1554"/>
        <v>550</v>
      </c>
      <c r="Q2097" t="str">
        <f t="shared" si="1555"/>
        <v>Summer Sewald</v>
      </c>
      <c r="R2097" t="str">
        <f t="shared" si="1556"/>
        <v>West</v>
      </c>
    </row>
    <row r="2098" spans="1:18">
      <c r="A2098" t="s">
        <v>2262</v>
      </c>
      <c r="B2098" t="s">
        <v>21</v>
      </c>
      <c r="C2098" t="s">
        <v>55</v>
      </c>
      <c r="D2098" t="s">
        <v>89</v>
      </c>
      <c r="E2098" t="s">
        <v>50</v>
      </c>
      <c r="F2098" s="1">
        <v>42855</v>
      </c>
      <c r="G2098" s="1">
        <v>42958</v>
      </c>
      <c r="H2098">
        <v>583</v>
      </c>
      <c r="I2098" t="str">
        <f>VLOOKUP(pipeline!D2098,account,2,FALSE)</f>
        <v>medical</v>
      </c>
      <c r="J2098">
        <f t="shared" si="1563"/>
        <v>1992</v>
      </c>
      <c r="K2098">
        <f t="shared" si="1564"/>
        <v>3922.42</v>
      </c>
      <c r="L2098">
        <f t="shared" si="1565"/>
        <v>6837</v>
      </c>
      <c r="M2098" t="str">
        <f t="shared" si="1566"/>
        <v>United States</v>
      </c>
      <c r="N2098">
        <f t="shared" si="1567"/>
        <v>0</v>
      </c>
      <c r="O2098" t="str">
        <f t="shared" si="1568"/>
        <v>GTX</v>
      </c>
      <c r="P2098">
        <f t="shared" si="1554"/>
        <v>550</v>
      </c>
      <c r="Q2098" t="str">
        <f t="shared" si="1555"/>
        <v>Dustin Brinkmann</v>
      </c>
      <c r="R2098" t="str">
        <f t="shared" si="1556"/>
        <v>Central</v>
      </c>
    </row>
    <row r="2099" spans="1:18">
      <c r="A2099" t="s">
        <v>2263</v>
      </c>
      <c r="B2099" t="s">
        <v>28</v>
      </c>
      <c r="C2099" t="s">
        <v>55</v>
      </c>
      <c r="D2099" t="s">
        <v>170</v>
      </c>
      <c r="E2099" t="s">
        <v>50</v>
      </c>
      <c r="F2099" s="1">
        <v>42855</v>
      </c>
      <c r="G2099" s="1">
        <v>42980</v>
      </c>
      <c r="H2099">
        <v>433</v>
      </c>
      <c r="I2099" t="str">
        <f>VLOOKUP(pipeline!D2099,account,2,FALSE)</f>
        <v>technolgy</v>
      </c>
      <c r="J2099">
        <f t="shared" si="1563"/>
        <v>1987</v>
      </c>
      <c r="K2099">
        <f t="shared" si="1564"/>
        <v>2938.67</v>
      </c>
      <c r="L2099">
        <f t="shared" si="1565"/>
        <v>8775</v>
      </c>
      <c r="M2099" t="str">
        <f t="shared" si="1566"/>
        <v>Panama</v>
      </c>
      <c r="N2099">
        <f t="shared" si="1567"/>
        <v>0</v>
      </c>
      <c r="O2099" t="str">
        <f t="shared" si="1568"/>
        <v>GTX</v>
      </c>
      <c r="P2099">
        <f t="shared" si="1554"/>
        <v>550</v>
      </c>
      <c r="Q2099" t="str">
        <f t="shared" si="1555"/>
        <v>Melvin Marxen</v>
      </c>
      <c r="R2099" t="str">
        <f t="shared" si="1556"/>
        <v>Central</v>
      </c>
    </row>
    <row r="2100" spans="1:18">
      <c r="A2100" t="s">
        <v>2264</v>
      </c>
      <c r="B2100" t="s">
        <v>29</v>
      </c>
      <c r="C2100" t="s">
        <v>55</v>
      </c>
      <c r="D2100" t="s">
        <v>226</v>
      </c>
      <c r="E2100" t="s">
        <v>50</v>
      </c>
      <c r="F2100" s="1">
        <v>42855</v>
      </c>
      <c r="G2100" s="1">
        <v>42861</v>
      </c>
      <c r="H2100">
        <v>557</v>
      </c>
      <c r="I2100" t="str">
        <f>VLOOKUP(pipeline!D2100,account,2,FALSE)</f>
        <v>medical</v>
      </c>
      <c r="J2100">
        <f t="shared" si="1563"/>
        <v>2017</v>
      </c>
      <c r="K2100">
        <f t="shared" si="1564"/>
        <v>4.54</v>
      </c>
      <c r="L2100">
        <f t="shared" si="1565"/>
        <v>9</v>
      </c>
      <c r="M2100" t="str">
        <f t="shared" si="1566"/>
        <v>United States</v>
      </c>
      <c r="N2100">
        <f t="shared" si="1567"/>
        <v>0</v>
      </c>
      <c r="O2100" t="str">
        <f t="shared" si="1568"/>
        <v>GTX</v>
      </c>
      <c r="P2100">
        <f t="shared" si="1554"/>
        <v>550</v>
      </c>
      <c r="Q2100" t="str">
        <f t="shared" si="1555"/>
        <v>Melvin Marxen</v>
      </c>
      <c r="R2100" t="str">
        <f t="shared" si="1556"/>
        <v>Central</v>
      </c>
    </row>
    <row r="2101" spans="1:18">
      <c r="A2101" t="s">
        <v>2265</v>
      </c>
      <c r="B2101" t="s">
        <v>19</v>
      </c>
      <c r="C2101" t="s">
        <v>59</v>
      </c>
      <c r="D2101" t="s">
        <v>226</v>
      </c>
      <c r="E2101" t="s">
        <v>52</v>
      </c>
      <c r="F2101" s="1">
        <v>42856</v>
      </c>
      <c r="G2101" s="1">
        <v>42873</v>
      </c>
      <c r="H2101">
        <v>0</v>
      </c>
      <c r="I2101" t="str">
        <f>VLOOKUP(pipeline!D2101,account,2,FALSE)</f>
        <v>medical</v>
      </c>
      <c r="J2101">
        <f>VLOOKUP(D2101,account,3,FALSE)</f>
        <v>2017</v>
      </c>
      <c r="K2101">
        <f>VLOOKUP(D2101,account,4,FALSE)</f>
        <v>4.54</v>
      </c>
      <c r="L2101">
        <f>VLOOKUP(D2101,account,5,FALSE)</f>
        <v>9</v>
      </c>
      <c r="M2101" t="str">
        <f>VLOOKUP(D2101,account,6,FALSE)</f>
        <v>United States</v>
      </c>
      <c r="N2101">
        <f>VLOOKUP(D2101,accounts,7,FALSE)</f>
        <v>0</v>
      </c>
      <c r="O2101" t="str">
        <f>VLOOKUP(C2101,products,2,FALSE)</f>
        <v>GTX</v>
      </c>
      <c r="P2101">
        <f t="shared" si="1554"/>
        <v>5482</v>
      </c>
      <c r="Q2101" t="str">
        <f t="shared" si="1555"/>
        <v>Dustin Brinkmann</v>
      </c>
      <c r="R2101" t="str">
        <f t="shared" si="1556"/>
        <v>Central</v>
      </c>
    </row>
    <row r="2102" spans="1:18">
      <c r="A2102" t="s">
        <v>2266</v>
      </c>
      <c r="B2102" t="s">
        <v>19</v>
      </c>
      <c r="C2102" t="s">
        <v>56</v>
      </c>
      <c r="D2102" t="s">
        <v>221</v>
      </c>
      <c r="E2102" t="s">
        <v>50</v>
      </c>
      <c r="F2102" s="1">
        <v>42856</v>
      </c>
      <c r="G2102" s="1">
        <v>42975</v>
      </c>
      <c r="H2102">
        <v>64</v>
      </c>
      <c r="I2102" t="str">
        <f>VLOOKUP(pipeline!D2102,account,2,FALSE)</f>
        <v>technolgy</v>
      </c>
      <c r="J2102">
        <f>VLOOKUP(D2102,account,3,FALSE)</f>
        <v>2000</v>
      </c>
      <c r="K2102">
        <f>VLOOKUP(D2102,account,4,FALSE)</f>
        <v>1223.72</v>
      </c>
      <c r="L2102">
        <f>VLOOKUP(D2102,account,5,FALSE)</f>
        <v>2497</v>
      </c>
      <c r="M2102" t="str">
        <f>VLOOKUP(D2102,account,6,FALSE)</f>
        <v>Norway</v>
      </c>
      <c r="N2102">
        <f>VLOOKUP(D2102,accounts,7,FALSE)</f>
        <v>0</v>
      </c>
      <c r="O2102" t="str">
        <f>VLOOKUP(C2102,products,2,FALSE)</f>
        <v>MG</v>
      </c>
      <c r="P2102">
        <f t="shared" si="1554"/>
        <v>55</v>
      </c>
      <c r="Q2102" t="str">
        <f t="shared" si="1555"/>
        <v>Dustin Brinkmann</v>
      </c>
      <c r="R2102" t="str">
        <f t="shared" si="1556"/>
        <v>Central</v>
      </c>
    </row>
    <row r="2103" spans="1:18">
      <c r="A2103" t="s">
        <v>2267</v>
      </c>
      <c r="B2103" t="s">
        <v>7</v>
      </c>
      <c r="C2103" t="s">
        <v>55</v>
      </c>
      <c r="D2103" t="s">
        <v>350</v>
      </c>
      <c r="E2103" t="s">
        <v>53</v>
      </c>
      <c r="F2103" s="1">
        <v>42856</v>
      </c>
      <c r="I2103" t="str">
        <f>VLOOKUP(pipeline!D2103,account,2,FALSE)</f>
        <v>technolgy</v>
      </c>
      <c r="J2103">
        <f t="shared" ref="J2103:J2110" si="1569">VLOOKUP(D2103,account,3,FALSE)</f>
        <v>2011</v>
      </c>
      <c r="K2103">
        <f t="shared" ref="K2103:K2110" si="1570">VLOOKUP(D2103,account,4,FALSE)</f>
        <v>40.79</v>
      </c>
      <c r="L2103">
        <f t="shared" ref="L2103:L2110" si="1571">VLOOKUP(D2103,account,5,FALSE)</f>
        <v>142</v>
      </c>
      <c r="M2103" t="str">
        <f t="shared" ref="M2103:M2110" si="1572">VLOOKUP(D2103,account,6,FALSE)</f>
        <v>China</v>
      </c>
      <c r="N2103">
        <f t="shared" ref="N2103:N2110" si="1573">VLOOKUP(D2103,accounts,7,FALSE)</f>
        <v>0</v>
      </c>
      <c r="O2103" t="str">
        <f t="shared" ref="O2103:O2110" si="1574">VLOOKUP(C2103,products,2,FALSE)</f>
        <v>GTX</v>
      </c>
      <c r="P2103">
        <f t="shared" si="1554"/>
        <v>550</v>
      </c>
      <c r="Q2103" t="str">
        <f t="shared" si="1555"/>
        <v>Cara Losch</v>
      </c>
      <c r="R2103" t="str">
        <f t="shared" si="1556"/>
        <v>East</v>
      </c>
    </row>
    <row r="2104" spans="1:18">
      <c r="A2104" t="s">
        <v>2268</v>
      </c>
      <c r="B2104" t="s">
        <v>25</v>
      </c>
      <c r="C2104" t="s">
        <v>58</v>
      </c>
      <c r="D2104" t="s">
        <v>117</v>
      </c>
      <c r="E2104" t="s">
        <v>50</v>
      </c>
      <c r="F2104" s="1">
        <v>42856</v>
      </c>
      <c r="G2104" s="1">
        <v>42970</v>
      </c>
      <c r="H2104">
        <v>878</v>
      </c>
      <c r="I2104" t="str">
        <f>VLOOKUP(pipeline!D2104,account,2,FALSE)</f>
        <v>services</v>
      </c>
      <c r="J2104">
        <f t="shared" si="1569"/>
        <v>1997</v>
      </c>
      <c r="K2104">
        <f t="shared" si="1570"/>
        <v>2041.73</v>
      </c>
      <c r="L2104">
        <f t="shared" si="1571"/>
        <v>5276</v>
      </c>
      <c r="M2104" t="str">
        <f t="shared" si="1572"/>
        <v>United States</v>
      </c>
      <c r="N2104">
        <f t="shared" si="1573"/>
        <v>0</v>
      </c>
      <c r="O2104" t="str">
        <f t="shared" si="1574"/>
        <v>GTX</v>
      </c>
      <c r="P2104">
        <f t="shared" si="1554"/>
        <v>1096</v>
      </c>
      <c r="Q2104" t="str">
        <f t="shared" si="1555"/>
        <v>Melvin Marxen</v>
      </c>
      <c r="R2104" t="str">
        <f t="shared" si="1556"/>
        <v>Central</v>
      </c>
    </row>
    <row r="2105" spans="1:18">
      <c r="A2105" t="s">
        <v>2269</v>
      </c>
      <c r="B2105" t="s">
        <v>25</v>
      </c>
      <c r="C2105" t="s">
        <v>56</v>
      </c>
      <c r="D2105" t="s">
        <v>147</v>
      </c>
      <c r="E2105" t="s">
        <v>50</v>
      </c>
      <c r="F2105" s="1">
        <v>42856</v>
      </c>
      <c r="G2105" s="1">
        <v>42857</v>
      </c>
      <c r="H2105">
        <v>59</v>
      </c>
      <c r="I2105" t="str">
        <f>VLOOKUP(pipeline!D2105,account,2,FALSE)</f>
        <v>retail</v>
      </c>
      <c r="J2105">
        <f t="shared" si="1569"/>
        <v>2007</v>
      </c>
      <c r="K2105">
        <f t="shared" si="1570"/>
        <v>894.33</v>
      </c>
      <c r="L2105">
        <f t="shared" si="1571"/>
        <v>1635</v>
      </c>
      <c r="M2105" t="str">
        <f t="shared" si="1572"/>
        <v>Italy</v>
      </c>
      <c r="N2105">
        <f t="shared" si="1573"/>
        <v>0</v>
      </c>
      <c r="O2105" t="str">
        <f t="shared" si="1574"/>
        <v>MG</v>
      </c>
      <c r="P2105">
        <f t="shared" si="1554"/>
        <v>55</v>
      </c>
      <c r="Q2105" t="str">
        <f t="shared" si="1555"/>
        <v>Melvin Marxen</v>
      </c>
      <c r="R2105" t="str">
        <f t="shared" si="1556"/>
        <v>Central</v>
      </c>
    </row>
    <row r="2106" spans="1:18">
      <c r="A2106" t="s">
        <v>2270</v>
      </c>
      <c r="B2106" t="s">
        <v>34</v>
      </c>
      <c r="C2106" t="s">
        <v>55</v>
      </c>
      <c r="D2106" t="s">
        <v>127</v>
      </c>
      <c r="E2106" t="s">
        <v>52</v>
      </c>
      <c r="F2106" s="1">
        <v>42856</v>
      </c>
      <c r="G2106" s="1">
        <v>42875</v>
      </c>
      <c r="H2106">
        <v>0</v>
      </c>
      <c r="I2106" t="str">
        <f>VLOOKUP(pipeline!D2106,account,2,FALSE)</f>
        <v>software</v>
      </c>
      <c r="J2106">
        <f t="shared" si="1569"/>
        <v>1979</v>
      </c>
      <c r="K2106">
        <f t="shared" si="1570"/>
        <v>4478.47</v>
      </c>
      <c r="L2106">
        <f t="shared" si="1571"/>
        <v>13809</v>
      </c>
      <c r="M2106" t="str">
        <f t="shared" si="1572"/>
        <v>United States</v>
      </c>
      <c r="N2106">
        <f t="shared" si="1573"/>
        <v>0</v>
      </c>
      <c r="O2106" t="str">
        <f t="shared" si="1574"/>
        <v>GTX</v>
      </c>
      <c r="P2106">
        <f t="shared" si="1554"/>
        <v>550</v>
      </c>
      <c r="Q2106" t="str">
        <f t="shared" si="1555"/>
        <v>Rocco Neubert</v>
      </c>
      <c r="R2106" t="str">
        <f t="shared" si="1556"/>
        <v>East</v>
      </c>
    </row>
    <row r="2107" spans="1:18">
      <c r="A2107" t="s">
        <v>2271</v>
      </c>
      <c r="B2107" t="s">
        <v>37</v>
      </c>
      <c r="C2107" t="s">
        <v>59</v>
      </c>
      <c r="D2107" t="s">
        <v>198</v>
      </c>
      <c r="E2107" t="s">
        <v>53</v>
      </c>
      <c r="F2107" s="1">
        <v>42856</v>
      </c>
      <c r="I2107" t="str">
        <f>VLOOKUP(pipeline!D2107,account,2,FALSE)</f>
        <v>employment</v>
      </c>
      <c r="J2107">
        <f t="shared" si="1569"/>
        <v>1997</v>
      </c>
      <c r="K2107">
        <f t="shared" si="1570"/>
        <v>291.27</v>
      </c>
      <c r="L2107">
        <f t="shared" si="1571"/>
        <v>586</v>
      </c>
      <c r="M2107" t="str">
        <f t="shared" si="1572"/>
        <v>United States</v>
      </c>
      <c r="N2107">
        <f t="shared" si="1573"/>
        <v>0</v>
      </c>
      <c r="O2107" t="str">
        <f t="shared" si="1574"/>
        <v>GTX</v>
      </c>
      <c r="P2107">
        <f t="shared" si="1554"/>
        <v>5482</v>
      </c>
      <c r="Q2107" t="str">
        <f t="shared" si="1555"/>
        <v>Summer Sewald</v>
      </c>
      <c r="R2107" t="str">
        <f t="shared" si="1556"/>
        <v>West</v>
      </c>
    </row>
    <row r="2108" spans="1:18">
      <c r="A2108" t="s">
        <v>2272</v>
      </c>
      <c r="B2108" t="s">
        <v>37</v>
      </c>
      <c r="C2108" t="s">
        <v>56</v>
      </c>
      <c r="D2108" t="s">
        <v>273</v>
      </c>
      <c r="E2108" t="s">
        <v>50</v>
      </c>
      <c r="F2108" s="1">
        <v>42856</v>
      </c>
      <c r="G2108" s="1">
        <v>42967</v>
      </c>
      <c r="H2108">
        <v>65</v>
      </c>
      <c r="I2108" t="str">
        <f>VLOOKUP(pipeline!D2108,account,2,FALSE)</f>
        <v>retail</v>
      </c>
      <c r="J2108">
        <f t="shared" si="1569"/>
        <v>1996</v>
      </c>
      <c r="K2108">
        <f t="shared" si="1570"/>
        <v>2214.94</v>
      </c>
      <c r="L2108">
        <f t="shared" si="1571"/>
        <v>5374</v>
      </c>
      <c r="M2108" t="str">
        <f t="shared" si="1572"/>
        <v>United States</v>
      </c>
      <c r="N2108">
        <f t="shared" si="1573"/>
        <v>0</v>
      </c>
      <c r="O2108" t="str">
        <f t="shared" si="1574"/>
        <v>MG</v>
      </c>
      <c r="P2108">
        <f t="shared" si="1554"/>
        <v>55</v>
      </c>
      <c r="Q2108" t="str">
        <f t="shared" si="1555"/>
        <v>Summer Sewald</v>
      </c>
      <c r="R2108" t="str">
        <f t="shared" si="1556"/>
        <v>West</v>
      </c>
    </row>
    <row r="2109" spans="1:18">
      <c r="A2109" t="s">
        <v>2273</v>
      </c>
      <c r="B2109" t="s">
        <v>27</v>
      </c>
      <c r="C2109" t="s">
        <v>55</v>
      </c>
      <c r="D2109" t="s">
        <v>306</v>
      </c>
      <c r="E2109" t="s">
        <v>50</v>
      </c>
      <c r="F2109" s="1">
        <v>42856</v>
      </c>
      <c r="G2109" s="1">
        <v>42958</v>
      </c>
      <c r="H2109">
        <v>543</v>
      </c>
      <c r="I2109" t="str">
        <f>VLOOKUP(pipeline!D2109,account,2,FALSE)</f>
        <v>technolgy</v>
      </c>
      <c r="J2109">
        <f t="shared" si="1569"/>
        <v>1997</v>
      </c>
      <c r="K2109">
        <f t="shared" si="1570"/>
        <v>8170.38</v>
      </c>
      <c r="L2109">
        <f t="shared" si="1571"/>
        <v>16499</v>
      </c>
      <c r="M2109" t="str">
        <f t="shared" si="1572"/>
        <v>Korea</v>
      </c>
      <c r="N2109">
        <f t="shared" si="1573"/>
        <v>0</v>
      </c>
      <c r="O2109" t="str">
        <f t="shared" si="1574"/>
        <v>GTX</v>
      </c>
      <c r="P2109">
        <f t="shared" si="1554"/>
        <v>550</v>
      </c>
      <c r="Q2109" t="str">
        <f t="shared" si="1555"/>
        <v>Melvin Marxen</v>
      </c>
      <c r="R2109" t="str">
        <f t="shared" si="1556"/>
        <v>Central</v>
      </c>
    </row>
    <row r="2110" spans="1:18">
      <c r="A2110" t="s">
        <v>2274</v>
      </c>
      <c r="B2110" t="s">
        <v>38</v>
      </c>
      <c r="C2110" t="s">
        <v>55</v>
      </c>
      <c r="D2110" t="s">
        <v>627</v>
      </c>
      <c r="E2110" t="s">
        <v>53</v>
      </c>
      <c r="F2110" s="1">
        <v>42856</v>
      </c>
      <c r="I2110" t="str">
        <f>VLOOKUP(pipeline!D2110,account,2,FALSE)</f>
        <v>technolgy</v>
      </c>
      <c r="J2110">
        <f t="shared" si="1569"/>
        <v>1993</v>
      </c>
      <c r="K2110">
        <f t="shared" si="1570"/>
        <v>1242.32</v>
      </c>
      <c r="L2110">
        <f t="shared" si="1571"/>
        <v>3027</v>
      </c>
      <c r="M2110" t="str">
        <f t="shared" si="1572"/>
        <v>United States</v>
      </c>
      <c r="N2110" t="str">
        <f t="shared" si="1573"/>
        <v>Acme Corporation</v>
      </c>
      <c r="O2110" t="str">
        <f t="shared" si="1574"/>
        <v>GTX</v>
      </c>
      <c r="P2110">
        <f t="shared" si="1554"/>
        <v>550</v>
      </c>
      <c r="Q2110" t="str">
        <f t="shared" si="1555"/>
        <v>Summer Sewald</v>
      </c>
      <c r="R2110" t="str">
        <f t="shared" si="1556"/>
        <v>West</v>
      </c>
    </row>
    <row r="2111" spans="1:18">
      <c r="A2111" t="s">
        <v>2275</v>
      </c>
      <c r="B2111" t="s">
        <v>39</v>
      </c>
      <c r="C2111" t="s">
        <v>55</v>
      </c>
      <c r="D2111" t="s">
        <v>106</v>
      </c>
      <c r="E2111" t="s">
        <v>52</v>
      </c>
      <c r="F2111" s="1">
        <v>42856</v>
      </c>
      <c r="G2111" s="1">
        <v>42898</v>
      </c>
      <c r="H2111">
        <v>0</v>
      </c>
      <c r="I2111" t="str">
        <f>VLOOKUP(pipeline!D2111,account,2,FALSE)</f>
        <v>software</v>
      </c>
      <c r="J2111">
        <f t="shared" ref="J2111:J2120" si="1575">VLOOKUP(D2111,account,3,FALSE)</f>
        <v>1996</v>
      </c>
      <c r="K2111">
        <f t="shared" ref="K2111:K2120" si="1576">VLOOKUP(D2111,account,4,FALSE)</f>
        <v>6354.87</v>
      </c>
      <c r="L2111">
        <f t="shared" ref="L2111:L2120" si="1577">VLOOKUP(D2111,account,5,FALSE)</f>
        <v>16780</v>
      </c>
      <c r="M2111" t="str">
        <f t="shared" ref="M2111:M2120" si="1578">VLOOKUP(D2111,account,6,FALSE)</f>
        <v>United States</v>
      </c>
      <c r="N2111" t="str">
        <f t="shared" ref="N2111:N2120" si="1579">VLOOKUP(D2111,accounts,7,FALSE)</f>
        <v>Bubba Gump</v>
      </c>
      <c r="O2111" t="str">
        <f t="shared" ref="O2111:O2120" si="1580">VLOOKUP(C2111,products,2,FALSE)</f>
        <v>GTX</v>
      </c>
      <c r="P2111">
        <f t="shared" si="1554"/>
        <v>550</v>
      </c>
      <c r="Q2111" t="str">
        <f t="shared" si="1555"/>
        <v>Summer Sewald</v>
      </c>
      <c r="R2111" t="str">
        <f t="shared" si="1556"/>
        <v>West</v>
      </c>
    </row>
    <row r="2112" spans="1:18">
      <c r="A2112" t="s">
        <v>2276</v>
      </c>
      <c r="B2112" t="s">
        <v>15</v>
      </c>
      <c r="C2112" t="s">
        <v>57</v>
      </c>
      <c r="D2112" t="s">
        <v>216</v>
      </c>
      <c r="E2112" t="s">
        <v>53</v>
      </c>
      <c r="F2112" s="1">
        <v>42856</v>
      </c>
      <c r="I2112" t="str">
        <f>VLOOKUP(pipeline!D2112,account,2,FALSE)</f>
        <v>entertainment</v>
      </c>
      <c r="J2112">
        <f t="shared" si="1575"/>
        <v>1998</v>
      </c>
      <c r="K2112">
        <f t="shared" si="1576"/>
        <v>217.87</v>
      </c>
      <c r="L2112">
        <f t="shared" si="1577"/>
        <v>551</v>
      </c>
      <c r="M2112" t="str">
        <f t="shared" si="1578"/>
        <v>United States</v>
      </c>
      <c r="N2112">
        <f t="shared" si="1579"/>
        <v>0</v>
      </c>
      <c r="O2112" t="str">
        <f t="shared" si="1580"/>
        <v>MG</v>
      </c>
      <c r="P2112">
        <f t="shared" si="1554"/>
        <v>3393</v>
      </c>
      <c r="Q2112" t="str">
        <f t="shared" si="1555"/>
        <v>Celia Rouche</v>
      </c>
      <c r="R2112" t="str">
        <f t="shared" si="1556"/>
        <v>West</v>
      </c>
    </row>
    <row r="2113" spans="1:18">
      <c r="A2113" t="s">
        <v>2277</v>
      </c>
      <c r="B2113" t="s">
        <v>22</v>
      </c>
      <c r="C2113" t="s">
        <v>59</v>
      </c>
      <c r="D2113" t="s">
        <v>226</v>
      </c>
      <c r="E2113" t="s">
        <v>52</v>
      </c>
      <c r="F2113" s="1">
        <v>42856</v>
      </c>
      <c r="G2113" s="1">
        <v>42865</v>
      </c>
      <c r="H2113">
        <v>0</v>
      </c>
      <c r="I2113" t="str">
        <f>VLOOKUP(pipeline!D2113,account,2,FALSE)</f>
        <v>medical</v>
      </c>
      <c r="J2113">
        <f t="shared" si="1575"/>
        <v>2017</v>
      </c>
      <c r="K2113">
        <f t="shared" si="1576"/>
        <v>4.54</v>
      </c>
      <c r="L2113">
        <f t="shared" si="1577"/>
        <v>9</v>
      </c>
      <c r="M2113" t="str">
        <f t="shared" si="1578"/>
        <v>United States</v>
      </c>
      <c r="N2113">
        <f t="shared" si="1579"/>
        <v>0</v>
      </c>
      <c r="O2113" t="str">
        <f t="shared" si="1580"/>
        <v>GTX</v>
      </c>
      <c r="P2113">
        <f t="shared" si="1554"/>
        <v>5482</v>
      </c>
      <c r="Q2113" t="str">
        <f t="shared" si="1555"/>
        <v>Dustin Brinkmann</v>
      </c>
      <c r="R2113" t="str">
        <f t="shared" si="1556"/>
        <v>Central</v>
      </c>
    </row>
    <row r="2114" spans="1:18">
      <c r="A2114" t="s">
        <v>2278</v>
      </c>
      <c r="B2114" t="s">
        <v>22</v>
      </c>
      <c r="C2114" t="s">
        <v>59</v>
      </c>
      <c r="D2114" t="s">
        <v>117</v>
      </c>
      <c r="E2114" t="s">
        <v>52</v>
      </c>
      <c r="F2114" s="1">
        <v>42856</v>
      </c>
      <c r="G2114" s="1">
        <v>42862</v>
      </c>
      <c r="H2114">
        <v>0</v>
      </c>
      <c r="I2114" t="str">
        <f>VLOOKUP(pipeline!D2114,account,2,FALSE)</f>
        <v>services</v>
      </c>
      <c r="J2114">
        <f t="shared" si="1575"/>
        <v>1997</v>
      </c>
      <c r="K2114">
        <f t="shared" si="1576"/>
        <v>2041.73</v>
      </c>
      <c r="L2114">
        <f t="shared" si="1577"/>
        <v>5276</v>
      </c>
      <c r="M2114" t="str">
        <f t="shared" si="1578"/>
        <v>United States</v>
      </c>
      <c r="N2114">
        <f t="shared" si="1579"/>
        <v>0</v>
      </c>
      <c r="O2114" t="str">
        <f t="shared" si="1580"/>
        <v>GTX</v>
      </c>
      <c r="P2114">
        <f t="shared" si="1554"/>
        <v>5482</v>
      </c>
      <c r="Q2114" t="str">
        <f t="shared" si="1555"/>
        <v>Dustin Brinkmann</v>
      </c>
      <c r="R2114" t="str">
        <f t="shared" si="1556"/>
        <v>Central</v>
      </c>
    </row>
    <row r="2115" spans="1:18">
      <c r="A2115" t="s">
        <v>2279</v>
      </c>
      <c r="B2115" t="s">
        <v>22</v>
      </c>
      <c r="C2115" t="s">
        <v>57</v>
      </c>
      <c r="D2115" t="s">
        <v>89</v>
      </c>
      <c r="E2115" t="s">
        <v>50</v>
      </c>
      <c r="F2115" s="1">
        <v>42856</v>
      </c>
      <c r="G2115" s="1">
        <v>42863</v>
      </c>
      <c r="H2115">
        <v>3971</v>
      </c>
      <c r="I2115" t="str">
        <f>VLOOKUP(pipeline!D2115,account,2,FALSE)</f>
        <v>medical</v>
      </c>
      <c r="J2115">
        <f t="shared" si="1575"/>
        <v>1992</v>
      </c>
      <c r="K2115">
        <f t="shared" si="1576"/>
        <v>3922.42</v>
      </c>
      <c r="L2115">
        <f t="shared" si="1577"/>
        <v>6837</v>
      </c>
      <c r="M2115" t="str">
        <f t="shared" si="1578"/>
        <v>United States</v>
      </c>
      <c r="N2115">
        <f t="shared" si="1579"/>
        <v>0</v>
      </c>
      <c r="O2115" t="str">
        <f t="shared" si="1580"/>
        <v>MG</v>
      </c>
      <c r="P2115">
        <f t="shared" si="1554"/>
        <v>3393</v>
      </c>
      <c r="Q2115" t="str">
        <f t="shared" si="1555"/>
        <v>Dustin Brinkmann</v>
      </c>
      <c r="R2115" t="str">
        <f t="shared" si="1556"/>
        <v>Central</v>
      </c>
    </row>
    <row r="2116" spans="1:18">
      <c r="A2116" t="s">
        <v>2280</v>
      </c>
      <c r="B2116" t="s">
        <v>29</v>
      </c>
      <c r="C2116" t="s">
        <v>55</v>
      </c>
      <c r="D2116" t="s">
        <v>238</v>
      </c>
      <c r="E2116" t="s">
        <v>50</v>
      </c>
      <c r="F2116" s="1">
        <v>42856</v>
      </c>
      <c r="G2116" s="1">
        <v>42871</v>
      </c>
      <c r="H2116">
        <v>554</v>
      </c>
      <c r="I2116" t="str">
        <f>VLOOKUP(pipeline!D2116,account,2,FALSE)</f>
        <v>marketing</v>
      </c>
      <c r="J2116">
        <f t="shared" si="1575"/>
        <v>2012</v>
      </c>
      <c r="K2116">
        <f t="shared" si="1576"/>
        <v>45.39</v>
      </c>
      <c r="L2116">
        <f t="shared" si="1577"/>
        <v>100</v>
      </c>
      <c r="M2116" t="str">
        <f t="shared" si="1578"/>
        <v>United States</v>
      </c>
      <c r="N2116" t="str">
        <f t="shared" si="1579"/>
        <v>Inity</v>
      </c>
      <c r="O2116" t="str">
        <f t="shared" si="1580"/>
        <v>GTX</v>
      </c>
      <c r="P2116">
        <f t="shared" si="1554"/>
        <v>550</v>
      </c>
      <c r="Q2116" t="str">
        <f t="shared" si="1555"/>
        <v>Melvin Marxen</v>
      </c>
      <c r="R2116" t="str">
        <f t="shared" si="1556"/>
        <v>Central</v>
      </c>
    </row>
    <row r="2117" spans="1:18">
      <c r="A2117" t="s">
        <v>2281</v>
      </c>
      <c r="B2117" t="s">
        <v>17</v>
      </c>
      <c r="C2117" t="s">
        <v>57</v>
      </c>
      <c r="D2117" t="s">
        <v>93</v>
      </c>
      <c r="E2117" t="s">
        <v>52</v>
      </c>
      <c r="F2117" s="1">
        <v>42856</v>
      </c>
      <c r="G2117" s="1">
        <v>42912</v>
      </c>
      <c r="H2117">
        <v>0</v>
      </c>
      <c r="I2117" t="str">
        <f>VLOOKUP(pipeline!D2117,account,2,FALSE)</f>
        <v>entertainment</v>
      </c>
      <c r="J2117">
        <f t="shared" si="1575"/>
        <v>1993</v>
      </c>
      <c r="K2117">
        <f t="shared" si="1576"/>
        <v>4269.9</v>
      </c>
      <c r="L2117">
        <f t="shared" si="1577"/>
        <v>6472</v>
      </c>
      <c r="M2117" t="str">
        <f t="shared" si="1578"/>
        <v>United States</v>
      </c>
      <c r="N2117" t="str">
        <f t="shared" si="1579"/>
        <v>Massive Dynamic</v>
      </c>
      <c r="O2117" t="str">
        <f t="shared" si="1580"/>
        <v>MG</v>
      </c>
      <c r="P2117">
        <f t="shared" si="1554"/>
        <v>3393</v>
      </c>
      <c r="Q2117" t="str">
        <f t="shared" si="1555"/>
        <v>Celia Rouche</v>
      </c>
      <c r="R2117" t="str">
        <f t="shared" si="1556"/>
        <v>West</v>
      </c>
    </row>
    <row r="2118" spans="1:18">
      <c r="A2118" t="s">
        <v>2282</v>
      </c>
      <c r="B2118" t="s">
        <v>17</v>
      </c>
      <c r="C2118" t="s">
        <v>58</v>
      </c>
      <c r="D2118" t="s">
        <v>112</v>
      </c>
      <c r="E2118" t="s">
        <v>50</v>
      </c>
      <c r="F2118" s="1">
        <v>42856</v>
      </c>
      <c r="G2118" s="1">
        <v>42902</v>
      </c>
      <c r="H2118">
        <v>1273</v>
      </c>
      <c r="I2118" t="str">
        <f>VLOOKUP(pipeline!D2118,account,2,FALSE)</f>
        <v>retail</v>
      </c>
      <c r="J2118">
        <f t="shared" si="1575"/>
        <v>1990</v>
      </c>
      <c r="K2118">
        <f t="shared" si="1576"/>
        <v>4968.91</v>
      </c>
      <c r="L2118">
        <f t="shared" si="1577"/>
        <v>7523</v>
      </c>
      <c r="M2118" t="str">
        <f t="shared" si="1578"/>
        <v>United States</v>
      </c>
      <c r="N2118">
        <f t="shared" si="1579"/>
        <v>0</v>
      </c>
      <c r="O2118" t="str">
        <f t="shared" si="1580"/>
        <v>GTX</v>
      </c>
      <c r="P2118">
        <f t="shared" si="1554"/>
        <v>1096</v>
      </c>
      <c r="Q2118" t="str">
        <f t="shared" si="1555"/>
        <v>Celia Rouche</v>
      </c>
      <c r="R2118" t="str">
        <f t="shared" si="1556"/>
        <v>West</v>
      </c>
    </row>
    <row r="2119" spans="1:18">
      <c r="A2119" t="s">
        <v>2283</v>
      </c>
      <c r="B2119" t="s">
        <v>41</v>
      </c>
      <c r="C2119" t="s">
        <v>57</v>
      </c>
      <c r="D2119" t="s">
        <v>200</v>
      </c>
      <c r="E2119" t="s">
        <v>53</v>
      </c>
      <c r="F2119" s="1">
        <v>42856</v>
      </c>
      <c r="I2119" t="str">
        <f>VLOOKUP(pipeline!D2119,account,2,FALSE)</f>
        <v>finance</v>
      </c>
      <c r="J2119">
        <f t="shared" si="1575"/>
        <v>1998</v>
      </c>
      <c r="K2119">
        <f t="shared" si="1576"/>
        <v>2022.14</v>
      </c>
      <c r="L2119">
        <f t="shared" si="1577"/>
        <v>5113</v>
      </c>
      <c r="M2119" t="str">
        <f t="shared" si="1578"/>
        <v>United States</v>
      </c>
      <c r="N2119">
        <f t="shared" si="1579"/>
        <v>0</v>
      </c>
      <c r="O2119" t="str">
        <f t="shared" si="1580"/>
        <v>MG</v>
      </c>
      <c r="P2119">
        <f t="shared" si="1554"/>
        <v>3393</v>
      </c>
      <c r="Q2119" t="str">
        <f t="shared" si="1555"/>
        <v>Summer Sewald</v>
      </c>
      <c r="R2119" t="str">
        <f t="shared" si="1556"/>
        <v>West</v>
      </c>
    </row>
    <row r="2120" spans="1:18">
      <c r="A2120" t="s">
        <v>2284</v>
      </c>
      <c r="B2120" t="s">
        <v>19</v>
      </c>
      <c r="C2120" t="s">
        <v>58</v>
      </c>
      <c r="D2120" t="s">
        <v>149</v>
      </c>
      <c r="E2120" t="s">
        <v>50</v>
      </c>
      <c r="F2120" s="1">
        <v>42857</v>
      </c>
      <c r="G2120" s="1">
        <v>42866</v>
      </c>
      <c r="H2120">
        <v>1300</v>
      </c>
      <c r="I2120" t="str">
        <f>VLOOKUP(pipeline!D2120,account,2,FALSE)</f>
        <v>technolgy</v>
      </c>
      <c r="J2120">
        <f t="shared" si="1575"/>
        <v>2005</v>
      </c>
      <c r="K2120">
        <f t="shared" si="1576"/>
        <v>1520.66</v>
      </c>
      <c r="L2120">
        <f t="shared" si="1577"/>
        <v>1806</v>
      </c>
      <c r="M2120" t="str">
        <f t="shared" si="1578"/>
        <v>United States</v>
      </c>
      <c r="N2120">
        <f t="shared" si="1579"/>
        <v>0</v>
      </c>
      <c r="O2120" t="str">
        <f t="shared" si="1580"/>
        <v>GTX</v>
      </c>
      <c r="P2120">
        <f t="shared" si="1554"/>
        <v>1096</v>
      </c>
      <c r="Q2120" t="str">
        <f t="shared" si="1555"/>
        <v>Dustin Brinkmann</v>
      </c>
      <c r="R2120" t="str">
        <f t="shared" si="1556"/>
        <v>Central</v>
      </c>
    </row>
    <row r="2121" spans="1:18">
      <c r="A2121" t="s">
        <v>2285</v>
      </c>
      <c r="B2121" t="s">
        <v>31</v>
      </c>
      <c r="C2121" t="s">
        <v>59</v>
      </c>
      <c r="D2121" t="s">
        <v>138</v>
      </c>
      <c r="E2121" t="s">
        <v>52</v>
      </c>
      <c r="F2121" s="1">
        <v>42857</v>
      </c>
      <c r="G2121" s="1">
        <v>42876</v>
      </c>
      <c r="H2121">
        <v>0</v>
      </c>
      <c r="I2121" t="str">
        <f>VLOOKUP(pipeline!D2121,account,2,FALSE)</f>
        <v>marketing</v>
      </c>
      <c r="J2121">
        <f t="shared" ref="J2121:J2130" si="1581">VLOOKUP(D2121,account,3,FALSE)</f>
        <v>1984</v>
      </c>
      <c r="K2121">
        <f t="shared" ref="K2121:K2130" si="1582">VLOOKUP(D2121,account,4,FALSE)</f>
        <v>3027.46</v>
      </c>
      <c r="L2121">
        <f t="shared" ref="L2121:L2130" si="1583">VLOOKUP(D2121,account,5,FALSE)</f>
        <v>9516</v>
      </c>
      <c r="M2121" t="str">
        <f t="shared" ref="M2121:M2130" si="1584">VLOOKUP(D2121,account,6,FALSE)</f>
        <v>Jordan</v>
      </c>
      <c r="N2121">
        <f t="shared" ref="N2121:N2130" si="1585">VLOOKUP(D2121,accounts,7,FALSE)</f>
        <v>0</v>
      </c>
      <c r="O2121" t="str">
        <f t="shared" ref="O2121:O2130" si="1586">VLOOKUP(C2121,products,2,FALSE)</f>
        <v>GTX</v>
      </c>
      <c r="P2121">
        <f t="shared" ref="P2121:P2130" si="1587">VLOOKUP(C2121,products,3,FALSE)</f>
        <v>5482</v>
      </c>
      <c r="Q2121" t="str">
        <f t="shared" ref="Q2121:Q2130" si="1588">VLOOKUP(B2121,sales,2,FALSE)</f>
        <v>Rocco Neubert</v>
      </c>
      <c r="R2121" t="str">
        <f t="shared" ref="R2121:R2130" si="1589">VLOOKUP(B2121,sales,3,FALSE)</f>
        <v>East</v>
      </c>
    </row>
    <row r="2122" spans="1:18">
      <c r="A2122" t="s">
        <v>2286</v>
      </c>
      <c r="B2122" t="s">
        <v>13</v>
      </c>
      <c r="C2122" t="s">
        <v>56</v>
      </c>
      <c r="D2122" t="s">
        <v>226</v>
      </c>
      <c r="E2122" t="s">
        <v>52</v>
      </c>
      <c r="F2122" s="1">
        <v>42857</v>
      </c>
      <c r="G2122" s="1">
        <v>42961</v>
      </c>
      <c r="H2122">
        <v>0</v>
      </c>
      <c r="I2122" t="str">
        <f>VLOOKUP(pipeline!D2122,account,2,FALSE)</f>
        <v>medical</v>
      </c>
      <c r="J2122">
        <f t="shared" si="1581"/>
        <v>2017</v>
      </c>
      <c r="K2122">
        <f t="shared" si="1582"/>
        <v>4.54</v>
      </c>
      <c r="L2122">
        <f t="shared" si="1583"/>
        <v>9</v>
      </c>
      <c r="M2122" t="str">
        <f t="shared" si="1584"/>
        <v>United States</v>
      </c>
      <c r="N2122">
        <f t="shared" si="1585"/>
        <v>0</v>
      </c>
      <c r="O2122" t="str">
        <f t="shared" si="1586"/>
        <v>MG</v>
      </c>
      <c r="P2122">
        <f t="shared" si="1587"/>
        <v>55</v>
      </c>
      <c r="Q2122" t="str">
        <f t="shared" si="1588"/>
        <v>Celia Rouche</v>
      </c>
      <c r="R2122" t="str">
        <f t="shared" si="1589"/>
        <v>West</v>
      </c>
    </row>
    <row r="2123" spans="1:18">
      <c r="A2123" t="s">
        <v>2287</v>
      </c>
      <c r="B2123" t="s">
        <v>14</v>
      </c>
      <c r="C2123" t="s">
        <v>57</v>
      </c>
      <c r="D2123" t="s">
        <v>101</v>
      </c>
      <c r="E2123" t="s">
        <v>50</v>
      </c>
      <c r="F2123" s="1">
        <v>42857</v>
      </c>
      <c r="G2123" s="1">
        <v>42865</v>
      </c>
      <c r="H2123">
        <v>3527</v>
      </c>
      <c r="I2123" t="str">
        <f>VLOOKUP(pipeline!D2123,account,2,FALSE)</f>
        <v>telecommunications</v>
      </c>
      <c r="J2123">
        <f t="shared" si="1581"/>
        <v>1999</v>
      </c>
      <c r="K2123">
        <f t="shared" si="1582"/>
        <v>1699.85</v>
      </c>
      <c r="L2123">
        <f t="shared" si="1583"/>
        <v>5108</v>
      </c>
      <c r="M2123" t="str">
        <f t="shared" si="1584"/>
        <v>United States</v>
      </c>
      <c r="N2123">
        <f t="shared" si="1585"/>
        <v>0</v>
      </c>
      <c r="O2123" t="str">
        <f t="shared" si="1586"/>
        <v>MG</v>
      </c>
      <c r="P2123">
        <f t="shared" si="1587"/>
        <v>3393</v>
      </c>
      <c r="Q2123" t="str">
        <f t="shared" si="1588"/>
        <v>Celia Rouche</v>
      </c>
      <c r="R2123" t="str">
        <f t="shared" si="1589"/>
        <v>West</v>
      </c>
    </row>
    <row r="2124" spans="1:18">
      <c r="A2124" t="s">
        <v>2288</v>
      </c>
      <c r="B2124" t="s">
        <v>27</v>
      </c>
      <c r="C2124" t="s">
        <v>55</v>
      </c>
      <c r="D2124" t="s">
        <v>155</v>
      </c>
      <c r="E2124" t="s">
        <v>50</v>
      </c>
      <c r="F2124" s="1">
        <v>42857</v>
      </c>
      <c r="G2124" s="1">
        <v>42861</v>
      </c>
      <c r="H2124">
        <v>526</v>
      </c>
      <c r="I2124" t="str">
        <f>VLOOKUP(pipeline!D2124,account,2,FALSE)</f>
        <v>technolgy</v>
      </c>
      <c r="J2124">
        <f t="shared" si="1581"/>
        <v>1983</v>
      </c>
      <c r="K2124">
        <f t="shared" si="1582"/>
        <v>1008.06</v>
      </c>
      <c r="L2124">
        <f t="shared" si="1583"/>
        <v>1238</v>
      </c>
      <c r="M2124" t="str">
        <f t="shared" si="1584"/>
        <v>United States</v>
      </c>
      <c r="N2124">
        <f t="shared" si="1585"/>
        <v>0</v>
      </c>
      <c r="O2124" t="str">
        <f t="shared" si="1586"/>
        <v>GTX</v>
      </c>
      <c r="P2124">
        <f t="shared" si="1587"/>
        <v>550</v>
      </c>
      <c r="Q2124" t="str">
        <f t="shared" si="1588"/>
        <v>Melvin Marxen</v>
      </c>
      <c r="R2124" t="str">
        <f t="shared" si="1589"/>
        <v>Central</v>
      </c>
    </row>
    <row r="2125" spans="1:18">
      <c r="A2125" t="s">
        <v>2289</v>
      </c>
      <c r="B2125" t="s">
        <v>38</v>
      </c>
      <c r="C2125" t="s">
        <v>56</v>
      </c>
      <c r="D2125" t="s">
        <v>226</v>
      </c>
      <c r="E2125" t="s">
        <v>52</v>
      </c>
      <c r="F2125" s="1">
        <v>42857</v>
      </c>
      <c r="G2125" s="1">
        <v>42896</v>
      </c>
      <c r="H2125">
        <v>0</v>
      </c>
      <c r="I2125" t="str">
        <f>VLOOKUP(pipeline!D2125,account,2,FALSE)</f>
        <v>medical</v>
      </c>
      <c r="J2125">
        <f t="shared" si="1581"/>
        <v>2017</v>
      </c>
      <c r="K2125">
        <f t="shared" si="1582"/>
        <v>4.54</v>
      </c>
      <c r="L2125">
        <f t="shared" si="1583"/>
        <v>9</v>
      </c>
      <c r="M2125" t="str">
        <f t="shared" si="1584"/>
        <v>United States</v>
      </c>
      <c r="N2125">
        <f t="shared" si="1585"/>
        <v>0</v>
      </c>
      <c r="O2125" t="str">
        <f t="shared" si="1586"/>
        <v>MG</v>
      </c>
      <c r="P2125">
        <f t="shared" si="1587"/>
        <v>55</v>
      </c>
      <c r="Q2125" t="str">
        <f t="shared" si="1588"/>
        <v>Summer Sewald</v>
      </c>
      <c r="R2125" t="str">
        <f t="shared" si="1589"/>
        <v>West</v>
      </c>
    </row>
    <row r="2126" spans="1:18">
      <c r="A2126" t="s">
        <v>2290</v>
      </c>
      <c r="B2126" t="s">
        <v>21</v>
      </c>
      <c r="C2126" t="s">
        <v>55</v>
      </c>
      <c r="D2126" t="s">
        <v>290</v>
      </c>
      <c r="E2126" t="s">
        <v>52</v>
      </c>
      <c r="F2126" s="1">
        <v>42857</v>
      </c>
      <c r="G2126" s="1">
        <v>42954</v>
      </c>
      <c r="H2126">
        <v>0</v>
      </c>
      <c r="I2126" t="str">
        <f>VLOOKUP(pipeline!D2126,account,2,FALSE)</f>
        <v>medical</v>
      </c>
      <c r="J2126">
        <f t="shared" si="1581"/>
        <v>2002</v>
      </c>
      <c r="K2126">
        <f t="shared" si="1582"/>
        <v>3178.24</v>
      </c>
      <c r="L2126">
        <f t="shared" si="1583"/>
        <v>4540</v>
      </c>
      <c r="M2126" t="str">
        <f t="shared" si="1584"/>
        <v>United States</v>
      </c>
      <c r="N2126">
        <f t="shared" si="1585"/>
        <v>0</v>
      </c>
      <c r="O2126" t="str">
        <f t="shared" si="1586"/>
        <v>GTX</v>
      </c>
      <c r="P2126">
        <f t="shared" si="1587"/>
        <v>550</v>
      </c>
      <c r="Q2126" t="str">
        <f t="shared" si="1588"/>
        <v>Dustin Brinkmann</v>
      </c>
      <c r="R2126" t="str">
        <f t="shared" si="1589"/>
        <v>Central</v>
      </c>
    </row>
    <row r="2127" spans="1:18">
      <c r="A2127" t="s">
        <v>2291</v>
      </c>
      <c r="B2127" t="s">
        <v>15</v>
      </c>
      <c r="C2127" t="s">
        <v>55</v>
      </c>
      <c r="D2127" t="s">
        <v>306</v>
      </c>
      <c r="E2127" t="s">
        <v>50</v>
      </c>
      <c r="F2127" s="1">
        <v>42857</v>
      </c>
      <c r="G2127" s="1">
        <v>42908</v>
      </c>
      <c r="H2127">
        <v>569</v>
      </c>
      <c r="I2127" t="str">
        <f>VLOOKUP(pipeline!D2127,account,2,FALSE)</f>
        <v>technolgy</v>
      </c>
      <c r="J2127">
        <f t="shared" si="1581"/>
        <v>1997</v>
      </c>
      <c r="K2127">
        <f t="shared" si="1582"/>
        <v>8170.38</v>
      </c>
      <c r="L2127">
        <f t="shared" si="1583"/>
        <v>16499</v>
      </c>
      <c r="M2127" t="str">
        <f t="shared" si="1584"/>
        <v>Korea</v>
      </c>
      <c r="N2127">
        <f t="shared" si="1585"/>
        <v>0</v>
      </c>
      <c r="O2127" t="str">
        <f t="shared" si="1586"/>
        <v>GTX</v>
      </c>
      <c r="P2127">
        <f t="shared" si="1587"/>
        <v>550</v>
      </c>
      <c r="Q2127" t="str">
        <f t="shared" si="1588"/>
        <v>Celia Rouche</v>
      </c>
      <c r="R2127" t="str">
        <f t="shared" si="1589"/>
        <v>West</v>
      </c>
    </row>
    <row r="2128" spans="1:18">
      <c r="A2128" t="s">
        <v>2292</v>
      </c>
      <c r="B2128" t="s">
        <v>40</v>
      </c>
      <c r="C2128" t="s">
        <v>59</v>
      </c>
      <c r="D2128" t="s">
        <v>106</v>
      </c>
      <c r="E2128" t="s">
        <v>50</v>
      </c>
      <c r="F2128" s="1">
        <v>42857</v>
      </c>
      <c r="G2128" s="1">
        <v>42869</v>
      </c>
      <c r="H2128">
        <v>6310</v>
      </c>
      <c r="I2128" t="str">
        <f>VLOOKUP(pipeline!D2128,account,2,FALSE)</f>
        <v>software</v>
      </c>
      <c r="J2128">
        <f t="shared" si="1581"/>
        <v>1996</v>
      </c>
      <c r="K2128">
        <f t="shared" si="1582"/>
        <v>6354.87</v>
      </c>
      <c r="L2128">
        <f t="shared" si="1583"/>
        <v>16780</v>
      </c>
      <c r="M2128" t="str">
        <f t="shared" si="1584"/>
        <v>United States</v>
      </c>
      <c r="N2128" t="str">
        <f t="shared" si="1585"/>
        <v>Bubba Gump</v>
      </c>
      <c r="O2128" t="str">
        <f t="shared" si="1586"/>
        <v>GTX</v>
      </c>
      <c r="P2128">
        <f t="shared" si="1587"/>
        <v>5482</v>
      </c>
      <c r="Q2128" t="str">
        <f t="shared" si="1588"/>
        <v>Summer Sewald</v>
      </c>
      <c r="R2128" t="str">
        <f t="shared" si="1589"/>
        <v>West</v>
      </c>
    </row>
    <row r="2129" spans="1:18">
      <c r="A2129" t="s">
        <v>2293</v>
      </c>
      <c r="B2129" t="s">
        <v>22</v>
      </c>
      <c r="C2129" t="s">
        <v>57</v>
      </c>
      <c r="D2129" t="s">
        <v>221</v>
      </c>
      <c r="E2129" t="s">
        <v>52</v>
      </c>
      <c r="F2129" s="1">
        <v>42857</v>
      </c>
      <c r="G2129" s="1">
        <v>42865</v>
      </c>
      <c r="H2129">
        <v>0</v>
      </c>
      <c r="I2129" t="str">
        <f>VLOOKUP(pipeline!D2129,account,2,FALSE)</f>
        <v>technolgy</v>
      </c>
      <c r="J2129">
        <f t="shared" si="1581"/>
        <v>2000</v>
      </c>
      <c r="K2129">
        <f t="shared" si="1582"/>
        <v>1223.72</v>
      </c>
      <c r="L2129">
        <f t="shared" si="1583"/>
        <v>2497</v>
      </c>
      <c r="M2129" t="str">
        <f t="shared" si="1584"/>
        <v>Norway</v>
      </c>
      <c r="N2129">
        <f t="shared" si="1585"/>
        <v>0</v>
      </c>
      <c r="O2129" t="str">
        <f t="shared" si="1586"/>
        <v>MG</v>
      </c>
      <c r="P2129">
        <f t="shared" si="1587"/>
        <v>3393</v>
      </c>
      <c r="Q2129" t="str">
        <f t="shared" si="1588"/>
        <v>Dustin Brinkmann</v>
      </c>
      <c r="R2129" t="str">
        <f t="shared" si="1589"/>
        <v>Central</v>
      </c>
    </row>
    <row r="2130" spans="1:18">
      <c r="A2130" t="s">
        <v>2294</v>
      </c>
      <c r="B2130" t="s">
        <v>35</v>
      </c>
      <c r="C2130" t="s">
        <v>58</v>
      </c>
      <c r="D2130" t="s">
        <v>210</v>
      </c>
      <c r="E2130" t="s">
        <v>50</v>
      </c>
      <c r="F2130" s="1">
        <v>42857</v>
      </c>
      <c r="G2130" s="1">
        <v>42872</v>
      </c>
      <c r="H2130">
        <v>1135</v>
      </c>
      <c r="I2130" t="str">
        <f>VLOOKUP(pipeline!D2130,account,2,FALSE)</f>
        <v>technolgy</v>
      </c>
      <c r="J2130">
        <f t="shared" si="1581"/>
        <v>1980</v>
      </c>
      <c r="K2130">
        <f t="shared" si="1582"/>
        <v>7708.38</v>
      </c>
      <c r="L2130">
        <f t="shared" si="1583"/>
        <v>13756</v>
      </c>
      <c r="M2130" t="str">
        <f t="shared" si="1584"/>
        <v>United States</v>
      </c>
      <c r="N2130">
        <f t="shared" si="1585"/>
        <v>0</v>
      </c>
      <c r="O2130" t="str">
        <f t="shared" si="1586"/>
        <v>GTX</v>
      </c>
      <c r="P2130">
        <f t="shared" si="1587"/>
        <v>1096</v>
      </c>
      <c r="Q2130" t="str">
        <f t="shared" si="1588"/>
        <v>Rocco Neubert</v>
      </c>
      <c r="R2130" t="str">
        <f t="shared" si="1589"/>
        <v>East</v>
      </c>
    </row>
    <row r="2131" spans="1:18">
      <c r="A2131" t="s">
        <v>2295</v>
      </c>
      <c r="B2131" t="s">
        <v>23</v>
      </c>
      <c r="C2131" t="s">
        <v>59</v>
      </c>
      <c r="D2131" t="s">
        <v>129</v>
      </c>
      <c r="E2131" t="s">
        <v>50</v>
      </c>
      <c r="F2131" s="1">
        <v>42857</v>
      </c>
      <c r="G2131" s="1">
        <v>42966</v>
      </c>
      <c r="H2131">
        <v>5145</v>
      </c>
      <c r="I2131" t="str">
        <f>VLOOKUP(pipeline!D2131,account,2,FALSE)</f>
        <v>marketing</v>
      </c>
      <c r="J2131">
        <f>VLOOKUP(D2131,account,3,FALSE)</f>
        <v>1995</v>
      </c>
      <c r="K2131">
        <f>VLOOKUP(D2131,account,4,FALSE)</f>
        <v>2173.98</v>
      </c>
      <c r="L2131">
        <f>VLOOKUP(D2131,account,5,FALSE)</f>
        <v>2928</v>
      </c>
      <c r="M2131" t="str">
        <f>VLOOKUP(D2131,account,6,FALSE)</f>
        <v>United States</v>
      </c>
      <c r="N2131" t="str">
        <f>VLOOKUP(D2131,accounts,7,FALSE)</f>
        <v>Inity</v>
      </c>
      <c r="O2131" t="str">
        <f>VLOOKUP(C2131,products,2,FALSE)</f>
        <v>GTX</v>
      </c>
      <c r="P2131">
        <f t="shared" ref="P2131:P2139" si="1590">VLOOKUP(C2131,products,3,FALSE)</f>
        <v>5482</v>
      </c>
      <c r="Q2131" t="str">
        <f t="shared" ref="Q2131:Q2139" si="1591">VLOOKUP(B2131,sales,2,FALSE)</f>
        <v>Dustin Brinkmann</v>
      </c>
      <c r="R2131" t="str">
        <f t="shared" ref="R2131:R2139" si="1592">VLOOKUP(B2131,sales,3,FALSE)</f>
        <v>Central</v>
      </c>
    </row>
    <row r="2132" spans="1:18">
      <c r="A2132" t="s">
        <v>2296</v>
      </c>
      <c r="B2132" t="s">
        <v>23</v>
      </c>
      <c r="C2132" t="s">
        <v>56</v>
      </c>
      <c r="D2132" t="s">
        <v>82</v>
      </c>
      <c r="E2132" t="s">
        <v>50</v>
      </c>
      <c r="F2132" s="1">
        <v>42857</v>
      </c>
      <c r="G2132" s="1">
        <v>42956</v>
      </c>
      <c r="H2132">
        <v>54</v>
      </c>
      <c r="I2132" t="str">
        <f>VLOOKUP(pipeline!D2132,account,2,FALSE)</f>
        <v>retail</v>
      </c>
      <c r="J2132">
        <f>VLOOKUP(D2132,account,3,FALSE)</f>
        <v>2001</v>
      </c>
      <c r="K2132">
        <f>VLOOKUP(D2132,account,4,FALSE)</f>
        <v>718.62</v>
      </c>
      <c r="L2132">
        <f>VLOOKUP(D2132,account,5,FALSE)</f>
        <v>2448</v>
      </c>
      <c r="M2132" t="str">
        <f>VLOOKUP(D2132,account,6,FALSE)</f>
        <v>United States</v>
      </c>
      <c r="N2132">
        <f>VLOOKUP(D2132,accounts,7,FALSE)</f>
        <v>0</v>
      </c>
      <c r="O2132" t="str">
        <f>VLOOKUP(C2132,products,2,FALSE)</f>
        <v>MG</v>
      </c>
      <c r="P2132">
        <f t="shared" si="1590"/>
        <v>55</v>
      </c>
      <c r="Q2132" t="str">
        <f t="shared" si="1591"/>
        <v>Dustin Brinkmann</v>
      </c>
      <c r="R2132" t="str">
        <f t="shared" si="1592"/>
        <v>Central</v>
      </c>
    </row>
    <row r="2133" spans="1:18">
      <c r="A2133" t="s">
        <v>2297</v>
      </c>
      <c r="B2133" t="s">
        <v>19</v>
      </c>
      <c r="C2133" t="s">
        <v>56</v>
      </c>
      <c r="D2133" t="s">
        <v>85</v>
      </c>
      <c r="E2133" t="s">
        <v>50</v>
      </c>
      <c r="F2133" s="1">
        <v>42858</v>
      </c>
      <c r="G2133" s="1">
        <v>42948</v>
      </c>
      <c r="H2133">
        <v>53</v>
      </c>
      <c r="I2133" t="str">
        <f>VLOOKUP(pipeline!D2133,account,2,FALSE)</f>
        <v>software</v>
      </c>
      <c r="J2133">
        <f t="shared" ref="J2133:J2138" si="1593">VLOOKUP(D2133,account,3,FALSE)</f>
        <v>1998</v>
      </c>
      <c r="K2133">
        <f t="shared" ref="K2133:K2138" si="1594">VLOOKUP(D2133,account,4,FALSE)</f>
        <v>2714.9</v>
      </c>
      <c r="L2133">
        <f t="shared" ref="L2133:L2138" si="1595">VLOOKUP(D2133,account,5,FALSE)</f>
        <v>2641</v>
      </c>
      <c r="M2133" t="str">
        <f t="shared" ref="M2133:M2138" si="1596">VLOOKUP(D2133,account,6,FALSE)</f>
        <v>United States</v>
      </c>
      <c r="N2133" t="str">
        <f t="shared" ref="N2133:N2138" si="1597">VLOOKUP(D2133,accounts,7,FALSE)</f>
        <v>Acme Corporation</v>
      </c>
      <c r="O2133" t="str">
        <f t="shared" ref="O2133:O2138" si="1598">VLOOKUP(C2133,products,2,FALSE)</f>
        <v>MG</v>
      </c>
      <c r="P2133">
        <f t="shared" si="1590"/>
        <v>55</v>
      </c>
      <c r="Q2133" t="str">
        <f t="shared" si="1591"/>
        <v>Dustin Brinkmann</v>
      </c>
      <c r="R2133" t="str">
        <f t="shared" si="1592"/>
        <v>Central</v>
      </c>
    </row>
    <row r="2134" spans="1:18">
      <c r="A2134" t="s">
        <v>2298</v>
      </c>
      <c r="B2134" t="s">
        <v>31</v>
      </c>
      <c r="C2134" t="s">
        <v>55</v>
      </c>
      <c r="D2134" t="s">
        <v>200</v>
      </c>
      <c r="E2134" t="s">
        <v>50</v>
      </c>
      <c r="F2134" s="1">
        <v>42858</v>
      </c>
      <c r="G2134" s="1">
        <v>42868</v>
      </c>
      <c r="H2134">
        <v>511</v>
      </c>
      <c r="I2134" t="str">
        <f>VLOOKUP(pipeline!D2134,account,2,FALSE)</f>
        <v>finance</v>
      </c>
      <c r="J2134">
        <f t="shared" si="1593"/>
        <v>1998</v>
      </c>
      <c r="K2134">
        <f t="shared" si="1594"/>
        <v>2022.14</v>
      </c>
      <c r="L2134">
        <f t="shared" si="1595"/>
        <v>5113</v>
      </c>
      <c r="M2134" t="str">
        <f t="shared" si="1596"/>
        <v>United States</v>
      </c>
      <c r="N2134">
        <f t="shared" si="1597"/>
        <v>0</v>
      </c>
      <c r="O2134" t="str">
        <f t="shared" si="1598"/>
        <v>GTX</v>
      </c>
      <c r="P2134">
        <f t="shared" si="1590"/>
        <v>550</v>
      </c>
      <c r="Q2134" t="str">
        <f t="shared" si="1591"/>
        <v>Rocco Neubert</v>
      </c>
      <c r="R2134" t="str">
        <f t="shared" si="1592"/>
        <v>East</v>
      </c>
    </row>
    <row r="2135" spans="1:18">
      <c r="A2135" t="s">
        <v>2299</v>
      </c>
      <c r="B2135" t="s">
        <v>31</v>
      </c>
      <c r="C2135" t="s">
        <v>59</v>
      </c>
      <c r="D2135" t="s">
        <v>210</v>
      </c>
      <c r="E2135" t="s">
        <v>50</v>
      </c>
      <c r="F2135" s="1">
        <v>42858</v>
      </c>
      <c r="G2135" s="1">
        <v>42972</v>
      </c>
      <c r="H2135">
        <v>5747</v>
      </c>
      <c r="I2135" t="str">
        <f>VLOOKUP(pipeline!D2135,account,2,FALSE)</f>
        <v>technolgy</v>
      </c>
      <c r="J2135">
        <f t="shared" si="1593"/>
        <v>1980</v>
      </c>
      <c r="K2135">
        <f t="shared" si="1594"/>
        <v>7708.38</v>
      </c>
      <c r="L2135">
        <f t="shared" si="1595"/>
        <v>13756</v>
      </c>
      <c r="M2135" t="str">
        <f t="shared" si="1596"/>
        <v>United States</v>
      </c>
      <c r="N2135">
        <f t="shared" si="1597"/>
        <v>0</v>
      </c>
      <c r="O2135" t="str">
        <f t="shared" si="1598"/>
        <v>GTX</v>
      </c>
      <c r="P2135">
        <f t="shared" si="1590"/>
        <v>5482</v>
      </c>
      <c r="Q2135" t="str">
        <f t="shared" si="1591"/>
        <v>Rocco Neubert</v>
      </c>
      <c r="R2135" t="str">
        <f t="shared" si="1592"/>
        <v>East</v>
      </c>
    </row>
    <row r="2136" spans="1:18">
      <c r="A2136" t="s">
        <v>2300</v>
      </c>
      <c r="B2136" t="s">
        <v>32</v>
      </c>
      <c r="C2136" t="s">
        <v>55</v>
      </c>
      <c r="D2136" t="s">
        <v>132</v>
      </c>
      <c r="E2136" t="s">
        <v>52</v>
      </c>
      <c r="F2136" s="1">
        <v>42858</v>
      </c>
      <c r="G2136" s="1">
        <v>42948</v>
      </c>
      <c r="H2136">
        <v>0</v>
      </c>
      <c r="I2136" t="str">
        <f>VLOOKUP(pipeline!D2136,account,2,FALSE)</f>
        <v>technolgy</v>
      </c>
      <c r="J2136">
        <f t="shared" si="1593"/>
        <v>1996</v>
      </c>
      <c r="K2136">
        <f t="shared" si="1594"/>
        <v>1100.04</v>
      </c>
      <c r="L2136">
        <f t="shared" si="1595"/>
        <v>2822</v>
      </c>
      <c r="M2136" t="str">
        <f t="shared" si="1596"/>
        <v>United States</v>
      </c>
      <c r="N2136">
        <f t="shared" si="1597"/>
        <v>0</v>
      </c>
      <c r="O2136" t="str">
        <f t="shared" si="1598"/>
        <v>GTX</v>
      </c>
      <c r="P2136">
        <f t="shared" si="1590"/>
        <v>550</v>
      </c>
      <c r="Q2136" t="str">
        <f t="shared" si="1591"/>
        <v>Rocco Neubert</v>
      </c>
      <c r="R2136" t="str">
        <f t="shared" si="1592"/>
        <v>East</v>
      </c>
    </row>
    <row r="2137" spans="1:18">
      <c r="A2137" t="s">
        <v>2301</v>
      </c>
      <c r="B2137" t="s">
        <v>25</v>
      </c>
      <c r="C2137" t="s">
        <v>55</v>
      </c>
      <c r="D2137" t="s">
        <v>309</v>
      </c>
      <c r="E2137" t="s">
        <v>50</v>
      </c>
      <c r="F2137" s="1">
        <v>42858</v>
      </c>
      <c r="G2137" s="1">
        <v>42958</v>
      </c>
      <c r="H2137">
        <v>596</v>
      </c>
      <c r="I2137" t="str">
        <f>VLOOKUP(pipeline!D2137,account,2,FALSE)</f>
        <v>marketing</v>
      </c>
      <c r="J2137">
        <f t="shared" si="1593"/>
        <v>1986</v>
      </c>
      <c r="K2137">
        <f t="shared" si="1594"/>
        <v>2403.58</v>
      </c>
      <c r="L2137">
        <f t="shared" si="1595"/>
        <v>8801</v>
      </c>
      <c r="M2137" t="str">
        <f t="shared" si="1596"/>
        <v>United States</v>
      </c>
      <c r="N2137">
        <f t="shared" si="1597"/>
        <v>0</v>
      </c>
      <c r="O2137" t="str">
        <f t="shared" si="1598"/>
        <v>GTX</v>
      </c>
      <c r="P2137">
        <f t="shared" si="1590"/>
        <v>550</v>
      </c>
      <c r="Q2137" t="str">
        <f t="shared" si="1591"/>
        <v>Melvin Marxen</v>
      </c>
      <c r="R2137" t="str">
        <f t="shared" si="1592"/>
        <v>Central</v>
      </c>
    </row>
    <row r="2138" spans="1:18">
      <c r="A2138" t="s">
        <v>2302</v>
      </c>
      <c r="B2138" t="s">
        <v>27</v>
      </c>
      <c r="C2138" t="s">
        <v>56</v>
      </c>
      <c r="D2138" t="s">
        <v>149</v>
      </c>
      <c r="E2138" t="s">
        <v>50</v>
      </c>
      <c r="F2138" s="1">
        <v>42858</v>
      </c>
      <c r="G2138" s="1">
        <v>42869</v>
      </c>
      <c r="H2138">
        <v>60</v>
      </c>
      <c r="I2138" t="str">
        <f>VLOOKUP(pipeline!D2138,account,2,FALSE)</f>
        <v>technolgy</v>
      </c>
      <c r="J2138">
        <f t="shared" si="1593"/>
        <v>2005</v>
      </c>
      <c r="K2138">
        <f t="shared" si="1594"/>
        <v>1520.66</v>
      </c>
      <c r="L2138">
        <f t="shared" si="1595"/>
        <v>1806</v>
      </c>
      <c r="M2138" t="str">
        <f t="shared" si="1596"/>
        <v>United States</v>
      </c>
      <c r="N2138">
        <f t="shared" si="1597"/>
        <v>0</v>
      </c>
      <c r="O2138" t="str">
        <f t="shared" si="1598"/>
        <v>MG</v>
      </c>
      <c r="P2138">
        <f t="shared" si="1590"/>
        <v>55</v>
      </c>
      <c r="Q2138" t="str">
        <f t="shared" si="1591"/>
        <v>Melvin Marxen</v>
      </c>
      <c r="R2138" t="str">
        <f t="shared" si="1592"/>
        <v>Central</v>
      </c>
    </row>
    <row r="2139" spans="1:18">
      <c r="A2139" t="s">
        <v>2303</v>
      </c>
      <c r="B2139" t="s">
        <v>15</v>
      </c>
      <c r="C2139" t="s">
        <v>57</v>
      </c>
      <c r="D2139" t="s">
        <v>167</v>
      </c>
      <c r="E2139" t="s">
        <v>52</v>
      </c>
      <c r="F2139" s="1">
        <v>42858</v>
      </c>
      <c r="G2139" s="1">
        <v>42868</v>
      </c>
      <c r="H2139">
        <v>0</v>
      </c>
      <c r="I2139" t="str">
        <f>VLOOKUP(pipeline!D2139,account,2,FALSE)</f>
        <v>marketing</v>
      </c>
      <c r="J2139">
        <f t="shared" ref="J2139:J2157" si="1599">VLOOKUP(D2139,account,3,FALSE)</f>
        <v>2000</v>
      </c>
      <c r="K2139">
        <f t="shared" ref="K2139:K2157" si="1600">VLOOKUP(D2139,account,4,FALSE)</f>
        <v>2952.73</v>
      </c>
      <c r="L2139">
        <f t="shared" ref="L2139:L2157" si="1601">VLOOKUP(D2139,account,5,FALSE)</f>
        <v>5107</v>
      </c>
      <c r="M2139" t="str">
        <f t="shared" ref="M2139:M2157" si="1602">VLOOKUP(D2139,account,6,FALSE)</f>
        <v>United States</v>
      </c>
      <c r="N2139">
        <f t="shared" ref="N2139:N2157" si="1603">VLOOKUP(D2139,accounts,7,FALSE)</f>
        <v>0</v>
      </c>
      <c r="O2139" t="str">
        <f t="shared" ref="O2139:O2157" si="1604">VLOOKUP(C2139,products,2,FALSE)</f>
        <v>MG</v>
      </c>
      <c r="P2139">
        <f t="shared" si="1590"/>
        <v>3393</v>
      </c>
      <c r="Q2139" t="str">
        <f t="shared" si="1591"/>
        <v>Celia Rouche</v>
      </c>
      <c r="R2139" t="str">
        <f t="shared" si="1592"/>
        <v>West</v>
      </c>
    </row>
    <row r="2140" spans="1:18">
      <c r="A2140" t="s">
        <v>2304</v>
      </c>
      <c r="B2140" t="s">
        <v>17</v>
      </c>
      <c r="C2140" t="s">
        <v>57</v>
      </c>
      <c r="D2140" t="s">
        <v>119</v>
      </c>
      <c r="E2140" t="s">
        <v>50</v>
      </c>
      <c r="F2140" s="1">
        <v>42858</v>
      </c>
      <c r="G2140" s="1">
        <v>42950</v>
      </c>
      <c r="H2140">
        <v>3718</v>
      </c>
      <c r="I2140" t="str">
        <f>VLOOKUP(pipeline!D2140,account,2,FALSE)</f>
        <v>entertainment</v>
      </c>
      <c r="J2140">
        <f t="shared" si="1599"/>
        <v>1992</v>
      </c>
      <c r="K2140">
        <f t="shared" si="1600"/>
        <v>324.19</v>
      </c>
      <c r="L2140">
        <f t="shared" si="1601"/>
        <v>978</v>
      </c>
      <c r="M2140" t="str">
        <f t="shared" si="1602"/>
        <v>United States</v>
      </c>
      <c r="N2140">
        <f t="shared" si="1603"/>
        <v>0</v>
      </c>
      <c r="O2140" t="str">
        <f t="shared" si="1604"/>
        <v>MG</v>
      </c>
      <c r="P2140">
        <f t="shared" ref="P2140:P2146" si="1605">VLOOKUP(C2140,products,3,FALSE)</f>
        <v>3393</v>
      </c>
      <c r="Q2140" t="str">
        <f t="shared" ref="Q2140:Q2146" si="1606">VLOOKUP(B2140,sales,2,FALSE)</f>
        <v>Celia Rouche</v>
      </c>
      <c r="R2140" t="str">
        <f t="shared" ref="R2140:R2146" si="1607">VLOOKUP(B2140,sales,3,FALSE)</f>
        <v>West</v>
      </c>
    </row>
    <row r="2141" spans="1:18">
      <c r="A2141" t="s">
        <v>2305</v>
      </c>
      <c r="B2141" t="s">
        <v>10</v>
      </c>
      <c r="C2141" t="s">
        <v>56</v>
      </c>
      <c r="D2141" t="s">
        <v>371</v>
      </c>
      <c r="E2141" t="s">
        <v>53</v>
      </c>
      <c r="F2141" s="1">
        <v>42858</v>
      </c>
      <c r="I2141" t="str">
        <f>VLOOKUP(pipeline!D2141,account,2,FALSE)</f>
        <v>retail</v>
      </c>
      <c r="J2141">
        <f t="shared" si="1599"/>
        <v>2003</v>
      </c>
      <c r="K2141">
        <f t="shared" si="1600"/>
        <v>223.8</v>
      </c>
      <c r="L2141">
        <f t="shared" si="1601"/>
        <v>299</v>
      </c>
      <c r="M2141" t="str">
        <f t="shared" si="1602"/>
        <v>United States</v>
      </c>
      <c r="N2141">
        <f t="shared" si="1603"/>
        <v>0</v>
      </c>
      <c r="O2141" t="str">
        <f t="shared" si="1604"/>
        <v>MG</v>
      </c>
      <c r="P2141">
        <f t="shared" si="1605"/>
        <v>55</v>
      </c>
      <c r="Q2141" t="str">
        <f t="shared" si="1606"/>
        <v>Cara Losch</v>
      </c>
      <c r="R2141" t="str">
        <f t="shared" si="1607"/>
        <v>East</v>
      </c>
    </row>
    <row r="2142" spans="1:18">
      <c r="A2142" t="s">
        <v>2306</v>
      </c>
      <c r="B2142" t="s">
        <v>10</v>
      </c>
      <c r="C2142" t="s">
        <v>57</v>
      </c>
      <c r="D2142" t="s">
        <v>318</v>
      </c>
      <c r="E2142" t="s">
        <v>52</v>
      </c>
      <c r="F2142" s="1">
        <v>42858</v>
      </c>
      <c r="G2142" s="1">
        <v>42874</v>
      </c>
      <c r="H2142">
        <v>0</v>
      </c>
      <c r="I2142" t="str">
        <f>VLOOKUP(pipeline!D2142,account,2,FALSE)</f>
        <v>retail</v>
      </c>
      <c r="J2142">
        <f t="shared" si="1599"/>
        <v>2000</v>
      </c>
      <c r="K2142">
        <f t="shared" si="1600"/>
        <v>167.89</v>
      </c>
      <c r="L2142">
        <f t="shared" si="1601"/>
        <v>493</v>
      </c>
      <c r="M2142" t="str">
        <f t="shared" si="1602"/>
        <v>Romania</v>
      </c>
      <c r="N2142">
        <f t="shared" si="1603"/>
        <v>0</v>
      </c>
      <c r="O2142" t="str">
        <f t="shared" si="1604"/>
        <v>MG</v>
      </c>
      <c r="P2142">
        <f t="shared" si="1605"/>
        <v>3393</v>
      </c>
      <c r="Q2142" t="str">
        <f t="shared" si="1606"/>
        <v>Cara Losch</v>
      </c>
      <c r="R2142" t="str">
        <f t="shared" si="1607"/>
        <v>East</v>
      </c>
    </row>
    <row r="2143" spans="1:18">
      <c r="A2143" t="s">
        <v>2307</v>
      </c>
      <c r="B2143" t="s">
        <v>41</v>
      </c>
      <c r="C2143" t="s">
        <v>55</v>
      </c>
      <c r="D2143" t="s">
        <v>306</v>
      </c>
      <c r="E2143" t="s">
        <v>50</v>
      </c>
      <c r="F2143" s="1">
        <v>42858</v>
      </c>
      <c r="G2143" s="1">
        <v>42885</v>
      </c>
      <c r="H2143">
        <v>493</v>
      </c>
      <c r="I2143" t="str">
        <f>VLOOKUP(pipeline!D2143,account,2,FALSE)</f>
        <v>technolgy</v>
      </c>
      <c r="J2143">
        <f t="shared" si="1599"/>
        <v>1997</v>
      </c>
      <c r="K2143">
        <f t="shared" si="1600"/>
        <v>8170.38</v>
      </c>
      <c r="L2143">
        <f t="shared" si="1601"/>
        <v>16499</v>
      </c>
      <c r="M2143" t="str">
        <f t="shared" si="1602"/>
        <v>Korea</v>
      </c>
      <c r="N2143">
        <f t="shared" si="1603"/>
        <v>0</v>
      </c>
      <c r="O2143" t="str">
        <f t="shared" si="1604"/>
        <v>GTX</v>
      </c>
      <c r="P2143">
        <f t="shared" si="1605"/>
        <v>550</v>
      </c>
      <c r="Q2143" t="str">
        <f t="shared" si="1606"/>
        <v>Summer Sewald</v>
      </c>
      <c r="R2143" t="str">
        <f t="shared" si="1607"/>
        <v>West</v>
      </c>
    </row>
    <row r="2144" spans="1:18">
      <c r="A2144" t="s">
        <v>2308</v>
      </c>
      <c r="B2144" t="s">
        <v>19</v>
      </c>
      <c r="C2144" t="s">
        <v>56</v>
      </c>
      <c r="D2144" t="s">
        <v>216</v>
      </c>
      <c r="E2144" t="s">
        <v>50</v>
      </c>
      <c r="F2144" s="1">
        <v>42859</v>
      </c>
      <c r="G2144" s="1">
        <v>42890</v>
      </c>
      <c r="H2144">
        <v>54</v>
      </c>
      <c r="I2144" t="str">
        <f>VLOOKUP(pipeline!D2144,account,2,FALSE)</f>
        <v>entertainment</v>
      </c>
      <c r="J2144">
        <f t="shared" si="1599"/>
        <v>1998</v>
      </c>
      <c r="K2144">
        <f t="shared" si="1600"/>
        <v>217.87</v>
      </c>
      <c r="L2144">
        <f t="shared" si="1601"/>
        <v>551</v>
      </c>
      <c r="M2144" t="str">
        <f t="shared" si="1602"/>
        <v>United States</v>
      </c>
      <c r="N2144">
        <f t="shared" si="1603"/>
        <v>0</v>
      </c>
      <c r="O2144" t="str">
        <f t="shared" si="1604"/>
        <v>MG</v>
      </c>
      <c r="P2144">
        <f t="shared" si="1605"/>
        <v>55</v>
      </c>
      <c r="Q2144" t="str">
        <f t="shared" si="1606"/>
        <v>Dustin Brinkmann</v>
      </c>
      <c r="R2144" t="str">
        <f t="shared" si="1607"/>
        <v>Central</v>
      </c>
    </row>
    <row r="2145" spans="1:18">
      <c r="A2145" t="s">
        <v>2309</v>
      </c>
      <c r="B2145" t="s">
        <v>19</v>
      </c>
      <c r="C2145" t="s">
        <v>56</v>
      </c>
      <c r="D2145" t="s">
        <v>145</v>
      </c>
      <c r="E2145" t="s">
        <v>50</v>
      </c>
      <c r="F2145" s="1">
        <v>42859</v>
      </c>
      <c r="G2145" s="1">
        <v>42895</v>
      </c>
      <c r="H2145">
        <v>52</v>
      </c>
      <c r="I2145" t="str">
        <f>VLOOKUP(pipeline!D2145,account,2,FALSE)</f>
        <v>marketing</v>
      </c>
      <c r="J2145">
        <f t="shared" si="1599"/>
        <v>1985</v>
      </c>
      <c r="K2145">
        <f t="shared" si="1600"/>
        <v>375.43</v>
      </c>
      <c r="L2145">
        <f t="shared" si="1601"/>
        <v>1190</v>
      </c>
      <c r="M2145" t="str">
        <f t="shared" si="1602"/>
        <v>United States</v>
      </c>
      <c r="N2145">
        <f t="shared" si="1603"/>
        <v>0</v>
      </c>
      <c r="O2145" t="str">
        <f t="shared" si="1604"/>
        <v>MG</v>
      </c>
      <c r="P2145">
        <f t="shared" si="1605"/>
        <v>55</v>
      </c>
      <c r="Q2145" t="str">
        <f t="shared" si="1606"/>
        <v>Dustin Brinkmann</v>
      </c>
      <c r="R2145" t="str">
        <f t="shared" si="1607"/>
        <v>Central</v>
      </c>
    </row>
    <row r="2146" spans="1:18">
      <c r="A2146" t="s">
        <v>2310</v>
      </c>
      <c r="B2146" t="s">
        <v>19</v>
      </c>
      <c r="C2146" t="s">
        <v>57</v>
      </c>
      <c r="D2146" t="s">
        <v>170</v>
      </c>
      <c r="E2146" t="s">
        <v>50</v>
      </c>
      <c r="F2146" s="1">
        <v>42859</v>
      </c>
      <c r="G2146" s="1">
        <v>42909</v>
      </c>
      <c r="H2146">
        <v>3813</v>
      </c>
      <c r="I2146" t="str">
        <f>VLOOKUP(pipeline!D2146,account,2,FALSE)</f>
        <v>technolgy</v>
      </c>
      <c r="J2146">
        <f t="shared" si="1599"/>
        <v>1987</v>
      </c>
      <c r="K2146">
        <f t="shared" si="1600"/>
        <v>2938.67</v>
      </c>
      <c r="L2146">
        <f t="shared" si="1601"/>
        <v>8775</v>
      </c>
      <c r="M2146" t="str">
        <f t="shared" si="1602"/>
        <v>Panama</v>
      </c>
      <c r="N2146">
        <f t="shared" si="1603"/>
        <v>0</v>
      </c>
      <c r="O2146" t="str">
        <f t="shared" si="1604"/>
        <v>MG</v>
      </c>
      <c r="P2146">
        <f t="shared" si="1605"/>
        <v>3393</v>
      </c>
      <c r="Q2146" t="str">
        <f t="shared" si="1606"/>
        <v>Dustin Brinkmann</v>
      </c>
      <c r="R2146" t="str">
        <f t="shared" si="1607"/>
        <v>Central</v>
      </c>
    </row>
    <row r="2147" spans="1:18">
      <c r="A2147" t="s">
        <v>2311</v>
      </c>
      <c r="B2147" t="s">
        <v>25</v>
      </c>
      <c r="C2147" t="s">
        <v>57</v>
      </c>
      <c r="D2147" t="s">
        <v>85</v>
      </c>
      <c r="E2147" t="s">
        <v>50</v>
      </c>
      <c r="F2147" s="1">
        <v>42859</v>
      </c>
      <c r="G2147" s="1">
        <v>42964</v>
      </c>
      <c r="H2147">
        <v>3560</v>
      </c>
      <c r="I2147" t="str">
        <f>VLOOKUP(pipeline!D2147,account,2,FALSE)</f>
        <v>software</v>
      </c>
      <c r="J2147">
        <f t="shared" si="1599"/>
        <v>1998</v>
      </c>
      <c r="K2147">
        <f t="shared" si="1600"/>
        <v>2714.9</v>
      </c>
      <c r="L2147">
        <f t="shared" si="1601"/>
        <v>2641</v>
      </c>
      <c r="M2147" t="str">
        <f t="shared" si="1602"/>
        <v>United States</v>
      </c>
      <c r="N2147" t="str">
        <f t="shared" si="1603"/>
        <v>Acme Corporation</v>
      </c>
      <c r="O2147" t="str">
        <f t="shared" si="1604"/>
        <v>MG</v>
      </c>
      <c r="P2147">
        <f>VLOOKUP(C2147,products,3,FALSE)</f>
        <v>3393</v>
      </c>
      <c r="Q2147" t="str">
        <f>VLOOKUP(B2147,sales,2,FALSE)</f>
        <v>Melvin Marxen</v>
      </c>
      <c r="R2147" t="str">
        <f>VLOOKUP(B2147,sales,3,FALSE)</f>
        <v>Central</v>
      </c>
    </row>
    <row r="2148" spans="1:18">
      <c r="A2148" t="s">
        <v>2312</v>
      </c>
      <c r="B2148" t="s">
        <v>21</v>
      </c>
      <c r="C2148" t="s">
        <v>55</v>
      </c>
      <c r="D2148" t="s">
        <v>89</v>
      </c>
      <c r="E2148" t="s">
        <v>52</v>
      </c>
      <c r="F2148" s="1">
        <v>42859</v>
      </c>
      <c r="G2148" s="1">
        <v>42865</v>
      </c>
      <c r="H2148">
        <v>0</v>
      </c>
      <c r="I2148" t="str">
        <f>VLOOKUP(pipeline!D2148,account,2,FALSE)</f>
        <v>medical</v>
      </c>
      <c r="J2148">
        <f t="shared" si="1599"/>
        <v>1992</v>
      </c>
      <c r="K2148">
        <f t="shared" si="1600"/>
        <v>3922.42</v>
      </c>
      <c r="L2148">
        <f t="shared" si="1601"/>
        <v>6837</v>
      </c>
      <c r="M2148" t="str">
        <f t="shared" si="1602"/>
        <v>United States</v>
      </c>
      <c r="N2148">
        <f t="shared" si="1603"/>
        <v>0</v>
      </c>
      <c r="O2148" t="str">
        <f t="shared" si="1604"/>
        <v>GTX</v>
      </c>
      <c r="P2148">
        <f t="shared" ref="P2148:P2157" si="1608">VLOOKUP(C2148,products,3,FALSE)</f>
        <v>550</v>
      </c>
      <c r="Q2148" t="str">
        <f t="shared" ref="Q2148:Q2157" si="1609">VLOOKUP(B2148,sales,2,FALSE)</f>
        <v>Dustin Brinkmann</v>
      </c>
      <c r="R2148" t="str">
        <f t="shared" ref="R2148:R2157" si="1610">VLOOKUP(B2148,sales,3,FALSE)</f>
        <v>Central</v>
      </c>
    </row>
    <row r="2149" spans="1:18">
      <c r="A2149" t="s">
        <v>2313</v>
      </c>
      <c r="B2149" t="s">
        <v>21</v>
      </c>
      <c r="C2149" t="s">
        <v>58</v>
      </c>
      <c r="D2149" t="s">
        <v>297</v>
      </c>
      <c r="E2149" t="s">
        <v>52</v>
      </c>
      <c r="F2149" s="1">
        <v>42859</v>
      </c>
      <c r="G2149" s="1">
        <v>42967</v>
      </c>
      <c r="H2149">
        <v>0</v>
      </c>
      <c r="I2149" t="str">
        <f>VLOOKUP(pipeline!D2149,account,2,FALSE)</f>
        <v>medical</v>
      </c>
      <c r="J2149">
        <f t="shared" si="1599"/>
        <v>1986</v>
      </c>
      <c r="K2149">
        <f t="shared" si="1600"/>
        <v>647.18</v>
      </c>
      <c r="L2149">
        <f t="shared" si="1601"/>
        <v>1185</v>
      </c>
      <c r="M2149" t="str">
        <f t="shared" si="1602"/>
        <v>Kenya</v>
      </c>
      <c r="N2149">
        <f t="shared" si="1603"/>
        <v>0</v>
      </c>
      <c r="O2149" t="str">
        <f t="shared" si="1604"/>
        <v>GTX</v>
      </c>
      <c r="P2149">
        <f t="shared" si="1608"/>
        <v>1096</v>
      </c>
      <c r="Q2149" t="str">
        <f t="shared" si="1609"/>
        <v>Dustin Brinkmann</v>
      </c>
      <c r="R2149" t="str">
        <f t="shared" si="1610"/>
        <v>Central</v>
      </c>
    </row>
    <row r="2150" spans="1:18">
      <c r="A2150" t="s">
        <v>2314</v>
      </c>
      <c r="B2150" t="s">
        <v>21</v>
      </c>
      <c r="C2150" t="s">
        <v>57</v>
      </c>
      <c r="D2150" t="s">
        <v>95</v>
      </c>
      <c r="E2150" t="s">
        <v>52</v>
      </c>
      <c r="F2150" s="1">
        <v>42859</v>
      </c>
      <c r="G2150" s="1">
        <v>42974</v>
      </c>
      <c r="H2150">
        <v>0</v>
      </c>
      <c r="I2150" t="str">
        <f>VLOOKUP(pipeline!D2150,account,2,FALSE)</f>
        <v>medical</v>
      </c>
      <c r="J2150">
        <f t="shared" si="1599"/>
        <v>1984</v>
      </c>
      <c r="K2150">
        <f t="shared" si="1600"/>
        <v>441.08</v>
      </c>
      <c r="L2150">
        <f t="shared" si="1601"/>
        <v>1210</v>
      </c>
      <c r="M2150" t="str">
        <f t="shared" si="1602"/>
        <v>United States</v>
      </c>
      <c r="N2150">
        <f t="shared" si="1603"/>
        <v>0</v>
      </c>
      <c r="O2150" t="str">
        <f t="shared" si="1604"/>
        <v>MG</v>
      </c>
      <c r="P2150">
        <f t="shared" si="1608"/>
        <v>3393</v>
      </c>
      <c r="Q2150" t="str">
        <f t="shared" si="1609"/>
        <v>Dustin Brinkmann</v>
      </c>
      <c r="R2150" t="str">
        <f t="shared" si="1610"/>
        <v>Central</v>
      </c>
    </row>
    <row r="2151" spans="1:18">
      <c r="A2151" t="s">
        <v>2315</v>
      </c>
      <c r="B2151" t="s">
        <v>29</v>
      </c>
      <c r="C2151" t="s">
        <v>58</v>
      </c>
      <c r="D2151" t="s">
        <v>143</v>
      </c>
      <c r="E2151" t="s">
        <v>52</v>
      </c>
      <c r="F2151" s="1">
        <v>42859</v>
      </c>
      <c r="G2151" s="1">
        <v>42972</v>
      </c>
      <c r="H2151">
        <v>0</v>
      </c>
      <c r="I2151" t="str">
        <f>VLOOKUP(pipeline!D2151,account,2,FALSE)</f>
        <v>finance</v>
      </c>
      <c r="J2151">
        <f t="shared" si="1599"/>
        <v>1987</v>
      </c>
      <c r="K2151">
        <f t="shared" si="1600"/>
        <v>1698.2</v>
      </c>
      <c r="L2151">
        <f t="shared" si="1601"/>
        <v>3798</v>
      </c>
      <c r="M2151" t="str">
        <f t="shared" si="1602"/>
        <v>United States</v>
      </c>
      <c r="N2151">
        <f t="shared" si="1603"/>
        <v>0</v>
      </c>
      <c r="O2151" t="str">
        <f t="shared" si="1604"/>
        <v>GTX</v>
      </c>
      <c r="P2151">
        <f t="shared" si="1608"/>
        <v>1096</v>
      </c>
      <c r="Q2151" t="str">
        <f t="shared" si="1609"/>
        <v>Melvin Marxen</v>
      </c>
      <c r="R2151" t="str">
        <f t="shared" si="1610"/>
        <v>Central</v>
      </c>
    </row>
    <row r="2152" spans="1:18">
      <c r="A2152" t="s">
        <v>2316</v>
      </c>
      <c r="B2152" t="s">
        <v>29</v>
      </c>
      <c r="C2152" t="s">
        <v>55</v>
      </c>
      <c r="D2152" t="s">
        <v>147</v>
      </c>
      <c r="E2152" t="s">
        <v>50</v>
      </c>
      <c r="F2152" s="1">
        <v>42859</v>
      </c>
      <c r="G2152" s="1">
        <v>42952</v>
      </c>
      <c r="H2152">
        <v>528</v>
      </c>
      <c r="I2152" t="str">
        <f>VLOOKUP(pipeline!D2152,account,2,FALSE)</f>
        <v>retail</v>
      </c>
      <c r="J2152">
        <f t="shared" si="1599"/>
        <v>2007</v>
      </c>
      <c r="K2152">
        <f t="shared" si="1600"/>
        <v>894.33</v>
      </c>
      <c r="L2152">
        <f t="shared" si="1601"/>
        <v>1635</v>
      </c>
      <c r="M2152" t="str">
        <f t="shared" si="1602"/>
        <v>Italy</v>
      </c>
      <c r="N2152">
        <f t="shared" si="1603"/>
        <v>0</v>
      </c>
      <c r="O2152" t="str">
        <f t="shared" si="1604"/>
        <v>GTX</v>
      </c>
      <c r="P2152">
        <f t="shared" si="1608"/>
        <v>550</v>
      </c>
      <c r="Q2152" t="str">
        <f t="shared" si="1609"/>
        <v>Melvin Marxen</v>
      </c>
      <c r="R2152" t="str">
        <f t="shared" si="1610"/>
        <v>Central</v>
      </c>
    </row>
    <row r="2153" spans="1:18">
      <c r="A2153" t="s">
        <v>2317</v>
      </c>
      <c r="B2153" t="s">
        <v>29</v>
      </c>
      <c r="C2153" t="s">
        <v>58</v>
      </c>
      <c r="D2153" t="s">
        <v>143</v>
      </c>
      <c r="E2153" t="s">
        <v>50</v>
      </c>
      <c r="F2153" s="1">
        <v>42859</v>
      </c>
      <c r="G2153" s="1">
        <v>42906</v>
      </c>
      <c r="H2153">
        <v>1188</v>
      </c>
      <c r="I2153" t="str">
        <f>VLOOKUP(pipeline!D2153,account,2,FALSE)</f>
        <v>finance</v>
      </c>
      <c r="J2153">
        <f t="shared" si="1599"/>
        <v>1987</v>
      </c>
      <c r="K2153">
        <f t="shared" si="1600"/>
        <v>1698.2</v>
      </c>
      <c r="L2153">
        <f t="shared" si="1601"/>
        <v>3798</v>
      </c>
      <c r="M2153" t="str">
        <f t="shared" si="1602"/>
        <v>United States</v>
      </c>
      <c r="N2153">
        <f t="shared" si="1603"/>
        <v>0</v>
      </c>
      <c r="O2153" t="str">
        <f t="shared" si="1604"/>
        <v>GTX</v>
      </c>
      <c r="P2153">
        <f t="shared" si="1608"/>
        <v>1096</v>
      </c>
      <c r="Q2153" t="str">
        <f t="shared" si="1609"/>
        <v>Melvin Marxen</v>
      </c>
      <c r="R2153" t="str">
        <f t="shared" si="1610"/>
        <v>Central</v>
      </c>
    </row>
    <row r="2154" spans="1:18">
      <c r="A2154" t="s">
        <v>2318</v>
      </c>
      <c r="B2154" t="s">
        <v>35</v>
      </c>
      <c r="C2154" t="s">
        <v>59</v>
      </c>
      <c r="D2154" t="s">
        <v>124</v>
      </c>
      <c r="E2154" t="s">
        <v>52</v>
      </c>
      <c r="F2154" s="1">
        <v>42859</v>
      </c>
      <c r="G2154" s="1">
        <v>42993</v>
      </c>
      <c r="H2154">
        <v>0</v>
      </c>
      <c r="I2154" t="str">
        <f>VLOOKUP(pipeline!D2154,account,2,FALSE)</f>
        <v>entertainment</v>
      </c>
      <c r="J2154">
        <f t="shared" si="1599"/>
        <v>1989</v>
      </c>
      <c r="K2154">
        <f t="shared" si="1600"/>
        <v>3838.39</v>
      </c>
      <c r="L2154">
        <f t="shared" si="1601"/>
        <v>8274</v>
      </c>
      <c r="M2154" t="str">
        <f t="shared" si="1602"/>
        <v>United States</v>
      </c>
      <c r="N2154">
        <f t="shared" si="1603"/>
        <v>0</v>
      </c>
      <c r="O2154" t="str">
        <f t="shared" si="1604"/>
        <v>GTX</v>
      </c>
      <c r="P2154">
        <f t="shared" si="1608"/>
        <v>5482</v>
      </c>
      <c r="Q2154" t="str">
        <f t="shared" si="1609"/>
        <v>Rocco Neubert</v>
      </c>
      <c r="R2154" t="str">
        <f t="shared" si="1610"/>
        <v>East</v>
      </c>
    </row>
    <row r="2155" spans="1:18">
      <c r="A2155" t="s">
        <v>2319</v>
      </c>
      <c r="B2155" t="s">
        <v>23</v>
      </c>
      <c r="C2155" t="s">
        <v>57</v>
      </c>
      <c r="D2155" t="s">
        <v>208</v>
      </c>
      <c r="E2155" t="s">
        <v>52</v>
      </c>
      <c r="F2155" s="1">
        <v>42859</v>
      </c>
      <c r="G2155" s="1">
        <v>42865</v>
      </c>
      <c r="H2155">
        <v>0</v>
      </c>
      <c r="I2155" t="str">
        <f>VLOOKUP(pipeline!D2155,account,2,FALSE)</f>
        <v>software</v>
      </c>
      <c r="J2155">
        <f t="shared" si="1599"/>
        <v>1982</v>
      </c>
      <c r="K2155">
        <f t="shared" si="1600"/>
        <v>4618</v>
      </c>
      <c r="L2155">
        <f t="shared" si="1601"/>
        <v>10083</v>
      </c>
      <c r="M2155" t="str">
        <f t="shared" si="1602"/>
        <v>United States</v>
      </c>
      <c r="N2155">
        <f t="shared" si="1603"/>
        <v>0</v>
      </c>
      <c r="O2155" t="str">
        <f t="shared" si="1604"/>
        <v>MG</v>
      </c>
      <c r="P2155">
        <f t="shared" si="1608"/>
        <v>3393</v>
      </c>
      <c r="Q2155" t="str">
        <f t="shared" si="1609"/>
        <v>Dustin Brinkmann</v>
      </c>
      <c r="R2155" t="str">
        <f t="shared" si="1610"/>
        <v>Central</v>
      </c>
    </row>
    <row r="2156" spans="1:18">
      <c r="A2156" t="s">
        <v>2320</v>
      </c>
      <c r="B2156" t="s">
        <v>23</v>
      </c>
      <c r="C2156" t="s">
        <v>55</v>
      </c>
      <c r="D2156" t="s">
        <v>297</v>
      </c>
      <c r="E2156" t="s">
        <v>50</v>
      </c>
      <c r="F2156" s="1">
        <v>42859</v>
      </c>
      <c r="G2156" s="1">
        <v>42956</v>
      </c>
      <c r="H2156">
        <v>590</v>
      </c>
      <c r="I2156" t="str">
        <f>VLOOKUP(pipeline!D2156,account,2,FALSE)</f>
        <v>medical</v>
      </c>
      <c r="J2156">
        <f t="shared" si="1599"/>
        <v>1986</v>
      </c>
      <c r="K2156">
        <f t="shared" si="1600"/>
        <v>647.18</v>
      </c>
      <c r="L2156">
        <f t="shared" si="1601"/>
        <v>1185</v>
      </c>
      <c r="M2156" t="str">
        <f t="shared" si="1602"/>
        <v>Kenya</v>
      </c>
      <c r="N2156">
        <f t="shared" si="1603"/>
        <v>0</v>
      </c>
      <c r="O2156" t="str">
        <f t="shared" si="1604"/>
        <v>GTX</v>
      </c>
      <c r="P2156">
        <f t="shared" si="1608"/>
        <v>550</v>
      </c>
      <c r="Q2156" t="str">
        <f t="shared" si="1609"/>
        <v>Dustin Brinkmann</v>
      </c>
      <c r="R2156" t="str">
        <f t="shared" si="1610"/>
        <v>Central</v>
      </c>
    </row>
    <row r="2157" spans="1:18">
      <c r="A2157" t="s">
        <v>2321</v>
      </c>
      <c r="B2157" t="s">
        <v>17</v>
      </c>
      <c r="C2157" t="s">
        <v>55</v>
      </c>
      <c r="D2157" t="s">
        <v>196</v>
      </c>
      <c r="E2157" t="s">
        <v>50</v>
      </c>
      <c r="F2157" s="1">
        <v>42859</v>
      </c>
      <c r="G2157" s="1">
        <v>42961</v>
      </c>
      <c r="H2157">
        <v>578</v>
      </c>
      <c r="I2157" t="str">
        <f>VLOOKUP(pipeline!D2157,account,2,FALSE)</f>
        <v>employment</v>
      </c>
      <c r="J2157">
        <f t="shared" si="1599"/>
        <v>1983</v>
      </c>
      <c r="K2157">
        <f t="shared" si="1600"/>
        <v>2871.35</v>
      </c>
      <c r="L2157">
        <f t="shared" si="1601"/>
        <v>9561</v>
      </c>
      <c r="M2157" t="str">
        <f t="shared" si="1602"/>
        <v>United States</v>
      </c>
      <c r="N2157">
        <f t="shared" si="1603"/>
        <v>0</v>
      </c>
      <c r="O2157" t="str">
        <f t="shared" si="1604"/>
        <v>GTX</v>
      </c>
      <c r="P2157">
        <f t="shared" si="1608"/>
        <v>550</v>
      </c>
      <c r="Q2157" t="str">
        <f t="shared" si="1609"/>
        <v>Celia Rouche</v>
      </c>
      <c r="R2157" t="str">
        <f t="shared" si="1610"/>
        <v>West</v>
      </c>
    </row>
    <row r="2158" spans="1:18">
      <c r="A2158" t="s">
        <v>2322</v>
      </c>
      <c r="B2158" t="s">
        <v>41</v>
      </c>
      <c r="C2158" t="s">
        <v>55</v>
      </c>
      <c r="D2158" t="s">
        <v>194</v>
      </c>
      <c r="E2158" t="s">
        <v>52</v>
      </c>
      <c r="F2158" s="1">
        <v>42859</v>
      </c>
      <c r="G2158" s="1">
        <v>42864</v>
      </c>
      <c r="H2158">
        <v>0</v>
      </c>
      <c r="I2158" t="str">
        <f>VLOOKUP(pipeline!D2158,account,2,FALSE)</f>
        <v>medical</v>
      </c>
      <c r="J2158">
        <f t="shared" ref="J2158:J2171" si="1611">VLOOKUP(D2158,account,3,FALSE)</f>
        <v>2004</v>
      </c>
      <c r="K2158">
        <f t="shared" ref="K2158:K2171" si="1612">VLOOKUP(D2158,account,4,FALSE)</f>
        <v>1618.89</v>
      </c>
      <c r="L2158">
        <f t="shared" ref="L2158:L2171" si="1613">VLOOKUP(D2158,account,5,FALSE)</f>
        <v>3889</v>
      </c>
      <c r="M2158" t="str">
        <f t="shared" ref="M2158:M2171" si="1614">VLOOKUP(D2158,account,6,FALSE)</f>
        <v>United States</v>
      </c>
      <c r="N2158">
        <f t="shared" ref="N2158:N2171" si="1615">VLOOKUP(D2158,accounts,7,FALSE)</f>
        <v>0</v>
      </c>
      <c r="O2158" t="str">
        <f t="shared" ref="O2158:O2171" si="1616">VLOOKUP(C2158,products,2,FALSE)</f>
        <v>GTX</v>
      </c>
      <c r="P2158">
        <f>VLOOKUP(C2158,products,3,FALSE)</f>
        <v>550</v>
      </c>
      <c r="Q2158" t="str">
        <f>VLOOKUP(B2158,sales,2,FALSE)</f>
        <v>Summer Sewald</v>
      </c>
      <c r="R2158" t="str">
        <f>VLOOKUP(B2158,sales,3,FALSE)</f>
        <v>West</v>
      </c>
    </row>
    <row r="2159" spans="1:18">
      <c r="A2159" t="s">
        <v>2323</v>
      </c>
      <c r="B2159" t="s">
        <v>19</v>
      </c>
      <c r="C2159" t="s">
        <v>57</v>
      </c>
      <c r="D2159" t="s">
        <v>97</v>
      </c>
      <c r="E2159" t="s">
        <v>52</v>
      </c>
      <c r="F2159" s="1">
        <v>42860</v>
      </c>
      <c r="G2159" s="1">
        <v>42962</v>
      </c>
      <c r="H2159">
        <v>0</v>
      </c>
      <c r="I2159" t="str">
        <f>VLOOKUP(pipeline!D2159,account,2,FALSE)</f>
        <v>medical</v>
      </c>
      <c r="J2159">
        <f t="shared" si="1611"/>
        <v>2012</v>
      </c>
      <c r="K2159">
        <f t="shared" si="1612"/>
        <v>587.34</v>
      </c>
      <c r="L2159">
        <f t="shared" si="1613"/>
        <v>1356</v>
      </c>
      <c r="M2159" t="str">
        <f t="shared" si="1614"/>
        <v>Philipines</v>
      </c>
      <c r="N2159">
        <f t="shared" si="1615"/>
        <v>0</v>
      </c>
      <c r="O2159" t="str">
        <f t="shared" si="1616"/>
        <v>MG</v>
      </c>
      <c r="P2159">
        <f>VLOOKUP(C2159,products,3,FALSE)</f>
        <v>3393</v>
      </c>
      <c r="Q2159" t="str">
        <f>VLOOKUP(B2159,sales,2,FALSE)</f>
        <v>Dustin Brinkmann</v>
      </c>
      <c r="R2159" t="str">
        <f>VLOOKUP(B2159,sales,3,FALSE)</f>
        <v>Central</v>
      </c>
    </row>
    <row r="2160" spans="1:18">
      <c r="A2160" t="s">
        <v>2324</v>
      </c>
      <c r="B2160" t="s">
        <v>32</v>
      </c>
      <c r="C2160" t="s">
        <v>58</v>
      </c>
      <c r="D2160" t="s">
        <v>266</v>
      </c>
      <c r="E2160" t="s">
        <v>53</v>
      </c>
      <c r="F2160" s="1">
        <v>42860</v>
      </c>
      <c r="I2160" t="str">
        <f>VLOOKUP(pipeline!D2160,account,2,FALSE)</f>
        <v>finance</v>
      </c>
      <c r="J2160">
        <f t="shared" si="1611"/>
        <v>1993</v>
      </c>
      <c r="K2160">
        <f t="shared" si="1612"/>
        <v>7537.24</v>
      </c>
      <c r="L2160">
        <f t="shared" si="1613"/>
        <v>20293</v>
      </c>
      <c r="M2160" t="str">
        <f t="shared" si="1614"/>
        <v>United States</v>
      </c>
      <c r="N2160">
        <f t="shared" si="1615"/>
        <v>0</v>
      </c>
      <c r="O2160" t="str">
        <f t="shared" si="1616"/>
        <v>GTX</v>
      </c>
      <c r="P2160">
        <f>VLOOKUP(C2160,products,3,FALSE)</f>
        <v>1096</v>
      </c>
      <c r="Q2160" t="str">
        <f>VLOOKUP(B2160,sales,2,FALSE)</f>
        <v>Rocco Neubert</v>
      </c>
      <c r="R2160" t="str">
        <f>VLOOKUP(B2160,sales,3,FALSE)</f>
        <v>East</v>
      </c>
    </row>
    <row r="2161" spans="1:18">
      <c r="A2161" t="s">
        <v>2325</v>
      </c>
      <c r="B2161" t="s">
        <v>34</v>
      </c>
      <c r="C2161" t="s">
        <v>58</v>
      </c>
      <c r="D2161" t="s">
        <v>191</v>
      </c>
      <c r="E2161" t="s">
        <v>50</v>
      </c>
      <c r="F2161" s="1">
        <v>42860</v>
      </c>
      <c r="G2161" s="1">
        <v>42973</v>
      </c>
      <c r="H2161">
        <v>1161</v>
      </c>
      <c r="I2161" t="str">
        <f>VLOOKUP(pipeline!D2161,account,2,FALSE)</f>
        <v>retail</v>
      </c>
      <c r="J2161">
        <f t="shared" si="1611"/>
        <v>2004</v>
      </c>
      <c r="K2161">
        <f t="shared" si="1612"/>
        <v>702.72</v>
      </c>
      <c r="L2161">
        <f t="shared" si="1613"/>
        <v>1831</v>
      </c>
      <c r="M2161" t="str">
        <f t="shared" si="1614"/>
        <v>United States</v>
      </c>
      <c r="N2161">
        <f t="shared" si="1615"/>
        <v>0</v>
      </c>
      <c r="O2161" t="str">
        <f t="shared" si="1616"/>
        <v>GTX</v>
      </c>
      <c r="P2161">
        <f t="shared" ref="P2161:P2166" si="1617">VLOOKUP(C2161,products,3,FALSE)</f>
        <v>1096</v>
      </c>
      <c r="Q2161" t="str">
        <f t="shared" ref="Q2161:Q2166" si="1618">VLOOKUP(B2161,sales,2,FALSE)</f>
        <v>Rocco Neubert</v>
      </c>
      <c r="R2161" t="str">
        <f t="shared" ref="R2161:R2166" si="1619">VLOOKUP(B2161,sales,3,FALSE)</f>
        <v>East</v>
      </c>
    </row>
    <row r="2162" spans="1:18">
      <c r="A2162" t="s">
        <v>2326</v>
      </c>
      <c r="B2162" t="s">
        <v>34</v>
      </c>
      <c r="C2162" t="s">
        <v>58</v>
      </c>
      <c r="D2162" t="s">
        <v>115</v>
      </c>
      <c r="E2162" t="s">
        <v>50</v>
      </c>
      <c r="F2162" s="1">
        <v>42860</v>
      </c>
      <c r="G2162" s="1">
        <v>42861</v>
      </c>
      <c r="H2162">
        <v>1101</v>
      </c>
      <c r="I2162" t="str">
        <f>VLOOKUP(pipeline!D2162,account,2,FALSE)</f>
        <v>finance</v>
      </c>
      <c r="J2162">
        <f t="shared" si="1611"/>
        <v>1993</v>
      </c>
      <c r="K2162">
        <f t="shared" si="1612"/>
        <v>646.1</v>
      </c>
      <c r="L2162">
        <f t="shared" si="1613"/>
        <v>883</v>
      </c>
      <c r="M2162" t="str">
        <f t="shared" si="1614"/>
        <v>United States</v>
      </c>
      <c r="N2162" t="str">
        <f t="shared" si="1615"/>
        <v>Golddex</v>
      </c>
      <c r="O2162" t="str">
        <f t="shared" si="1616"/>
        <v>GTX</v>
      </c>
      <c r="P2162">
        <f t="shared" si="1617"/>
        <v>1096</v>
      </c>
      <c r="Q2162" t="str">
        <f t="shared" si="1618"/>
        <v>Rocco Neubert</v>
      </c>
      <c r="R2162" t="str">
        <f t="shared" si="1619"/>
        <v>East</v>
      </c>
    </row>
    <row r="2163" spans="1:18">
      <c r="A2163" t="s">
        <v>2327</v>
      </c>
      <c r="B2163" t="s">
        <v>27</v>
      </c>
      <c r="C2163" t="s">
        <v>55</v>
      </c>
      <c r="D2163" t="s">
        <v>309</v>
      </c>
      <c r="E2163" t="s">
        <v>50</v>
      </c>
      <c r="F2163" s="1">
        <v>42860</v>
      </c>
      <c r="G2163" s="1">
        <v>42959</v>
      </c>
      <c r="H2163">
        <v>511</v>
      </c>
      <c r="I2163" t="str">
        <f>VLOOKUP(pipeline!D2163,account,2,FALSE)</f>
        <v>marketing</v>
      </c>
      <c r="J2163">
        <f t="shared" si="1611"/>
        <v>1986</v>
      </c>
      <c r="K2163">
        <f t="shared" si="1612"/>
        <v>2403.58</v>
      </c>
      <c r="L2163">
        <f t="shared" si="1613"/>
        <v>8801</v>
      </c>
      <c r="M2163" t="str">
        <f t="shared" si="1614"/>
        <v>United States</v>
      </c>
      <c r="N2163">
        <f t="shared" si="1615"/>
        <v>0</v>
      </c>
      <c r="O2163" t="str">
        <f t="shared" si="1616"/>
        <v>GTX</v>
      </c>
      <c r="P2163">
        <f t="shared" si="1617"/>
        <v>550</v>
      </c>
      <c r="Q2163" t="str">
        <f t="shared" si="1618"/>
        <v>Melvin Marxen</v>
      </c>
      <c r="R2163" t="str">
        <f t="shared" si="1619"/>
        <v>Central</v>
      </c>
    </row>
    <row r="2164" spans="1:18">
      <c r="A2164" t="s">
        <v>2328</v>
      </c>
      <c r="B2164" t="s">
        <v>27</v>
      </c>
      <c r="C2164" t="s">
        <v>56</v>
      </c>
      <c r="D2164" t="s">
        <v>226</v>
      </c>
      <c r="E2164" t="s">
        <v>50</v>
      </c>
      <c r="F2164" s="1">
        <v>42860</v>
      </c>
      <c r="G2164" s="1">
        <v>42948</v>
      </c>
      <c r="H2164">
        <v>57</v>
      </c>
      <c r="I2164" t="str">
        <f>VLOOKUP(pipeline!D2164,account,2,FALSE)</f>
        <v>medical</v>
      </c>
      <c r="J2164">
        <f t="shared" si="1611"/>
        <v>2017</v>
      </c>
      <c r="K2164">
        <f t="shared" si="1612"/>
        <v>4.54</v>
      </c>
      <c r="L2164">
        <f t="shared" si="1613"/>
        <v>9</v>
      </c>
      <c r="M2164" t="str">
        <f t="shared" si="1614"/>
        <v>United States</v>
      </c>
      <c r="N2164">
        <f t="shared" si="1615"/>
        <v>0</v>
      </c>
      <c r="O2164" t="str">
        <f t="shared" si="1616"/>
        <v>MG</v>
      </c>
      <c r="P2164">
        <f t="shared" si="1617"/>
        <v>55</v>
      </c>
      <c r="Q2164" t="str">
        <f t="shared" si="1618"/>
        <v>Melvin Marxen</v>
      </c>
      <c r="R2164" t="str">
        <f t="shared" si="1619"/>
        <v>Central</v>
      </c>
    </row>
    <row r="2165" spans="1:18">
      <c r="A2165" t="s">
        <v>2329</v>
      </c>
      <c r="B2165" t="s">
        <v>38</v>
      </c>
      <c r="C2165" t="s">
        <v>56</v>
      </c>
      <c r="D2165" t="s">
        <v>266</v>
      </c>
      <c r="E2165" t="s">
        <v>52</v>
      </c>
      <c r="F2165" s="1">
        <v>42860</v>
      </c>
      <c r="G2165" s="1">
        <v>42867</v>
      </c>
      <c r="H2165">
        <v>0</v>
      </c>
      <c r="I2165" t="str">
        <f>VLOOKUP(pipeline!D2165,account,2,FALSE)</f>
        <v>finance</v>
      </c>
      <c r="J2165">
        <f t="shared" si="1611"/>
        <v>1993</v>
      </c>
      <c r="K2165">
        <f t="shared" si="1612"/>
        <v>7537.24</v>
      </c>
      <c r="L2165">
        <f t="shared" si="1613"/>
        <v>20293</v>
      </c>
      <c r="M2165" t="str">
        <f t="shared" si="1614"/>
        <v>United States</v>
      </c>
      <c r="N2165">
        <f t="shared" si="1615"/>
        <v>0</v>
      </c>
      <c r="O2165" t="str">
        <f t="shared" si="1616"/>
        <v>MG</v>
      </c>
      <c r="P2165">
        <f t="shared" si="1617"/>
        <v>55</v>
      </c>
      <c r="Q2165" t="str">
        <f t="shared" si="1618"/>
        <v>Summer Sewald</v>
      </c>
      <c r="R2165" t="str">
        <f t="shared" si="1619"/>
        <v>West</v>
      </c>
    </row>
    <row r="2166" spans="1:18">
      <c r="A2166" t="s">
        <v>2330</v>
      </c>
      <c r="B2166" t="s">
        <v>38</v>
      </c>
      <c r="C2166" t="s">
        <v>55</v>
      </c>
      <c r="D2166" t="s">
        <v>273</v>
      </c>
      <c r="E2166" t="s">
        <v>50</v>
      </c>
      <c r="F2166" s="1">
        <v>42860</v>
      </c>
      <c r="G2166" s="1">
        <v>42876</v>
      </c>
      <c r="H2166">
        <v>635</v>
      </c>
      <c r="I2166" t="str">
        <f>VLOOKUP(pipeline!D2166,account,2,FALSE)</f>
        <v>retail</v>
      </c>
      <c r="J2166">
        <f t="shared" si="1611"/>
        <v>1996</v>
      </c>
      <c r="K2166">
        <f t="shared" si="1612"/>
        <v>2214.94</v>
      </c>
      <c r="L2166">
        <f t="shared" si="1613"/>
        <v>5374</v>
      </c>
      <c r="M2166" t="str">
        <f t="shared" si="1614"/>
        <v>United States</v>
      </c>
      <c r="N2166">
        <f t="shared" si="1615"/>
        <v>0</v>
      </c>
      <c r="O2166" t="str">
        <f t="shared" si="1616"/>
        <v>GTX</v>
      </c>
      <c r="P2166">
        <f t="shared" si="1617"/>
        <v>550</v>
      </c>
      <c r="Q2166" t="str">
        <f t="shared" si="1618"/>
        <v>Summer Sewald</v>
      </c>
      <c r="R2166" t="str">
        <f t="shared" si="1619"/>
        <v>West</v>
      </c>
    </row>
    <row r="2167" spans="1:18">
      <c r="A2167" t="s">
        <v>2331</v>
      </c>
      <c r="B2167" t="s">
        <v>39</v>
      </c>
      <c r="C2167" t="s">
        <v>58</v>
      </c>
      <c r="D2167" t="s">
        <v>115</v>
      </c>
      <c r="E2167" t="s">
        <v>53</v>
      </c>
      <c r="F2167" s="1">
        <v>42860</v>
      </c>
      <c r="I2167" t="str">
        <f>VLOOKUP(pipeline!D2167,account,2,FALSE)</f>
        <v>finance</v>
      </c>
      <c r="J2167">
        <f t="shared" si="1611"/>
        <v>1993</v>
      </c>
      <c r="K2167">
        <f t="shared" si="1612"/>
        <v>646.1</v>
      </c>
      <c r="L2167">
        <f t="shared" si="1613"/>
        <v>883</v>
      </c>
      <c r="M2167" t="str">
        <f t="shared" si="1614"/>
        <v>United States</v>
      </c>
      <c r="N2167" t="str">
        <f t="shared" si="1615"/>
        <v>Golddex</v>
      </c>
      <c r="O2167" t="str">
        <f t="shared" si="1616"/>
        <v>GTX</v>
      </c>
      <c r="P2167">
        <f>VLOOKUP(C2167,products,3,FALSE)</f>
        <v>1096</v>
      </c>
      <c r="Q2167" t="str">
        <f>VLOOKUP(B2167,sales,2,FALSE)</f>
        <v>Summer Sewald</v>
      </c>
      <c r="R2167" t="str">
        <f>VLOOKUP(B2167,sales,3,FALSE)</f>
        <v>West</v>
      </c>
    </row>
    <row r="2168" spans="1:18">
      <c r="A2168" t="s">
        <v>2332</v>
      </c>
      <c r="B2168" t="s">
        <v>39</v>
      </c>
      <c r="C2168" t="s">
        <v>56</v>
      </c>
      <c r="D2168" t="s">
        <v>196</v>
      </c>
      <c r="E2168" t="s">
        <v>52</v>
      </c>
      <c r="F2168" s="1">
        <v>42860</v>
      </c>
      <c r="G2168" s="1">
        <v>42871</v>
      </c>
      <c r="H2168">
        <v>0</v>
      </c>
      <c r="I2168" t="str">
        <f>VLOOKUP(pipeline!D2168,account,2,FALSE)</f>
        <v>employment</v>
      </c>
      <c r="J2168">
        <f t="shared" si="1611"/>
        <v>1983</v>
      </c>
      <c r="K2168">
        <f t="shared" si="1612"/>
        <v>2871.35</v>
      </c>
      <c r="L2168">
        <f t="shared" si="1613"/>
        <v>9561</v>
      </c>
      <c r="M2168" t="str">
        <f t="shared" si="1614"/>
        <v>United States</v>
      </c>
      <c r="N2168">
        <f t="shared" si="1615"/>
        <v>0</v>
      </c>
      <c r="O2168" t="str">
        <f t="shared" si="1616"/>
        <v>MG</v>
      </c>
      <c r="P2168">
        <f>VLOOKUP(C2168,products,3,FALSE)</f>
        <v>55</v>
      </c>
      <c r="Q2168" t="str">
        <f>VLOOKUP(B2168,sales,2,FALSE)</f>
        <v>Summer Sewald</v>
      </c>
      <c r="R2168" t="str">
        <f>VLOOKUP(B2168,sales,3,FALSE)</f>
        <v>West</v>
      </c>
    </row>
    <row r="2169" spans="1:18">
      <c r="A2169" t="s">
        <v>2333</v>
      </c>
      <c r="B2169" t="s">
        <v>21</v>
      </c>
      <c r="C2169" t="s">
        <v>59</v>
      </c>
      <c r="D2169" t="s">
        <v>170</v>
      </c>
      <c r="E2169" t="s">
        <v>52</v>
      </c>
      <c r="F2169" s="1">
        <v>42860</v>
      </c>
      <c r="G2169" s="1">
        <v>42865</v>
      </c>
      <c r="H2169">
        <v>0</v>
      </c>
      <c r="I2169" t="str">
        <f>VLOOKUP(pipeline!D2169,account,2,FALSE)</f>
        <v>technolgy</v>
      </c>
      <c r="J2169">
        <f t="shared" si="1611"/>
        <v>1987</v>
      </c>
      <c r="K2169">
        <f t="shared" si="1612"/>
        <v>2938.67</v>
      </c>
      <c r="L2169">
        <f t="shared" si="1613"/>
        <v>8775</v>
      </c>
      <c r="M2169" t="str">
        <f t="shared" si="1614"/>
        <v>Panama</v>
      </c>
      <c r="N2169">
        <f t="shared" si="1615"/>
        <v>0</v>
      </c>
      <c r="O2169" t="str">
        <f t="shared" si="1616"/>
        <v>GTX</v>
      </c>
      <c r="P2169">
        <f>VLOOKUP(C2169,products,3,FALSE)</f>
        <v>5482</v>
      </c>
      <c r="Q2169" t="str">
        <f>VLOOKUP(B2169,sales,2,FALSE)</f>
        <v>Dustin Brinkmann</v>
      </c>
      <c r="R2169" t="str">
        <f>VLOOKUP(B2169,sales,3,FALSE)</f>
        <v>Central</v>
      </c>
    </row>
    <row r="2170" spans="1:18">
      <c r="A2170" t="s">
        <v>2334</v>
      </c>
      <c r="B2170" t="s">
        <v>21</v>
      </c>
      <c r="C2170" t="s">
        <v>57</v>
      </c>
      <c r="D2170" t="s">
        <v>216</v>
      </c>
      <c r="E2170" t="s">
        <v>50</v>
      </c>
      <c r="F2170" s="1">
        <v>42860</v>
      </c>
      <c r="G2170" s="1">
        <v>42863</v>
      </c>
      <c r="H2170">
        <v>3952</v>
      </c>
      <c r="I2170" t="str">
        <f>VLOOKUP(pipeline!D2170,account,2,FALSE)</f>
        <v>entertainment</v>
      </c>
      <c r="J2170">
        <f t="shared" si="1611"/>
        <v>1998</v>
      </c>
      <c r="K2170">
        <f t="shared" si="1612"/>
        <v>217.87</v>
      </c>
      <c r="L2170">
        <f t="shared" si="1613"/>
        <v>551</v>
      </c>
      <c r="M2170" t="str">
        <f t="shared" si="1614"/>
        <v>United States</v>
      </c>
      <c r="N2170">
        <f t="shared" si="1615"/>
        <v>0</v>
      </c>
      <c r="O2170" t="str">
        <f t="shared" si="1616"/>
        <v>MG</v>
      </c>
      <c r="P2170">
        <f>VLOOKUP(C2170,products,3,FALSE)</f>
        <v>3393</v>
      </c>
      <c r="Q2170" t="str">
        <f>VLOOKUP(B2170,sales,2,FALSE)</f>
        <v>Dustin Brinkmann</v>
      </c>
      <c r="R2170" t="str">
        <f>VLOOKUP(B2170,sales,3,FALSE)</f>
        <v>Central</v>
      </c>
    </row>
    <row r="2171" spans="1:18">
      <c r="A2171" t="s">
        <v>2335</v>
      </c>
      <c r="B2171" t="s">
        <v>15</v>
      </c>
      <c r="C2171" t="s">
        <v>55</v>
      </c>
      <c r="D2171" t="s">
        <v>136</v>
      </c>
      <c r="E2171" t="s">
        <v>53</v>
      </c>
      <c r="F2171" s="1">
        <v>42860</v>
      </c>
      <c r="I2171" t="str">
        <f>VLOOKUP(pipeline!D2171,account,2,FALSE)</f>
        <v>medical</v>
      </c>
      <c r="J2171">
        <f t="shared" si="1611"/>
        <v>1996</v>
      </c>
      <c r="K2171">
        <f t="shared" si="1612"/>
        <v>439.21</v>
      </c>
      <c r="L2171">
        <f t="shared" si="1613"/>
        <v>792</v>
      </c>
      <c r="M2171" t="str">
        <f t="shared" si="1614"/>
        <v>United States</v>
      </c>
      <c r="N2171">
        <f t="shared" si="1615"/>
        <v>0</v>
      </c>
      <c r="O2171" t="str">
        <f t="shared" si="1616"/>
        <v>GTX</v>
      </c>
      <c r="P2171">
        <f>VLOOKUP(C2171,products,3,FALSE)</f>
        <v>550</v>
      </c>
      <c r="Q2171" t="str">
        <f>VLOOKUP(B2171,sales,2,FALSE)</f>
        <v>Celia Rouche</v>
      </c>
      <c r="R2171" t="str">
        <f>VLOOKUP(B2171,sales,3,FALSE)</f>
        <v>West</v>
      </c>
    </row>
    <row r="2172" spans="1:18">
      <c r="A2172" t="s">
        <v>2336</v>
      </c>
      <c r="B2172" t="s">
        <v>15</v>
      </c>
      <c r="C2172" t="s">
        <v>55</v>
      </c>
      <c r="D2172" t="s">
        <v>174</v>
      </c>
      <c r="E2172" t="s">
        <v>50</v>
      </c>
      <c r="F2172" s="1">
        <v>42860</v>
      </c>
      <c r="G2172" s="1">
        <v>42861</v>
      </c>
      <c r="H2172">
        <v>560</v>
      </c>
      <c r="I2172" t="str">
        <f>VLOOKUP(pipeline!D2172,account,2,FALSE)</f>
        <v>software</v>
      </c>
      <c r="J2172">
        <f t="shared" ref="J2172:J2192" si="1620">VLOOKUP(D2172,account,3,FALSE)</f>
        <v>1982</v>
      </c>
      <c r="K2172">
        <f t="shared" ref="K2172:K2192" si="1621">VLOOKUP(D2172,account,4,FALSE)</f>
        <v>11698.03</v>
      </c>
      <c r="L2172">
        <f t="shared" ref="L2172:L2192" si="1622">VLOOKUP(D2172,account,5,FALSE)</f>
        <v>34288</v>
      </c>
      <c r="M2172" t="str">
        <f t="shared" ref="M2172:M2192" si="1623">VLOOKUP(D2172,account,6,FALSE)</f>
        <v>United States</v>
      </c>
      <c r="N2172">
        <f t="shared" ref="N2172:N2192" si="1624">VLOOKUP(D2172,accounts,7,FALSE)</f>
        <v>0</v>
      </c>
      <c r="O2172" t="str">
        <f t="shared" ref="O2172:O2192" si="1625">VLOOKUP(C2172,products,2,FALSE)</f>
        <v>GTX</v>
      </c>
      <c r="P2172">
        <f t="shared" ref="P2172:P2187" si="1626">VLOOKUP(C2172,products,3,FALSE)</f>
        <v>550</v>
      </c>
      <c r="Q2172" t="str">
        <f t="shared" ref="Q2172:Q2187" si="1627">VLOOKUP(B2172,sales,2,FALSE)</f>
        <v>Celia Rouche</v>
      </c>
      <c r="R2172" t="str">
        <f t="shared" ref="R2172:R2187" si="1628">VLOOKUP(B2172,sales,3,FALSE)</f>
        <v>West</v>
      </c>
    </row>
    <row r="2173" spans="1:18">
      <c r="A2173" t="s">
        <v>2337</v>
      </c>
      <c r="B2173" t="s">
        <v>28</v>
      </c>
      <c r="C2173" t="s">
        <v>58</v>
      </c>
      <c r="D2173" t="s">
        <v>97</v>
      </c>
      <c r="E2173" t="s">
        <v>52</v>
      </c>
      <c r="F2173" s="1">
        <v>42860</v>
      </c>
      <c r="G2173" s="1">
        <v>42863</v>
      </c>
      <c r="H2173">
        <v>0</v>
      </c>
      <c r="I2173" t="str">
        <f>VLOOKUP(pipeline!D2173,account,2,FALSE)</f>
        <v>medical</v>
      </c>
      <c r="J2173">
        <f t="shared" si="1620"/>
        <v>2012</v>
      </c>
      <c r="K2173">
        <f t="shared" si="1621"/>
        <v>587.34</v>
      </c>
      <c r="L2173">
        <f t="shared" si="1622"/>
        <v>1356</v>
      </c>
      <c r="M2173" t="str">
        <f t="shared" si="1623"/>
        <v>Philipines</v>
      </c>
      <c r="N2173">
        <f t="shared" si="1624"/>
        <v>0</v>
      </c>
      <c r="O2173" t="str">
        <f t="shared" si="1625"/>
        <v>GTX</v>
      </c>
      <c r="P2173">
        <f t="shared" si="1626"/>
        <v>1096</v>
      </c>
      <c r="Q2173" t="str">
        <f t="shared" si="1627"/>
        <v>Melvin Marxen</v>
      </c>
      <c r="R2173" t="str">
        <f t="shared" si="1628"/>
        <v>Central</v>
      </c>
    </row>
    <row r="2174" spans="1:18">
      <c r="A2174" t="s">
        <v>2338</v>
      </c>
      <c r="B2174" t="s">
        <v>29</v>
      </c>
      <c r="C2174" t="s">
        <v>58</v>
      </c>
      <c r="D2174" t="s">
        <v>241</v>
      </c>
      <c r="E2174" t="s">
        <v>50</v>
      </c>
      <c r="F2174" s="1">
        <v>42860</v>
      </c>
      <c r="G2174" s="1">
        <v>42996</v>
      </c>
      <c r="H2174">
        <v>984</v>
      </c>
      <c r="I2174" t="str">
        <f>VLOOKUP(pipeline!D2174,account,2,FALSE)</f>
        <v>finance</v>
      </c>
      <c r="J2174">
        <f t="shared" si="1620"/>
        <v>1991</v>
      </c>
      <c r="K2174">
        <f t="shared" si="1621"/>
        <v>2819.5</v>
      </c>
      <c r="L2174">
        <f t="shared" si="1622"/>
        <v>7227</v>
      </c>
      <c r="M2174" t="str">
        <f t="shared" si="1623"/>
        <v>United States</v>
      </c>
      <c r="N2174" t="str">
        <f t="shared" si="1624"/>
        <v>Golddex</v>
      </c>
      <c r="O2174" t="str">
        <f t="shared" si="1625"/>
        <v>GTX</v>
      </c>
      <c r="P2174">
        <f t="shared" si="1626"/>
        <v>1096</v>
      </c>
      <c r="Q2174" t="str">
        <f t="shared" si="1627"/>
        <v>Melvin Marxen</v>
      </c>
      <c r="R2174" t="str">
        <f t="shared" si="1628"/>
        <v>Central</v>
      </c>
    </row>
    <row r="2175" spans="1:18">
      <c r="A2175" t="s">
        <v>2339</v>
      </c>
      <c r="B2175" t="s">
        <v>35</v>
      </c>
      <c r="C2175" t="s">
        <v>57</v>
      </c>
      <c r="D2175" t="s">
        <v>115</v>
      </c>
      <c r="E2175" t="s">
        <v>52</v>
      </c>
      <c r="F2175" s="1">
        <v>42860</v>
      </c>
      <c r="G2175" s="1">
        <v>42866</v>
      </c>
      <c r="H2175">
        <v>0</v>
      </c>
      <c r="I2175" t="str">
        <f>VLOOKUP(pipeline!D2175,account,2,FALSE)</f>
        <v>finance</v>
      </c>
      <c r="J2175">
        <f t="shared" si="1620"/>
        <v>1993</v>
      </c>
      <c r="K2175">
        <f t="shared" si="1621"/>
        <v>646.1</v>
      </c>
      <c r="L2175">
        <f t="shared" si="1622"/>
        <v>883</v>
      </c>
      <c r="M2175" t="str">
        <f t="shared" si="1623"/>
        <v>United States</v>
      </c>
      <c r="N2175" t="str">
        <f t="shared" si="1624"/>
        <v>Golddex</v>
      </c>
      <c r="O2175" t="str">
        <f t="shared" si="1625"/>
        <v>MG</v>
      </c>
      <c r="P2175">
        <f t="shared" si="1626"/>
        <v>3393</v>
      </c>
      <c r="Q2175" t="str">
        <f t="shared" si="1627"/>
        <v>Rocco Neubert</v>
      </c>
      <c r="R2175" t="str">
        <f t="shared" si="1628"/>
        <v>East</v>
      </c>
    </row>
    <row r="2176" spans="1:18">
      <c r="A2176" t="s">
        <v>2340</v>
      </c>
      <c r="B2176" t="s">
        <v>17</v>
      </c>
      <c r="C2176" t="s">
        <v>55</v>
      </c>
      <c r="D2176" t="s">
        <v>101</v>
      </c>
      <c r="E2176" t="s">
        <v>50</v>
      </c>
      <c r="F2176" s="1">
        <v>42860</v>
      </c>
      <c r="G2176" s="1">
        <v>42869</v>
      </c>
      <c r="H2176">
        <v>579</v>
      </c>
      <c r="I2176" t="str">
        <f>VLOOKUP(pipeline!D2176,account,2,FALSE)</f>
        <v>telecommunications</v>
      </c>
      <c r="J2176">
        <f t="shared" si="1620"/>
        <v>1999</v>
      </c>
      <c r="K2176">
        <f t="shared" si="1621"/>
        <v>1699.85</v>
      </c>
      <c r="L2176">
        <f t="shared" si="1622"/>
        <v>5108</v>
      </c>
      <c r="M2176" t="str">
        <f t="shared" si="1623"/>
        <v>United States</v>
      </c>
      <c r="N2176">
        <f t="shared" si="1624"/>
        <v>0</v>
      </c>
      <c r="O2176" t="str">
        <f t="shared" si="1625"/>
        <v>GTX</v>
      </c>
      <c r="P2176">
        <f t="shared" si="1626"/>
        <v>550</v>
      </c>
      <c r="Q2176" t="str">
        <f t="shared" si="1627"/>
        <v>Celia Rouche</v>
      </c>
      <c r="R2176" t="str">
        <f t="shared" si="1628"/>
        <v>West</v>
      </c>
    </row>
    <row r="2177" spans="1:18">
      <c r="A2177" t="s">
        <v>2341</v>
      </c>
      <c r="B2177" t="s">
        <v>17</v>
      </c>
      <c r="C2177" t="s">
        <v>58</v>
      </c>
      <c r="D2177" t="s">
        <v>371</v>
      </c>
      <c r="E2177" t="s">
        <v>50</v>
      </c>
      <c r="F2177" s="1">
        <v>42860</v>
      </c>
      <c r="G2177" s="1">
        <v>42957</v>
      </c>
      <c r="H2177">
        <v>1151</v>
      </c>
      <c r="I2177" t="str">
        <f>VLOOKUP(pipeline!D2177,account,2,FALSE)</f>
        <v>retail</v>
      </c>
      <c r="J2177">
        <f t="shared" si="1620"/>
        <v>2003</v>
      </c>
      <c r="K2177">
        <f t="shared" si="1621"/>
        <v>223.8</v>
      </c>
      <c r="L2177">
        <f t="shared" si="1622"/>
        <v>299</v>
      </c>
      <c r="M2177" t="str">
        <f t="shared" si="1623"/>
        <v>United States</v>
      </c>
      <c r="N2177">
        <f t="shared" si="1624"/>
        <v>0</v>
      </c>
      <c r="O2177" t="str">
        <f t="shared" si="1625"/>
        <v>GTX</v>
      </c>
      <c r="P2177">
        <f t="shared" si="1626"/>
        <v>1096</v>
      </c>
      <c r="Q2177" t="str">
        <f t="shared" si="1627"/>
        <v>Celia Rouche</v>
      </c>
      <c r="R2177" t="str">
        <f t="shared" si="1628"/>
        <v>West</v>
      </c>
    </row>
    <row r="2178" spans="1:18">
      <c r="A2178" t="s">
        <v>2342</v>
      </c>
      <c r="B2178" t="s">
        <v>10</v>
      </c>
      <c r="C2178" t="s">
        <v>58</v>
      </c>
      <c r="D2178" t="s">
        <v>381</v>
      </c>
      <c r="E2178" t="s">
        <v>50</v>
      </c>
      <c r="F2178" s="1">
        <v>42860</v>
      </c>
      <c r="G2178" s="1">
        <v>42972</v>
      </c>
      <c r="H2178">
        <v>881</v>
      </c>
      <c r="I2178" t="str">
        <f>VLOOKUP(pipeline!D2178,account,2,FALSE)</f>
        <v>marketing</v>
      </c>
      <c r="J2178">
        <f t="shared" si="1620"/>
        <v>1999</v>
      </c>
      <c r="K2178">
        <f t="shared" si="1621"/>
        <v>1197.44</v>
      </c>
      <c r="L2178">
        <f t="shared" si="1622"/>
        <v>2570</v>
      </c>
      <c r="M2178" t="str">
        <f t="shared" si="1623"/>
        <v>United States</v>
      </c>
      <c r="N2178">
        <f t="shared" si="1624"/>
        <v>0</v>
      </c>
      <c r="O2178" t="str">
        <f t="shared" si="1625"/>
        <v>GTX</v>
      </c>
      <c r="P2178">
        <f t="shared" si="1626"/>
        <v>1096</v>
      </c>
      <c r="Q2178" t="str">
        <f t="shared" si="1627"/>
        <v>Cara Losch</v>
      </c>
      <c r="R2178" t="str">
        <f t="shared" si="1628"/>
        <v>East</v>
      </c>
    </row>
    <row r="2179" spans="1:18">
      <c r="A2179" t="s">
        <v>2343</v>
      </c>
      <c r="B2179" t="s">
        <v>10</v>
      </c>
      <c r="C2179" t="s">
        <v>56</v>
      </c>
      <c r="D2179" t="s">
        <v>200</v>
      </c>
      <c r="E2179" t="s">
        <v>50</v>
      </c>
      <c r="F2179" s="1">
        <v>42860</v>
      </c>
      <c r="G2179" s="1">
        <v>42964</v>
      </c>
      <c r="H2179">
        <v>59</v>
      </c>
      <c r="I2179" t="str">
        <f>VLOOKUP(pipeline!D2179,account,2,FALSE)</f>
        <v>finance</v>
      </c>
      <c r="J2179">
        <f t="shared" si="1620"/>
        <v>1998</v>
      </c>
      <c r="K2179">
        <f t="shared" si="1621"/>
        <v>2022.14</v>
      </c>
      <c r="L2179">
        <f t="shared" si="1622"/>
        <v>5113</v>
      </c>
      <c r="M2179" t="str">
        <f t="shared" si="1623"/>
        <v>United States</v>
      </c>
      <c r="N2179">
        <f t="shared" si="1624"/>
        <v>0</v>
      </c>
      <c r="O2179" t="str">
        <f t="shared" si="1625"/>
        <v>MG</v>
      </c>
      <c r="P2179">
        <f t="shared" si="1626"/>
        <v>55</v>
      </c>
      <c r="Q2179" t="str">
        <f t="shared" si="1627"/>
        <v>Cara Losch</v>
      </c>
      <c r="R2179" t="str">
        <f t="shared" si="1628"/>
        <v>East</v>
      </c>
    </row>
    <row r="2180" spans="1:18">
      <c r="A2180" t="s">
        <v>2344</v>
      </c>
      <c r="B2180" t="s">
        <v>41</v>
      </c>
      <c r="C2180" t="s">
        <v>55</v>
      </c>
      <c r="D2180" t="s">
        <v>153</v>
      </c>
      <c r="E2180" t="s">
        <v>50</v>
      </c>
      <c r="F2180" s="1">
        <v>42860</v>
      </c>
      <c r="G2180" s="1">
        <v>42867</v>
      </c>
      <c r="H2180">
        <v>608</v>
      </c>
      <c r="I2180" t="str">
        <f>VLOOKUP(pipeline!D2180,account,2,FALSE)</f>
        <v>retail</v>
      </c>
      <c r="J2180">
        <f t="shared" si="1620"/>
        <v>2001</v>
      </c>
      <c r="K2180">
        <f t="shared" si="1621"/>
        <v>2437.85</v>
      </c>
      <c r="L2180">
        <f t="shared" si="1622"/>
        <v>4874</v>
      </c>
      <c r="M2180" t="str">
        <f t="shared" si="1623"/>
        <v>United States</v>
      </c>
      <c r="N2180">
        <f t="shared" si="1624"/>
        <v>0</v>
      </c>
      <c r="O2180" t="str">
        <f t="shared" si="1625"/>
        <v>GTX</v>
      </c>
      <c r="P2180">
        <f t="shared" si="1626"/>
        <v>550</v>
      </c>
      <c r="Q2180" t="str">
        <f t="shared" si="1627"/>
        <v>Summer Sewald</v>
      </c>
      <c r="R2180" t="str">
        <f t="shared" si="1628"/>
        <v>West</v>
      </c>
    </row>
    <row r="2181" spans="1:18">
      <c r="A2181" t="s">
        <v>2345</v>
      </c>
      <c r="B2181" t="s">
        <v>19</v>
      </c>
      <c r="C2181" t="s">
        <v>59</v>
      </c>
      <c r="D2181" t="s">
        <v>208</v>
      </c>
      <c r="E2181" t="s">
        <v>50</v>
      </c>
      <c r="F2181" s="1">
        <v>42861</v>
      </c>
      <c r="G2181" s="1">
        <v>42864</v>
      </c>
      <c r="H2181">
        <v>4784</v>
      </c>
      <c r="I2181" t="str">
        <f>VLOOKUP(pipeline!D2181,account,2,FALSE)</f>
        <v>software</v>
      </c>
      <c r="J2181">
        <f t="shared" si="1620"/>
        <v>1982</v>
      </c>
      <c r="K2181">
        <f t="shared" si="1621"/>
        <v>4618</v>
      </c>
      <c r="L2181">
        <f t="shared" si="1622"/>
        <v>10083</v>
      </c>
      <c r="M2181" t="str">
        <f t="shared" si="1623"/>
        <v>United States</v>
      </c>
      <c r="N2181">
        <f t="shared" si="1624"/>
        <v>0</v>
      </c>
      <c r="O2181" t="str">
        <f t="shared" si="1625"/>
        <v>GTX</v>
      </c>
      <c r="P2181">
        <f t="shared" si="1626"/>
        <v>5482</v>
      </c>
      <c r="Q2181" t="str">
        <f t="shared" si="1627"/>
        <v>Dustin Brinkmann</v>
      </c>
      <c r="R2181" t="str">
        <f t="shared" si="1628"/>
        <v>Central</v>
      </c>
    </row>
    <row r="2182" spans="1:18">
      <c r="A2182" t="s">
        <v>2346</v>
      </c>
      <c r="B2182" t="s">
        <v>31</v>
      </c>
      <c r="C2182" t="s">
        <v>57</v>
      </c>
      <c r="D2182" t="s">
        <v>132</v>
      </c>
      <c r="E2182" t="s">
        <v>50</v>
      </c>
      <c r="F2182" s="1">
        <v>42861</v>
      </c>
      <c r="G2182" s="1">
        <v>42877</v>
      </c>
      <c r="H2182">
        <v>3370</v>
      </c>
      <c r="I2182" t="str">
        <f>VLOOKUP(pipeline!D2182,account,2,FALSE)</f>
        <v>technolgy</v>
      </c>
      <c r="J2182">
        <f t="shared" si="1620"/>
        <v>1996</v>
      </c>
      <c r="K2182">
        <f t="shared" si="1621"/>
        <v>1100.04</v>
      </c>
      <c r="L2182">
        <f t="shared" si="1622"/>
        <v>2822</v>
      </c>
      <c r="M2182" t="str">
        <f t="shared" si="1623"/>
        <v>United States</v>
      </c>
      <c r="N2182">
        <f t="shared" si="1624"/>
        <v>0</v>
      </c>
      <c r="O2182" t="str">
        <f t="shared" si="1625"/>
        <v>MG</v>
      </c>
      <c r="P2182">
        <f t="shared" si="1626"/>
        <v>3393</v>
      </c>
      <c r="Q2182" t="str">
        <f t="shared" si="1627"/>
        <v>Rocco Neubert</v>
      </c>
      <c r="R2182" t="str">
        <f t="shared" si="1628"/>
        <v>East</v>
      </c>
    </row>
    <row r="2183" spans="1:18">
      <c r="A2183" t="s">
        <v>2347</v>
      </c>
      <c r="B2183" t="s">
        <v>32</v>
      </c>
      <c r="C2183" t="s">
        <v>56</v>
      </c>
      <c r="D2183" t="s">
        <v>214</v>
      </c>
      <c r="E2183" t="s">
        <v>52</v>
      </c>
      <c r="F2183" s="1">
        <v>42861</v>
      </c>
      <c r="G2183" s="1">
        <v>42879</v>
      </c>
      <c r="H2183">
        <v>0</v>
      </c>
      <c r="I2183" t="str">
        <f>VLOOKUP(pipeline!D2183,account,2,FALSE)</f>
        <v>medical</v>
      </c>
      <c r="J2183">
        <f t="shared" si="1620"/>
        <v>1999</v>
      </c>
      <c r="K2183">
        <f t="shared" si="1621"/>
        <v>251.41</v>
      </c>
      <c r="L2183">
        <f t="shared" si="1622"/>
        <v>495</v>
      </c>
      <c r="M2183" t="str">
        <f t="shared" si="1623"/>
        <v>United States</v>
      </c>
      <c r="N2183">
        <f t="shared" si="1624"/>
        <v>0</v>
      </c>
      <c r="O2183" t="str">
        <f t="shared" si="1625"/>
        <v>MG</v>
      </c>
      <c r="P2183">
        <f t="shared" si="1626"/>
        <v>55</v>
      </c>
      <c r="Q2183" t="str">
        <f t="shared" si="1627"/>
        <v>Rocco Neubert</v>
      </c>
      <c r="R2183" t="str">
        <f t="shared" si="1628"/>
        <v>East</v>
      </c>
    </row>
    <row r="2184" spans="1:18">
      <c r="A2184" t="s">
        <v>2348</v>
      </c>
      <c r="B2184" t="s">
        <v>7</v>
      </c>
      <c r="C2184" t="s">
        <v>59</v>
      </c>
      <c r="D2184" t="s">
        <v>121</v>
      </c>
      <c r="E2184" t="s">
        <v>53</v>
      </c>
      <c r="F2184" s="1">
        <v>42861</v>
      </c>
      <c r="I2184" t="str">
        <f>VLOOKUP(pipeline!D2184,account,2,FALSE)</f>
        <v>retail</v>
      </c>
      <c r="J2184">
        <f t="shared" si="1620"/>
        <v>1995</v>
      </c>
      <c r="K2184">
        <f t="shared" si="1621"/>
        <v>5158.71</v>
      </c>
      <c r="L2184">
        <f t="shared" si="1622"/>
        <v>17479</v>
      </c>
      <c r="M2184" t="str">
        <f t="shared" si="1623"/>
        <v>Japan</v>
      </c>
      <c r="N2184">
        <f t="shared" si="1624"/>
        <v>0</v>
      </c>
      <c r="O2184" t="str">
        <f t="shared" si="1625"/>
        <v>GTX</v>
      </c>
      <c r="P2184">
        <f t="shared" si="1626"/>
        <v>5482</v>
      </c>
      <c r="Q2184" t="str">
        <f t="shared" si="1627"/>
        <v>Cara Losch</v>
      </c>
      <c r="R2184" t="str">
        <f t="shared" si="1628"/>
        <v>East</v>
      </c>
    </row>
    <row r="2185" spans="1:18">
      <c r="A2185" t="s">
        <v>2349</v>
      </c>
      <c r="B2185" t="s">
        <v>25</v>
      </c>
      <c r="C2185" t="s">
        <v>58</v>
      </c>
      <c r="D2185" t="s">
        <v>241</v>
      </c>
      <c r="E2185" t="s">
        <v>52</v>
      </c>
      <c r="F2185" s="1">
        <v>42861</v>
      </c>
      <c r="G2185" s="1">
        <v>42988</v>
      </c>
      <c r="H2185">
        <v>0</v>
      </c>
      <c r="I2185" t="str">
        <f>VLOOKUP(pipeline!D2185,account,2,FALSE)</f>
        <v>finance</v>
      </c>
      <c r="J2185">
        <f t="shared" si="1620"/>
        <v>1991</v>
      </c>
      <c r="K2185">
        <f t="shared" si="1621"/>
        <v>2819.5</v>
      </c>
      <c r="L2185">
        <f t="shared" si="1622"/>
        <v>7227</v>
      </c>
      <c r="M2185" t="str">
        <f t="shared" si="1623"/>
        <v>United States</v>
      </c>
      <c r="N2185" t="str">
        <f t="shared" si="1624"/>
        <v>Golddex</v>
      </c>
      <c r="O2185" t="str">
        <f t="shared" si="1625"/>
        <v>GTX</v>
      </c>
      <c r="P2185">
        <f t="shared" si="1626"/>
        <v>1096</v>
      </c>
      <c r="Q2185" t="str">
        <f t="shared" si="1627"/>
        <v>Melvin Marxen</v>
      </c>
      <c r="R2185" t="str">
        <f t="shared" si="1628"/>
        <v>Central</v>
      </c>
    </row>
    <row r="2186" spans="1:18">
      <c r="A2186" t="s">
        <v>2350</v>
      </c>
      <c r="B2186" t="s">
        <v>25</v>
      </c>
      <c r="C2186" t="s">
        <v>55</v>
      </c>
      <c r="D2186" t="s">
        <v>241</v>
      </c>
      <c r="E2186" t="s">
        <v>50</v>
      </c>
      <c r="F2186" s="1">
        <v>42861</v>
      </c>
      <c r="G2186" s="1">
        <v>42964</v>
      </c>
      <c r="H2186">
        <v>526</v>
      </c>
      <c r="I2186" t="str">
        <f>VLOOKUP(pipeline!D2186,account,2,FALSE)</f>
        <v>finance</v>
      </c>
      <c r="J2186">
        <f t="shared" si="1620"/>
        <v>1991</v>
      </c>
      <c r="K2186">
        <f t="shared" si="1621"/>
        <v>2819.5</v>
      </c>
      <c r="L2186">
        <f t="shared" si="1622"/>
        <v>7227</v>
      </c>
      <c r="M2186" t="str">
        <f t="shared" si="1623"/>
        <v>United States</v>
      </c>
      <c r="N2186" t="str">
        <f t="shared" si="1624"/>
        <v>Golddex</v>
      </c>
      <c r="O2186" t="str">
        <f t="shared" si="1625"/>
        <v>GTX</v>
      </c>
      <c r="P2186">
        <f t="shared" si="1626"/>
        <v>550</v>
      </c>
      <c r="Q2186" t="str">
        <f t="shared" si="1627"/>
        <v>Melvin Marxen</v>
      </c>
      <c r="R2186" t="str">
        <f t="shared" si="1628"/>
        <v>Central</v>
      </c>
    </row>
    <row r="2187" spans="1:18">
      <c r="A2187" t="s">
        <v>2351</v>
      </c>
      <c r="B2187" t="s">
        <v>34</v>
      </c>
      <c r="C2187" t="s">
        <v>58</v>
      </c>
      <c r="D2187" t="s">
        <v>138</v>
      </c>
      <c r="E2187" t="s">
        <v>52</v>
      </c>
      <c r="F2187" s="1">
        <v>42861</v>
      </c>
      <c r="G2187" s="1">
        <v>42867</v>
      </c>
      <c r="H2187">
        <v>0</v>
      </c>
      <c r="I2187" t="str">
        <f>VLOOKUP(pipeline!D2187,account,2,FALSE)</f>
        <v>marketing</v>
      </c>
      <c r="J2187">
        <f t="shared" si="1620"/>
        <v>1984</v>
      </c>
      <c r="K2187">
        <f t="shared" si="1621"/>
        <v>3027.46</v>
      </c>
      <c r="L2187">
        <f t="shared" si="1622"/>
        <v>9516</v>
      </c>
      <c r="M2187" t="str">
        <f t="shared" si="1623"/>
        <v>Jordan</v>
      </c>
      <c r="N2187">
        <f t="shared" si="1624"/>
        <v>0</v>
      </c>
      <c r="O2187" t="str">
        <f t="shared" si="1625"/>
        <v>GTX</v>
      </c>
      <c r="P2187">
        <f t="shared" si="1626"/>
        <v>1096</v>
      </c>
      <c r="Q2187" t="str">
        <f t="shared" si="1627"/>
        <v>Rocco Neubert</v>
      </c>
      <c r="R2187" t="str">
        <f t="shared" si="1628"/>
        <v>East</v>
      </c>
    </row>
    <row r="2188" spans="1:18">
      <c r="A2188" t="s">
        <v>2352</v>
      </c>
      <c r="B2188" t="s">
        <v>27</v>
      </c>
      <c r="C2188" t="s">
        <v>55</v>
      </c>
      <c r="D2188" t="s">
        <v>226</v>
      </c>
      <c r="E2188" t="s">
        <v>52</v>
      </c>
      <c r="F2188" s="1">
        <v>42861</v>
      </c>
      <c r="G2188" s="1">
        <v>42878</v>
      </c>
      <c r="H2188">
        <v>0</v>
      </c>
      <c r="I2188" t="str">
        <f>VLOOKUP(pipeline!D2188,account,2,FALSE)</f>
        <v>medical</v>
      </c>
      <c r="J2188">
        <f t="shared" si="1620"/>
        <v>2017</v>
      </c>
      <c r="K2188">
        <f t="shared" si="1621"/>
        <v>4.54</v>
      </c>
      <c r="L2188">
        <f t="shared" si="1622"/>
        <v>9</v>
      </c>
      <c r="M2188" t="str">
        <f t="shared" si="1623"/>
        <v>United States</v>
      </c>
      <c r="N2188">
        <f t="shared" si="1624"/>
        <v>0</v>
      </c>
      <c r="O2188" t="str">
        <f t="shared" si="1625"/>
        <v>GTX</v>
      </c>
      <c r="P2188">
        <f t="shared" ref="P2188:P2209" si="1629">VLOOKUP(C2188,products,3,FALSE)</f>
        <v>550</v>
      </c>
      <c r="Q2188" t="str">
        <f t="shared" ref="Q2188:Q2209" si="1630">VLOOKUP(B2188,sales,2,FALSE)</f>
        <v>Melvin Marxen</v>
      </c>
      <c r="R2188" t="str">
        <f t="shared" ref="R2188:R2209" si="1631">VLOOKUP(B2188,sales,3,FALSE)</f>
        <v>Central</v>
      </c>
    </row>
    <row r="2189" spans="1:18">
      <c r="A2189" t="s">
        <v>2353</v>
      </c>
      <c r="B2189" t="s">
        <v>39</v>
      </c>
      <c r="C2189" t="s">
        <v>55</v>
      </c>
      <c r="D2189" t="s">
        <v>248</v>
      </c>
      <c r="E2189" t="s">
        <v>53</v>
      </c>
      <c r="F2189" s="1">
        <v>42861</v>
      </c>
      <c r="I2189" t="str">
        <f>VLOOKUP(pipeline!D2189,account,2,FALSE)</f>
        <v>telecommunications</v>
      </c>
      <c r="J2189">
        <f t="shared" si="1620"/>
        <v>1994</v>
      </c>
      <c r="K2189">
        <f t="shared" si="1621"/>
        <v>6395.05</v>
      </c>
      <c r="L2189">
        <f t="shared" si="1622"/>
        <v>20275</v>
      </c>
      <c r="M2189" t="str">
        <f t="shared" si="1623"/>
        <v>United States</v>
      </c>
      <c r="N2189">
        <f t="shared" si="1624"/>
        <v>0</v>
      </c>
      <c r="O2189" t="str">
        <f t="shared" si="1625"/>
        <v>GTX</v>
      </c>
      <c r="P2189">
        <f t="shared" si="1629"/>
        <v>550</v>
      </c>
      <c r="Q2189" t="str">
        <f t="shared" si="1630"/>
        <v>Summer Sewald</v>
      </c>
      <c r="R2189" t="str">
        <f t="shared" si="1631"/>
        <v>West</v>
      </c>
    </row>
    <row r="2190" spans="1:18">
      <c r="A2190" t="s">
        <v>2354</v>
      </c>
      <c r="B2190" t="s">
        <v>21</v>
      </c>
      <c r="C2190" t="s">
        <v>55</v>
      </c>
      <c r="D2190" t="s">
        <v>85</v>
      </c>
      <c r="E2190" t="s">
        <v>52</v>
      </c>
      <c r="F2190" s="1">
        <v>42861</v>
      </c>
      <c r="G2190" s="1">
        <v>42873</v>
      </c>
      <c r="H2190">
        <v>0</v>
      </c>
      <c r="I2190" t="str">
        <f>VLOOKUP(pipeline!D2190,account,2,FALSE)</f>
        <v>software</v>
      </c>
      <c r="J2190">
        <f t="shared" si="1620"/>
        <v>1998</v>
      </c>
      <c r="K2190">
        <f t="shared" si="1621"/>
        <v>2714.9</v>
      </c>
      <c r="L2190">
        <f t="shared" si="1622"/>
        <v>2641</v>
      </c>
      <c r="M2190" t="str">
        <f t="shared" si="1623"/>
        <v>United States</v>
      </c>
      <c r="N2190" t="str">
        <f t="shared" si="1624"/>
        <v>Acme Corporation</v>
      </c>
      <c r="O2190" t="str">
        <f t="shared" si="1625"/>
        <v>GTX</v>
      </c>
      <c r="P2190">
        <f t="shared" si="1629"/>
        <v>550</v>
      </c>
      <c r="Q2190" t="str">
        <f t="shared" si="1630"/>
        <v>Dustin Brinkmann</v>
      </c>
      <c r="R2190" t="str">
        <f t="shared" si="1631"/>
        <v>Central</v>
      </c>
    </row>
    <row r="2191" spans="1:18">
      <c r="A2191" t="s">
        <v>2355</v>
      </c>
      <c r="B2191" t="s">
        <v>21</v>
      </c>
      <c r="C2191" t="s">
        <v>55</v>
      </c>
      <c r="D2191" t="s">
        <v>129</v>
      </c>
      <c r="E2191" t="s">
        <v>52</v>
      </c>
      <c r="F2191" s="1">
        <v>42861</v>
      </c>
      <c r="G2191" s="1">
        <v>42875</v>
      </c>
      <c r="H2191">
        <v>0</v>
      </c>
      <c r="I2191" t="str">
        <f>VLOOKUP(pipeline!D2191,account,2,FALSE)</f>
        <v>marketing</v>
      </c>
      <c r="J2191">
        <f t="shared" si="1620"/>
        <v>1995</v>
      </c>
      <c r="K2191">
        <f t="shared" si="1621"/>
        <v>2173.98</v>
      </c>
      <c r="L2191">
        <f t="shared" si="1622"/>
        <v>2928</v>
      </c>
      <c r="M2191" t="str">
        <f t="shared" si="1623"/>
        <v>United States</v>
      </c>
      <c r="N2191" t="str">
        <f t="shared" si="1624"/>
        <v>Inity</v>
      </c>
      <c r="O2191" t="str">
        <f t="shared" si="1625"/>
        <v>GTX</v>
      </c>
      <c r="P2191">
        <f t="shared" si="1629"/>
        <v>550</v>
      </c>
      <c r="Q2191" t="str">
        <f t="shared" si="1630"/>
        <v>Dustin Brinkmann</v>
      </c>
      <c r="R2191" t="str">
        <f t="shared" si="1631"/>
        <v>Central</v>
      </c>
    </row>
    <row r="2192" spans="1:18">
      <c r="A2192" t="s">
        <v>2356</v>
      </c>
      <c r="B2192" t="s">
        <v>21</v>
      </c>
      <c r="C2192" t="s">
        <v>57</v>
      </c>
      <c r="D2192" t="s">
        <v>442</v>
      </c>
      <c r="E2192" t="s">
        <v>52</v>
      </c>
      <c r="F2192" s="1">
        <v>42861</v>
      </c>
      <c r="G2192" s="1">
        <v>42878</v>
      </c>
      <c r="H2192">
        <v>0</v>
      </c>
      <c r="I2192" t="str">
        <f>VLOOKUP(pipeline!D2192,account,2,FALSE)</f>
        <v>retail</v>
      </c>
      <c r="J2192">
        <f t="shared" si="1620"/>
        <v>1988</v>
      </c>
      <c r="K2192">
        <f t="shared" si="1621"/>
        <v>1376.8</v>
      </c>
      <c r="L2192">
        <f t="shared" si="1622"/>
        <v>1165</v>
      </c>
      <c r="M2192" t="str">
        <f t="shared" si="1623"/>
        <v>Belgium</v>
      </c>
      <c r="N2192">
        <f t="shared" si="1624"/>
        <v>0</v>
      </c>
      <c r="O2192" t="str">
        <f t="shared" si="1625"/>
        <v>MG</v>
      </c>
      <c r="P2192">
        <f t="shared" si="1629"/>
        <v>3393</v>
      </c>
      <c r="Q2192" t="str">
        <f t="shared" si="1630"/>
        <v>Dustin Brinkmann</v>
      </c>
      <c r="R2192" t="str">
        <f t="shared" si="1631"/>
        <v>Central</v>
      </c>
    </row>
    <row r="2193" spans="1:18">
      <c r="A2193" t="s">
        <v>2357</v>
      </c>
      <c r="B2193" t="s">
        <v>22</v>
      </c>
      <c r="C2193" t="s">
        <v>55</v>
      </c>
      <c r="D2193" t="s">
        <v>147</v>
      </c>
      <c r="E2193" t="s">
        <v>50</v>
      </c>
      <c r="F2193" s="1">
        <v>42861</v>
      </c>
      <c r="G2193" s="1">
        <v>42877</v>
      </c>
      <c r="H2193">
        <v>569</v>
      </c>
      <c r="I2193" t="str">
        <f>VLOOKUP(pipeline!D2193,account,2,FALSE)</f>
        <v>retail</v>
      </c>
      <c r="J2193">
        <f t="shared" ref="J2193:J2200" si="1632">VLOOKUP(D2193,account,3,FALSE)</f>
        <v>2007</v>
      </c>
      <c r="K2193">
        <f t="shared" ref="K2193:K2200" si="1633">VLOOKUP(D2193,account,4,FALSE)</f>
        <v>894.33</v>
      </c>
      <c r="L2193">
        <f t="shared" ref="L2193:L2200" si="1634">VLOOKUP(D2193,account,5,FALSE)</f>
        <v>1635</v>
      </c>
      <c r="M2193" t="str">
        <f t="shared" ref="M2193:M2200" si="1635">VLOOKUP(D2193,account,6,FALSE)</f>
        <v>Italy</v>
      </c>
      <c r="N2193">
        <f t="shared" ref="N2193:N2200" si="1636">VLOOKUP(D2193,accounts,7,FALSE)</f>
        <v>0</v>
      </c>
      <c r="O2193" t="str">
        <f t="shared" ref="O2193:O2200" si="1637">VLOOKUP(C2193,products,2,FALSE)</f>
        <v>GTX</v>
      </c>
      <c r="P2193">
        <f t="shared" si="1629"/>
        <v>550</v>
      </c>
      <c r="Q2193" t="str">
        <f t="shared" si="1630"/>
        <v>Dustin Brinkmann</v>
      </c>
      <c r="R2193" t="str">
        <f t="shared" si="1631"/>
        <v>Central</v>
      </c>
    </row>
    <row r="2194" spans="1:18">
      <c r="A2194" t="s">
        <v>2358</v>
      </c>
      <c r="B2194" t="s">
        <v>29</v>
      </c>
      <c r="C2194" t="s">
        <v>56</v>
      </c>
      <c r="D2194" t="s">
        <v>85</v>
      </c>
      <c r="E2194" t="s">
        <v>52</v>
      </c>
      <c r="F2194" s="1">
        <v>42861</v>
      </c>
      <c r="G2194" s="1">
        <v>42881</v>
      </c>
      <c r="H2194">
        <v>0</v>
      </c>
      <c r="I2194" t="str">
        <f>VLOOKUP(pipeline!D2194,account,2,FALSE)</f>
        <v>software</v>
      </c>
      <c r="J2194">
        <f t="shared" si="1632"/>
        <v>1998</v>
      </c>
      <c r="K2194">
        <f t="shared" si="1633"/>
        <v>2714.9</v>
      </c>
      <c r="L2194">
        <f t="shared" si="1634"/>
        <v>2641</v>
      </c>
      <c r="M2194" t="str">
        <f t="shared" si="1635"/>
        <v>United States</v>
      </c>
      <c r="N2194" t="str">
        <f t="shared" si="1636"/>
        <v>Acme Corporation</v>
      </c>
      <c r="O2194" t="str">
        <f t="shared" si="1637"/>
        <v>MG</v>
      </c>
      <c r="P2194">
        <f t="shared" si="1629"/>
        <v>55</v>
      </c>
      <c r="Q2194" t="str">
        <f t="shared" si="1630"/>
        <v>Melvin Marxen</v>
      </c>
      <c r="R2194" t="str">
        <f t="shared" si="1631"/>
        <v>Central</v>
      </c>
    </row>
    <row r="2195" spans="1:18">
      <c r="A2195" t="s">
        <v>2359</v>
      </c>
      <c r="B2195" t="s">
        <v>9</v>
      </c>
      <c r="C2195" t="s">
        <v>59</v>
      </c>
      <c r="D2195" t="s">
        <v>245</v>
      </c>
      <c r="E2195" t="s">
        <v>52</v>
      </c>
      <c r="F2195" s="1">
        <v>42861</v>
      </c>
      <c r="G2195" s="1">
        <v>42949</v>
      </c>
      <c r="H2195">
        <v>0</v>
      </c>
      <c r="I2195" t="str">
        <f>VLOOKUP(pipeline!D2195,account,2,FALSE)</f>
        <v>retail</v>
      </c>
      <c r="J2195">
        <f t="shared" si="1632"/>
        <v>1990</v>
      </c>
      <c r="K2195">
        <f t="shared" si="1633"/>
        <v>2520.83</v>
      </c>
      <c r="L2195">
        <f t="shared" si="1634"/>
        <v>3502</v>
      </c>
      <c r="M2195" t="str">
        <f t="shared" si="1635"/>
        <v>United States</v>
      </c>
      <c r="N2195">
        <f t="shared" si="1636"/>
        <v>0</v>
      </c>
      <c r="O2195" t="str">
        <f t="shared" si="1637"/>
        <v>GTX</v>
      </c>
      <c r="P2195">
        <f t="shared" si="1629"/>
        <v>5482</v>
      </c>
      <c r="Q2195" t="str">
        <f t="shared" si="1630"/>
        <v>Cara Losch</v>
      </c>
      <c r="R2195" t="str">
        <f t="shared" si="1631"/>
        <v>East</v>
      </c>
    </row>
    <row r="2196" spans="1:18">
      <c r="A2196" t="s">
        <v>2360</v>
      </c>
      <c r="B2196" t="s">
        <v>9</v>
      </c>
      <c r="C2196" t="s">
        <v>56</v>
      </c>
      <c r="D2196" t="s">
        <v>174</v>
      </c>
      <c r="E2196" t="s">
        <v>50</v>
      </c>
      <c r="F2196" s="1">
        <v>42861</v>
      </c>
      <c r="G2196" s="1">
        <v>42956</v>
      </c>
      <c r="H2196">
        <v>51</v>
      </c>
      <c r="I2196" t="str">
        <f>VLOOKUP(pipeline!D2196,account,2,FALSE)</f>
        <v>software</v>
      </c>
      <c r="J2196">
        <f t="shared" si="1632"/>
        <v>1982</v>
      </c>
      <c r="K2196">
        <f t="shared" si="1633"/>
        <v>11698.03</v>
      </c>
      <c r="L2196">
        <f t="shared" si="1634"/>
        <v>34288</v>
      </c>
      <c r="M2196" t="str">
        <f t="shared" si="1635"/>
        <v>United States</v>
      </c>
      <c r="N2196">
        <f t="shared" si="1636"/>
        <v>0</v>
      </c>
      <c r="O2196" t="str">
        <f t="shared" si="1637"/>
        <v>MG</v>
      </c>
      <c r="P2196">
        <f t="shared" si="1629"/>
        <v>55</v>
      </c>
      <c r="Q2196" t="str">
        <f t="shared" si="1630"/>
        <v>Cara Losch</v>
      </c>
      <c r="R2196" t="str">
        <f t="shared" si="1631"/>
        <v>East</v>
      </c>
    </row>
    <row r="2197" spans="1:18">
      <c r="A2197" t="s">
        <v>2361</v>
      </c>
      <c r="B2197" t="s">
        <v>17</v>
      </c>
      <c r="C2197" t="s">
        <v>59</v>
      </c>
      <c r="D2197" t="s">
        <v>151</v>
      </c>
      <c r="E2197" t="s">
        <v>53</v>
      </c>
      <c r="F2197" s="1">
        <v>42861</v>
      </c>
      <c r="I2197" t="str">
        <f>VLOOKUP(pipeline!D2197,account,2,FALSE)</f>
        <v>finance</v>
      </c>
      <c r="J2197">
        <f t="shared" si="1632"/>
        <v>2008</v>
      </c>
      <c r="K2197">
        <f t="shared" si="1633"/>
        <v>52.5</v>
      </c>
      <c r="L2197">
        <f t="shared" si="1634"/>
        <v>165</v>
      </c>
      <c r="M2197" t="str">
        <f t="shared" si="1635"/>
        <v>United States</v>
      </c>
      <c r="N2197">
        <f t="shared" si="1636"/>
        <v>0</v>
      </c>
      <c r="O2197" t="str">
        <f t="shared" si="1637"/>
        <v>GTX</v>
      </c>
      <c r="P2197">
        <f t="shared" si="1629"/>
        <v>5482</v>
      </c>
      <c r="Q2197" t="str">
        <f t="shared" si="1630"/>
        <v>Celia Rouche</v>
      </c>
      <c r="R2197" t="str">
        <f t="shared" si="1631"/>
        <v>West</v>
      </c>
    </row>
    <row r="2198" spans="1:18">
      <c r="A2198" t="s">
        <v>2362</v>
      </c>
      <c r="B2198" t="s">
        <v>19</v>
      </c>
      <c r="C2198" t="s">
        <v>58</v>
      </c>
      <c r="D2198" t="s">
        <v>129</v>
      </c>
      <c r="E2198" t="s">
        <v>52</v>
      </c>
      <c r="F2198" s="1">
        <v>42862</v>
      </c>
      <c r="G2198" s="1">
        <v>42977</v>
      </c>
      <c r="H2198">
        <v>0</v>
      </c>
      <c r="I2198" t="str">
        <f>VLOOKUP(pipeline!D2198,account,2,FALSE)</f>
        <v>marketing</v>
      </c>
      <c r="J2198">
        <f t="shared" si="1632"/>
        <v>1995</v>
      </c>
      <c r="K2198">
        <f t="shared" si="1633"/>
        <v>2173.98</v>
      </c>
      <c r="L2198">
        <f t="shared" si="1634"/>
        <v>2928</v>
      </c>
      <c r="M2198" t="str">
        <f t="shared" si="1635"/>
        <v>United States</v>
      </c>
      <c r="N2198" t="str">
        <f t="shared" si="1636"/>
        <v>Inity</v>
      </c>
      <c r="O2198" t="str">
        <f t="shared" si="1637"/>
        <v>GTX</v>
      </c>
      <c r="P2198">
        <f t="shared" si="1629"/>
        <v>1096</v>
      </c>
      <c r="Q2198" t="str">
        <f t="shared" si="1630"/>
        <v>Dustin Brinkmann</v>
      </c>
      <c r="R2198" t="str">
        <f t="shared" si="1631"/>
        <v>Central</v>
      </c>
    </row>
    <row r="2199" spans="1:18">
      <c r="A2199" t="s">
        <v>2363</v>
      </c>
      <c r="B2199" t="s">
        <v>32</v>
      </c>
      <c r="C2199" t="s">
        <v>57</v>
      </c>
      <c r="D2199" t="s">
        <v>203</v>
      </c>
      <c r="E2199" t="s">
        <v>50</v>
      </c>
      <c r="F2199" s="1">
        <v>42862</v>
      </c>
      <c r="G2199" s="1">
        <v>42876</v>
      </c>
      <c r="H2199">
        <v>4287</v>
      </c>
      <c r="I2199" t="str">
        <f>VLOOKUP(pipeline!D2199,account,2,FALSE)</f>
        <v>software</v>
      </c>
      <c r="J2199">
        <f t="shared" si="1632"/>
        <v>2002</v>
      </c>
      <c r="K2199">
        <f t="shared" si="1633"/>
        <v>987.39</v>
      </c>
      <c r="L2199">
        <f t="shared" si="1634"/>
        <v>2253</v>
      </c>
      <c r="M2199" t="str">
        <f t="shared" si="1635"/>
        <v>United States</v>
      </c>
      <c r="N2199">
        <f t="shared" si="1636"/>
        <v>0</v>
      </c>
      <c r="O2199" t="str">
        <f t="shared" si="1637"/>
        <v>MG</v>
      </c>
      <c r="P2199">
        <f t="shared" si="1629"/>
        <v>3393</v>
      </c>
      <c r="Q2199" t="str">
        <f t="shared" si="1630"/>
        <v>Rocco Neubert</v>
      </c>
      <c r="R2199" t="str">
        <f t="shared" si="1631"/>
        <v>East</v>
      </c>
    </row>
    <row r="2200" spans="1:18">
      <c r="A2200" t="s">
        <v>2364</v>
      </c>
      <c r="B2200" t="s">
        <v>7</v>
      </c>
      <c r="C2200" t="s">
        <v>58</v>
      </c>
      <c r="D2200" t="s">
        <v>223</v>
      </c>
      <c r="E2200" t="s">
        <v>53</v>
      </c>
      <c r="F2200" s="1">
        <v>42862</v>
      </c>
      <c r="I2200" t="str">
        <f>VLOOKUP(pipeline!D2200,account,2,FALSE)</f>
        <v>retail</v>
      </c>
      <c r="J2200">
        <f t="shared" si="1632"/>
        <v>2003</v>
      </c>
      <c r="K2200">
        <f t="shared" si="1633"/>
        <v>1419.98</v>
      </c>
      <c r="L2200">
        <f t="shared" si="1634"/>
        <v>4018</v>
      </c>
      <c r="M2200" t="str">
        <f t="shared" si="1635"/>
        <v>United States</v>
      </c>
      <c r="N2200">
        <f t="shared" si="1636"/>
        <v>0</v>
      </c>
      <c r="O2200" t="str">
        <f t="shared" si="1637"/>
        <v>GTX</v>
      </c>
      <c r="P2200">
        <f t="shared" si="1629"/>
        <v>1096</v>
      </c>
      <c r="Q2200" t="str">
        <f t="shared" si="1630"/>
        <v>Cara Losch</v>
      </c>
      <c r="R2200" t="str">
        <f t="shared" si="1631"/>
        <v>East</v>
      </c>
    </row>
    <row r="2201" spans="1:18">
      <c r="A2201" t="s">
        <v>2365</v>
      </c>
      <c r="B2201" t="s">
        <v>27</v>
      </c>
      <c r="C2201" t="s">
        <v>58</v>
      </c>
      <c r="D2201" t="s">
        <v>85</v>
      </c>
      <c r="E2201" t="s">
        <v>50</v>
      </c>
      <c r="F2201" s="1">
        <v>42862</v>
      </c>
      <c r="G2201" s="1">
        <v>42980</v>
      </c>
      <c r="H2201">
        <v>1093</v>
      </c>
      <c r="I2201" t="str">
        <f>VLOOKUP(pipeline!D2201,account,2,FALSE)</f>
        <v>software</v>
      </c>
      <c r="J2201">
        <f t="shared" ref="J2201:J2209" si="1638">VLOOKUP(D2201,account,3,FALSE)</f>
        <v>1998</v>
      </c>
      <c r="K2201">
        <f t="shared" ref="K2201:K2209" si="1639">VLOOKUP(D2201,account,4,FALSE)</f>
        <v>2714.9</v>
      </c>
      <c r="L2201">
        <f t="shared" ref="L2201:L2209" si="1640">VLOOKUP(D2201,account,5,FALSE)</f>
        <v>2641</v>
      </c>
      <c r="M2201" t="str">
        <f t="shared" ref="M2201:M2209" si="1641">VLOOKUP(D2201,account,6,FALSE)</f>
        <v>United States</v>
      </c>
      <c r="N2201" t="str">
        <f t="shared" ref="N2201:N2209" si="1642">VLOOKUP(D2201,accounts,7,FALSE)</f>
        <v>Acme Corporation</v>
      </c>
      <c r="O2201" t="str">
        <f t="shared" ref="O2201:O2209" si="1643">VLOOKUP(C2201,products,2,FALSE)</f>
        <v>GTX</v>
      </c>
      <c r="P2201">
        <f t="shared" si="1629"/>
        <v>1096</v>
      </c>
      <c r="Q2201" t="str">
        <f t="shared" si="1630"/>
        <v>Melvin Marxen</v>
      </c>
      <c r="R2201" t="str">
        <f t="shared" si="1631"/>
        <v>Central</v>
      </c>
    </row>
    <row r="2202" spans="1:18">
      <c r="A2202" t="s">
        <v>2366</v>
      </c>
      <c r="B2202" t="s">
        <v>27</v>
      </c>
      <c r="C2202" t="s">
        <v>58</v>
      </c>
      <c r="D2202" t="s">
        <v>117</v>
      </c>
      <c r="E2202" t="s">
        <v>50</v>
      </c>
      <c r="F2202" s="1">
        <v>42862</v>
      </c>
      <c r="G2202" s="1">
        <v>42957</v>
      </c>
      <c r="H2202">
        <v>1194</v>
      </c>
      <c r="I2202" t="str">
        <f>VLOOKUP(pipeline!D2202,account,2,FALSE)</f>
        <v>services</v>
      </c>
      <c r="J2202">
        <f t="shared" si="1638"/>
        <v>1997</v>
      </c>
      <c r="K2202">
        <f t="shared" si="1639"/>
        <v>2041.73</v>
      </c>
      <c r="L2202">
        <f t="shared" si="1640"/>
        <v>5276</v>
      </c>
      <c r="M2202" t="str">
        <f t="shared" si="1641"/>
        <v>United States</v>
      </c>
      <c r="N2202">
        <f t="shared" si="1642"/>
        <v>0</v>
      </c>
      <c r="O2202" t="str">
        <f t="shared" si="1643"/>
        <v>GTX</v>
      </c>
      <c r="P2202">
        <f t="shared" si="1629"/>
        <v>1096</v>
      </c>
      <c r="Q2202" t="str">
        <f t="shared" si="1630"/>
        <v>Melvin Marxen</v>
      </c>
      <c r="R2202" t="str">
        <f t="shared" si="1631"/>
        <v>Central</v>
      </c>
    </row>
    <row r="2203" spans="1:18">
      <c r="A2203" t="s">
        <v>2367</v>
      </c>
      <c r="B2203" t="s">
        <v>38</v>
      </c>
      <c r="C2203" t="s">
        <v>58</v>
      </c>
      <c r="D2203" t="s">
        <v>316</v>
      </c>
      <c r="E2203" t="s">
        <v>52</v>
      </c>
      <c r="F2203" s="1">
        <v>42862</v>
      </c>
      <c r="G2203" s="1">
        <v>42951</v>
      </c>
      <c r="H2203">
        <v>0</v>
      </c>
      <c r="I2203" t="str">
        <f>VLOOKUP(pipeline!D2203,account,2,FALSE)</f>
        <v>retail</v>
      </c>
      <c r="J2203">
        <f t="shared" si="1638"/>
        <v>2009</v>
      </c>
      <c r="K2203">
        <f t="shared" si="1639"/>
        <v>497.11</v>
      </c>
      <c r="L2203">
        <f t="shared" si="1640"/>
        <v>1588</v>
      </c>
      <c r="M2203" t="str">
        <f t="shared" si="1641"/>
        <v>United States</v>
      </c>
      <c r="N2203">
        <f t="shared" si="1642"/>
        <v>0</v>
      </c>
      <c r="O2203" t="str">
        <f t="shared" si="1643"/>
        <v>GTX</v>
      </c>
      <c r="P2203">
        <f t="shared" si="1629"/>
        <v>1096</v>
      </c>
      <c r="Q2203" t="str">
        <f t="shared" si="1630"/>
        <v>Summer Sewald</v>
      </c>
      <c r="R2203" t="str">
        <f t="shared" si="1631"/>
        <v>West</v>
      </c>
    </row>
    <row r="2204" spans="1:18">
      <c r="A2204" t="s">
        <v>2368</v>
      </c>
      <c r="B2204" t="s">
        <v>39</v>
      </c>
      <c r="C2204" t="s">
        <v>58</v>
      </c>
      <c r="D2204" t="s">
        <v>112</v>
      </c>
      <c r="E2204" t="s">
        <v>52</v>
      </c>
      <c r="F2204" s="1">
        <v>42862</v>
      </c>
      <c r="G2204" s="1">
        <v>42875</v>
      </c>
      <c r="H2204">
        <v>0</v>
      </c>
      <c r="I2204" t="str">
        <f>VLOOKUP(pipeline!D2204,account,2,FALSE)</f>
        <v>retail</v>
      </c>
      <c r="J2204">
        <f t="shared" si="1638"/>
        <v>1990</v>
      </c>
      <c r="K2204">
        <f t="shared" si="1639"/>
        <v>4968.91</v>
      </c>
      <c r="L2204">
        <f t="shared" si="1640"/>
        <v>7523</v>
      </c>
      <c r="M2204" t="str">
        <f t="shared" si="1641"/>
        <v>United States</v>
      </c>
      <c r="N2204">
        <f t="shared" si="1642"/>
        <v>0</v>
      </c>
      <c r="O2204" t="str">
        <f t="shared" si="1643"/>
        <v>GTX</v>
      </c>
      <c r="P2204">
        <f t="shared" si="1629"/>
        <v>1096</v>
      </c>
      <c r="Q2204" t="str">
        <f t="shared" si="1630"/>
        <v>Summer Sewald</v>
      </c>
      <c r="R2204" t="str">
        <f t="shared" si="1631"/>
        <v>West</v>
      </c>
    </row>
    <row r="2205" spans="1:18">
      <c r="A2205" t="s">
        <v>2369</v>
      </c>
      <c r="B2205" t="s">
        <v>21</v>
      </c>
      <c r="C2205" t="s">
        <v>55</v>
      </c>
      <c r="D2205" t="s">
        <v>306</v>
      </c>
      <c r="E2205" t="s">
        <v>52</v>
      </c>
      <c r="F2205" s="1">
        <v>42862</v>
      </c>
      <c r="G2205" s="1">
        <v>42950</v>
      </c>
      <c r="H2205">
        <v>0</v>
      </c>
      <c r="I2205" t="str">
        <f>VLOOKUP(pipeline!D2205,account,2,FALSE)</f>
        <v>technolgy</v>
      </c>
      <c r="J2205">
        <f t="shared" si="1638"/>
        <v>1997</v>
      </c>
      <c r="K2205">
        <f t="shared" si="1639"/>
        <v>8170.38</v>
      </c>
      <c r="L2205">
        <f t="shared" si="1640"/>
        <v>16499</v>
      </c>
      <c r="M2205" t="str">
        <f t="shared" si="1641"/>
        <v>Korea</v>
      </c>
      <c r="N2205">
        <f t="shared" si="1642"/>
        <v>0</v>
      </c>
      <c r="O2205" t="str">
        <f t="shared" si="1643"/>
        <v>GTX</v>
      </c>
      <c r="P2205">
        <f t="shared" si="1629"/>
        <v>550</v>
      </c>
      <c r="Q2205" t="str">
        <f t="shared" si="1630"/>
        <v>Dustin Brinkmann</v>
      </c>
      <c r="R2205" t="str">
        <f t="shared" si="1631"/>
        <v>Central</v>
      </c>
    </row>
    <row r="2206" spans="1:18">
      <c r="A2206" t="s">
        <v>2370</v>
      </c>
      <c r="B2206" t="s">
        <v>40</v>
      </c>
      <c r="C2206" t="s">
        <v>58</v>
      </c>
      <c r="D2206" t="s">
        <v>151</v>
      </c>
      <c r="E2206" t="s">
        <v>50</v>
      </c>
      <c r="F2206" s="1">
        <v>42862</v>
      </c>
      <c r="G2206" s="1">
        <v>42955</v>
      </c>
      <c r="H2206">
        <v>1222</v>
      </c>
      <c r="I2206" t="str">
        <f>VLOOKUP(pipeline!D2206,account,2,FALSE)</f>
        <v>finance</v>
      </c>
      <c r="J2206">
        <f t="shared" si="1638"/>
        <v>2008</v>
      </c>
      <c r="K2206">
        <f t="shared" si="1639"/>
        <v>52.5</v>
      </c>
      <c r="L2206">
        <f t="shared" si="1640"/>
        <v>165</v>
      </c>
      <c r="M2206" t="str">
        <f t="shared" si="1641"/>
        <v>United States</v>
      </c>
      <c r="N2206">
        <f t="shared" si="1642"/>
        <v>0</v>
      </c>
      <c r="O2206" t="str">
        <f t="shared" si="1643"/>
        <v>GTX</v>
      </c>
      <c r="P2206">
        <f t="shared" si="1629"/>
        <v>1096</v>
      </c>
      <c r="Q2206" t="str">
        <f t="shared" si="1630"/>
        <v>Summer Sewald</v>
      </c>
      <c r="R2206" t="str">
        <f t="shared" si="1631"/>
        <v>West</v>
      </c>
    </row>
    <row r="2207" spans="1:18">
      <c r="A2207" t="s">
        <v>2371</v>
      </c>
      <c r="B2207" t="s">
        <v>22</v>
      </c>
      <c r="C2207" t="s">
        <v>58</v>
      </c>
      <c r="D2207" t="s">
        <v>309</v>
      </c>
      <c r="E2207" t="s">
        <v>50</v>
      </c>
      <c r="F2207" s="1">
        <v>42862</v>
      </c>
      <c r="G2207" s="1">
        <v>42952</v>
      </c>
      <c r="H2207">
        <v>901</v>
      </c>
      <c r="I2207" t="str">
        <f>VLOOKUP(pipeline!D2207,account,2,FALSE)</f>
        <v>marketing</v>
      </c>
      <c r="J2207">
        <f t="shared" si="1638"/>
        <v>1986</v>
      </c>
      <c r="K2207">
        <f t="shared" si="1639"/>
        <v>2403.58</v>
      </c>
      <c r="L2207">
        <f t="shared" si="1640"/>
        <v>8801</v>
      </c>
      <c r="M2207" t="str">
        <f t="shared" si="1641"/>
        <v>United States</v>
      </c>
      <c r="N2207">
        <f t="shared" si="1642"/>
        <v>0</v>
      </c>
      <c r="O2207" t="str">
        <f t="shared" si="1643"/>
        <v>GTX</v>
      </c>
      <c r="P2207">
        <f t="shared" si="1629"/>
        <v>1096</v>
      </c>
      <c r="Q2207" t="str">
        <f t="shared" si="1630"/>
        <v>Dustin Brinkmann</v>
      </c>
      <c r="R2207" t="str">
        <f t="shared" si="1631"/>
        <v>Central</v>
      </c>
    </row>
    <row r="2208" spans="1:18">
      <c r="A2208" t="s">
        <v>2372</v>
      </c>
      <c r="B2208" t="s">
        <v>35</v>
      </c>
      <c r="C2208" t="s">
        <v>57</v>
      </c>
      <c r="D2208" t="s">
        <v>189</v>
      </c>
      <c r="E2208" t="s">
        <v>52</v>
      </c>
      <c r="F2208" s="1">
        <v>42862</v>
      </c>
      <c r="G2208" s="1">
        <v>42973</v>
      </c>
      <c r="H2208">
        <v>0</v>
      </c>
      <c r="I2208" t="str">
        <f>VLOOKUP(pipeline!D2208,account,2,FALSE)</f>
        <v>employment</v>
      </c>
      <c r="J2208">
        <f t="shared" si="1638"/>
        <v>1997</v>
      </c>
      <c r="K2208">
        <f t="shared" si="1639"/>
        <v>882.12</v>
      </c>
      <c r="L2208">
        <f t="shared" si="1640"/>
        <v>2769</v>
      </c>
      <c r="M2208" t="str">
        <f t="shared" si="1641"/>
        <v>United States</v>
      </c>
      <c r="N2208">
        <f t="shared" si="1642"/>
        <v>0</v>
      </c>
      <c r="O2208" t="str">
        <f t="shared" si="1643"/>
        <v>MG</v>
      </c>
      <c r="P2208">
        <f t="shared" si="1629"/>
        <v>3393</v>
      </c>
      <c r="Q2208" t="str">
        <f t="shared" si="1630"/>
        <v>Rocco Neubert</v>
      </c>
      <c r="R2208" t="str">
        <f t="shared" si="1631"/>
        <v>East</v>
      </c>
    </row>
    <row r="2209" spans="1:18">
      <c r="A2209" t="s">
        <v>2373</v>
      </c>
      <c r="B2209" t="s">
        <v>35</v>
      </c>
      <c r="C2209" t="s">
        <v>59</v>
      </c>
      <c r="D2209" t="s">
        <v>174</v>
      </c>
      <c r="E2209" t="s">
        <v>50</v>
      </c>
      <c r="F2209" s="1">
        <v>42862</v>
      </c>
      <c r="G2209" s="1">
        <v>42948</v>
      </c>
      <c r="H2209">
        <v>5601</v>
      </c>
      <c r="I2209" t="str">
        <f>VLOOKUP(pipeline!D2209,account,2,FALSE)</f>
        <v>software</v>
      </c>
      <c r="J2209">
        <f t="shared" si="1638"/>
        <v>1982</v>
      </c>
      <c r="K2209">
        <f t="shared" si="1639"/>
        <v>11698.03</v>
      </c>
      <c r="L2209">
        <f t="shared" si="1640"/>
        <v>34288</v>
      </c>
      <c r="M2209" t="str">
        <f t="shared" si="1641"/>
        <v>United States</v>
      </c>
      <c r="N2209">
        <f t="shared" si="1642"/>
        <v>0</v>
      </c>
      <c r="O2209" t="str">
        <f t="shared" si="1643"/>
        <v>GTX</v>
      </c>
      <c r="P2209">
        <f t="shared" si="1629"/>
        <v>5482</v>
      </c>
      <c r="Q2209" t="str">
        <f t="shared" si="1630"/>
        <v>Rocco Neubert</v>
      </c>
      <c r="R2209" t="str">
        <f t="shared" si="1631"/>
        <v>East</v>
      </c>
    </row>
    <row r="2210" spans="1:18">
      <c r="A2210" t="s">
        <v>2374</v>
      </c>
      <c r="B2210" t="s">
        <v>11</v>
      </c>
      <c r="C2210" t="s">
        <v>58</v>
      </c>
      <c r="D2210" t="s">
        <v>218</v>
      </c>
      <c r="E2210" t="s">
        <v>50</v>
      </c>
      <c r="F2210" s="1">
        <v>42862</v>
      </c>
      <c r="G2210" s="1">
        <v>42952</v>
      </c>
      <c r="H2210">
        <v>995</v>
      </c>
      <c r="I2210" t="str">
        <f>VLOOKUP(pipeline!D2210,account,2,FALSE)</f>
        <v>technolgy</v>
      </c>
      <c r="J2210">
        <f t="shared" ref="J2210:J2223" si="1644">VLOOKUP(D2210,account,3,FALSE)</f>
        <v>1992</v>
      </c>
      <c r="K2210">
        <f t="shared" ref="K2210:K2223" si="1645">VLOOKUP(D2210,account,4,FALSE)</f>
        <v>1712.68</v>
      </c>
      <c r="L2210">
        <f t="shared" ref="L2210:L2223" si="1646">VLOOKUP(D2210,account,5,FALSE)</f>
        <v>3194</v>
      </c>
      <c r="M2210" t="str">
        <f t="shared" ref="M2210:M2223" si="1647">VLOOKUP(D2210,account,6,FALSE)</f>
        <v>United States</v>
      </c>
      <c r="N2210" t="str">
        <f t="shared" ref="N2210:N2223" si="1648">VLOOKUP(D2210,accounts,7,FALSE)</f>
        <v>Acme Corporation</v>
      </c>
      <c r="O2210" t="str">
        <f t="shared" ref="O2210:O2223" si="1649">VLOOKUP(C2210,products,2,FALSE)</f>
        <v>GTX</v>
      </c>
      <c r="P2210">
        <f t="shared" ref="P2210:P2215" si="1650">VLOOKUP(C2210,products,3,FALSE)</f>
        <v>1096</v>
      </c>
      <c r="Q2210" t="str">
        <f t="shared" ref="Q2210:Q2215" si="1651">VLOOKUP(B2210,sales,2,FALSE)</f>
        <v>Cara Losch</v>
      </c>
      <c r="R2210" t="str">
        <f t="shared" ref="R2210:R2215" si="1652">VLOOKUP(B2210,sales,3,FALSE)</f>
        <v>East</v>
      </c>
    </row>
    <row r="2211" spans="1:18">
      <c r="A2211" t="s">
        <v>2375</v>
      </c>
      <c r="B2211" t="s">
        <v>11</v>
      </c>
      <c r="C2211" t="s">
        <v>57</v>
      </c>
      <c r="D2211" t="s">
        <v>124</v>
      </c>
      <c r="E2211" t="s">
        <v>50</v>
      </c>
      <c r="F2211" s="1">
        <v>42862</v>
      </c>
      <c r="G2211" s="1">
        <v>42952</v>
      </c>
      <c r="H2211">
        <v>3666</v>
      </c>
      <c r="I2211" t="str">
        <f>VLOOKUP(pipeline!D2211,account,2,FALSE)</f>
        <v>entertainment</v>
      </c>
      <c r="J2211">
        <f t="shared" si="1644"/>
        <v>1989</v>
      </c>
      <c r="K2211">
        <f t="shared" si="1645"/>
        <v>3838.39</v>
      </c>
      <c r="L2211">
        <f t="shared" si="1646"/>
        <v>8274</v>
      </c>
      <c r="M2211" t="str">
        <f t="shared" si="1647"/>
        <v>United States</v>
      </c>
      <c r="N2211">
        <f t="shared" si="1648"/>
        <v>0</v>
      </c>
      <c r="O2211" t="str">
        <f t="shared" si="1649"/>
        <v>MG</v>
      </c>
      <c r="P2211">
        <f t="shared" si="1650"/>
        <v>3393</v>
      </c>
      <c r="Q2211" t="str">
        <f t="shared" si="1651"/>
        <v>Cara Losch</v>
      </c>
      <c r="R2211" t="str">
        <f t="shared" si="1652"/>
        <v>East</v>
      </c>
    </row>
    <row r="2212" spans="1:18">
      <c r="A2212" t="s">
        <v>2376</v>
      </c>
      <c r="B2212" t="s">
        <v>19</v>
      </c>
      <c r="C2212" t="s">
        <v>58</v>
      </c>
      <c r="D2212" t="s">
        <v>95</v>
      </c>
      <c r="E2212" t="s">
        <v>52</v>
      </c>
      <c r="F2212" s="1">
        <v>42863</v>
      </c>
      <c r="G2212" s="1">
        <v>42873</v>
      </c>
      <c r="H2212">
        <v>0</v>
      </c>
      <c r="I2212" t="str">
        <f>VLOOKUP(pipeline!D2212,account,2,FALSE)</f>
        <v>medical</v>
      </c>
      <c r="J2212">
        <f t="shared" si="1644"/>
        <v>1984</v>
      </c>
      <c r="K2212">
        <f t="shared" si="1645"/>
        <v>441.08</v>
      </c>
      <c r="L2212">
        <f t="shared" si="1646"/>
        <v>1210</v>
      </c>
      <c r="M2212" t="str">
        <f t="shared" si="1647"/>
        <v>United States</v>
      </c>
      <c r="N2212">
        <f t="shared" si="1648"/>
        <v>0</v>
      </c>
      <c r="O2212" t="str">
        <f t="shared" si="1649"/>
        <v>GTX</v>
      </c>
      <c r="P2212">
        <f t="shared" si="1650"/>
        <v>1096</v>
      </c>
      <c r="Q2212" t="str">
        <f t="shared" si="1651"/>
        <v>Dustin Brinkmann</v>
      </c>
      <c r="R2212" t="str">
        <f t="shared" si="1652"/>
        <v>Central</v>
      </c>
    </row>
    <row r="2213" spans="1:18">
      <c r="A2213" t="s">
        <v>2377</v>
      </c>
      <c r="B2213" t="s">
        <v>19</v>
      </c>
      <c r="C2213" t="s">
        <v>56</v>
      </c>
      <c r="D2213" t="s">
        <v>238</v>
      </c>
      <c r="E2213" t="s">
        <v>50</v>
      </c>
      <c r="F2213" s="1">
        <v>42863</v>
      </c>
      <c r="G2213" s="1">
        <v>42874</v>
      </c>
      <c r="H2213">
        <v>56</v>
      </c>
      <c r="I2213" t="str">
        <f>VLOOKUP(pipeline!D2213,account,2,FALSE)</f>
        <v>marketing</v>
      </c>
      <c r="J2213">
        <f t="shared" si="1644"/>
        <v>2012</v>
      </c>
      <c r="K2213">
        <f t="shared" si="1645"/>
        <v>45.39</v>
      </c>
      <c r="L2213">
        <f t="shared" si="1646"/>
        <v>100</v>
      </c>
      <c r="M2213" t="str">
        <f t="shared" si="1647"/>
        <v>United States</v>
      </c>
      <c r="N2213" t="str">
        <f t="shared" si="1648"/>
        <v>Inity</v>
      </c>
      <c r="O2213" t="str">
        <f t="shared" si="1649"/>
        <v>MG</v>
      </c>
      <c r="P2213">
        <f t="shared" si="1650"/>
        <v>55</v>
      </c>
      <c r="Q2213" t="str">
        <f t="shared" si="1651"/>
        <v>Dustin Brinkmann</v>
      </c>
      <c r="R2213" t="str">
        <f t="shared" si="1652"/>
        <v>Central</v>
      </c>
    </row>
    <row r="2214" spans="1:18">
      <c r="A2214" t="s">
        <v>2378</v>
      </c>
      <c r="B2214" t="s">
        <v>32</v>
      </c>
      <c r="C2214" t="s">
        <v>58</v>
      </c>
      <c r="D2214" t="s">
        <v>248</v>
      </c>
      <c r="E2214" t="s">
        <v>50</v>
      </c>
      <c r="F2214" s="1">
        <v>42863</v>
      </c>
      <c r="G2214" s="1">
        <v>42872</v>
      </c>
      <c r="H2214">
        <v>1372</v>
      </c>
      <c r="I2214" t="str">
        <f>VLOOKUP(pipeline!D2214,account,2,FALSE)</f>
        <v>telecommunications</v>
      </c>
      <c r="J2214">
        <f t="shared" si="1644"/>
        <v>1994</v>
      </c>
      <c r="K2214">
        <f t="shared" si="1645"/>
        <v>6395.05</v>
      </c>
      <c r="L2214">
        <f t="shared" si="1646"/>
        <v>20275</v>
      </c>
      <c r="M2214" t="str">
        <f t="shared" si="1647"/>
        <v>United States</v>
      </c>
      <c r="N2214">
        <f t="shared" si="1648"/>
        <v>0</v>
      </c>
      <c r="O2214" t="str">
        <f t="shared" si="1649"/>
        <v>GTX</v>
      </c>
      <c r="P2214">
        <f t="shared" si="1650"/>
        <v>1096</v>
      </c>
      <c r="Q2214" t="str">
        <f t="shared" si="1651"/>
        <v>Rocco Neubert</v>
      </c>
      <c r="R2214" t="str">
        <f t="shared" si="1652"/>
        <v>East</v>
      </c>
    </row>
    <row r="2215" spans="1:18">
      <c r="A2215" t="s">
        <v>2379</v>
      </c>
      <c r="B2215" t="s">
        <v>33</v>
      </c>
      <c r="C2215" t="s">
        <v>57</v>
      </c>
      <c r="D2215" t="s">
        <v>627</v>
      </c>
      <c r="E2215" t="s">
        <v>50</v>
      </c>
      <c r="F2215" s="1">
        <v>42863</v>
      </c>
      <c r="G2215" s="1">
        <v>42948</v>
      </c>
      <c r="H2215">
        <v>3282</v>
      </c>
      <c r="I2215" t="str">
        <f>VLOOKUP(pipeline!D2215,account,2,FALSE)</f>
        <v>technolgy</v>
      </c>
      <c r="J2215">
        <f t="shared" si="1644"/>
        <v>1993</v>
      </c>
      <c r="K2215">
        <f t="shared" si="1645"/>
        <v>1242.32</v>
      </c>
      <c r="L2215">
        <f t="shared" si="1646"/>
        <v>3027</v>
      </c>
      <c r="M2215" t="str">
        <f t="shared" si="1647"/>
        <v>United States</v>
      </c>
      <c r="N2215" t="str">
        <f t="shared" si="1648"/>
        <v>Acme Corporation</v>
      </c>
      <c r="O2215" t="str">
        <f t="shared" si="1649"/>
        <v>MG</v>
      </c>
      <c r="P2215">
        <f t="shared" si="1650"/>
        <v>3393</v>
      </c>
      <c r="Q2215" t="str">
        <f t="shared" si="1651"/>
        <v>Rocco Neubert</v>
      </c>
      <c r="R2215" t="str">
        <f t="shared" si="1652"/>
        <v>East</v>
      </c>
    </row>
    <row r="2216" spans="1:18">
      <c r="A2216" t="s">
        <v>2380</v>
      </c>
      <c r="B2216" t="s">
        <v>13</v>
      </c>
      <c r="C2216" t="s">
        <v>56</v>
      </c>
      <c r="D2216" t="s">
        <v>303</v>
      </c>
      <c r="E2216" t="s">
        <v>50</v>
      </c>
      <c r="F2216" s="1">
        <v>42863</v>
      </c>
      <c r="G2216" s="1">
        <v>42965</v>
      </c>
      <c r="H2216">
        <v>43</v>
      </c>
      <c r="I2216" t="str">
        <f>VLOOKUP(pipeline!D2216,account,2,FALSE)</f>
        <v>software</v>
      </c>
      <c r="J2216">
        <f t="shared" si="1644"/>
        <v>2013</v>
      </c>
      <c r="K2216">
        <f t="shared" si="1645"/>
        <v>98.79</v>
      </c>
      <c r="L2216">
        <f t="shared" si="1646"/>
        <v>96</v>
      </c>
      <c r="M2216" t="str">
        <f t="shared" si="1647"/>
        <v>United States</v>
      </c>
      <c r="N2216" t="str">
        <f t="shared" si="1648"/>
        <v>Bubba Gump</v>
      </c>
      <c r="O2216" t="str">
        <f t="shared" si="1649"/>
        <v>MG</v>
      </c>
      <c r="P2216">
        <f t="shared" ref="P2216:P2235" si="1653">VLOOKUP(C2216,products,3,FALSE)</f>
        <v>55</v>
      </c>
      <c r="Q2216" t="str">
        <f t="shared" ref="Q2216:Q2235" si="1654">VLOOKUP(B2216,sales,2,FALSE)</f>
        <v>Celia Rouche</v>
      </c>
      <c r="R2216" t="str">
        <f t="shared" ref="R2216:R2235" si="1655">VLOOKUP(B2216,sales,3,FALSE)</f>
        <v>West</v>
      </c>
    </row>
    <row r="2217" spans="1:18">
      <c r="A2217" t="s">
        <v>2381</v>
      </c>
      <c r="B2217" t="s">
        <v>13</v>
      </c>
      <c r="C2217" t="s">
        <v>56</v>
      </c>
      <c r="D2217" t="s">
        <v>621</v>
      </c>
      <c r="E2217" t="s">
        <v>50</v>
      </c>
      <c r="F2217" s="1">
        <v>42863</v>
      </c>
      <c r="G2217" s="1">
        <v>42983</v>
      </c>
      <c r="H2217">
        <v>54</v>
      </c>
      <c r="I2217" t="str">
        <f>VLOOKUP(pipeline!D2217,account,2,FALSE)</f>
        <v>services</v>
      </c>
      <c r="J2217">
        <f t="shared" si="1644"/>
        <v>1991</v>
      </c>
      <c r="K2217">
        <f t="shared" si="1645"/>
        <v>1012.72</v>
      </c>
      <c r="L2217">
        <f t="shared" si="1646"/>
        <v>3492</v>
      </c>
      <c r="M2217" t="str">
        <f t="shared" si="1647"/>
        <v>Germany</v>
      </c>
      <c r="N2217">
        <f t="shared" si="1648"/>
        <v>0</v>
      </c>
      <c r="O2217" t="str">
        <f t="shared" si="1649"/>
        <v>MG</v>
      </c>
      <c r="P2217">
        <f t="shared" si="1653"/>
        <v>55</v>
      </c>
      <c r="Q2217" t="str">
        <f t="shared" si="1654"/>
        <v>Celia Rouche</v>
      </c>
      <c r="R2217" t="str">
        <f t="shared" si="1655"/>
        <v>West</v>
      </c>
    </row>
    <row r="2218" spans="1:18">
      <c r="A2218" t="s">
        <v>2382</v>
      </c>
      <c r="B2218" t="s">
        <v>27</v>
      </c>
      <c r="C2218" t="s">
        <v>55</v>
      </c>
      <c r="D2218" t="s">
        <v>143</v>
      </c>
      <c r="E2218" t="s">
        <v>52</v>
      </c>
      <c r="F2218" s="1">
        <v>42863</v>
      </c>
      <c r="G2218" s="1">
        <v>42968</v>
      </c>
      <c r="H2218">
        <v>0</v>
      </c>
      <c r="I2218" t="str">
        <f>VLOOKUP(pipeline!D2218,account,2,FALSE)</f>
        <v>finance</v>
      </c>
      <c r="J2218">
        <f t="shared" si="1644"/>
        <v>1987</v>
      </c>
      <c r="K2218">
        <f t="shared" si="1645"/>
        <v>1698.2</v>
      </c>
      <c r="L2218">
        <f t="shared" si="1646"/>
        <v>3798</v>
      </c>
      <c r="M2218" t="str">
        <f t="shared" si="1647"/>
        <v>United States</v>
      </c>
      <c r="N2218">
        <f t="shared" si="1648"/>
        <v>0</v>
      </c>
      <c r="O2218" t="str">
        <f t="shared" si="1649"/>
        <v>GTX</v>
      </c>
      <c r="P2218">
        <f t="shared" si="1653"/>
        <v>550</v>
      </c>
      <c r="Q2218" t="str">
        <f t="shared" si="1654"/>
        <v>Melvin Marxen</v>
      </c>
      <c r="R2218" t="str">
        <f t="shared" si="1655"/>
        <v>Central</v>
      </c>
    </row>
    <row r="2219" spans="1:18">
      <c r="A2219" t="s">
        <v>2383</v>
      </c>
      <c r="B2219" t="s">
        <v>38</v>
      </c>
      <c r="C2219" t="s">
        <v>55</v>
      </c>
      <c r="D2219" t="s">
        <v>93</v>
      </c>
      <c r="E2219" t="s">
        <v>50</v>
      </c>
      <c r="F2219" s="1">
        <v>42863</v>
      </c>
      <c r="G2219" s="1">
        <v>42871</v>
      </c>
      <c r="H2219">
        <v>575</v>
      </c>
      <c r="I2219" t="str">
        <f>VLOOKUP(pipeline!D2219,account,2,FALSE)</f>
        <v>entertainment</v>
      </c>
      <c r="J2219">
        <f t="shared" si="1644"/>
        <v>1993</v>
      </c>
      <c r="K2219">
        <f t="shared" si="1645"/>
        <v>4269.9</v>
      </c>
      <c r="L2219">
        <f t="shared" si="1646"/>
        <v>6472</v>
      </c>
      <c r="M2219" t="str">
        <f t="shared" si="1647"/>
        <v>United States</v>
      </c>
      <c r="N2219" t="str">
        <f t="shared" si="1648"/>
        <v>Massive Dynamic</v>
      </c>
      <c r="O2219" t="str">
        <f t="shared" si="1649"/>
        <v>GTX</v>
      </c>
      <c r="P2219">
        <f t="shared" si="1653"/>
        <v>550</v>
      </c>
      <c r="Q2219" t="str">
        <f t="shared" si="1654"/>
        <v>Summer Sewald</v>
      </c>
      <c r="R2219" t="str">
        <f t="shared" si="1655"/>
        <v>West</v>
      </c>
    </row>
    <row r="2220" spans="1:18">
      <c r="A2220" t="s">
        <v>2384</v>
      </c>
      <c r="B2220" t="s">
        <v>38</v>
      </c>
      <c r="C2220" t="s">
        <v>58</v>
      </c>
      <c r="D2220" t="s">
        <v>306</v>
      </c>
      <c r="E2220" t="s">
        <v>50</v>
      </c>
      <c r="F2220" s="1">
        <v>42863</v>
      </c>
      <c r="G2220" s="1">
        <v>42957</v>
      </c>
      <c r="H2220">
        <v>768</v>
      </c>
      <c r="I2220" t="str">
        <f>VLOOKUP(pipeline!D2220,account,2,FALSE)</f>
        <v>technolgy</v>
      </c>
      <c r="J2220">
        <f t="shared" si="1644"/>
        <v>1997</v>
      </c>
      <c r="K2220">
        <f t="shared" si="1645"/>
        <v>8170.38</v>
      </c>
      <c r="L2220">
        <f t="shared" si="1646"/>
        <v>16499</v>
      </c>
      <c r="M2220" t="str">
        <f t="shared" si="1647"/>
        <v>Korea</v>
      </c>
      <c r="N2220">
        <f t="shared" si="1648"/>
        <v>0</v>
      </c>
      <c r="O2220" t="str">
        <f t="shared" si="1649"/>
        <v>GTX</v>
      </c>
      <c r="P2220">
        <f t="shared" si="1653"/>
        <v>1096</v>
      </c>
      <c r="Q2220" t="str">
        <f t="shared" si="1654"/>
        <v>Summer Sewald</v>
      </c>
      <c r="R2220" t="str">
        <f t="shared" si="1655"/>
        <v>West</v>
      </c>
    </row>
    <row r="2221" spans="1:18">
      <c r="A2221" t="s">
        <v>2385</v>
      </c>
      <c r="B2221" t="s">
        <v>21</v>
      </c>
      <c r="C2221" t="s">
        <v>55</v>
      </c>
      <c r="D2221" t="s">
        <v>297</v>
      </c>
      <c r="E2221" t="s">
        <v>52</v>
      </c>
      <c r="F2221" s="1">
        <v>42863</v>
      </c>
      <c r="G2221" s="1">
        <v>42865</v>
      </c>
      <c r="H2221">
        <v>0</v>
      </c>
      <c r="I2221" t="str">
        <f>VLOOKUP(pipeline!D2221,account,2,FALSE)</f>
        <v>medical</v>
      </c>
      <c r="J2221">
        <f t="shared" si="1644"/>
        <v>1986</v>
      </c>
      <c r="K2221">
        <f t="shared" si="1645"/>
        <v>647.18</v>
      </c>
      <c r="L2221">
        <f t="shared" si="1646"/>
        <v>1185</v>
      </c>
      <c r="M2221" t="str">
        <f t="shared" si="1647"/>
        <v>Kenya</v>
      </c>
      <c r="N2221">
        <f t="shared" si="1648"/>
        <v>0</v>
      </c>
      <c r="O2221" t="str">
        <f t="shared" si="1649"/>
        <v>GTX</v>
      </c>
      <c r="P2221">
        <f t="shared" si="1653"/>
        <v>550</v>
      </c>
      <c r="Q2221" t="str">
        <f t="shared" si="1654"/>
        <v>Dustin Brinkmann</v>
      </c>
      <c r="R2221" t="str">
        <f t="shared" si="1655"/>
        <v>Central</v>
      </c>
    </row>
    <row r="2222" spans="1:18">
      <c r="A2222" t="s">
        <v>2386</v>
      </c>
      <c r="B2222" t="s">
        <v>21</v>
      </c>
      <c r="C2222" t="s">
        <v>55</v>
      </c>
      <c r="D2222" t="s">
        <v>145</v>
      </c>
      <c r="E2222" t="s">
        <v>50</v>
      </c>
      <c r="F2222" s="1">
        <v>42863</v>
      </c>
      <c r="G2222" s="1">
        <v>42967</v>
      </c>
      <c r="H2222">
        <v>553</v>
      </c>
      <c r="I2222" t="str">
        <f>VLOOKUP(pipeline!D2222,account,2,FALSE)</f>
        <v>marketing</v>
      </c>
      <c r="J2222">
        <f t="shared" si="1644"/>
        <v>1985</v>
      </c>
      <c r="K2222">
        <f t="shared" si="1645"/>
        <v>375.43</v>
      </c>
      <c r="L2222">
        <f t="shared" si="1646"/>
        <v>1190</v>
      </c>
      <c r="M2222" t="str">
        <f t="shared" si="1647"/>
        <v>United States</v>
      </c>
      <c r="N2222">
        <f t="shared" si="1648"/>
        <v>0</v>
      </c>
      <c r="O2222" t="str">
        <f t="shared" si="1649"/>
        <v>GTX</v>
      </c>
      <c r="P2222">
        <f t="shared" si="1653"/>
        <v>550</v>
      </c>
      <c r="Q2222" t="str">
        <f t="shared" si="1654"/>
        <v>Dustin Brinkmann</v>
      </c>
      <c r="R2222" t="str">
        <f t="shared" si="1655"/>
        <v>Central</v>
      </c>
    </row>
    <row r="2223" spans="1:18">
      <c r="A2223" t="s">
        <v>2387</v>
      </c>
      <c r="B2223" t="s">
        <v>28</v>
      </c>
      <c r="C2223" t="s">
        <v>59</v>
      </c>
      <c r="D2223" t="s">
        <v>85</v>
      </c>
      <c r="E2223" t="s">
        <v>52</v>
      </c>
      <c r="F2223" s="1">
        <v>42863</v>
      </c>
      <c r="G2223" s="1">
        <v>42875</v>
      </c>
      <c r="H2223">
        <v>0</v>
      </c>
      <c r="I2223" t="str">
        <f>VLOOKUP(pipeline!D2223,account,2,FALSE)</f>
        <v>software</v>
      </c>
      <c r="J2223">
        <f t="shared" si="1644"/>
        <v>1998</v>
      </c>
      <c r="K2223">
        <f t="shared" si="1645"/>
        <v>2714.9</v>
      </c>
      <c r="L2223">
        <f t="shared" si="1646"/>
        <v>2641</v>
      </c>
      <c r="M2223" t="str">
        <f t="shared" si="1647"/>
        <v>United States</v>
      </c>
      <c r="N2223" t="str">
        <f t="shared" si="1648"/>
        <v>Acme Corporation</v>
      </c>
      <c r="O2223" t="str">
        <f t="shared" si="1649"/>
        <v>GTX</v>
      </c>
      <c r="P2223">
        <f t="shared" si="1653"/>
        <v>5482</v>
      </c>
      <c r="Q2223" t="str">
        <f t="shared" si="1654"/>
        <v>Melvin Marxen</v>
      </c>
      <c r="R2223" t="str">
        <f t="shared" si="1655"/>
        <v>Central</v>
      </c>
    </row>
    <row r="2224" spans="1:18">
      <c r="A2224" t="s">
        <v>2388</v>
      </c>
      <c r="B2224" t="s">
        <v>40</v>
      </c>
      <c r="C2224" t="s">
        <v>58</v>
      </c>
      <c r="D2224" t="s">
        <v>134</v>
      </c>
      <c r="E2224" t="s">
        <v>52</v>
      </c>
      <c r="F2224" s="1">
        <v>42863</v>
      </c>
      <c r="G2224" s="1">
        <v>42952</v>
      </c>
      <c r="H2224">
        <v>0</v>
      </c>
      <c r="I2224" t="str">
        <f>VLOOKUP(pipeline!D2224,account,2,FALSE)</f>
        <v>services</v>
      </c>
      <c r="J2224">
        <f t="shared" ref="J2224:J2231" si="1656">VLOOKUP(D2224,account,3,FALSE)</f>
        <v>2003</v>
      </c>
      <c r="K2224">
        <f t="shared" ref="K2224:K2231" si="1657">VLOOKUP(D2224,account,4,FALSE)</f>
        <v>692.19</v>
      </c>
      <c r="L2224">
        <f t="shared" ref="L2224:L2231" si="1658">VLOOKUP(D2224,account,5,FALSE)</f>
        <v>1922</v>
      </c>
      <c r="M2224" t="str">
        <f t="shared" ref="M2224:M2231" si="1659">VLOOKUP(D2224,account,6,FALSE)</f>
        <v>United States</v>
      </c>
      <c r="N2224">
        <f t="shared" ref="N2224:N2231" si="1660">VLOOKUP(D2224,accounts,7,FALSE)</f>
        <v>0</v>
      </c>
      <c r="O2224" t="str">
        <f t="shared" ref="O2224:O2231" si="1661">VLOOKUP(C2224,products,2,FALSE)</f>
        <v>GTX</v>
      </c>
      <c r="P2224">
        <f t="shared" si="1653"/>
        <v>1096</v>
      </c>
      <c r="Q2224" t="str">
        <f t="shared" si="1654"/>
        <v>Summer Sewald</v>
      </c>
      <c r="R2224" t="str">
        <f t="shared" si="1655"/>
        <v>West</v>
      </c>
    </row>
    <row r="2225" spans="1:18">
      <c r="A2225" t="s">
        <v>2389</v>
      </c>
      <c r="B2225" t="s">
        <v>40</v>
      </c>
      <c r="C2225" t="s">
        <v>59</v>
      </c>
      <c r="D2225" t="s">
        <v>119</v>
      </c>
      <c r="E2225" t="s">
        <v>50</v>
      </c>
      <c r="F2225" s="1">
        <v>42863</v>
      </c>
      <c r="G2225" s="1">
        <v>42996</v>
      </c>
      <c r="H2225">
        <v>4786</v>
      </c>
      <c r="I2225" t="str">
        <f>VLOOKUP(pipeline!D2225,account,2,FALSE)</f>
        <v>entertainment</v>
      </c>
      <c r="J2225">
        <f t="shared" si="1656"/>
        <v>1992</v>
      </c>
      <c r="K2225">
        <f t="shared" si="1657"/>
        <v>324.19</v>
      </c>
      <c r="L2225">
        <f t="shared" si="1658"/>
        <v>978</v>
      </c>
      <c r="M2225" t="str">
        <f t="shared" si="1659"/>
        <v>United States</v>
      </c>
      <c r="N2225">
        <f t="shared" si="1660"/>
        <v>0</v>
      </c>
      <c r="O2225" t="str">
        <f t="shared" si="1661"/>
        <v>GTX</v>
      </c>
      <c r="P2225">
        <f t="shared" si="1653"/>
        <v>5482</v>
      </c>
      <c r="Q2225" t="str">
        <f t="shared" si="1654"/>
        <v>Summer Sewald</v>
      </c>
      <c r="R2225" t="str">
        <f t="shared" si="1655"/>
        <v>West</v>
      </c>
    </row>
    <row r="2226" spans="1:18">
      <c r="A2226" t="s">
        <v>2390</v>
      </c>
      <c r="B2226" t="s">
        <v>22</v>
      </c>
      <c r="C2226" t="s">
        <v>57</v>
      </c>
      <c r="D2226" t="s">
        <v>155</v>
      </c>
      <c r="E2226" t="s">
        <v>52</v>
      </c>
      <c r="F2226" s="1">
        <v>42863</v>
      </c>
      <c r="G2226" s="1">
        <v>42878</v>
      </c>
      <c r="H2226">
        <v>0</v>
      </c>
      <c r="I2226" t="str">
        <f>VLOOKUP(pipeline!D2226,account,2,FALSE)</f>
        <v>technolgy</v>
      </c>
      <c r="J2226">
        <f t="shared" si="1656"/>
        <v>1983</v>
      </c>
      <c r="K2226">
        <f t="shared" si="1657"/>
        <v>1008.06</v>
      </c>
      <c r="L2226">
        <f t="shared" si="1658"/>
        <v>1238</v>
      </c>
      <c r="M2226" t="str">
        <f t="shared" si="1659"/>
        <v>United States</v>
      </c>
      <c r="N2226">
        <f t="shared" si="1660"/>
        <v>0</v>
      </c>
      <c r="O2226" t="str">
        <f t="shared" si="1661"/>
        <v>MG</v>
      </c>
      <c r="P2226">
        <f t="shared" si="1653"/>
        <v>3393</v>
      </c>
      <c r="Q2226" t="str">
        <f t="shared" si="1654"/>
        <v>Dustin Brinkmann</v>
      </c>
      <c r="R2226" t="str">
        <f t="shared" si="1655"/>
        <v>Central</v>
      </c>
    </row>
    <row r="2227" spans="1:18">
      <c r="A2227" t="s">
        <v>2391</v>
      </c>
      <c r="B2227" t="s">
        <v>23</v>
      </c>
      <c r="C2227" t="s">
        <v>59</v>
      </c>
      <c r="D2227" t="s">
        <v>309</v>
      </c>
      <c r="E2227" t="s">
        <v>52</v>
      </c>
      <c r="F2227" s="1">
        <v>42863</v>
      </c>
      <c r="G2227" s="1">
        <v>42949</v>
      </c>
      <c r="H2227">
        <v>0</v>
      </c>
      <c r="I2227" t="str">
        <f>VLOOKUP(pipeline!D2227,account,2,FALSE)</f>
        <v>marketing</v>
      </c>
      <c r="J2227">
        <f t="shared" si="1656"/>
        <v>1986</v>
      </c>
      <c r="K2227">
        <f t="shared" si="1657"/>
        <v>2403.58</v>
      </c>
      <c r="L2227">
        <f t="shared" si="1658"/>
        <v>8801</v>
      </c>
      <c r="M2227" t="str">
        <f t="shared" si="1659"/>
        <v>United States</v>
      </c>
      <c r="N2227">
        <f t="shared" si="1660"/>
        <v>0</v>
      </c>
      <c r="O2227" t="str">
        <f t="shared" si="1661"/>
        <v>GTX</v>
      </c>
      <c r="P2227">
        <f t="shared" si="1653"/>
        <v>5482</v>
      </c>
      <c r="Q2227" t="str">
        <f t="shared" si="1654"/>
        <v>Dustin Brinkmann</v>
      </c>
      <c r="R2227" t="str">
        <f t="shared" si="1655"/>
        <v>Central</v>
      </c>
    </row>
    <row r="2228" spans="1:18">
      <c r="A2228" t="s">
        <v>2392</v>
      </c>
      <c r="B2228" t="s">
        <v>23</v>
      </c>
      <c r="C2228" t="s">
        <v>56</v>
      </c>
      <c r="D2228" t="s">
        <v>89</v>
      </c>
      <c r="E2228" t="s">
        <v>52</v>
      </c>
      <c r="F2228" s="1">
        <v>42863</v>
      </c>
      <c r="G2228" s="1">
        <v>42966</v>
      </c>
      <c r="H2228">
        <v>0</v>
      </c>
      <c r="I2228" t="str">
        <f>VLOOKUP(pipeline!D2228,account,2,FALSE)</f>
        <v>medical</v>
      </c>
      <c r="J2228">
        <f t="shared" si="1656"/>
        <v>1992</v>
      </c>
      <c r="K2228">
        <f t="shared" si="1657"/>
        <v>3922.42</v>
      </c>
      <c r="L2228">
        <f t="shared" si="1658"/>
        <v>6837</v>
      </c>
      <c r="M2228" t="str">
        <f t="shared" si="1659"/>
        <v>United States</v>
      </c>
      <c r="N2228">
        <f t="shared" si="1660"/>
        <v>0</v>
      </c>
      <c r="O2228" t="str">
        <f t="shared" si="1661"/>
        <v>MG</v>
      </c>
      <c r="P2228">
        <f t="shared" si="1653"/>
        <v>55</v>
      </c>
      <c r="Q2228" t="str">
        <f t="shared" si="1654"/>
        <v>Dustin Brinkmann</v>
      </c>
      <c r="R2228" t="str">
        <f t="shared" si="1655"/>
        <v>Central</v>
      </c>
    </row>
    <row r="2229" spans="1:18">
      <c r="A2229" t="s">
        <v>2393</v>
      </c>
      <c r="B2229" t="s">
        <v>23</v>
      </c>
      <c r="C2229" t="s">
        <v>59</v>
      </c>
      <c r="D2229" t="s">
        <v>129</v>
      </c>
      <c r="E2229" t="s">
        <v>50</v>
      </c>
      <c r="F2229" s="1">
        <v>42863</v>
      </c>
      <c r="G2229" s="1">
        <v>42871</v>
      </c>
      <c r="H2229">
        <v>5338</v>
      </c>
      <c r="I2229" t="str">
        <f>VLOOKUP(pipeline!D2229,account,2,FALSE)</f>
        <v>marketing</v>
      </c>
      <c r="J2229">
        <f t="shared" si="1656"/>
        <v>1995</v>
      </c>
      <c r="K2229">
        <f t="shared" si="1657"/>
        <v>2173.98</v>
      </c>
      <c r="L2229">
        <f t="shared" si="1658"/>
        <v>2928</v>
      </c>
      <c r="M2229" t="str">
        <f t="shared" si="1659"/>
        <v>United States</v>
      </c>
      <c r="N2229" t="str">
        <f t="shared" si="1660"/>
        <v>Inity</v>
      </c>
      <c r="O2229" t="str">
        <f t="shared" si="1661"/>
        <v>GTX</v>
      </c>
      <c r="P2229">
        <f t="shared" si="1653"/>
        <v>5482</v>
      </c>
      <c r="Q2229" t="str">
        <f t="shared" si="1654"/>
        <v>Dustin Brinkmann</v>
      </c>
      <c r="R2229" t="str">
        <f t="shared" si="1655"/>
        <v>Central</v>
      </c>
    </row>
    <row r="2230" spans="1:18">
      <c r="A2230" t="s">
        <v>2394</v>
      </c>
      <c r="B2230" t="s">
        <v>41</v>
      </c>
      <c r="C2230" t="s">
        <v>55</v>
      </c>
      <c r="D2230" t="s">
        <v>106</v>
      </c>
      <c r="E2230" t="s">
        <v>52</v>
      </c>
      <c r="F2230" s="1">
        <v>42863</v>
      </c>
      <c r="G2230" s="1">
        <v>42870</v>
      </c>
      <c r="H2230">
        <v>0</v>
      </c>
      <c r="I2230" t="str">
        <f>VLOOKUP(pipeline!D2230,account,2,FALSE)</f>
        <v>software</v>
      </c>
      <c r="J2230">
        <f t="shared" si="1656"/>
        <v>1996</v>
      </c>
      <c r="K2230">
        <f t="shared" si="1657"/>
        <v>6354.87</v>
      </c>
      <c r="L2230">
        <f t="shared" si="1658"/>
        <v>16780</v>
      </c>
      <c r="M2230" t="str">
        <f t="shared" si="1659"/>
        <v>United States</v>
      </c>
      <c r="N2230" t="str">
        <f t="shared" si="1660"/>
        <v>Bubba Gump</v>
      </c>
      <c r="O2230" t="str">
        <f t="shared" si="1661"/>
        <v>GTX</v>
      </c>
      <c r="P2230">
        <f t="shared" si="1653"/>
        <v>550</v>
      </c>
      <c r="Q2230" t="str">
        <f t="shared" si="1654"/>
        <v>Summer Sewald</v>
      </c>
      <c r="R2230" t="str">
        <f t="shared" si="1655"/>
        <v>West</v>
      </c>
    </row>
    <row r="2231" spans="1:18">
      <c r="A2231" t="s">
        <v>2395</v>
      </c>
      <c r="B2231" t="s">
        <v>19</v>
      </c>
      <c r="C2231" t="s">
        <v>58</v>
      </c>
      <c r="D2231" t="s">
        <v>198</v>
      </c>
      <c r="E2231" t="s">
        <v>50</v>
      </c>
      <c r="F2231" s="1">
        <v>42864</v>
      </c>
      <c r="G2231" s="1">
        <v>42978</v>
      </c>
      <c r="H2231">
        <v>996</v>
      </c>
      <c r="I2231" t="str">
        <f>VLOOKUP(pipeline!D2231,account,2,FALSE)</f>
        <v>employment</v>
      </c>
      <c r="J2231">
        <f t="shared" si="1656"/>
        <v>1997</v>
      </c>
      <c r="K2231">
        <f t="shared" si="1657"/>
        <v>291.27</v>
      </c>
      <c r="L2231">
        <f t="shared" si="1658"/>
        <v>586</v>
      </c>
      <c r="M2231" t="str">
        <f t="shared" si="1659"/>
        <v>United States</v>
      </c>
      <c r="N2231">
        <f t="shared" si="1660"/>
        <v>0</v>
      </c>
      <c r="O2231" t="str">
        <f t="shared" si="1661"/>
        <v>GTX</v>
      </c>
      <c r="P2231">
        <f t="shared" si="1653"/>
        <v>1096</v>
      </c>
      <c r="Q2231" t="str">
        <f t="shared" si="1654"/>
        <v>Dustin Brinkmann</v>
      </c>
      <c r="R2231" t="str">
        <f t="shared" si="1655"/>
        <v>Central</v>
      </c>
    </row>
    <row r="2232" spans="1:18">
      <c r="A2232" t="s">
        <v>2396</v>
      </c>
      <c r="B2232" t="s">
        <v>32</v>
      </c>
      <c r="C2232" t="s">
        <v>57</v>
      </c>
      <c r="D2232" t="s">
        <v>245</v>
      </c>
      <c r="E2232" t="s">
        <v>52</v>
      </c>
      <c r="F2232" s="1">
        <v>42864</v>
      </c>
      <c r="G2232" s="1">
        <v>42875</v>
      </c>
      <c r="H2232">
        <v>0</v>
      </c>
      <c r="I2232" t="str">
        <f>VLOOKUP(pipeline!D2232,account,2,FALSE)</f>
        <v>retail</v>
      </c>
      <c r="J2232">
        <f t="shared" ref="J2232:J2241" si="1662">VLOOKUP(D2232,account,3,FALSE)</f>
        <v>1990</v>
      </c>
      <c r="K2232">
        <f t="shared" ref="K2232:K2241" si="1663">VLOOKUP(D2232,account,4,FALSE)</f>
        <v>2520.83</v>
      </c>
      <c r="L2232">
        <f t="shared" ref="L2232:L2241" si="1664">VLOOKUP(D2232,account,5,FALSE)</f>
        <v>3502</v>
      </c>
      <c r="M2232" t="str">
        <f t="shared" ref="M2232:M2241" si="1665">VLOOKUP(D2232,account,6,FALSE)</f>
        <v>United States</v>
      </c>
      <c r="N2232">
        <f t="shared" ref="N2232:N2241" si="1666">VLOOKUP(D2232,accounts,7,FALSE)</f>
        <v>0</v>
      </c>
      <c r="O2232" t="str">
        <f t="shared" ref="O2232:O2241" si="1667">VLOOKUP(C2232,products,2,FALSE)</f>
        <v>MG</v>
      </c>
      <c r="P2232">
        <f t="shared" si="1653"/>
        <v>3393</v>
      </c>
      <c r="Q2232" t="str">
        <f t="shared" si="1654"/>
        <v>Rocco Neubert</v>
      </c>
      <c r="R2232" t="str">
        <f t="shared" si="1655"/>
        <v>East</v>
      </c>
    </row>
    <row r="2233" spans="1:18">
      <c r="A2233" t="s">
        <v>2397</v>
      </c>
      <c r="B2233" t="s">
        <v>20</v>
      </c>
      <c r="C2233" t="s">
        <v>56</v>
      </c>
      <c r="D2233" t="s">
        <v>208</v>
      </c>
      <c r="E2233" t="s">
        <v>50</v>
      </c>
      <c r="F2233" s="1">
        <v>42864</v>
      </c>
      <c r="G2233" s="1">
        <v>42956</v>
      </c>
      <c r="H2233">
        <v>63</v>
      </c>
      <c r="I2233" t="str">
        <f>VLOOKUP(pipeline!D2233,account,2,FALSE)</f>
        <v>software</v>
      </c>
      <c r="J2233">
        <f t="shared" si="1662"/>
        <v>1982</v>
      </c>
      <c r="K2233">
        <f t="shared" si="1663"/>
        <v>4618</v>
      </c>
      <c r="L2233">
        <f t="shared" si="1664"/>
        <v>10083</v>
      </c>
      <c r="M2233" t="str">
        <f t="shared" si="1665"/>
        <v>United States</v>
      </c>
      <c r="N2233">
        <f t="shared" si="1666"/>
        <v>0</v>
      </c>
      <c r="O2233" t="str">
        <f t="shared" si="1667"/>
        <v>MG</v>
      </c>
      <c r="P2233">
        <f t="shared" si="1653"/>
        <v>55</v>
      </c>
      <c r="Q2233" t="str">
        <f t="shared" si="1654"/>
        <v>Dustin Brinkmann</v>
      </c>
      <c r="R2233" t="str">
        <f t="shared" si="1655"/>
        <v>Central</v>
      </c>
    </row>
    <row r="2234" spans="1:18">
      <c r="A2234" t="s">
        <v>2398</v>
      </c>
      <c r="B2234" t="s">
        <v>33</v>
      </c>
      <c r="C2234" t="s">
        <v>58</v>
      </c>
      <c r="D2234" t="s">
        <v>228</v>
      </c>
      <c r="E2234" t="s">
        <v>52</v>
      </c>
      <c r="F2234" s="1">
        <v>42864</v>
      </c>
      <c r="G2234" s="1">
        <v>42964</v>
      </c>
      <c r="H2234">
        <v>0</v>
      </c>
      <c r="I2234" t="str">
        <f>VLOOKUP(pipeline!D2234,account,2,FALSE)</f>
        <v>finance</v>
      </c>
      <c r="J2234">
        <f t="shared" si="1662"/>
        <v>1994</v>
      </c>
      <c r="K2234">
        <f t="shared" si="1663"/>
        <v>355.23</v>
      </c>
      <c r="L2234">
        <f t="shared" si="1664"/>
        <v>853</v>
      </c>
      <c r="M2234" t="str">
        <f t="shared" si="1665"/>
        <v>United States</v>
      </c>
      <c r="N2234">
        <f t="shared" si="1666"/>
        <v>0</v>
      </c>
      <c r="O2234" t="str">
        <f t="shared" si="1667"/>
        <v>GTX</v>
      </c>
      <c r="P2234">
        <f t="shared" si="1653"/>
        <v>1096</v>
      </c>
      <c r="Q2234" t="str">
        <f t="shared" si="1654"/>
        <v>Rocco Neubert</v>
      </c>
      <c r="R2234" t="str">
        <f t="shared" si="1655"/>
        <v>East</v>
      </c>
    </row>
    <row r="2235" spans="1:18">
      <c r="A2235" t="s">
        <v>2399</v>
      </c>
      <c r="B2235" t="s">
        <v>25</v>
      </c>
      <c r="C2235" t="s">
        <v>58</v>
      </c>
      <c r="D2235" t="s">
        <v>309</v>
      </c>
      <c r="E2235" t="s">
        <v>50</v>
      </c>
      <c r="F2235" s="1">
        <v>42864</v>
      </c>
      <c r="G2235" s="1">
        <v>42874</v>
      </c>
      <c r="H2235">
        <v>1075</v>
      </c>
      <c r="I2235" t="str">
        <f>VLOOKUP(pipeline!D2235,account,2,FALSE)</f>
        <v>marketing</v>
      </c>
      <c r="J2235">
        <f t="shared" si="1662"/>
        <v>1986</v>
      </c>
      <c r="K2235">
        <f t="shared" si="1663"/>
        <v>2403.58</v>
      </c>
      <c r="L2235">
        <f t="shared" si="1664"/>
        <v>8801</v>
      </c>
      <c r="M2235" t="str">
        <f t="shared" si="1665"/>
        <v>United States</v>
      </c>
      <c r="N2235">
        <f t="shared" si="1666"/>
        <v>0</v>
      </c>
      <c r="O2235" t="str">
        <f t="shared" si="1667"/>
        <v>GTX</v>
      </c>
      <c r="P2235">
        <f t="shared" si="1653"/>
        <v>1096</v>
      </c>
      <c r="Q2235" t="str">
        <f t="shared" si="1654"/>
        <v>Melvin Marxen</v>
      </c>
      <c r="R2235" t="str">
        <f t="shared" si="1655"/>
        <v>Central</v>
      </c>
    </row>
    <row r="2236" spans="1:18">
      <c r="A2236" t="s">
        <v>2400</v>
      </c>
      <c r="B2236" t="s">
        <v>25</v>
      </c>
      <c r="C2236" t="s">
        <v>57</v>
      </c>
      <c r="D2236" t="s">
        <v>155</v>
      </c>
      <c r="E2236" t="s">
        <v>50</v>
      </c>
      <c r="F2236" s="1">
        <v>42864</v>
      </c>
      <c r="G2236" s="1">
        <v>42912</v>
      </c>
      <c r="H2236">
        <v>3249</v>
      </c>
      <c r="I2236" t="str">
        <f>VLOOKUP(pipeline!D2236,account,2,FALSE)</f>
        <v>technolgy</v>
      </c>
      <c r="J2236">
        <f t="shared" si="1662"/>
        <v>1983</v>
      </c>
      <c r="K2236">
        <f t="shared" si="1663"/>
        <v>1008.06</v>
      </c>
      <c r="L2236">
        <f t="shared" si="1664"/>
        <v>1238</v>
      </c>
      <c r="M2236" t="str">
        <f t="shared" si="1665"/>
        <v>United States</v>
      </c>
      <c r="N2236">
        <f t="shared" si="1666"/>
        <v>0</v>
      </c>
      <c r="O2236" t="str">
        <f t="shared" si="1667"/>
        <v>MG</v>
      </c>
      <c r="P2236">
        <f t="shared" ref="P2236:P2241" si="1668">VLOOKUP(C2236,products,3,FALSE)</f>
        <v>3393</v>
      </c>
      <c r="Q2236" t="str">
        <f t="shared" ref="Q2236:Q2241" si="1669">VLOOKUP(B2236,sales,2,FALSE)</f>
        <v>Melvin Marxen</v>
      </c>
      <c r="R2236" t="str">
        <f t="shared" ref="R2236:R2241" si="1670">VLOOKUP(B2236,sales,3,FALSE)</f>
        <v>Central</v>
      </c>
    </row>
    <row r="2237" spans="1:18">
      <c r="A2237" t="s">
        <v>2401</v>
      </c>
      <c r="B2237" t="s">
        <v>26</v>
      </c>
      <c r="C2237" t="s">
        <v>58</v>
      </c>
      <c r="D2237" t="s">
        <v>221</v>
      </c>
      <c r="E2237" t="s">
        <v>50</v>
      </c>
      <c r="F2237" s="1">
        <v>42864</v>
      </c>
      <c r="G2237" s="1">
        <v>42961</v>
      </c>
      <c r="H2237">
        <v>1015</v>
      </c>
      <c r="I2237" t="str">
        <f>VLOOKUP(pipeline!D2237,account,2,FALSE)</f>
        <v>technolgy</v>
      </c>
      <c r="J2237">
        <f t="shared" si="1662"/>
        <v>2000</v>
      </c>
      <c r="K2237">
        <f t="shared" si="1663"/>
        <v>1223.72</v>
      </c>
      <c r="L2237">
        <f t="shared" si="1664"/>
        <v>2497</v>
      </c>
      <c r="M2237" t="str">
        <f t="shared" si="1665"/>
        <v>Norway</v>
      </c>
      <c r="N2237">
        <f t="shared" si="1666"/>
        <v>0</v>
      </c>
      <c r="O2237" t="str">
        <f t="shared" si="1667"/>
        <v>GTX</v>
      </c>
      <c r="P2237">
        <f t="shared" si="1668"/>
        <v>1096</v>
      </c>
      <c r="Q2237" t="str">
        <f t="shared" si="1669"/>
        <v>Melvin Marxen</v>
      </c>
      <c r="R2237" t="str">
        <f t="shared" si="1670"/>
        <v>Central</v>
      </c>
    </row>
    <row r="2238" spans="1:18">
      <c r="A2238" t="s">
        <v>2402</v>
      </c>
      <c r="B2238" t="s">
        <v>27</v>
      </c>
      <c r="C2238" t="s">
        <v>55</v>
      </c>
      <c r="D2238" t="s">
        <v>143</v>
      </c>
      <c r="E2238" t="s">
        <v>52</v>
      </c>
      <c r="F2238" s="1">
        <v>42864</v>
      </c>
      <c r="G2238" s="1">
        <v>42913</v>
      </c>
      <c r="H2238">
        <v>0</v>
      </c>
      <c r="I2238" t="str">
        <f>VLOOKUP(pipeline!D2238,account,2,FALSE)</f>
        <v>finance</v>
      </c>
      <c r="J2238">
        <f t="shared" si="1662"/>
        <v>1987</v>
      </c>
      <c r="K2238">
        <f t="shared" si="1663"/>
        <v>1698.2</v>
      </c>
      <c r="L2238">
        <f t="shared" si="1664"/>
        <v>3798</v>
      </c>
      <c r="M2238" t="str">
        <f t="shared" si="1665"/>
        <v>United States</v>
      </c>
      <c r="N2238">
        <f t="shared" si="1666"/>
        <v>0</v>
      </c>
      <c r="O2238" t="str">
        <f t="shared" si="1667"/>
        <v>GTX</v>
      </c>
      <c r="P2238">
        <f t="shared" si="1668"/>
        <v>550</v>
      </c>
      <c r="Q2238" t="str">
        <f t="shared" si="1669"/>
        <v>Melvin Marxen</v>
      </c>
      <c r="R2238" t="str">
        <f t="shared" si="1670"/>
        <v>Central</v>
      </c>
    </row>
    <row r="2239" spans="1:18">
      <c r="A2239" t="s">
        <v>2403</v>
      </c>
      <c r="B2239" t="s">
        <v>27</v>
      </c>
      <c r="C2239" t="s">
        <v>58</v>
      </c>
      <c r="D2239" t="s">
        <v>141</v>
      </c>
      <c r="E2239" t="s">
        <v>50</v>
      </c>
      <c r="F2239" s="1">
        <v>42864</v>
      </c>
      <c r="G2239" s="1">
        <v>42871</v>
      </c>
      <c r="H2239">
        <v>1100</v>
      </c>
      <c r="I2239" t="str">
        <f>VLOOKUP(pipeline!D2239,account,2,FALSE)</f>
        <v>telecommunications</v>
      </c>
      <c r="J2239">
        <f t="shared" si="1662"/>
        <v>2007</v>
      </c>
      <c r="K2239">
        <f t="shared" si="1663"/>
        <v>86.68</v>
      </c>
      <c r="L2239">
        <f t="shared" si="1664"/>
        <v>187</v>
      </c>
      <c r="M2239" t="str">
        <f t="shared" si="1665"/>
        <v>United States</v>
      </c>
      <c r="N2239" t="str">
        <f t="shared" si="1666"/>
        <v>Sonron</v>
      </c>
      <c r="O2239" t="str">
        <f t="shared" si="1667"/>
        <v>GTX</v>
      </c>
      <c r="P2239">
        <f t="shared" si="1668"/>
        <v>1096</v>
      </c>
      <c r="Q2239" t="str">
        <f t="shared" si="1669"/>
        <v>Melvin Marxen</v>
      </c>
      <c r="R2239" t="str">
        <f t="shared" si="1670"/>
        <v>Central</v>
      </c>
    </row>
    <row r="2240" spans="1:18">
      <c r="A2240" t="s">
        <v>2404</v>
      </c>
      <c r="B2240" t="s">
        <v>38</v>
      </c>
      <c r="C2240" t="s">
        <v>59</v>
      </c>
      <c r="D2240" t="s">
        <v>316</v>
      </c>
      <c r="E2240" t="s">
        <v>50</v>
      </c>
      <c r="F2240" s="1">
        <v>42864</v>
      </c>
      <c r="G2240" s="1">
        <v>42991</v>
      </c>
      <c r="H2240">
        <v>4755</v>
      </c>
      <c r="I2240" t="str">
        <f>VLOOKUP(pipeline!D2240,account,2,FALSE)</f>
        <v>retail</v>
      </c>
      <c r="J2240">
        <f t="shared" si="1662"/>
        <v>2009</v>
      </c>
      <c r="K2240">
        <f t="shared" si="1663"/>
        <v>497.11</v>
      </c>
      <c r="L2240">
        <f t="shared" si="1664"/>
        <v>1588</v>
      </c>
      <c r="M2240" t="str">
        <f t="shared" si="1665"/>
        <v>United States</v>
      </c>
      <c r="N2240">
        <f t="shared" si="1666"/>
        <v>0</v>
      </c>
      <c r="O2240" t="str">
        <f t="shared" si="1667"/>
        <v>GTX</v>
      </c>
      <c r="P2240">
        <f t="shared" si="1668"/>
        <v>5482</v>
      </c>
      <c r="Q2240" t="str">
        <f t="shared" si="1669"/>
        <v>Summer Sewald</v>
      </c>
      <c r="R2240" t="str">
        <f t="shared" si="1670"/>
        <v>West</v>
      </c>
    </row>
    <row r="2241" spans="1:18">
      <c r="A2241" t="s">
        <v>2405</v>
      </c>
      <c r="B2241" t="s">
        <v>39</v>
      </c>
      <c r="C2241" t="s">
        <v>55</v>
      </c>
      <c r="D2241" t="s">
        <v>174</v>
      </c>
      <c r="E2241" t="s">
        <v>52</v>
      </c>
      <c r="F2241" s="1">
        <v>42864</v>
      </c>
      <c r="G2241" s="1">
        <v>42955</v>
      </c>
      <c r="H2241">
        <v>0</v>
      </c>
      <c r="I2241" t="str">
        <f>VLOOKUP(pipeline!D2241,account,2,FALSE)</f>
        <v>software</v>
      </c>
      <c r="J2241">
        <f t="shared" si="1662"/>
        <v>1982</v>
      </c>
      <c r="K2241">
        <f t="shared" si="1663"/>
        <v>11698.03</v>
      </c>
      <c r="L2241">
        <f t="shared" si="1664"/>
        <v>34288</v>
      </c>
      <c r="M2241" t="str">
        <f t="shared" si="1665"/>
        <v>United States</v>
      </c>
      <c r="N2241">
        <f t="shared" si="1666"/>
        <v>0</v>
      </c>
      <c r="O2241" t="str">
        <f t="shared" si="1667"/>
        <v>GTX</v>
      </c>
      <c r="P2241">
        <f t="shared" si="1668"/>
        <v>550</v>
      </c>
      <c r="Q2241" t="str">
        <f t="shared" si="1669"/>
        <v>Summer Sewald</v>
      </c>
      <c r="R2241" t="str">
        <f t="shared" si="1670"/>
        <v>West</v>
      </c>
    </row>
    <row r="2242" spans="1:18">
      <c r="A2242" t="s">
        <v>2406</v>
      </c>
      <c r="B2242" t="s">
        <v>15</v>
      </c>
      <c r="C2242" t="s">
        <v>55</v>
      </c>
      <c r="D2242" t="s">
        <v>371</v>
      </c>
      <c r="E2242" t="s">
        <v>53</v>
      </c>
      <c r="F2242" s="1">
        <v>42864</v>
      </c>
      <c r="I2242" t="str">
        <f>VLOOKUP(pipeline!D2242,account,2,FALSE)</f>
        <v>retail</v>
      </c>
      <c r="J2242">
        <f t="shared" ref="J2242:J2249" si="1671">VLOOKUP(D2242,account,3,FALSE)</f>
        <v>2003</v>
      </c>
      <c r="K2242">
        <f t="shared" ref="K2242:K2249" si="1672">VLOOKUP(D2242,account,4,FALSE)</f>
        <v>223.8</v>
      </c>
      <c r="L2242">
        <f t="shared" ref="L2242:L2249" si="1673">VLOOKUP(D2242,account,5,FALSE)</f>
        <v>299</v>
      </c>
      <c r="M2242" t="str">
        <f t="shared" ref="M2242:M2249" si="1674">VLOOKUP(D2242,account,6,FALSE)</f>
        <v>United States</v>
      </c>
      <c r="N2242">
        <f t="shared" ref="N2242:N2249" si="1675">VLOOKUP(D2242,accounts,7,FALSE)</f>
        <v>0</v>
      </c>
      <c r="O2242" t="str">
        <f t="shared" ref="O2242:O2249" si="1676">VLOOKUP(C2242,products,2,FALSE)</f>
        <v>GTX</v>
      </c>
      <c r="P2242">
        <f t="shared" ref="P2242:P2263" si="1677">VLOOKUP(C2242,products,3,FALSE)</f>
        <v>550</v>
      </c>
      <c r="Q2242" t="str">
        <f t="shared" ref="Q2242:Q2263" si="1678">VLOOKUP(B2242,sales,2,FALSE)</f>
        <v>Celia Rouche</v>
      </c>
      <c r="R2242" t="str">
        <f t="shared" ref="R2242:R2263" si="1679">VLOOKUP(B2242,sales,3,FALSE)</f>
        <v>West</v>
      </c>
    </row>
    <row r="2243" spans="1:18">
      <c r="A2243" t="s">
        <v>2407</v>
      </c>
      <c r="B2243" t="s">
        <v>15</v>
      </c>
      <c r="C2243" t="s">
        <v>58</v>
      </c>
      <c r="D2243" t="s">
        <v>210</v>
      </c>
      <c r="E2243" t="s">
        <v>52</v>
      </c>
      <c r="F2243" s="1">
        <v>42864</v>
      </c>
      <c r="G2243" s="1">
        <v>42874</v>
      </c>
      <c r="H2243">
        <v>0</v>
      </c>
      <c r="I2243" t="str">
        <f>VLOOKUP(pipeline!D2243,account,2,FALSE)</f>
        <v>technolgy</v>
      </c>
      <c r="J2243">
        <f t="shared" si="1671"/>
        <v>1980</v>
      </c>
      <c r="K2243">
        <f t="shared" si="1672"/>
        <v>7708.38</v>
      </c>
      <c r="L2243">
        <f t="shared" si="1673"/>
        <v>13756</v>
      </c>
      <c r="M2243" t="str">
        <f t="shared" si="1674"/>
        <v>United States</v>
      </c>
      <c r="N2243">
        <f t="shared" si="1675"/>
        <v>0</v>
      </c>
      <c r="O2243" t="str">
        <f t="shared" si="1676"/>
        <v>GTX</v>
      </c>
      <c r="P2243">
        <f t="shared" si="1677"/>
        <v>1096</v>
      </c>
      <c r="Q2243" t="str">
        <f t="shared" si="1678"/>
        <v>Celia Rouche</v>
      </c>
      <c r="R2243" t="str">
        <f t="shared" si="1679"/>
        <v>West</v>
      </c>
    </row>
    <row r="2244" spans="1:18">
      <c r="A2244" t="s">
        <v>2408</v>
      </c>
      <c r="B2244" t="s">
        <v>15</v>
      </c>
      <c r="C2244" t="s">
        <v>55</v>
      </c>
      <c r="D2244" t="s">
        <v>91</v>
      </c>
      <c r="E2244" t="s">
        <v>50</v>
      </c>
      <c r="F2244" s="1">
        <v>42864</v>
      </c>
      <c r="G2244" s="1">
        <v>42865</v>
      </c>
      <c r="H2244">
        <v>541</v>
      </c>
      <c r="I2244" t="str">
        <f>VLOOKUP(pipeline!D2244,account,2,FALSE)</f>
        <v>retail</v>
      </c>
      <c r="J2244">
        <f t="shared" si="1671"/>
        <v>1989</v>
      </c>
      <c r="K2244">
        <f t="shared" si="1672"/>
        <v>1388.67</v>
      </c>
      <c r="L2244">
        <f t="shared" si="1673"/>
        <v>3583</v>
      </c>
      <c r="M2244" t="str">
        <f t="shared" si="1674"/>
        <v>United States</v>
      </c>
      <c r="N2244">
        <f t="shared" si="1675"/>
        <v>0</v>
      </c>
      <c r="O2244" t="str">
        <f t="shared" si="1676"/>
        <v>GTX</v>
      </c>
      <c r="P2244">
        <f t="shared" si="1677"/>
        <v>550</v>
      </c>
      <c r="Q2244" t="str">
        <f t="shared" si="1678"/>
        <v>Celia Rouche</v>
      </c>
      <c r="R2244" t="str">
        <f t="shared" si="1679"/>
        <v>West</v>
      </c>
    </row>
    <row r="2245" spans="1:18">
      <c r="A2245" t="s">
        <v>2409</v>
      </c>
      <c r="B2245" t="s">
        <v>40</v>
      </c>
      <c r="C2245" t="s">
        <v>58</v>
      </c>
      <c r="D2245" t="s">
        <v>218</v>
      </c>
      <c r="E2245" t="s">
        <v>53</v>
      </c>
      <c r="F2245" s="1">
        <v>42864</v>
      </c>
      <c r="I2245" t="str">
        <f>VLOOKUP(pipeline!D2245,account,2,FALSE)</f>
        <v>technolgy</v>
      </c>
      <c r="J2245">
        <f t="shared" si="1671"/>
        <v>1992</v>
      </c>
      <c r="K2245">
        <f t="shared" si="1672"/>
        <v>1712.68</v>
      </c>
      <c r="L2245">
        <f t="shared" si="1673"/>
        <v>3194</v>
      </c>
      <c r="M2245" t="str">
        <f t="shared" si="1674"/>
        <v>United States</v>
      </c>
      <c r="N2245" t="str">
        <f t="shared" si="1675"/>
        <v>Acme Corporation</v>
      </c>
      <c r="O2245" t="str">
        <f t="shared" si="1676"/>
        <v>GTX</v>
      </c>
      <c r="P2245">
        <f t="shared" si="1677"/>
        <v>1096</v>
      </c>
      <c r="Q2245" t="str">
        <f t="shared" si="1678"/>
        <v>Summer Sewald</v>
      </c>
      <c r="R2245" t="str">
        <f t="shared" si="1679"/>
        <v>West</v>
      </c>
    </row>
    <row r="2246" spans="1:18">
      <c r="A2246" t="s">
        <v>2410</v>
      </c>
      <c r="B2246" t="s">
        <v>40</v>
      </c>
      <c r="C2246" t="s">
        <v>56</v>
      </c>
      <c r="D2246" t="s">
        <v>210</v>
      </c>
      <c r="E2246" t="s">
        <v>50</v>
      </c>
      <c r="F2246" s="1">
        <v>42864</v>
      </c>
      <c r="G2246" s="1">
        <v>42867</v>
      </c>
      <c r="H2246">
        <v>57</v>
      </c>
      <c r="I2246" t="str">
        <f>VLOOKUP(pipeline!D2246,account,2,FALSE)</f>
        <v>technolgy</v>
      </c>
      <c r="J2246">
        <f t="shared" si="1671"/>
        <v>1980</v>
      </c>
      <c r="K2246">
        <f t="shared" si="1672"/>
        <v>7708.38</v>
      </c>
      <c r="L2246">
        <f t="shared" si="1673"/>
        <v>13756</v>
      </c>
      <c r="M2246" t="str">
        <f t="shared" si="1674"/>
        <v>United States</v>
      </c>
      <c r="N2246">
        <f t="shared" si="1675"/>
        <v>0</v>
      </c>
      <c r="O2246" t="str">
        <f t="shared" si="1676"/>
        <v>MG</v>
      </c>
      <c r="P2246">
        <f t="shared" si="1677"/>
        <v>55</v>
      </c>
      <c r="Q2246" t="str">
        <f t="shared" si="1678"/>
        <v>Summer Sewald</v>
      </c>
      <c r="R2246" t="str">
        <f t="shared" si="1679"/>
        <v>West</v>
      </c>
    </row>
    <row r="2247" spans="1:18">
      <c r="A2247" t="s">
        <v>2411</v>
      </c>
      <c r="B2247" t="s">
        <v>29</v>
      </c>
      <c r="C2247" t="s">
        <v>58</v>
      </c>
      <c r="D2247" t="s">
        <v>89</v>
      </c>
      <c r="E2247" t="s">
        <v>52</v>
      </c>
      <c r="F2247" s="1">
        <v>42864</v>
      </c>
      <c r="G2247" s="1">
        <v>42875</v>
      </c>
      <c r="H2247">
        <v>0</v>
      </c>
      <c r="I2247" t="str">
        <f>VLOOKUP(pipeline!D2247,account,2,FALSE)</f>
        <v>medical</v>
      </c>
      <c r="J2247">
        <f t="shared" si="1671"/>
        <v>1992</v>
      </c>
      <c r="K2247">
        <f t="shared" si="1672"/>
        <v>3922.42</v>
      </c>
      <c r="L2247">
        <f t="shared" si="1673"/>
        <v>6837</v>
      </c>
      <c r="M2247" t="str">
        <f t="shared" si="1674"/>
        <v>United States</v>
      </c>
      <c r="N2247">
        <f t="shared" si="1675"/>
        <v>0</v>
      </c>
      <c r="O2247" t="str">
        <f t="shared" si="1676"/>
        <v>GTX</v>
      </c>
      <c r="P2247">
        <f t="shared" si="1677"/>
        <v>1096</v>
      </c>
      <c r="Q2247" t="str">
        <f t="shared" si="1678"/>
        <v>Melvin Marxen</v>
      </c>
      <c r="R2247" t="str">
        <f t="shared" si="1679"/>
        <v>Central</v>
      </c>
    </row>
    <row r="2248" spans="1:18">
      <c r="A2248" t="s">
        <v>2412</v>
      </c>
      <c r="B2248" t="s">
        <v>29</v>
      </c>
      <c r="C2248" t="s">
        <v>56</v>
      </c>
      <c r="D2248" t="s">
        <v>89</v>
      </c>
      <c r="E2248" t="s">
        <v>52</v>
      </c>
      <c r="F2248" s="1">
        <v>42864</v>
      </c>
      <c r="G2248" s="1">
        <v>42969</v>
      </c>
      <c r="H2248">
        <v>0</v>
      </c>
      <c r="I2248" t="str">
        <f>VLOOKUP(pipeline!D2248,account,2,FALSE)</f>
        <v>medical</v>
      </c>
      <c r="J2248">
        <f t="shared" si="1671"/>
        <v>1992</v>
      </c>
      <c r="K2248">
        <f t="shared" si="1672"/>
        <v>3922.42</v>
      </c>
      <c r="L2248">
        <f t="shared" si="1673"/>
        <v>6837</v>
      </c>
      <c r="M2248" t="str">
        <f t="shared" si="1674"/>
        <v>United States</v>
      </c>
      <c r="N2248">
        <f t="shared" si="1675"/>
        <v>0</v>
      </c>
      <c r="O2248" t="str">
        <f t="shared" si="1676"/>
        <v>MG</v>
      </c>
      <c r="P2248">
        <f t="shared" si="1677"/>
        <v>55</v>
      </c>
      <c r="Q2248" t="str">
        <f t="shared" si="1678"/>
        <v>Melvin Marxen</v>
      </c>
      <c r="R2248" t="str">
        <f t="shared" si="1679"/>
        <v>Central</v>
      </c>
    </row>
    <row r="2249" spans="1:18">
      <c r="A2249" t="s">
        <v>2413</v>
      </c>
      <c r="B2249" t="s">
        <v>35</v>
      </c>
      <c r="C2249" t="s">
        <v>59</v>
      </c>
      <c r="D2249" t="s">
        <v>228</v>
      </c>
      <c r="E2249" t="s">
        <v>50</v>
      </c>
      <c r="F2249" s="1">
        <v>42864</v>
      </c>
      <c r="G2249" s="1">
        <v>42872</v>
      </c>
      <c r="H2249">
        <v>5406</v>
      </c>
      <c r="I2249" t="str">
        <f>VLOOKUP(pipeline!D2249,account,2,FALSE)</f>
        <v>finance</v>
      </c>
      <c r="J2249">
        <f t="shared" si="1671"/>
        <v>1994</v>
      </c>
      <c r="K2249">
        <f t="shared" si="1672"/>
        <v>355.23</v>
      </c>
      <c r="L2249">
        <f t="shared" si="1673"/>
        <v>853</v>
      </c>
      <c r="M2249" t="str">
        <f t="shared" si="1674"/>
        <v>United States</v>
      </c>
      <c r="N2249">
        <f t="shared" si="1675"/>
        <v>0</v>
      </c>
      <c r="O2249" t="str">
        <f t="shared" si="1676"/>
        <v>GTX</v>
      </c>
      <c r="P2249">
        <f t="shared" si="1677"/>
        <v>5482</v>
      </c>
      <c r="Q2249" t="str">
        <f t="shared" si="1678"/>
        <v>Rocco Neubert</v>
      </c>
      <c r="R2249" t="str">
        <f t="shared" si="1679"/>
        <v>East</v>
      </c>
    </row>
    <row r="2250" spans="1:18">
      <c r="A2250" t="s">
        <v>2414</v>
      </c>
      <c r="B2250" t="s">
        <v>17</v>
      </c>
      <c r="C2250" t="s">
        <v>55</v>
      </c>
      <c r="D2250" t="s">
        <v>112</v>
      </c>
      <c r="E2250" t="s">
        <v>52</v>
      </c>
      <c r="F2250" s="1">
        <v>42864</v>
      </c>
      <c r="G2250" s="1">
        <v>42907</v>
      </c>
      <c r="H2250">
        <v>0</v>
      </c>
      <c r="I2250" t="str">
        <f>VLOOKUP(pipeline!D2250,account,2,FALSE)</f>
        <v>retail</v>
      </c>
      <c r="J2250">
        <f t="shared" ref="J2250:J2263" si="1680">VLOOKUP(D2250,account,3,FALSE)</f>
        <v>1990</v>
      </c>
      <c r="K2250">
        <f t="shared" ref="K2250:K2263" si="1681">VLOOKUP(D2250,account,4,FALSE)</f>
        <v>4968.91</v>
      </c>
      <c r="L2250">
        <f t="shared" ref="L2250:L2263" si="1682">VLOOKUP(D2250,account,5,FALSE)</f>
        <v>7523</v>
      </c>
      <c r="M2250" t="str">
        <f t="shared" ref="M2250:M2263" si="1683">VLOOKUP(D2250,account,6,FALSE)</f>
        <v>United States</v>
      </c>
      <c r="N2250">
        <f t="shared" ref="N2250:N2263" si="1684">VLOOKUP(D2250,accounts,7,FALSE)</f>
        <v>0</v>
      </c>
      <c r="O2250" t="str">
        <f t="shared" ref="O2250:O2263" si="1685">VLOOKUP(C2250,products,2,FALSE)</f>
        <v>GTX</v>
      </c>
      <c r="P2250">
        <f t="shared" si="1677"/>
        <v>550</v>
      </c>
      <c r="Q2250" t="str">
        <f t="shared" si="1678"/>
        <v>Celia Rouche</v>
      </c>
      <c r="R2250" t="str">
        <f t="shared" si="1679"/>
        <v>West</v>
      </c>
    </row>
    <row r="2251" spans="1:18">
      <c r="A2251" t="s">
        <v>2415</v>
      </c>
      <c r="B2251" t="s">
        <v>17</v>
      </c>
      <c r="C2251" t="s">
        <v>57</v>
      </c>
      <c r="D2251" t="s">
        <v>266</v>
      </c>
      <c r="E2251" t="s">
        <v>52</v>
      </c>
      <c r="F2251" s="1">
        <v>42864</v>
      </c>
      <c r="G2251" s="1">
        <v>42951</v>
      </c>
      <c r="H2251">
        <v>0</v>
      </c>
      <c r="I2251" t="str">
        <f>VLOOKUP(pipeline!D2251,account,2,FALSE)</f>
        <v>finance</v>
      </c>
      <c r="J2251">
        <f t="shared" si="1680"/>
        <v>1993</v>
      </c>
      <c r="K2251">
        <f t="shared" si="1681"/>
        <v>7537.24</v>
      </c>
      <c r="L2251">
        <f t="shared" si="1682"/>
        <v>20293</v>
      </c>
      <c r="M2251" t="str">
        <f t="shared" si="1683"/>
        <v>United States</v>
      </c>
      <c r="N2251">
        <f t="shared" si="1684"/>
        <v>0</v>
      </c>
      <c r="O2251" t="str">
        <f t="shared" si="1685"/>
        <v>MG</v>
      </c>
      <c r="P2251">
        <f t="shared" si="1677"/>
        <v>3393</v>
      </c>
      <c r="Q2251" t="str">
        <f t="shared" si="1678"/>
        <v>Celia Rouche</v>
      </c>
      <c r="R2251" t="str">
        <f t="shared" si="1679"/>
        <v>West</v>
      </c>
    </row>
    <row r="2252" spans="1:18">
      <c r="A2252" t="s">
        <v>2416</v>
      </c>
      <c r="B2252" t="s">
        <v>41</v>
      </c>
      <c r="C2252" t="s">
        <v>55</v>
      </c>
      <c r="D2252" t="s">
        <v>170</v>
      </c>
      <c r="E2252" t="s">
        <v>53</v>
      </c>
      <c r="F2252" s="1">
        <v>42864</v>
      </c>
      <c r="I2252" t="str">
        <f>VLOOKUP(pipeline!D2252,account,2,FALSE)</f>
        <v>technolgy</v>
      </c>
      <c r="J2252">
        <f t="shared" si="1680"/>
        <v>1987</v>
      </c>
      <c r="K2252">
        <f t="shared" si="1681"/>
        <v>2938.67</v>
      </c>
      <c r="L2252">
        <f t="shared" si="1682"/>
        <v>8775</v>
      </c>
      <c r="M2252" t="str">
        <f t="shared" si="1683"/>
        <v>Panama</v>
      </c>
      <c r="N2252">
        <f t="shared" si="1684"/>
        <v>0</v>
      </c>
      <c r="O2252" t="str">
        <f t="shared" si="1685"/>
        <v>GTX</v>
      </c>
      <c r="P2252">
        <f t="shared" si="1677"/>
        <v>550</v>
      </c>
      <c r="Q2252" t="str">
        <f t="shared" si="1678"/>
        <v>Summer Sewald</v>
      </c>
      <c r="R2252" t="str">
        <f t="shared" si="1679"/>
        <v>West</v>
      </c>
    </row>
    <row r="2253" spans="1:18">
      <c r="A2253" t="s">
        <v>2417</v>
      </c>
      <c r="B2253" t="s">
        <v>41</v>
      </c>
      <c r="C2253" t="s">
        <v>59</v>
      </c>
      <c r="D2253" t="s">
        <v>167</v>
      </c>
      <c r="E2253" t="s">
        <v>50</v>
      </c>
      <c r="F2253" s="1">
        <v>42864</v>
      </c>
      <c r="G2253" s="1">
        <v>42875</v>
      </c>
      <c r="H2253">
        <v>5042</v>
      </c>
      <c r="I2253" t="str">
        <f>VLOOKUP(pipeline!D2253,account,2,FALSE)</f>
        <v>marketing</v>
      </c>
      <c r="J2253">
        <f t="shared" si="1680"/>
        <v>2000</v>
      </c>
      <c r="K2253">
        <f t="shared" si="1681"/>
        <v>2952.73</v>
      </c>
      <c r="L2253">
        <f t="shared" si="1682"/>
        <v>5107</v>
      </c>
      <c r="M2253" t="str">
        <f t="shared" si="1683"/>
        <v>United States</v>
      </c>
      <c r="N2253">
        <f t="shared" si="1684"/>
        <v>0</v>
      </c>
      <c r="O2253" t="str">
        <f t="shared" si="1685"/>
        <v>GTX</v>
      </c>
      <c r="P2253">
        <f t="shared" si="1677"/>
        <v>5482</v>
      </c>
      <c r="Q2253" t="str">
        <f t="shared" si="1678"/>
        <v>Summer Sewald</v>
      </c>
      <c r="R2253" t="str">
        <f t="shared" si="1679"/>
        <v>West</v>
      </c>
    </row>
    <row r="2254" spans="1:18">
      <c r="A2254" t="s">
        <v>2418</v>
      </c>
      <c r="B2254" t="s">
        <v>19</v>
      </c>
      <c r="C2254" t="s">
        <v>56</v>
      </c>
      <c r="D2254" t="s">
        <v>129</v>
      </c>
      <c r="E2254" t="s">
        <v>52</v>
      </c>
      <c r="F2254" s="1">
        <v>42865</v>
      </c>
      <c r="G2254" s="1">
        <v>42968</v>
      </c>
      <c r="H2254">
        <v>0</v>
      </c>
      <c r="I2254" t="str">
        <f>VLOOKUP(pipeline!D2254,account,2,FALSE)</f>
        <v>marketing</v>
      </c>
      <c r="J2254">
        <f t="shared" si="1680"/>
        <v>1995</v>
      </c>
      <c r="K2254">
        <f t="shared" si="1681"/>
        <v>2173.98</v>
      </c>
      <c r="L2254">
        <f t="shared" si="1682"/>
        <v>2928</v>
      </c>
      <c r="M2254" t="str">
        <f t="shared" si="1683"/>
        <v>United States</v>
      </c>
      <c r="N2254" t="str">
        <f t="shared" si="1684"/>
        <v>Inity</v>
      </c>
      <c r="O2254" t="str">
        <f t="shared" si="1685"/>
        <v>MG</v>
      </c>
      <c r="P2254">
        <f t="shared" si="1677"/>
        <v>55</v>
      </c>
      <c r="Q2254" t="str">
        <f t="shared" si="1678"/>
        <v>Dustin Brinkmann</v>
      </c>
      <c r="R2254" t="str">
        <f t="shared" si="1679"/>
        <v>Central</v>
      </c>
    </row>
    <row r="2255" spans="1:18">
      <c r="A2255" t="s">
        <v>2419</v>
      </c>
      <c r="B2255" t="s">
        <v>19</v>
      </c>
      <c r="C2255" t="s">
        <v>56</v>
      </c>
      <c r="D2255" t="s">
        <v>290</v>
      </c>
      <c r="E2255" t="s">
        <v>50</v>
      </c>
      <c r="F2255" s="1">
        <v>42865</v>
      </c>
      <c r="G2255" s="1">
        <v>42951</v>
      </c>
      <c r="H2255">
        <v>59</v>
      </c>
      <c r="I2255" t="str">
        <f>VLOOKUP(pipeline!D2255,account,2,FALSE)</f>
        <v>medical</v>
      </c>
      <c r="J2255">
        <f t="shared" si="1680"/>
        <v>2002</v>
      </c>
      <c r="K2255">
        <f t="shared" si="1681"/>
        <v>3178.24</v>
      </c>
      <c r="L2255">
        <f t="shared" si="1682"/>
        <v>4540</v>
      </c>
      <c r="M2255" t="str">
        <f t="shared" si="1683"/>
        <v>United States</v>
      </c>
      <c r="N2255">
        <f t="shared" si="1684"/>
        <v>0</v>
      </c>
      <c r="O2255" t="str">
        <f t="shared" si="1685"/>
        <v>MG</v>
      </c>
      <c r="P2255">
        <f t="shared" si="1677"/>
        <v>55</v>
      </c>
      <c r="Q2255" t="str">
        <f t="shared" si="1678"/>
        <v>Dustin Brinkmann</v>
      </c>
      <c r="R2255" t="str">
        <f t="shared" si="1679"/>
        <v>Central</v>
      </c>
    </row>
    <row r="2256" spans="1:18">
      <c r="A2256" t="s">
        <v>2420</v>
      </c>
      <c r="B2256" t="s">
        <v>32</v>
      </c>
      <c r="C2256" t="s">
        <v>55</v>
      </c>
      <c r="D2256" t="s">
        <v>318</v>
      </c>
      <c r="E2256" t="s">
        <v>50</v>
      </c>
      <c r="F2256" s="1">
        <v>42865</v>
      </c>
      <c r="G2256" s="1">
        <v>42871</v>
      </c>
      <c r="H2256">
        <v>629</v>
      </c>
      <c r="I2256" t="str">
        <f>VLOOKUP(pipeline!D2256,account,2,FALSE)</f>
        <v>retail</v>
      </c>
      <c r="J2256">
        <f t="shared" si="1680"/>
        <v>2000</v>
      </c>
      <c r="K2256">
        <f t="shared" si="1681"/>
        <v>167.89</v>
      </c>
      <c r="L2256">
        <f t="shared" si="1682"/>
        <v>493</v>
      </c>
      <c r="M2256" t="str">
        <f t="shared" si="1683"/>
        <v>Romania</v>
      </c>
      <c r="N2256">
        <f t="shared" si="1684"/>
        <v>0</v>
      </c>
      <c r="O2256" t="str">
        <f t="shared" si="1685"/>
        <v>GTX</v>
      </c>
      <c r="P2256">
        <f t="shared" si="1677"/>
        <v>550</v>
      </c>
      <c r="Q2256" t="str">
        <f t="shared" si="1678"/>
        <v>Rocco Neubert</v>
      </c>
      <c r="R2256" t="str">
        <f t="shared" si="1679"/>
        <v>East</v>
      </c>
    </row>
    <row r="2257" spans="1:18">
      <c r="A2257" t="s">
        <v>2421</v>
      </c>
      <c r="B2257" t="s">
        <v>20</v>
      </c>
      <c r="C2257" t="s">
        <v>56</v>
      </c>
      <c r="D2257" t="s">
        <v>208</v>
      </c>
      <c r="E2257" t="s">
        <v>50</v>
      </c>
      <c r="F2257" s="1">
        <v>42865</v>
      </c>
      <c r="G2257" s="1">
        <v>42871</v>
      </c>
      <c r="H2257">
        <v>57</v>
      </c>
      <c r="I2257" t="str">
        <f>VLOOKUP(pipeline!D2257,account,2,FALSE)</f>
        <v>software</v>
      </c>
      <c r="J2257">
        <f t="shared" si="1680"/>
        <v>1982</v>
      </c>
      <c r="K2257">
        <f t="shared" si="1681"/>
        <v>4618</v>
      </c>
      <c r="L2257">
        <f t="shared" si="1682"/>
        <v>10083</v>
      </c>
      <c r="M2257" t="str">
        <f t="shared" si="1683"/>
        <v>United States</v>
      </c>
      <c r="N2257">
        <f t="shared" si="1684"/>
        <v>0</v>
      </c>
      <c r="O2257" t="str">
        <f t="shared" si="1685"/>
        <v>MG</v>
      </c>
      <c r="P2257">
        <f t="shared" si="1677"/>
        <v>55</v>
      </c>
      <c r="Q2257" t="str">
        <f t="shared" si="1678"/>
        <v>Dustin Brinkmann</v>
      </c>
      <c r="R2257" t="str">
        <f t="shared" si="1679"/>
        <v>Central</v>
      </c>
    </row>
    <row r="2258" spans="1:18">
      <c r="A2258" t="s">
        <v>2422</v>
      </c>
      <c r="B2258" t="s">
        <v>7</v>
      </c>
      <c r="C2258" t="s">
        <v>57</v>
      </c>
      <c r="D2258" t="s">
        <v>210</v>
      </c>
      <c r="E2258" t="s">
        <v>52</v>
      </c>
      <c r="F2258" s="1">
        <v>42865</v>
      </c>
      <c r="G2258" s="1">
        <v>42869</v>
      </c>
      <c r="H2258">
        <v>0</v>
      </c>
      <c r="I2258" t="str">
        <f>VLOOKUP(pipeline!D2258,account,2,FALSE)</f>
        <v>technolgy</v>
      </c>
      <c r="J2258">
        <f t="shared" si="1680"/>
        <v>1980</v>
      </c>
      <c r="K2258">
        <f t="shared" si="1681"/>
        <v>7708.38</v>
      </c>
      <c r="L2258">
        <f t="shared" si="1682"/>
        <v>13756</v>
      </c>
      <c r="M2258" t="str">
        <f t="shared" si="1683"/>
        <v>United States</v>
      </c>
      <c r="N2258">
        <f t="shared" si="1684"/>
        <v>0</v>
      </c>
      <c r="O2258" t="str">
        <f t="shared" si="1685"/>
        <v>MG</v>
      </c>
      <c r="P2258">
        <f t="shared" si="1677"/>
        <v>3393</v>
      </c>
      <c r="Q2258" t="str">
        <f t="shared" si="1678"/>
        <v>Cara Losch</v>
      </c>
      <c r="R2258" t="str">
        <f t="shared" si="1679"/>
        <v>East</v>
      </c>
    </row>
    <row r="2259" spans="1:18">
      <c r="A2259" t="s">
        <v>2423</v>
      </c>
      <c r="B2259" t="s">
        <v>33</v>
      </c>
      <c r="C2259" t="s">
        <v>57</v>
      </c>
      <c r="D2259" t="s">
        <v>223</v>
      </c>
      <c r="E2259" t="s">
        <v>52</v>
      </c>
      <c r="F2259" s="1">
        <v>42865</v>
      </c>
      <c r="G2259" s="1">
        <v>42981</v>
      </c>
      <c r="H2259">
        <v>0</v>
      </c>
      <c r="I2259" t="str">
        <f>VLOOKUP(pipeline!D2259,account,2,FALSE)</f>
        <v>retail</v>
      </c>
      <c r="J2259">
        <f t="shared" si="1680"/>
        <v>2003</v>
      </c>
      <c r="K2259">
        <f t="shared" si="1681"/>
        <v>1419.98</v>
      </c>
      <c r="L2259">
        <f t="shared" si="1682"/>
        <v>4018</v>
      </c>
      <c r="M2259" t="str">
        <f t="shared" si="1683"/>
        <v>United States</v>
      </c>
      <c r="N2259">
        <f t="shared" si="1684"/>
        <v>0</v>
      </c>
      <c r="O2259" t="str">
        <f t="shared" si="1685"/>
        <v>MG</v>
      </c>
      <c r="P2259">
        <f t="shared" si="1677"/>
        <v>3393</v>
      </c>
      <c r="Q2259" t="str">
        <f t="shared" si="1678"/>
        <v>Rocco Neubert</v>
      </c>
      <c r="R2259" t="str">
        <f t="shared" si="1679"/>
        <v>East</v>
      </c>
    </row>
    <row r="2260" spans="1:18">
      <c r="A2260" t="s">
        <v>2424</v>
      </c>
      <c r="B2260" t="s">
        <v>25</v>
      </c>
      <c r="C2260" t="s">
        <v>58</v>
      </c>
      <c r="D2260" t="s">
        <v>95</v>
      </c>
      <c r="E2260" t="s">
        <v>50</v>
      </c>
      <c r="F2260" s="1">
        <v>42865</v>
      </c>
      <c r="G2260" s="1">
        <v>42885</v>
      </c>
      <c r="H2260">
        <v>980</v>
      </c>
      <c r="I2260" t="str">
        <f>VLOOKUP(pipeline!D2260,account,2,FALSE)</f>
        <v>medical</v>
      </c>
      <c r="J2260">
        <f t="shared" si="1680"/>
        <v>1984</v>
      </c>
      <c r="K2260">
        <f t="shared" si="1681"/>
        <v>441.08</v>
      </c>
      <c r="L2260">
        <f t="shared" si="1682"/>
        <v>1210</v>
      </c>
      <c r="M2260" t="str">
        <f t="shared" si="1683"/>
        <v>United States</v>
      </c>
      <c r="N2260">
        <f t="shared" si="1684"/>
        <v>0</v>
      </c>
      <c r="O2260" t="str">
        <f t="shared" si="1685"/>
        <v>GTX</v>
      </c>
      <c r="P2260">
        <f t="shared" si="1677"/>
        <v>1096</v>
      </c>
      <c r="Q2260" t="str">
        <f t="shared" si="1678"/>
        <v>Melvin Marxen</v>
      </c>
      <c r="R2260" t="str">
        <f t="shared" si="1679"/>
        <v>Central</v>
      </c>
    </row>
    <row r="2261" spans="1:18">
      <c r="A2261" t="s">
        <v>2425</v>
      </c>
      <c r="B2261" t="s">
        <v>34</v>
      </c>
      <c r="C2261" t="s">
        <v>59</v>
      </c>
      <c r="D2261" t="s">
        <v>200</v>
      </c>
      <c r="E2261" t="s">
        <v>52</v>
      </c>
      <c r="F2261" s="1">
        <v>42865</v>
      </c>
      <c r="G2261" s="1">
        <v>42872</v>
      </c>
      <c r="H2261">
        <v>0</v>
      </c>
      <c r="I2261" t="str">
        <f>VLOOKUP(pipeline!D2261,account,2,FALSE)</f>
        <v>finance</v>
      </c>
      <c r="J2261">
        <f t="shared" si="1680"/>
        <v>1998</v>
      </c>
      <c r="K2261">
        <f t="shared" si="1681"/>
        <v>2022.14</v>
      </c>
      <c r="L2261">
        <f t="shared" si="1682"/>
        <v>5113</v>
      </c>
      <c r="M2261" t="str">
        <f t="shared" si="1683"/>
        <v>United States</v>
      </c>
      <c r="N2261">
        <f t="shared" si="1684"/>
        <v>0</v>
      </c>
      <c r="O2261" t="str">
        <f t="shared" si="1685"/>
        <v>GTX</v>
      </c>
      <c r="P2261">
        <f t="shared" si="1677"/>
        <v>5482</v>
      </c>
      <c r="Q2261" t="str">
        <f t="shared" si="1678"/>
        <v>Rocco Neubert</v>
      </c>
      <c r="R2261" t="str">
        <f t="shared" si="1679"/>
        <v>East</v>
      </c>
    </row>
    <row r="2262" spans="1:18">
      <c r="A2262" t="s">
        <v>2426</v>
      </c>
      <c r="B2262" t="s">
        <v>34</v>
      </c>
      <c r="C2262" t="s">
        <v>57</v>
      </c>
      <c r="D2262" t="s">
        <v>127</v>
      </c>
      <c r="E2262" t="s">
        <v>52</v>
      </c>
      <c r="F2262" s="1">
        <v>42865</v>
      </c>
      <c r="G2262" s="1">
        <v>42877</v>
      </c>
      <c r="H2262">
        <v>0</v>
      </c>
      <c r="I2262" t="str">
        <f>VLOOKUP(pipeline!D2262,account,2,FALSE)</f>
        <v>software</v>
      </c>
      <c r="J2262">
        <f t="shared" si="1680"/>
        <v>1979</v>
      </c>
      <c r="K2262">
        <f t="shared" si="1681"/>
        <v>4478.47</v>
      </c>
      <c r="L2262">
        <f t="shared" si="1682"/>
        <v>13809</v>
      </c>
      <c r="M2262" t="str">
        <f t="shared" si="1683"/>
        <v>United States</v>
      </c>
      <c r="N2262">
        <f t="shared" si="1684"/>
        <v>0</v>
      </c>
      <c r="O2262" t="str">
        <f t="shared" si="1685"/>
        <v>MG</v>
      </c>
      <c r="P2262">
        <f t="shared" si="1677"/>
        <v>3393</v>
      </c>
      <c r="Q2262" t="str">
        <f t="shared" si="1678"/>
        <v>Rocco Neubert</v>
      </c>
      <c r="R2262" t="str">
        <f t="shared" si="1679"/>
        <v>East</v>
      </c>
    </row>
    <row r="2263" spans="1:18">
      <c r="A2263" t="s">
        <v>2427</v>
      </c>
      <c r="B2263" t="s">
        <v>37</v>
      </c>
      <c r="C2263" t="s">
        <v>57</v>
      </c>
      <c r="D2263" t="s">
        <v>282</v>
      </c>
      <c r="E2263" t="s">
        <v>52</v>
      </c>
      <c r="F2263" s="1">
        <v>42865</v>
      </c>
      <c r="G2263" s="1">
        <v>42958</v>
      </c>
      <c r="H2263">
        <v>0</v>
      </c>
      <c r="I2263" t="str">
        <f>VLOOKUP(pipeline!D2263,account,2,FALSE)</f>
        <v>medical</v>
      </c>
      <c r="J2263">
        <f t="shared" si="1680"/>
        <v>1985</v>
      </c>
      <c r="K2263">
        <f t="shared" si="1681"/>
        <v>2741.37</v>
      </c>
      <c r="L2263">
        <f t="shared" si="1682"/>
        <v>9226</v>
      </c>
      <c r="M2263" t="str">
        <f t="shared" si="1683"/>
        <v>United States</v>
      </c>
      <c r="N2263">
        <f t="shared" si="1684"/>
        <v>0</v>
      </c>
      <c r="O2263" t="str">
        <f t="shared" si="1685"/>
        <v>MG</v>
      </c>
      <c r="P2263">
        <f t="shared" si="1677"/>
        <v>3393</v>
      </c>
      <c r="Q2263" t="str">
        <f t="shared" si="1678"/>
        <v>Summer Sewald</v>
      </c>
      <c r="R2263" t="str">
        <f t="shared" si="1679"/>
        <v>West</v>
      </c>
    </row>
    <row r="2264" spans="1:18">
      <c r="A2264" t="s">
        <v>2428</v>
      </c>
      <c r="B2264" t="s">
        <v>38</v>
      </c>
      <c r="C2264" t="s">
        <v>55</v>
      </c>
      <c r="D2264" t="s">
        <v>167</v>
      </c>
      <c r="E2264" t="s">
        <v>52</v>
      </c>
      <c r="F2264" s="1">
        <v>42865</v>
      </c>
      <c r="G2264" s="1">
        <v>42972</v>
      </c>
      <c r="H2264">
        <v>0</v>
      </c>
      <c r="I2264" t="str">
        <f>VLOOKUP(pipeline!D2264,account,2,FALSE)</f>
        <v>marketing</v>
      </c>
      <c r="J2264">
        <f t="shared" ref="J2264:J2279" si="1686">VLOOKUP(D2264,account,3,FALSE)</f>
        <v>2000</v>
      </c>
      <c r="K2264">
        <f t="shared" ref="K2264:K2279" si="1687">VLOOKUP(D2264,account,4,FALSE)</f>
        <v>2952.73</v>
      </c>
      <c r="L2264">
        <f t="shared" ref="L2264:L2279" si="1688">VLOOKUP(D2264,account,5,FALSE)</f>
        <v>5107</v>
      </c>
      <c r="M2264" t="str">
        <f t="shared" ref="M2264:M2279" si="1689">VLOOKUP(D2264,account,6,FALSE)</f>
        <v>United States</v>
      </c>
      <c r="N2264">
        <f t="shared" ref="N2264:N2279" si="1690">VLOOKUP(D2264,accounts,7,FALSE)</f>
        <v>0</v>
      </c>
      <c r="O2264" t="str">
        <f t="shared" ref="O2264:O2279" si="1691">VLOOKUP(C2264,products,2,FALSE)</f>
        <v>GTX</v>
      </c>
      <c r="P2264">
        <f t="shared" ref="P2264:P2279" si="1692">VLOOKUP(C2264,products,3,FALSE)</f>
        <v>550</v>
      </c>
      <c r="Q2264" t="str">
        <f t="shared" ref="Q2264:Q2279" si="1693">VLOOKUP(B2264,sales,2,FALSE)</f>
        <v>Summer Sewald</v>
      </c>
      <c r="R2264" t="str">
        <f t="shared" ref="R2264:R2279" si="1694">VLOOKUP(B2264,sales,3,FALSE)</f>
        <v>West</v>
      </c>
    </row>
    <row r="2265" spans="1:18">
      <c r="A2265" t="s">
        <v>2429</v>
      </c>
      <c r="B2265" t="s">
        <v>39</v>
      </c>
      <c r="C2265" t="s">
        <v>58</v>
      </c>
      <c r="D2265" t="s">
        <v>205</v>
      </c>
      <c r="E2265" t="s">
        <v>50</v>
      </c>
      <c r="F2265" s="1">
        <v>42865</v>
      </c>
      <c r="G2265" s="1">
        <v>42992</v>
      </c>
      <c r="H2265">
        <v>1220</v>
      </c>
      <c r="I2265" t="str">
        <f>VLOOKUP(pipeline!D2265,account,2,FALSE)</f>
        <v>telecommunications</v>
      </c>
      <c r="J2265">
        <f t="shared" si="1686"/>
        <v>1995</v>
      </c>
      <c r="K2265">
        <f t="shared" si="1687"/>
        <v>1825.82</v>
      </c>
      <c r="L2265">
        <f t="shared" si="1688"/>
        <v>5595</v>
      </c>
      <c r="M2265" t="str">
        <f t="shared" si="1689"/>
        <v>United States</v>
      </c>
      <c r="N2265" t="str">
        <f t="shared" si="1690"/>
        <v>Sonron</v>
      </c>
      <c r="O2265" t="str">
        <f t="shared" si="1691"/>
        <v>GTX</v>
      </c>
      <c r="P2265">
        <f t="shared" si="1692"/>
        <v>1096</v>
      </c>
      <c r="Q2265" t="str">
        <f t="shared" si="1693"/>
        <v>Summer Sewald</v>
      </c>
      <c r="R2265" t="str">
        <f t="shared" si="1694"/>
        <v>West</v>
      </c>
    </row>
    <row r="2266" spans="1:18">
      <c r="A2266" t="s">
        <v>2430</v>
      </c>
      <c r="B2266" t="s">
        <v>15</v>
      </c>
      <c r="C2266" t="s">
        <v>56</v>
      </c>
      <c r="D2266" t="s">
        <v>231</v>
      </c>
      <c r="E2266" t="s">
        <v>52</v>
      </c>
      <c r="F2266" s="1">
        <v>42865</v>
      </c>
      <c r="G2266" s="1">
        <v>42877</v>
      </c>
      <c r="H2266">
        <v>0</v>
      </c>
      <c r="I2266" t="str">
        <f>VLOOKUP(pipeline!D2266,account,2,FALSE)</f>
        <v>technolgy</v>
      </c>
      <c r="J2266">
        <f t="shared" si="1686"/>
        <v>2010</v>
      </c>
      <c r="K2266">
        <f t="shared" si="1687"/>
        <v>587.72</v>
      </c>
      <c r="L2266">
        <f t="shared" si="1688"/>
        <v>1501</v>
      </c>
      <c r="M2266" t="str">
        <f t="shared" si="1689"/>
        <v>United States</v>
      </c>
      <c r="N2266">
        <f t="shared" si="1690"/>
        <v>0</v>
      </c>
      <c r="O2266" t="str">
        <f t="shared" si="1691"/>
        <v>MG</v>
      </c>
      <c r="P2266">
        <f t="shared" si="1692"/>
        <v>55</v>
      </c>
      <c r="Q2266" t="str">
        <f t="shared" si="1693"/>
        <v>Celia Rouche</v>
      </c>
      <c r="R2266" t="str">
        <f t="shared" si="1694"/>
        <v>West</v>
      </c>
    </row>
    <row r="2267" spans="1:18">
      <c r="A2267" t="s">
        <v>2431</v>
      </c>
      <c r="B2267" t="s">
        <v>15</v>
      </c>
      <c r="C2267" t="s">
        <v>57</v>
      </c>
      <c r="D2267" t="s">
        <v>273</v>
      </c>
      <c r="E2267" t="s">
        <v>52</v>
      </c>
      <c r="F2267" s="1">
        <v>42865</v>
      </c>
      <c r="G2267" s="1">
        <v>42871</v>
      </c>
      <c r="H2267">
        <v>0</v>
      </c>
      <c r="I2267" t="str">
        <f>VLOOKUP(pipeline!D2267,account,2,FALSE)</f>
        <v>retail</v>
      </c>
      <c r="J2267">
        <f t="shared" si="1686"/>
        <v>1996</v>
      </c>
      <c r="K2267">
        <f t="shared" si="1687"/>
        <v>2214.94</v>
      </c>
      <c r="L2267">
        <f t="shared" si="1688"/>
        <v>5374</v>
      </c>
      <c r="M2267" t="str">
        <f t="shared" si="1689"/>
        <v>United States</v>
      </c>
      <c r="N2267">
        <f t="shared" si="1690"/>
        <v>0</v>
      </c>
      <c r="O2267" t="str">
        <f t="shared" si="1691"/>
        <v>MG</v>
      </c>
      <c r="P2267">
        <f t="shared" si="1692"/>
        <v>3393</v>
      </c>
      <c r="Q2267" t="str">
        <f t="shared" si="1693"/>
        <v>Celia Rouche</v>
      </c>
      <c r="R2267" t="str">
        <f t="shared" si="1694"/>
        <v>West</v>
      </c>
    </row>
    <row r="2268" spans="1:18">
      <c r="A2268" t="s">
        <v>2432</v>
      </c>
      <c r="B2268" t="s">
        <v>15</v>
      </c>
      <c r="C2268" t="s">
        <v>55</v>
      </c>
      <c r="D2268" t="s">
        <v>106</v>
      </c>
      <c r="E2268" t="s">
        <v>50</v>
      </c>
      <c r="F2268" s="1">
        <v>42865</v>
      </c>
      <c r="G2268" s="1">
        <v>42982</v>
      </c>
      <c r="H2268">
        <v>464</v>
      </c>
      <c r="I2268" t="str">
        <f>VLOOKUP(pipeline!D2268,account,2,FALSE)</f>
        <v>software</v>
      </c>
      <c r="J2268">
        <f t="shared" si="1686"/>
        <v>1996</v>
      </c>
      <c r="K2268">
        <f t="shared" si="1687"/>
        <v>6354.87</v>
      </c>
      <c r="L2268">
        <f t="shared" si="1688"/>
        <v>16780</v>
      </c>
      <c r="M2268" t="str">
        <f t="shared" si="1689"/>
        <v>United States</v>
      </c>
      <c r="N2268" t="str">
        <f t="shared" si="1690"/>
        <v>Bubba Gump</v>
      </c>
      <c r="O2268" t="str">
        <f t="shared" si="1691"/>
        <v>GTX</v>
      </c>
      <c r="P2268">
        <f t="shared" si="1692"/>
        <v>550</v>
      </c>
      <c r="Q2268" t="str">
        <f t="shared" si="1693"/>
        <v>Celia Rouche</v>
      </c>
      <c r="R2268" t="str">
        <f t="shared" si="1694"/>
        <v>West</v>
      </c>
    </row>
    <row r="2269" spans="1:18">
      <c r="A2269" t="s">
        <v>2433</v>
      </c>
      <c r="B2269" t="s">
        <v>28</v>
      </c>
      <c r="C2269" t="s">
        <v>57</v>
      </c>
      <c r="D2269" t="s">
        <v>147</v>
      </c>
      <c r="E2269" t="s">
        <v>50</v>
      </c>
      <c r="F2269" s="1">
        <v>42865</v>
      </c>
      <c r="G2269" s="1">
        <v>42879</v>
      </c>
      <c r="H2269">
        <v>3604</v>
      </c>
      <c r="I2269" t="str">
        <f>VLOOKUP(pipeline!D2269,account,2,FALSE)</f>
        <v>retail</v>
      </c>
      <c r="J2269">
        <f t="shared" si="1686"/>
        <v>2007</v>
      </c>
      <c r="K2269">
        <f t="shared" si="1687"/>
        <v>894.33</v>
      </c>
      <c r="L2269">
        <f t="shared" si="1688"/>
        <v>1635</v>
      </c>
      <c r="M2269" t="str">
        <f t="shared" si="1689"/>
        <v>Italy</v>
      </c>
      <c r="N2269">
        <f t="shared" si="1690"/>
        <v>0</v>
      </c>
      <c r="O2269" t="str">
        <f t="shared" si="1691"/>
        <v>MG</v>
      </c>
      <c r="P2269">
        <f t="shared" si="1692"/>
        <v>3393</v>
      </c>
      <c r="Q2269" t="str">
        <f t="shared" si="1693"/>
        <v>Melvin Marxen</v>
      </c>
      <c r="R2269" t="str">
        <f t="shared" si="1694"/>
        <v>Central</v>
      </c>
    </row>
    <row r="2270" spans="1:18">
      <c r="A2270" t="s">
        <v>2434</v>
      </c>
      <c r="B2270" t="s">
        <v>22</v>
      </c>
      <c r="C2270" t="s">
        <v>55</v>
      </c>
      <c r="D2270" t="s">
        <v>158</v>
      </c>
      <c r="E2270" t="s">
        <v>50</v>
      </c>
      <c r="F2270" s="1">
        <v>42865</v>
      </c>
      <c r="G2270" s="1">
        <v>42968</v>
      </c>
      <c r="H2270">
        <v>529</v>
      </c>
      <c r="I2270" t="str">
        <f>VLOOKUP(pipeline!D2270,account,2,FALSE)</f>
        <v>finance</v>
      </c>
      <c r="J2270">
        <f t="shared" si="1686"/>
        <v>2006</v>
      </c>
      <c r="K2270">
        <f t="shared" si="1687"/>
        <v>1102.43</v>
      </c>
      <c r="L2270">
        <f t="shared" si="1688"/>
        <v>1759</v>
      </c>
      <c r="M2270" t="str">
        <f t="shared" si="1689"/>
        <v>United States</v>
      </c>
      <c r="N2270">
        <f t="shared" si="1690"/>
        <v>0</v>
      </c>
      <c r="O2270" t="str">
        <f t="shared" si="1691"/>
        <v>GTX</v>
      </c>
      <c r="P2270">
        <f t="shared" si="1692"/>
        <v>550</v>
      </c>
      <c r="Q2270" t="str">
        <f t="shared" si="1693"/>
        <v>Dustin Brinkmann</v>
      </c>
      <c r="R2270" t="str">
        <f t="shared" si="1694"/>
        <v>Central</v>
      </c>
    </row>
    <row r="2271" spans="1:18">
      <c r="A2271" t="s">
        <v>2435</v>
      </c>
      <c r="B2271" t="s">
        <v>29</v>
      </c>
      <c r="C2271" t="s">
        <v>58</v>
      </c>
      <c r="D2271" t="s">
        <v>184</v>
      </c>
      <c r="E2271" t="s">
        <v>52</v>
      </c>
      <c r="F2271" s="1">
        <v>42865</v>
      </c>
      <c r="G2271" s="1">
        <v>42997</v>
      </c>
      <c r="H2271">
        <v>0</v>
      </c>
      <c r="I2271" t="str">
        <f>VLOOKUP(pipeline!D2271,account,2,FALSE)</f>
        <v>retail</v>
      </c>
      <c r="J2271">
        <f t="shared" si="1686"/>
        <v>1995</v>
      </c>
      <c r="K2271">
        <f t="shared" si="1687"/>
        <v>332.43</v>
      </c>
      <c r="L2271">
        <f t="shared" si="1688"/>
        <v>799</v>
      </c>
      <c r="M2271" t="str">
        <f t="shared" si="1689"/>
        <v>United States</v>
      </c>
      <c r="N2271">
        <f t="shared" si="1690"/>
        <v>0</v>
      </c>
      <c r="O2271" t="str">
        <f t="shared" si="1691"/>
        <v>GTX</v>
      </c>
      <c r="P2271">
        <f t="shared" si="1692"/>
        <v>1096</v>
      </c>
      <c r="Q2271" t="str">
        <f t="shared" si="1693"/>
        <v>Melvin Marxen</v>
      </c>
      <c r="R2271" t="str">
        <f t="shared" si="1694"/>
        <v>Central</v>
      </c>
    </row>
    <row r="2272" spans="1:18">
      <c r="A2272" t="s">
        <v>2436</v>
      </c>
      <c r="B2272" t="s">
        <v>16</v>
      </c>
      <c r="C2272" t="s">
        <v>57</v>
      </c>
      <c r="D2272" t="s">
        <v>134</v>
      </c>
      <c r="E2272" t="s">
        <v>52</v>
      </c>
      <c r="F2272" s="1">
        <v>42865</v>
      </c>
      <c r="G2272" s="1">
        <v>42873</v>
      </c>
      <c r="H2272">
        <v>0</v>
      </c>
      <c r="I2272" t="str">
        <f>VLOOKUP(pipeline!D2272,account,2,FALSE)</f>
        <v>services</v>
      </c>
      <c r="J2272">
        <f t="shared" si="1686"/>
        <v>2003</v>
      </c>
      <c r="K2272">
        <f t="shared" si="1687"/>
        <v>692.19</v>
      </c>
      <c r="L2272">
        <f t="shared" si="1688"/>
        <v>1922</v>
      </c>
      <c r="M2272" t="str">
        <f t="shared" si="1689"/>
        <v>United States</v>
      </c>
      <c r="N2272">
        <f t="shared" si="1690"/>
        <v>0</v>
      </c>
      <c r="O2272" t="str">
        <f t="shared" si="1691"/>
        <v>MG</v>
      </c>
      <c r="P2272">
        <f t="shared" si="1692"/>
        <v>3393</v>
      </c>
      <c r="Q2272" t="str">
        <f t="shared" si="1693"/>
        <v>Celia Rouche</v>
      </c>
      <c r="R2272" t="str">
        <f t="shared" si="1694"/>
        <v>West</v>
      </c>
    </row>
    <row r="2273" spans="1:18">
      <c r="A2273" t="s">
        <v>2437</v>
      </c>
      <c r="B2273" t="s">
        <v>9</v>
      </c>
      <c r="C2273" t="s">
        <v>56</v>
      </c>
      <c r="D2273" t="s">
        <v>203</v>
      </c>
      <c r="E2273" t="s">
        <v>50</v>
      </c>
      <c r="F2273" s="1">
        <v>42865</v>
      </c>
      <c r="G2273" s="1">
        <v>42867</v>
      </c>
      <c r="H2273">
        <v>54</v>
      </c>
      <c r="I2273" t="str">
        <f>VLOOKUP(pipeline!D2273,account,2,FALSE)</f>
        <v>software</v>
      </c>
      <c r="J2273">
        <f t="shared" si="1686"/>
        <v>2002</v>
      </c>
      <c r="K2273">
        <f t="shared" si="1687"/>
        <v>987.39</v>
      </c>
      <c r="L2273">
        <f t="shared" si="1688"/>
        <v>2253</v>
      </c>
      <c r="M2273" t="str">
        <f t="shared" si="1689"/>
        <v>United States</v>
      </c>
      <c r="N2273">
        <f t="shared" si="1690"/>
        <v>0</v>
      </c>
      <c r="O2273" t="str">
        <f t="shared" si="1691"/>
        <v>MG</v>
      </c>
      <c r="P2273">
        <f t="shared" si="1692"/>
        <v>55</v>
      </c>
      <c r="Q2273" t="str">
        <f t="shared" si="1693"/>
        <v>Cara Losch</v>
      </c>
      <c r="R2273" t="str">
        <f t="shared" si="1694"/>
        <v>East</v>
      </c>
    </row>
    <row r="2274" spans="1:18">
      <c r="A2274" t="s">
        <v>2438</v>
      </c>
      <c r="B2274" t="s">
        <v>17</v>
      </c>
      <c r="C2274" t="s">
        <v>55</v>
      </c>
      <c r="D2274" t="s">
        <v>149</v>
      </c>
      <c r="E2274" t="s">
        <v>53</v>
      </c>
      <c r="F2274" s="1">
        <v>42865</v>
      </c>
      <c r="I2274" t="str">
        <f>VLOOKUP(pipeline!D2274,account,2,FALSE)</f>
        <v>technolgy</v>
      </c>
      <c r="J2274">
        <f t="shared" si="1686"/>
        <v>2005</v>
      </c>
      <c r="K2274">
        <f t="shared" si="1687"/>
        <v>1520.66</v>
      </c>
      <c r="L2274">
        <f t="shared" si="1688"/>
        <v>1806</v>
      </c>
      <c r="M2274" t="str">
        <f t="shared" si="1689"/>
        <v>United States</v>
      </c>
      <c r="N2274">
        <f t="shared" si="1690"/>
        <v>0</v>
      </c>
      <c r="O2274" t="str">
        <f t="shared" si="1691"/>
        <v>GTX</v>
      </c>
      <c r="P2274">
        <f t="shared" si="1692"/>
        <v>550</v>
      </c>
      <c r="Q2274" t="str">
        <f t="shared" si="1693"/>
        <v>Celia Rouche</v>
      </c>
      <c r="R2274" t="str">
        <f t="shared" si="1694"/>
        <v>West</v>
      </c>
    </row>
    <row r="2275" spans="1:18">
      <c r="A2275" t="s">
        <v>2439</v>
      </c>
      <c r="B2275" t="s">
        <v>10</v>
      </c>
      <c r="C2275" t="s">
        <v>58</v>
      </c>
      <c r="D2275" t="s">
        <v>132</v>
      </c>
      <c r="E2275" t="s">
        <v>50</v>
      </c>
      <c r="F2275" s="1">
        <v>42865</v>
      </c>
      <c r="G2275" s="1">
        <v>42883</v>
      </c>
      <c r="H2275">
        <v>1022</v>
      </c>
      <c r="I2275" t="str">
        <f>VLOOKUP(pipeline!D2275,account,2,FALSE)</f>
        <v>technolgy</v>
      </c>
      <c r="J2275">
        <f t="shared" si="1686"/>
        <v>1996</v>
      </c>
      <c r="K2275">
        <f t="shared" si="1687"/>
        <v>1100.04</v>
      </c>
      <c r="L2275">
        <f t="shared" si="1688"/>
        <v>2822</v>
      </c>
      <c r="M2275" t="str">
        <f t="shared" si="1689"/>
        <v>United States</v>
      </c>
      <c r="N2275">
        <f t="shared" si="1690"/>
        <v>0</v>
      </c>
      <c r="O2275" t="str">
        <f t="shared" si="1691"/>
        <v>GTX</v>
      </c>
      <c r="P2275">
        <f t="shared" si="1692"/>
        <v>1096</v>
      </c>
      <c r="Q2275" t="str">
        <f t="shared" si="1693"/>
        <v>Cara Losch</v>
      </c>
      <c r="R2275" t="str">
        <f t="shared" si="1694"/>
        <v>East</v>
      </c>
    </row>
    <row r="2276" spans="1:18">
      <c r="A2276" t="s">
        <v>2440</v>
      </c>
      <c r="B2276" t="s">
        <v>19</v>
      </c>
      <c r="C2276" t="s">
        <v>58</v>
      </c>
      <c r="D2276" t="s">
        <v>89</v>
      </c>
      <c r="E2276" t="s">
        <v>52</v>
      </c>
      <c r="F2276" s="1">
        <v>42866</v>
      </c>
      <c r="G2276" s="1">
        <v>42950</v>
      </c>
      <c r="H2276">
        <v>0</v>
      </c>
      <c r="I2276" t="str">
        <f>VLOOKUP(pipeline!D2276,account,2,FALSE)</f>
        <v>medical</v>
      </c>
      <c r="J2276">
        <f t="shared" si="1686"/>
        <v>1992</v>
      </c>
      <c r="K2276">
        <f t="shared" si="1687"/>
        <v>3922.42</v>
      </c>
      <c r="L2276">
        <f t="shared" si="1688"/>
        <v>6837</v>
      </c>
      <c r="M2276" t="str">
        <f t="shared" si="1689"/>
        <v>United States</v>
      </c>
      <c r="N2276">
        <f t="shared" si="1690"/>
        <v>0</v>
      </c>
      <c r="O2276" t="str">
        <f t="shared" si="1691"/>
        <v>GTX</v>
      </c>
      <c r="P2276">
        <f t="shared" si="1692"/>
        <v>1096</v>
      </c>
      <c r="Q2276" t="str">
        <f t="shared" si="1693"/>
        <v>Dustin Brinkmann</v>
      </c>
      <c r="R2276" t="str">
        <f t="shared" si="1694"/>
        <v>Central</v>
      </c>
    </row>
    <row r="2277" spans="1:18">
      <c r="A2277" t="s">
        <v>2441</v>
      </c>
      <c r="B2277" t="s">
        <v>19</v>
      </c>
      <c r="C2277" t="s">
        <v>56</v>
      </c>
      <c r="D2277" t="s">
        <v>208</v>
      </c>
      <c r="E2277" t="s">
        <v>50</v>
      </c>
      <c r="F2277" s="1">
        <v>42866</v>
      </c>
      <c r="G2277" s="1">
        <v>42881</v>
      </c>
      <c r="H2277">
        <v>52</v>
      </c>
      <c r="I2277" t="str">
        <f>VLOOKUP(pipeline!D2277,account,2,FALSE)</f>
        <v>software</v>
      </c>
      <c r="J2277">
        <f t="shared" si="1686"/>
        <v>1982</v>
      </c>
      <c r="K2277">
        <f t="shared" si="1687"/>
        <v>4618</v>
      </c>
      <c r="L2277">
        <f t="shared" si="1688"/>
        <v>10083</v>
      </c>
      <c r="M2277" t="str">
        <f t="shared" si="1689"/>
        <v>United States</v>
      </c>
      <c r="N2277">
        <f t="shared" si="1690"/>
        <v>0</v>
      </c>
      <c r="O2277" t="str">
        <f t="shared" si="1691"/>
        <v>MG</v>
      </c>
      <c r="P2277">
        <f t="shared" si="1692"/>
        <v>55</v>
      </c>
      <c r="Q2277" t="str">
        <f t="shared" si="1693"/>
        <v>Dustin Brinkmann</v>
      </c>
      <c r="R2277" t="str">
        <f t="shared" si="1694"/>
        <v>Central</v>
      </c>
    </row>
    <row r="2278" spans="1:18">
      <c r="A2278" t="s">
        <v>2442</v>
      </c>
      <c r="B2278" t="s">
        <v>31</v>
      </c>
      <c r="C2278" t="s">
        <v>55</v>
      </c>
      <c r="D2278" t="s">
        <v>203</v>
      </c>
      <c r="E2278" t="s">
        <v>53</v>
      </c>
      <c r="F2278" s="1">
        <v>42866</v>
      </c>
      <c r="I2278" t="str">
        <f>VLOOKUP(pipeline!D2278,account,2,FALSE)</f>
        <v>software</v>
      </c>
      <c r="J2278">
        <f t="shared" si="1686"/>
        <v>2002</v>
      </c>
      <c r="K2278">
        <f t="shared" si="1687"/>
        <v>987.39</v>
      </c>
      <c r="L2278">
        <f t="shared" si="1688"/>
        <v>2253</v>
      </c>
      <c r="M2278" t="str">
        <f t="shared" si="1689"/>
        <v>United States</v>
      </c>
      <c r="N2278">
        <f t="shared" si="1690"/>
        <v>0</v>
      </c>
      <c r="O2278" t="str">
        <f t="shared" si="1691"/>
        <v>GTX</v>
      </c>
      <c r="P2278">
        <f t="shared" si="1692"/>
        <v>550</v>
      </c>
      <c r="Q2278" t="str">
        <f t="shared" si="1693"/>
        <v>Rocco Neubert</v>
      </c>
      <c r="R2278" t="str">
        <f t="shared" si="1694"/>
        <v>East</v>
      </c>
    </row>
    <row r="2279" spans="1:18">
      <c r="A2279" t="s">
        <v>2443</v>
      </c>
      <c r="B2279" t="s">
        <v>32</v>
      </c>
      <c r="C2279" t="s">
        <v>55</v>
      </c>
      <c r="D2279" t="s">
        <v>350</v>
      </c>
      <c r="E2279" t="s">
        <v>53</v>
      </c>
      <c r="F2279" s="1">
        <v>42866</v>
      </c>
      <c r="I2279" t="str">
        <f>VLOOKUP(pipeline!D2279,account,2,FALSE)</f>
        <v>technolgy</v>
      </c>
      <c r="J2279">
        <f t="shared" si="1686"/>
        <v>2011</v>
      </c>
      <c r="K2279">
        <f t="shared" si="1687"/>
        <v>40.79</v>
      </c>
      <c r="L2279">
        <f t="shared" si="1688"/>
        <v>142</v>
      </c>
      <c r="M2279" t="str">
        <f t="shared" si="1689"/>
        <v>China</v>
      </c>
      <c r="N2279">
        <f t="shared" si="1690"/>
        <v>0</v>
      </c>
      <c r="O2279" t="str">
        <f t="shared" si="1691"/>
        <v>GTX</v>
      </c>
      <c r="P2279">
        <f t="shared" si="1692"/>
        <v>550</v>
      </c>
      <c r="Q2279" t="str">
        <f t="shared" si="1693"/>
        <v>Rocco Neubert</v>
      </c>
      <c r="R2279" t="str">
        <f t="shared" si="1694"/>
        <v>East</v>
      </c>
    </row>
    <row r="2280" spans="1:18">
      <c r="A2280" t="s">
        <v>2444</v>
      </c>
      <c r="B2280" t="s">
        <v>25</v>
      </c>
      <c r="C2280" t="s">
        <v>56</v>
      </c>
      <c r="D2280" t="s">
        <v>108</v>
      </c>
      <c r="E2280" t="s">
        <v>50</v>
      </c>
      <c r="F2280" s="1">
        <v>42866</v>
      </c>
      <c r="G2280" s="1">
        <v>42875</v>
      </c>
      <c r="H2280">
        <v>60</v>
      </c>
      <c r="I2280" t="str">
        <f>VLOOKUP(pipeline!D2280,account,2,FALSE)</f>
        <v>telecommunications</v>
      </c>
      <c r="J2280">
        <f>VLOOKUP(D2280,account,3,FALSE)</f>
        <v>1988</v>
      </c>
      <c r="K2280">
        <f>VLOOKUP(D2280,account,4,FALSE)</f>
        <v>5266.09</v>
      </c>
      <c r="L2280">
        <f>VLOOKUP(D2280,account,5,FALSE)</f>
        <v>8595</v>
      </c>
      <c r="M2280" t="str">
        <f>VLOOKUP(D2280,account,6,FALSE)</f>
        <v>United States</v>
      </c>
      <c r="N2280" t="str">
        <f>VLOOKUP(D2280,accounts,7,FALSE)</f>
        <v>Sonron</v>
      </c>
      <c r="O2280" t="str">
        <f>VLOOKUP(C2280,products,2,FALSE)</f>
        <v>MG</v>
      </c>
      <c r="P2280">
        <f t="shared" ref="P2280:P2289" si="1695">VLOOKUP(C2280,products,3,FALSE)</f>
        <v>55</v>
      </c>
      <c r="Q2280" t="str">
        <f t="shared" ref="Q2280:Q2289" si="1696">VLOOKUP(B2280,sales,2,FALSE)</f>
        <v>Melvin Marxen</v>
      </c>
      <c r="R2280" t="str">
        <f t="shared" ref="R2280:R2289" si="1697">VLOOKUP(B2280,sales,3,FALSE)</f>
        <v>Central</v>
      </c>
    </row>
    <row r="2281" spans="1:18">
      <c r="A2281" t="s">
        <v>2445</v>
      </c>
      <c r="B2281" t="s">
        <v>25</v>
      </c>
      <c r="C2281" t="s">
        <v>57</v>
      </c>
      <c r="D2281" t="s">
        <v>143</v>
      </c>
      <c r="E2281" t="s">
        <v>50</v>
      </c>
      <c r="F2281" s="1">
        <v>42866</v>
      </c>
      <c r="G2281" s="1">
        <v>42971</v>
      </c>
      <c r="H2281">
        <v>3766</v>
      </c>
      <c r="I2281" t="str">
        <f>VLOOKUP(pipeline!D2281,account,2,FALSE)</f>
        <v>finance</v>
      </c>
      <c r="J2281">
        <f>VLOOKUP(D2281,account,3,FALSE)</f>
        <v>1987</v>
      </c>
      <c r="K2281">
        <f>VLOOKUP(D2281,account,4,FALSE)</f>
        <v>1698.2</v>
      </c>
      <c r="L2281">
        <f>VLOOKUP(D2281,account,5,FALSE)</f>
        <v>3798</v>
      </c>
      <c r="M2281" t="str">
        <f>VLOOKUP(D2281,account,6,FALSE)</f>
        <v>United States</v>
      </c>
      <c r="N2281">
        <f>VLOOKUP(D2281,accounts,7,FALSE)</f>
        <v>0</v>
      </c>
      <c r="O2281" t="str">
        <f>VLOOKUP(C2281,products,2,FALSE)</f>
        <v>MG</v>
      </c>
      <c r="P2281">
        <f t="shared" si="1695"/>
        <v>3393</v>
      </c>
      <c r="Q2281" t="str">
        <f t="shared" si="1696"/>
        <v>Melvin Marxen</v>
      </c>
      <c r="R2281" t="str">
        <f t="shared" si="1697"/>
        <v>Central</v>
      </c>
    </row>
    <row r="2282" spans="1:18">
      <c r="A2282" t="s">
        <v>2446</v>
      </c>
      <c r="B2282" t="s">
        <v>8</v>
      </c>
      <c r="C2282" t="s">
        <v>57</v>
      </c>
      <c r="D2282" t="s">
        <v>218</v>
      </c>
      <c r="E2282" t="s">
        <v>50</v>
      </c>
      <c r="F2282" s="1">
        <v>42866</v>
      </c>
      <c r="G2282" s="1">
        <v>42958</v>
      </c>
      <c r="H2282">
        <v>3552</v>
      </c>
      <c r="I2282" t="str">
        <f>VLOOKUP(pipeline!D2282,account,2,FALSE)</f>
        <v>technolgy</v>
      </c>
      <c r="J2282">
        <f>VLOOKUP(D2282,account,3,FALSE)</f>
        <v>1992</v>
      </c>
      <c r="K2282">
        <f>VLOOKUP(D2282,account,4,FALSE)</f>
        <v>1712.68</v>
      </c>
      <c r="L2282">
        <f>VLOOKUP(D2282,account,5,FALSE)</f>
        <v>3194</v>
      </c>
      <c r="M2282" t="str">
        <f>VLOOKUP(D2282,account,6,FALSE)</f>
        <v>United States</v>
      </c>
      <c r="N2282" t="str">
        <f>VLOOKUP(D2282,accounts,7,FALSE)</f>
        <v>Acme Corporation</v>
      </c>
      <c r="O2282" t="str">
        <f>VLOOKUP(C2282,products,2,FALSE)</f>
        <v>MG</v>
      </c>
      <c r="P2282">
        <f t="shared" si="1695"/>
        <v>3393</v>
      </c>
      <c r="Q2282" t="str">
        <f t="shared" si="1696"/>
        <v>Cara Losch</v>
      </c>
      <c r="R2282" t="str">
        <f t="shared" si="1697"/>
        <v>East</v>
      </c>
    </row>
    <row r="2283" spans="1:18">
      <c r="A2283" t="s">
        <v>2447</v>
      </c>
      <c r="B2283" t="s">
        <v>38</v>
      </c>
      <c r="C2283" t="s">
        <v>56</v>
      </c>
      <c r="D2283" t="s">
        <v>316</v>
      </c>
      <c r="E2283" t="s">
        <v>52</v>
      </c>
      <c r="F2283" s="1">
        <v>42866</v>
      </c>
      <c r="G2283" s="1">
        <v>42980</v>
      </c>
      <c r="H2283">
        <v>0</v>
      </c>
      <c r="I2283" t="str">
        <f>VLOOKUP(pipeline!D2283,account,2,FALSE)</f>
        <v>retail</v>
      </c>
      <c r="J2283">
        <f t="shared" ref="J2283:J2289" si="1698">VLOOKUP(D2283,account,3,FALSE)</f>
        <v>2009</v>
      </c>
      <c r="K2283">
        <f t="shared" ref="K2283:K2289" si="1699">VLOOKUP(D2283,account,4,FALSE)</f>
        <v>497.11</v>
      </c>
      <c r="L2283">
        <f t="shared" ref="L2283:L2289" si="1700">VLOOKUP(D2283,account,5,FALSE)</f>
        <v>1588</v>
      </c>
      <c r="M2283" t="str">
        <f t="shared" ref="M2283:M2289" si="1701">VLOOKUP(D2283,account,6,FALSE)</f>
        <v>United States</v>
      </c>
      <c r="N2283">
        <f t="shared" ref="N2283:N2289" si="1702">VLOOKUP(D2283,accounts,7,FALSE)</f>
        <v>0</v>
      </c>
      <c r="O2283" t="str">
        <f t="shared" ref="O2283:O2289" si="1703">VLOOKUP(C2283,products,2,FALSE)</f>
        <v>MG</v>
      </c>
      <c r="P2283">
        <f t="shared" si="1695"/>
        <v>55</v>
      </c>
      <c r="Q2283" t="str">
        <f t="shared" si="1696"/>
        <v>Summer Sewald</v>
      </c>
      <c r="R2283" t="str">
        <f t="shared" si="1697"/>
        <v>West</v>
      </c>
    </row>
    <row r="2284" spans="1:18">
      <c r="A2284" t="s">
        <v>2448</v>
      </c>
      <c r="B2284" t="s">
        <v>38</v>
      </c>
      <c r="C2284" t="s">
        <v>57</v>
      </c>
      <c r="D2284" t="s">
        <v>371</v>
      </c>
      <c r="E2284" t="s">
        <v>52</v>
      </c>
      <c r="F2284" s="1">
        <v>42866</v>
      </c>
      <c r="G2284" s="1">
        <v>42950</v>
      </c>
      <c r="H2284">
        <v>0</v>
      </c>
      <c r="I2284" t="str">
        <f>VLOOKUP(pipeline!D2284,account,2,FALSE)</f>
        <v>retail</v>
      </c>
      <c r="J2284">
        <f t="shared" si="1698"/>
        <v>2003</v>
      </c>
      <c r="K2284">
        <f t="shared" si="1699"/>
        <v>223.8</v>
      </c>
      <c r="L2284">
        <f t="shared" si="1700"/>
        <v>299</v>
      </c>
      <c r="M2284" t="str">
        <f t="shared" si="1701"/>
        <v>United States</v>
      </c>
      <c r="N2284">
        <f t="shared" si="1702"/>
        <v>0</v>
      </c>
      <c r="O2284" t="str">
        <f t="shared" si="1703"/>
        <v>MG</v>
      </c>
      <c r="P2284">
        <f t="shared" si="1695"/>
        <v>3393</v>
      </c>
      <c r="Q2284" t="str">
        <f t="shared" si="1696"/>
        <v>Summer Sewald</v>
      </c>
      <c r="R2284" t="str">
        <f t="shared" si="1697"/>
        <v>West</v>
      </c>
    </row>
    <row r="2285" spans="1:18">
      <c r="A2285" t="s">
        <v>2449</v>
      </c>
      <c r="B2285" t="s">
        <v>39</v>
      </c>
      <c r="C2285" t="s">
        <v>55</v>
      </c>
      <c r="D2285" t="s">
        <v>97</v>
      </c>
      <c r="E2285" t="s">
        <v>53</v>
      </c>
      <c r="F2285" s="1">
        <v>42866</v>
      </c>
      <c r="I2285" t="str">
        <f>VLOOKUP(pipeline!D2285,account,2,FALSE)</f>
        <v>medical</v>
      </c>
      <c r="J2285">
        <f t="shared" si="1698"/>
        <v>2012</v>
      </c>
      <c r="K2285">
        <f t="shared" si="1699"/>
        <v>587.34</v>
      </c>
      <c r="L2285">
        <f t="shared" si="1700"/>
        <v>1356</v>
      </c>
      <c r="M2285" t="str">
        <f t="shared" si="1701"/>
        <v>Philipines</v>
      </c>
      <c r="N2285">
        <f t="shared" si="1702"/>
        <v>0</v>
      </c>
      <c r="O2285" t="str">
        <f t="shared" si="1703"/>
        <v>GTX</v>
      </c>
      <c r="P2285">
        <f t="shared" si="1695"/>
        <v>550</v>
      </c>
      <c r="Q2285" t="str">
        <f t="shared" si="1696"/>
        <v>Summer Sewald</v>
      </c>
      <c r="R2285" t="str">
        <f t="shared" si="1697"/>
        <v>West</v>
      </c>
    </row>
    <row r="2286" spans="1:18">
      <c r="A2286" t="s">
        <v>2450</v>
      </c>
      <c r="B2286" t="s">
        <v>15</v>
      </c>
      <c r="C2286" t="s">
        <v>57</v>
      </c>
      <c r="D2286" t="s">
        <v>112</v>
      </c>
      <c r="E2286" t="s">
        <v>52</v>
      </c>
      <c r="F2286" s="1">
        <v>42866</v>
      </c>
      <c r="G2286" s="1">
        <v>42950</v>
      </c>
      <c r="H2286">
        <v>0</v>
      </c>
      <c r="I2286" t="str">
        <f>VLOOKUP(pipeline!D2286,account,2,FALSE)</f>
        <v>retail</v>
      </c>
      <c r="J2286">
        <f t="shared" si="1698"/>
        <v>1990</v>
      </c>
      <c r="K2286">
        <f t="shared" si="1699"/>
        <v>4968.91</v>
      </c>
      <c r="L2286">
        <f t="shared" si="1700"/>
        <v>7523</v>
      </c>
      <c r="M2286" t="str">
        <f t="shared" si="1701"/>
        <v>United States</v>
      </c>
      <c r="N2286">
        <f t="shared" si="1702"/>
        <v>0</v>
      </c>
      <c r="O2286" t="str">
        <f t="shared" si="1703"/>
        <v>MG</v>
      </c>
      <c r="P2286">
        <f t="shared" si="1695"/>
        <v>3393</v>
      </c>
      <c r="Q2286" t="str">
        <f t="shared" si="1696"/>
        <v>Celia Rouche</v>
      </c>
      <c r="R2286" t="str">
        <f t="shared" si="1697"/>
        <v>West</v>
      </c>
    </row>
    <row r="2287" spans="1:18">
      <c r="A2287" t="s">
        <v>2451</v>
      </c>
      <c r="B2287" t="s">
        <v>40</v>
      </c>
      <c r="C2287" t="s">
        <v>59</v>
      </c>
      <c r="D2287" t="s">
        <v>101</v>
      </c>
      <c r="E2287" t="s">
        <v>53</v>
      </c>
      <c r="F2287" s="1">
        <v>42866</v>
      </c>
      <c r="I2287" t="str">
        <f>VLOOKUP(pipeline!D2287,account,2,FALSE)</f>
        <v>telecommunications</v>
      </c>
      <c r="J2287">
        <f t="shared" si="1698"/>
        <v>1999</v>
      </c>
      <c r="K2287">
        <f t="shared" si="1699"/>
        <v>1699.85</v>
      </c>
      <c r="L2287">
        <f t="shared" si="1700"/>
        <v>5108</v>
      </c>
      <c r="M2287" t="str">
        <f t="shared" si="1701"/>
        <v>United States</v>
      </c>
      <c r="N2287">
        <f t="shared" si="1702"/>
        <v>0</v>
      </c>
      <c r="O2287" t="str">
        <f t="shared" si="1703"/>
        <v>GTX</v>
      </c>
      <c r="P2287">
        <f t="shared" si="1695"/>
        <v>5482</v>
      </c>
      <c r="Q2287" t="str">
        <f t="shared" si="1696"/>
        <v>Summer Sewald</v>
      </c>
      <c r="R2287" t="str">
        <f t="shared" si="1697"/>
        <v>West</v>
      </c>
    </row>
    <row r="2288" spans="1:18">
      <c r="A2288" t="s">
        <v>2452</v>
      </c>
      <c r="B2288" t="s">
        <v>40</v>
      </c>
      <c r="C2288" t="s">
        <v>55</v>
      </c>
      <c r="D2288" t="s">
        <v>103</v>
      </c>
      <c r="E2288" t="s">
        <v>52</v>
      </c>
      <c r="F2288" s="1">
        <v>42866</v>
      </c>
      <c r="G2288" s="1">
        <v>42877</v>
      </c>
      <c r="H2288">
        <v>0</v>
      </c>
      <c r="I2288" t="str">
        <f>VLOOKUP(pipeline!D2288,account,2,FALSE)</f>
        <v>employment</v>
      </c>
      <c r="J2288">
        <f t="shared" si="1698"/>
        <v>1988</v>
      </c>
      <c r="K2288">
        <f t="shared" si="1699"/>
        <v>2059.9</v>
      </c>
      <c r="L2288">
        <f t="shared" si="1700"/>
        <v>3644</v>
      </c>
      <c r="M2288" t="str">
        <f t="shared" si="1701"/>
        <v>United States</v>
      </c>
      <c r="N2288">
        <f t="shared" si="1702"/>
        <v>0</v>
      </c>
      <c r="O2288" t="str">
        <f t="shared" si="1703"/>
        <v>GTX</v>
      </c>
      <c r="P2288">
        <f t="shared" si="1695"/>
        <v>550</v>
      </c>
      <c r="Q2288" t="str">
        <f t="shared" si="1696"/>
        <v>Summer Sewald</v>
      </c>
      <c r="R2288" t="str">
        <f t="shared" si="1697"/>
        <v>West</v>
      </c>
    </row>
    <row r="2289" spans="1:18">
      <c r="A2289" t="s">
        <v>2453</v>
      </c>
      <c r="B2289" t="s">
        <v>22</v>
      </c>
      <c r="C2289" t="s">
        <v>55</v>
      </c>
      <c r="D2289" t="s">
        <v>108</v>
      </c>
      <c r="E2289" t="s">
        <v>50</v>
      </c>
      <c r="F2289" s="1">
        <v>42866</v>
      </c>
      <c r="G2289" s="1">
        <v>42880</v>
      </c>
      <c r="H2289">
        <v>472</v>
      </c>
      <c r="I2289" t="str">
        <f>VLOOKUP(pipeline!D2289,account,2,FALSE)</f>
        <v>telecommunications</v>
      </c>
      <c r="J2289">
        <f t="shared" si="1698"/>
        <v>1988</v>
      </c>
      <c r="K2289">
        <f t="shared" si="1699"/>
        <v>5266.09</v>
      </c>
      <c r="L2289">
        <f t="shared" si="1700"/>
        <v>8595</v>
      </c>
      <c r="M2289" t="str">
        <f t="shared" si="1701"/>
        <v>United States</v>
      </c>
      <c r="N2289" t="str">
        <f t="shared" si="1702"/>
        <v>Sonron</v>
      </c>
      <c r="O2289" t="str">
        <f t="shared" si="1703"/>
        <v>GTX</v>
      </c>
      <c r="P2289">
        <f t="shared" si="1695"/>
        <v>550</v>
      </c>
      <c r="Q2289" t="str">
        <f t="shared" si="1696"/>
        <v>Dustin Brinkmann</v>
      </c>
      <c r="R2289" t="str">
        <f t="shared" si="1697"/>
        <v>Central</v>
      </c>
    </row>
    <row r="2290" spans="1:18">
      <c r="A2290" t="s">
        <v>2454</v>
      </c>
      <c r="B2290" t="s">
        <v>17</v>
      </c>
      <c r="C2290" t="s">
        <v>56</v>
      </c>
      <c r="D2290" t="s">
        <v>93</v>
      </c>
      <c r="E2290" t="s">
        <v>50</v>
      </c>
      <c r="F2290" s="1">
        <v>42866</v>
      </c>
      <c r="G2290" s="1">
        <v>42875</v>
      </c>
      <c r="H2290">
        <v>56</v>
      </c>
      <c r="I2290" t="str">
        <f>VLOOKUP(pipeline!D2290,account,2,FALSE)</f>
        <v>entertainment</v>
      </c>
      <c r="J2290">
        <f t="shared" ref="J2290:J2315" si="1704">VLOOKUP(D2290,account,3,FALSE)</f>
        <v>1993</v>
      </c>
      <c r="K2290">
        <f t="shared" ref="K2290:K2315" si="1705">VLOOKUP(D2290,account,4,FALSE)</f>
        <v>4269.9</v>
      </c>
      <c r="L2290">
        <f t="shared" ref="L2290:L2315" si="1706">VLOOKUP(D2290,account,5,FALSE)</f>
        <v>6472</v>
      </c>
      <c r="M2290" t="str">
        <f t="shared" ref="M2290:M2315" si="1707">VLOOKUP(D2290,account,6,FALSE)</f>
        <v>United States</v>
      </c>
      <c r="N2290" t="str">
        <f t="shared" ref="N2290:N2315" si="1708">VLOOKUP(D2290,accounts,7,FALSE)</f>
        <v>Massive Dynamic</v>
      </c>
      <c r="O2290" t="str">
        <f t="shared" ref="O2290:O2315" si="1709">VLOOKUP(C2290,products,2,FALSE)</f>
        <v>MG</v>
      </c>
      <c r="P2290">
        <f t="shared" ref="P2290:P2298" si="1710">VLOOKUP(C2290,products,3,FALSE)</f>
        <v>55</v>
      </c>
      <c r="Q2290" t="str">
        <f t="shared" ref="Q2290:Q2298" si="1711">VLOOKUP(B2290,sales,2,FALSE)</f>
        <v>Celia Rouche</v>
      </c>
      <c r="R2290" t="str">
        <f t="shared" ref="R2290:R2298" si="1712">VLOOKUP(B2290,sales,3,FALSE)</f>
        <v>West</v>
      </c>
    </row>
    <row r="2291" spans="1:18">
      <c r="A2291" t="s">
        <v>2455</v>
      </c>
      <c r="B2291" t="s">
        <v>10</v>
      </c>
      <c r="C2291" t="s">
        <v>56</v>
      </c>
      <c r="D2291" t="s">
        <v>228</v>
      </c>
      <c r="E2291" t="s">
        <v>50</v>
      </c>
      <c r="F2291" s="1">
        <v>42866</v>
      </c>
      <c r="G2291" s="1">
        <v>42902</v>
      </c>
      <c r="H2291">
        <v>57</v>
      </c>
      <c r="I2291" t="str">
        <f>VLOOKUP(pipeline!D2291,account,2,FALSE)</f>
        <v>finance</v>
      </c>
      <c r="J2291">
        <f t="shared" si="1704"/>
        <v>1994</v>
      </c>
      <c r="K2291">
        <f t="shared" si="1705"/>
        <v>355.23</v>
      </c>
      <c r="L2291">
        <f t="shared" si="1706"/>
        <v>853</v>
      </c>
      <c r="M2291" t="str">
        <f t="shared" si="1707"/>
        <v>United States</v>
      </c>
      <c r="N2291">
        <f t="shared" si="1708"/>
        <v>0</v>
      </c>
      <c r="O2291" t="str">
        <f t="shared" si="1709"/>
        <v>MG</v>
      </c>
      <c r="P2291">
        <f t="shared" si="1710"/>
        <v>55</v>
      </c>
      <c r="Q2291" t="str">
        <f t="shared" si="1711"/>
        <v>Cara Losch</v>
      </c>
      <c r="R2291" t="str">
        <f t="shared" si="1712"/>
        <v>East</v>
      </c>
    </row>
    <row r="2292" spans="1:18">
      <c r="A2292" t="s">
        <v>2456</v>
      </c>
      <c r="B2292" t="s">
        <v>11</v>
      </c>
      <c r="C2292" t="s">
        <v>57</v>
      </c>
      <c r="D2292" t="s">
        <v>138</v>
      </c>
      <c r="E2292" t="s">
        <v>52</v>
      </c>
      <c r="F2292" s="1">
        <v>42866</v>
      </c>
      <c r="G2292" s="1">
        <v>42951</v>
      </c>
      <c r="H2292">
        <v>0</v>
      </c>
      <c r="I2292" t="str">
        <f>VLOOKUP(pipeline!D2292,account,2,FALSE)</f>
        <v>marketing</v>
      </c>
      <c r="J2292">
        <f t="shared" si="1704"/>
        <v>1984</v>
      </c>
      <c r="K2292">
        <f t="shared" si="1705"/>
        <v>3027.46</v>
      </c>
      <c r="L2292">
        <f t="shared" si="1706"/>
        <v>9516</v>
      </c>
      <c r="M2292" t="str">
        <f t="shared" si="1707"/>
        <v>Jordan</v>
      </c>
      <c r="N2292">
        <f t="shared" si="1708"/>
        <v>0</v>
      </c>
      <c r="O2292" t="str">
        <f t="shared" si="1709"/>
        <v>MG</v>
      </c>
      <c r="P2292">
        <f t="shared" si="1710"/>
        <v>3393</v>
      </c>
      <c r="Q2292" t="str">
        <f t="shared" si="1711"/>
        <v>Cara Losch</v>
      </c>
      <c r="R2292" t="str">
        <f t="shared" si="1712"/>
        <v>East</v>
      </c>
    </row>
    <row r="2293" spans="1:18">
      <c r="A2293" t="s">
        <v>2457</v>
      </c>
      <c r="B2293" t="s">
        <v>41</v>
      </c>
      <c r="C2293" t="s">
        <v>58</v>
      </c>
      <c r="D2293" t="s">
        <v>621</v>
      </c>
      <c r="E2293" t="s">
        <v>50</v>
      </c>
      <c r="F2293" s="1">
        <v>42866</v>
      </c>
      <c r="G2293" s="1">
        <v>42964</v>
      </c>
      <c r="H2293">
        <v>776</v>
      </c>
      <c r="I2293" t="str">
        <f>VLOOKUP(pipeline!D2293,account,2,FALSE)</f>
        <v>services</v>
      </c>
      <c r="J2293">
        <f t="shared" si="1704"/>
        <v>1991</v>
      </c>
      <c r="K2293">
        <f t="shared" si="1705"/>
        <v>1012.72</v>
      </c>
      <c r="L2293">
        <f t="shared" si="1706"/>
        <v>3492</v>
      </c>
      <c r="M2293" t="str">
        <f t="shared" si="1707"/>
        <v>Germany</v>
      </c>
      <c r="N2293">
        <f t="shared" si="1708"/>
        <v>0</v>
      </c>
      <c r="O2293" t="str">
        <f t="shared" si="1709"/>
        <v>GTX</v>
      </c>
      <c r="P2293">
        <f t="shared" si="1710"/>
        <v>1096</v>
      </c>
      <c r="Q2293" t="str">
        <f t="shared" si="1711"/>
        <v>Summer Sewald</v>
      </c>
      <c r="R2293" t="str">
        <f t="shared" si="1712"/>
        <v>West</v>
      </c>
    </row>
    <row r="2294" spans="1:18">
      <c r="A2294" t="s">
        <v>2458</v>
      </c>
      <c r="B2294" t="s">
        <v>19</v>
      </c>
      <c r="C2294" t="s">
        <v>56</v>
      </c>
      <c r="D2294" t="s">
        <v>141</v>
      </c>
      <c r="E2294" t="s">
        <v>52</v>
      </c>
      <c r="F2294" s="1">
        <v>42867</v>
      </c>
      <c r="G2294" s="1">
        <v>42878</v>
      </c>
      <c r="H2294">
        <v>0</v>
      </c>
      <c r="I2294" t="str">
        <f>VLOOKUP(pipeline!D2294,account,2,FALSE)</f>
        <v>telecommunications</v>
      </c>
      <c r="J2294">
        <f t="shared" si="1704"/>
        <v>2007</v>
      </c>
      <c r="K2294">
        <f t="shared" si="1705"/>
        <v>86.68</v>
      </c>
      <c r="L2294">
        <f t="shared" si="1706"/>
        <v>187</v>
      </c>
      <c r="M2294" t="str">
        <f t="shared" si="1707"/>
        <v>United States</v>
      </c>
      <c r="N2294" t="str">
        <f t="shared" si="1708"/>
        <v>Sonron</v>
      </c>
      <c r="O2294" t="str">
        <f t="shared" si="1709"/>
        <v>MG</v>
      </c>
      <c r="P2294">
        <f t="shared" si="1710"/>
        <v>55</v>
      </c>
      <c r="Q2294" t="str">
        <f t="shared" si="1711"/>
        <v>Dustin Brinkmann</v>
      </c>
      <c r="R2294" t="str">
        <f t="shared" si="1712"/>
        <v>Central</v>
      </c>
    </row>
    <row r="2295" spans="1:18">
      <c r="A2295" t="s">
        <v>2459</v>
      </c>
      <c r="B2295" t="s">
        <v>20</v>
      </c>
      <c r="C2295" t="s">
        <v>56</v>
      </c>
      <c r="D2295" t="s">
        <v>85</v>
      </c>
      <c r="E2295" t="s">
        <v>50</v>
      </c>
      <c r="F2295" s="1">
        <v>42867</v>
      </c>
      <c r="G2295" s="1">
        <v>42896</v>
      </c>
      <c r="H2295">
        <v>61</v>
      </c>
      <c r="I2295" t="str">
        <f>VLOOKUP(pipeline!D2295,account,2,FALSE)</f>
        <v>software</v>
      </c>
      <c r="J2295">
        <f t="shared" si="1704"/>
        <v>1998</v>
      </c>
      <c r="K2295">
        <f t="shared" si="1705"/>
        <v>2714.9</v>
      </c>
      <c r="L2295">
        <f t="shared" si="1706"/>
        <v>2641</v>
      </c>
      <c r="M2295" t="str">
        <f t="shared" si="1707"/>
        <v>United States</v>
      </c>
      <c r="N2295" t="str">
        <f t="shared" si="1708"/>
        <v>Acme Corporation</v>
      </c>
      <c r="O2295" t="str">
        <f t="shared" si="1709"/>
        <v>MG</v>
      </c>
      <c r="P2295">
        <f t="shared" si="1710"/>
        <v>55</v>
      </c>
      <c r="Q2295" t="str">
        <f t="shared" si="1711"/>
        <v>Dustin Brinkmann</v>
      </c>
      <c r="R2295" t="str">
        <f t="shared" si="1712"/>
        <v>Central</v>
      </c>
    </row>
    <row r="2296" spans="1:18">
      <c r="A2296" t="s">
        <v>2460</v>
      </c>
      <c r="B2296" t="s">
        <v>20</v>
      </c>
      <c r="C2296" t="s">
        <v>57</v>
      </c>
      <c r="D2296" t="s">
        <v>306</v>
      </c>
      <c r="E2296" t="s">
        <v>50</v>
      </c>
      <c r="F2296" s="1">
        <v>42867</v>
      </c>
      <c r="G2296" s="1">
        <v>42882</v>
      </c>
      <c r="H2296">
        <v>3831</v>
      </c>
      <c r="I2296" t="str">
        <f>VLOOKUP(pipeline!D2296,account,2,FALSE)</f>
        <v>technolgy</v>
      </c>
      <c r="J2296">
        <f t="shared" si="1704"/>
        <v>1997</v>
      </c>
      <c r="K2296">
        <f t="shared" si="1705"/>
        <v>8170.38</v>
      </c>
      <c r="L2296">
        <f t="shared" si="1706"/>
        <v>16499</v>
      </c>
      <c r="M2296" t="str">
        <f t="shared" si="1707"/>
        <v>Korea</v>
      </c>
      <c r="N2296">
        <f t="shared" si="1708"/>
        <v>0</v>
      </c>
      <c r="O2296" t="str">
        <f t="shared" si="1709"/>
        <v>MG</v>
      </c>
      <c r="P2296">
        <f t="shared" si="1710"/>
        <v>3393</v>
      </c>
      <c r="Q2296" t="str">
        <f t="shared" si="1711"/>
        <v>Dustin Brinkmann</v>
      </c>
      <c r="R2296" t="str">
        <f t="shared" si="1712"/>
        <v>Central</v>
      </c>
    </row>
    <row r="2297" spans="1:18">
      <c r="A2297" t="s">
        <v>2461</v>
      </c>
      <c r="B2297" t="s">
        <v>7</v>
      </c>
      <c r="C2297" t="s">
        <v>57</v>
      </c>
      <c r="D2297" t="s">
        <v>318</v>
      </c>
      <c r="E2297" t="s">
        <v>52</v>
      </c>
      <c r="F2297" s="1">
        <v>42867</v>
      </c>
      <c r="G2297" s="1">
        <v>42971</v>
      </c>
      <c r="H2297">
        <v>0</v>
      </c>
      <c r="I2297" t="str">
        <f>VLOOKUP(pipeline!D2297,account,2,FALSE)</f>
        <v>retail</v>
      </c>
      <c r="J2297">
        <f t="shared" si="1704"/>
        <v>2000</v>
      </c>
      <c r="K2297">
        <f t="shared" si="1705"/>
        <v>167.89</v>
      </c>
      <c r="L2297">
        <f t="shared" si="1706"/>
        <v>493</v>
      </c>
      <c r="M2297" t="str">
        <f t="shared" si="1707"/>
        <v>Romania</v>
      </c>
      <c r="N2297">
        <f t="shared" si="1708"/>
        <v>0</v>
      </c>
      <c r="O2297" t="str">
        <f t="shared" si="1709"/>
        <v>MG</v>
      </c>
      <c r="P2297">
        <f t="shared" si="1710"/>
        <v>3393</v>
      </c>
      <c r="Q2297" t="str">
        <f t="shared" si="1711"/>
        <v>Cara Losch</v>
      </c>
      <c r="R2297" t="str">
        <f t="shared" si="1712"/>
        <v>East</v>
      </c>
    </row>
    <row r="2298" spans="1:18">
      <c r="A2298" t="s">
        <v>2462</v>
      </c>
      <c r="B2298" t="s">
        <v>26</v>
      </c>
      <c r="C2298" t="s">
        <v>56</v>
      </c>
      <c r="D2298" t="s">
        <v>170</v>
      </c>
      <c r="E2298" t="s">
        <v>50</v>
      </c>
      <c r="F2298" s="1">
        <v>42867</v>
      </c>
      <c r="G2298" s="1">
        <v>42956</v>
      </c>
      <c r="H2298">
        <v>52</v>
      </c>
      <c r="I2298" t="str">
        <f>VLOOKUP(pipeline!D2298,account,2,FALSE)</f>
        <v>technolgy</v>
      </c>
      <c r="J2298">
        <f t="shared" si="1704"/>
        <v>1987</v>
      </c>
      <c r="K2298">
        <f t="shared" si="1705"/>
        <v>2938.67</v>
      </c>
      <c r="L2298">
        <f t="shared" si="1706"/>
        <v>8775</v>
      </c>
      <c r="M2298" t="str">
        <f t="shared" si="1707"/>
        <v>Panama</v>
      </c>
      <c r="N2298">
        <f t="shared" si="1708"/>
        <v>0</v>
      </c>
      <c r="O2298" t="str">
        <f t="shared" si="1709"/>
        <v>MG</v>
      </c>
      <c r="P2298">
        <f t="shared" si="1710"/>
        <v>55</v>
      </c>
      <c r="Q2298" t="str">
        <f t="shared" si="1711"/>
        <v>Melvin Marxen</v>
      </c>
      <c r="R2298" t="str">
        <f t="shared" si="1712"/>
        <v>Central</v>
      </c>
    </row>
    <row r="2299" spans="1:18">
      <c r="A2299" t="s">
        <v>2463</v>
      </c>
      <c r="B2299" t="s">
        <v>27</v>
      </c>
      <c r="C2299" t="s">
        <v>57</v>
      </c>
      <c r="D2299" t="s">
        <v>129</v>
      </c>
      <c r="E2299" t="s">
        <v>52</v>
      </c>
      <c r="F2299" s="1">
        <v>42867</v>
      </c>
      <c r="G2299" s="1">
        <v>42875</v>
      </c>
      <c r="H2299">
        <v>0</v>
      </c>
      <c r="I2299" t="str">
        <f>VLOOKUP(pipeline!D2299,account,2,FALSE)</f>
        <v>marketing</v>
      </c>
      <c r="J2299">
        <f t="shared" si="1704"/>
        <v>1995</v>
      </c>
      <c r="K2299">
        <f t="shared" si="1705"/>
        <v>2173.98</v>
      </c>
      <c r="L2299">
        <f t="shared" si="1706"/>
        <v>2928</v>
      </c>
      <c r="M2299" t="str">
        <f t="shared" si="1707"/>
        <v>United States</v>
      </c>
      <c r="N2299" t="str">
        <f t="shared" si="1708"/>
        <v>Inity</v>
      </c>
      <c r="O2299" t="str">
        <f t="shared" si="1709"/>
        <v>MG</v>
      </c>
      <c r="P2299">
        <f t="shared" ref="P2299:P2304" si="1713">VLOOKUP(C2299,products,3,FALSE)</f>
        <v>3393</v>
      </c>
      <c r="Q2299" t="str">
        <f t="shared" ref="Q2299:Q2304" si="1714">VLOOKUP(B2299,sales,2,FALSE)</f>
        <v>Melvin Marxen</v>
      </c>
      <c r="R2299" t="str">
        <f t="shared" ref="R2299:R2304" si="1715">VLOOKUP(B2299,sales,3,FALSE)</f>
        <v>Central</v>
      </c>
    </row>
    <row r="2300" spans="1:18">
      <c r="A2300" t="s">
        <v>2464</v>
      </c>
      <c r="B2300" t="s">
        <v>39</v>
      </c>
      <c r="C2300" t="s">
        <v>59</v>
      </c>
      <c r="D2300" t="s">
        <v>106</v>
      </c>
      <c r="E2300" t="s">
        <v>50</v>
      </c>
      <c r="F2300" s="1">
        <v>42867</v>
      </c>
      <c r="G2300" s="1">
        <v>42908</v>
      </c>
      <c r="H2300">
        <v>5698</v>
      </c>
      <c r="I2300" t="str">
        <f>VLOOKUP(pipeline!D2300,account,2,FALSE)</f>
        <v>software</v>
      </c>
      <c r="J2300">
        <f t="shared" si="1704"/>
        <v>1996</v>
      </c>
      <c r="K2300">
        <f t="shared" si="1705"/>
        <v>6354.87</v>
      </c>
      <c r="L2300">
        <f t="shared" si="1706"/>
        <v>16780</v>
      </c>
      <c r="M2300" t="str">
        <f t="shared" si="1707"/>
        <v>United States</v>
      </c>
      <c r="N2300" t="str">
        <f t="shared" si="1708"/>
        <v>Bubba Gump</v>
      </c>
      <c r="O2300" t="str">
        <f t="shared" si="1709"/>
        <v>GTX</v>
      </c>
      <c r="P2300">
        <f t="shared" si="1713"/>
        <v>5482</v>
      </c>
      <c r="Q2300" t="str">
        <f t="shared" si="1714"/>
        <v>Summer Sewald</v>
      </c>
      <c r="R2300" t="str">
        <f t="shared" si="1715"/>
        <v>West</v>
      </c>
    </row>
    <row r="2301" spans="1:18">
      <c r="A2301" t="s">
        <v>2465</v>
      </c>
      <c r="B2301" t="s">
        <v>21</v>
      </c>
      <c r="C2301" t="s">
        <v>55</v>
      </c>
      <c r="D2301" t="s">
        <v>89</v>
      </c>
      <c r="E2301" t="s">
        <v>50</v>
      </c>
      <c r="F2301" s="1">
        <v>42867</v>
      </c>
      <c r="G2301" s="1">
        <v>42877</v>
      </c>
      <c r="H2301">
        <v>595</v>
      </c>
      <c r="I2301" t="str">
        <f>VLOOKUP(pipeline!D2301,account,2,FALSE)</f>
        <v>medical</v>
      </c>
      <c r="J2301">
        <f t="shared" si="1704"/>
        <v>1992</v>
      </c>
      <c r="K2301">
        <f t="shared" si="1705"/>
        <v>3922.42</v>
      </c>
      <c r="L2301">
        <f t="shared" si="1706"/>
        <v>6837</v>
      </c>
      <c r="M2301" t="str">
        <f t="shared" si="1707"/>
        <v>United States</v>
      </c>
      <c r="N2301">
        <f t="shared" si="1708"/>
        <v>0</v>
      </c>
      <c r="O2301" t="str">
        <f t="shared" si="1709"/>
        <v>GTX</v>
      </c>
      <c r="P2301">
        <f t="shared" si="1713"/>
        <v>550</v>
      </c>
      <c r="Q2301" t="str">
        <f t="shared" si="1714"/>
        <v>Dustin Brinkmann</v>
      </c>
      <c r="R2301" t="str">
        <f t="shared" si="1715"/>
        <v>Central</v>
      </c>
    </row>
    <row r="2302" spans="1:18">
      <c r="A2302" t="s">
        <v>2466</v>
      </c>
      <c r="B2302" t="s">
        <v>28</v>
      </c>
      <c r="C2302" t="s">
        <v>59</v>
      </c>
      <c r="D2302" t="s">
        <v>85</v>
      </c>
      <c r="E2302" t="s">
        <v>52</v>
      </c>
      <c r="F2302" s="1">
        <v>42867</v>
      </c>
      <c r="G2302" s="1">
        <v>42959</v>
      </c>
      <c r="H2302">
        <v>0</v>
      </c>
      <c r="I2302" t="str">
        <f>VLOOKUP(pipeline!D2302,account,2,FALSE)</f>
        <v>software</v>
      </c>
      <c r="J2302">
        <f t="shared" si="1704"/>
        <v>1998</v>
      </c>
      <c r="K2302">
        <f t="shared" si="1705"/>
        <v>2714.9</v>
      </c>
      <c r="L2302">
        <f t="shared" si="1706"/>
        <v>2641</v>
      </c>
      <c r="M2302" t="str">
        <f t="shared" si="1707"/>
        <v>United States</v>
      </c>
      <c r="N2302" t="str">
        <f t="shared" si="1708"/>
        <v>Acme Corporation</v>
      </c>
      <c r="O2302" t="str">
        <f t="shared" si="1709"/>
        <v>GTX</v>
      </c>
      <c r="P2302">
        <f t="shared" si="1713"/>
        <v>5482</v>
      </c>
      <c r="Q2302" t="str">
        <f t="shared" si="1714"/>
        <v>Melvin Marxen</v>
      </c>
      <c r="R2302" t="str">
        <f t="shared" si="1715"/>
        <v>Central</v>
      </c>
    </row>
    <row r="2303" spans="1:18">
      <c r="A2303" t="s">
        <v>2467</v>
      </c>
      <c r="B2303" t="s">
        <v>40</v>
      </c>
      <c r="C2303" t="s">
        <v>58</v>
      </c>
      <c r="D2303" t="s">
        <v>621</v>
      </c>
      <c r="E2303" t="s">
        <v>50</v>
      </c>
      <c r="F2303" s="1">
        <v>42867</v>
      </c>
      <c r="G2303" s="1">
        <v>42970</v>
      </c>
      <c r="H2303">
        <v>1144</v>
      </c>
      <c r="I2303" t="str">
        <f>VLOOKUP(pipeline!D2303,account,2,FALSE)</f>
        <v>services</v>
      </c>
      <c r="J2303">
        <f t="shared" si="1704"/>
        <v>1991</v>
      </c>
      <c r="K2303">
        <f t="shared" si="1705"/>
        <v>1012.72</v>
      </c>
      <c r="L2303">
        <f t="shared" si="1706"/>
        <v>3492</v>
      </c>
      <c r="M2303" t="str">
        <f t="shared" si="1707"/>
        <v>Germany</v>
      </c>
      <c r="N2303">
        <f t="shared" si="1708"/>
        <v>0</v>
      </c>
      <c r="O2303" t="str">
        <f t="shared" si="1709"/>
        <v>GTX</v>
      </c>
      <c r="P2303">
        <f t="shared" si="1713"/>
        <v>1096</v>
      </c>
      <c r="Q2303" t="str">
        <f t="shared" si="1714"/>
        <v>Summer Sewald</v>
      </c>
      <c r="R2303" t="str">
        <f t="shared" si="1715"/>
        <v>West</v>
      </c>
    </row>
    <row r="2304" spans="1:18">
      <c r="A2304" t="s">
        <v>2468</v>
      </c>
      <c r="B2304" t="s">
        <v>22</v>
      </c>
      <c r="C2304" t="s">
        <v>56</v>
      </c>
      <c r="D2304" t="s">
        <v>158</v>
      </c>
      <c r="E2304" t="s">
        <v>50</v>
      </c>
      <c r="F2304" s="1">
        <v>42867</v>
      </c>
      <c r="G2304" s="1">
        <v>42993</v>
      </c>
      <c r="H2304">
        <v>61</v>
      </c>
      <c r="I2304" t="str">
        <f>VLOOKUP(pipeline!D2304,account,2,FALSE)</f>
        <v>finance</v>
      </c>
      <c r="J2304">
        <f t="shared" si="1704"/>
        <v>2006</v>
      </c>
      <c r="K2304">
        <f t="shared" si="1705"/>
        <v>1102.43</v>
      </c>
      <c r="L2304">
        <f t="shared" si="1706"/>
        <v>1759</v>
      </c>
      <c r="M2304" t="str">
        <f t="shared" si="1707"/>
        <v>United States</v>
      </c>
      <c r="N2304">
        <f t="shared" si="1708"/>
        <v>0</v>
      </c>
      <c r="O2304" t="str">
        <f t="shared" si="1709"/>
        <v>MG</v>
      </c>
      <c r="P2304">
        <f t="shared" si="1713"/>
        <v>55</v>
      </c>
      <c r="Q2304" t="str">
        <f t="shared" si="1714"/>
        <v>Dustin Brinkmann</v>
      </c>
      <c r="R2304" t="str">
        <f t="shared" si="1715"/>
        <v>Central</v>
      </c>
    </row>
    <row r="2305" spans="1:18">
      <c r="A2305" t="s">
        <v>2469</v>
      </c>
      <c r="B2305" t="s">
        <v>35</v>
      </c>
      <c r="C2305" t="s">
        <v>57</v>
      </c>
      <c r="D2305" t="s">
        <v>210</v>
      </c>
      <c r="E2305" t="s">
        <v>52</v>
      </c>
      <c r="F2305" s="1">
        <v>42867</v>
      </c>
      <c r="G2305" s="1">
        <v>42960</v>
      </c>
      <c r="H2305">
        <v>0</v>
      </c>
      <c r="I2305" t="str">
        <f>VLOOKUP(pipeline!D2305,account,2,FALSE)</f>
        <v>technolgy</v>
      </c>
      <c r="J2305">
        <f t="shared" si="1704"/>
        <v>1980</v>
      </c>
      <c r="K2305">
        <f t="shared" si="1705"/>
        <v>7708.38</v>
      </c>
      <c r="L2305">
        <f t="shared" si="1706"/>
        <v>13756</v>
      </c>
      <c r="M2305" t="str">
        <f t="shared" si="1707"/>
        <v>United States</v>
      </c>
      <c r="N2305">
        <f t="shared" si="1708"/>
        <v>0</v>
      </c>
      <c r="O2305" t="str">
        <f t="shared" si="1709"/>
        <v>MG</v>
      </c>
      <c r="P2305">
        <f t="shared" ref="P2305:P2315" si="1716">VLOOKUP(C2305,products,3,FALSE)</f>
        <v>3393</v>
      </c>
      <c r="Q2305" t="str">
        <f t="shared" ref="Q2305:Q2315" si="1717">VLOOKUP(B2305,sales,2,FALSE)</f>
        <v>Rocco Neubert</v>
      </c>
      <c r="R2305" t="str">
        <f t="shared" ref="R2305:R2315" si="1718">VLOOKUP(B2305,sales,3,FALSE)</f>
        <v>East</v>
      </c>
    </row>
    <row r="2306" spans="1:18">
      <c r="A2306" t="s">
        <v>2470</v>
      </c>
      <c r="B2306" t="s">
        <v>35</v>
      </c>
      <c r="C2306" t="s">
        <v>57</v>
      </c>
      <c r="D2306" t="s">
        <v>223</v>
      </c>
      <c r="E2306" t="s">
        <v>50</v>
      </c>
      <c r="F2306" s="1">
        <v>42867</v>
      </c>
      <c r="G2306" s="1">
        <v>42870</v>
      </c>
      <c r="H2306">
        <v>3510</v>
      </c>
      <c r="I2306" t="str">
        <f>VLOOKUP(pipeline!D2306,account,2,FALSE)</f>
        <v>retail</v>
      </c>
      <c r="J2306">
        <f t="shared" si="1704"/>
        <v>2003</v>
      </c>
      <c r="K2306">
        <f t="shared" si="1705"/>
        <v>1419.98</v>
      </c>
      <c r="L2306">
        <f t="shared" si="1706"/>
        <v>4018</v>
      </c>
      <c r="M2306" t="str">
        <f t="shared" si="1707"/>
        <v>United States</v>
      </c>
      <c r="N2306">
        <f t="shared" si="1708"/>
        <v>0</v>
      </c>
      <c r="O2306" t="str">
        <f t="shared" si="1709"/>
        <v>MG</v>
      </c>
      <c r="P2306">
        <f t="shared" si="1716"/>
        <v>3393</v>
      </c>
      <c r="Q2306" t="str">
        <f t="shared" si="1717"/>
        <v>Rocco Neubert</v>
      </c>
      <c r="R2306" t="str">
        <f t="shared" si="1718"/>
        <v>East</v>
      </c>
    </row>
    <row r="2307" spans="1:18">
      <c r="A2307" t="s">
        <v>2471</v>
      </c>
      <c r="B2307" t="s">
        <v>9</v>
      </c>
      <c r="C2307" t="s">
        <v>55</v>
      </c>
      <c r="D2307" t="s">
        <v>210</v>
      </c>
      <c r="E2307" t="s">
        <v>50</v>
      </c>
      <c r="F2307" s="1">
        <v>42867</v>
      </c>
      <c r="G2307" s="1">
        <v>42951</v>
      </c>
      <c r="H2307">
        <v>513</v>
      </c>
      <c r="I2307" t="str">
        <f>VLOOKUP(pipeline!D2307,account,2,FALSE)</f>
        <v>technolgy</v>
      </c>
      <c r="J2307">
        <f t="shared" si="1704"/>
        <v>1980</v>
      </c>
      <c r="K2307">
        <f t="shared" si="1705"/>
        <v>7708.38</v>
      </c>
      <c r="L2307">
        <f t="shared" si="1706"/>
        <v>13756</v>
      </c>
      <c r="M2307" t="str">
        <f t="shared" si="1707"/>
        <v>United States</v>
      </c>
      <c r="N2307">
        <f t="shared" si="1708"/>
        <v>0</v>
      </c>
      <c r="O2307" t="str">
        <f t="shared" si="1709"/>
        <v>GTX</v>
      </c>
      <c r="P2307">
        <f t="shared" si="1716"/>
        <v>550</v>
      </c>
      <c r="Q2307" t="str">
        <f t="shared" si="1717"/>
        <v>Cara Losch</v>
      </c>
      <c r="R2307" t="str">
        <f t="shared" si="1718"/>
        <v>East</v>
      </c>
    </row>
    <row r="2308" spans="1:18">
      <c r="A2308" t="s">
        <v>2472</v>
      </c>
      <c r="B2308" t="s">
        <v>23</v>
      </c>
      <c r="C2308" t="s">
        <v>57</v>
      </c>
      <c r="D2308" t="s">
        <v>184</v>
      </c>
      <c r="E2308" t="s">
        <v>52</v>
      </c>
      <c r="F2308" s="1">
        <v>42867</v>
      </c>
      <c r="G2308" s="1">
        <v>42961</v>
      </c>
      <c r="H2308">
        <v>0</v>
      </c>
      <c r="I2308" t="str">
        <f>VLOOKUP(pipeline!D2308,account,2,FALSE)</f>
        <v>retail</v>
      </c>
      <c r="J2308">
        <f t="shared" si="1704"/>
        <v>1995</v>
      </c>
      <c r="K2308">
        <f t="shared" si="1705"/>
        <v>332.43</v>
      </c>
      <c r="L2308">
        <f t="shared" si="1706"/>
        <v>799</v>
      </c>
      <c r="M2308" t="str">
        <f t="shared" si="1707"/>
        <v>United States</v>
      </c>
      <c r="N2308">
        <f t="shared" si="1708"/>
        <v>0</v>
      </c>
      <c r="O2308" t="str">
        <f t="shared" si="1709"/>
        <v>MG</v>
      </c>
      <c r="P2308">
        <f t="shared" si="1716"/>
        <v>3393</v>
      </c>
      <c r="Q2308" t="str">
        <f t="shared" si="1717"/>
        <v>Dustin Brinkmann</v>
      </c>
      <c r="R2308" t="str">
        <f t="shared" si="1718"/>
        <v>Central</v>
      </c>
    </row>
    <row r="2309" spans="1:18">
      <c r="A2309" t="s">
        <v>2473</v>
      </c>
      <c r="B2309" t="s">
        <v>23</v>
      </c>
      <c r="C2309" t="s">
        <v>58</v>
      </c>
      <c r="D2309" t="s">
        <v>309</v>
      </c>
      <c r="E2309" t="s">
        <v>50</v>
      </c>
      <c r="F2309" s="1">
        <v>42867</v>
      </c>
      <c r="G2309" s="1">
        <v>42958</v>
      </c>
      <c r="H2309">
        <v>1083</v>
      </c>
      <c r="I2309" t="str">
        <f>VLOOKUP(pipeline!D2309,account,2,FALSE)</f>
        <v>marketing</v>
      </c>
      <c r="J2309">
        <f t="shared" si="1704"/>
        <v>1986</v>
      </c>
      <c r="K2309">
        <f t="shared" si="1705"/>
        <v>2403.58</v>
      </c>
      <c r="L2309">
        <f t="shared" si="1706"/>
        <v>8801</v>
      </c>
      <c r="M2309" t="str">
        <f t="shared" si="1707"/>
        <v>United States</v>
      </c>
      <c r="N2309">
        <f t="shared" si="1708"/>
        <v>0</v>
      </c>
      <c r="O2309" t="str">
        <f t="shared" si="1709"/>
        <v>GTX</v>
      </c>
      <c r="P2309">
        <f t="shared" si="1716"/>
        <v>1096</v>
      </c>
      <c r="Q2309" t="str">
        <f t="shared" si="1717"/>
        <v>Dustin Brinkmann</v>
      </c>
      <c r="R2309" t="str">
        <f t="shared" si="1718"/>
        <v>Central</v>
      </c>
    </row>
    <row r="2310" spans="1:18">
      <c r="A2310" t="s">
        <v>2474</v>
      </c>
      <c r="B2310" t="s">
        <v>17</v>
      </c>
      <c r="C2310" t="s">
        <v>55</v>
      </c>
      <c r="D2310" t="s">
        <v>106</v>
      </c>
      <c r="E2310" t="s">
        <v>52</v>
      </c>
      <c r="F2310" s="1">
        <v>42867</v>
      </c>
      <c r="G2310" s="1">
        <v>42881</v>
      </c>
      <c r="H2310">
        <v>0</v>
      </c>
      <c r="I2310" t="str">
        <f>VLOOKUP(pipeline!D2310,account,2,FALSE)</f>
        <v>software</v>
      </c>
      <c r="J2310">
        <f t="shared" si="1704"/>
        <v>1996</v>
      </c>
      <c r="K2310">
        <f t="shared" si="1705"/>
        <v>6354.87</v>
      </c>
      <c r="L2310">
        <f t="shared" si="1706"/>
        <v>16780</v>
      </c>
      <c r="M2310" t="str">
        <f t="shared" si="1707"/>
        <v>United States</v>
      </c>
      <c r="N2310" t="str">
        <f t="shared" si="1708"/>
        <v>Bubba Gump</v>
      </c>
      <c r="O2310" t="str">
        <f t="shared" si="1709"/>
        <v>GTX</v>
      </c>
      <c r="P2310">
        <f t="shared" si="1716"/>
        <v>550</v>
      </c>
      <c r="Q2310" t="str">
        <f t="shared" si="1717"/>
        <v>Celia Rouche</v>
      </c>
      <c r="R2310" t="str">
        <f t="shared" si="1718"/>
        <v>West</v>
      </c>
    </row>
    <row r="2311" spans="1:18">
      <c r="A2311" t="s">
        <v>2475</v>
      </c>
      <c r="B2311" t="s">
        <v>17</v>
      </c>
      <c r="C2311" t="s">
        <v>59</v>
      </c>
      <c r="D2311" t="s">
        <v>226</v>
      </c>
      <c r="E2311" t="s">
        <v>50</v>
      </c>
      <c r="F2311" s="1">
        <v>42867</v>
      </c>
      <c r="G2311" s="1">
        <v>42970</v>
      </c>
      <c r="H2311">
        <v>5987</v>
      </c>
      <c r="I2311" t="str">
        <f>VLOOKUP(pipeline!D2311,account,2,FALSE)</f>
        <v>medical</v>
      </c>
      <c r="J2311">
        <f t="shared" si="1704"/>
        <v>2017</v>
      </c>
      <c r="K2311">
        <f t="shared" si="1705"/>
        <v>4.54</v>
      </c>
      <c r="L2311">
        <f t="shared" si="1706"/>
        <v>9</v>
      </c>
      <c r="M2311" t="str">
        <f t="shared" si="1707"/>
        <v>United States</v>
      </c>
      <c r="N2311">
        <f t="shared" si="1708"/>
        <v>0</v>
      </c>
      <c r="O2311" t="str">
        <f t="shared" si="1709"/>
        <v>GTX</v>
      </c>
      <c r="P2311">
        <f t="shared" si="1716"/>
        <v>5482</v>
      </c>
      <c r="Q2311" t="str">
        <f t="shared" si="1717"/>
        <v>Celia Rouche</v>
      </c>
      <c r="R2311" t="str">
        <f t="shared" si="1718"/>
        <v>West</v>
      </c>
    </row>
    <row r="2312" spans="1:18">
      <c r="A2312" t="s">
        <v>2476</v>
      </c>
      <c r="B2312" t="s">
        <v>19</v>
      </c>
      <c r="C2312" t="s">
        <v>58</v>
      </c>
      <c r="D2312" t="s">
        <v>129</v>
      </c>
      <c r="E2312" t="s">
        <v>50</v>
      </c>
      <c r="F2312" s="1">
        <v>42868</v>
      </c>
      <c r="G2312" s="1">
        <v>42914</v>
      </c>
      <c r="H2312">
        <v>1041</v>
      </c>
      <c r="I2312" t="str">
        <f>VLOOKUP(pipeline!D2312,account,2,FALSE)</f>
        <v>marketing</v>
      </c>
      <c r="J2312">
        <f t="shared" si="1704"/>
        <v>1995</v>
      </c>
      <c r="K2312">
        <f t="shared" si="1705"/>
        <v>2173.98</v>
      </c>
      <c r="L2312">
        <f t="shared" si="1706"/>
        <v>2928</v>
      </c>
      <c r="M2312" t="str">
        <f t="shared" si="1707"/>
        <v>United States</v>
      </c>
      <c r="N2312" t="str">
        <f t="shared" si="1708"/>
        <v>Inity</v>
      </c>
      <c r="O2312" t="str">
        <f t="shared" si="1709"/>
        <v>GTX</v>
      </c>
      <c r="P2312">
        <f t="shared" si="1716"/>
        <v>1096</v>
      </c>
      <c r="Q2312" t="str">
        <f t="shared" si="1717"/>
        <v>Dustin Brinkmann</v>
      </c>
      <c r="R2312" t="str">
        <f t="shared" si="1718"/>
        <v>Central</v>
      </c>
    </row>
    <row r="2313" spans="1:18">
      <c r="A2313" t="s">
        <v>2477</v>
      </c>
      <c r="B2313" t="s">
        <v>19</v>
      </c>
      <c r="C2313" t="s">
        <v>56</v>
      </c>
      <c r="D2313" t="s">
        <v>241</v>
      </c>
      <c r="E2313" t="s">
        <v>50</v>
      </c>
      <c r="F2313" s="1">
        <v>42868</v>
      </c>
      <c r="G2313" s="1">
        <v>42951</v>
      </c>
      <c r="H2313">
        <v>54</v>
      </c>
      <c r="I2313" t="str">
        <f>VLOOKUP(pipeline!D2313,account,2,FALSE)</f>
        <v>finance</v>
      </c>
      <c r="J2313">
        <f t="shared" si="1704"/>
        <v>1991</v>
      </c>
      <c r="K2313">
        <f t="shared" si="1705"/>
        <v>2819.5</v>
      </c>
      <c r="L2313">
        <f t="shared" si="1706"/>
        <v>7227</v>
      </c>
      <c r="M2313" t="str">
        <f t="shared" si="1707"/>
        <v>United States</v>
      </c>
      <c r="N2313" t="str">
        <f t="shared" si="1708"/>
        <v>Golddex</v>
      </c>
      <c r="O2313" t="str">
        <f t="shared" si="1709"/>
        <v>MG</v>
      </c>
      <c r="P2313">
        <f t="shared" si="1716"/>
        <v>55</v>
      </c>
      <c r="Q2313" t="str">
        <f t="shared" si="1717"/>
        <v>Dustin Brinkmann</v>
      </c>
      <c r="R2313" t="str">
        <f t="shared" si="1718"/>
        <v>Central</v>
      </c>
    </row>
    <row r="2314" spans="1:18">
      <c r="A2314" t="s">
        <v>2478</v>
      </c>
      <c r="B2314" t="s">
        <v>31</v>
      </c>
      <c r="C2314" t="s">
        <v>57</v>
      </c>
      <c r="D2314" t="s">
        <v>817</v>
      </c>
      <c r="E2314" t="s">
        <v>50</v>
      </c>
      <c r="F2314" s="1">
        <v>42868</v>
      </c>
      <c r="G2314" s="1">
        <v>42887</v>
      </c>
      <c r="H2314">
        <v>2677</v>
      </c>
      <c r="I2314" t="str">
        <f>VLOOKUP(pipeline!D2314,account,2,FALSE)</f>
        <v>entertainment</v>
      </c>
      <c r="J2314">
        <f t="shared" si="1704"/>
        <v>1989</v>
      </c>
      <c r="K2314">
        <f t="shared" si="1705"/>
        <v>665.06</v>
      </c>
      <c r="L2314">
        <f t="shared" si="1706"/>
        <v>1095</v>
      </c>
      <c r="M2314" t="str">
        <f t="shared" si="1707"/>
        <v>United States</v>
      </c>
      <c r="N2314">
        <f t="shared" si="1708"/>
        <v>0</v>
      </c>
      <c r="O2314" t="str">
        <f t="shared" si="1709"/>
        <v>MG</v>
      </c>
      <c r="P2314">
        <f t="shared" si="1716"/>
        <v>3393</v>
      </c>
      <c r="Q2314" t="str">
        <f t="shared" si="1717"/>
        <v>Rocco Neubert</v>
      </c>
      <c r="R2314" t="str">
        <f t="shared" si="1718"/>
        <v>East</v>
      </c>
    </row>
    <row r="2315" spans="1:18">
      <c r="A2315" t="s">
        <v>2479</v>
      </c>
      <c r="B2315" t="s">
        <v>20</v>
      </c>
      <c r="C2315" t="s">
        <v>57</v>
      </c>
      <c r="D2315" t="s">
        <v>155</v>
      </c>
      <c r="E2315" t="s">
        <v>50</v>
      </c>
      <c r="F2315" s="1">
        <v>42868</v>
      </c>
      <c r="G2315" s="1">
        <v>42882</v>
      </c>
      <c r="H2315">
        <v>3558</v>
      </c>
      <c r="I2315" t="str">
        <f>VLOOKUP(pipeline!D2315,account,2,FALSE)</f>
        <v>technolgy</v>
      </c>
      <c r="J2315">
        <f t="shared" si="1704"/>
        <v>1983</v>
      </c>
      <c r="K2315">
        <f t="shared" si="1705"/>
        <v>1008.06</v>
      </c>
      <c r="L2315">
        <f t="shared" si="1706"/>
        <v>1238</v>
      </c>
      <c r="M2315" t="str">
        <f t="shared" si="1707"/>
        <v>United States</v>
      </c>
      <c r="N2315">
        <f t="shared" si="1708"/>
        <v>0</v>
      </c>
      <c r="O2315" t="str">
        <f t="shared" si="1709"/>
        <v>MG</v>
      </c>
      <c r="P2315">
        <f t="shared" si="1716"/>
        <v>3393</v>
      </c>
      <c r="Q2315" t="str">
        <f t="shared" si="1717"/>
        <v>Dustin Brinkmann</v>
      </c>
      <c r="R2315" t="str">
        <f t="shared" si="1718"/>
        <v>Central</v>
      </c>
    </row>
    <row r="2316" spans="1:18">
      <c r="A2316" t="s">
        <v>2480</v>
      </c>
      <c r="B2316" t="s">
        <v>7</v>
      </c>
      <c r="C2316" t="s">
        <v>55</v>
      </c>
      <c r="D2316" t="s">
        <v>318</v>
      </c>
      <c r="E2316" t="s">
        <v>52</v>
      </c>
      <c r="F2316" s="1">
        <v>42868</v>
      </c>
      <c r="G2316" s="1">
        <v>42955</v>
      </c>
      <c r="H2316">
        <v>0</v>
      </c>
      <c r="I2316" t="str">
        <f>VLOOKUP(pipeline!D2316,account,2,FALSE)</f>
        <v>retail</v>
      </c>
      <c r="J2316">
        <f t="shared" ref="J2316:J2335" si="1719">VLOOKUP(D2316,account,3,FALSE)</f>
        <v>2000</v>
      </c>
      <c r="K2316">
        <f t="shared" ref="K2316:K2335" si="1720">VLOOKUP(D2316,account,4,FALSE)</f>
        <v>167.89</v>
      </c>
      <c r="L2316">
        <f t="shared" ref="L2316:L2335" si="1721">VLOOKUP(D2316,account,5,FALSE)</f>
        <v>493</v>
      </c>
      <c r="M2316" t="str">
        <f t="shared" ref="M2316:M2335" si="1722">VLOOKUP(D2316,account,6,FALSE)</f>
        <v>Romania</v>
      </c>
      <c r="N2316">
        <f t="shared" ref="N2316:N2335" si="1723">VLOOKUP(D2316,accounts,7,FALSE)</f>
        <v>0</v>
      </c>
      <c r="O2316" t="str">
        <f t="shared" ref="O2316:O2335" si="1724">VLOOKUP(C2316,products,2,FALSE)</f>
        <v>GTX</v>
      </c>
      <c r="P2316">
        <f t="shared" ref="P2316:P2326" si="1725">VLOOKUP(C2316,products,3,FALSE)</f>
        <v>550</v>
      </c>
      <c r="Q2316" t="str">
        <f t="shared" ref="Q2316:Q2326" si="1726">VLOOKUP(B2316,sales,2,FALSE)</f>
        <v>Cara Losch</v>
      </c>
      <c r="R2316" t="str">
        <f t="shared" ref="R2316:R2326" si="1727">VLOOKUP(B2316,sales,3,FALSE)</f>
        <v>East</v>
      </c>
    </row>
    <row r="2317" spans="1:18">
      <c r="A2317" t="s">
        <v>2481</v>
      </c>
      <c r="B2317" t="s">
        <v>7</v>
      </c>
      <c r="C2317" t="s">
        <v>58</v>
      </c>
      <c r="D2317" t="s">
        <v>223</v>
      </c>
      <c r="E2317" t="s">
        <v>50</v>
      </c>
      <c r="F2317" s="1">
        <v>42868</v>
      </c>
      <c r="G2317" s="1">
        <v>42967</v>
      </c>
      <c r="H2317">
        <v>866</v>
      </c>
      <c r="I2317" t="str">
        <f>VLOOKUP(pipeline!D2317,account,2,FALSE)</f>
        <v>retail</v>
      </c>
      <c r="J2317">
        <f t="shared" si="1719"/>
        <v>2003</v>
      </c>
      <c r="K2317">
        <f t="shared" si="1720"/>
        <v>1419.98</v>
      </c>
      <c r="L2317">
        <f t="shared" si="1721"/>
        <v>4018</v>
      </c>
      <c r="M2317" t="str">
        <f t="shared" si="1722"/>
        <v>United States</v>
      </c>
      <c r="N2317">
        <f t="shared" si="1723"/>
        <v>0</v>
      </c>
      <c r="O2317" t="str">
        <f t="shared" si="1724"/>
        <v>GTX</v>
      </c>
      <c r="P2317">
        <f t="shared" si="1725"/>
        <v>1096</v>
      </c>
      <c r="Q2317" t="str">
        <f t="shared" si="1726"/>
        <v>Cara Losch</v>
      </c>
      <c r="R2317" t="str">
        <f t="shared" si="1727"/>
        <v>East</v>
      </c>
    </row>
    <row r="2318" spans="1:18">
      <c r="A2318" t="s">
        <v>2482</v>
      </c>
      <c r="B2318" t="s">
        <v>25</v>
      </c>
      <c r="C2318" t="s">
        <v>58</v>
      </c>
      <c r="D2318" t="s">
        <v>226</v>
      </c>
      <c r="E2318" t="s">
        <v>50</v>
      </c>
      <c r="F2318" s="1">
        <v>42868</v>
      </c>
      <c r="G2318" s="1">
        <v>42971</v>
      </c>
      <c r="H2318">
        <v>987</v>
      </c>
      <c r="I2318" t="str">
        <f>VLOOKUP(pipeline!D2318,account,2,FALSE)</f>
        <v>medical</v>
      </c>
      <c r="J2318">
        <f t="shared" si="1719"/>
        <v>2017</v>
      </c>
      <c r="K2318">
        <f t="shared" si="1720"/>
        <v>4.54</v>
      </c>
      <c r="L2318">
        <f t="shared" si="1721"/>
        <v>9</v>
      </c>
      <c r="M2318" t="str">
        <f t="shared" si="1722"/>
        <v>United States</v>
      </c>
      <c r="N2318">
        <f t="shared" si="1723"/>
        <v>0</v>
      </c>
      <c r="O2318" t="str">
        <f t="shared" si="1724"/>
        <v>GTX</v>
      </c>
      <c r="P2318">
        <f t="shared" si="1725"/>
        <v>1096</v>
      </c>
      <c r="Q2318" t="str">
        <f t="shared" si="1726"/>
        <v>Melvin Marxen</v>
      </c>
      <c r="R2318" t="str">
        <f t="shared" si="1727"/>
        <v>Central</v>
      </c>
    </row>
    <row r="2319" spans="1:18">
      <c r="A2319" t="s">
        <v>2483</v>
      </c>
      <c r="B2319" t="s">
        <v>25</v>
      </c>
      <c r="C2319" t="s">
        <v>57</v>
      </c>
      <c r="D2319" t="s">
        <v>208</v>
      </c>
      <c r="E2319" t="s">
        <v>50</v>
      </c>
      <c r="F2319" s="1">
        <v>42868</v>
      </c>
      <c r="G2319" s="1">
        <v>42962</v>
      </c>
      <c r="H2319">
        <v>3290</v>
      </c>
      <c r="I2319" t="str">
        <f>VLOOKUP(pipeline!D2319,account,2,FALSE)</f>
        <v>software</v>
      </c>
      <c r="J2319">
        <f t="shared" si="1719"/>
        <v>1982</v>
      </c>
      <c r="K2319">
        <f t="shared" si="1720"/>
        <v>4618</v>
      </c>
      <c r="L2319">
        <f t="shared" si="1721"/>
        <v>10083</v>
      </c>
      <c r="M2319" t="str">
        <f t="shared" si="1722"/>
        <v>United States</v>
      </c>
      <c r="N2319">
        <f t="shared" si="1723"/>
        <v>0</v>
      </c>
      <c r="O2319" t="str">
        <f t="shared" si="1724"/>
        <v>MG</v>
      </c>
      <c r="P2319">
        <f t="shared" si="1725"/>
        <v>3393</v>
      </c>
      <c r="Q2319" t="str">
        <f t="shared" si="1726"/>
        <v>Melvin Marxen</v>
      </c>
      <c r="R2319" t="str">
        <f t="shared" si="1727"/>
        <v>Central</v>
      </c>
    </row>
    <row r="2320" spans="1:18">
      <c r="A2320" t="s">
        <v>2484</v>
      </c>
      <c r="B2320" t="s">
        <v>34</v>
      </c>
      <c r="C2320" t="s">
        <v>59</v>
      </c>
      <c r="D2320" t="s">
        <v>124</v>
      </c>
      <c r="E2320" t="s">
        <v>52</v>
      </c>
      <c r="F2320" s="1">
        <v>42868</v>
      </c>
      <c r="G2320" s="1">
        <v>42956</v>
      </c>
      <c r="H2320">
        <v>0</v>
      </c>
      <c r="I2320" t="str">
        <f>VLOOKUP(pipeline!D2320,account,2,FALSE)</f>
        <v>entertainment</v>
      </c>
      <c r="J2320">
        <f t="shared" si="1719"/>
        <v>1989</v>
      </c>
      <c r="K2320">
        <f t="shared" si="1720"/>
        <v>3838.39</v>
      </c>
      <c r="L2320">
        <f t="shared" si="1721"/>
        <v>8274</v>
      </c>
      <c r="M2320" t="str">
        <f t="shared" si="1722"/>
        <v>United States</v>
      </c>
      <c r="N2320">
        <f t="shared" si="1723"/>
        <v>0</v>
      </c>
      <c r="O2320" t="str">
        <f t="shared" si="1724"/>
        <v>GTX</v>
      </c>
      <c r="P2320">
        <f t="shared" si="1725"/>
        <v>5482</v>
      </c>
      <c r="Q2320" t="str">
        <f t="shared" si="1726"/>
        <v>Rocco Neubert</v>
      </c>
      <c r="R2320" t="str">
        <f t="shared" si="1727"/>
        <v>East</v>
      </c>
    </row>
    <row r="2321" spans="1:18">
      <c r="A2321" t="s">
        <v>2485</v>
      </c>
      <c r="B2321" t="s">
        <v>34</v>
      </c>
      <c r="C2321" t="s">
        <v>57</v>
      </c>
      <c r="D2321" t="s">
        <v>218</v>
      </c>
      <c r="E2321" t="s">
        <v>52</v>
      </c>
      <c r="F2321" s="1">
        <v>42868</v>
      </c>
      <c r="G2321" s="1">
        <v>42874</v>
      </c>
      <c r="H2321">
        <v>0</v>
      </c>
      <c r="I2321" t="str">
        <f>VLOOKUP(pipeline!D2321,account,2,FALSE)</f>
        <v>technolgy</v>
      </c>
      <c r="J2321">
        <f t="shared" si="1719"/>
        <v>1992</v>
      </c>
      <c r="K2321">
        <f t="shared" si="1720"/>
        <v>1712.68</v>
      </c>
      <c r="L2321">
        <f t="shared" si="1721"/>
        <v>3194</v>
      </c>
      <c r="M2321" t="str">
        <f t="shared" si="1722"/>
        <v>United States</v>
      </c>
      <c r="N2321" t="str">
        <f t="shared" si="1723"/>
        <v>Acme Corporation</v>
      </c>
      <c r="O2321" t="str">
        <f t="shared" si="1724"/>
        <v>MG</v>
      </c>
      <c r="P2321">
        <f t="shared" si="1725"/>
        <v>3393</v>
      </c>
      <c r="Q2321" t="str">
        <f t="shared" si="1726"/>
        <v>Rocco Neubert</v>
      </c>
      <c r="R2321" t="str">
        <f t="shared" si="1727"/>
        <v>East</v>
      </c>
    </row>
    <row r="2322" spans="1:18">
      <c r="A2322" t="s">
        <v>2486</v>
      </c>
      <c r="B2322" t="s">
        <v>34</v>
      </c>
      <c r="C2322" t="s">
        <v>57</v>
      </c>
      <c r="D2322" t="s">
        <v>138</v>
      </c>
      <c r="E2322" t="s">
        <v>52</v>
      </c>
      <c r="F2322" s="1">
        <v>42868</v>
      </c>
      <c r="G2322" s="1">
        <v>42872</v>
      </c>
      <c r="H2322">
        <v>0</v>
      </c>
      <c r="I2322" t="str">
        <f>VLOOKUP(pipeline!D2322,account,2,FALSE)</f>
        <v>marketing</v>
      </c>
      <c r="J2322">
        <f t="shared" si="1719"/>
        <v>1984</v>
      </c>
      <c r="K2322">
        <f t="shared" si="1720"/>
        <v>3027.46</v>
      </c>
      <c r="L2322">
        <f t="shared" si="1721"/>
        <v>9516</v>
      </c>
      <c r="M2322" t="str">
        <f t="shared" si="1722"/>
        <v>Jordan</v>
      </c>
      <c r="N2322">
        <f t="shared" si="1723"/>
        <v>0</v>
      </c>
      <c r="O2322" t="str">
        <f t="shared" si="1724"/>
        <v>MG</v>
      </c>
      <c r="P2322">
        <f t="shared" si="1725"/>
        <v>3393</v>
      </c>
      <c r="Q2322" t="str">
        <f t="shared" si="1726"/>
        <v>Rocco Neubert</v>
      </c>
      <c r="R2322" t="str">
        <f t="shared" si="1727"/>
        <v>East</v>
      </c>
    </row>
    <row r="2323" spans="1:18">
      <c r="A2323" t="s">
        <v>2487</v>
      </c>
      <c r="B2323" t="s">
        <v>13</v>
      </c>
      <c r="C2323" t="s">
        <v>56</v>
      </c>
      <c r="D2323" t="s">
        <v>205</v>
      </c>
      <c r="E2323" t="s">
        <v>50</v>
      </c>
      <c r="F2323" s="1">
        <v>42868</v>
      </c>
      <c r="G2323" s="1">
        <v>42991</v>
      </c>
      <c r="H2323">
        <v>54</v>
      </c>
      <c r="I2323" t="str">
        <f>VLOOKUP(pipeline!D2323,account,2,FALSE)</f>
        <v>telecommunications</v>
      </c>
      <c r="J2323">
        <f t="shared" si="1719"/>
        <v>1995</v>
      </c>
      <c r="K2323">
        <f t="shared" si="1720"/>
        <v>1825.82</v>
      </c>
      <c r="L2323">
        <f t="shared" si="1721"/>
        <v>5595</v>
      </c>
      <c r="M2323" t="str">
        <f t="shared" si="1722"/>
        <v>United States</v>
      </c>
      <c r="N2323" t="str">
        <f t="shared" si="1723"/>
        <v>Sonron</v>
      </c>
      <c r="O2323" t="str">
        <f t="shared" si="1724"/>
        <v>MG</v>
      </c>
      <c r="P2323">
        <f t="shared" si="1725"/>
        <v>55</v>
      </c>
      <c r="Q2323" t="str">
        <f t="shared" si="1726"/>
        <v>Celia Rouche</v>
      </c>
      <c r="R2323" t="str">
        <f t="shared" si="1727"/>
        <v>West</v>
      </c>
    </row>
    <row r="2324" spans="1:18">
      <c r="A2324" t="s">
        <v>2488</v>
      </c>
      <c r="B2324" t="s">
        <v>14</v>
      </c>
      <c r="C2324" t="s">
        <v>57</v>
      </c>
      <c r="D2324" t="s">
        <v>205</v>
      </c>
      <c r="E2324" t="s">
        <v>53</v>
      </c>
      <c r="F2324" s="1">
        <v>42868</v>
      </c>
      <c r="I2324" t="str">
        <f>VLOOKUP(pipeline!D2324,account,2,FALSE)</f>
        <v>telecommunications</v>
      </c>
      <c r="J2324">
        <f t="shared" si="1719"/>
        <v>1995</v>
      </c>
      <c r="K2324">
        <f t="shared" si="1720"/>
        <v>1825.82</v>
      </c>
      <c r="L2324">
        <f t="shared" si="1721"/>
        <v>5595</v>
      </c>
      <c r="M2324" t="str">
        <f t="shared" si="1722"/>
        <v>United States</v>
      </c>
      <c r="N2324" t="str">
        <f t="shared" si="1723"/>
        <v>Sonron</v>
      </c>
      <c r="O2324" t="str">
        <f t="shared" si="1724"/>
        <v>MG</v>
      </c>
      <c r="P2324">
        <f t="shared" si="1725"/>
        <v>3393</v>
      </c>
      <c r="Q2324" t="str">
        <f t="shared" si="1726"/>
        <v>Celia Rouche</v>
      </c>
      <c r="R2324" t="str">
        <f t="shared" si="1727"/>
        <v>West</v>
      </c>
    </row>
    <row r="2325" spans="1:18">
      <c r="A2325" t="s">
        <v>2489</v>
      </c>
      <c r="B2325" t="s">
        <v>14</v>
      </c>
      <c r="C2325" t="s">
        <v>59</v>
      </c>
      <c r="D2325" t="s">
        <v>273</v>
      </c>
      <c r="E2325" t="s">
        <v>50</v>
      </c>
      <c r="F2325" s="1">
        <v>42868</v>
      </c>
      <c r="G2325" s="1">
        <v>42872</v>
      </c>
      <c r="H2325">
        <v>4627</v>
      </c>
      <c r="I2325" t="str">
        <f>VLOOKUP(pipeline!D2325,account,2,FALSE)</f>
        <v>retail</v>
      </c>
      <c r="J2325">
        <f t="shared" si="1719"/>
        <v>1996</v>
      </c>
      <c r="K2325">
        <f t="shared" si="1720"/>
        <v>2214.94</v>
      </c>
      <c r="L2325">
        <f t="shared" si="1721"/>
        <v>5374</v>
      </c>
      <c r="M2325" t="str">
        <f t="shared" si="1722"/>
        <v>United States</v>
      </c>
      <c r="N2325">
        <f t="shared" si="1723"/>
        <v>0</v>
      </c>
      <c r="O2325" t="str">
        <f t="shared" si="1724"/>
        <v>GTX</v>
      </c>
      <c r="P2325">
        <f t="shared" si="1725"/>
        <v>5482</v>
      </c>
      <c r="Q2325" t="str">
        <f t="shared" si="1726"/>
        <v>Celia Rouche</v>
      </c>
      <c r="R2325" t="str">
        <f t="shared" si="1727"/>
        <v>West</v>
      </c>
    </row>
    <row r="2326" spans="1:18">
      <c r="A2326" t="s">
        <v>2490</v>
      </c>
      <c r="B2326" t="s">
        <v>37</v>
      </c>
      <c r="C2326" t="s">
        <v>55</v>
      </c>
      <c r="D2326" t="s">
        <v>134</v>
      </c>
      <c r="E2326" t="s">
        <v>52</v>
      </c>
      <c r="F2326" s="1">
        <v>42868</v>
      </c>
      <c r="G2326" s="1">
        <v>42969</v>
      </c>
      <c r="H2326">
        <v>0</v>
      </c>
      <c r="I2326" t="str">
        <f>VLOOKUP(pipeline!D2326,account,2,FALSE)</f>
        <v>services</v>
      </c>
      <c r="J2326">
        <f t="shared" si="1719"/>
        <v>2003</v>
      </c>
      <c r="K2326">
        <f t="shared" si="1720"/>
        <v>692.19</v>
      </c>
      <c r="L2326">
        <f t="shared" si="1721"/>
        <v>1922</v>
      </c>
      <c r="M2326" t="str">
        <f t="shared" si="1722"/>
        <v>United States</v>
      </c>
      <c r="N2326">
        <f t="shared" si="1723"/>
        <v>0</v>
      </c>
      <c r="O2326" t="str">
        <f t="shared" si="1724"/>
        <v>GTX</v>
      </c>
      <c r="P2326">
        <f t="shared" si="1725"/>
        <v>550</v>
      </c>
      <c r="Q2326" t="str">
        <f t="shared" si="1726"/>
        <v>Summer Sewald</v>
      </c>
      <c r="R2326" t="str">
        <f t="shared" si="1727"/>
        <v>West</v>
      </c>
    </row>
    <row r="2327" spans="1:18">
      <c r="A2327" t="s">
        <v>2491</v>
      </c>
      <c r="B2327" t="s">
        <v>21</v>
      </c>
      <c r="C2327" t="s">
        <v>55</v>
      </c>
      <c r="D2327" t="s">
        <v>147</v>
      </c>
      <c r="E2327" t="s">
        <v>52</v>
      </c>
      <c r="F2327" s="1">
        <v>42868</v>
      </c>
      <c r="G2327" s="1">
        <v>42870</v>
      </c>
      <c r="H2327">
        <v>0</v>
      </c>
      <c r="I2327" t="str">
        <f>VLOOKUP(pipeline!D2327,account,2,FALSE)</f>
        <v>retail</v>
      </c>
      <c r="J2327">
        <f t="shared" si="1719"/>
        <v>2007</v>
      </c>
      <c r="K2327">
        <f t="shared" si="1720"/>
        <v>894.33</v>
      </c>
      <c r="L2327">
        <f t="shared" si="1721"/>
        <v>1635</v>
      </c>
      <c r="M2327" t="str">
        <f t="shared" si="1722"/>
        <v>Italy</v>
      </c>
      <c r="N2327">
        <f t="shared" si="1723"/>
        <v>0</v>
      </c>
      <c r="O2327" t="str">
        <f t="shared" si="1724"/>
        <v>GTX</v>
      </c>
      <c r="P2327">
        <f t="shared" ref="P2327:P2335" si="1728">VLOOKUP(C2327,products,3,FALSE)</f>
        <v>550</v>
      </c>
      <c r="Q2327" t="str">
        <f t="shared" ref="Q2327:Q2335" si="1729">VLOOKUP(B2327,sales,2,FALSE)</f>
        <v>Dustin Brinkmann</v>
      </c>
      <c r="R2327" t="str">
        <f t="shared" ref="R2327:R2335" si="1730">VLOOKUP(B2327,sales,3,FALSE)</f>
        <v>Central</v>
      </c>
    </row>
    <row r="2328" spans="1:18">
      <c r="A2328" t="s">
        <v>2492</v>
      </c>
      <c r="B2328" t="s">
        <v>15</v>
      </c>
      <c r="C2328" t="s">
        <v>56</v>
      </c>
      <c r="D2328" t="s">
        <v>273</v>
      </c>
      <c r="E2328" t="s">
        <v>50</v>
      </c>
      <c r="F2328" s="1">
        <v>42868</v>
      </c>
      <c r="G2328" s="1">
        <v>42970</v>
      </c>
      <c r="H2328">
        <v>57</v>
      </c>
      <c r="I2328" t="str">
        <f>VLOOKUP(pipeline!D2328,account,2,FALSE)</f>
        <v>retail</v>
      </c>
      <c r="J2328">
        <f t="shared" si="1719"/>
        <v>1996</v>
      </c>
      <c r="K2328">
        <f t="shared" si="1720"/>
        <v>2214.94</v>
      </c>
      <c r="L2328">
        <f t="shared" si="1721"/>
        <v>5374</v>
      </c>
      <c r="M2328" t="str">
        <f t="shared" si="1722"/>
        <v>United States</v>
      </c>
      <c r="N2328">
        <f t="shared" si="1723"/>
        <v>0</v>
      </c>
      <c r="O2328" t="str">
        <f t="shared" si="1724"/>
        <v>MG</v>
      </c>
      <c r="P2328">
        <f t="shared" si="1728"/>
        <v>55</v>
      </c>
      <c r="Q2328" t="str">
        <f t="shared" si="1729"/>
        <v>Celia Rouche</v>
      </c>
      <c r="R2328" t="str">
        <f t="shared" si="1730"/>
        <v>West</v>
      </c>
    </row>
    <row r="2329" spans="1:18">
      <c r="A2329" t="s">
        <v>2493</v>
      </c>
      <c r="B2329" t="s">
        <v>29</v>
      </c>
      <c r="C2329" t="s">
        <v>58</v>
      </c>
      <c r="D2329" t="s">
        <v>208</v>
      </c>
      <c r="E2329" t="s">
        <v>52</v>
      </c>
      <c r="F2329" s="1">
        <v>42868</v>
      </c>
      <c r="G2329" s="1">
        <v>42971</v>
      </c>
      <c r="H2329">
        <v>0</v>
      </c>
      <c r="I2329" t="str">
        <f>VLOOKUP(pipeline!D2329,account,2,FALSE)</f>
        <v>software</v>
      </c>
      <c r="J2329">
        <f t="shared" si="1719"/>
        <v>1982</v>
      </c>
      <c r="K2329">
        <f t="shared" si="1720"/>
        <v>4618</v>
      </c>
      <c r="L2329">
        <f t="shared" si="1721"/>
        <v>10083</v>
      </c>
      <c r="M2329" t="str">
        <f t="shared" si="1722"/>
        <v>United States</v>
      </c>
      <c r="N2329">
        <f t="shared" si="1723"/>
        <v>0</v>
      </c>
      <c r="O2329" t="str">
        <f t="shared" si="1724"/>
        <v>GTX</v>
      </c>
      <c r="P2329">
        <f t="shared" si="1728"/>
        <v>1096</v>
      </c>
      <c r="Q2329" t="str">
        <f t="shared" si="1729"/>
        <v>Melvin Marxen</v>
      </c>
      <c r="R2329" t="str">
        <f t="shared" si="1730"/>
        <v>Central</v>
      </c>
    </row>
    <row r="2330" spans="1:18">
      <c r="A2330" t="s">
        <v>2494</v>
      </c>
      <c r="B2330" t="s">
        <v>16</v>
      </c>
      <c r="C2330" t="s">
        <v>58</v>
      </c>
      <c r="D2330" t="s">
        <v>273</v>
      </c>
      <c r="E2330" t="s">
        <v>50</v>
      </c>
      <c r="F2330" s="1">
        <v>42868</v>
      </c>
      <c r="G2330" s="1">
        <v>42948</v>
      </c>
      <c r="H2330">
        <v>1032</v>
      </c>
      <c r="I2330" t="str">
        <f>VLOOKUP(pipeline!D2330,account,2,FALSE)</f>
        <v>retail</v>
      </c>
      <c r="J2330">
        <f t="shared" si="1719"/>
        <v>1996</v>
      </c>
      <c r="K2330">
        <f t="shared" si="1720"/>
        <v>2214.94</v>
      </c>
      <c r="L2330">
        <f t="shared" si="1721"/>
        <v>5374</v>
      </c>
      <c r="M2330" t="str">
        <f t="shared" si="1722"/>
        <v>United States</v>
      </c>
      <c r="N2330">
        <f t="shared" si="1723"/>
        <v>0</v>
      </c>
      <c r="O2330" t="str">
        <f t="shared" si="1724"/>
        <v>GTX</v>
      </c>
      <c r="P2330">
        <f t="shared" si="1728"/>
        <v>1096</v>
      </c>
      <c r="Q2330" t="str">
        <f t="shared" si="1729"/>
        <v>Celia Rouche</v>
      </c>
      <c r="R2330" t="str">
        <f t="shared" si="1730"/>
        <v>West</v>
      </c>
    </row>
    <row r="2331" spans="1:18">
      <c r="A2331" t="s">
        <v>2495</v>
      </c>
      <c r="B2331" t="s">
        <v>9</v>
      </c>
      <c r="C2331" t="s">
        <v>55</v>
      </c>
      <c r="D2331" t="s">
        <v>228</v>
      </c>
      <c r="E2331" t="s">
        <v>50</v>
      </c>
      <c r="F2331" s="1">
        <v>42868</v>
      </c>
      <c r="G2331" s="1">
        <v>42872</v>
      </c>
      <c r="H2331">
        <v>567</v>
      </c>
      <c r="I2331" t="str">
        <f>VLOOKUP(pipeline!D2331,account,2,FALSE)</f>
        <v>finance</v>
      </c>
      <c r="J2331">
        <f t="shared" si="1719"/>
        <v>1994</v>
      </c>
      <c r="K2331">
        <f t="shared" si="1720"/>
        <v>355.23</v>
      </c>
      <c r="L2331">
        <f t="shared" si="1721"/>
        <v>853</v>
      </c>
      <c r="M2331" t="str">
        <f t="shared" si="1722"/>
        <v>United States</v>
      </c>
      <c r="N2331">
        <f t="shared" si="1723"/>
        <v>0</v>
      </c>
      <c r="O2331" t="str">
        <f t="shared" si="1724"/>
        <v>GTX</v>
      </c>
      <c r="P2331">
        <f t="shared" si="1728"/>
        <v>550</v>
      </c>
      <c r="Q2331" t="str">
        <f t="shared" si="1729"/>
        <v>Cara Losch</v>
      </c>
      <c r="R2331" t="str">
        <f t="shared" si="1730"/>
        <v>East</v>
      </c>
    </row>
    <row r="2332" spans="1:18">
      <c r="A2332" t="s">
        <v>2496</v>
      </c>
      <c r="B2332" t="s">
        <v>23</v>
      </c>
      <c r="C2332" t="s">
        <v>56</v>
      </c>
      <c r="D2332" t="s">
        <v>208</v>
      </c>
      <c r="E2332" t="s">
        <v>50</v>
      </c>
      <c r="F2332" s="1">
        <v>42868</v>
      </c>
      <c r="G2332" s="1">
        <v>42874</v>
      </c>
      <c r="H2332">
        <v>58</v>
      </c>
      <c r="I2332" t="str">
        <f>VLOOKUP(pipeline!D2332,account,2,FALSE)</f>
        <v>software</v>
      </c>
      <c r="J2332">
        <f t="shared" si="1719"/>
        <v>1982</v>
      </c>
      <c r="K2332">
        <f t="shared" si="1720"/>
        <v>4618</v>
      </c>
      <c r="L2332">
        <f t="shared" si="1721"/>
        <v>10083</v>
      </c>
      <c r="M2332" t="str">
        <f t="shared" si="1722"/>
        <v>United States</v>
      </c>
      <c r="N2332">
        <f t="shared" si="1723"/>
        <v>0</v>
      </c>
      <c r="O2332" t="str">
        <f t="shared" si="1724"/>
        <v>MG</v>
      </c>
      <c r="P2332">
        <f t="shared" si="1728"/>
        <v>55</v>
      </c>
      <c r="Q2332" t="str">
        <f t="shared" si="1729"/>
        <v>Dustin Brinkmann</v>
      </c>
      <c r="R2332" t="str">
        <f t="shared" si="1730"/>
        <v>Central</v>
      </c>
    </row>
    <row r="2333" spans="1:18">
      <c r="A2333" t="s">
        <v>2497</v>
      </c>
      <c r="B2333" t="s">
        <v>19</v>
      </c>
      <c r="C2333" t="s">
        <v>59</v>
      </c>
      <c r="D2333" t="s">
        <v>141</v>
      </c>
      <c r="E2333" t="s">
        <v>52</v>
      </c>
      <c r="F2333" s="1">
        <v>42869</v>
      </c>
      <c r="G2333" s="1">
        <v>42972</v>
      </c>
      <c r="H2333">
        <v>0</v>
      </c>
      <c r="I2333" t="str">
        <f>VLOOKUP(pipeline!D2333,account,2,FALSE)</f>
        <v>telecommunications</v>
      </c>
      <c r="J2333">
        <f t="shared" si="1719"/>
        <v>2007</v>
      </c>
      <c r="K2333">
        <f t="shared" si="1720"/>
        <v>86.68</v>
      </c>
      <c r="L2333">
        <f t="shared" si="1721"/>
        <v>187</v>
      </c>
      <c r="M2333" t="str">
        <f t="shared" si="1722"/>
        <v>United States</v>
      </c>
      <c r="N2333" t="str">
        <f t="shared" si="1723"/>
        <v>Sonron</v>
      </c>
      <c r="O2333" t="str">
        <f t="shared" si="1724"/>
        <v>GTX</v>
      </c>
      <c r="P2333">
        <f t="shared" si="1728"/>
        <v>5482</v>
      </c>
      <c r="Q2333" t="str">
        <f t="shared" si="1729"/>
        <v>Dustin Brinkmann</v>
      </c>
      <c r="R2333" t="str">
        <f t="shared" si="1730"/>
        <v>Central</v>
      </c>
    </row>
    <row r="2334" spans="1:18">
      <c r="A2334" t="s">
        <v>2498</v>
      </c>
      <c r="B2334" t="s">
        <v>19</v>
      </c>
      <c r="C2334" t="s">
        <v>56</v>
      </c>
      <c r="D2334" t="s">
        <v>155</v>
      </c>
      <c r="E2334" t="s">
        <v>50</v>
      </c>
      <c r="F2334" s="1">
        <v>42869</v>
      </c>
      <c r="G2334" s="1">
        <v>42877</v>
      </c>
      <c r="H2334">
        <v>50</v>
      </c>
      <c r="I2334" t="str">
        <f>VLOOKUP(pipeline!D2334,account,2,FALSE)</f>
        <v>technolgy</v>
      </c>
      <c r="J2334">
        <f t="shared" si="1719"/>
        <v>1983</v>
      </c>
      <c r="K2334">
        <f t="shared" si="1720"/>
        <v>1008.06</v>
      </c>
      <c r="L2334">
        <f t="shared" si="1721"/>
        <v>1238</v>
      </c>
      <c r="M2334" t="str">
        <f t="shared" si="1722"/>
        <v>United States</v>
      </c>
      <c r="N2334">
        <f t="shared" si="1723"/>
        <v>0</v>
      </c>
      <c r="O2334" t="str">
        <f t="shared" si="1724"/>
        <v>MG</v>
      </c>
      <c r="P2334">
        <f t="shared" si="1728"/>
        <v>55</v>
      </c>
      <c r="Q2334" t="str">
        <f t="shared" si="1729"/>
        <v>Dustin Brinkmann</v>
      </c>
      <c r="R2334" t="str">
        <f t="shared" si="1730"/>
        <v>Central</v>
      </c>
    </row>
    <row r="2335" spans="1:18">
      <c r="A2335" t="s">
        <v>2499</v>
      </c>
      <c r="B2335" t="s">
        <v>31</v>
      </c>
      <c r="C2335" t="s">
        <v>57</v>
      </c>
      <c r="D2335" t="s">
        <v>184</v>
      </c>
      <c r="E2335" t="s">
        <v>53</v>
      </c>
      <c r="F2335" s="1">
        <v>42869</v>
      </c>
      <c r="I2335" t="str">
        <f>VLOOKUP(pipeline!D2335,account,2,FALSE)</f>
        <v>retail</v>
      </c>
      <c r="J2335">
        <f t="shared" si="1719"/>
        <v>1995</v>
      </c>
      <c r="K2335">
        <f t="shared" si="1720"/>
        <v>332.43</v>
      </c>
      <c r="L2335">
        <f t="shared" si="1721"/>
        <v>799</v>
      </c>
      <c r="M2335" t="str">
        <f t="shared" si="1722"/>
        <v>United States</v>
      </c>
      <c r="N2335">
        <f t="shared" si="1723"/>
        <v>0</v>
      </c>
      <c r="O2335" t="str">
        <f t="shared" si="1724"/>
        <v>MG</v>
      </c>
      <c r="P2335">
        <f t="shared" si="1728"/>
        <v>3393</v>
      </c>
      <c r="Q2335" t="str">
        <f t="shared" si="1729"/>
        <v>Rocco Neubert</v>
      </c>
      <c r="R2335" t="str">
        <f t="shared" si="1730"/>
        <v>East</v>
      </c>
    </row>
    <row r="2336" spans="1:18">
      <c r="A2336" t="s">
        <v>2500</v>
      </c>
      <c r="B2336" t="s">
        <v>32</v>
      </c>
      <c r="C2336" t="s">
        <v>55</v>
      </c>
      <c r="D2336" t="s">
        <v>138</v>
      </c>
      <c r="E2336" t="s">
        <v>52</v>
      </c>
      <c r="F2336" s="1">
        <v>42869</v>
      </c>
      <c r="G2336" s="1">
        <v>42949</v>
      </c>
      <c r="H2336">
        <v>0</v>
      </c>
      <c r="I2336" t="str">
        <f>VLOOKUP(pipeline!D2336,account,2,FALSE)</f>
        <v>marketing</v>
      </c>
      <c r="J2336">
        <f t="shared" ref="J2336:J2342" si="1731">VLOOKUP(D2336,account,3,FALSE)</f>
        <v>1984</v>
      </c>
      <c r="K2336">
        <f t="shared" ref="K2336:K2342" si="1732">VLOOKUP(D2336,account,4,FALSE)</f>
        <v>3027.46</v>
      </c>
      <c r="L2336">
        <f t="shared" ref="L2336:L2342" si="1733">VLOOKUP(D2336,account,5,FALSE)</f>
        <v>9516</v>
      </c>
      <c r="M2336" t="str">
        <f t="shared" ref="M2336:M2342" si="1734">VLOOKUP(D2336,account,6,FALSE)</f>
        <v>Jordan</v>
      </c>
      <c r="N2336">
        <f t="shared" ref="N2336:N2342" si="1735">VLOOKUP(D2336,accounts,7,FALSE)</f>
        <v>0</v>
      </c>
      <c r="O2336" t="str">
        <f t="shared" ref="O2336:O2342" si="1736">VLOOKUP(C2336,products,2,FALSE)</f>
        <v>GTX</v>
      </c>
      <c r="P2336">
        <f t="shared" ref="P2336:P2342" si="1737">VLOOKUP(C2336,products,3,FALSE)</f>
        <v>550</v>
      </c>
      <c r="Q2336" t="str">
        <f t="shared" ref="Q2336:Q2342" si="1738">VLOOKUP(B2336,sales,2,FALSE)</f>
        <v>Rocco Neubert</v>
      </c>
      <c r="R2336" t="str">
        <f t="shared" ref="R2336:R2342" si="1739">VLOOKUP(B2336,sales,3,FALSE)</f>
        <v>East</v>
      </c>
    </row>
    <row r="2337" spans="1:18">
      <c r="A2337" t="s">
        <v>2501</v>
      </c>
      <c r="B2337" t="s">
        <v>33</v>
      </c>
      <c r="C2337" t="s">
        <v>55</v>
      </c>
      <c r="D2337" t="s">
        <v>203</v>
      </c>
      <c r="E2337" t="s">
        <v>52</v>
      </c>
      <c r="F2337" s="1">
        <v>42869</v>
      </c>
      <c r="G2337" s="1">
        <v>42887</v>
      </c>
      <c r="H2337">
        <v>0</v>
      </c>
      <c r="I2337" t="str">
        <f>VLOOKUP(pipeline!D2337,account,2,FALSE)</f>
        <v>software</v>
      </c>
      <c r="J2337">
        <f t="shared" si="1731"/>
        <v>2002</v>
      </c>
      <c r="K2337">
        <f t="shared" si="1732"/>
        <v>987.39</v>
      </c>
      <c r="L2337">
        <f t="shared" si="1733"/>
        <v>2253</v>
      </c>
      <c r="M2337" t="str">
        <f t="shared" si="1734"/>
        <v>United States</v>
      </c>
      <c r="N2337">
        <f t="shared" si="1735"/>
        <v>0</v>
      </c>
      <c r="O2337" t="str">
        <f t="shared" si="1736"/>
        <v>GTX</v>
      </c>
      <c r="P2337">
        <f t="shared" si="1737"/>
        <v>550</v>
      </c>
      <c r="Q2337" t="str">
        <f t="shared" si="1738"/>
        <v>Rocco Neubert</v>
      </c>
      <c r="R2337" t="str">
        <f t="shared" si="1739"/>
        <v>East</v>
      </c>
    </row>
    <row r="2338" spans="1:18">
      <c r="A2338" t="s">
        <v>2502</v>
      </c>
      <c r="B2338" t="s">
        <v>25</v>
      </c>
      <c r="C2338" t="s">
        <v>56</v>
      </c>
      <c r="D2338" t="s">
        <v>141</v>
      </c>
      <c r="E2338" t="s">
        <v>50</v>
      </c>
      <c r="F2338" s="1">
        <v>42869</v>
      </c>
      <c r="G2338" s="1">
        <v>42910</v>
      </c>
      <c r="H2338">
        <v>59</v>
      </c>
      <c r="I2338" t="str">
        <f>VLOOKUP(pipeline!D2338,account,2,FALSE)</f>
        <v>telecommunications</v>
      </c>
      <c r="J2338">
        <f t="shared" si="1731"/>
        <v>2007</v>
      </c>
      <c r="K2338">
        <f t="shared" si="1732"/>
        <v>86.68</v>
      </c>
      <c r="L2338">
        <f t="shared" si="1733"/>
        <v>187</v>
      </c>
      <c r="M2338" t="str">
        <f t="shared" si="1734"/>
        <v>United States</v>
      </c>
      <c r="N2338" t="str">
        <f t="shared" si="1735"/>
        <v>Sonron</v>
      </c>
      <c r="O2338" t="str">
        <f t="shared" si="1736"/>
        <v>MG</v>
      </c>
      <c r="P2338">
        <f t="shared" si="1737"/>
        <v>55</v>
      </c>
      <c r="Q2338" t="str">
        <f t="shared" si="1738"/>
        <v>Melvin Marxen</v>
      </c>
      <c r="R2338" t="str">
        <f t="shared" si="1739"/>
        <v>Central</v>
      </c>
    </row>
    <row r="2339" spans="1:18">
      <c r="A2339" t="s">
        <v>2503</v>
      </c>
      <c r="B2339" t="s">
        <v>34</v>
      </c>
      <c r="C2339" t="s">
        <v>59</v>
      </c>
      <c r="D2339" t="s">
        <v>200</v>
      </c>
      <c r="E2339" t="s">
        <v>52</v>
      </c>
      <c r="F2339" s="1">
        <v>42869</v>
      </c>
      <c r="G2339" s="1">
        <v>42961</v>
      </c>
      <c r="H2339">
        <v>0</v>
      </c>
      <c r="I2339" t="str">
        <f>VLOOKUP(pipeline!D2339,account,2,FALSE)</f>
        <v>finance</v>
      </c>
      <c r="J2339">
        <f t="shared" si="1731"/>
        <v>1998</v>
      </c>
      <c r="K2339">
        <f t="shared" si="1732"/>
        <v>2022.14</v>
      </c>
      <c r="L2339">
        <f t="shared" si="1733"/>
        <v>5113</v>
      </c>
      <c r="M2339" t="str">
        <f t="shared" si="1734"/>
        <v>United States</v>
      </c>
      <c r="N2339">
        <f t="shared" si="1735"/>
        <v>0</v>
      </c>
      <c r="O2339" t="str">
        <f t="shared" si="1736"/>
        <v>GTX</v>
      </c>
      <c r="P2339">
        <f t="shared" si="1737"/>
        <v>5482</v>
      </c>
      <c r="Q2339" t="str">
        <f t="shared" si="1738"/>
        <v>Rocco Neubert</v>
      </c>
      <c r="R2339" t="str">
        <f t="shared" si="1739"/>
        <v>East</v>
      </c>
    </row>
    <row r="2340" spans="1:18">
      <c r="A2340" t="s">
        <v>2504</v>
      </c>
      <c r="B2340" t="s">
        <v>34</v>
      </c>
      <c r="C2340" t="s">
        <v>55</v>
      </c>
      <c r="D2340" t="s">
        <v>627</v>
      </c>
      <c r="E2340" t="s">
        <v>50</v>
      </c>
      <c r="F2340" s="1">
        <v>42869</v>
      </c>
      <c r="G2340" s="1">
        <v>42953</v>
      </c>
      <c r="H2340">
        <v>525</v>
      </c>
      <c r="I2340" t="str">
        <f>VLOOKUP(pipeline!D2340,account,2,FALSE)</f>
        <v>technolgy</v>
      </c>
      <c r="J2340">
        <f t="shared" si="1731"/>
        <v>1993</v>
      </c>
      <c r="K2340">
        <f t="shared" si="1732"/>
        <v>1242.32</v>
      </c>
      <c r="L2340">
        <f t="shared" si="1733"/>
        <v>3027</v>
      </c>
      <c r="M2340" t="str">
        <f t="shared" si="1734"/>
        <v>United States</v>
      </c>
      <c r="N2340" t="str">
        <f t="shared" si="1735"/>
        <v>Acme Corporation</v>
      </c>
      <c r="O2340" t="str">
        <f t="shared" si="1736"/>
        <v>GTX</v>
      </c>
      <c r="P2340">
        <f t="shared" si="1737"/>
        <v>550</v>
      </c>
      <c r="Q2340" t="str">
        <f t="shared" si="1738"/>
        <v>Rocco Neubert</v>
      </c>
      <c r="R2340" t="str">
        <f t="shared" si="1739"/>
        <v>East</v>
      </c>
    </row>
    <row r="2341" spans="1:18">
      <c r="A2341" t="s">
        <v>2505</v>
      </c>
      <c r="B2341" t="s">
        <v>37</v>
      </c>
      <c r="C2341" t="s">
        <v>59</v>
      </c>
      <c r="D2341" t="s">
        <v>191</v>
      </c>
      <c r="E2341" t="s">
        <v>53</v>
      </c>
      <c r="F2341" s="1">
        <v>42869</v>
      </c>
      <c r="I2341" t="str">
        <f>VLOOKUP(pipeline!D2341,account,2,FALSE)</f>
        <v>retail</v>
      </c>
      <c r="J2341">
        <f t="shared" si="1731"/>
        <v>2004</v>
      </c>
      <c r="K2341">
        <f t="shared" si="1732"/>
        <v>702.72</v>
      </c>
      <c r="L2341">
        <f t="shared" si="1733"/>
        <v>1831</v>
      </c>
      <c r="M2341" t="str">
        <f t="shared" si="1734"/>
        <v>United States</v>
      </c>
      <c r="N2341">
        <f t="shared" si="1735"/>
        <v>0</v>
      </c>
      <c r="O2341" t="str">
        <f t="shared" si="1736"/>
        <v>GTX</v>
      </c>
      <c r="P2341">
        <f t="shared" si="1737"/>
        <v>5482</v>
      </c>
      <c r="Q2341" t="str">
        <f t="shared" si="1738"/>
        <v>Summer Sewald</v>
      </c>
      <c r="R2341" t="str">
        <f t="shared" si="1739"/>
        <v>West</v>
      </c>
    </row>
    <row r="2342" spans="1:18">
      <c r="A2342" t="s">
        <v>2506</v>
      </c>
      <c r="B2342" t="s">
        <v>37</v>
      </c>
      <c r="C2342" t="s">
        <v>59</v>
      </c>
      <c r="D2342" t="s">
        <v>273</v>
      </c>
      <c r="E2342" t="s">
        <v>50</v>
      </c>
      <c r="F2342" s="1">
        <v>42869</v>
      </c>
      <c r="G2342" s="1">
        <v>42949</v>
      </c>
      <c r="H2342">
        <v>5525</v>
      </c>
      <c r="I2342" t="str">
        <f>VLOOKUP(pipeline!D2342,account,2,FALSE)</f>
        <v>retail</v>
      </c>
      <c r="J2342">
        <f t="shared" si="1731"/>
        <v>1996</v>
      </c>
      <c r="K2342">
        <f t="shared" si="1732"/>
        <v>2214.94</v>
      </c>
      <c r="L2342">
        <f t="shared" si="1733"/>
        <v>5374</v>
      </c>
      <c r="M2342" t="str">
        <f t="shared" si="1734"/>
        <v>United States</v>
      </c>
      <c r="N2342">
        <f t="shared" si="1735"/>
        <v>0</v>
      </c>
      <c r="O2342" t="str">
        <f t="shared" si="1736"/>
        <v>GTX</v>
      </c>
      <c r="P2342">
        <f t="shared" si="1737"/>
        <v>5482</v>
      </c>
      <c r="Q2342" t="str">
        <f t="shared" si="1738"/>
        <v>Summer Sewald</v>
      </c>
      <c r="R2342" t="str">
        <f t="shared" si="1739"/>
        <v>West</v>
      </c>
    </row>
    <row r="2343" spans="1:18">
      <c r="A2343" t="s">
        <v>2507</v>
      </c>
      <c r="B2343" t="s">
        <v>40</v>
      </c>
      <c r="C2343" t="s">
        <v>58</v>
      </c>
      <c r="D2343" t="s">
        <v>228</v>
      </c>
      <c r="E2343" t="s">
        <v>53</v>
      </c>
      <c r="F2343" s="1">
        <v>42869</v>
      </c>
      <c r="I2343" t="str">
        <f>VLOOKUP(pipeline!D2343,account,2,FALSE)</f>
        <v>finance</v>
      </c>
      <c r="J2343">
        <f t="shared" ref="J2343:J2352" si="1740">VLOOKUP(D2343,account,3,FALSE)</f>
        <v>1994</v>
      </c>
      <c r="K2343">
        <f t="shared" ref="K2343:K2352" si="1741">VLOOKUP(D2343,account,4,FALSE)</f>
        <v>355.23</v>
      </c>
      <c r="L2343">
        <f t="shared" ref="L2343:L2352" si="1742">VLOOKUP(D2343,account,5,FALSE)</f>
        <v>853</v>
      </c>
      <c r="M2343" t="str">
        <f t="shared" ref="M2343:M2352" si="1743">VLOOKUP(D2343,account,6,FALSE)</f>
        <v>United States</v>
      </c>
      <c r="N2343">
        <f t="shared" ref="N2343:N2352" si="1744">VLOOKUP(D2343,accounts,7,FALSE)</f>
        <v>0</v>
      </c>
      <c r="O2343" t="str">
        <f t="shared" ref="O2343:O2352" si="1745">VLOOKUP(C2343,products,2,FALSE)</f>
        <v>GTX</v>
      </c>
      <c r="P2343">
        <f t="shared" ref="P2343:P2352" si="1746">VLOOKUP(C2343,products,3,FALSE)</f>
        <v>1096</v>
      </c>
      <c r="Q2343" t="str">
        <f t="shared" ref="Q2343:Q2352" si="1747">VLOOKUP(B2343,sales,2,FALSE)</f>
        <v>Summer Sewald</v>
      </c>
      <c r="R2343" t="str">
        <f t="shared" ref="R2343:R2352" si="1748">VLOOKUP(B2343,sales,3,FALSE)</f>
        <v>West</v>
      </c>
    </row>
    <row r="2344" spans="1:18">
      <c r="A2344" t="s">
        <v>2508</v>
      </c>
      <c r="B2344" t="s">
        <v>40</v>
      </c>
      <c r="C2344" t="s">
        <v>55</v>
      </c>
      <c r="D2344" t="s">
        <v>119</v>
      </c>
      <c r="E2344" t="s">
        <v>50</v>
      </c>
      <c r="F2344" s="1">
        <v>42869</v>
      </c>
      <c r="G2344" s="1">
        <v>42883</v>
      </c>
      <c r="H2344">
        <v>628</v>
      </c>
      <c r="I2344" t="str">
        <f>VLOOKUP(pipeline!D2344,account,2,FALSE)</f>
        <v>entertainment</v>
      </c>
      <c r="J2344">
        <f t="shared" si="1740"/>
        <v>1992</v>
      </c>
      <c r="K2344">
        <f t="shared" si="1741"/>
        <v>324.19</v>
      </c>
      <c r="L2344">
        <f t="shared" si="1742"/>
        <v>978</v>
      </c>
      <c r="M2344" t="str">
        <f t="shared" si="1743"/>
        <v>United States</v>
      </c>
      <c r="N2344">
        <f t="shared" si="1744"/>
        <v>0</v>
      </c>
      <c r="O2344" t="str">
        <f t="shared" si="1745"/>
        <v>GTX</v>
      </c>
      <c r="P2344">
        <f t="shared" si="1746"/>
        <v>550</v>
      </c>
      <c r="Q2344" t="str">
        <f t="shared" si="1747"/>
        <v>Summer Sewald</v>
      </c>
      <c r="R2344" t="str">
        <f t="shared" si="1748"/>
        <v>West</v>
      </c>
    </row>
    <row r="2345" spans="1:18">
      <c r="A2345" t="s">
        <v>2509</v>
      </c>
      <c r="B2345" t="s">
        <v>40</v>
      </c>
      <c r="C2345" t="s">
        <v>58</v>
      </c>
      <c r="D2345" t="s">
        <v>306</v>
      </c>
      <c r="E2345" t="s">
        <v>50</v>
      </c>
      <c r="F2345" s="1">
        <v>42869</v>
      </c>
      <c r="G2345" s="1">
        <v>42877</v>
      </c>
      <c r="H2345">
        <v>902</v>
      </c>
      <c r="I2345" t="str">
        <f>VLOOKUP(pipeline!D2345,account,2,FALSE)</f>
        <v>technolgy</v>
      </c>
      <c r="J2345">
        <f t="shared" si="1740"/>
        <v>1997</v>
      </c>
      <c r="K2345">
        <f t="shared" si="1741"/>
        <v>8170.38</v>
      </c>
      <c r="L2345">
        <f t="shared" si="1742"/>
        <v>16499</v>
      </c>
      <c r="M2345" t="str">
        <f t="shared" si="1743"/>
        <v>Korea</v>
      </c>
      <c r="N2345">
        <f t="shared" si="1744"/>
        <v>0</v>
      </c>
      <c r="O2345" t="str">
        <f t="shared" si="1745"/>
        <v>GTX</v>
      </c>
      <c r="P2345">
        <f t="shared" si="1746"/>
        <v>1096</v>
      </c>
      <c r="Q2345" t="str">
        <f t="shared" si="1747"/>
        <v>Summer Sewald</v>
      </c>
      <c r="R2345" t="str">
        <f t="shared" si="1748"/>
        <v>West</v>
      </c>
    </row>
    <row r="2346" spans="1:18">
      <c r="A2346" t="s">
        <v>2510</v>
      </c>
      <c r="B2346" t="s">
        <v>29</v>
      </c>
      <c r="C2346" t="s">
        <v>58</v>
      </c>
      <c r="D2346" t="s">
        <v>143</v>
      </c>
      <c r="E2346" t="s">
        <v>50</v>
      </c>
      <c r="F2346" s="1">
        <v>42869</v>
      </c>
      <c r="G2346" s="1">
        <v>42893</v>
      </c>
      <c r="H2346">
        <v>1064</v>
      </c>
      <c r="I2346" t="str">
        <f>VLOOKUP(pipeline!D2346,account,2,FALSE)</f>
        <v>finance</v>
      </c>
      <c r="J2346">
        <f t="shared" si="1740"/>
        <v>1987</v>
      </c>
      <c r="K2346">
        <f t="shared" si="1741"/>
        <v>1698.2</v>
      </c>
      <c r="L2346">
        <f t="shared" si="1742"/>
        <v>3798</v>
      </c>
      <c r="M2346" t="str">
        <f t="shared" si="1743"/>
        <v>United States</v>
      </c>
      <c r="N2346">
        <f t="shared" si="1744"/>
        <v>0</v>
      </c>
      <c r="O2346" t="str">
        <f t="shared" si="1745"/>
        <v>GTX</v>
      </c>
      <c r="P2346">
        <f t="shared" si="1746"/>
        <v>1096</v>
      </c>
      <c r="Q2346" t="str">
        <f t="shared" si="1747"/>
        <v>Melvin Marxen</v>
      </c>
      <c r="R2346" t="str">
        <f t="shared" si="1748"/>
        <v>Central</v>
      </c>
    </row>
    <row r="2347" spans="1:18">
      <c r="A2347" t="s">
        <v>2511</v>
      </c>
      <c r="B2347" t="s">
        <v>35</v>
      </c>
      <c r="C2347" t="s">
        <v>59</v>
      </c>
      <c r="D2347" t="s">
        <v>127</v>
      </c>
      <c r="E2347" t="s">
        <v>50</v>
      </c>
      <c r="F2347" s="1">
        <v>42869</v>
      </c>
      <c r="G2347" s="1">
        <v>42967</v>
      </c>
      <c r="H2347">
        <v>6346</v>
      </c>
      <c r="I2347" t="str">
        <f>VLOOKUP(pipeline!D2347,account,2,FALSE)</f>
        <v>software</v>
      </c>
      <c r="J2347">
        <f t="shared" si="1740"/>
        <v>1979</v>
      </c>
      <c r="K2347">
        <f t="shared" si="1741"/>
        <v>4478.47</v>
      </c>
      <c r="L2347">
        <f t="shared" si="1742"/>
        <v>13809</v>
      </c>
      <c r="M2347" t="str">
        <f t="shared" si="1743"/>
        <v>United States</v>
      </c>
      <c r="N2347">
        <f t="shared" si="1744"/>
        <v>0</v>
      </c>
      <c r="O2347" t="str">
        <f t="shared" si="1745"/>
        <v>GTX</v>
      </c>
      <c r="P2347">
        <f t="shared" si="1746"/>
        <v>5482</v>
      </c>
      <c r="Q2347" t="str">
        <f t="shared" si="1747"/>
        <v>Rocco Neubert</v>
      </c>
      <c r="R2347" t="str">
        <f t="shared" si="1748"/>
        <v>East</v>
      </c>
    </row>
    <row r="2348" spans="1:18">
      <c r="A2348" t="s">
        <v>2512</v>
      </c>
      <c r="B2348" t="s">
        <v>35</v>
      </c>
      <c r="C2348" t="s">
        <v>57</v>
      </c>
      <c r="D2348" t="s">
        <v>124</v>
      </c>
      <c r="E2348" t="s">
        <v>50</v>
      </c>
      <c r="F2348" s="1">
        <v>42869</v>
      </c>
      <c r="G2348" s="1">
        <v>42879</v>
      </c>
      <c r="H2348">
        <v>3089</v>
      </c>
      <c r="I2348" t="str">
        <f>VLOOKUP(pipeline!D2348,account,2,FALSE)</f>
        <v>entertainment</v>
      </c>
      <c r="J2348">
        <f t="shared" si="1740"/>
        <v>1989</v>
      </c>
      <c r="K2348">
        <f t="shared" si="1741"/>
        <v>3838.39</v>
      </c>
      <c r="L2348">
        <f t="shared" si="1742"/>
        <v>8274</v>
      </c>
      <c r="M2348" t="str">
        <f t="shared" si="1743"/>
        <v>United States</v>
      </c>
      <c r="N2348">
        <f t="shared" si="1744"/>
        <v>0</v>
      </c>
      <c r="O2348" t="str">
        <f t="shared" si="1745"/>
        <v>MG</v>
      </c>
      <c r="P2348">
        <f t="shared" si="1746"/>
        <v>3393</v>
      </c>
      <c r="Q2348" t="str">
        <f t="shared" si="1747"/>
        <v>Rocco Neubert</v>
      </c>
      <c r="R2348" t="str">
        <f t="shared" si="1748"/>
        <v>East</v>
      </c>
    </row>
    <row r="2349" spans="1:18">
      <c r="A2349" t="s">
        <v>2513</v>
      </c>
      <c r="B2349" t="s">
        <v>16</v>
      </c>
      <c r="C2349" t="s">
        <v>57</v>
      </c>
      <c r="D2349" t="s">
        <v>101</v>
      </c>
      <c r="E2349" t="s">
        <v>50</v>
      </c>
      <c r="F2349" s="1">
        <v>42869</v>
      </c>
      <c r="G2349" s="1">
        <v>42873</v>
      </c>
      <c r="H2349">
        <v>3484</v>
      </c>
      <c r="I2349" t="str">
        <f>VLOOKUP(pipeline!D2349,account,2,FALSE)</f>
        <v>telecommunications</v>
      </c>
      <c r="J2349">
        <f t="shared" si="1740"/>
        <v>1999</v>
      </c>
      <c r="K2349">
        <f t="shared" si="1741"/>
        <v>1699.85</v>
      </c>
      <c r="L2349">
        <f t="shared" si="1742"/>
        <v>5108</v>
      </c>
      <c r="M2349" t="str">
        <f t="shared" si="1743"/>
        <v>United States</v>
      </c>
      <c r="N2349">
        <f t="shared" si="1744"/>
        <v>0</v>
      </c>
      <c r="O2349" t="str">
        <f t="shared" si="1745"/>
        <v>MG</v>
      </c>
      <c r="P2349">
        <f t="shared" si="1746"/>
        <v>3393</v>
      </c>
      <c r="Q2349" t="str">
        <f t="shared" si="1747"/>
        <v>Celia Rouche</v>
      </c>
      <c r="R2349" t="str">
        <f t="shared" si="1748"/>
        <v>West</v>
      </c>
    </row>
    <row r="2350" spans="1:18">
      <c r="A2350" t="s">
        <v>2514</v>
      </c>
      <c r="B2350" t="s">
        <v>23</v>
      </c>
      <c r="C2350" t="s">
        <v>56</v>
      </c>
      <c r="D2350" t="s">
        <v>290</v>
      </c>
      <c r="E2350" t="s">
        <v>52</v>
      </c>
      <c r="F2350" s="1">
        <v>42869</v>
      </c>
      <c r="G2350" s="1">
        <v>42971</v>
      </c>
      <c r="H2350">
        <v>0</v>
      </c>
      <c r="I2350" t="str">
        <f>VLOOKUP(pipeline!D2350,account,2,FALSE)</f>
        <v>medical</v>
      </c>
      <c r="J2350">
        <f t="shared" si="1740"/>
        <v>2002</v>
      </c>
      <c r="K2350">
        <f t="shared" si="1741"/>
        <v>3178.24</v>
      </c>
      <c r="L2350">
        <f t="shared" si="1742"/>
        <v>4540</v>
      </c>
      <c r="M2350" t="str">
        <f t="shared" si="1743"/>
        <v>United States</v>
      </c>
      <c r="N2350">
        <f t="shared" si="1744"/>
        <v>0</v>
      </c>
      <c r="O2350" t="str">
        <f t="shared" si="1745"/>
        <v>MG</v>
      </c>
      <c r="P2350">
        <f t="shared" si="1746"/>
        <v>55</v>
      </c>
      <c r="Q2350" t="str">
        <f t="shared" si="1747"/>
        <v>Dustin Brinkmann</v>
      </c>
      <c r="R2350" t="str">
        <f t="shared" si="1748"/>
        <v>Central</v>
      </c>
    </row>
    <row r="2351" spans="1:18">
      <c r="A2351" t="s">
        <v>2515</v>
      </c>
      <c r="B2351" t="s">
        <v>23</v>
      </c>
      <c r="C2351" t="s">
        <v>56</v>
      </c>
      <c r="D2351" t="s">
        <v>155</v>
      </c>
      <c r="E2351" t="s">
        <v>52</v>
      </c>
      <c r="F2351" s="1">
        <v>42869</v>
      </c>
      <c r="G2351" s="1">
        <v>42953</v>
      </c>
      <c r="H2351">
        <v>0</v>
      </c>
      <c r="I2351" t="str">
        <f>VLOOKUP(pipeline!D2351,account,2,FALSE)</f>
        <v>technolgy</v>
      </c>
      <c r="J2351">
        <f t="shared" si="1740"/>
        <v>1983</v>
      </c>
      <c r="K2351">
        <f t="shared" si="1741"/>
        <v>1008.06</v>
      </c>
      <c r="L2351">
        <f t="shared" si="1742"/>
        <v>1238</v>
      </c>
      <c r="M2351" t="str">
        <f t="shared" si="1743"/>
        <v>United States</v>
      </c>
      <c r="N2351">
        <f t="shared" si="1744"/>
        <v>0</v>
      </c>
      <c r="O2351" t="str">
        <f t="shared" si="1745"/>
        <v>MG</v>
      </c>
      <c r="P2351">
        <f t="shared" si="1746"/>
        <v>55</v>
      </c>
      <c r="Q2351" t="str">
        <f t="shared" si="1747"/>
        <v>Dustin Brinkmann</v>
      </c>
      <c r="R2351" t="str">
        <f t="shared" si="1748"/>
        <v>Central</v>
      </c>
    </row>
    <row r="2352" spans="1:18">
      <c r="A2352" t="s">
        <v>2516</v>
      </c>
      <c r="B2352" t="s">
        <v>23</v>
      </c>
      <c r="C2352" t="s">
        <v>56</v>
      </c>
      <c r="D2352" t="s">
        <v>297</v>
      </c>
      <c r="E2352" t="s">
        <v>50</v>
      </c>
      <c r="F2352" s="1">
        <v>42869</v>
      </c>
      <c r="G2352" s="1">
        <v>42871</v>
      </c>
      <c r="H2352">
        <v>68</v>
      </c>
      <c r="I2352" t="str">
        <f>VLOOKUP(pipeline!D2352,account,2,FALSE)</f>
        <v>medical</v>
      </c>
      <c r="J2352">
        <f t="shared" si="1740"/>
        <v>1986</v>
      </c>
      <c r="K2352">
        <f t="shared" si="1741"/>
        <v>647.18</v>
      </c>
      <c r="L2352">
        <f t="shared" si="1742"/>
        <v>1185</v>
      </c>
      <c r="M2352" t="str">
        <f t="shared" si="1743"/>
        <v>Kenya</v>
      </c>
      <c r="N2352">
        <f t="shared" si="1744"/>
        <v>0</v>
      </c>
      <c r="O2352" t="str">
        <f t="shared" si="1745"/>
        <v>MG</v>
      </c>
      <c r="P2352">
        <f t="shared" si="1746"/>
        <v>55</v>
      </c>
      <c r="Q2352" t="str">
        <f t="shared" si="1747"/>
        <v>Dustin Brinkmann</v>
      </c>
      <c r="R2352" t="str">
        <f t="shared" si="1748"/>
        <v>Central</v>
      </c>
    </row>
    <row r="2353" spans="1:18">
      <c r="A2353" t="s">
        <v>2517</v>
      </c>
      <c r="B2353" t="s">
        <v>17</v>
      </c>
      <c r="C2353" t="s">
        <v>55</v>
      </c>
      <c r="D2353" t="s">
        <v>112</v>
      </c>
      <c r="E2353" t="s">
        <v>50</v>
      </c>
      <c r="F2353" s="1">
        <v>42869</v>
      </c>
      <c r="G2353" s="1">
        <v>42963</v>
      </c>
      <c r="H2353">
        <v>575</v>
      </c>
      <c r="I2353" t="str">
        <f>VLOOKUP(pipeline!D2353,account,2,FALSE)</f>
        <v>retail</v>
      </c>
      <c r="J2353">
        <f>VLOOKUP(D2353,account,3,FALSE)</f>
        <v>1990</v>
      </c>
      <c r="K2353">
        <f>VLOOKUP(D2353,account,4,FALSE)</f>
        <v>4968.91</v>
      </c>
      <c r="L2353">
        <f>VLOOKUP(D2353,account,5,FALSE)</f>
        <v>7523</v>
      </c>
      <c r="M2353" t="str">
        <f>VLOOKUP(D2353,account,6,FALSE)</f>
        <v>United States</v>
      </c>
      <c r="N2353">
        <f>VLOOKUP(D2353,accounts,7,FALSE)</f>
        <v>0</v>
      </c>
      <c r="O2353" t="str">
        <f>VLOOKUP(C2353,products,2,FALSE)</f>
        <v>GTX</v>
      </c>
      <c r="P2353">
        <f t="shared" ref="P2353:P2361" si="1749">VLOOKUP(C2353,products,3,FALSE)</f>
        <v>550</v>
      </c>
      <c r="Q2353" t="str">
        <f t="shared" ref="Q2353:Q2361" si="1750">VLOOKUP(B2353,sales,2,FALSE)</f>
        <v>Celia Rouche</v>
      </c>
      <c r="R2353" t="str">
        <f t="shared" ref="R2353:R2361" si="1751">VLOOKUP(B2353,sales,3,FALSE)</f>
        <v>West</v>
      </c>
    </row>
    <row r="2354" spans="1:18">
      <c r="A2354" t="s">
        <v>2518</v>
      </c>
      <c r="B2354" t="s">
        <v>10</v>
      </c>
      <c r="C2354" t="s">
        <v>57</v>
      </c>
      <c r="D2354" t="s">
        <v>124</v>
      </c>
      <c r="E2354" t="s">
        <v>50</v>
      </c>
      <c r="F2354" s="1">
        <v>42869</v>
      </c>
      <c r="G2354" s="1">
        <v>42872</v>
      </c>
      <c r="H2354">
        <v>3720</v>
      </c>
      <c r="I2354" t="str">
        <f>VLOOKUP(pipeline!D2354,account,2,FALSE)</f>
        <v>entertainment</v>
      </c>
      <c r="J2354">
        <f>VLOOKUP(D2354,account,3,FALSE)</f>
        <v>1989</v>
      </c>
      <c r="K2354">
        <f>VLOOKUP(D2354,account,4,FALSE)</f>
        <v>3838.39</v>
      </c>
      <c r="L2354">
        <f>VLOOKUP(D2354,account,5,FALSE)</f>
        <v>8274</v>
      </c>
      <c r="M2354" t="str">
        <f>VLOOKUP(D2354,account,6,FALSE)</f>
        <v>United States</v>
      </c>
      <c r="N2354">
        <f>VLOOKUP(D2354,accounts,7,FALSE)</f>
        <v>0</v>
      </c>
      <c r="O2354" t="str">
        <f>VLOOKUP(C2354,products,2,FALSE)</f>
        <v>MG</v>
      </c>
      <c r="P2354">
        <f t="shared" si="1749"/>
        <v>3393</v>
      </c>
      <c r="Q2354" t="str">
        <f t="shared" si="1750"/>
        <v>Cara Losch</v>
      </c>
      <c r="R2354" t="str">
        <f t="shared" si="1751"/>
        <v>East</v>
      </c>
    </row>
    <row r="2355" spans="1:18">
      <c r="A2355" t="s">
        <v>2519</v>
      </c>
      <c r="B2355" t="s">
        <v>41</v>
      </c>
      <c r="C2355" t="s">
        <v>59</v>
      </c>
      <c r="D2355" t="s">
        <v>306</v>
      </c>
      <c r="E2355" t="s">
        <v>52</v>
      </c>
      <c r="F2355" s="1">
        <v>42869</v>
      </c>
      <c r="G2355" s="1">
        <v>42882</v>
      </c>
      <c r="H2355">
        <v>0</v>
      </c>
      <c r="I2355" t="str">
        <f>VLOOKUP(pipeline!D2355,account,2,FALSE)</f>
        <v>technolgy</v>
      </c>
      <c r="J2355">
        <f t="shared" ref="J2355:J2360" si="1752">VLOOKUP(D2355,account,3,FALSE)</f>
        <v>1997</v>
      </c>
      <c r="K2355">
        <f t="shared" ref="K2355:K2360" si="1753">VLOOKUP(D2355,account,4,FALSE)</f>
        <v>8170.38</v>
      </c>
      <c r="L2355">
        <f t="shared" ref="L2355:L2360" si="1754">VLOOKUP(D2355,account,5,FALSE)</f>
        <v>16499</v>
      </c>
      <c r="M2355" t="str">
        <f t="shared" ref="M2355:M2360" si="1755">VLOOKUP(D2355,account,6,FALSE)</f>
        <v>Korea</v>
      </c>
      <c r="N2355">
        <f t="shared" ref="N2355:N2360" si="1756">VLOOKUP(D2355,accounts,7,FALSE)</f>
        <v>0</v>
      </c>
      <c r="O2355" t="str">
        <f t="shared" ref="O2355:O2360" si="1757">VLOOKUP(C2355,products,2,FALSE)</f>
        <v>GTX</v>
      </c>
      <c r="P2355">
        <f t="shared" si="1749"/>
        <v>5482</v>
      </c>
      <c r="Q2355" t="str">
        <f t="shared" si="1750"/>
        <v>Summer Sewald</v>
      </c>
      <c r="R2355" t="str">
        <f t="shared" si="1751"/>
        <v>West</v>
      </c>
    </row>
    <row r="2356" spans="1:18">
      <c r="A2356" t="s">
        <v>2520</v>
      </c>
      <c r="B2356" t="s">
        <v>32</v>
      </c>
      <c r="C2356" t="s">
        <v>57</v>
      </c>
      <c r="D2356" t="s">
        <v>226</v>
      </c>
      <c r="E2356" t="s">
        <v>53</v>
      </c>
      <c r="F2356" s="1">
        <v>42870</v>
      </c>
      <c r="I2356" t="str">
        <f>VLOOKUP(pipeline!D2356,account,2,FALSE)</f>
        <v>medical</v>
      </c>
      <c r="J2356">
        <f t="shared" si="1752"/>
        <v>2017</v>
      </c>
      <c r="K2356">
        <f t="shared" si="1753"/>
        <v>4.54</v>
      </c>
      <c r="L2356">
        <f t="shared" si="1754"/>
        <v>9</v>
      </c>
      <c r="M2356" t="str">
        <f t="shared" si="1755"/>
        <v>United States</v>
      </c>
      <c r="N2356">
        <f t="shared" si="1756"/>
        <v>0</v>
      </c>
      <c r="O2356" t="str">
        <f t="shared" si="1757"/>
        <v>MG</v>
      </c>
      <c r="P2356">
        <f t="shared" si="1749"/>
        <v>3393</v>
      </c>
      <c r="Q2356" t="str">
        <f t="shared" si="1750"/>
        <v>Rocco Neubert</v>
      </c>
      <c r="R2356" t="str">
        <f t="shared" si="1751"/>
        <v>East</v>
      </c>
    </row>
    <row r="2357" spans="1:18">
      <c r="A2357" t="s">
        <v>2521</v>
      </c>
      <c r="B2357" t="s">
        <v>32</v>
      </c>
      <c r="C2357" t="s">
        <v>58</v>
      </c>
      <c r="D2357" t="s">
        <v>627</v>
      </c>
      <c r="E2357" t="s">
        <v>50</v>
      </c>
      <c r="F2357" s="1">
        <v>42870</v>
      </c>
      <c r="G2357" s="1">
        <v>42913</v>
      </c>
      <c r="H2357">
        <v>1078</v>
      </c>
      <c r="I2357" t="str">
        <f>VLOOKUP(pipeline!D2357,account,2,FALSE)</f>
        <v>technolgy</v>
      </c>
      <c r="J2357">
        <f t="shared" si="1752"/>
        <v>1993</v>
      </c>
      <c r="K2357">
        <f t="shared" si="1753"/>
        <v>1242.32</v>
      </c>
      <c r="L2357">
        <f t="shared" si="1754"/>
        <v>3027</v>
      </c>
      <c r="M2357" t="str">
        <f t="shared" si="1755"/>
        <v>United States</v>
      </c>
      <c r="N2357" t="str">
        <f t="shared" si="1756"/>
        <v>Acme Corporation</v>
      </c>
      <c r="O2357" t="str">
        <f t="shared" si="1757"/>
        <v>GTX</v>
      </c>
      <c r="P2357">
        <f t="shared" si="1749"/>
        <v>1096</v>
      </c>
      <c r="Q2357" t="str">
        <f t="shared" si="1750"/>
        <v>Rocco Neubert</v>
      </c>
      <c r="R2357" t="str">
        <f t="shared" si="1751"/>
        <v>East</v>
      </c>
    </row>
    <row r="2358" spans="1:18">
      <c r="A2358" t="s">
        <v>2522</v>
      </c>
      <c r="B2358" t="s">
        <v>20</v>
      </c>
      <c r="C2358" t="s">
        <v>58</v>
      </c>
      <c r="D2358" t="s">
        <v>306</v>
      </c>
      <c r="E2358" t="s">
        <v>50</v>
      </c>
      <c r="F2358" s="1">
        <v>42870</v>
      </c>
      <c r="G2358" s="1">
        <v>42885</v>
      </c>
      <c r="H2358">
        <v>1129</v>
      </c>
      <c r="I2358" t="str">
        <f>VLOOKUP(pipeline!D2358,account,2,FALSE)</f>
        <v>technolgy</v>
      </c>
      <c r="J2358">
        <f t="shared" si="1752"/>
        <v>1997</v>
      </c>
      <c r="K2358">
        <f t="shared" si="1753"/>
        <v>8170.38</v>
      </c>
      <c r="L2358">
        <f t="shared" si="1754"/>
        <v>16499</v>
      </c>
      <c r="M2358" t="str">
        <f t="shared" si="1755"/>
        <v>Korea</v>
      </c>
      <c r="N2358">
        <f t="shared" si="1756"/>
        <v>0</v>
      </c>
      <c r="O2358" t="str">
        <f t="shared" si="1757"/>
        <v>GTX</v>
      </c>
      <c r="P2358">
        <f t="shared" si="1749"/>
        <v>1096</v>
      </c>
      <c r="Q2358" t="str">
        <f t="shared" si="1750"/>
        <v>Dustin Brinkmann</v>
      </c>
      <c r="R2358" t="str">
        <f t="shared" si="1751"/>
        <v>Central</v>
      </c>
    </row>
    <row r="2359" spans="1:18">
      <c r="A2359" t="s">
        <v>2523</v>
      </c>
      <c r="B2359" t="s">
        <v>33</v>
      </c>
      <c r="C2359" t="s">
        <v>59</v>
      </c>
      <c r="D2359" t="s">
        <v>282</v>
      </c>
      <c r="E2359" t="s">
        <v>53</v>
      </c>
      <c r="F2359" s="1">
        <v>42870</v>
      </c>
      <c r="I2359" t="str">
        <f>VLOOKUP(pipeline!D2359,account,2,FALSE)</f>
        <v>medical</v>
      </c>
      <c r="J2359">
        <f t="shared" si="1752"/>
        <v>1985</v>
      </c>
      <c r="K2359">
        <f t="shared" si="1753"/>
        <v>2741.37</v>
      </c>
      <c r="L2359">
        <f t="shared" si="1754"/>
        <v>9226</v>
      </c>
      <c r="M2359" t="str">
        <f t="shared" si="1755"/>
        <v>United States</v>
      </c>
      <c r="N2359">
        <f t="shared" si="1756"/>
        <v>0</v>
      </c>
      <c r="O2359" t="str">
        <f t="shared" si="1757"/>
        <v>GTX</v>
      </c>
      <c r="P2359">
        <f t="shared" si="1749"/>
        <v>5482</v>
      </c>
      <c r="Q2359" t="str">
        <f t="shared" si="1750"/>
        <v>Rocco Neubert</v>
      </c>
      <c r="R2359" t="str">
        <f t="shared" si="1751"/>
        <v>East</v>
      </c>
    </row>
    <row r="2360" spans="1:18">
      <c r="A2360" t="s">
        <v>2524</v>
      </c>
      <c r="B2360" t="s">
        <v>33</v>
      </c>
      <c r="C2360" t="s">
        <v>55</v>
      </c>
      <c r="D2360" t="s">
        <v>200</v>
      </c>
      <c r="E2360" t="s">
        <v>50</v>
      </c>
      <c r="F2360" s="1">
        <v>42870</v>
      </c>
      <c r="G2360" s="1">
        <v>42993</v>
      </c>
      <c r="H2360">
        <v>536</v>
      </c>
      <c r="I2360" t="str">
        <f>VLOOKUP(pipeline!D2360,account,2,FALSE)</f>
        <v>finance</v>
      </c>
      <c r="J2360">
        <f t="shared" si="1752"/>
        <v>1998</v>
      </c>
      <c r="K2360">
        <f t="shared" si="1753"/>
        <v>2022.14</v>
      </c>
      <c r="L2360">
        <f t="shared" si="1754"/>
        <v>5113</v>
      </c>
      <c r="M2360" t="str">
        <f t="shared" si="1755"/>
        <v>United States</v>
      </c>
      <c r="N2360">
        <f t="shared" si="1756"/>
        <v>0</v>
      </c>
      <c r="O2360" t="str">
        <f t="shared" si="1757"/>
        <v>GTX</v>
      </c>
      <c r="P2360">
        <f t="shared" si="1749"/>
        <v>550</v>
      </c>
      <c r="Q2360" t="str">
        <f t="shared" si="1750"/>
        <v>Rocco Neubert</v>
      </c>
      <c r="R2360" t="str">
        <f t="shared" si="1751"/>
        <v>East</v>
      </c>
    </row>
    <row r="2361" spans="1:18">
      <c r="A2361" t="s">
        <v>2525</v>
      </c>
      <c r="B2361" t="s">
        <v>14</v>
      </c>
      <c r="C2361" t="s">
        <v>56</v>
      </c>
      <c r="D2361" t="s">
        <v>316</v>
      </c>
      <c r="E2361" t="s">
        <v>52</v>
      </c>
      <c r="F2361" s="1">
        <v>42870</v>
      </c>
      <c r="G2361" s="1">
        <v>42986</v>
      </c>
      <c r="H2361">
        <v>0</v>
      </c>
      <c r="I2361" t="str">
        <f>VLOOKUP(pipeline!D2361,account,2,FALSE)</f>
        <v>retail</v>
      </c>
      <c r="J2361">
        <f>VLOOKUP(D2361,account,3,FALSE)</f>
        <v>2009</v>
      </c>
      <c r="K2361">
        <f>VLOOKUP(D2361,account,4,FALSE)</f>
        <v>497.11</v>
      </c>
      <c r="L2361">
        <f>VLOOKUP(D2361,account,5,FALSE)</f>
        <v>1588</v>
      </c>
      <c r="M2361" t="str">
        <f>VLOOKUP(D2361,account,6,FALSE)</f>
        <v>United States</v>
      </c>
      <c r="N2361">
        <f>VLOOKUP(D2361,accounts,7,FALSE)</f>
        <v>0</v>
      </c>
      <c r="O2361" t="str">
        <f>VLOOKUP(C2361,products,2,FALSE)</f>
        <v>MG</v>
      </c>
      <c r="P2361">
        <f t="shared" si="1749"/>
        <v>55</v>
      </c>
      <c r="Q2361" t="str">
        <f t="shared" si="1750"/>
        <v>Celia Rouche</v>
      </c>
      <c r="R2361" t="str">
        <f t="shared" si="1751"/>
        <v>West</v>
      </c>
    </row>
    <row r="2362" spans="1:18">
      <c r="A2362" t="s">
        <v>2526</v>
      </c>
      <c r="B2362" t="s">
        <v>39</v>
      </c>
      <c r="C2362" t="s">
        <v>55</v>
      </c>
      <c r="D2362" t="s">
        <v>196</v>
      </c>
      <c r="E2362" t="s">
        <v>50</v>
      </c>
      <c r="F2362" s="1">
        <v>42870</v>
      </c>
      <c r="G2362" s="1">
        <v>42880</v>
      </c>
      <c r="H2362">
        <v>549</v>
      </c>
      <c r="I2362" t="str">
        <f>VLOOKUP(pipeline!D2362,account,2,FALSE)</f>
        <v>employment</v>
      </c>
      <c r="J2362">
        <f t="shared" ref="J2362:J2372" si="1758">VLOOKUP(D2362,account,3,FALSE)</f>
        <v>1983</v>
      </c>
      <c r="K2362">
        <f t="shared" ref="K2362:K2372" si="1759">VLOOKUP(D2362,account,4,FALSE)</f>
        <v>2871.35</v>
      </c>
      <c r="L2362">
        <f t="shared" ref="L2362:L2372" si="1760">VLOOKUP(D2362,account,5,FALSE)</f>
        <v>9561</v>
      </c>
      <c r="M2362" t="str">
        <f t="shared" ref="M2362:M2372" si="1761">VLOOKUP(D2362,account,6,FALSE)</f>
        <v>United States</v>
      </c>
      <c r="N2362">
        <f t="shared" ref="N2362:N2372" si="1762">VLOOKUP(D2362,accounts,7,FALSE)</f>
        <v>0</v>
      </c>
      <c r="O2362" t="str">
        <f t="shared" ref="O2362:O2372" si="1763">VLOOKUP(C2362,products,2,FALSE)</f>
        <v>GTX</v>
      </c>
      <c r="P2362">
        <f t="shared" ref="P2362:P2372" si="1764">VLOOKUP(C2362,products,3,FALSE)</f>
        <v>550</v>
      </c>
      <c r="Q2362" t="str">
        <f t="shared" ref="Q2362:Q2372" si="1765">VLOOKUP(B2362,sales,2,FALSE)</f>
        <v>Summer Sewald</v>
      </c>
      <c r="R2362" t="str">
        <f t="shared" ref="R2362:R2372" si="1766">VLOOKUP(B2362,sales,3,FALSE)</f>
        <v>West</v>
      </c>
    </row>
    <row r="2363" spans="1:18">
      <c r="A2363" t="s">
        <v>2527</v>
      </c>
      <c r="B2363" t="s">
        <v>21</v>
      </c>
      <c r="C2363" t="s">
        <v>56</v>
      </c>
      <c r="D2363" t="s">
        <v>442</v>
      </c>
      <c r="E2363" t="s">
        <v>50</v>
      </c>
      <c r="F2363" s="1">
        <v>42870</v>
      </c>
      <c r="G2363" s="1">
        <v>42985</v>
      </c>
      <c r="H2363">
        <v>61</v>
      </c>
      <c r="I2363" t="str">
        <f>VLOOKUP(pipeline!D2363,account,2,FALSE)</f>
        <v>retail</v>
      </c>
      <c r="J2363">
        <f t="shared" si="1758"/>
        <v>1988</v>
      </c>
      <c r="K2363">
        <f t="shared" si="1759"/>
        <v>1376.8</v>
      </c>
      <c r="L2363">
        <f t="shared" si="1760"/>
        <v>1165</v>
      </c>
      <c r="M2363" t="str">
        <f t="shared" si="1761"/>
        <v>Belgium</v>
      </c>
      <c r="N2363">
        <f t="shared" si="1762"/>
        <v>0</v>
      </c>
      <c r="O2363" t="str">
        <f t="shared" si="1763"/>
        <v>MG</v>
      </c>
      <c r="P2363">
        <f t="shared" si="1764"/>
        <v>55</v>
      </c>
      <c r="Q2363" t="str">
        <f t="shared" si="1765"/>
        <v>Dustin Brinkmann</v>
      </c>
      <c r="R2363" t="str">
        <f t="shared" si="1766"/>
        <v>Central</v>
      </c>
    </row>
    <row r="2364" spans="1:18">
      <c r="A2364" t="s">
        <v>2528</v>
      </c>
      <c r="B2364" t="s">
        <v>15</v>
      </c>
      <c r="C2364" t="s">
        <v>59</v>
      </c>
      <c r="D2364" t="s">
        <v>106</v>
      </c>
      <c r="E2364" t="s">
        <v>52</v>
      </c>
      <c r="F2364" s="1">
        <v>42870</v>
      </c>
      <c r="G2364" s="1">
        <v>42954</v>
      </c>
      <c r="H2364">
        <v>0</v>
      </c>
      <c r="I2364" t="str">
        <f>VLOOKUP(pipeline!D2364,account,2,FALSE)</f>
        <v>software</v>
      </c>
      <c r="J2364">
        <f t="shared" si="1758"/>
        <v>1996</v>
      </c>
      <c r="K2364">
        <f t="shared" si="1759"/>
        <v>6354.87</v>
      </c>
      <c r="L2364">
        <f t="shared" si="1760"/>
        <v>16780</v>
      </c>
      <c r="M2364" t="str">
        <f t="shared" si="1761"/>
        <v>United States</v>
      </c>
      <c r="N2364" t="str">
        <f t="shared" si="1762"/>
        <v>Bubba Gump</v>
      </c>
      <c r="O2364" t="str">
        <f t="shared" si="1763"/>
        <v>GTX</v>
      </c>
      <c r="P2364">
        <f t="shared" si="1764"/>
        <v>5482</v>
      </c>
      <c r="Q2364" t="str">
        <f t="shared" si="1765"/>
        <v>Celia Rouche</v>
      </c>
      <c r="R2364" t="str">
        <f t="shared" si="1766"/>
        <v>West</v>
      </c>
    </row>
    <row r="2365" spans="1:18">
      <c r="A2365" t="s">
        <v>2529</v>
      </c>
      <c r="B2365" t="s">
        <v>28</v>
      </c>
      <c r="C2365" t="s">
        <v>56</v>
      </c>
      <c r="D2365" t="s">
        <v>184</v>
      </c>
      <c r="E2365" t="s">
        <v>52</v>
      </c>
      <c r="F2365" s="1">
        <v>42870</v>
      </c>
      <c r="G2365" s="1">
        <v>42957</v>
      </c>
      <c r="H2365">
        <v>0</v>
      </c>
      <c r="I2365" t="str">
        <f>VLOOKUP(pipeline!D2365,account,2,FALSE)</f>
        <v>retail</v>
      </c>
      <c r="J2365">
        <f t="shared" si="1758"/>
        <v>1995</v>
      </c>
      <c r="K2365">
        <f t="shared" si="1759"/>
        <v>332.43</v>
      </c>
      <c r="L2365">
        <f t="shared" si="1760"/>
        <v>799</v>
      </c>
      <c r="M2365" t="str">
        <f t="shared" si="1761"/>
        <v>United States</v>
      </c>
      <c r="N2365">
        <f t="shared" si="1762"/>
        <v>0</v>
      </c>
      <c r="O2365" t="str">
        <f t="shared" si="1763"/>
        <v>MG</v>
      </c>
      <c r="P2365">
        <f t="shared" si="1764"/>
        <v>55</v>
      </c>
      <c r="Q2365" t="str">
        <f t="shared" si="1765"/>
        <v>Melvin Marxen</v>
      </c>
      <c r="R2365" t="str">
        <f t="shared" si="1766"/>
        <v>Central</v>
      </c>
    </row>
    <row r="2366" spans="1:18">
      <c r="A2366" t="s">
        <v>2530</v>
      </c>
      <c r="B2366" t="s">
        <v>28</v>
      </c>
      <c r="C2366" t="s">
        <v>57</v>
      </c>
      <c r="D2366" t="s">
        <v>82</v>
      </c>
      <c r="E2366" t="s">
        <v>52</v>
      </c>
      <c r="F2366" s="1">
        <v>42870</v>
      </c>
      <c r="G2366" s="1">
        <v>42968</v>
      </c>
      <c r="H2366">
        <v>0</v>
      </c>
      <c r="I2366" t="str">
        <f>VLOOKUP(pipeline!D2366,account,2,FALSE)</f>
        <v>retail</v>
      </c>
      <c r="J2366">
        <f t="shared" si="1758"/>
        <v>2001</v>
      </c>
      <c r="K2366">
        <f t="shared" si="1759"/>
        <v>718.62</v>
      </c>
      <c r="L2366">
        <f t="shared" si="1760"/>
        <v>2448</v>
      </c>
      <c r="M2366" t="str">
        <f t="shared" si="1761"/>
        <v>United States</v>
      </c>
      <c r="N2366">
        <f t="shared" si="1762"/>
        <v>0</v>
      </c>
      <c r="O2366" t="str">
        <f t="shared" si="1763"/>
        <v>MG</v>
      </c>
      <c r="P2366">
        <f t="shared" si="1764"/>
        <v>3393</v>
      </c>
      <c r="Q2366" t="str">
        <f t="shared" si="1765"/>
        <v>Melvin Marxen</v>
      </c>
      <c r="R2366" t="str">
        <f t="shared" si="1766"/>
        <v>Central</v>
      </c>
    </row>
    <row r="2367" spans="1:18">
      <c r="A2367" t="s">
        <v>2531</v>
      </c>
      <c r="B2367" t="s">
        <v>40</v>
      </c>
      <c r="C2367" t="s">
        <v>55</v>
      </c>
      <c r="D2367" t="s">
        <v>112</v>
      </c>
      <c r="E2367" t="s">
        <v>52</v>
      </c>
      <c r="F2367" s="1">
        <v>42870</v>
      </c>
      <c r="G2367" s="1">
        <v>42960</v>
      </c>
      <c r="H2367">
        <v>0</v>
      </c>
      <c r="I2367" t="str">
        <f>VLOOKUP(pipeline!D2367,account,2,FALSE)</f>
        <v>retail</v>
      </c>
      <c r="J2367">
        <f t="shared" si="1758"/>
        <v>1990</v>
      </c>
      <c r="K2367">
        <f t="shared" si="1759"/>
        <v>4968.91</v>
      </c>
      <c r="L2367">
        <f t="shared" si="1760"/>
        <v>7523</v>
      </c>
      <c r="M2367" t="str">
        <f t="shared" si="1761"/>
        <v>United States</v>
      </c>
      <c r="N2367">
        <f t="shared" si="1762"/>
        <v>0</v>
      </c>
      <c r="O2367" t="str">
        <f t="shared" si="1763"/>
        <v>GTX</v>
      </c>
      <c r="P2367">
        <f t="shared" si="1764"/>
        <v>550</v>
      </c>
      <c r="Q2367" t="str">
        <f t="shared" si="1765"/>
        <v>Summer Sewald</v>
      </c>
      <c r="R2367" t="str">
        <f t="shared" si="1766"/>
        <v>West</v>
      </c>
    </row>
    <row r="2368" spans="1:18">
      <c r="A2368" t="s">
        <v>2532</v>
      </c>
      <c r="B2368" t="s">
        <v>40</v>
      </c>
      <c r="C2368" t="s">
        <v>58</v>
      </c>
      <c r="D2368" t="s">
        <v>316</v>
      </c>
      <c r="E2368" t="s">
        <v>50</v>
      </c>
      <c r="F2368" s="1">
        <v>42870</v>
      </c>
      <c r="G2368" s="1">
        <v>42988</v>
      </c>
      <c r="H2368">
        <v>1101</v>
      </c>
      <c r="I2368" t="str">
        <f>VLOOKUP(pipeline!D2368,account,2,FALSE)</f>
        <v>retail</v>
      </c>
      <c r="J2368">
        <f t="shared" si="1758"/>
        <v>2009</v>
      </c>
      <c r="K2368">
        <f t="shared" si="1759"/>
        <v>497.11</v>
      </c>
      <c r="L2368">
        <f t="shared" si="1760"/>
        <v>1588</v>
      </c>
      <c r="M2368" t="str">
        <f t="shared" si="1761"/>
        <v>United States</v>
      </c>
      <c r="N2368">
        <f t="shared" si="1762"/>
        <v>0</v>
      </c>
      <c r="O2368" t="str">
        <f t="shared" si="1763"/>
        <v>GTX</v>
      </c>
      <c r="P2368">
        <f t="shared" si="1764"/>
        <v>1096</v>
      </c>
      <c r="Q2368" t="str">
        <f t="shared" si="1765"/>
        <v>Summer Sewald</v>
      </c>
      <c r="R2368" t="str">
        <f t="shared" si="1766"/>
        <v>West</v>
      </c>
    </row>
    <row r="2369" spans="1:18">
      <c r="A2369" t="s">
        <v>2533</v>
      </c>
      <c r="B2369" t="s">
        <v>29</v>
      </c>
      <c r="C2369" t="s">
        <v>55</v>
      </c>
      <c r="D2369" t="s">
        <v>309</v>
      </c>
      <c r="E2369" t="s">
        <v>52</v>
      </c>
      <c r="F2369" s="1">
        <v>42870</v>
      </c>
      <c r="G2369" s="1">
        <v>42958</v>
      </c>
      <c r="H2369">
        <v>0</v>
      </c>
      <c r="I2369" t="str">
        <f>VLOOKUP(pipeline!D2369,account,2,FALSE)</f>
        <v>marketing</v>
      </c>
      <c r="J2369">
        <f t="shared" si="1758"/>
        <v>1986</v>
      </c>
      <c r="K2369">
        <f t="shared" si="1759"/>
        <v>2403.58</v>
      </c>
      <c r="L2369">
        <f t="shared" si="1760"/>
        <v>8801</v>
      </c>
      <c r="M2369" t="str">
        <f t="shared" si="1761"/>
        <v>United States</v>
      </c>
      <c r="N2369">
        <f t="shared" si="1762"/>
        <v>0</v>
      </c>
      <c r="O2369" t="str">
        <f t="shared" si="1763"/>
        <v>GTX</v>
      </c>
      <c r="P2369">
        <f t="shared" si="1764"/>
        <v>550</v>
      </c>
      <c r="Q2369" t="str">
        <f t="shared" si="1765"/>
        <v>Melvin Marxen</v>
      </c>
      <c r="R2369" t="str">
        <f t="shared" si="1766"/>
        <v>Central</v>
      </c>
    </row>
    <row r="2370" spans="1:18">
      <c r="A2370" t="s">
        <v>2534</v>
      </c>
      <c r="B2370" t="s">
        <v>29</v>
      </c>
      <c r="C2370" t="s">
        <v>55</v>
      </c>
      <c r="D2370" t="s">
        <v>208</v>
      </c>
      <c r="E2370" t="s">
        <v>50</v>
      </c>
      <c r="F2370" s="1">
        <v>42870</v>
      </c>
      <c r="G2370" s="1">
        <v>42913</v>
      </c>
      <c r="H2370">
        <v>603</v>
      </c>
      <c r="I2370" t="str">
        <f>VLOOKUP(pipeline!D2370,account,2,FALSE)</f>
        <v>software</v>
      </c>
      <c r="J2370">
        <f t="shared" si="1758"/>
        <v>1982</v>
      </c>
      <c r="K2370">
        <f t="shared" si="1759"/>
        <v>4618</v>
      </c>
      <c r="L2370">
        <f t="shared" si="1760"/>
        <v>10083</v>
      </c>
      <c r="M2370" t="str">
        <f t="shared" si="1761"/>
        <v>United States</v>
      </c>
      <c r="N2370">
        <f t="shared" si="1762"/>
        <v>0</v>
      </c>
      <c r="O2370" t="str">
        <f t="shared" si="1763"/>
        <v>GTX</v>
      </c>
      <c r="P2370">
        <f t="shared" si="1764"/>
        <v>550</v>
      </c>
      <c r="Q2370" t="str">
        <f t="shared" si="1765"/>
        <v>Melvin Marxen</v>
      </c>
      <c r="R2370" t="str">
        <f t="shared" si="1766"/>
        <v>Central</v>
      </c>
    </row>
    <row r="2371" spans="1:18">
      <c r="A2371" t="s">
        <v>2535</v>
      </c>
      <c r="B2371" t="s">
        <v>29</v>
      </c>
      <c r="C2371" t="s">
        <v>55</v>
      </c>
      <c r="D2371" t="s">
        <v>309</v>
      </c>
      <c r="E2371" t="s">
        <v>50</v>
      </c>
      <c r="F2371" s="1">
        <v>42870</v>
      </c>
      <c r="G2371" s="1">
        <v>42983</v>
      </c>
      <c r="H2371">
        <v>545</v>
      </c>
      <c r="I2371" t="str">
        <f>VLOOKUP(pipeline!D2371,account,2,FALSE)</f>
        <v>marketing</v>
      </c>
      <c r="J2371">
        <f t="shared" si="1758"/>
        <v>1986</v>
      </c>
      <c r="K2371">
        <f t="shared" si="1759"/>
        <v>2403.58</v>
      </c>
      <c r="L2371">
        <f t="shared" si="1760"/>
        <v>8801</v>
      </c>
      <c r="M2371" t="str">
        <f t="shared" si="1761"/>
        <v>United States</v>
      </c>
      <c r="N2371">
        <f t="shared" si="1762"/>
        <v>0</v>
      </c>
      <c r="O2371" t="str">
        <f t="shared" si="1763"/>
        <v>GTX</v>
      </c>
      <c r="P2371">
        <f t="shared" si="1764"/>
        <v>550</v>
      </c>
      <c r="Q2371" t="str">
        <f t="shared" si="1765"/>
        <v>Melvin Marxen</v>
      </c>
      <c r="R2371" t="str">
        <f t="shared" si="1766"/>
        <v>Central</v>
      </c>
    </row>
    <row r="2372" spans="1:18">
      <c r="A2372" t="s">
        <v>2536</v>
      </c>
      <c r="B2372" t="s">
        <v>35</v>
      </c>
      <c r="C2372" t="s">
        <v>57</v>
      </c>
      <c r="D2372" t="s">
        <v>115</v>
      </c>
      <c r="E2372" t="s">
        <v>52</v>
      </c>
      <c r="F2372" s="1">
        <v>42870</v>
      </c>
      <c r="G2372" s="1">
        <v>42885</v>
      </c>
      <c r="H2372">
        <v>0</v>
      </c>
      <c r="I2372" t="str">
        <f>VLOOKUP(pipeline!D2372,account,2,FALSE)</f>
        <v>finance</v>
      </c>
      <c r="J2372">
        <f t="shared" si="1758"/>
        <v>1993</v>
      </c>
      <c r="K2372">
        <f t="shared" si="1759"/>
        <v>646.1</v>
      </c>
      <c r="L2372">
        <f t="shared" si="1760"/>
        <v>883</v>
      </c>
      <c r="M2372" t="str">
        <f t="shared" si="1761"/>
        <v>United States</v>
      </c>
      <c r="N2372" t="str">
        <f t="shared" si="1762"/>
        <v>Golddex</v>
      </c>
      <c r="O2372" t="str">
        <f t="shared" si="1763"/>
        <v>MG</v>
      </c>
      <c r="P2372">
        <f t="shared" si="1764"/>
        <v>3393</v>
      </c>
      <c r="Q2372" t="str">
        <f t="shared" si="1765"/>
        <v>Rocco Neubert</v>
      </c>
      <c r="R2372" t="str">
        <f t="shared" si="1766"/>
        <v>East</v>
      </c>
    </row>
    <row r="2373" spans="1:18">
      <c r="A2373" t="s">
        <v>2537</v>
      </c>
      <c r="B2373" t="s">
        <v>9</v>
      </c>
      <c r="C2373" t="s">
        <v>59</v>
      </c>
      <c r="D2373" t="s">
        <v>277</v>
      </c>
      <c r="E2373" t="s">
        <v>52</v>
      </c>
      <c r="F2373" s="1">
        <v>42870</v>
      </c>
      <c r="G2373" s="1">
        <v>42881</v>
      </c>
      <c r="H2373">
        <v>0</v>
      </c>
      <c r="I2373" t="str">
        <f>VLOOKUP(pipeline!D2373,account,2,FALSE)</f>
        <v>retail</v>
      </c>
      <c r="J2373">
        <f>VLOOKUP(D2373,account,3,FALSE)</f>
        <v>2005</v>
      </c>
      <c r="K2373">
        <f>VLOOKUP(D2373,account,4,FALSE)</f>
        <v>2261.05</v>
      </c>
      <c r="L2373">
        <f>VLOOKUP(D2373,account,5,FALSE)</f>
        <v>3851</v>
      </c>
      <c r="M2373" t="str">
        <f>VLOOKUP(D2373,account,6,FALSE)</f>
        <v>United States</v>
      </c>
      <c r="N2373">
        <f>VLOOKUP(D2373,accounts,7,FALSE)</f>
        <v>0</v>
      </c>
      <c r="O2373" t="str">
        <f>VLOOKUP(C2373,products,2,FALSE)</f>
        <v>GTX</v>
      </c>
      <c r="P2373">
        <f>VLOOKUP(C2373,products,3,FALSE)</f>
        <v>5482</v>
      </c>
      <c r="Q2373" t="str">
        <f>VLOOKUP(B2373,sales,2,FALSE)</f>
        <v>Cara Losch</v>
      </c>
      <c r="R2373" t="str">
        <f>VLOOKUP(B2373,sales,3,FALSE)</f>
        <v>East</v>
      </c>
    </row>
    <row r="2374" spans="1:18">
      <c r="A2374" t="s">
        <v>2538</v>
      </c>
      <c r="B2374" t="s">
        <v>17</v>
      </c>
      <c r="C2374" t="s">
        <v>58</v>
      </c>
      <c r="D2374" t="s">
        <v>112</v>
      </c>
      <c r="E2374" t="s">
        <v>50</v>
      </c>
      <c r="F2374" s="1">
        <v>42870</v>
      </c>
      <c r="G2374" s="1">
        <v>42972</v>
      </c>
      <c r="H2374">
        <v>959</v>
      </c>
      <c r="I2374" t="str">
        <f>VLOOKUP(pipeline!D2374,account,2,FALSE)</f>
        <v>retail</v>
      </c>
      <c r="J2374">
        <f>VLOOKUP(D2374,account,3,FALSE)</f>
        <v>1990</v>
      </c>
      <c r="K2374">
        <f>VLOOKUP(D2374,account,4,FALSE)</f>
        <v>4968.91</v>
      </c>
      <c r="L2374">
        <f>VLOOKUP(D2374,account,5,FALSE)</f>
        <v>7523</v>
      </c>
      <c r="M2374" t="str">
        <f>VLOOKUP(D2374,account,6,FALSE)</f>
        <v>United States</v>
      </c>
      <c r="N2374">
        <f>VLOOKUP(D2374,accounts,7,FALSE)</f>
        <v>0</v>
      </c>
      <c r="O2374" t="str">
        <f>VLOOKUP(C2374,products,2,FALSE)</f>
        <v>GTX</v>
      </c>
      <c r="P2374">
        <f>VLOOKUP(C2374,products,3,FALSE)</f>
        <v>1096</v>
      </c>
      <c r="Q2374" t="str">
        <f>VLOOKUP(B2374,sales,2,FALSE)</f>
        <v>Celia Rouche</v>
      </c>
      <c r="R2374" t="str">
        <f>VLOOKUP(B2374,sales,3,FALSE)</f>
        <v>West</v>
      </c>
    </row>
    <row r="2375" spans="1:18">
      <c r="A2375" t="s">
        <v>2539</v>
      </c>
      <c r="B2375" t="s">
        <v>17</v>
      </c>
      <c r="C2375" t="s">
        <v>58</v>
      </c>
      <c r="D2375" t="s">
        <v>210</v>
      </c>
      <c r="E2375" t="s">
        <v>50</v>
      </c>
      <c r="F2375" s="1">
        <v>42870</v>
      </c>
      <c r="G2375" s="1">
        <v>42889</v>
      </c>
      <c r="H2375">
        <v>1208</v>
      </c>
      <c r="I2375" t="str">
        <f>VLOOKUP(pipeline!D2375,account,2,FALSE)</f>
        <v>technolgy</v>
      </c>
      <c r="J2375">
        <f>VLOOKUP(D2375,account,3,FALSE)</f>
        <v>1980</v>
      </c>
      <c r="K2375">
        <f>VLOOKUP(D2375,account,4,FALSE)</f>
        <v>7708.38</v>
      </c>
      <c r="L2375">
        <f>VLOOKUP(D2375,account,5,FALSE)</f>
        <v>13756</v>
      </c>
      <c r="M2375" t="str">
        <f>VLOOKUP(D2375,account,6,FALSE)</f>
        <v>United States</v>
      </c>
      <c r="N2375">
        <f>VLOOKUP(D2375,accounts,7,FALSE)</f>
        <v>0</v>
      </c>
      <c r="O2375" t="str">
        <f>VLOOKUP(C2375,products,2,FALSE)</f>
        <v>GTX</v>
      </c>
      <c r="P2375">
        <f>VLOOKUP(C2375,products,3,FALSE)</f>
        <v>1096</v>
      </c>
      <c r="Q2375" t="str">
        <f>VLOOKUP(B2375,sales,2,FALSE)</f>
        <v>Celia Rouche</v>
      </c>
      <c r="R2375" t="str">
        <f>VLOOKUP(B2375,sales,3,FALSE)</f>
        <v>West</v>
      </c>
    </row>
    <row r="2376" spans="1:18">
      <c r="A2376" t="s">
        <v>2540</v>
      </c>
      <c r="B2376" t="s">
        <v>10</v>
      </c>
      <c r="C2376" t="s">
        <v>57</v>
      </c>
      <c r="D2376" t="s">
        <v>127</v>
      </c>
      <c r="E2376" t="s">
        <v>50</v>
      </c>
      <c r="F2376" s="1">
        <v>42870</v>
      </c>
      <c r="G2376" s="1">
        <v>43004</v>
      </c>
      <c r="H2376">
        <v>3061</v>
      </c>
      <c r="I2376" t="str">
        <f>VLOOKUP(pipeline!D2376,account,2,FALSE)</f>
        <v>software</v>
      </c>
      <c r="J2376">
        <f>VLOOKUP(D2376,account,3,FALSE)</f>
        <v>1979</v>
      </c>
      <c r="K2376">
        <f>VLOOKUP(D2376,account,4,FALSE)</f>
        <v>4478.47</v>
      </c>
      <c r="L2376">
        <f>VLOOKUP(D2376,account,5,FALSE)</f>
        <v>13809</v>
      </c>
      <c r="M2376" t="str">
        <f>VLOOKUP(D2376,account,6,FALSE)</f>
        <v>United States</v>
      </c>
      <c r="N2376">
        <f>VLOOKUP(D2376,accounts,7,FALSE)</f>
        <v>0</v>
      </c>
      <c r="O2376" t="str">
        <f>VLOOKUP(C2376,products,2,FALSE)</f>
        <v>MG</v>
      </c>
      <c r="P2376">
        <f>VLOOKUP(C2376,products,3,FALSE)</f>
        <v>3393</v>
      </c>
      <c r="Q2376" t="str">
        <f>VLOOKUP(B2376,sales,2,FALSE)</f>
        <v>Cara Losch</v>
      </c>
      <c r="R2376" t="str">
        <f>VLOOKUP(B2376,sales,3,FALSE)</f>
        <v>East</v>
      </c>
    </row>
    <row r="2377" spans="1:18">
      <c r="A2377" t="s">
        <v>2541</v>
      </c>
      <c r="B2377" t="s">
        <v>34</v>
      </c>
      <c r="C2377" t="s">
        <v>57</v>
      </c>
      <c r="D2377" t="s">
        <v>817</v>
      </c>
      <c r="E2377" t="s">
        <v>50</v>
      </c>
      <c r="F2377" s="1">
        <v>42871</v>
      </c>
      <c r="G2377" s="1">
        <v>42960</v>
      </c>
      <c r="H2377">
        <v>3351</v>
      </c>
      <c r="I2377" t="str">
        <f>VLOOKUP(pipeline!D2377,account,2,FALSE)</f>
        <v>entertainment</v>
      </c>
      <c r="J2377">
        <f>VLOOKUP(D2377,account,3,FALSE)</f>
        <v>1989</v>
      </c>
      <c r="K2377">
        <f>VLOOKUP(D2377,account,4,FALSE)</f>
        <v>665.06</v>
      </c>
      <c r="L2377">
        <f>VLOOKUP(D2377,account,5,FALSE)</f>
        <v>1095</v>
      </c>
      <c r="M2377" t="str">
        <f>VLOOKUP(D2377,account,6,FALSE)</f>
        <v>United States</v>
      </c>
      <c r="N2377">
        <f>VLOOKUP(D2377,accounts,7,FALSE)</f>
        <v>0</v>
      </c>
      <c r="O2377" t="str">
        <f>VLOOKUP(C2377,products,2,FALSE)</f>
        <v>MG</v>
      </c>
      <c r="P2377">
        <f>VLOOKUP(C2377,products,3,FALSE)</f>
        <v>3393</v>
      </c>
      <c r="Q2377" t="str">
        <f>VLOOKUP(B2377,sales,2,FALSE)</f>
        <v>Rocco Neubert</v>
      </c>
      <c r="R2377" t="str">
        <f>VLOOKUP(B2377,sales,3,FALSE)</f>
        <v>East</v>
      </c>
    </row>
    <row r="2378" spans="1:18">
      <c r="A2378" t="s">
        <v>2542</v>
      </c>
      <c r="B2378" t="s">
        <v>14</v>
      </c>
      <c r="C2378" t="s">
        <v>57</v>
      </c>
      <c r="D2378" t="s">
        <v>306</v>
      </c>
      <c r="E2378" t="s">
        <v>50</v>
      </c>
      <c r="F2378" s="1">
        <v>42871</v>
      </c>
      <c r="G2378" s="1">
        <v>42885</v>
      </c>
      <c r="H2378">
        <v>3153</v>
      </c>
      <c r="I2378" t="str">
        <f>VLOOKUP(pipeline!D2378,account,2,FALSE)</f>
        <v>technolgy</v>
      </c>
      <c r="J2378">
        <f t="shared" ref="J2378:J2386" si="1767">VLOOKUP(D2378,account,3,FALSE)</f>
        <v>1997</v>
      </c>
      <c r="K2378">
        <f t="shared" ref="K2378:K2386" si="1768">VLOOKUP(D2378,account,4,FALSE)</f>
        <v>8170.38</v>
      </c>
      <c r="L2378">
        <f t="shared" ref="L2378:L2386" si="1769">VLOOKUP(D2378,account,5,FALSE)</f>
        <v>16499</v>
      </c>
      <c r="M2378" t="str">
        <f t="shared" ref="M2378:M2386" si="1770">VLOOKUP(D2378,account,6,FALSE)</f>
        <v>Korea</v>
      </c>
      <c r="N2378">
        <f t="shared" ref="N2378:N2386" si="1771">VLOOKUP(D2378,accounts,7,FALSE)</f>
        <v>0</v>
      </c>
      <c r="O2378" t="str">
        <f t="shared" ref="O2378:O2386" si="1772">VLOOKUP(C2378,products,2,FALSE)</f>
        <v>MG</v>
      </c>
      <c r="P2378">
        <f t="shared" ref="P2378:P2386" si="1773">VLOOKUP(C2378,products,3,FALSE)</f>
        <v>3393</v>
      </c>
      <c r="Q2378" t="str">
        <f t="shared" ref="Q2378:Q2386" si="1774">VLOOKUP(B2378,sales,2,FALSE)</f>
        <v>Celia Rouche</v>
      </c>
      <c r="R2378" t="str">
        <f t="shared" ref="R2378:R2386" si="1775">VLOOKUP(B2378,sales,3,FALSE)</f>
        <v>West</v>
      </c>
    </row>
    <row r="2379" spans="1:18">
      <c r="A2379" t="s">
        <v>2543</v>
      </c>
      <c r="B2379" t="s">
        <v>37</v>
      </c>
      <c r="C2379" t="s">
        <v>58</v>
      </c>
      <c r="D2379" t="s">
        <v>210</v>
      </c>
      <c r="E2379" t="s">
        <v>52</v>
      </c>
      <c r="F2379" s="1">
        <v>42871</v>
      </c>
      <c r="G2379" s="1">
        <v>42875</v>
      </c>
      <c r="H2379">
        <v>0</v>
      </c>
      <c r="I2379" t="str">
        <f>VLOOKUP(pipeline!D2379,account,2,FALSE)</f>
        <v>technolgy</v>
      </c>
      <c r="J2379">
        <f t="shared" si="1767"/>
        <v>1980</v>
      </c>
      <c r="K2379">
        <f t="shared" si="1768"/>
        <v>7708.38</v>
      </c>
      <c r="L2379">
        <f t="shared" si="1769"/>
        <v>13756</v>
      </c>
      <c r="M2379" t="str">
        <f t="shared" si="1770"/>
        <v>United States</v>
      </c>
      <c r="N2379">
        <f t="shared" si="1771"/>
        <v>0</v>
      </c>
      <c r="O2379" t="str">
        <f t="shared" si="1772"/>
        <v>GTX</v>
      </c>
      <c r="P2379">
        <f t="shared" si="1773"/>
        <v>1096</v>
      </c>
      <c r="Q2379" t="str">
        <f t="shared" si="1774"/>
        <v>Summer Sewald</v>
      </c>
      <c r="R2379" t="str">
        <f t="shared" si="1775"/>
        <v>West</v>
      </c>
    </row>
    <row r="2380" spans="1:18">
      <c r="A2380" t="s">
        <v>2544</v>
      </c>
      <c r="B2380" t="s">
        <v>37</v>
      </c>
      <c r="C2380" t="s">
        <v>59</v>
      </c>
      <c r="D2380" t="s">
        <v>91</v>
      </c>
      <c r="E2380" t="s">
        <v>52</v>
      </c>
      <c r="F2380" s="1">
        <v>42871</v>
      </c>
      <c r="G2380" s="1">
        <v>42882</v>
      </c>
      <c r="H2380">
        <v>0</v>
      </c>
      <c r="I2380" t="str">
        <f>VLOOKUP(pipeline!D2380,account,2,FALSE)</f>
        <v>retail</v>
      </c>
      <c r="J2380">
        <f t="shared" si="1767"/>
        <v>1989</v>
      </c>
      <c r="K2380">
        <f t="shared" si="1768"/>
        <v>1388.67</v>
      </c>
      <c r="L2380">
        <f t="shared" si="1769"/>
        <v>3583</v>
      </c>
      <c r="M2380" t="str">
        <f t="shared" si="1770"/>
        <v>United States</v>
      </c>
      <c r="N2380">
        <f t="shared" si="1771"/>
        <v>0</v>
      </c>
      <c r="O2380" t="str">
        <f t="shared" si="1772"/>
        <v>GTX</v>
      </c>
      <c r="P2380">
        <f t="shared" si="1773"/>
        <v>5482</v>
      </c>
      <c r="Q2380" t="str">
        <f t="shared" si="1774"/>
        <v>Summer Sewald</v>
      </c>
      <c r="R2380" t="str">
        <f t="shared" si="1775"/>
        <v>West</v>
      </c>
    </row>
    <row r="2381" spans="1:18">
      <c r="A2381" t="s">
        <v>2545</v>
      </c>
      <c r="B2381" t="s">
        <v>38</v>
      </c>
      <c r="C2381" t="s">
        <v>55</v>
      </c>
      <c r="D2381" t="s">
        <v>306</v>
      </c>
      <c r="E2381" t="s">
        <v>52</v>
      </c>
      <c r="F2381" s="1">
        <v>42871</v>
      </c>
      <c r="G2381" s="1">
        <v>42969</v>
      </c>
      <c r="H2381">
        <v>0</v>
      </c>
      <c r="I2381" t="str">
        <f>VLOOKUP(pipeline!D2381,account,2,FALSE)</f>
        <v>technolgy</v>
      </c>
      <c r="J2381">
        <f t="shared" si="1767"/>
        <v>1997</v>
      </c>
      <c r="K2381">
        <f t="shared" si="1768"/>
        <v>8170.38</v>
      </c>
      <c r="L2381">
        <f t="shared" si="1769"/>
        <v>16499</v>
      </c>
      <c r="M2381" t="str">
        <f t="shared" si="1770"/>
        <v>Korea</v>
      </c>
      <c r="N2381">
        <f t="shared" si="1771"/>
        <v>0</v>
      </c>
      <c r="O2381" t="str">
        <f t="shared" si="1772"/>
        <v>GTX</v>
      </c>
      <c r="P2381">
        <f t="shared" si="1773"/>
        <v>550</v>
      </c>
      <c r="Q2381" t="str">
        <f t="shared" si="1774"/>
        <v>Summer Sewald</v>
      </c>
      <c r="R2381" t="str">
        <f t="shared" si="1775"/>
        <v>West</v>
      </c>
    </row>
    <row r="2382" spans="1:18">
      <c r="A2382" t="s">
        <v>2546</v>
      </c>
      <c r="B2382" t="s">
        <v>38</v>
      </c>
      <c r="C2382" t="s">
        <v>55</v>
      </c>
      <c r="D2382" t="s">
        <v>306</v>
      </c>
      <c r="E2382" t="s">
        <v>50</v>
      </c>
      <c r="F2382" s="1">
        <v>42871</v>
      </c>
      <c r="G2382" s="1">
        <v>42892</v>
      </c>
      <c r="H2382">
        <v>533</v>
      </c>
      <c r="I2382" t="str">
        <f>VLOOKUP(pipeline!D2382,account,2,FALSE)</f>
        <v>technolgy</v>
      </c>
      <c r="J2382">
        <f t="shared" si="1767"/>
        <v>1997</v>
      </c>
      <c r="K2382">
        <f t="shared" si="1768"/>
        <v>8170.38</v>
      </c>
      <c r="L2382">
        <f t="shared" si="1769"/>
        <v>16499</v>
      </c>
      <c r="M2382" t="str">
        <f t="shared" si="1770"/>
        <v>Korea</v>
      </c>
      <c r="N2382">
        <f t="shared" si="1771"/>
        <v>0</v>
      </c>
      <c r="O2382" t="str">
        <f t="shared" si="1772"/>
        <v>GTX</v>
      </c>
      <c r="P2382">
        <f t="shared" si="1773"/>
        <v>550</v>
      </c>
      <c r="Q2382" t="str">
        <f t="shared" si="1774"/>
        <v>Summer Sewald</v>
      </c>
      <c r="R2382" t="str">
        <f t="shared" si="1775"/>
        <v>West</v>
      </c>
    </row>
    <row r="2383" spans="1:18">
      <c r="A2383" t="s">
        <v>2547</v>
      </c>
      <c r="B2383" t="s">
        <v>21</v>
      </c>
      <c r="C2383" t="s">
        <v>55</v>
      </c>
      <c r="D2383" t="s">
        <v>97</v>
      </c>
      <c r="E2383" t="s">
        <v>52</v>
      </c>
      <c r="F2383" s="1">
        <v>42871</v>
      </c>
      <c r="G2383" s="1">
        <v>42971</v>
      </c>
      <c r="H2383">
        <v>0</v>
      </c>
      <c r="I2383" t="str">
        <f>VLOOKUP(pipeline!D2383,account,2,FALSE)</f>
        <v>medical</v>
      </c>
      <c r="J2383">
        <f t="shared" si="1767"/>
        <v>2012</v>
      </c>
      <c r="K2383">
        <f t="shared" si="1768"/>
        <v>587.34</v>
      </c>
      <c r="L2383">
        <f t="shared" si="1769"/>
        <v>1356</v>
      </c>
      <c r="M2383" t="str">
        <f t="shared" si="1770"/>
        <v>Philipines</v>
      </c>
      <c r="N2383">
        <f t="shared" si="1771"/>
        <v>0</v>
      </c>
      <c r="O2383" t="str">
        <f t="shared" si="1772"/>
        <v>GTX</v>
      </c>
      <c r="P2383">
        <f t="shared" si="1773"/>
        <v>550</v>
      </c>
      <c r="Q2383" t="str">
        <f t="shared" si="1774"/>
        <v>Dustin Brinkmann</v>
      </c>
      <c r="R2383" t="str">
        <f t="shared" si="1775"/>
        <v>Central</v>
      </c>
    </row>
    <row r="2384" spans="1:18">
      <c r="A2384" t="s">
        <v>2548</v>
      </c>
      <c r="B2384" t="s">
        <v>21</v>
      </c>
      <c r="C2384" t="s">
        <v>56</v>
      </c>
      <c r="D2384" t="s">
        <v>147</v>
      </c>
      <c r="E2384" t="s">
        <v>50</v>
      </c>
      <c r="F2384" s="1">
        <v>42871</v>
      </c>
      <c r="G2384" s="1">
        <v>42887</v>
      </c>
      <c r="H2384">
        <v>56</v>
      </c>
      <c r="I2384" t="str">
        <f>VLOOKUP(pipeline!D2384,account,2,FALSE)</f>
        <v>retail</v>
      </c>
      <c r="J2384">
        <f t="shared" si="1767"/>
        <v>2007</v>
      </c>
      <c r="K2384">
        <f t="shared" si="1768"/>
        <v>894.33</v>
      </c>
      <c r="L2384">
        <f t="shared" si="1769"/>
        <v>1635</v>
      </c>
      <c r="M2384" t="str">
        <f t="shared" si="1770"/>
        <v>Italy</v>
      </c>
      <c r="N2384">
        <f t="shared" si="1771"/>
        <v>0</v>
      </c>
      <c r="O2384" t="str">
        <f t="shared" si="1772"/>
        <v>MG</v>
      </c>
      <c r="P2384">
        <f t="shared" si="1773"/>
        <v>55</v>
      </c>
      <c r="Q2384" t="str">
        <f t="shared" si="1774"/>
        <v>Dustin Brinkmann</v>
      </c>
      <c r="R2384" t="str">
        <f t="shared" si="1775"/>
        <v>Central</v>
      </c>
    </row>
    <row r="2385" spans="1:18">
      <c r="A2385" t="s">
        <v>2549</v>
      </c>
      <c r="B2385" t="s">
        <v>28</v>
      </c>
      <c r="C2385" t="s">
        <v>58</v>
      </c>
      <c r="D2385" t="s">
        <v>198</v>
      </c>
      <c r="E2385" t="s">
        <v>52</v>
      </c>
      <c r="F2385" s="1">
        <v>42871</v>
      </c>
      <c r="G2385" s="1">
        <v>42879</v>
      </c>
      <c r="H2385">
        <v>0</v>
      </c>
      <c r="I2385" t="str">
        <f>VLOOKUP(pipeline!D2385,account,2,FALSE)</f>
        <v>employment</v>
      </c>
      <c r="J2385">
        <f t="shared" si="1767"/>
        <v>1997</v>
      </c>
      <c r="K2385">
        <f t="shared" si="1768"/>
        <v>291.27</v>
      </c>
      <c r="L2385">
        <f t="shared" si="1769"/>
        <v>586</v>
      </c>
      <c r="M2385" t="str">
        <f t="shared" si="1770"/>
        <v>United States</v>
      </c>
      <c r="N2385">
        <f t="shared" si="1771"/>
        <v>0</v>
      </c>
      <c r="O2385" t="str">
        <f t="shared" si="1772"/>
        <v>GTX</v>
      </c>
      <c r="P2385">
        <f t="shared" si="1773"/>
        <v>1096</v>
      </c>
      <c r="Q2385" t="str">
        <f t="shared" si="1774"/>
        <v>Melvin Marxen</v>
      </c>
      <c r="R2385" t="str">
        <f t="shared" si="1775"/>
        <v>Central</v>
      </c>
    </row>
    <row r="2386" spans="1:18">
      <c r="A2386" t="s">
        <v>2550</v>
      </c>
      <c r="B2386" t="s">
        <v>40</v>
      </c>
      <c r="C2386" t="s">
        <v>55</v>
      </c>
      <c r="D2386" t="s">
        <v>103</v>
      </c>
      <c r="E2386" t="s">
        <v>50</v>
      </c>
      <c r="F2386" s="1">
        <v>42871</v>
      </c>
      <c r="G2386" s="1">
        <v>42951</v>
      </c>
      <c r="H2386">
        <v>522</v>
      </c>
      <c r="I2386" t="str">
        <f>VLOOKUP(pipeline!D2386,account,2,FALSE)</f>
        <v>employment</v>
      </c>
      <c r="J2386">
        <f t="shared" si="1767"/>
        <v>1988</v>
      </c>
      <c r="K2386">
        <f t="shared" si="1768"/>
        <v>2059.9</v>
      </c>
      <c r="L2386">
        <f t="shared" si="1769"/>
        <v>3644</v>
      </c>
      <c r="M2386" t="str">
        <f t="shared" si="1770"/>
        <v>United States</v>
      </c>
      <c r="N2386">
        <f t="shared" si="1771"/>
        <v>0</v>
      </c>
      <c r="O2386" t="str">
        <f t="shared" si="1772"/>
        <v>GTX</v>
      </c>
      <c r="P2386">
        <f t="shared" si="1773"/>
        <v>550</v>
      </c>
      <c r="Q2386" t="str">
        <f t="shared" si="1774"/>
        <v>Summer Sewald</v>
      </c>
      <c r="R2386" t="str">
        <f t="shared" si="1775"/>
        <v>West</v>
      </c>
    </row>
    <row r="2387" spans="1:18">
      <c r="A2387" t="s">
        <v>2551</v>
      </c>
      <c r="B2387" t="s">
        <v>16</v>
      </c>
      <c r="C2387" t="s">
        <v>56</v>
      </c>
      <c r="D2387" t="s">
        <v>167</v>
      </c>
      <c r="E2387" t="s">
        <v>50</v>
      </c>
      <c r="F2387" s="1">
        <v>42871</v>
      </c>
      <c r="G2387" s="1">
        <v>42967</v>
      </c>
      <c r="H2387">
        <v>54</v>
      </c>
      <c r="I2387" t="str">
        <f>VLOOKUP(pipeline!D2387,account,2,FALSE)</f>
        <v>marketing</v>
      </c>
      <c r="J2387">
        <f t="shared" ref="J2387:J2393" si="1776">VLOOKUP(D2387,account,3,FALSE)</f>
        <v>2000</v>
      </c>
      <c r="K2387">
        <f t="shared" ref="K2387:K2393" si="1777">VLOOKUP(D2387,account,4,FALSE)</f>
        <v>2952.73</v>
      </c>
      <c r="L2387">
        <f t="shared" ref="L2387:L2393" si="1778">VLOOKUP(D2387,account,5,FALSE)</f>
        <v>5107</v>
      </c>
      <c r="M2387" t="str">
        <f t="shared" ref="M2387:M2393" si="1779">VLOOKUP(D2387,account,6,FALSE)</f>
        <v>United States</v>
      </c>
      <c r="N2387">
        <f t="shared" ref="N2387:N2393" si="1780">VLOOKUP(D2387,accounts,7,FALSE)</f>
        <v>0</v>
      </c>
      <c r="O2387" t="str">
        <f t="shared" ref="O2387:O2393" si="1781">VLOOKUP(C2387,products,2,FALSE)</f>
        <v>MG</v>
      </c>
      <c r="P2387">
        <f t="shared" ref="P2387:P2419" si="1782">VLOOKUP(C2387,products,3,FALSE)</f>
        <v>55</v>
      </c>
      <c r="Q2387" t="str">
        <f t="shared" ref="Q2387:Q2419" si="1783">VLOOKUP(B2387,sales,2,FALSE)</f>
        <v>Celia Rouche</v>
      </c>
      <c r="R2387" t="str">
        <f t="shared" ref="R2387:R2419" si="1784">VLOOKUP(B2387,sales,3,FALSE)</f>
        <v>West</v>
      </c>
    </row>
    <row r="2388" spans="1:18">
      <c r="A2388" t="s">
        <v>2552</v>
      </c>
      <c r="B2388" t="s">
        <v>17</v>
      </c>
      <c r="C2388" t="s">
        <v>57</v>
      </c>
      <c r="D2388" t="s">
        <v>87</v>
      </c>
      <c r="E2388" t="s">
        <v>52</v>
      </c>
      <c r="F2388" s="1">
        <v>42871</v>
      </c>
      <c r="G2388" s="1">
        <v>42882</v>
      </c>
      <c r="H2388">
        <v>0</v>
      </c>
      <c r="I2388" t="str">
        <f>VLOOKUP(pipeline!D2388,account,2,FALSE)</f>
        <v>services</v>
      </c>
      <c r="J2388">
        <f t="shared" si="1776"/>
        <v>1982</v>
      </c>
      <c r="K2388">
        <f t="shared" si="1777"/>
        <v>792.46</v>
      </c>
      <c r="L2388">
        <f t="shared" si="1778"/>
        <v>1299</v>
      </c>
      <c r="M2388" t="str">
        <f t="shared" si="1779"/>
        <v>United States</v>
      </c>
      <c r="N2388">
        <f t="shared" si="1780"/>
        <v>0</v>
      </c>
      <c r="O2388" t="str">
        <f t="shared" si="1781"/>
        <v>MG</v>
      </c>
      <c r="P2388">
        <f t="shared" si="1782"/>
        <v>3393</v>
      </c>
      <c r="Q2388" t="str">
        <f t="shared" si="1783"/>
        <v>Celia Rouche</v>
      </c>
      <c r="R2388" t="str">
        <f t="shared" si="1784"/>
        <v>West</v>
      </c>
    </row>
    <row r="2389" spans="1:18">
      <c r="A2389" t="s">
        <v>2553</v>
      </c>
      <c r="B2389" t="s">
        <v>10</v>
      </c>
      <c r="C2389" t="s">
        <v>56</v>
      </c>
      <c r="D2389" t="s">
        <v>132</v>
      </c>
      <c r="E2389" t="s">
        <v>52</v>
      </c>
      <c r="F2389" s="1">
        <v>42871</v>
      </c>
      <c r="G2389" s="1">
        <v>42963</v>
      </c>
      <c r="H2389">
        <v>0</v>
      </c>
      <c r="I2389" t="str">
        <f>VLOOKUP(pipeline!D2389,account,2,FALSE)</f>
        <v>technolgy</v>
      </c>
      <c r="J2389">
        <f t="shared" si="1776"/>
        <v>1996</v>
      </c>
      <c r="K2389">
        <f t="shared" si="1777"/>
        <v>1100.04</v>
      </c>
      <c r="L2389">
        <f t="shared" si="1778"/>
        <v>2822</v>
      </c>
      <c r="M2389" t="str">
        <f t="shared" si="1779"/>
        <v>United States</v>
      </c>
      <c r="N2389">
        <f t="shared" si="1780"/>
        <v>0</v>
      </c>
      <c r="O2389" t="str">
        <f t="shared" si="1781"/>
        <v>MG</v>
      </c>
      <c r="P2389">
        <f t="shared" si="1782"/>
        <v>55</v>
      </c>
      <c r="Q2389" t="str">
        <f t="shared" si="1783"/>
        <v>Cara Losch</v>
      </c>
      <c r="R2389" t="str">
        <f t="shared" si="1784"/>
        <v>East</v>
      </c>
    </row>
    <row r="2390" spans="1:18">
      <c r="A2390" t="s">
        <v>2554</v>
      </c>
      <c r="B2390" t="s">
        <v>11</v>
      </c>
      <c r="C2390" t="s">
        <v>57</v>
      </c>
      <c r="D2390" t="s">
        <v>245</v>
      </c>
      <c r="E2390" t="s">
        <v>50</v>
      </c>
      <c r="F2390" s="1">
        <v>42871</v>
      </c>
      <c r="G2390" s="1">
        <v>42994</v>
      </c>
      <c r="H2390">
        <v>3483</v>
      </c>
      <c r="I2390" t="str">
        <f>VLOOKUP(pipeline!D2390,account,2,FALSE)</f>
        <v>retail</v>
      </c>
      <c r="J2390">
        <f t="shared" si="1776"/>
        <v>1990</v>
      </c>
      <c r="K2390">
        <f t="shared" si="1777"/>
        <v>2520.83</v>
      </c>
      <c r="L2390">
        <f t="shared" si="1778"/>
        <v>3502</v>
      </c>
      <c r="M2390" t="str">
        <f t="shared" si="1779"/>
        <v>United States</v>
      </c>
      <c r="N2390">
        <f t="shared" si="1780"/>
        <v>0</v>
      </c>
      <c r="O2390" t="str">
        <f t="shared" si="1781"/>
        <v>MG</v>
      </c>
      <c r="P2390">
        <f t="shared" si="1782"/>
        <v>3393</v>
      </c>
      <c r="Q2390" t="str">
        <f t="shared" si="1783"/>
        <v>Cara Losch</v>
      </c>
      <c r="R2390" t="str">
        <f t="shared" si="1784"/>
        <v>East</v>
      </c>
    </row>
    <row r="2391" spans="1:18">
      <c r="A2391" t="s">
        <v>2555</v>
      </c>
      <c r="B2391" t="s">
        <v>32</v>
      </c>
      <c r="C2391" t="s">
        <v>56</v>
      </c>
      <c r="D2391" t="s">
        <v>203</v>
      </c>
      <c r="E2391" t="s">
        <v>52</v>
      </c>
      <c r="F2391" s="1">
        <v>42872</v>
      </c>
      <c r="G2391" s="1">
        <v>42880</v>
      </c>
      <c r="H2391">
        <v>0</v>
      </c>
      <c r="I2391" t="str">
        <f>VLOOKUP(pipeline!D2391,account,2,FALSE)</f>
        <v>software</v>
      </c>
      <c r="J2391">
        <f t="shared" si="1776"/>
        <v>2002</v>
      </c>
      <c r="K2391">
        <f t="shared" si="1777"/>
        <v>987.39</v>
      </c>
      <c r="L2391">
        <f t="shared" si="1778"/>
        <v>2253</v>
      </c>
      <c r="M2391" t="str">
        <f t="shared" si="1779"/>
        <v>United States</v>
      </c>
      <c r="N2391">
        <f t="shared" si="1780"/>
        <v>0</v>
      </c>
      <c r="O2391" t="str">
        <f t="shared" si="1781"/>
        <v>MG</v>
      </c>
      <c r="P2391">
        <f t="shared" si="1782"/>
        <v>55</v>
      </c>
      <c r="Q2391" t="str">
        <f t="shared" si="1783"/>
        <v>Rocco Neubert</v>
      </c>
      <c r="R2391" t="str">
        <f t="shared" si="1784"/>
        <v>East</v>
      </c>
    </row>
    <row r="2392" spans="1:18">
      <c r="A2392" t="s">
        <v>2556</v>
      </c>
      <c r="B2392" t="s">
        <v>25</v>
      </c>
      <c r="C2392" t="s">
        <v>58</v>
      </c>
      <c r="D2392" t="s">
        <v>158</v>
      </c>
      <c r="E2392" t="s">
        <v>50</v>
      </c>
      <c r="F2392" s="1">
        <v>42872</v>
      </c>
      <c r="G2392" s="1">
        <v>42958</v>
      </c>
      <c r="H2392">
        <v>1110</v>
      </c>
      <c r="I2392" t="str">
        <f>VLOOKUP(pipeline!D2392,account,2,FALSE)</f>
        <v>finance</v>
      </c>
      <c r="J2392">
        <f t="shared" si="1776"/>
        <v>2006</v>
      </c>
      <c r="K2392">
        <f t="shared" si="1777"/>
        <v>1102.43</v>
      </c>
      <c r="L2392">
        <f t="shared" si="1778"/>
        <v>1759</v>
      </c>
      <c r="M2392" t="str">
        <f t="shared" si="1779"/>
        <v>United States</v>
      </c>
      <c r="N2392">
        <f t="shared" si="1780"/>
        <v>0</v>
      </c>
      <c r="O2392" t="str">
        <f t="shared" si="1781"/>
        <v>GTX</v>
      </c>
      <c r="P2392">
        <f t="shared" si="1782"/>
        <v>1096</v>
      </c>
      <c r="Q2392" t="str">
        <f t="shared" si="1783"/>
        <v>Melvin Marxen</v>
      </c>
      <c r="R2392" t="str">
        <f t="shared" si="1784"/>
        <v>Central</v>
      </c>
    </row>
    <row r="2393" spans="1:18">
      <c r="A2393" t="s">
        <v>2557</v>
      </c>
      <c r="B2393" t="s">
        <v>34</v>
      </c>
      <c r="C2393" t="s">
        <v>55</v>
      </c>
      <c r="D2393" t="s">
        <v>200</v>
      </c>
      <c r="E2393" t="s">
        <v>50</v>
      </c>
      <c r="F2393" s="1">
        <v>42872</v>
      </c>
      <c r="G2393" s="1">
        <v>42882</v>
      </c>
      <c r="H2393">
        <v>441</v>
      </c>
      <c r="I2393" t="str">
        <f>VLOOKUP(pipeline!D2393,account,2,FALSE)</f>
        <v>finance</v>
      </c>
      <c r="J2393">
        <f t="shared" si="1776"/>
        <v>1998</v>
      </c>
      <c r="K2393">
        <f t="shared" si="1777"/>
        <v>2022.14</v>
      </c>
      <c r="L2393">
        <f t="shared" si="1778"/>
        <v>5113</v>
      </c>
      <c r="M2393" t="str">
        <f t="shared" si="1779"/>
        <v>United States</v>
      </c>
      <c r="N2393">
        <f t="shared" si="1780"/>
        <v>0</v>
      </c>
      <c r="O2393" t="str">
        <f t="shared" si="1781"/>
        <v>GTX</v>
      </c>
      <c r="P2393">
        <f t="shared" si="1782"/>
        <v>550</v>
      </c>
      <c r="Q2393" t="str">
        <f t="shared" si="1783"/>
        <v>Rocco Neubert</v>
      </c>
      <c r="R2393" t="str">
        <f t="shared" si="1784"/>
        <v>East</v>
      </c>
    </row>
    <row r="2394" spans="1:18">
      <c r="A2394" t="s">
        <v>2558</v>
      </c>
      <c r="B2394" t="s">
        <v>13</v>
      </c>
      <c r="C2394" t="s">
        <v>55</v>
      </c>
      <c r="D2394" t="s">
        <v>306</v>
      </c>
      <c r="E2394" t="s">
        <v>50</v>
      </c>
      <c r="F2394" s="1">
        <v>42872</v>
      </c>
      <c r="G2394" s="1">
        <v>42955</v>
      </c>
      <c r="H2394">
        <v>553</v>
      </c>
      <c r="I2394" t="str">
        <f>VLOOKUP(pipeline!D2394,account,2,FALSE)</f>
        <v>technolgy</v>
      </c>
      <c r="J2394">
        <f t="shared" ref="J2394:J2409" si="1785">VLOOKUP(D2394,account,3,FALSE)</f>
        <v>1997</v>
      </c>
      <c r="K2394">
        <f t="shared" ref="K2394:K2409" si="1786">VLOOKUP(D2394,account,4,FALSE)</f>
        <v>8170.38</v>
      </c>
      <c r="L2394">
        <f t="shared" ref="L2394:L2409" si="1787">VLOOKUP(D2394,account,5,FALSE)</f>
        <v>16499</v>
      </c>
      <c r="M2394" t="str">
        <f t="shared" ref="M2394:M2409" si="1788">VLOOKUP(D2394,account,6,FALSE)</f>
        <v>Korea</v>
      </c>
      <c r="N2394">
        <f t="shared" ref="N2394:N2409" si="1789">VLOOKUP(D2394,accounts,7,FALSE)</f>
        <v>0</v>
      </c>
      <c r="O2394" t="str">
        <f t="shared" ref="O2394:O2409" si="1790">VLOOKUP(C2394,products,2,FALSE)</f>
        <v>GTX</v>
      </c>
      <c r="P2394">
        <f t="shared" si="1782"/>
        <v>550</v>
      </c>
      <c r="Q2394" t="str">
        <f t="shared" si="1783"/>
        <v>Celia Rouche</v>
      </c>
      <c r="R2394" t="str">
        <f t="shared" si="1784"/>
        <v>West</v>
      </c>
    </row>
    <row r="2395" spans="1:18">
      <c r="A2395" t="s">
        <v>2559</v>
      </c>
      <c r="B2395" t="s">
        <v>14</v>
      </c>
      <c r="C2395" t="s">
        <v>57</v>
      </c>
      <c r="D2395" t="s">
        <v>106</v>
      </c>
      <c r="E2395" t="s">
        <v>50</v>
      </c>
      <c r="F2395" s="1">
        <v>42872</v>
      </c>
      <c r="G2395" s="1">
        <v>42890</v>
      </c>
      <c r="H2395">
        <v>3624</v>
      </c>
      <c r="I2395" t="str">
        <f>VLOOKUP(pipeline!D2395,account,2,FALSE)</f>
        <v>software</v>
      </c>
      <c r="J2395">
        <f t="shared" si="1785"/>
        <v>1996</v>
      </c>
      <c r="K2395">
        <f t="shared" si="1786"/>
        <v>6354.87</v>
      </c>
      <c r="L2395">
        <f t="shared" si="1787"/>
        <v>16780</v>
      </c>
      <c r="M2395" t="str">
        <f t="shared" si="1788"/>
        <v>United States</v>
      </c>
      <c r="N2395" t="str">
        <f t="shared" si="1789"/>
        <v>Bubba Gump</v>
      </c>
      <c r="O2395" t="str">
        <f t="shared" si="1790"/>
        <v>MG</v>
      </c>
      <c r="P2395">
        <f t="shared" si="1782"/>
        <v>3393</v>
      </c>
      <c r="Q2395" t="str">
        <f t="shared" si="1783"/>
        <v>Celia Rouche</v>
      </c>
      <c r="R2395" t="str">
        <f t="shared" si="1784"/>
        <v>West</v>
      </c>
    </row>
    <row r="2396" spans="1:18">
      <c r="A2396" t="s">
        <v>2560</v>
      </c>
      <c r="B2396" t="s">
        <v>27</v>
      </c>
      <c r="C2396" t="s">
        <v>55</v>
      </c>
      <c r="D2396" t="s">
        <v>147</v>
      </c>
      <c r="E2396" t="s">
        <v>52</v>
      </c>
      <c r="F2396" s="1">
        <v>42872</v>
      </c>
      <c r="G2396" s="1">
        <v>42886</v>
      </c>
      <c r="H2396">
        <v>0</v>
      </c>
      <c r="I2396" t="str">
        <f>VLOOKUP(pipeline!D2396,account,2,FALSE)</f>
        <v>retail</v>
      </c>
      <c r="J2396">
        <f t="shared" si="1785"/>
        <v>2007</v>
      </c>
      <c r="K2396">
        <f t="shared" si="1786"/>
        <v>894.33</v>
      </c>
      <c r="L2396">
        <f t="shared" si="1787"/>
        <v>1635</v>
      </c>
      <c r="M2396" t="str">
        <f t="shared" si="1788"/>
        <v>Italy</v>
      </c>
      <c r="N2396">
        <f t="shared" si="1789"/>
        <v>0</v>
      </c>
      <c r="O2396" t="str">
        <f t="shared" si="1790"/>
        <v>GTX</v>
      </c>
      <c r="P2396">
        <f t="shared" si="1782"/>
        <v>550</v>
      </c>
      <c r="Q2396" t="str">
        <f t="shared" si="1783"/>
        <v>Melvin Marxen</v>
      </c>
      <c r="R2396" t="str">
        <f t="shared" si="1784"/>
        <v>Central</v>
      </c>
    </row>
    <row r="2397" spans="1:18">
      <c r="A2397" t="s">
        <v>2561</v>
      </c>
      <c r="B2397" t="s">
        <v>39</v>
      </c>
      <c r="C2397" t="s">
        <v>57</v>
      </c>
      <c r="D2397" t="s">
        <v>266</v>
      </c>
      <c r="E2397" t="s">
        <v>53</v>
      </c>
      <c r="F2397" s="1">
        <v>42872</v>
      </c>
      <c r="I2397" t="str">
        <f>VLOOKUP(pipeline!D2397,account,2,FALSE)</f>
        <v>finance</v>
      </c>
      <c r="J2397">
        <f t="shared" si="1785"/>
        <v>1993</v>
      </c>
      <c r="K2397">
        <f t="shared" si="1786"/>
        <v>7537.24</v>
      </c>
      <c r="L2397">
        <f t="shared" si="1787"/>
        <v>20293</v>
      </c>
      <c r="M2397" t="str">
        <f t="shared" si="1788"/>
        <v>United States</v>
      </c>
      <c r="N2397">
        <f t="shared" si="1789"/>
        <v>0</v>
      </c>
      <c r="O2397" t="str">
        <f t="shared" si="1790"/>
        <v>MG</v>
      </c>
      <c r="P2397">
        <f t="shared" si="1782"/>
        <v>3393</v>
      </c>
      <c r="Q2397" t="str">
        <f t="shared" si="1783"/>
        <v>Summer Sewald</v>
      </c>
      <c r="R2397" t="str">
        <f t="shared" si="1784"/>
        <v>West</v>
      </c>
    </row>
    <row r="2398" spans="1:18">
      <c r="A2398" t="s">
        <v>2562</v>
      </c>
      <c r="B2398" t="s">
        <v>21</v>
      </c>
      <c r="C2398" t="s">
        <v>56</v>
      </c>
      <c r="D2398" t="s">
        <v>129</v>
      </c>
      <c r="E2398" t="s">
        <v>52</v>
      </c>
      <c r="F2398" s="1">
        <v>42872</v>
      </c>
      <c r="G2398" s="1">
        <v>42955</v>
      </c>
      <c r="H2398">
        <v>0</v>
      </c>
      <c r="I2398" t="str">
        <f>VLOOKUP(pipeline!D2398,account,2,FALSE)</f>
        <v>marketing</v>
      </c>
      <c r="J2398">
        <f t="shared" si="1785"/>
        <v>1995</v>
      </c>
      <c r="K2398">
        <f t="shared" si="1786"/>
        <v>2173.98</v>
      </c>
      <c r="L2398">
        <f t="shared" si="1787"/>
        <v>2928</v>
      </c>
      <c r="M2398" t="str">
        <f t="shared" si="1788"/>
        <v>United States</v>
      </c>
      <c r="N2398" t="str">
        <f t="shared" si="1789"/>
        <v>Inity</v>
      </c>
      <c r="O2398" t="str">
        <f t="shared" si="1790"/>
        <v>MG</v>
      </c>
      <c r="P2398">
        <f t="shared" si="1782"/>
        <v>55</v>
      </c>
      <c r="Q2398" t="str">
        <f t="shared" si="1783"/>
        <v>Dustin Brinkmann</v>
      </c>
      <c r="R2398" t="str">
        <f t="shared" si="1784"/>
        <v>Central</v>
      </c>
    </row>
    <row r="2399" spans="1:18">
      <c r="A2399" t="s">
        <v>2563</v>
      </c>
      <c r="B2399" t="s">
        <v>15</v>
      </c>
      <c r="C2399" t="s">
        <v>56</v>
      </c>
      <c r="D2399" t="s">
        <v>91</v>
      </c>
      <c r="E2399" t="s">
        <v>52</v>
      </c>
      <c r="F2399" s="1">
        <v>42872</v>
      </c>
      <c r="G2399" s="1">
        <v>42965</v>
      </c>
      <c r="H2399">
        <v>0</v>
      </c>
      <c r="I2399" t="str">
        <f>VLOOKUP(pipeline!D2399,account,2,FALSE)</f>
        <v>retail</v>
      </c>
      <c r="J2399">
        <f t="shared" si="1785"/>
        <v>1989</v>
      </c>
      <c r="K2399">
        <f t="shared" si="1786"/>
        <v>1388.67</v>
      </c>
      <c r="L2399">
        <f t="shared" si="1787"/>
        <v>3583</v>
      </c>
      <c r="M2399" t="str">
        <f t="shared" si="1788"/>
        <v>United States</v>
      </c>
      <c r="N2399">
        <f t="shared" si="1789"/>
        <v>0</v>
      </c>
      <c r="O2399" t="str">
        <f t="shared" si="1790"/>
        <v>MG</v>
      </c>
      <c r="P2399">
        <f t="shared" si="1782"/>
        <v>55</v>
      </c>
      <c r="Q2399" t="str">
        <f t="shared" si="1783"/>
        <v>Celia Rouche</v>
      </c>
      <c r="R2399" t="str">
        <f t="shared" si="1784"/>
        <v>West</v>
      </c>
    </row>
    <row r="2400" spans="1:18">
      <c r="A2400" t="s">
        <v>2564</v>
      </c>
      <c r="B2400" t="s">
        <v>9</v>
      </c>
      <c r="C2400" t="s">
        <v>56</v>
      </c>
      <c r="D2400" t="s">
        <v>200</v>
      </c>
      <c r="E2400" t="s">
        <v>52</v>
      </c>
      <c r="F2400" s="1">
        <v>42872</v>
      </c>
      <c r="G2400" s="1">
        <v>42884</v>
      </c>
      <c r="H2400">
        <v>0</v>
      </c>
      <c r="I2400" t="str">
        <f>VLOOKUP(pipeline!D2400,account,2,FALSE)</f>
        <v>finance</v>
      </c>
      <c r="J2400">
        <f t="shared" si="1785"/>
        <v>1998</v>
      </c>
      <c r="K2400">
        <f t="shared" si="1786"/>
        <v>2022.14</v>
      </c>
      <c r="L2400">
        <f t="shared" si="1787"/>
        <v>5113</v>
      </c>
      <c r="M2400" t="str">
        <f t="shared" si="1788"/>
        <v>United States</v>
      </c>
      <c r="N2400">
        <f t="shared" si="1789"/>
        <v>0</v>
      </c>
      <c r="O2400" t="str">
        <f t="shared" si="1790"/>
        <v>MG</v>
      </c>
      <c r="P2400">
        <f t="shared" si="1782"/>
        <v>55</v>
      </c>
      <c r="Q2400" t="str">
        <f t="shared" si="1783"/>
        <v>Cara Losch</v>
      </c>
      <c r="R2400" t="str">
        <f t="shared" si="1784"/>
        <v>East</v>
      </c>
    </row>
    <row r="2401" spans="1:18">
      <c r="A2401" t="s">
        <v>2565</v>
      </c>
      <c r="B2401" t="s">
        <v>23</v>
      </c>
      <c r="C2401" t="s">
        <v>56</v>
      </c>
      <c r="D2401" t="s">
        <v>85</v>
      </c>
      <c r="E2401" t="s">
        <v>50</v>
      </c>
      <c r="F2401" s="1">
        <v>42872</v>
      </c>
      <c r="G2401" s="1">
        <v>42998</v>
      </c>
      <c r="H2401">
        <v>51</v>
      </c>
      <c r="I2401" t="str">
        <f>VLOOKUP(pipeline!D2401,account,2,FALSE)</f>
        <v>software</v>
      </c>
      <c r="J2401">
        <f t="shared" si="1785"/>
        <v>1998</v>
      </c>
      <c r="K2401">
        <f t="shared" si="1786"/>
        <v>2714.9</v>
      </c>
      <c r="L2401">
        <f t="shared" si="1787"/>
        <v>2641</v>
      </c>
      <c r="M2401" t="str">
        <f t="shared" si="1788"/>
        <v>United States</v>
      </c>
      <c r="N2401" t="str">
        <f t="shared" si="1789"/>
        <v>Acme Corporation</v>
      </c>
      <c r="O2401" t="str">
        <f t="shared" si="1790"/>
        <v>MG</v>
      </c>
      <c r="P2401">
        <f t="shared" si="1782"/>
        <v>55</v>
      </c>
      <c r="Q2401" t="str">
        <f t="shared" si="1783"/>
        <v>Dustin Brinkmann</v>
      </c>
      <c r="R2401" t="str">
        <f t="shared" si="1784"/>
        <v>Central</v>
      </c>
    </row>
    <row r="2402" spans="1:18">
      <c r="A2402" t="s">
        <v>2566</v>
      </c>
      <c r="B2402" t="s">
        <v>10</v>
      </c>
      <c r="C2402" t="s">
        <v>57</v>
      </c>
      <c r="D2402" t="s">
        <v>164</v>
      </c>
      <c r="E2402" t="s">
        <v>50</v>
      </c>
      <c r="F2402" s="1">
        <v>42872</v>
      </c>
      <c r="G2402" s="1">
        <v>42948</v>
      </c>
      <c r="H2402">
        <v>3033</v>
      </c>
      <c r="I2402" t="str">
        <f>VLOOKUP(pipeline!D2402,account,2,FALSE)</f>
        <v>medical</v>
      </c>
      <c r="J2402">
        <f t="shared" si="1785"/>
        <v>1994</v>
      </c>
      <c r="K2402">
        <f t="shared" si="1786"/>
        <v>2818.38</v>
      </c>
      <c r="L2402">
        <f t="shared" si="1787"/>
        <v>6290</v>
      </c>
      <c r="M2402" t="str">
        <f t="shared" si="1788"/>
        <v>United States</v>
      </c>
      <c r="N2402">
        <f t="shared" si="1789"/>
        <v>0</v>
      </c>
      <c r="O2402" t="str">
        <f t="shared" si="1790"/>
        <v>MG</v>
      </c>
      <c r="P2402">
        <f t="shared" si="1782"/>
        <v>3393</v>
      </c>
      <c r="Q2402" t="str">
        <f t="shared" si="1783"/>
        <v>Cara Losch</v>
      </c>
      <c r="R2402" t="str">
        <f t="shared" si="1784"/>
        <v>East</v>
      </c>
    </row>
    <row r="2403" spans="1:18">
      <c r="A2403" t="s">
        <v>2567</v>
      </c>
      <c r="B2403" t="s">
        <v>41</v>
      </c>
      <c r="C2403" t="s">
        <v>56</v>
      </c>
      <c r="D2403" t="s">
        <v>87</v>
      </c>
      <c r="E2403" t="s">
        <v>52</v>
      </c>
      <c r="F2403" s="1">
        <v>42872</v>
      </c>
      <c r="G2403" s="1">
        <v>42881</v>
      </c>
      <c r="H2403">
        <v>0</v>
      </c>
      <c r="I2403" t="str">
        <f>VLOOKUP(pipeline!D2403,account,2,FALSE)</f>
        <v>services</v>
      </c>
      <c r="J2403">
        <f t="shared" si="1785"/>
        <v>1982</v>
      </c>
      <c r="K2403">
        <f t="shared" si="1786"/>
        <v>792.46</v>
      </c>
      <c r="L2403">
        <f t="shared" si="1787"/>
        <v>1299</v>
      </c>
      <c r="M2403" t="str">
        <f t="shared" si="1788"/>
        <v>United States</v>
      </c>
      <c r="N2403">
        <f t="shared" si="1789"/>
        <v>0</v>
      </c>
      <c r="O2403" t="str">
        <f t="shared" si="1790"/>
        <v>MG</v>
      </c>
      <c r="P2403">
        <f t="shared" si="1782"/>
        <v>55</v>
      </c>
      <c r="Q2403" t="str">
        <f t="shared" si="1783"/>
        <v>Summer Sewald</v>
      </c>
      <c r="R2403" t="str">
        <f t="shared" si="1784"/>
        <v>West</v>
      </c>
    </row>
    <row r="2404" spans="1:18">
      <c r="A2404" t="s">
        <v>2568</v>
      </c>
      <c r="B2404" t="s">
        <v>19</v>
      </c>
      <c r="C2404" t="s">
        <v>56</v>
      </c>
      <c r="D2404" t="s">
        <v>117</v>
      </c>
      <c r="E2404" t="s">
        <v>52</v>
      </c>
      <c r="F2404" s="1">
        <v>42873</v>
      </c>
      <c r="G2404" s="1">
        <v>42879</v>
      </c>
      <c r="H2404">
        <v>0</v>
      </c>
      <c r="I2404" t="str">
        <f>VLOOKUP(pipeline!D2404,account,2,FALSE)</f>
        <v>services</v>
      </c>
      <c r="J2404">
        <f t="shared" si="1785"/>
        <v>1997</v>
      </c>
      <c r="K2404">
        <f t="shared" si="1786"/>
        <v>2041.73</v>
      </c>
      <c r="L2404">
        <f t="shared" si="1787"/>
        <v>5276</v>
      </c>
      <c r="M2404" t="str">
        <f t="shared" si="1788"/>
        <v>United States</v>
      </c>
      <c r="N2404">
        <f t="shared" si="1789"/>
        <v>0</v>
      </c>
      <c r="O2404" t="str">
        <f t="shared" si="1790"/>
        <v>MG</v>
      </c>
      <c r="P2404">
        <f t="shared" si="1782"/>
        <v>55</v>
      </c>
      <c r="Q2404" t="str">
        <f t="shared" si="1783"/>
        <v>Dustin Brinkmann</v>
      </c>
      <c r="R2404" t="str">
        <f t="shared" si="1784"/>
        <v>Central</v>
      </c>
    </row>
    <row r="2405" spans="1:18">
      <c r="A2405" t="s">
        <v>2569</v>
      </c>
      <c r="B2405" t="s">
        <v>19</v>
      </c>
      <c r="C2405" t="s">
        <v>56</v>
      </c>
      <c r="D2405" t="s">
        <v>89</v>
      </c>
      <c r="E2405" t="s">
        <v>50</v>
      </c>
      <c r="F2405" s="1">
        <v>42873</v>
      </c>
      <c r="G2405" s="1">
        <v>42888</v>
      </c>
      <c r="H2405">
        <v>58</v>
      </c>
      <c r="I2405" t="str">
        <f>VLOOKUP(pipeline!D2405,account,2,FALSE)</f>
        <v>medical</v>
      </c>
      <c r="J2405">
        <f t="shared" si="1785"/>
        <v>1992</v>
      </c>
      <c r="K2405">
        <f t="shared" si="1786"/>
        <v>3922.42</v>
      </c>
      <c r="L2405">
        <f t="shared" si="1787"/>
        <v>6837</v>
      </c>
      <c r="M2405" t="str">
        <f t="shared" si="1788"/>
        <v>United States</v>
      </c>
      <c r="N2405">
        <f t="shared" si="1789"/>
        <v>0</v>
      </c>
      <c r="O2405" t="str">
        <f t="shared" si="1790"/>
        <v>MG</v>
      </c>
      <c r="P2405">
        <f t="shared" si="1782"/>
        <v>55</v>
      </c>
      <c r="Q2405" t="str">
        <f t="shared" si="1783"/>
        <v>Dustin Brinkmann</v>
      </c>
      <c r="R2405" t="str">
        <f t="shared" si="1784"/>
        <v>Central</v>
      </c>
    </row>
    <row r="2406" spans="1:18">
      <c r="A2406" t="s">
        <v>2570</v>
      </c>
      <c r="B2406" t="s">
        <v>19</v>
      </c>
      <c r="C2406" t="s">
        <v>56</v>
      </c>
      <c r="D2406" t="s">
        <v>442</v>
      </c>
      <c r="E2406" t="s">
        <v>50</v>
      </c>
      <c r="F2406" s="1">
        <v>42873</v>
      </c>
      <c r="G2406" s="1">
        <v>42993</v>
      </c>
      <c r="H2406">
        <v>51</v>
      </c>
      <c r="I2406" t="str">
        <f>VLOOKUP(pipeline!D2406,account,2,FALSE)</f>
        <v>retail</v>
      </c>
      <c r="J2406">
        <f t="shared" si="1785"/>
        <v>1988</v>
      </c>
      <c r="K2406">
        <f t="shared" si="1786"/>
        <v>1376.8</v>
      </c>
      <c r="L2406">
        <f t="shared" si="1787"/>
        <v>1165</v>
      </c>
      <c r="M2406" t="str">
        <f t="shared" si="1788"/>
        <v>Belgium</v>
      </c>
      <c r="N2406">
        <f t="shared" si="1789"/>
        <v>0</v>
      </c>
      <c r="O2406" t="str">
        <f t="shared" si="1790"/>
        <v>MG</v>
      </c>
      <c r="P2406">
        <f t="shared" si="1782"/>
        <v>55</v>
      </c>
      <c r="Q2406" t="str">
        <f t="shared" si="1783"/>
        <v>Dustin Brinkmann</v>
      </c>
      <c r="R2406" t="str">
        <f t="shared" si="1784"/>
        <v>Central</v>
      </c>
    </row>
    <row r="2407" spans="1:18">
      <c r="A2407" t="s">
        <v>2571</v>
      </c>
      <c r="B2407" t="s">
        <v>7</v>
      </c>
      <c r="C2407" t="s">
        <v>55</v>
      </c>
      <c r="D2407" t="s">
        <v>218</v>
      </c>
      <c r="E2407" t="s">
        <v>53</v>
      </c>
      <c r="F2407" s="1">
        <v>42873</v>
      </c>
      <c r="I2407" t="str">
        <f>VLOOKUP(pipeline!D2407,account,2,FALSE)</f>
        <v>technolgy</v>
      </c>
      <c r="J2407">
        <f t="shared" si="1785"/>
        <v>1992</v>
      </c>
      <c r="K2407">
        <f t="shared" si="1786"/>
        <v>1712.68</v>
      </c>
      <c r="L2407">
        <f t="shared" si="1787"/>
        <v>3194</v>
      </c>
      <c r="M2407" t="str">
        <f t="shared" si="1788"/>
        <v>United States</v>
      </c>
      <c r="N2407" t="str">
        <f t="shared" si="1789"/>
        <v>Acme Corporation</v>
      </c>
      <c r="O2407" t="str">
        <f t="shared" si="1790"/>
        <v>GTX</v>
      </c>
      <c r="P2407">
        <f t="shared" si="1782"/>
        <v>550</v>
      </c>
      <c r="Q2407" t="str">
        <f t="shared" si="1783"/>
        <v>Cara Losch</v>
      </c>
      <c r="R2407" t="str">
        <f t="shared" si="1784"/>
        <v>East</v>
      </c>
    </row>
    <row r="2408" spans="1:18">
      <c r="A2408" t="s">
        <v>2572</v>
      </c>
      <c r="B2408" t="s">
        <v>34</v>
      </c>
      <c r="C2408" t="s">
        <v>58</v>
      </c>
      <c r="D2408" t="s">
        <v>463</v>
      </c>
      <c r="E2408" t="s">
        <v>50</v>
      </c>
      <c r="F2408" s="1">
        <v>42873</v>
      </c>
      <c r="G2408" s="1">
        <v>42983</v>
      </c>
      <c r="H2408">
        <v>995</v>
      </c>
      <c r="I2408" t="str">
        <f>VLOOKUP(pipeline!D2408,account,2,FALSE)</f>
        <v>technolgy</v>
      </c>
      <c r="J2408">
        <f t="shared" si="1785"/>
        <v>2011</v>
      </c>
      <c r="K2408">
        <f t="shared" si="1786"/>
        <v>527.11</v>
      </c>
      <c r="L2408">
        <f t="shared" si="1787"/>
        <v>1428</v>
      </c>
      <c r="M2408" t="str">
        <f t="shared" si="1788"/>
        <v>United States</v>
      </c>
      <c r="N2408" t="str">
        <f t="shared" si="1789"/>
        <v>Acme Corporation</v>
      </c>
      <c r="O2408" t="str">
        <f t="shared" si="1790"/>
        <v>GTX</v>
      </c>
      <c r="P2408">
        <f t="shared" si="1782"/>
        <v>1096</v>
      </c>
      <c r="Q2408" t="str">
        <f t="shared" si="1783"/>
        <v>Rocco Neubert</v>
      </c>
      <c r="R2408" t="str">
        <f t="shared" si="1784"/>
        <v>East</v>
      </c>
    </row>
    <row r="2409" spans="1:18">
      <c r="A2409" t="s">
        <v>2573</v>
      </c>
      <c r="B2409" t="s">
        <v>14</v>
      </c>
      <c r="C2409" t="s">
        <v>59</v>
      </c>
      <c r="D2409" t="s">
        <v>241</v>
      </c>
      <c r="E2409" t="s">
        <v>53</v>
      </c>
      <c r="F2409" s="1">
        <v>42873</v>
      </c>
      <c r="I2409" t="str">
        <f>VLOOKUP(pipeline!D2409,account,2,FALSE)</f>
        <v>finance</v>
      </c>
      <c r="J2409">
        <f t="shared" si="1785"/>
        <v>1991</v>
      </c>
      <c r="K2409">
        <f t="shared" si="1786"/>
        <v>2819.5</v>
      </c>
      <c r="L2409">
        <f t="shared" si="1787"/>
        <v>7227</v>
      </c>
      <c r="M2409" t="str">
        <f t="shared" si="1788"/>
        <v>United States</v>
      </c>
      <c r="N2409" t="str">
        <f t="shared" si="1789"/>
        <v>Golddex</v>
      </c>
      <c r="O2409" t="str">
        <f t="shared" si="1790"/>
        <v>GTX</v>
      </c>
      <c r="P2409">
        <f t="shared" si="1782"/>
        <v>5482</v>
      </c>
      <c r="Q2409" t="str">
        <f t="shared" si="1783"/>
        <v>Celia Rouche</v>
      </c>
      <c r="R2409" t="str">
        <f t="shared" si="1784"/>
        <v>West</v>
      </c>
    </row>
    <row r="2410" spans="1:18">
      <c r="A2410" t="s">
        <v>2574</v>
      </c>
      <c r="B2410" t="s">
        <v>37</v>
      </c>
      <c r="C2410" t="s">
        <v>59</v>
      </c>
      <c r="D2410" t="s">
        <v>218</v>
      </c>
      <c r="E2410" t="s">
        <v>53</v>
      </c>
      <c r="F2410" s="1">
        <v>42873</v>
      </c>
      <c r="I2410" t="str">
        <f>VLOOKUP(pipeline!D2410,account,2,FALSE)</f>
        <v>technolgy</v>
      </c>
      <c r="J2410">
        <f t="shared" ref="J2410:J2417" si="1791">VLOOKUP(D2410,account,3,FALSE)</f>
        <v>1992</v>
      </c>
      <c r="K2410">
        <f t="shared" ref="K2410:K2417" si="1792">VLOOKUP(D2410,account,4,FALSE)</f>
        <v>1712.68</v>
      </c>
      <c r="L2410">
        <f t="shared" ref="L2410:L2417" si="1793">VLOOKUP(D2410,account,5,FALSE)</f>
        <v>3194</v>
      </c>
      <c r="M2410" t="str">
        <f t="shared" ref="M2410:M2417" si="1794">VLOOKUP(D2410,account,6,FALSE)</f>
        <v>United States</v>
      </c>
      <c r="N2410" t="str">
        <f t="shared" ref="N2410:N2417" si="1795">VLOOKUP(D2410,accounts,7,FALSE)</f>
        <v>Acme Corporation</v>
      </c>
      <c r="O2410" t="str">
        <f t="shared" ref="O2410:O2417" si="1796">VLOOKUP(C2410,products,2,FALSE)</f>
        <v>GTX</v>
      </c>
      <c r="P2410">
        <f t="shared" si="1782"/>
        <v>5482</v>
      </c>
      <c r="Q2410" t="str">
        <f t="shared" si="1783"/>
        <v>Summer Sewald</v>
      </c>
      <c r="R2410" t="str">
        <f t="shared" si="1784"/>
        <v>West</v>
      </c>
    </row>
    <row r="2411" spans="1:18">
      <c r="A2411" t="s">
        <v>2575</v>
      </c>
      <c r="B2411" t="s">
        <v>39</v>
      </c>
      <c r="C2411" t="s">
        <v>58</v>
      </c>
      <c r="D2411" t="s">
        <v>371</v>
      </c>
      <c r="E2411" t="s">
        <v>53</v>
      </c>
      <c r="F2411" s="1">
        <v>42873</v>
      </c>
      <c r="I2411" t="str">
        <f>VLOOKUP(pipeline!D2411,account,2,FALSE)</f>
        <v>retail</v>
      </c>
      <c r="J2411">
        <f t="shared" si="1791"/>
        <v>2003</v>
      </c>
      <c r="K2411">
        <f t="shared" si="1792"/>
        <v>223.8</v>
      </c>
      <c r="L2411">
        <f t="shared" si="1793"/>
        <v>299</v>
      </c>
      <c r="M2411" t="str">
        <f t="shared" si="1794"/>
        <v>United States</v>
      </c>
      <c r="N2411">
        <f t="shared" si="1795"/>
        <v>0</v>
      </c>
      <c r="O2411" t="str">
        <f t="shared" si="1796"/>
        <v>GTX</v>
      </c>
      <c r="P2411">
        <f t="shared" si="1782"/>
        <v>1096</v>
      </c>
      <c r="Q2411" t="str">
        <f t="shared" si="1783"/>
        <v>Summer Sewald</v>
      </c>
      <c r="R2411" t="str">
        <f t="shared" si="1784"/>
        <v>West</v>
      </c>
    </row>
    <row r="2412" spans="1:18">
      <c r="A2412" t="s">
        <v>2576</v>
      </c>
      <c r="B2412" t="s">
        <v>28</v>
      </c>
      <c r="C2412" t="s">
        <v>56</v>
      </c>
      <c r="D2412" t="s">
        <v>97</v>
      </c>
      <c r="E2412" t="s">
        <v>52</v>
      </c>
      <c r="F2412" s="1">
        <v>42873</v>
      </c>
      <c r="G2412" s="1">
        <v>42988</v>
      </c>
      <c r="H2412">
        <v>0</v>
      </c>
      <c r="I2412" t="str">
        <f>VLOOKUP(pipeline!D2412,account,2,FALSE)</f>
        <v>medical</v>
      </c>
      <c r="J2412">
        <f t="shared" si="1791"/>
        <v>2012</v>
      </c>
      <c r="K2412">
        <f t="shared" si="1792"/>
        <v>587.34</v>
      </c>
      <c r="L2412">
        <f t="shared" si="1793"/>
        <v>1356</v>
      </c>
      <c r="M2412" t="str">
        <f t="shared" si="1794"/>
        <v>Philipines</v>
      </c>
      <c r="N2412">
        <f t="shared" si="1795"/>
        <v>0</v>
      </c>
      <c r="O2412" t="str">
        <f t="shared" si="1796"/>
        <v>MG</v>
      </c>
      <c r="P2412">
        <f t="shared" si="1782"/>
        <v>55</v>
      </c>
      <c r="Q2412" t="str">
        <f t="shared" si="1783"/>
        <v>Melvin Marxen</v>
      </c>
      <c r="R2412" t="str">
        <f t="shared" si="1784"/>
        <v>Central</v>
      </c>
    </row>
    <row r="2413" spans="1:18">
      <c r="A2413" t="s">
        <v>2577</v>
      </c>
      <c r="B2413" t="s">
        <v>28</v>
      </c>
      <c r="C2413" t="s">
        <v>59</v>
      </c>
      <c r="D2413" t="s">
        <v>216</v>
      </c>
      <c r="E2413" t="s">
        <v>50</v>
      </c>
      <c r="F2413" s="1">
        <v>42873</v>
      </c>
      <c r="G2413" s="1">
        <v>42897</v>
      </c>
      <c r="H2413">
        <v>5241</v>
      </c>
      <c r="I2413" t="str">
        <f>VLOOKUP(pipeline!D2413,account,2,FALSE)</f>
        <v>entertainment</v>
      </c>
      <c r="J2413">
        <f t="shared" si="1791"/>
        <v>1998</v>
      </c>
      <c r="K2413">
        <f t="shared" si="1792"/>
        <v>217.87</v>
      </c>
      <c r="L2413">
        <f t="shared" si="1793"/>
        <v>551</v>
      </c>
      <c r="M2413" t="str">
        <f t="shared" si="1794"/>
        <v>United States</v>
      </c>
      <c r="N2413">
        <f t="shared" si="1795"/>
        <v>0</v>
      </c>
      <c r="O2413" t="str">
        <f t="shared" si="1796"/>
        <v>GTX</v>
      </c>
      <c r="P2413">
        <f t="shared" si="1782"/>
        <v>5482</v>
      </c>
      <c r="Q2413" t="str">
        <f t="shared" si="1783"/>
        <v>Melvin Marxen</v>
      </c>
      <c r="R2413" t="str">
        <f t="shared" si="1784"/>
        <v>Central</v>
      </c>
    </row>
    <row r="2414" spans="1:18">
      <c r="A2414" t="s">
        <v>2578</v>
      </c>
      <c r="B2414" t="s">
        <v>40</v>
      </c>
      <c r="C2414" t="s">
        <v>58</v>
      </c>
      <c r="D2414" t="s">
        <v>176</v>
      </c>
      <c r="E2414" t="s">
        <v>50</v>
      </c>
      <c r="F2414" s="1">
        <v>42873</v>
      </c>
      <c r="G2414" s="1">
        <v>42877</v>
      </c>
      <c r="H2414">
        <v>1082</v>
      </c>
      <c r="I2414" t="str">
        <f>VLOOKUP(pipeline!D2414,account,2,FALSE)</f>
        <v>services</v>
      </c>
      <c r="J2414">
        <f t="shared" si="1791"/>
        <v>1987</v>
      </c>
      <c r="K2414">
        <f t="shared" si="1792"/>
        <v>405.59</v>
      </c>
      <c r="L2414">
        <f t="shared" si="1793"/>
        <v>1179</v>
      </c>
      <c r="M2414" t="str">
        <f t="shared" si="1794"/>
        <v>Brazil</v>
      </c>
      <c r="N2414" t="str">
        <f t="shared" si="1795"/>
        <v>Warephase</v>
      </c>
      <c r="O2414" t="str">
        <f t="shared" si="1796"/>
        <v>GTX</v>
      </c>
      <c r="P2414">
        <f t="shared" si="1782"/>
        <v>1096</v>
      </c>
      <c r="Q2414" t="str">
        <f t="shared" si="1783"/>
        <v>Summer Sewald</v>
      </c>
      <c r="R2414" t="str">
        <f t="shared" si="1784"/>
        <v>West</v>
      </c>
    </row>
    <row r="2415" spans="1:18">
      <c r="A2415" t="s">
        <v>2579</v>
      </c>
      <c r="B2415" t="s">
        <v>29</v>
      </c>
      <c r="C2415" t="s">
        <v>55</v>
      </c>
      <c r="D2415" t="s">
        <v>155</v>
      </c>
      <c r="E2415" t="s">
        <v>50</v>
      </c>
      <c r="F2415" s="1">
        <v>42873</v>
      </c>
      <c r="G2415" s="1">
        <v>42891</v>
      </c>
      <c r="H2415">
        <v>616</v>
      </c>
      <c r="I2415" t="str">
        <f>VLOOKUP(pipeline!D2415,account,2,FALSE)</f>
        <v>technolgy</v>
      </c>
      <c r="J2415">
        <f t="shared" si="1791"/>
        <v>1983</v>
      </c>
      <c r="K2415">
        <f t="shared" si="1792"/>
        <v>1008.06</v>
      </c>
      <c r="L2415">
        <f t="shared" si="1793"/>
        <v>1238</v>
      </c>
      <c r="M2415" t="str">
        <f t="shared" si="1794"/>
        <v>United States</v>
      </c>
      <c r="N2415">
        <f t="shared" si="1795"/>
        <v>0</v>
      </c>
      <c r="O2415" t="str">
        <f t="shared" si="1796"/>
        <v>GTX</v>
      </c>
      <c r="P2415">
        <f t="shared" si="1782"/>
        <v>550</v>
      </c>
      <c r="Q2415" t="str">
        <f t="shared" si="1783"/>
        <v>Melvin Marxen</v>
      </c>
      <c r="R2415" t="str">
        <f t="shared" si="1784"/>
        <v>Central</v>
      </c>
    </row>
    <row r="2416" spans="1:18">
      <c r="A2416" t="s">
        <v>2580</v>
      </c>
      <c r="B2416" t="s">
        <v>9</v>
      </c>
      <c r="C2416" t="s">
        <v>56</v>
      </c>
      <c r="D2416" t="s">
        <v>350</v>
      </c>
      <c r="E2416" t="s">
        <v>52</v>
      </c>
      <c r="F2416" s="1">
        <v>42873</v>
      </c>
      <c r="G2416" s="1">
        <v>42961</v>
      </c>
      <c r="H2416">
        <v>0</v>
      </c>
      <c r="I2416" t="str">
        <f>VLOOKUP(pipeline!D2416,account,2,FALSE)</f>
        <v>technolgy</v>
      </c>
      <c r="J2416">
        <f t="shared" si="1791"/>
        <v>2011</v>
      </c>
      <c r="K2416">
        <f t="shared" si="1792"/>
        <v>40.79</v>
      </c>
      <c r="L2416">
        <f t="shared" si="1793"/>
        <v>142</v>
      </c>
      <c r="M2416" t="str">
        <f t="shared" si="1794"/>
        <v>China</v>
      </c>
      <c r="N2416">
        <f t="shared" si="1795"/>
        <v>0</v>
      </c>
      <c r="O2416" t="str">
        <f t="shared" si="1796"/>
        <v>MG</v>
      </c>
      <c r="P2416">
        <f t="shared" si="1782"/>
        <v>55</v>
      </c>
      <c r="Q2416" t="str">
        <f t="shared" si="1783"/>
        <v>Cara Losch</v>
      </c>
      <c r="R2416" t="str">
        <f t="shared" si="1784"/>
        <v>East</v>
      </c>
    </row>
    <row r="2417" spans="1:18">
      <c r="A2417" t="s">
        <v>2581</v>
      </c>
      <c r="B2417" t="s">
        <v>23</v>
      </c>
      <c r="C2417" t="s">
        <v>56</v>
      </c>
      <c r="D2417" t="s">
        <v>158</v>
      </c>
      <c r="E2417" t="s">
        <v>52</v>
      </c>
      <c r="F2417" s="1">
        <v>42873</v>
      </c>
      <c r="G2417" s="1">
        <v>42879</v>
      </c>
      <c r="H2417">
        <v>0</v>
      </c>
      <c r="I2417" t="str">
        <f>VLOOKUP(pipeline!D2417,account,2,FALSE)</f>
        <v>finance</v>
      </c>
      <c r="J2417">
        <f t="shared" si="1791"/>
        <v>2006</v>
      </c>
      <c r="K2417">
        <f t="shared" si="1792"/>
        <v>1102.43</v>
      </c>
      <c r="L2417">
        <f t="shared" si="1793"/>
        <v>1759</v>
      </c>
      <c r="M2417" t="str">
        <f t="shared" si="1794"/>
        <v>United States</v>
      </c>
      <c r="N2417">
        <f t="shared" si="1795"/>
        <v>0</v>
      </c>
      <c r="O2417" t="str">
        <f t="shared" si="1796"/>
        <v>MG</v>
      </c>
      <c r="P2417">
        <f t="shared" si="1782"/>
        <v>55</v>
      </c>
      <c r="Q2417" t="str">
        <f t="shared" si="1783"/>
        <v>Dustin Brinkmann</v>
      </c>
      <c r="R2417" t="str">
        <f t="shared" si="1784"/>
        <v>Central</v>
      </c>
    </row>
    <row r="2418" spans="1:18">
      <c r="A2418" t="s">
        <v>2582</v>
      </c>
      <c r="B2418" t="s">
        <v>41</v>
      </c>
      <c r="C2418" t="s">
        <v>55</v>
      </c>
      <c r="D2418" t="s">
        <v>196</v>
      </c>
      <c r="E2418" t="s">
        <v>52</v>
      </c>
      <c r="F2418" s="1">
        <v>42873</v>
      </c>
      <c r="G2418" s="1">
        <v>42911</v>
      </c>
      <c r="H2418">
        <v>0</v>
      </c>
      <c r="I2418" t="str">
        <f>VLOOKUP(pipeline!D2418,account,2,FALSE)</f>
        <v>employment</v>
      </c>
      <c r="J2418">
        <f t="shared" ref="J2418:J2431" si="1797">VLOOKUP(D2418,account,3,FALSE)</f>
        <v>1983</v>
      </c>
      <c r="K2418">
        <f t="shared" ref="K2418:K2431" si="1798">VLOOKUP(D2418,account,4,FALSE)</f>
        <v>2871.35</v>
      </c>
      <c r="L2418">
        <f t="shared" ref="L2418:L2431" si="1799">VLOOKUP(D2418,account,5,FALSE)</f>
        <v>9561</v>
      </c>
      <c r="M2418" t="str">
        <f t="shared" ref="M2418:M2431" si="1800">VLOOKUP(D2418,account,6,FALSE)</f>
        <v>United States</v>
      </c>
      <c r="N2418">
        <f t="shared" ref="N2418:N2431" si="1801">VLOOKUP(D2418,accounts,7,FALSE)</f>
        <v>0</v>
      </c>
      <c r="O2418" t="str">
        <f t="shared" ref="O2418:O2431" si="1802">VLOOKUP(C2418,products,2,FALSE)</f>
        <v>GTX</v>
      </c>
      <c r="P2418">
        <f t="shared" si="1782"/>
        <v>550</v>
      </c>
      <c r="Q2418" t="str">
        <f t="shared" si="1783"/>
        <v>Summer Sewald</v>
      </c>
      <c r="R2418" t="str">
        <f t="shared" si="1784"/>
        <v>West</v>
      </c>
    </row>
    <row r="2419" spans="1:18">
      <c r="A2419" t="s">
        <v>2583</v>
      </c>
      <c r="B2419" t="s">
        <v>41</v>
      </c>
      <c r="C2419" t="s">
        <v>56</v>
      </c>
      <c r="D2419" t="s">
        <v>194</v>
      </c>
      <c r="E2419" t="s">
        <v>52</v>
      </c>
      <c r="F2419" s="1">
        <v>42873</v>
      </c>
      <c r="G2419" s="1">
        <v>42878</v>
      </c>
      <c r="H2419">
        <v>0</v>
      </c>
      <c r="I2419" t="str">
        <f>VLOOKUP(pipeline!D2419,account,2,FALSE)</f>
        <v>medical</v>
      </c>
      <c r="J2419">
        <f t="shared" si="1797"/>
        <v>2004</v>
      </c>
      <c r="K2419">
        <f t="shared" si="1798"/>
        <v>1618.89</v>
      </c>
      <c r="L2419">
        <f t="shared" si="1799"/>
        <v>3889</v>
      </c>
      <c r="M2419" t="str">
        <f t="shared" si="1800"/>
        <v>United States</v>
      </c>
      <c r="N2419">
        <f t="shared" si="1801"/>
        <v>0</v>
      </c>
      <c r="O2419" t="str">
        <f t="shared" si="1802"/>
        <v>MG</v>
      </c>
      <c r="P2419">
        <f t="shared" si="1782"/>
        <v>55</v>
      </c>
      <c r="Q2419" t="str">
        <f t="shared" si="1783"/>
        <v>Summer Sewald</v>
      </c>
      <c r="R2419" t="str">
        <f t="shared" si="1784"/>
        <v>West</v>
      </c>
    </row>
    <row r="2420" spans="1:18">
      <c r="A2420" t="s">
        <v>2584</v>
      </c>
      <c r="B2420" t="s">
        <v>19</v>
      </c>
      <c r="C2420" t="s">
        <v>56</v>
      </c>
      <c r="D2420" t="s">
        <v>97</v>
      </c>
      <c r="E2420" t="s">
        <v>50</v>
      </c>
      <c r="F2420" s="1">
        <v>42874</v>
      </c>
      <c r="G2420" s="1">
        <v>42913</v>
      </c>
      <c r="H2420">
        <v>63</v>
      </c>
      <c r="I2420" t="str">
        <f>VLOOKUP(pipeline!D2420,account,2,FALSE)</f>
        <v>medical</v>
      </c>
      <c r="J2420">
        <f t="shared" si="1797"/>
        <v>2012</v>
      </c>
      <c r="K2420">
        <f t="shared" si="1798"/>
        <v>587.34</v>
      </c>
      <c r="L2420">
        <f t="shared" si="1799"/>
        <v>1356</v>
      </c>
      <c r="M2420" t="str">
        <f t="shared" si="1800"/>
        <v>Philipines</v>
      </c>
      <c r="N2420">
        <f t="shared" si="1801"/>
        <v>0</v>
      </c>
      <c r="O2420" t="str">
        <f t="shared" si="1802"/>
        <v>MG</v>
      </c>
      <c r="P2420">
        <f t="shared" ref="P2420:P2426" si="1803">VLOOKUP(C2420,products,3,FALSE)</f>
        <v>55</v>
      </c>
      <c r="Q2420" t="str">
        <f t="shared" ref="Q2420:Q2426" si="1804">VLOOKUP(B2420,sales,2,FALSE)</f>
        <v>Dustin Brinkmann</v>
      </c>
      <c r="R2420" t="str">
        <f t="shared" ref="R2420:R2426" si="1805">VLOOKUP(B2420,sales,3,FALSE)</f>
        <v>Central</v>
      </c>
    </row>
    <row r="2421" spans="1:18">
      <c r="A2421" t="s">
        <v>2585</v>
      </c>
      <c r="B2421" t="s">
        <v>31</v>
      </c>
      <c r="C2421" t="s">
        <v>57</v>
      </c>
      <c r="D2421" t="s">
        <v>210</v>
      </c>
      <c r="E2421" t="s">
        <v>52</v>
      </c>
      <c r="F2421" s="1">
        <v>42874</v>
      </c>
      <c r="G2421" s="1">
        <v>42875</v>
      </c>
      <c r="H2421">
        <v>0</v>
      </c>
      <c r="I2421" t="str">
        <f>VLOOKUP(pipeline!D2421,account,2,FALSE)</f>
        <v>technolgy</v>
      </c>
      <c r="J2421">
        <f t="shared" si="1797"/>
        <v>1980</v>
      </c>
      <c r="K2421">
        <f t="shared" si="1798"/>
        <v>7708.38</v>
      </c>
      <c r="L2421">
        <f t="shared" si="1799"/>
        <v>13756</v>
      </c>
      <c r="M2421" t="str">
        <f t="shared" si="1800"/>
        <v>United States</v>
      </c>
      <c r="N2421">
        <f t="shared" si="1801"/>
        <v>0</v>
      </c>
      <c r="O2421" t="str">
        <f t="shared" si="1802"/>
        <v>MG</v>
      </c>
      <c r="P2421">
        <f t="shared" si="1803"/>
        <v>3393</v>
      </c>
      <c r="Q2421" t="str">
        <f t="shared" si="1804"/>
        <v>Rocco Neubert</v>
      </c>
      <c r="R2421" t="str">
        <f t="shared" si="1805"/>
        <v>East</v>
      </c>
    </row>
    <row r="2422" spans="1:18">
      <c r="A2422" t="s">
        <v>2586</v>
      </c>
      <c r="B2422" t="s">
        <v>32</v>
      </c>
      <c r="C2422" t="s">
        <v>58</v>
      </c>
      <c r="D2422" t="s">
        <v>350</v>
      </c>
      <c r="E2422" t="s">
        <v>52</v>
      </c>
      <c r="F2422" s="1">
        <v>42874</v>
      </c>
      <c r="G2422" s="1">
        <v>42887</v>
      </c>
      <c r="H2422">
        <v>0</v>
      </c>
      <c r="I2422" t="str">
        <f>VLOOKUP(pipeline!D2422,account,2,FALSE)</f>
        <v>technolgy</v>
      </c>
      <c r="J2422">
        <f t="shared" si="1797"/>
        <v>2011</v>
      </c>
      <c r="K2422">
        <f t="shared" si="1798"/>
        <v>40.79</v>
      </c>
      <c r="L2422">
        <f t="shared" si="1799"/>
        <v>142</v>
      </c>
      <c r="M2422" t="str">
        <f t="shared" si="1800"/>
        <v>China</v>
      </c>
      <c r="N2422">
        <f t="shared" si="1801"/>
        <v>0</v>
      </c>
      <c r="O2422" t="str">
        <f t="shared" si="1802"/>
        <v>GTX</v>
      </c>
      <c r="P2422">
        <f t="shared" si="1803"/>
        <v>1096</v>
      </c>
      <c r="Q2422" t="str">
        <f t="shared" si="1804"/>
        <v>Rocco Neubert</v>
      </c>
      <c r="R2422" t="str">
        <f t="shared" si="1805"/>
        <v>East</v>
      </c>
    </row>
    <row r="2423" spans="1:18">
      <c r="A2423" t="s">
        <v>2587</v>
      </c>
      <c r="B2423" t="s">
        <v>32</v>
      </c>
      <c r="C2423" t="s">
        <v>58</v>
      </c>
      <c r="D2423" t="s">
        <v>214</v>
      </c>
      <c r="E2423" t="s">
        <v>50</v>
      </c>
      <c r="F2423" s="1">
        <v>42874</v>
      </c>
      <c r="G2423" s="1">
        <v>42966</v>
      </c>
      <c r="H2423">
        <v>1131</v>
      </c>
      <c r="I2423" t="str">
        <f>VLOOKUP(pipeline!D2423,account,2,FALSE)</f>
        <v>medical</v>
      </c>
      <c r="J2423">
        <f t="shared" si="1797"/>
        <v>1999</v>
      </c>
      <c r="K2423">
        <f t="shared" si="1798"/>
        <v>251.41</v>
      </c>
      <c r="L2423">
        <f t="shared" si="1799"/>
        <v>495</v>
      </c>
      <c r="M2423" t="str">
        <f t="shared" si="1800"/>
        <v>United States</v>
      </c>
      <c r="N2423">
        <f t="shared" si="1801"/>
        <v>0</v>
      </c>
      <c r="O2423" t="str">
        <f t="shared" si="1802"/>
        <v>GTX</v>
      </c>
      <c r="P2423">
        <f t="shared" si="1803"/>
        <v>1096</v>
      </c>
      <c r="Q2423" t="str">
        <f t="shared" si="1804"/>
        <v>Rocco Neubert</v>
      </c>
      <c r="R2423" t="str">
        <f t="shared" si="1805"/>
        <v>East</v>
      </c>
    </row>
    <row r="2424" spans="1:18">
      <c r="A2424" t="s">
        <v>2588</v>
      </c>
      <c r="B2424" t="s">
        <v>7</v>
      </c>
      <c r="C2424" t="s">
        <v>55</v>
      </c>
      <c r="D2424" t="s">
        <v>121</v>
      </c>
      <c r="E2424" t="s">
        <v>50</v>
      </c>
      <c r="F2424" s="1">
        <v>42874</v>
      </c>
      <c r="G2424" s="1">
        <v>42982</v>
      </c>
      <c r="H2424">
        <v>503</v>
      </c>
      <c r="I2424" t="str">
        <f>VLOOKUP(pipeline!D2424,account,2,FALSE)</f>
        <v>retail</v>
      </c>
      <c r="J2424">
        <f t="shared" si="1797"/>
        <v>1995</v>
      </c>
      <c r="K2424">
        <f t="shared" si="1798"/>
        <v>5158.71</v>
      </c>
      <c r="L2424">
        <f t="shared" si="1799"/>
        <v>17479</v>
      </c>
      <c r="M2424" t="str">
        <f t="shared" si="1800"/>
        <v>Japan</v>
      </c>
      <c r="N2424">
        <f t="shared" si="1801"/>
        <v>0</v>
      </c>
      <c r="O2424" t="str">
        <f t="shared" si="1802"/>
        <v>GTX</v>
      </c>
      <c r="P2424">
        <f t="shared" si="1803"/>
        <v>550</v>
      </c>
      <c r="Q2424" t="str">
        <f t="shared" si="1804"/>
        <v>Cara Losch</v>
      </c>
      <c r="R2424" t="str">
        <f t="shared" si="1805"/>
        <v>East</v>
      </c>
    </row>
    <row r="2425" spans="1:18">
      <c r="A2425" t="s">
        <v>2589</v>
      </c>
      <c r="B2425" t="s">
        <v>7</v>
      </c>
      <c r="C2425" t="s">
        <v>55</v>
      </c>
      <c r="D2425" t="s">
        <v>817</v>
      </c>
      <c r="E2425" t="s">
        <v>50</v>
      </c>
      <c r="F2425" s="1">
        <v>42874</v>
      </c>
      <c r="G2425" s="1">
        <v>42950</v>
      </c>
      <c r="H2425">
        <v>516</v>
      </c>
      <c r="I2425" t="str">
        <f>VLOOKUP(pipeline!D2425,account,2,FALSE)</f>
        <v>entertainment</v>
      </c>
      <c r="J2425">
        <f t="shared" si="1797"/>
        <v>1989</v>
      </c>
      <c r="K2425">
        <f t="shared" si="1798"/>
        <v>665.06</v>
      </c>
      <c r="L2425">
        <f t="shared" si="1799"/>
        <v>1095</v>
      </c>
      <c r="M2425" t="str">
        <f t="shared" si="1800"/>
        <v>United States</v>
      </c>
      <c r="N2425">
        <f t="shared" si="1801"/>
        <v>0</v>
      </c>
      <c r="O2425" t="str">
        <f t="shared" si="1802"/>
        <v>GTX</v>
      </c>
      <c r="P2425">
        <f t="shared" si="1803"/>
        <v>550</v>
      </c>
      <c r="Q2425" t="str">
        <f t="shared" si="1804"/>
        <v>Cara Losch</v>
      </c>
      <c r="R2425" t="str">
        <f t="shared" si="1805"/>
        <v>East</v>
      </c>
    </row>
    <row r="2426" spans="1:18">
      <c r="A2426" t="s">
        <v>2590</v>
      </c>
      <c r="B2426" t="s">
        <v>33</v>
      </c>
      <c r="C2426" t="s">
        <v>55</v>
      </c>
      <c r="D2426" t="s">
        <v>138</v>
      </c>
      <c r="E2426" t="s">
        <v>50</v>
      </c>
      <c r="F2426" s="1">
        <v>42874</v>
      </c>
      <c r="G2426" s="1">
        <v>42979</v>
      </c>
      <c r="H2426">
        <v>592</v>
      </c>
      <c r="I2426" t="str">
        <f>VLOOKUP(pipeline!D2426,account,2,FALSE)</f>
        <v>marketing</v>
      </c>
      <c r="J2426">
        <f t="shared" si="1797"/>
        <v>1984</v>
      </c>
      <c r="K2426">
        <f t="shared" si="1798"/>
        <v>3027.46</v>
      </c>
      <c r="L2426">
        <f t="shared" si="1799"/>
        <v>9516</v>
      </c>
      <c r="M2426" t="str">
        <f t="shared" si="1800"/>
        <v>Jordan</v>
      </c>
      <c r="N2426">
        <f t="shared" si="1801"/>
        <v>0</v>
      </c>
      <c r="O2426" t="str">
        <f t="shared" si="1802"/>
        <v>GTX</v>
      </c>
      <c r="P2426">
        <f t="shared" si="1803"/>
        <v>550</v>
      </c>
      <c r="Q2426" t="str">
        <f t="shared" si="1804"/>
        <v>Rocco Neubert</v>
      </c>
      <c r="R2426" t="str">
        <f t="shared" si="1805"/>
        <v>East</v>
      </c>
    </row>
    <row r="2427" spans="1:18">
      <c r="A2427" t="s">
        <v>2591</v>
      </c>
      <c r="B2427" t="s">
        <v>34</v>
      </c>
      <c r="C2427" t="s">
        <v>55</v>
      </c>
      <c r="D2427" t="s">
        <v>226</v>
      </c>
      <c r="E2427" t="s">
        <v>50</v>
      </c>
      <c r="F2427" s="1">
        <v>42874</v>
      </c>
      <c r="G2427" s="1">
        <v>42887</v>
      </c>
      <c r="H2427">
        <v>564</v>
      </c>
      <c r="I2427" t="str">
        <f>VLOOKUP(pipeline!D2427,account,2,FALSE)</f>
        <v>medical</v>
      </c>
      <c r="J2427">
        <f t="shared" si="1797"/>
        <v>2017</v>
      </c>
      <c r="K2427">
        <f t="shared" si="1798"/>
        <v>4.54</v>
      </c>
      <c r="L2427">
        <f t="shared" si="1799"/>
        <v>9</v>
      </c>
      <c r="M2427" t="str">
        <f t="shared" si="1800"/>
        <v>United States</v>
      </c>
      <c r="N2427">
        <f t="shared" si="1801"/>
        <v>0</v>
      </c>
      <c r="O2427" t="str">
        <f t="shared" si="1802"/>
        <v>GTX</v>
      </c>
      <c r="P2427">
        <f t="shared" ref="P2427:P2439" si="1806">VLOOKUP(C2427,products,3,FALSE)</f>
        <v>550</v>
      </c>
      <c r="Q2427" t="str">
        <f t="shared" ref="Q2427:Q2439" si="1807">VLOOKUP(B2427,sales,2,FALSE)</f>
        <v>Rocco Neubert</v>
      </c>
      <c r="R2427" t="str">
        <f t="shared" ref="R2427:R2439" si="1808">VLOOKUP(B2427,sales,3,FALSE)</f>
        <v>East</v>
      </c>
    </row>
    <row r="2428" spans="1:18">
      <c r="A2428" t="s">
        <v>2592</v>
      </c>
      <c r="B2428" t="s">
        <v>13</v>
      </c>
      <c r="C2428" t="s">
        <v>56</v>
      </c>
      <c r="D2428" t="s">
        <v>174</v>
      </c>
      <c r="E2428" t="s">
        <v>52</v>
      </c>
      <c r="F2428" s="1">
        <v>42874</v>
      </c>
      <c r="G2428" s="1">
        <v>42882</v>
      </c>
      <c r="H2428">
        <v>0</v>
      </c>
      <c r="I2428" t="str">
        <f>VLOOKUP(pipeline!D2428,account,2,FALSE)</f>
        <v>software</v>
      </c>
      <c r="J2428">
        <f t="shared" si="1797"/>
        <v>1982</v>
      </c>
      <c r="K2428">
        <f t="shared" si="1798"/>
        <v>11698.03</v>
      </c>
      <c r="L2428">
        <f t="shared" si="1799"/>
        <v>34288</v>
      </c>
      <c r="M2428" t="str">
        <f t="shared" si="1800"/>
        <v>United States</v>
      </c>
      <c r="N2428">
        <f t="shared" si="1801"/>
        <v>0</v>
      </c>
      <c r="O2428" t="str">
        <f t="shared" si="1802"/>
        <v>MG</v>
      </c>
      <c r="P2428">
        <f t="shared" si="1806"/>
        <v>55</v>
      </c>
      <c r="Q2428" t="str">
        <f t="shared" si="1807"/>
        <v>Celia Rouche</v>
      </c>
      <c r="R2428" t="str">
        <f t="shared" si="1808"/>
        <v>West</v>
      </c>
    </row>
    <row r="2429" spans="1:18">
      <c r="A2429" t="s">
        <v>2593</v>
      </c>
      <c r="B2429" t="s">
        <v>14</v>
      </c>
      <c r="C2429" t="s">
        <v>58</v>
      </c>
      <c r="D2429" t="s">
        <v>151</v>
      </c>
      <c r="E2429" t="s">
        <v>50</v>
      </c>
      <c r="F2429" s="1">
        <v>42874</v>
      </c>
      <c r="G2429" s="1">
        <v>42887</v>
      </c>
      <c r="H2429">
        <v>964</v>
      </c>
      <c r="I2429" t="str">
        <f>VLOOKUP(pipeline!D2429,account,2,FALSE)</f>
        <v>finance</v>
      </c>
      <c r="J2429">
        <f t="shared" si="1797"/>
        <v>2008</v>
      </c>
      <c r="K2429">
        <f t="shared" si="1798"/>
        <v>52.5</v>
      </c>
      <c r="L2429">
        <f t="shared" si="1799"/>
        <v>165</v>
      </c>
      <c r="M2429" t="str">
        <f t="shared" si="1800"/>
        <v>United States</v>
      </c>
      <c r="N2429">
        <f t="shared" si="1801"/>
        <v>0</v>
      </c>
      <c r="O2429" t="str">
        <f t="shared" si="1802"/>
        <v>GTX</v>
      </c>
      <c r="P2429">
        <f t="shared" si="1806"/>
        <v>1096</v>
      </c>
      <c r="Q2429" t="str">
        <f t="shared" si="1807"/>
        <v>Celia Rouche</v>
      </c>
      <c r="R2429" t="str">
        <f t="shared" si="1808"/>
        <v>West</v>
      </c>
    </row>
    <row r="2430" spans="1:18">
      <c r="A2430" t="s">
        <v>2594</v>
      </c>
      <c r="B2430" t="s">
        <v>27</v>
      </c>
      <c r="C2430" t="s">
        <v>55</v>
      </c>
      <c r="D2430" t="s">
        <v>241</v>
      </c>
      <c r="E2430" t="s">
        <v>50</v>
      </c>
      <c r="F2430" s="1">
        <v>42874</v>
      </c>
      <c r="G2430" s="1">
        <v>42888</v>
      </c>
      <c r="H2430">
        <v>583</v>
      </c>
      <c r="I2430" t="str">
        <f>VLOOKUP(pipeline!D2430,account,2,FALSE)</f>
        <v>finance</v>
      </c>
      <c r="J2430">
        <f t="shared" si="1797"/>
        <v>1991</v>
      </c>
      <c r="K2430">
        <f t="shared" si="1798"/>
        <v>2819.5</v>
      </c>
      <c r="L2430">
        <f t="shared" si="1799"/>
        <v>7227</v>
      </c>
      <c r="M2430" t="str">
        <f t="shared" si="1800"/>
        <v>United States</v>
      </c>
      <c r="N2430" t="str">
        <f t="shared" si="1801"/>
        <v>Golddex</v>
      </c>
      <c r="O2430" t="str">
        <f t="shared" si="1802"/>
        <v>GTX</v>
      </c>
      <c r="P2430">
        <f t="shared" si="1806"/>
        <v>550</v>
      </c>
      <c r="Q2430" t="str">
        <f t="shared" si="1807"/>
        <v>Melvin Marxen</v>
      </c>
      <c r="R2430" t="str">
        <f t="shared" si="1808"/>
        <v>Central</v>
      </c>
    </row>
    <row r="2431" spans="1:18">
      <c r="A2431" t="s">
        <v>2595</v>
      </c>
      <c r="B2431" t="s">
        <v>38</v>
      </c>
      <c r="C2431" t="s">
        <v>55</v>
      </c>
      <c r="D2431" t="s">
        <v>221</v>
      </c>
      <c r="E2431" t="s">
        <v>53</v>
      </c>
      <c r="F2431" s="1">
        <v>42874</v>
      </c>
      <c r="I2431" t="str">
        <f>VLOOKUP(pipeline!D2431,account,2,FALSE)</f>
        <v>technolgy</v>
      </c>
      <c r="J2431">
        <f t="shared" si="1797"/>
        <v>2000</v>
      </c>
      <c r="K2431">
        <f t="shared" si="1798"/>
        <v>1223.72</v>
      </c>
      <c r="L2431">
        <f t="shared" si="1799"/>
        <v>2497</v>
      </c>
      <c r="M2431" t="str">
        <f t="shared" si="1800"/>
        <v>Norway</v>
      </c>
      <c r="N2431">
        <f t="shared" si="1801"/>
        <v>0</v>
      </c>
      <c r="O2431" t="str">
        <f t="shared" si="1802"/>
        <v>GTX</v>
      </c>
      <c r="P2431">
        <f t="shared" si="1806"/>
        <v>550</v>
      </c>
      <c r="Q2431" t="str">
        <f t="shared" si="1807"/>
        <v>Summer Sewald</v>
      </c>
      <c r="R2431" t="str">
        <f t="shared" si="1808"/>
        <v>West</v>
      </c>
    </row>
    <row r="2432" spans="1:18">
      <c r="A2432" t="s">
        <v>2596</v>
      </c>
      <c r="B2432" t="s">
        <v>21</v>
      </c>
      <c r="C2432" t="s">
        <v>55</v>
      </c>
      <c r="D2432" t="s">
        <v>89</v>
      </c>
      <c r="E2432" t="s">
        <v>50</v>
      </c>
      <c r="F2432" s="1">
        <v>42874</v>
      </c>
      <c r="G2432" s="1">
        <v>42962</v>
      </c>
      <c r="H2432">
        <v>440</v>
      </c>
      <c r="I2432" t="str">
        <f>VLOOKUP(pipeline!D2432,account,2,FALSE)</f>
        <v>medical</v>
      </c>
      <c r="J2432">
        <f t="shared" ref="J2432:J2437" si="1809">VLOOKUP(D2432,account,3,FALSE)</f>
        <v>1992</v>
      </c>
      <c r="K2432">
        <f t="shared" ref="K2432:K2437" si="1810">VLOOKUP(D2432,account,4,FALSE)</f>
        <v>3922.42</v>
      </c>
      <c r="L2432">
        <f t="shared" ref="L2432:L2437" si="1811">VLOOKUP(D2432,account,5,FALSE)</f>
        <v>6837</v>
      </c>
      <c r="M2432" t="str">
        <f t="shared" ref="M2432:M2437" si="1812">VLOOKUP(D2432,account,6,FALSE)</f>
        <v>United States</v>
      </c>
      <c r="N2432">
        <f t="shared" ref="N2432:N2437" si="1813">VLOOKUP(D2432,accounts,7,FALSE)</f>
        <v>0</v>
      </c>
      <c r="O2432" t="str">
        <f t="shared" ref="O2432:O2437" si="1814">VLOOKUP(C2432,products,2,FALSE)</f>
        <v>GTX</v>
      </c>
      <c r="P2432">
        <f t="shared" si="1806"/>
        <v>550</v>
      </c>
      <c r="Q2432" t="str">
        <f t="shared" si="1807"/>
        <v>Dustin Brinkmann</v>
      </c>
      <c r="R2432" t="str">
        <f t="shared" si="1808"/>
        <v>Central</v>
      </c>
    </row>
    <row r="2433" spans="1:18">
      <c r="A2433" t="s">
        <v>2597</v>
      </c>
      <c r="B2433" t="s">
        <v>22</v>
      </c>
      <c r="C2433" t="s">
        <v>56</v>
      </c>
      <c r="D2433" t="s">
        <v>309</v>
      </c>
      <c r="E2433" t="s">
        <v>50</v>
      </c>
      <c r="F2433" s="1">
        <v>42874</v>
      </c>
      <c r="G2433" s="1">
        <v>42978</v>
      </c>
      <c r="H2433">
        <v>58</v>
      </c>
      <c r="I2433" t="str">
        <f>VLOOKUP(pipeline!D2433,account,2,FALSE)</f>
        <v>marketing</v>
      </c>
      <c r="J2433">
        <f t="shared" si="1809"/>
        <v>1986</v>
      </c>
      <c r="K2433">
        <f t="shared" si="1810"/>
        <v>2403.58</v>
      </c>
      <c r="L2433">
        <f t="shared" si="1811"/>
        <v>8801</v>
      </c>
      <c r="M2433" t="str">
        <f t="shared" si="1812"/>
        <v>United States</v>
      </c>
      <c r="N2433">
        <f t="shared" si="1813"/>
        <v>0</v>
      </c>
      <c r="O2433" t="str">
        <f t="shared" si="1814"/>
        <v>MG</v>
      </c>
      <c r="P2433">
        <f t="shared" si="1806"/>
        <v>55</v>
      </c>
      <c r="Q2433" t="str">
        <f t="shared" si="1807"/>
        <v>Dustin Brinkmann</v>
      </c>
      <c r="R2433" t="str">
        <f t="shared" si="1808"/>
        <v>Central</v>
      </c>
    </row>
    <row r="2434" spans="1:18">
      <c r="A2434" t="s">
        <v>2598</v>
      </c>
      <c r="B2434" t="s">
        <v>35</v>
      </c>
      <c r="C2434" t="s">
        <v>58</v>
      </c>
      <c r="D2434" t="s">
        <v>248</v>
      </c>
      <c r="E2434" t="s">
        <v>50</v>
      </c>
      <c r="F2434" s="1">
        <v>42874</v>
      </c>
      <c r="G2434" s="1">
        <v>42881</v>
      </c>
      <c r="H2434">
        <v>1093</v>
      </c>
      <c r="I2434" t="str">
        <f>VLOOKUP(pipeline!D2434,account,2,FALSE)</f>
        <v>telecommunications</v>
      </c>
      <c r="J2434">
        <f t="shared" si="1809"/>
        <v>1994</v>
      </c>
      <c r="K2434">
        <f t="shared" si="1810"/>
        <v>6395.05</v>
      </c>
      <c r="L2434">
        <f t="shared" si="1811"/>
        <v>20275</v>
      </c>
      <c r="M2434" t="str">
        <f t="shared" si="1812"/>
        <v>United States</v>
      </c>
      <c r="N2434">
        <f t="shared" si="1813"/>
        <v>0</v>
      </c>
      <c r="O2434" t="str">
        <f t="shared" si="1814"/>
        <v>GTX</v>
      </c>
      <c r="P2434">
        <f t="shared" si="1806"/>
        <v>1096</v>
      </c>
      <c r="Q2434" t="str">
        <f t="shared" si="1807"/>
        <v>Rocco Neubert</v>
      </c>
      <c r="R2434" t="str">
        <f t="shared" si="1808"/>
        <v>East</v>
      </c>
    </row>
    <row r="2435" spans="1:18">
      <c r="A2435" t="s">
        <v>2599</v>
      </c>
      <c r="B2435" t="s">
        <v>10</v>
      </c>
      <c r="C2435" t="s">
        <v>58</v>
      </c>
      <c r="D2435" t="s">
        <v>218</v>
      </c>
      <c r="E2435" t="s">
        <v>52</v>
      </c>
      <c r="F2435" s="1">
        <v>42874</v>
      </c>
      <c r="G2435" s="1">
        <v>42959</v>
      </c>
      <c r="H2435">
        <v>0</v>
      </c>
      <c r="I2435" t="str">
        <f>VLOOKUP(pipeline!D2435,account,2,FALSE)</f>
        <v>technolgy</v>
      </c>
      <c r="J2435">
        <f t="shared" si="1809"/>
        <v>1992</v>
      </c>
      <c r="K2435">
        <f t="shared" si="1810"/>
        <v>1712.68</v>
      </c>
      <c r="L2435">
        <f t="shared" si="1811"/>
        <v>3194</v>
      </c>
      <c r="M2435" t="str">
        <f t="shared" si="1812"/>
        <v>United States</v>
      </c>
      <c r="N2435" t="str">
        <f t="shared" si="1813"/>
        <v>Acme Corporation</v>
      </c>
      <c r="O2435" t="str">
        <f t="shared" si="1814"/>
        <v>GTX</v>
      </c>
      <c r="P2435">
        <f t="shared" si="1806"/>
        <v>1096</v>
      </c>
      <c r="Q2435" t="str">
        <f t="shared" si="1807"/>
        <v>Cara Losch</v>
      </c>
      <c r="R2435" t="str">
        <f t="shared" si="1808"/>
        <v>East</v>
      </c>
    </row>
    <row r="2436" spans="1:18">
      <c r="A2436" t="s">
        <v>2600</v>
      </c>
      <c r="B2436" t="s">
        <v>19</v>
      </c>
      <c r="C2436" t="s">
        <v>57</v>
      </c>
      <c r="D2436" t="s">
        <v>170</v>
      </c>
      <c r="E2436" t="s">
        <v>52</v>
      </c>
      <c r="F2436" s="1">
        <v>42875</v>
      </c>
      <c r="G2436" s="1">
        <v>42948</v>
      </c>
      <c r="H2436">
        <v>0</v>
      </c>
      <c r="I2436" t="str">
        <f>VLOOKUP(pipeline!D2436,account,2,FALSE)</f>
        <v>technolgy</v>
      </c>
      <c r="J2436">
        <f t="shared" si="1809"/>
        <v>1987</v>
      </c>
      <c r="K2436">
        <f t="shared" si="1810"/>
        <v>2938.67</v>
      </c>
      <c r="L2436">
        <f t="shared" si="1811"/>
        <v>8775</v>
      </c>
      <c r="M2436" t="str">
        <f t="shared" si="1812"/>
        <v>Panama</v>
      </c>
      <c r="N2436">
        <f t="shared" si="1813"/>
        <v>0</v>
      </c>
      <c r="O2436" t="str">
        <f t="shared" si="1814"/>
        <v>MG</v>
      </c>
      <c r="P2436">
        <f t="shared" si="1806"/>
        <v>3393</v>
      </c>
      <c r="Q2436" t="str">
        <f t="shared" si="1807"/>
        <v>Dustin Brinkmann</v>
      </c>
      <c r="R2436" t="str">
        <f t="shared" si="1808"/>
        <v>Central</v>
      </c>
    </row>
    <row r="2437" spans="1:18">
      <c r="A2437" t="s">
        <v>2601</v>
      </c>
      <c r="B2437" t="s">
        <v>31</v>
      </c>
      <c r="C2437" t="s">
        <v>55</v>
      </c>
      <c r="D2437" t="s">
        <v>350</v>
      </c>
      <c r="E2437" t="s">
        <v>50</v>
      </c>
      <c r="F2437" s="1">
        <v>42875</v>
      </c>
      <c r="G2437" s="1">
        <v>42882</v>
      </c>
      <c r="H2437">
        <v>529</v>
      </c>
      <c r="I2437" t="str">
        <f>VLOOKUP(pipeline!D2437,account,2,FALSE)</f>
        <v>technolgy</v>
      </c>
      <c r="J2437">
        <f t="shared" si="1809"/>
        <v>2011</v>
      </c>
      <c r="K2437">
        <f t="shared" si="1810"/>
        <v>40.79</v>
      </c>
      <c r="L2437">
        <f t="shared" si="1811"/>
        <v>142</v>
      </c>
      <c r="M2437" t="str">
        <f t="shared" si="1812"/>
        <v>China</v>
      </c>
      <c r="N2437">
        <f t="shared" si="1813"/>
        <v>0</v>
      </c>
      <c r="O2437" t="str">
        <f t="shared" si="1814"/>
        <v>GTX</v>
      </c>
      <c r="P2437">
        <f t="shared" si="1806"/>
        <v>550</v>
      </c>
      <c r="Q2437" t="str">
        <f t="shared" si="1807"/>
        <v>Rocco Neubert</v>
      </c>
      <c r="R2437" t="str">
        <f t="shared" si="1808"/>
        <v>East</v>
      </c>
    </row>
    <row r="2438" spans="1:18">
      <c r="A2438" t="s">
        <v>2602</v>
      </c>
      <c r="B2438" t="s">
        <v>25</v>
      </c>
      <c r="C2438" t="s">
        <v>56</v>
      </c>
      <c r="D2438" t="s">
        <v>184</v>
      </c>
      <c r="E2438" t="s">
        <v>50</v>
      </c>
      <c r="F2438" s="1">
        <v>42875</v>
      </c>
      <c r="G2438" s="1">
        <v>42965</v>
      </c>
      <c r="H2438">
        <v>56</v>
      </c>
      <c r="I2438" t="str">
        <f>VLOOKUP(pipeline!D2438,account,2,FALSE)</f>
        <v>retail</v>
      </c>
      <c r="J2438">
        <f t="shared" ref="J2438:J2458" si="1815">VLOOKUP(D2438,account,3,FALSE)</f>
        <v>1995</v>
      </c>
      <c r="K2438">
        <f t="shared" ref="K2438:K2458" si="1816">VLOOKUP(D2438,account,4,FALSE)</f>
        <v>332.43</v>
      </c>
      <c r="L2438">
        <f t="shared" ref="L2438:L2458" si="1817">VLOOKUP(D2438,account,5,FALSE)</f>
        <v>799</v>
      </c>
      <c r="M2438" t="str">
        <f t="shared" ref="M2438:M2458" si="1818">VLOOKUP(D2438,account,6,FALSE)</f>
        <v>United States</v>
      </c>
      <c r="N2438">
        <f t="shared" ref="N2438:N2458" si="1819">VLOOKUP(D2438,accounts,7,FALSE)</f>
        <v>0</v>
      </c>
      <c r="O2438" t="str">
        <f t="shared" ref="O2438:O2458" si="1820">VLOOKUP(C2438,products,2,FALSE)</f>
        <v>MG</v>
      </c>
      <c r="P2438">
        <f t="shared" si="1806"/>
        <v>55</v>
      </c>
      <c r="Q2438" t="str">
        <f t="shared" si="1807"/>
        <v>Melvin Marxen</v>
      </c>
      <c r="R2438" t="str">
        <f t="shared" si="1808"/>
        <v>Central</v>
      </c>
    </row>
    <row r="2439" spans="1:18">
      <c r="A2439" t="s">
        <v>2603</v>
      </c>
      <c r="B2439" t="s">
        <v>34</v>
      </c>
      <c r="C2439" t="s">
        <v>55</v>
      </c>
      <c r="D2439" t="s">
        <v>350</v>
      </c>
      <c r="E2439" t="s">
        <v>52</v>
      </c>
      <c r="F2439" s="1">
        <v>42875</v>
      </c>
      <c r="G2439" s="1">
        <v>42952</v>
      </c>
      <c r="H2439">
        <v>0</v>
      </c>
      <c r="I2439" t="str">
        <f>VLOOKUP(pipeline!D2439,account,2,FALSE)</f>
        <v>technolgy</v>
      </c>
      <c r="J2439">
        <f t="shared" si="1815"/>
        <v>2011</v>
      </c>
      <c r="K2439">
        <f t="shared" si="1816"/>
        <v>40.79</v>
      </c>
      <c r="L2439">
        <f t="shared" si="1817"/>
        <v>142</v>
      </c>
      <c r="M2439" t="str">
        <f t="shared" si="1818"/>
        <v>China</v>
      </c>
      <c r="N2439">
        <f t="shared" si="1819"/>
        <v>0</v>
      </c>
      <c r="O2439" t="str">
        <f t="shared" si="1820"/>
        <v>GTX</v>
      </c>
      <c r="P2439">
        <f t="shared" si="1806"/>
        <v>550</v>
      </c>
      <c r="Q2439" t="str">
        <f t="shared" si="1807"/>
        <v>Rocco Neubert</v>
      </c>
      <c r="R2439" t="str">
        <f t="shared" si="1808"/>
        <v>East</v>
      </c>
    </row>
    <row r="2440" spans="1:18">
      <c r="A2440" t="s">
        <v>2604</v>
      </c>
      <c r="B2440" t="s">
        <v>8</v>
      </c>
      <c r="C2440" t="s">
        <v>55</v>
      </c>
      <c r="D2440" t="s">
        <v>174</v>
      </c>
      <c r="E2440" t="s">
        <v>50</v>
      </c>
      <c r="F2440" s="1">
        <v>42875</v>
      </c>
      <c r="G2440" s="1">
        <v>42965</v>
      </c>
      <c r="H2440">
        <v>492</v>
      </c>
      <c r="I2440" t="str">
        <f>VLOOKUP(pipeline!D2440,account,2,FALSE)</f>
        <v>software</v>
      </c>
      <c r="J2440">
        <f t="shared" si="1815"/>
        <v>1982</v>
      </c>
      <c r="K2440">
        <f t="shared" si="1816"/>
        <v>11698.03</v>
      </c>
      <c r="L2440">
        <f t="shared" si="1817"/>
        <v>34288</v>
      </c>
      <c r="M2440" t="str">
        <f t="shared" si="1818"/>
        <v>United States</v>
      </c>
      <c r="N2440">
        <f t="shared" si="1819"/>
        <v>0</v>
      </c>
      <c r="O2440" t="str">
        <f t="shared" si="1820"/>
        <v>GTX</v>
      </c>
      <c r="P2440">
        <f t="shared" ref="P2440:P2449" si="1821">VLOOKUP(C2440,products,3,FALSE)</f>
        <v>550</v>
      </c>
      <c r="Q2440" t="str">
        <f t="shared" ref="Q2440:Q2449" si="1822">VLOOKUP(B2440,sales,2,FALSE)</f>
        <v>Cara Losch</v>
      </c>
      <c r="R2440" t="str">
        <f t="shared" ref="R2440:R2449" si="1823">VLOOKUP(B2440,sales,3,FALSE)</f>
        <v>East</v>
      </c>
    </row>
    <row r="2441" spans="1:18">
      <c r="A2441" t="s">
        <v>2605</v>
      </c>
      <c r="B2441" t="s">
        <v>26</v>
      </c>
      <c r="C2441" t="s">
        <v>56</v>
      </c>
      <c r="D2441" t="s">
        <v>198</v>
      </c>
      <c r="E2441" t="s">
        <v>50</v>
      </c>
      <c r="F2441" s="1">
        <v>42875</v>
      </c>
      <c r="G2441" s="1">
        <v>42978</v>
      </c>
      <c r="H2441">
        <v>68</v>
      </c>
      <c r="I2441" t="str">
        <f>VLOOKUP(pipeline!D2441,account,2,FALSE)</f>
        <v>employment</v>
      </c>
      <c r="J2441">
        <f t="shared" si="1815"/>
        <v>1997</v>
      </c>
      <c r="K2441">
        <f t="shared" si="1816"/>
        <v>291.27</v>
      </c>
      <c r="L2441">
        <f t="shared" si="1817"/>
        <v>586</v>
      </c>
      <c r="M2441" t="str">
        <f t="shared" si="1818"/>
        <v>United States</v>
      </c>
      <c r="N2441">
        <f t="shared" si="1819"/>
        <v>0</v>
      </c>
      <c r="O2441" t="str">
        <f t="shared" si="1820"/>
        <v>MG</v>
      </c>
      <c r="P2441">
        <f t="shared" si="1821"/>
        <v>55</v>
      </c>
      <c r="Q2441" t="str">
        <f t="shared" si="1822"/>
        <v>Melvin Marxen</v>
      </c>
      <c r="R2441" t="str">
        <f t="shared" si="1823"/>
        <v>Central</v>
      </c>
    </row>
    <row r="2442" spans="1:18">
      <c r="A2442" t="s">
        <v>2606</v>
      </c>
      <c r="B2442" t="s">
        <v>14</v>
      </c>
      <c r="C2442" t="s">
        <v>57</v>
      </c>
      <c r="D2442" t="s">
        <v>371</v>
      </c>
      <c r="E2442" t="s">
        <v>50</v>
      </c>
      <c r="F2442" s="1">
        <v>42875</v>
      </c>
      <c r="G2442" s="1">
        <v>42992</v>
      </c>
      <c r="H2442">
        <v>3728</v>
      </c>
      <c r="I2442" t="str">
        <f>VLOOKUP(pipeline!D2442,account,2,FALSE)</f>
        <v>retail</v>
      </c>
      <c r="J2442">
        <f t="shared" si="1815"/>
        <v>2003</v>
      </c>
      <c r="K2442">
        <f t="shared" si="1816"/>
        <v>223.8</v>
      </c>
      <c r="L2442">
        <f t="shared" si="1817"/>
        <v>299</v>
      </c>
      <c r="M2442" t="str">
        <f t="shared" si="1818"/>
        <v>United States</v>
      </c>
      <c r="N2442">
        <f t="shared" si="1819"/>
        <v>0</v>
      </c>
      <c r="O2442" t="str">
        <f t="shared" si="1820"/>
        <v>MG</v>
      </c>
      <c r="P2442">
        <f t="shared" si="1821"/>
        <v>3393</v>
      </c>
      <c r="Q2442" t="str">
        <f t="shared" si="1822"/>
        <v>Celia Rouche</v>
      </c>
      <c r="R2442" t="str">
        <f t="shared" si="1823"/>
        <v>West</v>
      </c>
    </row>
    <row r="2443" spans="1:18">
      <c r="A2443" t="s">
        <v>2607</v>
      </c>
      <c r="B2443" t="s">
        <v>38</v>
      </c>
      <c r="C2443" t="s">
        <v>58</v>
      </c>
      <c r="D2443" t="s">
        <v>182</v>
      </c>
      <c r="E2443" t="s">
        <v>50</v>
      </c>
      <c r="F2443" s="1">
        <v>42875</v>
      </c>
      <c r="G2443" s="1">
        <v>42991</v>
      </c>
      <c r="H2443">
        <v>1082</v>
      </c>
      <c r="I2443" t="str">
        <f>VLOOKUP(pipeline!D2443,account,2,FALSE)</f>
        <v>entertainment</v>
      </c>
      <c r="J2443">
        <f t="shared" si="1815"/>
        <v>2002</v>
      </c>
      <c r="K2443">
        <f t="shared" si="1816"/>
        <v>349.81</v>
      </c>
      <c r="L2443">
        <f t="shared" si="1817"/>
        <v>315</v>
      </c>
      <c r="M2443" t="str">
        <f t="shared" si="1818"/>
        <v>United States</v>
      </c>
      <c r="N2443">
        <f t="shared" si="1819"/>
        <v>0</v>
      </c>
      <c r="O2443" t="str">
        <f t="shared" si="1820"/>
        <v>GTX</v>
      </c>
      <c r="P2443">
        <f t="shared" si="1821"/>
        <v>1096</v>
      </c>
      <c r="Q2443" t="str">
        <f t="shared" si="1822"/>
        <v>Summer Sewald</v>
      </c>
      <c r="R2443" t="str">
        <f t="shared" si="1823"/>
        <v>West</v>
      </c>
    </row>
    <row r="2444" spans="1:18">
      <c r="A2444" t="s">
        <v>2608</v>
      </c>
      <c r="B2444" t="s">
        <v>39</v>
      </c>
      <c r="C2444" t="s">
        <v>58</v>
      </c>
      <c r="D2444" t="s">
        <v>87</v>
      </c>
      <c r="E2444" t="s">
        <v>52</v>
      </c>
      <c r="F2444" s="1">
        <v>42875</v>
      </c>
      <c r="G2444" s="1">
        <v>42968</v>
      </c>
      <c r="H2444">
        <v>0</v>
      </c>
      <c r="I2444" t="str">
        <f>VLOOKUP(pipeline!D2444,account,2,FALSE)</f>
        <v>services</v>
      </c>
      <c r="J2444">
        <f t="shared" si="1815"/>
        <v>1982</v>
      </c>
      <c r="K2444">
        <f t="shared" si="1816"/>
        <v>792.46</v>
      </c>
      <c r="L2444">
        <f t="shared" si="1817"/>
        <v>1299</v>
      </c>
      <c r="M2444" t="str">
        <f t="shared" si="1818"/>
        <v>United States</v>
      </c>
      <c r="N2444">
        <f t="shared" si="1819"/>
        <v>0</v>
      </c>
      <c r="O2444" t="str">
        <f t="shared" si="1820"/>
        <v>GTX</v>
      </c>
      <c r="P2444">
        <f t="shared" si="1821"/>
        <v>1096</v>
      </c>
      <c r="Q2444" t="str">
        <f t="shared" si="1822"/>
        <v>Summer Sewald</v>
      </c>
      <c r="R2444" t="str">
        <f t="shared" si="1823"/>
        <v>West</v>
      </c>
    </row>
    <row r="2445" spans="1:18">
      <c r="A2445" t="s">
        <v>2609</v>
      </c>
      <c r="B2445" t="s">
        <v>21</v>
      </c>
      <c r="C2445" t="s">
        <v>55</v>
      </c>
      <c r="D2445" t="s">
        <v>241</v>
      </c>
      <c r="E2445" t="s">
        <v>50</v>
      </c>
      <c r="F2445" s="1">
        <v>42875</v>
      </c>
      <c r="G2445" s="1">
        <v>42952</v>
      </c>
      <c r="H2445">
        <v>557</v>
      </c>
      <c r="I2445" t="str">
        <f>VLOOKUP(pipeline!D2445,account,2,FALSE)</f>
        <v>finance</v>
      </c>
      <c r="J2445">
        <f t="shared" si="1815"/>
        <v>1991</v>
      </c>
      <c r="K2445">
        <f t="shared" si="1816"/>
        <v>2819.5</v>
      </c>
      <c r="L2445">
        <f t="shared" si="1817"/>
        <v>7227</v>
      </c>
      <c r="M2445" t="str">
        <f t="shared" si="1818"/>
        <v>United States</v>
      </c>
      <c r="N2445" t="str">
        <f t="shared" si="1819"/>
        <v>Golddex</v>
      </c>
      <c r="O2445" t="str">
        <f t="shared" si="1820"/>
        <v>GTX</v>
      </c>
      <c r="P2445">
        <f t="shared" si="1821"/>
        <v>550</v>
      </c>
      <c r="Q2445" t="str">
        <f t="shared" si="1822"/>
        <v>Dustin Brinkmann</v>
      </c>
      <c r="R2445" t="str">
        <f t="shared" si="1823"/>
        <v>Central</v>
      </c>
    </row>
    <row r="2446" spans="1:18">
      <c r="A2446" t="s">
        <v>2610</v>
      </c>
      <c r="B2446" t="s">
        <v>29</v>
      </c>
      <c r="C2446" t="s">
        <v>56</v>
      </c>
      <c r="D2446" t="s">
        <v>208</v>
      </c>
      <c r="E2446" t="s">
        <v>50</v>
      </c>
      <c r="F2446" s="1">
        <v>42875</v>
      </c>
      <c r="G2446" s="1">
        <v>42956</v>
      </c>
      <c r="H2446">
        <v>60</v>
      </c>
      <c r="I2446" t="str">
        <f>VLOOKUP(pipeline!D2446,account,2,FALSE)</f>
        <v>software</v>
      </c>
      <c r="J2446">
        <f t="shared" si="1815"/>
        <v>1982</v>
      </c>
      <c r="K2446">
        <f t="shared" si="1816"/>
        <v>4618</v>
      </c>
      <c r="L2446">
        <f t="shared" si="1817"/>
        <v>10083</v>
      </c>
      <c r="M2446" t="str">
        <f t="shared" si="1818"/>
        <v>United States</v>
      </c>
      <c r="N2446">
        <f t="shared" si="1819"/>
        <v>0</v>
      </c>
      <c r="O2446" t="str">
        <f t="shared" si="1820"/>
        <v>MG</v>
      </c>
      <c r="P2446">
        <f t="shared" si="1821"/>
        <v>55</v>
      </c>
      <c r="Q2446" t="str">
        <f t="shared" si="1822"/>
        <v>Melvin Marxen</v>
      </c>
      <c r="R2446" t="str">
        <f t="shared" si="1823"/>
        <v>Central</v>
      </c>
    </row>
    <row r="2447" spans="1:18">
      <c r="A2447" t="s">
        <v>2611</v>
      </c>
      <c r="B2447" t="s">
        <v>23</v>
      </c>
      <c r="C2447" t="s">
        <v>59</v>
      </c>
      <c r="D2447" t="s">
        <v>238</v>
      </c>
      <c r="E2447" t="s">
        <v>50</v>
      </c>
      <c r="F2447" s="1">
        <v>42875</v>
      </c>
      <c r="G2447" s="1">
        <v>42880</v>
      </c>
      <c r="H2447">
        <v>5046</v>
      </c>
      <c r="I2447" t="str">
        <f>VLOOKUP(pipeline!D2447,account,2,FALSE)</f>
        <v>marketing</v>
      </c>
      <c r="J2447">
        <f t="shared" si="1815"/>
        <v>2012</v>
      </c>
      <c r="K2447">
        <f t="shared" si="1816"/>
        <v>45.39</v>
      </c>
      <c r="L2447">
        <f t="shared" si="1817"/>
        <v>100</v>
      </c>
      <c r="M2447" t="str">
        <f t="shared" si="1818"/>
        <v>United States</v>
      </c>
      <c r="N2447" t="str">
        <f t="shared" si="1819"/>
        <v>Inity</v>
      </c>
      <c r="O2447" t="str">
        <f t="shared" si="1820"/>
        <v>GTX</v>
      </c>
      <c r="P2447">
        <f t="shared" si="1821"/>
        <v>5482</v>
      </c>
      <c r="Q2447" t="str">
        <f t="shared" si="1822"/>
        <v>Dustin Brinkmann</v>
      </c>
      <c r="R2447" t="str">
        <f t="shared" si="1823"/>
        <v>Central</v>
      </c>
    </row>
    <row r="2448" spans="1:18">
      <c r="A2448" t="s">
        <v>2612</v>
      </c>
      <c r="B2448" t="s">
        <v>23</v>
      </c>
      <c r="C2448" t="s">
        <v>56</v>
      </c>
      <c r="D2448" t="s">
        <v>141</v>
      </c>
      <c r="E2448" t="s">
        <v>50</v>
      </c>
      <c r="F2448" s="1">
        <v>42875</v>
      </c>
      <c r="G2448" s="1">
        <v>42951</v>
      </c>
      <c r="H2448">
        <v>53</v>
      </c>
      <c r="I2448" t="str">
        <f>VLOOKUP(pipeline!D2448,account,2,FALSE)</f>
        <v>telecommunications</v>
      </c>
      <c r="J2448">
        <f t="shared" si="1815"/>
        <v>2007</v>
      </c>
      <c r="K2448">
        <f t="shared" si="1816"/>
        <v>86.68</v>
      </c>
      <c r="L2448">
        <f t="shared" si="1817"/>
        <v>187</v>
      </c>
      <c r="M2448" t="str">
        <f t="shared" si="1818"/>
        <v>United States</v>
      </c>
      <c r="N2448" t="str">
        <f t="shared" si="1819"/>
        <v>Sonron</v>
      </c>
      <c r="O2448" t="str">
        <f t="shared" si="1820"/>
        <v>MG</v>
      </c>
      <c r="P2448">
        <f t="shared" si="1821"/>
        <v>55</v>
      </c>
      <c r="Q2448" t="str">
        <f t="shared" si="1822"/>
        <v>Dustin Brinkmann</v>
      </c>
      <c r="R2448" t="str">
        <f t="shared" si="1823"/>
        <v>Central</v>
      </c>
    </row>
    <row r="2449" spans="1:18">
      <c r="A2449" t="s">
        <v>2613</v>
      </c>
      <c r="B2449" t="s">
        <v>23</v>
      </c>
      <c r="C2449" t="s">
        <v>57</v>
      </c>
      <c r="D2449" t="s">
        <v>143</v>
      </c>
      <c r="E2449" t="s">
        <v>50</v>
      </c>
      <c r="F2449" s="1">
        <v>42875</v>
      </c>
      <c r="G2449" s="1">
        <v>42896</v>
      </c>
      <c r="H2449">
        <v>2807</v>
      </c>
      <c r="I2449" t="str">
        <f>VLOOKUP(pipeline!D2449,account,2,FALSE)</f>
        <v>finance</v>
      </c>
      <c r="J2449">
        <f t="shared" si="1815"/>
        <v>1987</v>
      </c>
      <c r="K2449">
        <f t="shared" si="1816"/>
        <v>1698.2</v>
      </c>
      <c r="L2449">
        <f t="shared" si="1817"/>
        <v>3798</v>
      </c>
      <c r="M2449" t="str">
        <f t="shared" si="1818"/>
        <v>United States</v>
      </c>
      <c r="N2449">
        <f t="shared" si="1819"/>
        <v>0</v>
      </c>
      <c r="O2449" t="str">
        <f t="shared" si="1820"/>
        <v>MG</v>
      </c>
      <c r="P2449">
        <f t="shared" si="1821"/>
        <v>3393</v>
      </c>
      <c r="Q2449" t="str">
        <f t="shared" si="1822"/>
        <v>Dustin Brinkmann</v>
      </c>
      <c r="R2449" t="str">
        <f t="shared" si="1823"/>
        <v>Central</v>
      </c>
    </row>
    <row r="2450" spans="1:18">
      <c r="A2450" t="s">
        <v>2614</v>
      </c>
      <c r="B2450" t="s">
        <v>19</v>
      </c>
      <c r="C2450" t="s">
        <v>55</v>
      </c>
      <c r="D2450" t="s">
        <v>97</v>
      </c>
      <c r="E2450" t="s">
        <v>50</v>
      </c>
      <c r="F2450" s="1">
        <v>42876</v>
      </c>
      <c r="G2450" s="1">
        <v>42958</v>
      </c>
      <c r="H2450">
        <v>475</v>
      </c>
      <c r="I2450" t="str">
        <f>VLOOKUP(pipeline!D2450,account,2,FALSE)</f>
        <v>medical</v>
      </c>
      <c r="J2450">
        <f t="shared" si="1815"/>
        <v>2012</v>
      </c>
      <c r="K2450">
        <f t="shared" si="1816"/>
        <v>587.34</v>
      </c>
      <c r="L2450">
        <f t="shared" si="1817"/>
        <v>1356</v>
      </c>
      <c r="M2450" t="str">
        <f t="shared" si="1818"/>
        <v>Philipines</v>
      </c>
      <c r="N2450">
        <f t="shared" si="1819"/>
        <v>0</v>
      </c>
      <c r="O2450" t="str">
        <f t="shared" si="1820"/>
        <v>GTX</v>
      </c>
      <c r="P2450">
        <f t="shared" ref="P2450:P2458" si="1824">VLOOKUP(C2450,products,3,FALSE)</f>
        <v>550</v>
      </c>
      <c r="Q2450" t="str">
        <f t="shared" ref="Q2450:Q2458" si="1825">VLOOKUP(B2450,sales,2,FALSE)</f>
        <v>Dustin Brinkmann</v>
      </c>
      <c r="R2450" t="str">
        <f t="shared" ref="R2450:R2458" si="1826">VLOOKUP(B2450,sales,3,FALSE)</f>
        <v>Central</v>
      </c>
    </row>
    <row r="2451" spans="1:18">
      <c r="A2451" t="s">
        <v>2615</v>
      </c>
      <c r="B2451" t="s">
        <v>19</v>
      </c>
      <c r="C2451" t="s">
        <v>57</v>
      </c>
      <c r="D2451" t="s">
        <v>89</v>
      </c>
      <c r="E2451" t="s">
        <v>50</v>
      </c>
      <c r="F2451" s="1">
        <v>42876</v>
      </c>
      <c r="G2451" s="1">
        <v>42950</v>
      </c>
      <c r="H2451">
        <v>3031</v>
      </c>
      <c r="I2451" t="str">
        <f>VLOOKUP(pipeline!D2451,account,2,FALSE)</f>
        <v>medical</v>
      </c>
      <c r="J2451">
        <f t="shared" si="1815"/>
        <v>1992</v>
      </c>
      <c r="K2451">
        <f t="shared" si="1816"/>
        <v>3922.42</v>
      </c>
      <c r="L2451">
        <f t="shared" si="1817"/>
        <v>6837</v>
      </c>
      <c r="M2451" t="str">
        <f t="shared" si="1818"/>
        <v>United States</v>
      </c>
      <c r="N2451">
        <f t="shared" si="1819"/>
        <v>0</v>
      </c>
      <c r="O2451" t="str">
        <f t="shared" si="1820"/>
        <v>MG</v>
      </c>
      <c r="P2451">
        <f t="shared" si="1824"/>
        <v>3393</v>
      </c>
      <c r="Q2451" t="str">
        <f t="shared" si="1825"/>
        <v>Dustin Brinkmann</v>
      </c>
      <c r="R2451" t="str">
        <f t="shared" si="1826"/>
        <v>Central</v>
      </c>
    </row>
    <row r="2452" spans="1:18">
      <c r="A2452" t="s">
        <v>2616</v>
      </c>
      <c r="B2452" t="s">
        <v>31</v>
      </c>
      <c r="C2452" t="s">
        <v>56</v>
      </c>
      <c r="D2452" t="s">
        <v>189</v>
      </c>
      <c r="E2452" t="s">
        <v>50</v>
      </c>
      <c r="F2452" s="1">
        <v>42876</v>
      </c>
      <c r="G2452" s="1">
        <v>42956</v>
      </c>
      <c r="H2452">
        <v>53</v>
      </c>
      <c r="I2452" t="str">
        <f>VLOOKUP(pipeline!D2452,account,2,FALSE)</f>
        <v>employment</v>
      </c>
      <c r="J2452">
        <f t="shared" si="1815"/>
        <v>1997</v>
      </c>
      <c r="K2452">
        <f t="shared" si="1816"/>
        <v>882.12</v>
      </c>
      <c r="L2452">
        <f t="shared" si="1817"/>
        <v>2769</v>
      </c>
      <c r="M2452" t="str">
        <f t="shared" si="1818"/>
        <v>United States</v>
      </c>
      <c r="N2452">
        <f t="shared" si="1819"/>
        <v>0</v>
      </c>
      <c r="O2452" t="str">
        <f t="shared" si="1820"/>
        <v>MG</v>
      </c>
      <c r="P2452">
        <f t="shared" si="1824"/>
        <v>55</v>
      </c>
      <c r="Q2452" t="str">
        <f t="shared" si="1825"/>
        <v>Rocco Neubert</v>
      </c>
      <c r="R2452" t="str">
        <f t="shared" si="1826"/>
        <v>East</v>
      </c>
    </row>
    <row r="2453" spans="1:18">
      <c r="A2453" t="s">
        <v>2617</v>
      </c>
      <c r="B2453" t="s">
        <v>32</v>
      </c>
      <c r="C2453" t="s">
        <v>58</v>
      </c>
      <c r="D2453" t="s">
        <v>124</v>
      </c>
      <c r="E2453" t="s">
        <v>50</v>
      </c>
      <c r="F2453" s="1">
        <v>42876</v>
      </c>
      <c r="G2453" s="1">
        <v>42890</v>
      </c>
      <c r="H2453">
        <v>1112</v>
      </c>
      <c r="I2453" t="str">
        <f>VLOOKUP(pipeline!D2453,account,2,FALSE)</f>
        <v>entertainment</v>
      </c>
      <c r="J2453">
        <f t="shared" si="1815"/>
        <v>1989</v>
      </c>
      <c r="K2453">
        <f t="shared" si="1816"/>
        <v>3838.39</v>
      </c>
      <c r="L2453">
        <f t="shared" si="1817"/>
        <v>8274</v>
      </c>
      <c r="M2453" t="str">
        <f t="shared" si="1818"/>
        <v>United States</v>
      </c>
      <c r="N2453">
        <f t="shared" si="1819"/>
        <v>0</v>
      </c>
      <c r="O2453" t="str">
        <f t="shared" si="1820"/>
        <v>GTX</v>
      </c>
      <c r="P2453">
        <f t="shared" si="1824"/>
        <v>1096</v>
      </c>
      <c r="Q2453" t="str">
        <f t="shared" si="1825"/>
        <v>Rocco Neubert</v>
      </c>
      <c r="R2453" t="str">
        <f t="shared" si="1826"/>
        <v>East</v>
      </c>
    </row>
    <row r="2454" spans="1:18">
      <c r="A2454" t="s">
        <v>2618</v>
      </c>
      <c r="B2454" t="s">
        <v>7</v>
      </c>
      <c r="C2454" t="s">
        <v>55</v>
      </c>
      <c r="D2454" t="s">
        <v>108</v>
      </c>
      <c r="E2454" t="s">
        <v>53</v>
      </c>
      <c r="F2454" s="1">
        <v>42876</v>
      </c>
      <c r="I2454" t="str">
        <f>VLOOKUP(pipeline!D2454,account,2,FALSE)</f>
        <v>telecommunications</v>
      </c>
      <c r="J2454">
        <f t="shared" si="1815"/>
        <v>1988</v>
      </c>
      <c r="K2454">
        <f t="shared" si="1816"/>
        <v>5266.09</v>
      </c>
      <c r="L2454">
        <f t="shared" si="1817"/>
        <v>8595</v>
      </c>
      <c r="M2454" t="str">
        <f t="shared" si="1818"/>
        <v>United States</v>
      </c>
      <c r="N2454" t="str">
        <f t="shared" si="1819"/>
        <v>Sonron</v>
      </c>
      <c r="O2454" t="str">
        <f t="shared" si="1820"/>
        <v>GTX</v>
      </c>
      <c r="P2454">
        <f t="shared" si="1824"/>
        <v>550</v>
      </c>
      <c r="Q2454" t="str">
        <f t="shared" si="1825"/>
        <v>Cara Losch</v>
      </c>
      <c r="R2454" t="str">
        <f t="shared" si="1826"/>
        <v>East</v>
      </c>
    </row>
    <row r="2455" spans="1:18">
      <c r="A2455" t="s">
        <v>2619</v>
      </c>
      <c r="B2455" t="s">
        <v>13</v>
      </c>
      <c r="C2455" t="s">
        <v>55</v>
      </c>
      <c r="D2455" t="s">
        <v>316</v>
      </c>
      <c r="E2455" t="s">
        <v>50</v>
      </c>
      <c r="F2455" s="1">
        <v>42876</v>
      </c>
      <c r="G2455" s="1">
        <v>42892</v>
      </c>
      <c r="H2455">
        <v>562</v>
      </c>
      <c r="I2455" t="str">
        <f>VLOOKUP(pipeline!D2455,account,2,FALSE)</f>
        <v>retail</v>
      </c>
      <c r="J2455">
        <f t="shared" si="1815"/>
        <v>2009</v>
      </c>
      <c r="K2455">
        <f t="shared" si="1816"/>
        <v>497.11</v>
      </c>
      <c r="L2455">
        <f t="shared" si="1817"/>
        <v>1588</v>
      </c>
      <c r="M2455" t="str">
        <f t="shared" si="1818"/>
        <v>United States</v>
      </c>
      <c r="N2455">
        <f t="shared" si="1819"/>
        <v>0</v>
      </c>
      <c r="O2455" t="str">
        <f t="shared" si="1820"/>
        <v>GTX</v>
      </c>
      <c r="P2455">
        <f t="shared" si="1824"/>
        <v>550</v>
      </c>
      <c r="Q2455" t="str">
        <f t="shared" si="1825"/>
        <v>Celia Rouche</v>
      </c>
      <c r="R2455" t="str">
        <f t="shared" si="1826"/>
        <v>West</v>
      </c>
    </row>
    <row r="2456" spans="1:18">
      <c r="A2456" t="s">
        <v>2620</v>
      </c>
      <c r="B2456" t="s">
        <v>37</v>
      </c>
      <c r="C2456" t="s">
        <v>55</v>
      </c>
      <c r="D2456" t="s">
        <v>110</v>
      </c>
      <c r="E2456" t="s">
        <v>50</v>
      </c>
      <c r="F2456" s="1">
        <v>42876</v>
      </c>
      <c r="G2456" s="1">
        <v>42890</v>
      </c>
      <c r="H2456">
        <v>593</v>
      </c>
      <c r="I2456" t="str">
        <f>VLOOKUP(pipeline!D2456,account,2,FALSE)</f>
        <v>telecommunications</v>
      </c>
      <c r="J2456">
        <f t="shared" si="1815"/>
        <v>1994</v>
      </c>
      <c r="K2456">
        <f t="shared" si="1816"/>
        <v>1188.42</v>
      </c>
      <c r="L2456">
        <f t="shared" si="1817"/>
        <v>3015</v>
      </c>
      <c r="M2456" t="str">
        <f t="shared" si="1818"/>
        <v>United States</v>
      </c>
      <c r="N2456">
        <f t="shared" si="1819"/>
        <v>0</v>
      </c>
      <c r="O2456" t="str">
        <f t="shared" si="1820"/>
        <v>GTX</v>
      </c>
      <c r="P2456">
        <f t="shared" si="1824"/>
        <v>550</v>
      </c>
      <c r="Q2456" t="str">
        <f t="shared" si="1825"/>
        <v>Summer Sewald</v>
      </c>
      <c r="R2456" t="str">
        <f t="shared" si="1826"/>
        <v>West</v>
      </c>
    </row>
    <row r="2457" spans="1:18">
      <c r="A2457" t="s">
        <v>2621</v>
      </c>
      <c r="B2457" t="s">
        <v>38</v>
      </c>
      <c r="C2457" t="s">
        <v>58</v>
      </c>
      <c r="D2457" t="s">
        <v>205</v>
      </c>
      <c r="E2457" t="s">
        <v>50</v>
      </c>
      <c r="F2457" s="1">
        <v>42876</v>
      </c>
      <c r="G2457" s="1">
        <v>42958</v>
      </c>
      <c r="H2457">
        <v>1100</v>
      </c>
      <c r="I2457" t="str">
        <f>VLOOKUP(pipeline!D2457,account,2,FALSE)</f>
        <v>telecommunications</v>
      </c>
      <c r="J2457">
        <f t="shared" si="1815"/>
        <v>1995</v>
      </c>
      <c r="K2457">
        <f t="shared" si="1816"/>
        <v>1825.82</v>
      </c>
      <c r="L2457">
        <f t="shared" si="1817"/>
        <v>5595</v>
      </c>
      <c r="M2457" t="str">
        <f t="shared" si="1818"/>
        <v>United States</v>
      </c>
      <c r="N2457" t="str">
        <f t="shared" si="1819"/>
        <v>Sonron</v>
      </c>
      <c r="O2457" t="str">
        <f t="shared" si="1820"/>
        <v>GTX</v>
      </c>
      <c r="P2457">
        <f t="shared" si="1824"/>
        <v>1096</v>
      </c>
      <c r="Q2457" t="str">
        <f t="shared" si="1825"/>
        <v>Summer Sewald</v>
      </c>
      <c r="R2457" t="str">
        <f t="shared" si="1826"/>
        <v>West</v>
      </c>
    </row>
    <row r="2458" spans="1:18">
      <c r="A2458" t="s">
        <v>2622</v>
      </c>
      <c r="B2458" t="s">
        <v>38</v>
      </c>
      <c r="C2458" t="s">
        <v>58</v>
      </c>
      <c r="D2458" t="s">
        <v>106</v>
      </c>
      <c r="E2458" t="s">
        <v>50</v>
      </c>
      <c r="F2458" s="1">
        <v>42876</v>
      </c>
      <c r="G2458" s="1">
        <v>42965</v>
      </c>
      <c r="H2458">
        <v>1198</v>
      </c>
      <c r="I2458" t="str">
        <f>VLOOKUP(pipeline!D2458,account,2,FALSE)</f>
        <v>software</v>
      </c>
      <c r="J2458">
        <f t="shared" si="1815"/>
        <v>1996</v>
      </c>
      <c r="K2458">
        <f t="shared" si="1816"/>
        <v>6354.87</v>
      </c>
      <c r="L2458">
        <f t="shared" si="1817"/>
        <v>16780</v>
      </c>
      <c r="M2458" t="str">
        <f t="shared" si="1818"/>
        <v>United States</v>
      </c>
      <c r="N2458" t="str">
        <f t="shared" si="1819"/>
        <v>Bubba Gump</v>
      </c>
      <c r="O2458" t="str">
        <f t="shared" si="1820"/>
        <v>GTX</v>
      </c>
      <c r="P2458">
        <f t="shared" si="1824"/>
        <v>1096</v>
      </c>
      <c r="Q2458" t="str">
        <f t="shared" si="1825"/>
        <v>Summer Sewald</v>
      </c>
      <c r="R2458" t="str">
        <f t="shared" si="1826"/>
        <v>West</v>
      </c>
    </row>
    <row r="2459" spans="1:18">
      <c r="A2459" t="s">
        <v>2623</v>
      </c>
      <c r="B2459" t="s">
        <v>21</v>
      </c>
      <c r="C2459" t="s">
        <v>57</v>
      </c>
      <c r="D2459" t="s">
        <v>208</v>
      </c>
      <c r="E2459" t="s">
        <v>50</v>
      </c>
      <c r="F2459" s="1">
        <v>42876</v>
      </c>
      <c r="G2459" s="1">
        <v>42967</v>
      </c>
      <c r="H2459">
        <v>3250</v>
      </c>
      <c r="I2459" t="str">
        <f>VLOOKUP(pipeline!D2459,account,2,FALSE)</f>
        <v>software</v>
      </c>
      <c r="J2459">
        <f t="shared" ref="J2459:J2471" si="1827">VLOOKUP(D2459,account,3,FALSE)</f>
        <v>1982</v>
      </c>
      <c r="K2459">
        <f t="shared" ref="K2459:K2471" si="1828">VLOOKUP(D2459,account,4,FALSE)</f>
        <v>4618</v>
      </c>
      <c r="L2459">
        <f t="shared" ref="L2459:L2471" si="1829">VLOOKUP(D2459,account,5,FALSE)</f>
        <v>10083</v>
      </c>
      <c r="M2459" t="str">
        <f t="shared" ref="M2459:M2471" si="1830">VLOOKUP(D2459,account,6,FALSE)</f>
        <v>United States</v>
      </c>
      <c r="N2459">
        <f t="shared" ref="N2459:N2471" si="1831">VLOOKUP(D2459,accounts,7,FALSE)</f>
        <v>0</v>
      </c>
      <c r="O2459" t="str">
        <f t="shared" ref="O2459:O2471" si="1832">VLOOKUP(C2459,products,2,FALSE)</f>
        <v>MG</v>
      </c>
      <c r="P2459">
        <f t="shared" ref="P2459:P2471" si="1833">VLOOKUP(C2459,products,3,FALSE)</f>
        <v>3393</v>
      </c>
      <c r="Q2459" t="str">
        <f t="shared" ref="Q2459:Q2471" si="1834">VLOOKUP(B2459,sales,2,FALSE)</f>
        <v>Dustin Brinkmann</v>
      </c>
      <c r="R2459" t="str">
        <f t="shared" ref="R2459:R2471" si="1835">VLOOKUP(B2459,sales,3,FALSE)</f>
        <v>Central</v>
      </c>
    </row>
    <row r="2460" spans="1:18">
      <c r="A2460" t="s">
        <v>2624</v>
      </c>
      <c r="B2460" t="s">
        <v>28</v>
      </c>
      <c r="C2460" t="s">
        <v>57</v>
      </c>
      <c r="D2460" t="s">
        <v>108</v>
      </c>
      <c r="E2460" t="s">
        <v>50</v>
      </c>
      <c r="F2460" s="1">
        <v>42876</v>
      </c>
      <c r="G2460" s="1">
        <v>42983</v>
      </c>
      <c r="H2460">
        <v>2785</v>
      </c>
      <c r="I2460" t="str">
        <f>VLOOKUP(pipeline!D2460,account,2,FALSE)</f>
        <v>telecommunications</v>
      </c>
      <c r="J2460">
        <f t="shared" si="1827"/>
        <v>1988</v>
      </c>
      <c r="K2460">
        <f t="shared" si="1828"/>
        <v>5266.09</v>
      </c>
      <c r="L2460">
        <f t="shared" si="1829"/>
        <v>8595</v>
      </c>
      <c r="M2460" t="str">
        <f t="shared" si="1830"/>
        <v>United States</v>
      </c>
      <c r="N2460" t="str">
        <f t="shared" si="1831"/>
        <v>Sonron</v>
      </c>
      <c r="O2460" t="str">
        <f t="shared" si="1832"/>
        <v>MG</v>
      </c>
      <c r="P2460">
        <f t="shared" si="1833"/>
        <v>3393</v>
      </c>
      <c r="Q2460" t="str">
        <f t="shared" si="1834"/>
        <v>Melvin Marxen</v>
      </c>
      <c r="R2460" t="str">
        <f t="shared" si="1835"/>
        <v>Central</v>
      </c>
    </row>
    <row r="2461" spans="1:18">
      <c r="A2461" t="s">
        <v>2625</v>
      </c>
      <c r="B2461" t="s">
        <v>40</v>
      </c>
      <c r="C2461" t="s">
        <v>56</v>
      </c>
      <c r="D2461" t="s">
        <v>106</v>
      </c>
      <c r="E2461" t="s">
        <v>50</v>
      </c>
      <c r="F2461" s="1">
        <v>42876</v>
      </c>
      <c r="G2461" s="1">
        <v>42958</v>
      </c>
      <c r="H2461">
        <v>49</v>
      </c>
      <c r="I2461" t="str">
        <f>VLOOKUP(pipeline!D2461,account,2,FALSE)</f>
        <v>software</v>
      </c>
      <c r="J2461">
        <f t="shared" si="1827"/>
        <v>1996</v>
      </c>
      <c r="K2461">
        <f t="shared" si="1828"/>
        <v>6354.87</v>
      </c>
      <c r="L2461">
        <f t="shared" si="1829"/>
        <v>16780</v>
      </c>
      <c r="M2461" t="str">
        <f t="shared" si="1830"/>
        <v>United States</v>
      </c>
      <c r="N2461" t="str">
        <f t="shared" si="1831"/>
        <v>Bubba Gump</v>
      </c>
      <c r="O2461" t="str">
        <f t="shared" si="1832"/>
        <v>MG</v>
      </c>
      <c r="P2461">
        <f t="shared" si="1833"/>
        <v>55</v>
      </c>
      <c r="Q2461" t="str">
        <f t="shared" si="1834"/>
        <v>Summer Sewald</v>
      </c>
      <c r="R2461" t="str">
        <f t="shared" si="1835"/>
        <v>West</v>
      </c>
    </row>
    <row r="2462" spans="1:18">
      <c r="A2462" t="s">
        <v>2626</v>
      </c>
      <c r="B2462" t="s">
        <v>22</v>
      </c>
      <c r="C2462" t="s">
        <v>57</v>
      </c>
      <c r="D2462" t="s">
        <v>309</v>
      </c>
      <c r="E2462" t="s">
        <v>52</v>
      </c>
      <c r="F2462" s="1">
        <v>42876</v>
      </c>
      <c r="G2462" s="1">
        <v>42880</v>
      </c>
      <c r="H2462">
        <v>0</v>
      </c>
      <c r="I2462" t="str">
        <f>VLOOKUP(pipeline!D2462,account,2,FALSE)</f>
        <v>marketing</v>
      </c>
      <c r="J2462">
        <f t="shared" si="1827"/>
        <v>1986</v>
      </c>
      <c r="K2462">
        <f t="shared" si="1828"/>
        <v>2403.58</v>
      </c>
      <c r="L2462">
        <f t="shared" si="1829"/>
        <v>8801</v>
      </c>
      <c r="M2462" t="str">
        <f t="shared" si="1830"/>
        <v>United States</v>
      </c>
      <c r="N2462">
        <f t="shared" si="1831"/>
        <v>0</v>
      </c>
      <c r="O2462" t="str">
        <f t="shared" si="1832"/>
        <v>MG</v>
      </c>
      <c r="P2462">
        <f t="shared" si="1833"/>
        <v>3393</v>
      </c>
      <c r="Q2462" t="str">
        <f t="shared" si="1834"/>
        <v>Dustin Brinkmann</v>
      </c>
      <c r="R2462" t="str">
        <f t="shared" si="1835"/>
        <v>Central</v>
      </c>
    </row>
    <row r="2463" spans="1:18">
      <c r="A2463" t="s">
        <v>2627</v>
      </c>
      <c r="B2463" t="s">
        <v>22</v>
      </c>
      <c r="C2463" t="s">
        <v>55</v>
      </c>
      <c r="D2463" t="s">
        <v>97</v>
      </c>
      <c r="E2463" t="s">
        <v>50</v>
      </c>
      <c r="F2463" s="1">
        <v>42876</v>
      </c>
      <c r="G2463" s="1">
        <v>42993</v>
      </c>
      <c r="H2463">
        <v>547</v>
      </c>
      <c r="I2463" t="str">
        <f>VLOOKUP(pipeline!D2463,account,2,FALSE)</f>
        <v>medical</v>
      </c>
      <c r="J2463">
        <f t="shared" si="1827"/>
        <v>2012</v>
      </c>
      <c r="K2463">
        <f t="shared" si="1828"/>
        <v>587.34</v>
      </c>
      <c r="L2463">
        <f t="shared" si="1829"/>
        <v>1356</v>
      </c>
      <c r="M2463" t="str">
        <f t="shared" si="1830"/>
        <v>Philipines</v>
      </c>
      <c r="N2463">
        <f t="shared" si="1831"/>
        <v>0</v>
      </c>
      <c r="O2463" t="str">
        <f t="shared" si="1832"/>
        <v>GTX</v>
      </c>
      <c r="P2463">
        <f t="shared" si="1833"/>
        <v>550</v>
      </c>
      <c r="Q2463" t="str">
        <f t="shared" si="1834"/>
        <v>Dustin Brinkmann</v>
      </c>
      <c r="R2463" t="str">
        <f t="shared" si="1835"/>
        <v>Central</v>
      </c>
    </row>
    <row r="2464" spans="1:18">
      <c r="A2464" t="s">
        <v>2628</v>
      </c>
      <c r="B2464" t="s">
        <v>29</v>
      </c>
      <c r="C2464" t="s">
        <v>56</v>
      </c>
      <c r="D2464" t="s">
        <v>97</v>
      </c>
      <c r="E2464" t="s">
        <v>50</v>
      </c>
      <c r="F2464" s="1">
        <v>42876</v>
      </c>
      <c r="G2464" s="1">
        <v>42948</v>
      </c>
      <c r="H2464">
        <v>57</v>
      </c>
      <c r="I2464" t="str">
        <f>VLOOKUP(pipeline!D2464,account,2,FALSE)</f>
        <v>medical</v>
      </c>
      <c r="J2464">
        <f t="shared" si="1827"/>
        <v>2012</v>
      </c>
      <c r="K2464">
        <f t="shared" si="1828"/>
        <v>587.34</v>
      </c>
      <c r="L2464">
        <f t="shared" si="1829"/>
        <v>1356</v>
      </c>
      <c r="M2464" t="str">
        <f t="shared" si="1830"/>
        <v>Philipines</v>
      </c>
      <c r="N2464">
        <f t="shared" si="1831"/>
        <v>0</v>
      </c>
      <c r="O2464" t="str">
        <f t="shared" si="1832"/>
        <v>MG</v>
      </c>
      <c r="P2464">
        <f t="shared" si="1833"/>
        <v>55</v>
      </c>
      <c r="Q2464" t="str">
        <f t="shared" si="1834"/>
        <v>Melvin Marxen</v>
      </c>
      <c r="R2464" t="str">
        <f t="shared" si="1835"/>
        <v>Central</v>
      </c>
    </row>
    <row r="2465" spans="1:18">
      <c r="A2465" t="s">
        <v>2629</v>
      </c>
      <c r="B2465" t="s">
        <v>16</v>
      </c>
      <c r="C2465" t="s">
        <v>56</v>
      </c>
      <c r="D2465" t="s">
        <v>112</v>
      </c>
      <c r="E2465" t="s">
        <v>52</v>
      </c>
      <c r="F2465" s="1">
        <v>42876</v>
      </c>
      <c r="G2465" s="1">
        <v>42955</v>
      </c>
      <c r="H2465">
        <v>0</v>
      </c>
      <c r="I2465" t="str">
        <f>VLOOKUP(pipeline!D2465,account,2,FALSE)</f>
        <v>retail</v>
      </c>
      <c r="J2465">
        <f t="shared" si="1827"/>
        <v>1990</v>
      </c>
      <c r="K2465">
        <f t="shared" si="1828"/>
        <v>4968.91</v>
      </c>
      <c r="L2465">
        <f t="shared" si="1829"/>
        <v>7523</v>
      </c>
      <c r="M2465" t="str">
        <f t="shared" si="1830"/>
        <v>United States</v>
      </c>
      <c r="N2465">
        <f t="shared" si="1831"/>
        <v>0</v>
      </c>
      <c r="O2465" t="str">
        <f t="shared" si="1832"/>
        <v>MG</v>
      </c>
      <c r="P2465">
        <f t="shared" si="1833"/>
        <v>55</v>
      </c>
      <c r="Q2465" t="str">
        <f t="shared" si="1834"/>
        <v>Celia Rouche</v>
      </c>
      <c r="R2465" t="str">
        <f t="shared" si="1835"/>
        <v>West</v>
      </c>
    </row>
    <row r="2466" spans="1:18">
      <c r="A2466" t="s">
        <v>2630</v>
      </c>
      <c r="B2466" t="s">
        <v>16</v>
      </c>
      <c r="C2466" t="s">
        <v>56</v>
      </c>
      <c r="D2466" t="s">
        <v>196</v>
      </c>
      <c r="E2466" t="s">
        <v>52</v>
      </c>
      <c r="F2466" s="1">
        <v>42876</v>
      </c>
      <c r="G2466" s="1">
        <v>42953</v>
      </c>
      <c r="H2466">
        <v>0</v>
      </c>
      <c r="I2466" t="str">
        <f>VLOOKUP(pipeline!D2466,account,2,FALSE)</f>
        <v>employment</v>
      </c>
      <c r="J2466">
        <f t="shared" si="1827"/>
        <v>1983</v>
      </c>
      <c r="K2466">
        <f t="shared" si="1828"/>
        <v>2871.35</v>
      </c>
      <c r="L2466">
        <f t="shared" si="1829"/>
        <v>9561</v>
      </c>
      <c r="M2466" t="str">
        <f t="shared" si="1830"/>
        <v>United States</v>
      </c>
      <c r="N2466">
        <f t="shared" si="1831"/>
        <v>0</v>
      </c>
      <c r="O2466" t="str">
        <f t="shared" si="1832"/>
        <v>MG</v>
      </c>
      <c r="P2466">
        <f t="shared" si="1833"/>
        <v>55</v>
      </c>
      <c r="Q2466" t="str">
        <f t="shared" si="1834"/>
        <v>Celia Rouche</v>
      </c>
      <c r="R2466" t="str">
        <f t="shared" si="1835"/>
        <v>West</v>
      </c>
    </row>
    <row r="2467" spans="1:18">
      <c r="A2467" t="s">
        <v>2631</v>
      </c>
      <c r="B2467" t="s">
        <v>17</v>
      </c>
      <c r="C2467" t="s">
        <v>57</v>
      </c>
      <c r="D2467" t="s">
        <v>101</v>
      </c>
      <c r="E2467" t="s">
        <v>52</v>
      </c>
      <c r="F2467" s="1">
        <v>42876</v>
      </c>
      <c r="G2467" s="1">
        <v>42878</v>
      </c>
      <c r="H2467">
        <v>0</v>
      </c>
      <c r="I2467" t="str">
        <f>VLOOKUP(pipeline!D2467,account,2,FALSE)</f>
        <v>telecommunications</v>
      </c>
      <c r="J2467">
        <f t="shared" si="1827"/>
        <v>1999</v>
      </c>
      <c r="K2467">
        <f t="shared" si="1828"/>
        <v>1699.85</v>
      </c>
      <c r="L2467">
        <f t="shared" si="1829"/>
        <v>5108</v>
      </c>
      <c r="M2467" t="str">
        <f t="shared" si="1830"/>
        <v>United States</v>
      </c>
      <c r="N2467">
        <f t="shared" si="1831"/>
        <v>0</v>
      </c>
      <c r="O2467" t="str">
        <f t="shared" si="1832"/>
        <v>MG</v>
      </c>
      <c r="P2467">
        <f t="shared" si="1833"/>
        <v>3393</v>
      </c>
      <c r="Q2467" t="str">
        <f t="shared" si="1834"/>
        <v>Celia Rouche</v>
      </c>
      <c r="R2467" t="str">
        <f t="shared" si="1835"/>
        <v>West</v>
      </c>
    </row>
    <row r="2468" spans="1:18">
      <c r="A2468" t="s">
        <v>2632</v>
      </c>
      <c r="B2468" t="s">
        <v>17</v>
      </c>
      <c r="C2468" t="s">
        <v>55</v>
      </c>
      <c r="D2468" t="s">
        <v>93</v>
      </c>
      <c r="E2468" t="s">
        <v>50</v>
      </c>
      <c r="F2468" s="1">
        <v>42876</v>
      </c>
      <c r="G2468" s="1">
        <v>42952</v>
      </c>
      <c r="H2468">
        <v>572</v>
      </c>
      <c r="I2468" t="str">
        <f>VLOOKUP(pipeline!D2468,account,2,FALSE)</f>
        <v>entertainment</v>
      </c>
      <c r="J2468">
        <f t="shared" si="1827"/>
        <v>1993</v>
      </c>
      <c r="K2468">
        <f t="shared" si="1828"/>
        <v>4269.9</v>
      </c>
      <c r="L2468">
        <f t="shared" si="1829"/>
        <v>6472</v>
      </c>
      <c r="M2468" t="str">
        <f t="shared" si="1830"/>
        <v>United States</v>
      </c>
      <c r="N2468" t="str">
        <f t="shared" si="1831"/>
        <v>Massive Dynamic</v>
      </c>
      <c r="O2468" t="str">
        <f t="shared" si="1832"/>
        <v>GTX</v>
      </c>
      <c r="P2468">
        <f t="shared" si="1833"/>
        <v>550</v>
      </c>
      <c r="Q2468" t="str">
        <f t="shared" si="1834"/>
        <v>Celia Rouche</v>
      </c>
      <c r="R2468" t="str">
        <f t="shared" si="1835"/>
        <v>West</v>
      </c>
    </row>
    <row r="2469" spans="1:18">
      <c r="A2469" t="s">
        <v>2633</v>
      </c>
      <c r="B2469" t="s">
        <v>10</v>
      </c>
      <c r="C2469" t="s">
        <v>56</v>
      </c>
      <c r="D2469" t="s">
        <v>189</v>
      </c>
      <c r="E2469" t="s">
        <v>50</v>
      </c>
      <c r="F2469" s="1">
        <v>42876</v>
      </c>
      <c r="G2469" s="1">
        <v>42896</v>
      </c>
      <c r="H2469">
        <v>48</v>
      </c>
      <c r="I2469" t="str">
        <f>VLOOKUP(pipeline!D2469,account,2,FALSE)</f>
        <v>employment</v>
      </c>
      <c r="J2469">
        <f t="shared" si="1827"/>
        <v>1997</v>
      </c>
      <c r="K2469">
        <f t="shared" si="1828"/>
        <v>882.12</v>
      </c>
      <c r="L2469">
        <f t="shared" si="1829"/>
        <v>2769</v>
      </c>
      <c r="M2469" t="str">
        <f t="shared" si="1830"/>
        <v>United States</v>
      </c>
      <c r="N2469">
        <f t="shared" si="1831"/>
        <v>0</v>
      </c>
      <c r="O2469" t="str">
        <f t="shared" si="1832"/>
        <v>MG</v>
      </c>
      <c r="P2469">
        <f t="shared" si="1833"/>
        <v>55</v>
      </c>
      <c r="Q2469" t="str">
        <f t="shared" si="1834"/>
        <v>Cara Losch</v>
      </c>
      <c r="R2469" t="str">
        <f t="shared" si="1835"/>
        <v>East</v>
      </c>
    </row>
    <row r="2470" spans="1:18">
      <c r="A2470" t="s">
        <v>2634</v>
      </c>
      <c r="B2470" t="s">
        <v>19</v>
      </c>
      <c r="C2470" t="s">
        <v>59</v>
      </c>
      <c r="D2470" t="s">
        <v>290</v>
      </c>
      <c r="E2470" t="s">
        <v>52</v>
      </c>
      <c r="F2470" s="1">
        <v>42877</v>
      </c>
      <c r="G2470" s="1">
        <v>42886</v>
      </c>
      <c r="H2470">
        <v>0</v>
      </c>
      <c r="I2470" t="str">
        <f>VLOOKUP(pipeline!D2470,account,2,FALSE)</f>
        <v>medical</v>
      </c>
      <c r="J2470">
        <f t="shared" si="1827"/>
        <v>2002</v>
      </c>
      <c r="K2470">
        <f t="shared" si="1828"/>
        <v>3178.24</v>
      </c>
      <c r="L2470">
        <f t="shared" si="1829"/>
        <v>4540</v>
      </c>
      <c r="M2470" t="str">
        <f t="shared" si="1830"/>
        <v>United States</v>
      </c>
      <c r="N2470">
        <f t="shared" si="1831"/>
        <v>0</v>
      </c>
      <c r="O2470" t="str">
        <f t="shared" si="1832"/>
        <v>GTX</v>
      </c>
      <c r="P2470">
        <f t="shared" si="1833"/>
        <v>5482</v>
      </c>
      <c r="Q2470" t="str">
        <f t="shared" si="1834"/>
        <v>Dustin Brinkmann</v>
      </c>
      <c r="R2470" t="str">
        <f t="shared" si="1835"/>
        <v>Central</v>
      </c>
    </row>
    <row r="2471" spans="1:18">
      <c r="A2471" t="s">
        <v>2635</v>
      </c>
      <c r="B2471" t="s">
        <v>7</v>
      </c>
      <c r="C2471" t="s">
        <v>58</v>
      </c>
      <c r="D2471" t="s">
        <v>371</v>
      </c>
      <c r="E2471" t="s">
        <v>53</v>
      </c>
      <c r="F2471" s="1">
        <v>42877</v>
      </c>
      <c r="I2471" t="str">
        <f>VLOOKUP(pipeline!D2471,account,2,FALSE)</f>
        <v>retail</v>
      </c>
      <c r="J2471">
        <f t="shared" si="1827"/>
        <v>2003</v>
      </c>
      <c r="K2471">
        <f t="shared" si="1828"/>
        <v>223.8</v>
      </c>
      <c r="L2471">
        <f t="shared" si="1829"/>
        <v>299</v>
      </c>
      <c r="M2471" t="str">
        <f t="shared" si="1830"/>
        <v>United States</v>
      </c>
      <c r="N2471">
        <f t="shared" si="1831"/>
        <v>0</v>
      </c>
      <c r="O2471" t="str">
        <f t="shared" si="1832"/>
        <v>GTX</v>
      </c>
      <c r="P2471">
        <f t="shared" si="1833"/>
        <v>1096</v>
      </c>
      <c r="Q2471" t="str">
        <f t="shared" si="1834"/>
        <v>Cara Losch</v>
      </c>
      <c r="R2471" t="str">
        <f t="shared" si="1835"/>
        <v>East</v>
      </c>
    </row>
    <row r="2472" spans="1:18">
      <c r="A2472" t="s">
        <v>2636</v>
      </c>
      <c r="B2472" t="s">
        <v>25</v>
      </c>
      <c r="C2472" t="s">
        <v>57</v>
      </c>
      <c r="D2472" t="s">
        <v>149</v>
      </c>
      <c r="E2472" t="s">
        <v>52</v>
      </c>
      <c r="F2472" s="1">
        <v>42877</v>
      </c>
      <c r="G2472" s="1">
        <v>42986</v>
      </c>
      <c r="H2472">
        <v>0</v>
      </c>
      <c r="I2472" t="str">
        <f>VLOOKUP(pipeline!D2472,account,2,FALSE)</f>
        <v>technolgy</v>
      </c>
      <c r="J2472">
        <f t="shared" ref="J2472:J2481" si="1836">VLOOKUP(D2472,account,3,FALSE)</f>
        <v>2005</v>
      </c>
      <c r="K2472">
        <f t="shared" ref="K2472:K2481" si="1837">VLOOKUP(D2472,account,4,FALSE)</f>
        <v>1520.66</v>
      </c>
      <c r="L2472">
        <f t="shared" ref="L2472:L2481" si="1838">VLOOKUP(D2472,account,5,FALSE)</f>
        <v>1806</v>
      </c>
      <c r="M2472" t="str">
        <f t="shared" ref="M2472:M2481" si="1839">VLOOKUP(D2472,account,6,FALSE)</f>
        <v>United States</v>
      </c>
      <c r="N2472">
        <f t="shared" ref="N2472:N2481" si="1840">VLOOKUP(D2472,accounts,7,FALSE)</f>
        <v>0</v>
      </c>
      <c r="O2472" t="str">
        <f t="shared" ref="O2472:O2481" si="1841">VLOOKUP(C2472,products,2,FALSE)</f>
        <v>MG</v>
      </c>
      <c r="P2472">
        <f t="shared" ref="P2472:P2486" si="1842">VLOOKUP(C2472,products,3,FALSE)</f>
        <v>3393</v>
      </c>
      <c r="Q2472" t="str">
        <f t="shared" ref="Q2472:Q2486" si="1843">VLOOKUP(B2472,sales,2,FALSE)</f>
        <v>Melvin Marxen</v>
      </c>
      <c r="R2472" t="str">
        <f t="shared" ref="R2472:R2486" si="1844">VLOOKUP(B2472,sales,3,FALSE)</f>
        <v>Central</v>
      </c>
    </row>
    <row r="2473" spans="1:18">
      <c r="A2473" t="s">
        <v>2637</v>
      </c>
      <c r="B2473" t="s">
        <v>8</v>
      </c>
      <c r="C2473" t="s">
        <v>55</v>
      </c>
      <c r="D2473" t="s">
        <v>174</v>
      </c>
      <c r="E2473" t="s">
        <v>50</v>
      </c>
      <c r="F2473" s="1">
        <v>42877</v>
      </c>
      <c r="G2473" s="1">
        <v>42892</v>
      </c>
      <c r="H2473">
        <v>555</v>
      </c>
      <c r="I2473" t="str">
        <f>VLOOKUP(pipeline!D2473,account,2,FALSE)</f>
        <v>software</v>
      </c>
      <c r="J2473">
        <f t="shared" si="1836"/>
        <v>1982</v>
      </c>
      <c r="K2473">
        <f t="shared" si="1837"/>
        <v>11698.03</v>
      </c>
      <c r="L2473">
        <f t="shared" si="1838"/>
        <v>34288</v>
      </c>
      <c r="M2473" t="str">
        <f t="shared" si="1839"/>
        <v>United States</v>
      </c>
      <c r="N2473">
        <f t="shared" si="1840"/>
        <v>0</v>
      </c>
      <c r="O2473" t="str">
        <f t="shared" si="1841"/>
        <v>GTX</v>
      </c>
      <c r="P2473">
        <f t="shared" si="1842"/>
        <v>550</v>
      </c>
      <c r="Q2473" t="str">
        <f t="shared" si="1843"/>
        <v>Cara Losch</v>
      </c>
      <c r="R2473" t="str">
        <f t="shared" si="1844"/>
        <v>East</v>
      </c>
    </row>
    <row r="2474" spans="1:18">
      <c r="A2474" t="s">
        <v>2638</v>
      </c>
      <c r="B2474" t="s">
        <v>8</v>
      </c>
      <c r="C2474" t="s">
        <v>55</v>
      </c>
      <c r="D2474" t="s">
        <v>210</v>
      </c>
      <c r="E2474" t="s">
        <v>50</v>
      </c>
      <c r="F2474" s="1">
        <v>42877</v>
      </c>
      <c r="G2474" s="1">
        <v>42980</v>
      </c>
      <c r="H2474">
        <v>476</v>
      </c>
      <c r="I2474" t="str">
        <f>VLOOKUP(pipeline!D2474,account,2,FALSE)</f>
        <v>technolgy</v>
      </c>
      <c r="J2474">
        <f t="shared" si="1836"/>
        <v>1980</v>
      </c>
      <c r="K2474">
        <f t="shared" si="1837"/>
        <v>7708.38</v>
      </c>
      <c r="L2474">
        <f t="shared" si="1838"/>
        <v>13756</v>
      </c>
      <c r="M2474" t="str">
        <f t="shared" si="1839"/>
        <v>United States</v>
      </c>
      <c r="N2474">
        <f t="shared" si="1840"/>
        <v>0</v>
      </c>
      <c r="O2474" t="str">
        <f t="shared" si="1841"/>
        <v>GTX</v>
      </c>
      <c r="P2474">
        <f t="shared" si="1842"/>
        <v>550</v>
      </c>
      <c r="Q2474" t="str">
        <f t="shared" si="1843"/>
        <v>Cara Losch</v>
      </c>
      <c r="R2474" t="str">
        <f t="shared" si="1844"/>
        <v>East</v>
      </c>
    </row>
    <row r="2475" spans="1:18">
      <c r="A2475" t="s">
        <v>2639</v>
      </c>
      <c r="B2475" t="s">
        <v>37</v>
      </c>
      <c r="C2475" t="s">
        <v>58</v>
      </c>
      <c r="D2475" t="s">
        <v>282</v>
      </c>
      <c r="E2475" t="s">
        <v>50</v>
      </c>
      <c r="F2475" s="1">
        <v>42877</v>
      </c>
      <c r="G2475" s="1">
        <v>42900</v>
      </c>
      <c r="H2475">
        <v>1090</v>
      </c>
      <c r="I2475" t="str">
        <f>VLOOKUP(pipeline!D2475,account,2,FALSE)</f>
        <v>medical</v>
      </c>
      <c r="J2475">
        <f t="shared" si="1836"/>
        <v>1985</v>
      </c>
      <c r="K2475">
        <f t="shared" si="1837"/>
        <v>2741.37</v>
      </c>
      <c r="L2475">
        <f t="shared" si="1838"/>
        <v>9226</v>
      </c>
      <c r="M2475" t="str">
        <f t="shared" si="1839"/>
        <v>United States</v>
      </c>
      <c r="N2475">
        <f t="shared" si="1840"/>
        <v>0</v>
      </c>
      <c r="O2475" t="str">
        <f t="shared" si="1841"/>
        <v>GTX</v>
      </c>
      <c r="P2475">
        <f t="shared" si="1842"/>
        <v>1096</v>
      </c>
      <c r="Q2475" t="str">
        <f t="shared" si="1843"/>
        <v>Summer Sewald</v>
      </c>
      <c r="R2475" t="str">
        <f t="shared" si="1844"/>
        <v>West</v>
      </c>
    </row>
    <row r="2476" spans="1:18">
      <c r="A2476" t="s">
        <v>2640</v>
      </c>
      <c r="B2476" t="s">
        <v>39</v>
      </c>
      <c r="C2476" t="s">
        <v>56</v>
      </c>
      <c r="D2476" t="s">
        <v>228</v>
      </c>
      <c r="E2476" t="s">
        <v>53</v>
      </c>
      <c r="F2476" s="1">
        <v>42877</v>
      </c>
      <c r="I2476" t="str">
        <f>VLOOKUP(pipeline!D2476,account,2,FALSE)</f>
        <v>finance</v>
      </c>
      <c r="J2476">
        <f t="shared" si="1836"/>
        <v>1994</v>
      </c>
      <c r="K2476">
        <f t="shared" si="1837"/>
        <v>355.23</v>
      </c>
      <c r="L2476">
        <f t="shared" si="1838"/>
        <v>853</v>
      </c>
      <c r="M2476" t="str">
        <f t="shared" si="1839"/>
        <v>United States</v>
      </c>
      <c r="N2476">
        <f t="shared" si="1840"/>
        <v>0</v>
      </c>
      <c r="O2476" t="str">
        <f t="shared" si="1841"/>
        <v>MG</v>
      </c>
      <c r="P2476">
        <f t="shared" si="1842"/>
        <v>55</v>
      </c>
      <c r="Q2476" t="str">
        <f t="shared" si="1843"/>
        <v>Summer Sewald</v>
      </c>
      <c r="R2476" t="str">
        <f t="shared" si="1844"/>
        <v>West</v>
      </c>
    </row>
    <row r="2477" spans="1:18">
      <c r="A2477" t="s">
        <v>2641</v>
      </c>
      <c r="B2477" t="s">
        <v>39</v>
      </c>
      <c r="C2477" t="s">
        <v>55</v>
      </c>
      <c r="D2477" t="s">
        <v>226</v>
      </c>
      <c r="E2477" t="s">
        <v>50</v>
      </c>
      <c r="F2477" s="1">
        <v>42877</v>
      </c>
      <c r="G2477" s="1">
        <v>43003</v>
      </c>
      <c r="H2477">
        <v>584</v>
      </c>
      <c r="I2477" t="str">
        <f>VLOOKUP(pipeline!D2477,account,2,FALSE)</f>
        <v>medical</v>
      </c>
      <c r="J2477">
        <f t="shared" si="1836"/>
        <v>2017</v>
      </c>
      <c r="K2477">
        <f t="shared" si="1837"/>
        <v>4.54</v>
      </c>
      <c r="L2477">
        <f t="shared" si="1838"/>
        <v>9</v>
      </c>
      <c r="M2477" t="str">
        <f t="shared" si="1839"/>
        <v>United States</v>
      </c>
      <c r="N2477">
        <f t="shared" si="1840"/>
        <v>0</v>
      </c>
      <c r="O2477" t="str">
        <f t="shared" si="1841"/>
        <v>GTX</v>
      </c>
      <c r="P2477">
        <f t="shared" si="1842"/>
        <v>550</v>
      </c>
      <c r="Q2477" t="str">
        <f t="shared" si="1843"/>
        <v>Summer Sewald</v>
      </c>
      <c r="R2477" t="str">
        <f t="shared" si="1844"/>
        <v>West</v>
      </c>
    </row>
    <row r="2478" spans="1:18">
      <c r="A2478" t="s">
        <v>2642</v>
      </c>
      <c r="B2478" t="s">
        <v>15</v>
      </c>
      <c r="C2478" t="s">
        <v>60</v>
      </c>
      <c r="D2478" t="s">
        <v>103</v>
      </c>
      <c r="E2478" t="s">
        <v>50</v>
      </c>
      <c r="F2478" s="1">
        <v>42877</v>
      </c>
      <c r="G2478" s="1">
        <v>42961</v>
      </c>
      <c r="H2478">
        <v>24745</v>
      </c>
      <c r="I2478" t="str">
        <f>VLOOKUP(pipeline!D2478,account,2,FALSE)</f>
        <v>employment</v>
      </c>
      <c r="J2478">
        <f t="shared" si="1836"/>
        <v>1988</v>
      </c>
      <c r="K2478">
        <f t="shared" si="1837"/>
        <v>2059.9</v>
      </c>
      <c r="L2478">
        <f t="shared" si="1838"/>
        <v>3644</v>
      </c>
      <c r="M2478" t="str">
        <f t="shared" si="1839"/>
        <v>United States</v>
      </c>
      <c r="N2478">
        <f t="shared" si="1840"/>
        <v>0</v>
      </c>
      <c r="O2478" t="str">
        <f t="shared" si="1841"/>
        <v>GTK</v>
      </c>
      <c r="P2478">
        <f t="shared" si="1842"/>
        <v>26768</v>
      </c>
      <c r="Q2478" t="str">
        <f t="shared" si="1843"/>
        <v>Celia Rouche</v>
      </c>
      <c r="R2478" t="str">
        <f t="shared" si="1844"/>
        <v>West</v>
      </c>
    </row>
    <row r="2479" spans="1:18">
      <c r="A2479" t="s">
        <v>2643</v>
      </c>
      <c r="B2479" t="s">
        <v>35</v>
      </c>
      <c r="C2479" t="s">
        <v>55</v>
      </c>
      <c r="D2479" t="s">
        <v>127</v>
      </c>
      <c r="E2479" t="s">
        <v>50</v>
      </c>
      <c r="F2479" s="1">
        <v>42877</v>
      </c>
      <c r="G2479" s="1">
        <v>42882</v>
      </c>
      <c r="H2479">
        <v>512</v>
      </c>
      <c r="I2479" t="str">
        <f>VLOOKUP(pipeline!D2479,account,2,FALSE)</f>
        <v>software</v>
      </c>
      <c r="J2479">
        <f t="shared" si="1836"/>
        <v>1979</v>
      </c>
      <c r="K2479">
        <f t="shared" si="1837"/>
        <v>4478.47</v>
      </c>
      <c r="L2479">
        <f t="shared" si="1838"/>
        <v>13809</v>
      </c>
      <c r="M2479" t="str">
        <f t="shared" si="1839"/>
        <v>United States</v>
      </c>
      <c r="N2479">
        <f t="shared" si="1840"/>
        <v>0</v>
      </c>
      <c r="O2479" t="str">
        <f t="shared" si="1841"/>
        <v>GTX</v>
      </c>
      <c r="P2479">
        <f t="shared" si="1842"/>
        <v>550</v>
      </c>
      <c r="Q2479" t="str">
        <f t="shared" si="1843"/>
        <v>Rocco Neubert</v>
      </c>
      <c r="R2479" t="str">
        <f t="shared" si="1844"/>
        <v>East</v>
      </c>
    </row>
    <row r="2480" spans="1:18">
      <c r="A2480" t="s">
        <v>2644</v>
      </c>
      <c r="B2480" t="s">
        <v>17</v>
      </c>
      <c r="C2480" t="s">
        <v>56</v>
      </c>
      <c r="D2480" t="s">
        <v>119</v>
      </c>
      <c r="E2480" t="s">
        <v>50</v>
      </c>
      <c r="F2480" s="1">
        <v>42877</v>
      </c>
      <c r="G2480" s="1">
        <v>42893</v>
      </c>
      <c r="H2480">
        <v>60</v>
      </c>
      <c r="I2480" t="str">
        <f>VLOOKUP(pipeline!D2480,account,2,FALSE)</f>
        <v>entertainment</v>
      </c>
      <c r="J2480">
        <f t="shared" si="1836"/>
        <v>1992</v>
      </c>
      <c r="K2480">
        <f t="shared" si="1837"/>
        <v>324.19</v>
      </c>
      <c r="L2480">
        <f t="shared" si="1838"/>
        <v>978</v>
      </c>
      <c r="M2480" t="str">
        <f t="shared" si="1839"/>
        <v>United States</v>
      </c>
      <c r="N2480">
        <f t="shared" si="1840"/>
        <v>0</v>
      </c>
      <c r="O2480" t="str">
        <f t="shared" si="1841"/>
        <v>MG</v>
      </c>
      <c r="P2480">
        <f t="shared" si="1842"/>
        <v>55</v>
      </c>
      <c r="Q2480" t="str">
        <f t="shared" si="1843"/>
        <v>Celia Rouche</v>
      </c>
      <c r="R2480" t="str">
        <f t="shared" si="1844"/>
        <v>West</v>
      </c>
    </row>
    <row r="2481" spans="1:18">
      <c r="A2481" t="s">
        <v>2645</v>
      </c>
      <c r="B2481" t="s">
        <v>41</v>
      </c>
      <c r="C2481" t="s">
        <v>58</v>
      </c>
      <c r="D2481" t="s">
        <v>303</v>
      </c>
      <c r="E2481" t="s">
        <v>50</v>
      </c>
      <c r="F2481" s="1">
        <v>42877</v>
      </c>
      <c r="G2481" s="1">
        <v>42955</v>
      </c>
      <c r="H2481">
        <v>1088</v>
      </c>
      <c r="I2481" t="str">
        <f>VLOOKUP(pipeline!D2481,account,2,FALSE)</f>
        <v>software</v>
      </c>
      <c r="J2481">
        <f t="shared" si="1836"/>
        <v>2013</v>
      </c>
      <c r="K2481">
        <f t="shared" si="1837"/>
        <v>98.79</v>
      </c>
      <c r="L2481">
        <f t="shared" si="1838"/>
        <v>96</v>
      </c>
      <c r="M2481" t="str">
        <f t="shared" si="1839"/>
        <v>United States</v>
      </c>
      <c r="N2481" t="str">
        <f t="shared" si="1840"/>
        <v>Bubba Gump</v>
      </c>
      <c r="O2481" t="str">
        <f t="shared" si="1841"/>
        <v>GTX</v>
      </c>
      <c r="P2481">
        <f t="shared" si="1842"/>
        <v>1096</v>
      </c>
      <c r="Q2481" t="str">
        <f t="shared" si="1843"/>
        <v>Summer Sewald</v>
      </c>
      <c r="R2481" t="str">
        <f t="shared" si="1844"/>
        <v>West</v>
      </c>
    </row>
    <row r="2482" spans="1:18">
      <c r="A2482" t="s">
        <v>2646</v>
      </c>
      <c r="B2482" t="s">
        <v>7</v>
      </c>
      <c r="C2482" t="s">
        <v>55</v>
      </c>
      <c r="D2482" t="s">
        <v>136</v>
      </c>
      <c r="E2482" t="s">
        <v>50</v>
      </c>
      <c r="F2482" s="1">
        <v>42878</v>
      </c>
      <c r="G2482" s="1">
        <v>42881</v>
      </c>
      <c r="H2482">
        <v>463</v>
      </c>
      <c r="I2482" t="str">
        <f>VLOOKUP(pipeline!D2482,account,2,FALSE)</f>
        <v>medical</v>
      </c>
      <c r="J2482">
        <f t="shared" ref="J2482:J2498" si="1845">VLOOKUP(D2482,account,3,FALSE)</f>
        <v>1996</v>
      </c>
      <c r="K2482">
        <f t="shared" ref="K2482:K2498" si="1846">VLOOKUP(D2482,account,4,FALSE)</f>
        <v>439.21</v>
      </c>
      <c r="L2482">
        <f t="shared" ref="L2482:L2498" si="1847">VLOOKUP(D2482,account,5,FALSE)</f>
        <v>792</v>
      </c>
      <c r="M2482" t="str">
        <f t="shared" ref="M2482:M2498" si="1848">VLOOKUP(D2482,account,6,FALSE)</f>
        <v>United States</v>
      </c>
      <c r="N2482">
        <f t="shared" ref="N2482:N2498" si="1849">VLOOKUP(D2482,accounts,7,FALSE)</f>
        <v>0</v>
      </c>
      <c r="O2482" t="str">
        <f t="shared" ref="O2482:O2498" si="1850">VLOOKUP(C2482,products,2,FALSE)</f>
        <v>GTX</v>
      </c>
      <c r="P2482">
        <f t="shared" si="1842"/>
        <v>550</v>
      </c>
      <c r="Q2482" t="str">
        <f t="shared" si="1843"/>
        <v>Cara Losch</v>
      </c>
      <c r="R2482" t="str">
        <f t="shared" si="1844"/>
        <v>East</v>
      </c>
    </row>
    <row r="2483" spans="1:18">
      <c r="A2483" t="s">
        <v>2647</v>
      </c>
      <c r="B2483" t="s">
        <v>34</v>
      </c>
      <c r="C2483" t="s">
        <v>58</v>
      </c>
      <c r="D2483" t="s">
        <v>245</v>
      </c>
      <c r="E2483" t="s">
        <v>50</v>
      </c>
      <c r="F2483" s="1">
        <v>42878</v>
      </c>
      <c r="G2483" s="1">
        <v>42971</v>
      </c>
      <c r="H2483">
        <v>877</v>
      </c>
      <c r="I2483" t="str">
        <f>VLOOKUP(pipeline!D2483,account,2,FALSE)</f>
        <v>retail</v>
      </c>
      <c r="J2483">
        <f t="shared" si="1845"/>
        <v>1990</v>
      </c>
      <c r="K2483">
        <f t="shared" si="1846"/>
        <v>2520.83</v>
      </c>
      <c r="L2483">
        <f t="shared" si="1847"/>
        <v>3502</v>
      </c>
      <c r="M2483" t="str">
        <f t="shared" si="1848"/>
        <v>United States</v>
      </c>
      <c r="N2483">
        <f t="shared" si="1849"/>
        <v>0</v>
      </c>
      <c r="O2483" t="str">
        <f t="shared" si="1850"/>
        <v>GTX</v>
      </c>
      <c r="P2483">
        <f t="shared" si="1842"/>
        <v>1096</v>
      </c>
      <c r="Q2483" t="str">
        <f t="shared" si="1843"/>
        <v>Rocco Neubert</v>
      </c>
      <c r="R2483" t="str">
        <f t="shared" si="1844"/>
        <v>East</v>
      </c>
    </row>
    <row r="2484" spans="1:18">
      <c r="A2484" t="s">
        <v>2648</v>
      </c>
      <c r="B2484" t="s">
        <v>26</v>
      </c>
      <c r="C2484" t="s">
        <v>57</v>
      </c>
      <c r="D2484" t="s">
        <v>306</v>
      </c>
      <c r="E2484" t="s">
        <v>50</v>
      </c>
      <c r="F2484" s="1">
        <v>42878</v>
      </c>
      <c r="G2484" s="1">
        <v>42971</v>
      </c>
      <c r="H2484">
        <v>3339</v>
      </c>
      <c r="I2484" t="str">
        <f>VLOOKUP(pipeline!D2484,account,2,FALSE)</f>
        <v>technolgy</v>
      </c>
      <c r="J2484">
        <f t="shared" si="1845"/>
        <v>1997</v>
      </c>
      <c r="K2484">
        <f t="shared" si="1846"/>
        <v>8170.38</v>
      </c>
      <c r="L2484">
        <f t="shared" si="1847"/>
        <v>16499</v>
      </c>
      <c r="M2484" t="str">
        <f t="shared" si="1848"/>
        <v>Korea</v>
      </c>
      <c r="N2484">
        <f t="shared" si="1849"/>
        <v>0</v>
      </c>
      <c r="O2484" t="str">
        <f t="shared" si="1850"/>
        <v>MG</v>
      </c>
      <c r="P2484">
        <f t="shared" si="1842"/>
        <v>3393</v>
      </c>
      <c r="Q2484" t="str">
        <f t="shared" si="1843"/>
        <v>Melvin Marxen</v>
      </c>
      <c r="R2484" t="str">
        <f t="shared" si="1844"/>
        <v>Central</v>
      </c>
    </row>
    <row r="2485" spans="1:18">
      <c r="A2485" t="s">
        <v>2649</v>
      </c>
      <c r="B2485" t="s">
        <v>37</v>
      </c>
      <c r="C2485" t="s">
        <v>58</v>
      </c>
      <c r="D2485" t="s">
        <v>226</v>
      </c>
      <c r="E2485" t="s">
        <v>53</v>
      </c>
      <c r="F2485" s="1">
        <v>42878</v>
      </c>
      <c r="I2485" t="str">
        <f>VLOOKUP(pipeline!D2485,account,2,FALSE)</f>
        <v>medical</v>
      </c>
      <c r="J2485">
        <f t="shared" si="1845"/>
        <v>2017</v>
      </c>
      <c r="K2485">
        <f t="shared" si="1846"/>
        <v>4.54</v>
      </c>
      <c r="L2485">
        <f t="shared" si="1847"/>
        <v>9</v>
      </c>
      <c r="M2485" t="str">
        <f t="shared" si="1848"/>
        <v>United States</v>
      </c>
      <c r="N2485">
        <f t="shared" si="1849"/>
        <v>0</v>
      </c>
      <c r="O2485" t="str">
        <f t="shared" si="1850"/>
        <v>GTX</v>
      </c>
      <c r="P2485">
        <f t="shared" si="1842"/>
        <v>1096</v>
      </c>
      <c r="Q2485" t="str">
        <f t="shared" si="1843"/>
        <v>Summer Sewald</v>
      </c>
      <c r="R2485" t="str">
        <f t="shared" si="1844"/>
        <v>West</v>
      </c>
    </row>
    <row r="2486" spans="1:18">
      <c r="A2486" t="s">
        <v>2650</v>
      </c>
      <c r="B2486" t="s">
        <v>27</v>
      </c>
      <c r="C2486" t="s">
        <v>56</v>
      </c>
      <c r="D2486" t="s">
        <v>158</v>
      </c>
      <c r="E2486" t="s">
        <v>52</v>
      </c>
      <c r="F2486" s="1">
        <v>42878</v>
      </c>
      <c r="G2486" s="1">
        <v>42883</v>
      </c>
      <c r="H2486">
        <v>0</v>
      </c>
      <c r="I2486" t="str">
        <f>VLOOKUP(pipeline!D2486,account,2,FALSE)</f>
        <v>finance</v>
      </c>
      <c r="J2486">
        <f t="shared" si="1845"/>
        <v>2006</v>
      </c>
      <c r="K2486">
        <f t="shared" si="1846"/>
        <v>1102.43</v>
      </c>
      <c r="L2486">
        <f t="shared" si="1847"/>
        <v>1759</v>
      </c>
      <c r="M2486" t="str">
        <f t="shared" si="1848"/>
        <v>United States</v>
      </c>
      <c r="N2486">
        <f t="shared" si="1849"/>
        <v>0</v>
      </c>
      <c r="O2486" t="str">
        <f t="shared" si="1850"/>
        <v>MG</v>
      </c>
      <c r="P2486">
        <f t="shared" si="1842"/>
        <v>55</v>
      </c>
      <c r="Q2486" t="str">
        <f t="shared" si="1843"/>
        <v>Melvin Marxen</v>
      </c>
      <c r="R2486" t="str">
        <f t="shared" si="1844"/>
        <v>Central</v>
      </c>
    </row>
    <row r="2487" spans="1:18">
      <c r="A2487" t="s">
        <v>2651</v>
      </c>
      <c r="B2487" t="s">
        <v>39</v>
      </c>
      <c r="C2487" t="s">
        <v>58</v>
      </c>
      <c r="D2487" t="s">
        <v>282</v>
      </c>
      <c r="E2487" t="s">
        <v>52</v>
      </c>
      <c r="F2487" s="1">
        <v>42878</v>
      </c>
      <c r="G2487" s="1">
        <v>42949</v>
      </c>
      <c r="H2487">
        <v>0</v>
      </c>
      <c r="I2487" t="str">
        <f>VLOOKUP(pipeline!D2487,account,2,FALSE)</f>
        <v>medical</v>
      </c>
      <c r="J2487">
        <f t="shared" si="1845"/>
        <v>1985</v>
      </c>
      <c r="K2487">
        <f t="shared" si="1846"/>
        <v>2741.37</v>
      </c>
      <c r="L2487">
        <f t="shared" si="1847"/>
        <v>9226</v>
      </c>
      <c r="M2487" t="str">
        <f t="shared" si="1848"/>
        <v>United States</v>
      </c>
      <c r="N2487">
        <f t="shared" si="1849"/>
        <v>0</v>
      </c>
      <c r="O2487" t="str">
        <f t="shared" si="1850"/>
        <v>GTX</v>
      </c>
      <c r="P2487">
        <f t="shared" ref="P2487:P2494" si="1851">VLOOKUP(C2487,products,3,FALSE)</f>
        <v>1096</v>
      </c>
      <c r="Q2487" t="str">
        <f t="shared" ref="Q2487:Q2494" si="1852">VLOOKUP(B2487,sales,2,FALSE)</f>
        <v>Summer Sewald</v>
      </c>
      <c r="R2487" t="str">
        <f t="shared" ref="R2487:R2494" si="1853">VLOOKUP(B2487,sales,3,FALSE)</f>
        <v>West</v>
      </c>
    </row>
    <row r="2488" spans="1:18">
      <c r="A2488" t="s">
        <v>2652</v>
      </c>
      <c r="B2488" t="s">
        <v>15</v>
      </c>
      <c r="C2488" t="s">
        <v>55</v>
      </c>
      <c r="D2488" t="s">
        <v>87</v>
      </c>
      <c r="E2488" t="s">
        <v>52</v>
      </c>
      <c r="F2488" s="1">
        <v>42878</v>
      </c>
      <c r="G2488" s="1">
        <v>42881</v>
      </c>
      <c r="H2488">
        <v>0</v>
      </c>
      <c r="I2488" t="str">
        <f>VLOOKUP(pipeline!D2488,account,2,FALSE)</f>
        <v>services</v>
      </c>
      <c r="J2488">
        <f t="shared" si="1845"/>
        <v>1982</v>
      </c>
      <c r="K2488">
        <f t="shared" si="1846"/>
        <v>792.46</v>
      </c>
      <c r="L2488">
        <f t="shared" si="1847"/>
        <v>1299</v>
      </c>
      <c r="M2488" t="str">
        <f t="shared" si="1848"/>
        <v>United States</v>
      </c>
      <c r="N2488">
        <f t="shared" si="1849"/>
        <v>0</v>
      </c>
      <c r="O2488" t="str">
        <f t="shared" si="1850"/>
        <v>GTX</v>
      </c>
      <c r="P2488">
        <f t="shared" si="1851"/>
        <v>550</v>
      </c>
      <c r="Q2488" t="str">
        <f t="shared" si="1852"/>
        <v>Celia Rouche</v>
      </c>
      <c r="R2488" t="str">
        <f t="shared" si="1853"/>
        <v>West</v>
      </c>
    </row>
    <row r="2489" spans="1:18">
      <c r="A2489" t="s">
        <v>2653</v>
      </c>
      <c r="B2489" t="s">
        <v>15</v>
      </c>
      <c r="C2489" t="s">
        <v>59</v>
      </c>
      <c r="D2489" t="s">
        <v>87</v>
      </c>
      <c r="E2489" t="s">
        <v>50</v>
      </c>
      <c r="F2489" s="1">
        <v>42878</v>
      </c>
      <c r="G2489" s="1">
        <v>42961</v>
      </c>
      <c r="H2489">
        <v>4642</v>
      </c>
      <c r="I2489" t="str">
        <f>VLOOKUP(pipeline!D2489,account,2,FALSE)</f>
        <v>services</v>
      </c>
      <c r="J2489">
        <f t="shared" si="1845"/>
        <v>1982</v>
      </c>
      <c r="K2489">
        <f t="shared" si="1846"/>
        <v>792.46</v>
      </c>
      <c r="L2489">
        <f t="shared" si="1847"/>
        <v>1299</v>
      </c>
      <c r="M2489" t="str">
        <f t="shared" si="1848"/>
        <v>United States</v>
      </c>
      <c r="N2489">
        <f t="shared" si="1849"/>
        <v>0</v>
      </c>
      <c r="O2489" t="str">
        <f t="shared" si="1850"/>
        <v>GTX</v>
      </c>
      <c r="P2489">
        <f t="shared" si="1851"/>
        <v>5482</v>
      </c>
      <c r="Q2489" t="str">
        <f t="shared" si="1852"/>
        <v>Celia Rouche</v>
      </c>
      <c r="R2489" t="str">
        <f t="shared" si="1853"/>
        <v>West</v>
      </c>
    </row>
    <row r="2490" spans="1:18">
      <c r="A2490" t="s">
        <v>2654</v>
      </c>
      <c r="B2490" t="s">
        <v>28</v>
      </c>
      <c r="C2490" t="s">
        <v>57</v>
      </c>
      <c r="D2490" t="s">
        <v>117</v>
      </c>
      <c r="E2490" t="s">
        <v>52</v>
      </c>
      <c r="F2490" s="1">
        <v>42878</v>
      </c>
      <c r="G2490" s="1">
        <v>42991</v>
      </c>
      <c r="H2490">
        <v>0</v>
      </c>
      <c r="I2490" t="str">
        <f>VLOOKUP(pipeline!D2490,account,2,FALSE)</f>
        <v>services</v>
      </c>
      <c r="J2490">
        <f t="shared" si="1845"/>
        <v>1997</v>
      </c>
      <c r="K2490">
        <f t="shared" si="1846"/>
        <v>2041.73</v>
      </c>
      <c r="L2490">
        <f t="shared" si="1847"/>
        <v>5276</v>
      </c>
      <c r="M2490" t="str">
        <f t="shared" si="1848"/>
        <v>United States</v>
      </c>
      <c r="N2490">
        <f t="shared" si="1849"/>
        <v>0</v>
      </c>
      <c r="O2490" t="str">
        <f t="shared" si="1850"/>
        <v>MG</v>
      </c>
      <c r="P2490">
        <f t="shared" si="1851"/>
        <v>3393</v>
      </c>
      <c r="Q2490" t="str">
        <f t="shared" si="1852"/>
        <v>Melvin Marxen</v>
      </c>
      <c r="R2490" t="str">
        <f t="shared" si="1853"/>
        <v>Central</v>
      </c>
    </row>
    <row r="2491" spans="1:18">
      <c r="A2491" t="s">
        <v>2655</v>
      </c>
      <c r="B2491" t="s">
        <v>29</v>
      </c>
      <c r="C2491" t="s">
        <v>55</v>
      </c>
      <c r="D2491" t="s">
        <v>221</v>
      </c>
      <c r="E2491" t="s">
        <v>50</v>
      </c>
      <c r="F2491" s="1">
        <v>42878</v>
      </c>
      <c r="G2491" s="1">
        <v>42986</v>
      </c>
      <c r="H2491">
        <v>578</v>
      </c>
      <c r="I2491" t="str">
        <f>VLOOKUP(pipeline!D2491,account,2,FALSE)</f>
        <v>technolgy</v>
      </c>
      <c r="J2491">
        <f t="shared" si="1845"/>
        <v>2000</v>
      </c>
      <c r="K2491">
        <f t="shared" si="1846"/>
        <v>1223.72</v>
      </c>
      <c r="L2491">
        <f t="shared" si="1847"/>
        <v>2497</v>
      </c>
      <c r="M2491" t="str">
        <f t="shared" si="1848"/>
        <v>Norway</v>
      </c>
      <c r="N2491">
        <f t="shared" si="1849"/>
        <v>0</v>
      </c>
      <c r="O2491" t="str">
        <f t="shared" si="1850"/>
        <v>GTX</v>
      </c>
      <c r="P2491">
        <f t="shared" si="1851"/>
        <v>550</v>
      </c>
      <c r="Q2491" t="str">
        <f t="shared" si="1852"/>
        <v>Melvin Marxen</v>
      </c>
      <c r="R2491" t="str">
        <f t="shared" si="1853"/>
        <v>Central</v>
      </c>
    </row>
    <row r="2492" spans="1:18">
      <c r="A2492" t="s">
        <v>2656</v>
      </c>
      <c r="B2492" t="s">
        <v>23</v>
      </c>
      <c r="C2492" t="s">
        <v>57</v>
      </c>
      <c r="D2492" t="s">
        <v>141</v>
      </c>
      <c r="E2492" t="s">
        <v>50</v>
      </c>
      <c r="F2492" s="1">
        <v>42878</v>
      </c>
      <c r="G2492" s="1">
        <v>42958</v>
      </c>
      <c r="H2492">
        <v>3285</v>
      </c>
      <c r="I2492" t="str">
        <f>VLOOKUP(pipeline!D2492,account,2,FALSE)</f>
        <v>telecommunications</v>
      </c>
      <c r="J2492">
        <f t="shared" si="1845"/>
        <v>2007</v>
      </c>
      <c r="K2492">
        <f t="shared" si="1846"/>
        <v>86.68</v>
      </c>
      <c r="L2492">
        <f t="shared" si="1847"/>
        <v>187</v>
      </c>
      <c r="M2492" t="str">
        <f t="shared" si="1848"/>
        <v>United States</v>
      </c>
      <c r="N2492" t="str">
        <f t="shared" si="1849"/>
        <v>Sonron</v>
      </c>
      <c r="O2492" t="str">
        <f t="shared" si="1850"/>
        <v>MG</v>
      </c>
      <c r="P2492">
        <f t="shared" si="1851"/>
        <v>3393</v>
      </c>
      <c r="Q2492" t="str">
        <f t="shared" si="1852"/>
        <v>Dustin Brinkmann</v>
      </c>
      <c r="R2492" t="str">
        <f t="shared" si="1853"/>
        <v>Central</v>
      </c>
    </row>
    <row r="2493" spans="1:18">
      <c r="A2493" t="s">
        <v>2657</v>
      </c>
      <c r="B2493" t="s">
        <v>17</v>
      </c>
      <c r="C2493" t="s">
        <v>56</v>
      </c>
      <c r="D2493" t="s">
        <v>153</v>
      </c>
      <c r="E2493" t="s">
        <v>52</v>
      </c>
      <c r="F2493" s="1">
        <v>42878</v>
      </c>
      <c r="G2493" s="1">
        <v>42959</v>
      </c>
      <c r="H2493">
        <v>0</v>
      </c>
      <c r="I2493" t="str">
        <f>VLOOKUP(pipeline!D2493,account,2,FALSE)</f>
        <v>retail</v>
      </c>
      <c r="J2493">
        <f t="shared" si="1845"/>
        <v>2001</v>
      </c>
      <c r="K2493">
        <f t="shared" si="1846"/>
        <v>2437.85</v>
      </c>
      <c r="L2493">
        <f t="shared" si="1847"/>
        <v>4874</v>
      </c>
      <c r="M2493" t="str">
        <f t="shared" si="1848"/>
        <v>United States</v>
      </c>
      <c r="N2493">
        <f t="shared" si="1849"/>
        <v>0</v>
      </c>
      <c r="O2493" t="str">
        <f t="shared" si="1850"/>
        <v>MG</v>
      </c>
      <c r="P2493">
        <f t="shared" si="1851"/>
        <v>55</v>
      </c>
      <c r="Q2493" t="str">
        <f t="shared" si="1852"/>
        <v>Celia Rouche</v>
      </c>
      <c r="R2493" t="str">
        <f t="shared" si="1853"/>
        <v>West</v>
      </c>
    </row>
    <row r="2494" spans="1:18">
      <c r="A2494" t="s">
        <v>2658</v>
      </c>
      <c r="B2494" t="s">
        <v>10</v>
      </c>
      <c r="C2494" t="s">
        <v>58</v>
      </c>
      <c r="D2494" t="s">
        <v>124</v>
      </c>
      <c r="E2494" t="s">
        <v>52</v>
      </c>
      <c r="F2494" s="1">
        <v>42878</v>
      </c>
      <c r="G2494" s="1">
        <v>42976</v>
      </c>
      <c r="H2494">
        <v>0</v>
      </c>
      <c r="I2494" t="str">
        <f>VLOOKUP(pipeline!D2494,account,2,FALSE)</f>
        <v>entertainment</v>
      </c>
      <c r="J2494">
        <f t="shared" si="1845"/>
        <v>1989</v>
      </c>
      <c r="K2494">
        <f t="shared" si="1846"/>
        <v>3838.39</v>
      </c>
      <c r="L2494">
        <f t="shared" si="1847"/>
        <v>8274</v>
      </c>
      <c r="M2494" t="str">
        <f t="shared" si="1848"/>
        <v>United States</v>
      </c>
      <c r="N2494">
        <f t="shared" si="1849"/>
        <v>0</v>
      </c>
      <c r="O2494" t="str">
        <f t="shared" si="1850"/>
        <v>GTX</v>
      </c>
      <c r="P2494">
        <f t="shared" si="1851"/>
        <v>1096</v>
      </c>
      <c r="Q2494" t="str">
        <f t="shared" si="1852"/>
        <v>Cara Losch</v>
      </c>
      <c r="R2494" t="str">
        <f t="shared" si="1853"/>
        <v>East</v>
      </c>
    </row>
    <row r="2495" spans="1:18">
      <c r="A2495" t="s">
        <v>2659</v>
      </c>
      <c r="B2495" t="s">
        <v>32</v>
      </c>
      <c r="C2495" t="s">
        <v>55</v>
      </c>
      <c r="D2495" t="s">
        <v>381</v>
      </c>
      <c r="E2495" t="s">
        <v>50</v>
      </c>
      <c r="F2495" s="1">
        <v>42879</v>
      </c>
      <c r="G2495" s="1">
        <v>43002</v>
      </c>
      <c r="H2495">
        <v>614</v>
      </c>
      <c r="I2495" t="str">
        <f>VLOOKUP(pipeline!D2495,account,2,FALSE)</f>
        <v>marketing</v>
      </c>
      <c r="J2495">
        <f t="shared" si="1845"/>
        <v>1999</v>
      </c>
      <c r="K2495">
        <f t="shared" si="1846"/>
        <v>1197.44</v>
      </c>
      <c r="L2495">
        <f t="shared" si="1847"/>
        <v>2570</v>
      </c>
      <c r="M2495" t="str">
        <f t="shared" si="1848"/>
        <v>United States</v>
      </c>
      <c r="N2495">
        <f t="shared" si="1849"/>
        <v>0</v>
      </c>
      <c r="O2495" t="str">
        <f t="shared" si="1850"/>
        <v>GTX</v>
      </c>
      <c r="P2495">
        <f t="shared" ref="P2495:P2505" si="1854">VLOOKUP(C2495,products,3,FALSE)</f>
        <v>550</v>
      </c>
      <c r="Q2495" t="str">
        <f t="shared" ref="Q2495:Q2505" si="1855">VLOOKUP(B2495,sales,2,FALSE)</f>
        <v>Rocco Neubert</v>
      </c>
      <c r="R2495" t="str">
        <f t="shared" ref="R2495:R2505" si="1856">VLOOKUP(B2495,sales,3,FALSE)</f>
        <v>East</v>
      </c>
    </row>
    <row r="2496" spans="1:18">
      <c r="A2496" t="s">
        <v>2660</v>
      </c>
      <c r="B2496" t="s">
        <v>32</v>
      </c>
      <c r="C2496" t="s">
        <v>59</v>
      </c>
      <c r="D2496" t="s">
        <v>203</v>
      </c>
      <c r="E2496" t="s">
        <v>50</v>
      </c>
      <c r="F2496" s="1">
        <v>42879</v>
      </c>
      <c r="G2496" s="1">
        <v>42991</v>
      </c>
      <c r="H2496">
        <v>5778</v>
      </c>
      <c r="I2496" t="str">
        <f>VLOOKUP(pipeline!D2496,account,2,FALSE)</f>
        <v>software</v>
      </c>
      <c r="J2496">
        <f t="shared" si="1845"/>
        <v>2002</v>
      </c>
      <c r="K2496">
        <f t="shared" si="1846"/>
        <v>987.39</v>
      </c>
      <c r="L2496">
        <f t="shared" si="1847"/>
        <v>2253</v>
      </c>
      <c r="M2496" t="str">
        <f t="shared" si="1848"/>
        <v>United States</v>
      </c>
      <c r="N2496">
        <f t="shared" si="1849"/>
        <v>0</v>
      </c>
      <c r="O2496" t="str">
        <f t="shared" si="1850"/>
        <v>GTX</v>
      </c>
      <c r="P2496">
        <f t="shared" si="1854"/>
        <v>5482</v>
      </c>
      <c r="Q2496" t="str">
        <f t="shared" si="1855"/>
        <v>Rocco Neubert</v>
      </c>
      <c r="R2496" t="str">
        <f t="shared" si="1856"/>
        <v>East</v>
      </c>
    </row>
    <row r="2497" spans="1:18">
      <c r="A2497" t="s">
        <v>2661</v>
      </c>
      <c r="B2497" t="s">
        <v>7</v>
      </c>
      <c r="C2497" t="s">
        <v>55</v>
      </c>
      <c r="D2497" t="s">
        <v>282</v>
      </c>
      <c r="E2497" t="s">
        <v>53</v>
      </c>
      <c r="F2497" s="1">
        <v>42879</v>
      </c>
      <c r="I2497" t="str">
        <f>VLOOKUP(pipeline!D2497,account,2,FALSE)</f>
        <v>medical</v>
      </c>
      <c r="J2497">
        <f t="shared" si="1845"/>
        <v>1985</v>
      </c>
      <c r="K2497">
        <f t="shared" si="1846"/>
        <v>2741.37</v>
      </c>
      <c r="L2497">
        <f t="shared" si="1847"/>
        <v>9226</v>
      </c>
      <c r="M2497" t="str">
        <f t="shared" si="1848"/>
        <v>United States</v>
      </c>
      <c r="N2497">
        <f t="shared" si="1849"/>
        <v>0</v>
      </c>
      <c r="O2497" t="str">
        <f t="shared" si="1850"/>
        <v>GTX</v>
      </c>
      <c r="P2497">
        <f t="shared" si="1854"/>
        <v>550</v>
      </c>
      <c r="Q2497" t="str">
        <f t="shared" si="1855"/>
        <v>Cara Losch</v>
      </c>
      <c r="R2497" t="str">
        <f t="shared" si="1856"/>
        <v>East</v>
      </c>
    </row>
    <row r="2498" spans="1:18">
      <c r="A2498" t="s">
        <v>2662</v>
      </c>
      <c r="B2498" t="s">
        <v>34</v>
      </c>
      <c r="C2498" t="s">
        <v>57</v>
      </c>
      <c r="D2498" t="s">
        <v>203</v>
      </c>
      <c r="E2498" t="s">
        <v>50</v>
      </c>
      <c r="F2498" s="1">
        <v>42879</v>
      </c>
      <c r="G2498" s="1">
        <v>42988</v>
      </c>
      <c r="H2498">
        <v>3521</v>
      </c>
      <c r="I2498" t="str">
        <f>VLOOKUP(pipeline!D2498,account,2,FALSE)</f>
        <v>software</v>
      </c>
      <c r="J2498">
        <f t="shared" si="1845"/>
        <v>2002</v>
      </c>
      <c r="K2498">
        <f t="shared" si="1846"/>
        <v>987.39</v>
      </c>
      <c r="L2498">
        <f t="shared" si="1847"/>
        <v>2253</v>
      </c>
      <c r="M2498" t="str">
        <f t="shared" si="1848"/>
        <v>United States</v>
      </c>
      <c r="N2498">
        <f t="shared" si="1849"/>
        <v>0</v>
      </c>
      <c r="O2498" t="str">
        <f t="shared" si="1850"/>
        <v>MG</v>
      </c>
      <c r="P2498">
        <f t="shared" si="1854"/>
        <v>3393</v>
      </c>
      <c r="Q2498" t="str">
        <f t="shared" si="1855"/>
        <v>Rocco Neubert</v>
      </c>
      <c r="R2498" t="str">
        <f t="shared" si="1856"/>
        <v>East</v>
      </c>
    </row>
    <row r="2499" spans="1:18">
      <c r="A2499" t="s">
        <v>2663</v>
      </c>
      <c r="B2499" t="s">
        <v>8</v>
      </c>
      <c r="C2499" t="s">
        <v>59</v>
      </c>
      <c r="D2499" t="s">
        <v>191</v>
      </c>
      <c r="E2499" t="s">
        <v>52</v>
      </c>
      <c r="F2499" s="1">
        <v>42879</v>
      </c>
      <c r="G2499" s="1">
        <v>42999</v>
      </c>
      <c r="H2499">
        <v>0</v>
      </c>
      <c r="I2499" t="str">
        <f>VLOOKUP(pipeline!D2499,account,2,FALSE)</f>
        <v>retail</v>
      </c>
      <c r="J2499">
        <f t="shared" ref="J2499:J2504" si="1857">VLOOKUP(D2499,account,3,FALSE)</f>
        <v>2004</v>
      </c>
      <c r="K2499">
        <f t="shared" ref="K2499:K2504" si="1858">VLOOKUP(D2499,account,4,FALSE)</f>
        <v>702.72</v>
      </c>
      <c r="L2499">
        <f t="shared" ref="L2499:L2504" si="1859">VLOOKUP(D2499,account,5,FALSE)</f>
        <v>1831</v>
      </c>
      <c r="M2499" t="str">
        <f t="shared" ref="M2499:M2504" si="1860">VLOOKUP(D2499,account,6,FALSE)</f>
        <v>United States</v>
      </c>
      <c r="N2499">
        <f t="shared" ref="N2499:N2504" si="1861">VLOOKUP(D2499,accounts,7,FALSE)</f>
        <v>0</v>
      </c>
      <c r="O2499" t="str">
        <f t="shared" ref="O2499:O2504" si="1862">VLOOKUP(C2499,products,2,FALSE)</f>
        <v>GTX</v>
      </c>
      <c r="P2499">
        <f t="shared" si="1854"/>
        <v>5482</v>
      </c>
      <c r="Q2499" t="str">
        <f t="shared" si="1855"/>
        <v>Cara Losch</v>
      </c>
      <c r="R2499" t="str">
        <f t="shared" si="1856"/>
        <v>East</v>
      </c>
    </row>
    <row r="2500" spans="1:18">
      <c r="A2500" t="s">
        <v>2664</v>
      </c>
      <c r="B2500" t="s">
        <v>37</v>
      </c>
      <c r="C2500" t="s">
        <v>55</v>
      </c>
      <c r="D2500" t="s">
        <v>231</v>
      </c>
      <c r="E2500" t="s">
        <v>52</v>
      </c>
      <c r="F2500" s="1">
        <v>42879</v>
      </c>
      <c r="G2500" s="1">
        <v>42906</v>
      </c>
      <c r="H2500">
        <v>0</v>
      </c>
      <c r="I2500" t="str">
        <f>VLOOKUP(pipeline!D2500,account,2,FALSE)</f>
        <v>technolgy</v>
      </c>
      <c r="J2500">
        <f t="shared" si="1857"/>
        <v>2010</v>
      </c>
      <c r="K2500">
        <f t="shared" si="1858"/>
        <v>587.72</v>
      </c>
      <c r="L2500">
        <f t="shared" si="1859"/>
        <v>1501</v>
      </c>
      <c r="M2500" t="str">
        <f t="shared" si="1860"/>
        <v>United States</v>
      </c>
      <c r="N2500">
        <f t="shared" si="1861"/>
        <v>0</v>
      </c>
      <c r="O2500" t="str">
        <f t="shared" si="1862"/>
        <v>GTX</v>
      </c>
      <c r="P2500">
        <f t="shared" si="1854"/>
        <v>550</v>
      </c>
      <c r="Q2500" t="str">
        <f t="shared" si="1855"/>
        <v>Summer Sewald</v>
      </c>
      <c r="R2500" t="str">
        <f t="shared" si="1856"/>
        <v>West</v>
      </c>
    </row>
    <row r="2501" spans="1:18">
      <c r="A2501" t="s">
        <v>2665</v>
      </c>
      <c r="B2501" t="s">
        <v>37</v>
      </c>
      <c r="C2501" t="s">
        <v>59</v>
      </c>
      <c r="D2501" t="s">
        <v>194</v>
      </c>
      <c r="E2501" t="s">
        <v>50</v>
      </c>
      <c r="F2501" s="1">
        <v>42879</v>
      </c>
      <c r="G2501" s="1">
        <v>42996</v>
      </c>
      <c r="H2501">
        <v>5190</v>
      </c>
      <c r="I2501" t="str">
        <f>VLOOKUP(pipeline!D2501,account,2,FALSE)</f>
        <v>medical</v>
      </c>
      <c r="J2501">
        <f t="shared" si="1857"/>
        <v>2004</v>
      </c>
      <c r="K2501">
        <f t="shared" si="1858"/>
        <v>1618.89</v>
      </c>
      <c r="L2501">
        <f t="shared" si="1859"/>
        <v>3889</v>
      </c>
      <c r="M2501" t="str">
        <f t="shared" si="1860"/>
        <v>United States</v>
      </c>
      <c r="N2501">
        <f t="shared" si="1861"/>
        <v>0</v>
      </c>
      <c r="O2501" t="str">
        <f t="shared" si="1862"/>
        <v>GTX</v>
      </c>
      <c r="P2501">
        <f t="shared" si="1854"/>
        <v>5482</v>
      </c>
      <c r="Q2501" t="str">
        <f t="shared" si="1855"/>
        <v>Summer Sewald</v>
      </c>
      <c r="R2501" t="str">
        <f t="shared" si="1856"/>
        <v>West</v>
      </c>
    </row>
    <row r="2502" spans="1:18">
      <c r="A2502" t="s">
        <v>2666</v>
      </c>
      <c r="B2502" t="s">
        <v>39</v>
      </c>
      <c r="C2502" t="s">
        <v>55</v>
      </c>
      <c r="D2502" t="s">
        <v>106</v>
      </c>
      <c r="E2502" t="s">
        <v>52</v>
      </c>
      <c r="F2502" s="1">
        <v>42879</v>
      </c>
      <c r="G2502" s="1">
        <v>42969</v>
      </c>
      <c r="H2502">
        <v>0</v>
      </c>
      <c r="I2502" t="str">
        <f>VLOOKUP(pipeline!D2502,account,2,FALSE)</f>
        <v>software</v>
      </c>
      <c r="J2502">
        <f t="shared" si="1857"/>
        <v>1996</v>
      </c>
      <c r="K2502">
        <f t="shared" si="1858"/>
        <v>6354.87</v>
      </c>
      <c r="L2502">
        <f t="shared" si="1859"/>
        <v>16780</v>
      </c>
      <c r="M2502" t="str">
        <f t="shared" si="1860"/>
        <v>United States</v>
      </c>
      <c r="N2502" t="str">
        <f t="shared" si="1861"/>
        <v>Bubba Gump</v>
      </c>
      <c r="O2502" t="str">
        <f t="shared" si="1862"/>
        <v>GTX</v>
      </c>
      <c r="P2502">
        <f t="shared" si="1854"/>
        <v>550</v>
      </c>
      <c r="Q2502" t="str">
        <f t="shared" si="1855"/>
        <v>Summer Sewald</v>
      </c>
      <c r="R2502" t="str">
        <f t="shared" si="1856"/>
        <v>West</v>
      </c>
    </row>
    <row r="2503" spans="1:18">
      <c r="A2503" t="s">
        <v>2667</v>
      </c>
      <c r="B2503" t="s">
        <v>21</v>
      </c>
      <c r="C2503" t="s">
        <v>57</v>
      </c>
      <c r="D2503" t="s">
        <v>208</v>
      </c>
      <c r="E2503" t="s">
        <v>52</v>
      </c>
      <c r="F2503" s="1">
        <v>42879</v>
      </c>
      <c r="G2503" s="1">
        <v>42961</v>
      </c>
      <c r="H2503">
        <v>0</v>
      </c>
      <c r="I2503" t="str">
        <f>VLOOKUP(pipeline!D2503,account,2,FALSE)</f>
        <v>software</v>
      </c>
      <c r="J2503">
        <f t="shared" si="1857"/>
        <v>1982</v>
      </c>
      <c r="K2503">
        <f t="shared" si="1858"/>
        <v>4618</v>
      </c>
      <c r="L2503">
        <f t="shared" si="1859"/>
        <v>10083</v>
      </c>
      <c r="M2503" t="str">
        <f t="shared" si="1860"/>
        <v>United States</v>
      </c>
      <c r="N2503">
        <f t="shared" si="1861"/>
        <v>0</v>
      </c>
      <c r="O2503" t="str">
        <f t="shared" si="1862"/>
        <v>MG</v>
      </c>
      <c r="P2503">
        <f t="shared" si="1854"/>
        <v>3393</v>
      </c>
      <c r="Q2503" t="str">
        <f t="shared" si="1855"/>
        <v>Dustin Brinkmann</v>
      </c>
      <c r="R2503" t="str">
        <f t="shared" si="1856"/>
        <v>Central</v>
      </c>
    </row>
    <row r="2504" spans="1:18">
      <c r="A2504" t="s">
        <v>2668</v>
      </c>
      <c r="B2504" t="s">
        <v>15</v>
      </c>
      <c r="C2504" t="s">
        <v>57</v>
      </c>
      <c r="D2504" t="s">
        <v>196</v>
      </c>
      <c r="E2504" t="s">
        <v>53</v>
      </c>
      <c r="F2504" s="1">
        <v>42879</v>
      </c>
      <c r="I2504" t="str">
        <f>VLOOKUP(pipeline!D2504,account,2,FALSE)</f>
        <v>employment</v>
      </c>
      <c r="J2504">
        <f t="shared" si="1857"/>
        <v>1983</v>
      </c>
      <c r="K2504">
        <f t="shared" si="1858"/>
        <v>2871.35</v>
      </c>
      <c r="L2504">
        <f t="shared" si="1859"/>
        <v>9561</v>
      </c>
      <c r="M2504" t="str">
        <f t="shared" si="1860"/>
        <v>United States</v>
      </c>
      <c r="N2504">
        <f t="shared" si="1861"/>
        <v>0</v>
      </c>
      <c r="O2504" t="str">
        <f t="shared" si="1862"/>
        <v>MG</v>
      </c>
      <c r="P2504">
        <f t="shared" si="1854"/>
        <v>3393</v>
      </c>
      <c r="Q2504" t="str">
        <f t="shared" si="1855"/>
        <v>Celia Rouche</v>
      </c>
      <c r="R2504" t="str">
        <f t="shared" si="1856"/>
        <v>West</v>
      </c>
    </row>
    <row r="2505" spans="1:18">
      <c r="A2505" t="s">
        <v>2669</v>
      </c>
      <c r="B2505" t="s">
        <v>40</v>
      </c>
      <c r="C2505" t="s">
        <v>58</v>
      </c>
      <c r="D2505" t="s">
        <v>167</v>
      </c>
      <c r="E2505" t="s">
        <v>50</v>
      </c>
      <c r="F2505" s="1">
        <v>42879</v>
      </c>
      <c r="G2505" s="1">
        <v>43005</v>
      </c>
      <c r="H2505">
        <v>940</v>
      </c>
      <c r="I2505" t="str">
        <f>VLOOKUP(pipeline!D2505,account,2,FALSE)</f>
        <v>marketing</v>
      </c>
      <c r="J2505">
        <f t="shared" ref="J2505:J2516" si="1863">VLOOKUP(D2505,account,3,FALSE)</f>
        <v>2000</v>
      </c>
      <c r="K2505">
        <f t="shared" ref="K2505:K2516" si="1864">VLOOKUP(D2505,account,4,FALSE)</f>
        <v>2952.73</v>
      </c>
      <c r="L2505">
        <f t="shared" ref="L2505:L2516" si="1865">VLOOKUP(D2505,account,5,FALSE)</f>
        <v>5107</v>
      </c>
      <c r="M2505" t="str">
        <f t="shared" ref="M2505:M2516" si="1866">VLOOKUP(D2505,account,6,FALSE)</f>
        <v>United States</v>
      </c>
      <c r="N2505">
        <f t="shared" ref="N2505:N2516" si="1867">VLOOKUP(D2505,accounts,7,FALSE)</f>
        <v>0</v>
      </c>
      <c r="O2505" t="str">
        <f t="shared" ref="O2505:O2516" si="1868">VLOOKUP(C2505,products,2,FALSE)</f>
        <v>GTX</v>
      </c>
      <c r="P2505">
        <f t="shared" si="1854"/>
        <v>1096</v>
      </c>
      <c r="Q2505" t="str">
        <f t="shared" si="1855"/>
        <v>Summer Sewald</v>
      </c>
      <c r="R2505" t="str">
        <f t="shared" si="1856"/>
        <v>West</v>
      </c>
    </row>
    <row r="2506" spans="1:18">
      <c r="A2506" t="s">
        <v>2670</v>
      </c>
      <c r="B2506" t="s">
        <v>16</v>
      </c>
      <c r="C2506" t="s">
        <v>55</v>
      </c>
      <c r="D2506" t="s">
        <v>167</v>
      </c>
      <c r="E2506" t="s">
        <v>50</v>
      </c>
      <c r="F2506" s="1">
        <v>42879</v>
      </c>
      <c r="G2506" s="1">
        <v>42953</v>
      </c>
      <c r="H2506">
        <v>647</v>
      </c>
      <c r="I2506" t="str">
        <f>VLOOKUP(pipeline!D2506,account,2,FALSE)</f>
        <v>marketing</v>
      </c>
      <c r="J2506">
        <f t="shared" si="1863"/>
        <v>2000</v>
      </c>
      <c r="K2506">
        <f t="shared" si="1864"/>
        <v>2952.73</v>
      </c>
      <c r="L2506">
        <f t="shared" si="1865"/>
        <v>5107</v>
      </c>
      <c r="M2506" t="str">
        <f t="shared" si="1866"/>
        <v>United States</v>
      </c>
      <c r="N2506">
        <f t="shared" si="1867"/>
        <v>0</v>
      </c>
      <c r="O2506" t="str">
        <f t="shared" si="1868"/>
        <v>GTX</v>
      </c>
      <c r="P2506">
        <f t="shared" ref="P2506:P2516" si="1869">VLOOKUP(C2506,products,3,FALSE)</f>
        <v>550</v>
      </c>
      <c r="Q2506" t="str">
        <f t="shared" ref="Q2506:Q2516" si="1870">VLOOKUP(B2506,sales,2,FALSE)</f>
        <v>Celia Rouche</v>
      </c>
      <c r="R2506" t="str">
        <f t="shared" ref="R2506:R2516" si="1871">VLOOKUP(B2506,sales,3,FALSE)</f>
        <v>West</v>
      </c>
    </row>
    <row r="2507" spans="1:18">
      <c r="A2507" t="s">
        <v>2671</v>
      </c>
      <c r="B2507" t="s">
        <v>17</v>
      </c>
      <c r="C2507" t="s">
        <v>59</v>
      </c>
      <c r="D2507" t="s">
        <v>226</v>
      </c>
      <c r="E2507" t="s">
        <v>50</v>
      </c>
      <c r="F2507" s="1">
        <v>42879</v>
      </c>
      <c r="G2507" s="1">
        <v>42964</v>
      </c>
      <c r="H2507">
        <v>6206</v>
      </c>
      <c r="I2507" t="str">
        <f>VLOOKUP(pipeline!D2507,account,2,FALSE)</f>
        <v>medical</v>
      </c>
      <c r="J2507">
        <f t="shared" si="1863"/>
        <v>2017</v>
      </c>
      <c r="K2507">
        <f t="shared" si="1864"/>
        <v>4.54</v>
      </c>
      <c r="L2507">
        <f t="shared" si="1865"/>
        <v>9</v>
      </c>
      <c r="M2507" t="str">
        <f t="shared" si="1866"/>
        <v>United States</v>
      </c>
      <c r="N2507">
        <f t="shared" si="1867"/>
        <v>0</v>
      </c>
      <c r="O2507" t="str">
        <f t="shared" si="1868"/>
        <v>GTX</v>
      </c>
      <c r="P2507">
        <f t="shared" si="1869"/>
        <v>5482</v>
      </c>
      <c r="Q2507" t="str">
        <f t="shared" si="1870"/>
        <v>Celia Rouche</v>
      </c>
      <c r="R2507" t="str">
        <f t="shared" si="1871"/>
        <v>West</v>
      </c>
    </row>
    <row r="2508" spans="1:18">
      <c r="A2508" t="s">
        <v>2672</v>
      </c>
      <c r="B2508" t="s">
        <v>10</v>
      </c>
      <c r="C2508" t="s">
        <v>57</v>
      </c>
      <c r="D2508" t="s">
        <v>817</v>
      </c>
      <c r="E2508" t="s">
        <v>50</v>
      </c>
      <c r="F2508" s="1">
        <v>42879</v>
      </c>
      <c r="G2508" s="1">
        <v>42988</v>
      </c>
      <c r="H2508">
        <v>3158</v>
      </c>
      <c r="I2508" t="str">
        <f>VLOOKUP(pipeline!D2508,account,2,FALSE)</f>
        <v>entertainment</v>
      </c>
      <c r="J2508">
        <f t="shared" si="1863"/>
        <v>1989</v>
      </c>
      <c r="K2508">
        <f t="shared" si="1864"/>
        <v>665.06</v>
      </c>
      <c r="L2508">
        <f t="shared" si="1865"/>
        <v>1095</v>
      </c>
      <c r="M2508" t="str">
        <f t="shared" si="1866"/>
        <v>United States</v>
      </c>
      <c r="N2508">
        <f t="shared" si="1867"/>
        <v>0</v>
      </c>
      <c r="O2508" t="str">
        <f t="shared" si="1868"/>
        <v>MG</v>
      </c>
      <c r="P2508">
        <f t="shared" si="1869"/>
        <v>3393</v>
      </c>
      <c r="Q2508" t="str">
        <f t="shared" si="1870"/>
        <v>Cara Losch</v>
      </c>
      <c r="R2508" t="str">
        <f t="shared" si="1871"/>
        <v>East</v>
      </c>
    </row>
    <row r="2509" spans="1:18">
      <c r="A2509" t="s">
        <v>2673</v>
      </c>
      <c r="B2509" t="s">
        <v>11</v>
      </c>
      <c r="C2509" t="s">
        <v>57</v>
      </c>
      <c r="D2509" t="s">
        <v>381</v>
      </c>
      <c r="E2509" t="s">
        <v>50</v>
      </c>
      <c r="F2509" s="1">
        <v>42879</v>
      </c>
      <c r="G2509" s="1">
        <v>42966</v>
      </c>
      <c r="H2509">
        <v>2699</v>
      </c>
      <c r="I2509" t="str">
        <f>VLOOKUP(pipeline!D2509,account,2,FALSE)</f>
        <v>marketing</v>
      </c>
      <c r="J2509">
        <f t="shared" si="1863"/>
        <v>1999</v>
      </c>
      <c r="K2509">
        <f t="shared" si="1864"/>
        <v>1197.44</v>
      </c>
      <c r="L2509">
        <f t="shared" si="1865"/>
        <v>2570</v>
      </c>
      <c r="M2509" t="str">
        <f t="shared" si="1866"/>
        <v>United States</v>
      </c>
      <c r="N2509">
        <f t="shared" si="1867"/>
        <v>0</v>
      </c>
      <c r="O2509" t="str">
        <f t="shared" si="1868"/>
        <v>MG</v>
      </c>
      <c r="P2509">
        <f t="shared" si="1869"/>
        <v>3393</v>
      </c>
      <c r="Q2509" t="str">
        <f t="shared" si="1870"/>
        <v>Cara Losch</v>
      </c>
      <c r="R2509" t="str">
        <f t="shared" si="1871"/>
        <v>East</v>
      </c>
    </row>
    <row r="2510" spans="1:18">
      <c r="A2510" t="s">
        <v>2674</v>
      </c>
      <c r="B2510" t="s">
        <v>19</v>
      </c>
      <c r="C2510" t="s">
        <v>56</v>
      </c>
      <c r="D2510" t="s">
        <v>216</v>
      </c>
      <c r="E2510" t="s">
        <v>52</v>
      </c>
      <c r="F2510" s="1">
        <v>42880</v>
      </c>
      <c r="G2510" s="1">
        <v>42960</v>
      </c>
      <c r="H2510">
        <v>0</v>
      </c>
      <c r="I2510" t="str">
        <f>VLOOKUP(pipeline!D2510,account,2,FALSE)</f>
        <v>entertainment</v>
      </c>
      <c r="J2510">
        <f t="shared" si="1863"/>
        <v>1998</v>
      </c>
      <c r="K2510">
        <f t="shared" si="1864"/>
        <v>217.87</v>
      </c>
      <c r="L2510">
        <f t="shared" si="1865"/>
        <v>551</v>
      </c>
      <c r="M2510" t="str">
        <f t="shared" si="1866"/>
        <v>United States</v>
      </c>
      <c r="N2510">
        <f t="shared" si="1867"/>
        <v>0</v>
      </c>
      <c r="O2510" t="str">
        <f t="shared" si="1868"/>
        <v>MG</v>
      </c>
      <c r="P2510">
        <f t="shared" si="1869"/>
        <v>55</v>
      </c>
      <c r="Q2510" t="str">
        <f t="shared" si="1870"/>
        <v>Dustin Brinkmann</v>
      </c>
      <c r="R2510" t="str">
        <f t="shared" si="1871"/>
        <v>Central</v>
      </c>
    </row>
    <row r="2511" spans="1:18">
      <c r="A2511" t="s">
        <v>2675</v>
      </c>
      <c r="B2511" t="s">
        <v>31</v>
      </c>
      <c r="C2511" t="s">
        <v>58</v>
      </c>
      <c r="D2511" t="s">
        <v>223</v>
      </c>
      <c r="E2511" t="s">
        <v>50</v>
      </c>
      <c r="F2511" s="1">
        <v>42880</v>
      </c>
      <c r="G2511" s="1">
        <v>42951</v>
      </c>
      <c r="H2511">
        <v>1302</v>
      </c>
      <c r="I2511" t="str">
        <f>VLOOKUP(pipeline!D2511,account,2,FALSE)</f>
        <v>retail</v>
      </c>
      <c r="J2511">
        <f t="shared" si="1863"/>
        <v>2003</v>
      </c>
      <c r="K2511">
        <f t="shared" si="1864"/>
        <v>1419.98</v>
      </c>
      <c r="L2511">
        <f t="shared" si="1865"/>
        <v>4018</v>
      </c>
      <c r="M2511" t="str">
        <f t="shared" si="1866"/>
        <v>United States</v>
      </c>
      <c r="N2511">
        <f t="shared" si="1867"/>
        <v>0</v>
      </c>
      <c r="O2511" t="str">
        <f t="shared" si="1868"/>
        <v>GTX</v>
      </c>
      <c r="P2511">
        <f t="shared" si="1869"/>
        <v>1096</v>
      </c>
      <c r="Q2511" t="str">
        <f t="shared" si="1870"/>
        <v>Rocco Neubert</v>
      </c>
      <c r="R2511" t="str">
        <f t="shared" si="1871"/>
        <v>East</v>
      </c>
    </row>
    <row r="2512" spans="1:18">
      <c r="A2512" t="s">
        <v>2676</v>
      </c>
      <c r="B2512" t="s">
        <v>32</v>
      </c>
      <c r="C2512" t="s">
        <v>57</v>
      </c>
      <c r="D2512" t="s">
        <v>180</v>
      </c>
      <c r="E2512" t="s">
        <v>50</v>
      </c>
      <c r="F2512" s="1">
        <v>42880</v>
      </c>
      <c r="G2512" s="1">
        <v>42913</v>
      </c>
      <c r="H2512">
        <v>2993</v>
      </c>
      <c r="I2512" t="str">
        <f>VLOOKUP(pipeline!D2512,account,2,FALSE)</f>
        <v>medical</v>
      </c>
      <c r="J2512">
        <f t="shared" si="1863"/>
        <v>1991</v>
      </c>
      <c r="K2512">
        <f t="shared" si="1864"/>
        <v>326.82</v>
      </c>
      <c r="L2512">
        <f t="shared" si="1865"/>
        <v>1016</v>
      </c>
      <c r="M2512" t="str">
        <f t="shared" si="1866"/>
        <v>United States</v>
      </c>
      <c r="N2512">
        <f t="shared" si="1867"/>
        <v>0</v>
      </c>
      <c r="O2512" t="str">
        <f t="shared" si="1868"/>
        <v>MG</v>
      </c>
      <c r="P2512">
        <f t="shared" si="1869"/>
        <v>3393</v>
      </c>
      <c r="Q2512" t="str">
        <f t="shared" si="1870"/>
        <v>Rocco Neubert</v>
      </c>
      <c r="R2512" t="str">
        <f t="shared" si="1871"/>
        <v>East</v>
      </c>
    </row>
    <row r="2513" spans="1:18">
      <c r="A2513" t="s">
        <v>2677</v>
      </c>
      <c r="B2513" t="s">
        <v>20</v>
      </c>
      <c r="C2513" t="s">
        <v>55</v>
      </c>
      <c r="D2513" t="s">
        <v>297</v>
      </c>
      <c r="E2513" t="s">
        <v>50</v>
      </c>
      <c r="F2513" s="1">
        <v>42880</v>
      </c>
      <c r="G2513" s="1">
        <v>42891</v>
      </c>
      <c r="H2513">
        <v>460</v>
      </c>
      <c r="I2513" t="str">
        <f>VLOOKUP(pipeline!D2513,account,2,FALSE)</f>
        <v>medical</v>
      </c>
      <c r="J2513">
        <f t="shared" si="1863"/>
        <v>1986</v>
      </c>
      <c r="K2513">
        <f t="shared" si="1864"/>
        <v>647.18</v>
      </c>
      <c r="L2513">
        <f t="shared" si="1865"/>
        <v>1185</v>
      </c>
      <c r="M2513" t="str">
        <f t="shared" si="1866"/>
        <v>Kenya</v>
      </c>
      <c r="N2513">
        <f t="shared" si="1867"/>
        <v>0</v>
      </c>
      <c r="O2513" t="str">
        <f t="shared" si="1868"/>
        <v>GTX</v>
      </c>
      <c r="P2513">
        <f t="shared" si="1869"/>
        <v>550</v>
      </c>
      <c r="Q2513" t="str">
        <f t="shared" si="1870"/>
        <v>Dustin Brinkmann</v>
      </c>
      <c r="R2513" t="str">
        <f t="shared" si="1871"/>
        <v>Central</v>
      </c>
    </row>
    <row r="2514" spans="1:18">
      <c r="A2514" t="s">
        <v>2678</v>
      </c>
      <c r="B2514" t="s">
        <v>7</v>
      </c>
      <c r="C2514" t="s">
        <v>59</v>
      </c>
      <c r="D2514" t="s">
        <v>309</v>
      </c>
      <c r="E2514" t="s">
        <v>53</v>
      </c>
      <c r="F2514" s="1">
        <v>42880</v>
      </c>
      <c r="I2514" t="str">
        <f>VLOOKUP(pipeline!D2514,account,2,FALSE)</f>
        <v>marketing</v>
      </c>
      <c r="J2514">
        <f t="shared" si="1863"/>
        <v>1986</v>
      </c>
      <c r="K2514">
        <f t="shared" si="1864"/>
        <v>2403.58</v>
      </c>
      <c r="L2514">
        <f t="shared" si="1865"/>
        <v>8801</v>
      </c>
      <c r="M2514" t="str">
        <f t="shared" si="1866"/>
        <v>United States</v>
      </c>
      <c r="N2514">
        <f t="shared" si="1867"/>
        <v>0</v>
      </c>
      <c r="O2514" t="str">
        <f t="shared" si="1868"/>
        <v>GTX</v>
      </c>
      <c r="P2514">
        <f t="shared" si="1869"/>
        <v>5482</v>
      </c>
      <c r="Q2514" t="str">
        <f t="shared" si="1870"/>
        <v>Cara Losch</v>
      </c>
      <c r="R2514" t="str">
        <f t="shared" si="1871"/>
        <v>East</v>
      </c>
    </row>
    <row r="2515" spans="1:18">
      <c r="A2515" t="s">
        <v>2679</v>
      </c>
      <c r="B2515" t="s">
        <v>7</v>
      </c>
      <c r="C2515" t="s">
        <v>55</v>
      </c>
      <c r="D2515" t="s">
        <v>210</v>
      </c>
      <c r="E2515" t="s">
        <v>50</v>
      </c>
      <c r="F2515" s="1">
        <v>42880</v>
      </c>
      <c r="G2515" s="1">
        <v>43003</v>
      </c>
      <c r="H2515">
        <v>616</v>
      </c>
      <c r="I2515" t="str">
        <f>VLOOKUP(pipeline!D2515,account,2,FALSE)</f>
        <v>technolgy</v>
      </c>
      <c r="J2515">
        <f t="shared" si="1863"/>
        <v>1980</v>
      </c>
      <c r="K2515">
        <f t="shared" si="1864"/>
        <v>7708.38</v>
      </c>
      <c r="L2515">
        <f t="shared" si="1865"/>
        <v>13756</v>
      </c>
      <c r="M2515" t="str">
        <f t="shared" si="1866"/>
        <v>United States</v>
      </c>
      <c r="N2515">
        <f t="shared" si="1867"/>
        <v>0</v>
      </c>
      <c r="O2515" t="str">
        <f t="shared" si="1868"/>
        <v>GTX</v>
      </c>
      <c r="P2515">
        <f t="shared" si="1869"/>
        <v>550</v>
      </c>
      <c r="Q2515" t="str">
        <f t="shared" si="1870"/>
        <v>Cara Losch</v>
      </c>
      <c r="R2515" t="str">
        <f t="shared" si="1871"/>
        <v>East</v>
      </c>
    </row>
    <row r="2516" spans="1:18">
      <c r="A2516" t="s">
        <v>2680</v>
      </c>
      <c r="B2516" t="s">
        <v>25</v>
      </c>
      <c r="C2516" t="s">
        <v>57</v>
      </c>
      <c r="D2516" t="s">
        <v>238</v>
      </c>
      <c r="E2516" t="s">
        <v>52</v>
      </c>
      <c r="F2516" s="1">
        <v>42880</v>
      </c>
      <c r="G2516" s="1">
        <v>42954</v>
      </c>
      <c r="H2516">
        <v>0</v>
      </c>
      <c r="I2516" t="str">
        <f>VLOOKUP(pipeline!D2516,account,2,FALSE)</f>
        <v>marketing</v>
      </c>
      <c r="J2516">
        <f t="shared" si="1863"/>
        <v>2012</v>
      </c>
      <c r="K2516">
        <f t="shared" si="1864"/>
        <v>45.39</v>
      </c>
      <c r="L2516">
        <f t="shared" si="1865"/>
        <v>100</v>
      </c>
      <c r="M2516" t="str">
        <f t="shared" si="1866"/>
        <v>United States</v>
      </c>
      <c r="N2516" t="str">
        <f t="shared" si="1867"/>
        <v>Inity</v>
      </c>
      <c r="O2516" t="str">
        <f t="shared" si="1868"/>
        <v>MG</v>
      </c>
      <c r="P2516">
        <f t="shared" si="1869"/>
        <v>3393</v>
      </c>
      <c r="Q2516" t="str">
        <f t="shared" si="1870"/>
        <v>Melvin Marxen</v>
      </c>
      <c r="R2516" t="str">
        <f t="shared" si="1871"/>
        <v>Central</v>
      </c>
    </row>
    <row r="2517" spans="1:18">
      <c r="A2517" t="s">
        <v>2681</v>
      </c>
      <c r="B2517" t="s">
        <v>27</v>
      </c>
      <c r="C2517" t="s">
        <v>55</v>
      </c>
      <c r="D2517" t="s">
        <v>198</v>
      </c>
      <c r="E2517" t="s">
        <v>52</v>
      </c>
      <c r="F2517" s="1">
        <v>42880</v>
      </c>
      <c r="G2517" s="1">
        <v>42975</v>
      </c>
      <c r="H2517">
        <v>0</v>
      </c>
      <c r="I2517" t="str">
        <f>VLOOKUP(pipeline!D2517,account,2,FALSE)</f>
        <v>employment</v>
      </c>
      <c r="J2517">
        <f>VLOOKUP(D2517,account,3,FALSE)</f>
        <v>1997</v>
      </c>
      <c r="K2517">
        <f>VLOOKUP(D2517,account,4,FALSE)</f>
        <v>291.27</v>
      </c>
      <c r="L2517">
        <f>VLOOKUP(D2517,account,5,FALSE)</f>
        <v>586</v>
      </c>
      <c r="M2517" t="str">
        <f>VLOOKUP(D2517,account,6,FALSE)</f>
        <v>United States</v>
      </c>
      <c r="N2517">
        <f>VLOOKUP(D2517,accounts,7,FALSE)</f>
        <v>0</v>
      </c>
      <c r="O2517" t="str">
        <f>VLOOKUP(C2517,products,2,FALSE)</f>
        <v>GTX</v>
      </c>
      <c r="P2517">
        <f t="shared" ref="P2517:P2524" si="1872">VLOOKUP(C2517,products,3,FALSE)</f>
        <v>550</v>
      </c>
      <c r="Q2517" t="str">
        <f t="shared" ref="Q2517:Q2524" si="1873">VLOOKUP(B2517,sales,2,FALSE)</f>
        <v>Melvin Marxen</v>
      </c>
      <c r="R2517" t="str">
        <f t="shared" ref="R2517:R2524" si="1874">VLOOKUP(B2517,sales,3,FALSE)</f>
        <v>Central</v>
      </c>
    </row>
    <row r="2518" spans="1:18">
      <c r="A2518" t="s">
        <v>2682</v>
      </c>
      <c r="B2518" t="s">
        <v>27</v>
      </c>
      <c r="C2518" t="s">
        <v>56</v>
      </c>
      <c r="D2518" t="s">
        <v>306</v>
      </c>
      <c r="E2518" t="s">
        <v>50</v>
      </c>
      <c r="F2518" s="1">
        <v>42880</v>
      </c>
      <c r="G2518" s="1">
        <v>42886</v>
      </c>
      <c r="H2518">
        <v>55</v>
      </c>
      <c r="I2518" t="str">
        <f>VLOOKUP(pipeline!D2518,account,2,FALSE)</f>
        <v>technolgy</v>
      </c>
      <c r="J2518">
        <f>VLOOKUP(D2518,account,3,FALSE)</f>
        <v>1997</v>
      </c>
      <c r="K2518">
        <f>VLOOKUP(D2518,account,4,FALSE)</f>
        <v>8170.38</v>
      </c>
      <c r="L2518">
        <f>VLOOKUP(D2518,account,5,FALSE)</f>
        <v>16499</v>
      </c>
      <c r="M2518" t="str">
        <f>VLOOKUP(D2518,account,6,FALSE)</f>
        <v>Korea</v>
      </c>
      <c r="N2518">
        <f>VLOOKUP(D2518,accounts,7,FALSE)</f>
        <v>0</v>
      </c>
      <c r="O2518" t="str">
        <f>VLOOKUP(C2518,products,2,FALSE)</f>
        <v>MG</v>
      </c>
      <c r="P2518">
        <f t="shared" si="1872"/>
        <v>55</v>
      </c>
      <c r="Q2518" t="str">
        <f t="shared" si="1873"/>
        <v>Melvin Marxen</v>
      </c>
      <c r="R2518" t="str">
        <f t="shared" si="1874"/>
        <v>Central</v>
      </c>
    </row>
    <row r="2519" spans="1:18">
      <c r="A2519" t="s">
        <v>2683</v>
      </c>
      <c r="B2519" t="s">
        <v>27</v>
      </c>
      <c r="C2519" t="s">
        <v>57</v>
      </c>
      <c r="D2519" t="s">
        <v>241</v>
      </c>
      <c r="E2519" t="s">
        <v>50</v>
      </c>
      <c r="F2519" s="1">
        <v>42880</v>
      </c>
      <c r="G2519" s="1">
        <v>42956</v>
      </c>
      <c r="H2519">
        <v>3808</v>
      </c>
      <c r="I2519" t="str">
        <f>VLOOKUP(pipeline!D2519,account,2,FALSE)</f>
        <v>finance</v>
      </c>
      <c r="J2519">
        <f>VLOOKUP(D2519,account,3,FALSE)</f>
        <v>1991</v>
      </c>
      <c r="K2519">
        <f>VLOOKUP(D2519,account,4,FALSE)</f>
        <v>2819.5</v>
      </c>
      <c r="L2519">
        <f>VLOOKUP(D2519,account,5,FALSE)</f>
        <v>7227</v>
      </c>
      <c r="M2519" t="str">
        <f>VLOOKUP(D2519,account,6,FALSE)</f>
        <v>United States</v>
      </c>
      <c r="N2519" t="str">
        <f>VLOOKUP(D2519,accounts,7,FALSE)</f>
        <v>Golddex</v>
      </c>
      <c r="O2519" t="str">
        <f>VLOOKUP(C2519,products,2,FALSE)</f>
        <v>MG</v>
      </c>
      <c r="P2519">
        <f t="shared" si="1872"/>
        <v>3393</v>
      </c>
      <c r="Q2519" t="str">
        <f t="shared" si="1873"/>
        <v>Melvin Marxen</v>
      </c>
      <c r="R2519" t="str">
        <f t="shared" si="1874"/>
        <v>Central</v>
      </c>
    </row>
    <row r="2520" spans="1:18">
      <c r="A2520" t="s">
        <v>2684</v>
      </c>
      <c r="B2520" t="s">
        <v>21</v>
      </c>
      <c r="C2520" t="s">
        <v>55</v>
      </c>
      <c r="D2520" t="s">
        <v>155</v>
      </c>
      <c r="E2520" t="s">
        <v>50</v>
      </c>
      <c r="F2520" s="1">
        <v>42880</v>
      </c>
      <c r="G2520" s="1">
        <v>43001</v>
      </c>
      <c r="H2520">
        <v>483</v>
      </c>
      <c r="I2520" t="str">
        <f>VLOOKUP(pipeline!D2520,account,2,FALSE)</f>
        <v>technolgy</v>
      </c>
      <c r="J2520">
        <f t="shared" ref="J2520:J2530" si="1875">VLOOKUP(D2520,account,3,FALSE)</f>
        <v>1983</v>
      </c>
      <c r="K2520">
        <f t="shared" ref="K2520:K2530" si="1876">VLOOKUP(D2520,account,4,FALSE)</f>
        <v>1008.06</v>
      </c>
      <c r="L2520">
        <f t="shared" ref="L2520:L2530" si="1877">VLOOKUP(D2520,account,5,FALSE)</f>
        <v>1238</v>
      </c>
      <c r="M2520" t="str">
        <f t="shared" ref="M2520:M2530" si="1878">VLOOKUP(D2520,account,6,FALSE)</f>
        <v>United States</v>
      </c>
      <c r="N2520">
        <f t="shared" ref="N2520:N2530" si="1879">VLOOKUP(D2520,accounts,7,FALSE)</f>
        <v>0</v>
      </c>
      <c r="O2520" t="str">
        <f t="shared" ref="O2520:O2530" si="1880">VLOOKUP(C2520,products,2,FALSE)</f>
        <v>GTX</v>
      </c>
      <c r="P2520">
        <f t="shared" si="1872"/>
        <v>550</v>
      </c>
      <c r="Q2520" t="str">
        <f t="shared" si="1873"/>
        <v>Dustin Brinkmann</v>
      </c>
      <c r="R2520" t="str">
        <f t="shared" si="1874"/>
        <v>Central</v>
      </c>
    </row>
    <row r="2521" spans="1:18">
      <c r="A2521" t="s">
        <v>2685</v>
      </c>
      <c r="B2521" t="s">
        <v>21</v>
      </c>
      <c r="C2521" t="s">
        <v>57</v>
      </c>
      <c r="D2521" t="s">
        <v>117</v>
      </c>
      <c r="E2521" t="s">
        <v>50</v>
      </c>
      <c r="F2521" s="1">
        <v>42880</v>
      </c>
      <c r="G2521" s="1">
        <v>42994</v>
      </c>
      <c r="H2521">
        <v>3727</v>
      </c>
      <c r="I2521" t="str">
        <f>VLOOKUP(pipeline!D2521,account,2,FALSE)</f>
        <v>services</v>
      </c>
      <c r="J2521">
        <f t="shared" si="1875"/>
        <v>1997</v>
      </c>
      <c r="K2521">
        <f t="shared" si="1876"/>
        <v>2041.73</v>
      </c>
      <c r="L2521">
        <f t="shared" si="1877"/>
        <v>5276</v>
      </c>
      <c r="M2521" t="str">
        <f t="shared" si="1878"/>
        <v>United States</v>
      </c>
      <c r="N2521">
        <f t="shared" si="1879"/>
        <v>0</v>
      </c>
      <c r="O2521" t="str">
        <f t="shared" si="1880"/>
        <v>MG</v>
      </c>
      <c r="P2521">
        <f t="shared" si="1872"/>
        <v>3393</v>
      </c>
      <c r="Q2521" t="str">
        <f t="shared" si="1873"/>
        <v>Dustin Brinkmann</v>
      </c>
      <c r="R2521" t="str">
        <f t="shared" si="1874"/>
        <v>Central</v>
      </c>
    </row>
    <row r="2522" spans="1:18">
      <c r="A2522" t="s">
        <v>2686</v>
      </c>
      <c r="B2522" t="s">
        <v>28</v>
      </c>
      <c r="C2522" t="s">
        <v>58</v>
      </c>
      <c r="D2522" t="s">
        <v>89</v>
      </c>
      <c r="E2522" t="s">
        <v>50</v>
      </c>
      <c r="F2522" s="1">
        <v>42880</v>
      </c>
      <c r="G2522" s="1">
        <v>42951</v>
      </c>
      <c r="H2522">
        <v>1275</v>
      </c>
      <c r="I2522" t="str">
        <f>VLOOKUP(pipeline!D2522,account,2,FALSE)</f>
        <v>medical</v>
      </c>
      <c r="J2522">
        <f t="shared" si="1875"/>
        <v>1992</v>
      </c>
      <c r="K2522">
        <f t="shared" si="1876"/>
        <v>3922.42</v>
      </c>
      <c r="L2522">
        <f t="shared" si="1877"/>
        <v>6837</v>
      </c>
      <c r="M2522" t="str">
        <f t="shared" si="1878"/>
        <v>United States</v>
      </c>
      <c r="N2522">
        <f t="shared" si="1879"/>
        <v>0</v>
      </c>
      <c r="O2522" t="str">
        <f t="shared" si="1880"/>
        <v>GTX</v>
      </c>
      <c r="P2522">
        <f t="shared" si="1872"/>
        <v>1096</v>
      </c>
      <c r="Q2522" t="str">
        <f t="shared" si="1873"/>
        <v>Melvin Marxen</v>
      </c>
      <c r="R2522" t="str">
        <f t="shared" si="1874"/>
        <v>Central</v>
      </c>
    </row>
    <row r="2523" spans="1:18">
      <c r="A2523" t="s">
        <v>2687</v>
      </c>
      <c r="B2523" t="s">
        <v>28</v>
      </c>
      <c r="C2523" t="s">
        <v>57</v>
      </c>
      <c r="D2523" t="s">
        <v>108</v>
      </c>
      <c r="E2523" t="s">
        <v>50</v>
      </c>
      <c r="F2523" s="1">
        <v>42880</v>
      </c>
      <c r="G2523" s="1">
        <v>42966</v>
      </c>
      <c r="H2523">
        <v>3428</v>
      </c>
      <c r="I2523" t="str">
        <f>VLOOKUP(pipeline!D2523,account,2,FALSE)</f>
        <v>telecommunications</v>
      </c>
      <c r="J2523">
        <f t="shared" si="1875"/>
        <v>1988</v>
      </c>
      <c r="K2523">
        <f t="shared" si="1876"/>
        <v>5266.09</v>
      </c>
      <c r="L2523">
        <f t="shared" si="1877"/>
        <v>8595</v>
      </c>
      <c r="M2523" t="str">
        <f t="shared" si="1878"/>
        <v>United States</v>
      </c>
      <c r="N2523" t="str">
        <f t="shared" si="1879"/>
        <v>Sonron</v>
      </c>
      <c r="O2523" t="str">
        <f t="shared" si="1880"/>
        <v>MG</v>
      </c>
      <c r="P2523">
        <f t="shared" si="1872"/>
        <v>3393</v>
      </c>
      <c r="Q2523" t="str">
        <f t="shared" si="1873"/>
        <v>Melvin Marxen</v>
      </c>
      <c r="R2523" t="str">
        <f t="shared" si="1874"/>
        <v>Central</v>
      </c>
    </row>
    <row r="2524" spans="1:18">
      <c r="A2524" t="s">
        <v>2688</v>
      </c>
      <c r="B2524" t="s">
        <v>22</v>
      </c>
      <c r="C2524" t="s">
        <v>56</v>
      </c>
      <c r="D2524" t="s">
        <v>149</v>
      </c>
      <c r="E2524" t="s">
        <v>52</v>
      </c>
      <c r="F2524" s="1">
        <v>42880</v>
      </c>
      <c r="G2524" s="1">
        <v>42989</v>
      </c>
      <c r="H2524">
        <v>0</v>
      </c>
      <c r="I2524" t="str">
        <f>VLOOKUP(pipeline!D2524,account,2,FALSE)</f>
        <v>technolgy</v>
      </c>
      <c r="J2524">
        <f t="shared" si="1875"/>
        <v>2005</v>
      </c>
      <c r="K2524">
        <f t="shared" si="1876"/>
        <v>1520.66</v>
      </c>
      <c r="L2524">
        <f t="shared" si="1877"/>
        <v>1806</v>
      </c>
      <c r="M2524" t="str">
        <f t="shared" si="1878"/>
        <v>United States</v>
      </c>
      <c r="N2524">
        <f t="shared" si="1879"/>
        <v>0</v>
      </c>
      <c r="O2524" t="str">
        <f t="shared" si="1880"/>
        <v>MG</v>
      </c>
      <c r="P2524">
        <f t="shared" si="1872"/>
        <v>55</v>
      </c>
      <c r="Q2524" t="str">
        <f t="shared" si="1873"/>
        <v>Dustin Brinkmann</v>
      </c>
      <c r="R2524" t="str">
        <f t="shared" si="1874"/>
        <v>Central</v>
      </c>
    </row>
    <row r="2525" spans="1:18">
      <c r="A2525" t="s">
        <v>2689</v>
      </c>
      <c r="B2525" t="s">
        <v>16</v>
      </c>
      <c r="C2525" t="s">
        <v>56</v>
      </c>
      <c r="D2525" t="s">
        <v>303</v>
      </c>
      <c r="E2525" t="s">
        <v>52</v>
      </c>
      <c r="F2525" s="1">
        <v>42880</v>
      </c>
      <c r="G2525" s="1">
        <v>42975</v>
      </c>
      <c r="H2525">
        <v>0</v>
      </c>
      <c r="I2525" t="str">
        <f>VLOOKUP(pipeline!D2525,account,2,FALSE)</f>
        <v>software</v>
      </c>
      <c r="J2525">
        <f t="shared" si="1875"/>
        <v>2013</v>
      </c>
      <c r="K2525">
        <f t="shared" si="1876"/>
        <v>98.79</v>
      </c>
      <c r="L2525">
        <f t="shared" si="1877"/>
        <v>96</v>
      </c>
      <c r="M2525" t="str">
        <f t="shared" si="1878"/>
        <v>United States</v>
      </c>
      <c r="N2525" t="str">
        <f t="shared" si="1879"/>
        <v>Bubba Gump</v>
      </c>
      <c r="O2525" t="str">
        <f t="shared" si="1880"/>
        <v>MG</v>
      </c>
      <c r="P2525">
        <f t="shared" ref="P2525:P2530" si="1881">VLOOKUP(C2525,products,3,FALSE)</f>
        <v>55</v>
      </c>
      <c r="Q2525" t="str">
        <f t="shared" ref="Q2525:Q2530" si="1882">VLOOKUP(B2525,sales,2,FALSE)</f>
        <v>Celia Rouche</v>
      </c>
      <c r="R2525" t="str">
        <f t="shared" ref="R2525:R2530" si="1883">VLOOKUP(B2525,sales,3,FALSE)</f>
        <v>West</v>
      </c>
    </row>
    <row r="2526" spans="1:18">
      <c r="A2526" t="s">
        <v>2690</v>
      </c>
      <c r="B2526" t="s">
        <v>23</v>
      </c>
      <c r="C2526" t="s">
        <v>56</v>
      </c>
      <c r="D2526" t="s">
        <v>208</v>
      </c>
      <c r="E2526" t="s">
        <v>50</v>
      </c>
      <c r="F2526" s="1">
        <v>42880</v>
      </c>
      <c r="G2526" s="1">
        <v>42897</v>
      </c>
      <c r="H2526">
        <v>59</v>
      </c>
      <c r="I2526" t="str">
        <f>VLOOKUP(pipeline!D2526,account,2,FALSE)</f>
        <v>software</v>
      </c>
      <c r="J2526">
        <f t="shared" si="1875"/>
        <v>1982</v>
      </c>
      <c r="K2526">
        <f t="shared" si="1876"/>
        <v>4618</v>
      </c>
      <c r="L2526">
        <f t="shared" si="1877"/>
        <v>10083</v>
      </c>
      <c r="M2526" t="str">
        <f t="shared" si="1878"/>
        <v>United States</v>
      </c>
      <c r="N2526">
        <f t="shared" si="1879"/>
        <v>0</v>
      </c>
      <c r="O2526" t="str">
        <f t="shared" si="1880"/>
        <v>MG</v>
      </c>
      <c r="P2526">
        <f t="shared" si="1881"/>
        <v>55</v>
      </c>
      <c r="Q2526" t="str">
        <f t="shared" si="1882"/>
        <v>Dustin Brinkmann</v>
      </c>
      <c r="R2526" t="str">
        <f t="shared" si="1883"/>
        <v>Central</v>
      </c>
    </row>
    <row r="2527" spans="1:18">
      <c r="A2527" t="s">
        <v>2691</v>
      </c>
      <c r="B2527" t="s">
        <v>17</v>
      </c>
      <c r="C2527" t="s">
        <v>59</v>
      </c>
      <c r="D2527" t="s">
        <v>273</v>
      </c>
      <c r="E2527" t="s">
        <v>53</v>
      </c>
      <c r="F2527" s="1">
        <v>42880</v>
      </c>
      <c r="I2527" t="str">
        <f>VLOOKUP(pipeline!D2527,account,2,FALSE)</f>
        <v>retail</v>
      </c>
      <c r="J2527">
        <f t="shared" si="1875"/>
        <v>1996</v>
      </c>
      <c r="K2527">
        <f t="shared" si="1876"/>
        <v>2214.94</v>
      </c>
      <c r="L2527">
        <f t="shared" si="1877"/>
        <v>5374</v>
      </c>
      <c r="M2527" t="str">
        <f t="shared" si="1878"/>
        <v>United States</v>
      </c>
      <c r="N2527">
        <f t="shared" si="1879"/>
        <v>0</v>
      </c>
      <c r="O2527" t="str">
        <f t="shared" si="1880"/>
        <v>GTX</v>
      </c>
      <c r="P2527">
        <f t="shared" si="1881"/>
        <v>5482</v>
      </c>
      <c r="Q2527" t="str">
        <f t="shared" si="1882"/>
        <v>Celia Rouche</v>
      </c>
      <c r="R2527" t="str">
        <f t="shared" si="1883"/>
        <v>West</v>
      </c>
    </row>
    <row r="2528" spans="1:18">
      <c r="A2528" t="s">
        <v>2692</v>
      </c>
      <c r="B2528" t="s">
        <v>17</v>
      </c>
      <c r="C2528" t="s">
        <v>56</v>
      </c>
      <c r="D2528" t="s">
        <v>147</v>
      </c>
      <c r="E2528" t="s">
        <v>53</v>
      </c>
      <c r="F2528" s="1">
        <v>42880</v>
      </c>
      <c r="I2528" t="str">
        <f>VLOOKUP(pipeline!D2528,account,2,FALSE)</f>
        <v>retail</v>
      </c>
      <c r="J2528">
        <f t="shared" si="1875"/>
        <v>2007</v>
      </c>
      <c r="K2528">
        <f t="shared" si="1876"/>
        <v>894.33</v>
      </c>
      <c r="L2528">
        <f t="shared" si="1877"/>
        <v>1635</v>
      </c>
      <c r="M2528" t="str">
        <f t="shared" si="1878"/>
        <v>Italy</v>
      </c>
      <c r="N2528">
        <f t="shared" si="1879"/>
        <v>0</v>
      </c>
      <c r="O2528" t="str">
        <f t="shared" si="1880"/>
        <v>MG</v>
      </c>
      <c r="P2528">
        <f t="shared" si="1881"/>
        <v>55</v>
      </c>
      <c r="Q2528" t="str">
        <f t="shared" si="1882"/>
        <v>Celia Rouche</v>
      </c>
      <c r="R2528" t="str">
        <f t="shared" si="1883"/>
        <v>West</v>
      </c>
    </row>
    <row r="2529" spans="1:18">
      <c r="A2529" t="s">
        <v>2693</v>
      </c>
      <c r="B2529" t="s">
        <v>19</v>
      </c>
      <c r="C2529" t="s">
        <v>58</v>
      </c>
      <c r="D2529" t="s">
        <v>208</v>
      </c>
      <c r="E2529" t="s">
        <v>52</v>
      </c>
      <c r="F2529" s="1">
        <v>42881</v>
      </c>
      <c r="G2529" s="1">
        <v>42962</v>
      </c>
      <c r="H2529">
        <v>0</v>
      </c>
      <c r="I2529" t="str">
        <f>VLOOKUP(pipeline!D2529,account,2,FALSE)</f>
        <v>software</v>
      </c>
      <c r="J2529">
        <f t="shared" si="1875"/>
        <v>1982</v>
      </c>
      <c r="K2529">
        <f t="shared" si="1876"/>
        <v>4618</v>
      </c>
      <c r="L2529">
        <f t="shared" si="1877"/>
        <v>10083</v>
      </c>
      <c r="M2529" t="str">
        <f t="shared" si="1878"/>
        <v>United States</v>
      </c>
      <c r="N2529">
        <f t="shared" si="1879"/>
        <v>0</v>
      </c>
      <c r="O2529" t="str">
        <f t="shared" si="1880"/>
        <v>GTX</v>
      </c>
      <c r="P2529">
        <f t="shared" si="1881"/>
        <v>1096</v>
      </c>
      <c r="Q2529" t="str">
        <f t="shared" si="1882"/>
        <v>Dustin Brinkmann</v>
      </c>
      <c r="R2529" t="str">
        <f t="shared" si="1883"/>
        <v>Central</v>
      </c>
    </row>
    <row r="2530" spans="1:18">
      <c r="A2530" t="s">
        <v>2694</v>
      </c>
      <c r="B2530" t="s">
        <v>19</v>
      </c>
      <c r="C2530" t="s">
        <v>57</v>
      </c>
      <c r="D2530" t="s">
        <v>170</v>
      </c>
      <c r="E2530" t="s">
        <v>52</v>
      </c>
      <c r="F2530" s="1">
        <v>42881</v>
      </c>
      <c r="G2530" s="1">
        <v>42966</v>
      </c>
      <c r="H2530">
        <v>0</v>
      </c>
      <c r="I2530" t="str">
        <f>VLOOKUP(pipeline!D2530,account,2,FALSE)</f>
        <v>technolgy</v>
      </c>
      <c r="J2530">
        <f t="shared" si="1875"/>
        <v>1987</v>
      </c>
      <c r="K2530">
        <f t="shared" si="1876"/>
        <v>2938.67</v>
      </c>
      <c r="L2530">
        <f t="shared" si="1877"/>
        <v>8775</v>
      </c>
      <c r="M2530" t="str">
        <f t="shared" si="1878"/>
        <v>Panama</v>
      </c>
      <c r="N2530">
        <f t="shared" si="1879"/>
        <v>0</v>
      </c>
      <c r="O2530" t="str">
        <f t="shared" si="1880"/>
        <v>MG</v>
      </c>
      <c r="P2530">
        <f t="shared" si="1881"/>
        <v>3393</v>
      </c>
      <c r="Q2530" t="str">
        <f t="shared" si="1882"/>
        <v>Dustin Brinkmann</v>
      </c>
      <c r="R2530" t="str">
        <f t="shared" si="1883"/>
        <v>Central</v>
      </c>
    </row>
    <row r="2531" spans="1:18">
      <c r="A2531" t="s">
        <v>2695</v>
      </c>
      <c r="B2531" t="s">
        <v>31</v>
      </c>
      <c r="C2531" t="s">
        <v>55</v>
      </c>
      <c r="D2531" t="s">
        <v>164</v>
      </c>
      <c r="E2531" t="s">
        <v>50</v>
      </c>
      <c r="F2531" s="1">
        <v>42881</v>
      </c>
      <c r="G2531" s="1">
        <v>42993</v>
      </c>
      <c r="H2531">
        <v>561</v>
      </c>
      <c r="I2531" t="str">
        <f>VLOOKUP(pipeline!D2531,account,2,FALSE)</f>
        <v>medical</v>
      </c>
      <c r="J2531">
        <f>VLOOKUP(D2531,account,3,FALSE)</f>
        <v>1994</v>
      </c>
      <c r="K2531">
        <f>VLOOKUP(D2531,account,4,FALSE)</f>
        <v>2818.38</v>
      </c>
      <c r="L2531">
        <f>VLOOKUP(D2531,account,5,FALSE)</f>
        <v>6290</v>
      </c>
      <c r="M2531" t="str">
        <f>VLOOKUP(D2531,account,6,FALSE)</f>
        <v>United States</v>
      </c>
      <c r="N2531">
        <f>VLOOKUP(D2531,accounts,7,FALSE)</f>
        <v>0</v>
      </c>
      <c r="O2531" t="str">
        <f>VLOOKUP(C2531,products,2,FALSE)</f>
        <v>GTX</v>
      </c>
      <c r="P2531">
        <f>VLOOKUP(C2531,products,3,FALSE)</f>
        <v>550</v>
      </c>
      <c r="Q2531" t="str">
        <f>VLOOKUP(B2531,sales,2,FALSE)</f>
        <v>Rocco Neubert</v>
      </c>
      <c r="R2531" t="str">
        <f>VLOOKUP(B2531,sales,3,FALSE)</f>
        <v>East</v>
      </c>
    </row>
    <row r="2532" spans="1:18">
      <c r="A2532" t="s">
        <v>2696</v>
      </c>
      <c r="B2532" t="s">
        <v>31</v>
      </c>
      <c r="C2532" t="s">
        <v>58</v>
      </c>
      <c r="D2532" t="s">
        <v>294</v>
      </c>
      <c r="E2532" t="s">
        <v>50</v>
      </c>
      <c r="F2532" s="1">
        <v>42881</v>
      </c>
      <c r="G2532" s="1">
        <v>42957</v>
      </c>
      <c r="H2532">
        <v>1354</v>
      </c>
      <c r="I2532" t="str">
        <f>VLOOKUP(pipeline!D2532,account,2,FALSE)</f>
        <v>retail</v>
      </c>
      <c r="J2532">
        <f>VLOOKUP(D2532,account,3,FALSE)</f>
        <v>2010</v>
      </c>
      <c r="K2532">
        <f>VLOOKUP(D2532,account,4,FALSE)</f>
        <v>71.12</v>
      </c>
      <c r="L2532">
        <f>VLOOKUP(D2532,account,5,FALSE)</f>
        <v>144</v>
      </c>
      <c r="M2532" t="str">
        <f>VLOOKUP(D2532,account,6,FALSE)</f>
        <v>United States</v>
      </c>
      <c r="N2532">
        <f>VLOOKUP(D2532,accounts,7,FALSE)</f>
        <v>0</v>
      </c>
      <c r="O2532" t="str">
        <f>VLOOKUP(C2532,products,2,FALSE)</f>
        <v>GTX</v>
      </c>
      <c r="P2532">
        <f>VLOOKUP(C2532,products,3,FALSE)</f>
        <v>1096</v>
      </c>
      <c r="Q2532" t="str">
        <f>VLOOKUP(B2532,sales,2,FALSE)</f>
        <v>Rocco Neubert</v>
      </c>
      <c r="R2532" t="str">
        <f>VLOOKUP(B2532,sales,3,FALSE)</f>
        <v>East</v>
      </c>
    </row>
    <row r="2533" spans="1:18">
      <c r="A2533" t="s">
        <v>2697</v>
      </c>
      <c r="B2533" t="s">
        <v>32</v>
      </c>
      <c r="C2533" t="s">
        <v>56</v>
      </c>
      <c r="D2533" t="s">
        <v>136</v>
      </c>
      <c r="E2533" t="s">
        <v>50</v>
      </c>
      <c r="F2533" s="1">
        <v>42881</v>
      </c>
      <c r="G2533" s="1">
        <v>42996</v>
      </c>
      <c r="H2533">
        <v>44</v>
      </c>
      <c r="I2533" t="str">
        <f>VLOOKUP(pipeline!D2533,account,2,FALSE)</f>
        <v>medical</v>
      </c>
      <c r="J2533">
        <f>VLOOKUP(D2533,account,3,FALSE)</f>
        <v>1996</v>
      </c>
      <c r="K2533">
        <f>VLOOKUP(D2533,account,4,FALSE)</f>
        <v>439.21</v>
      </c>
      <c r="L2533">
        <f>VLOOKUP(D2533,account,5,FALSE)</f>
        <v>792</v>
      </c>
      <c r="M2533" t="str">
        <f>VLOOKUP(D2533,account,6,FALSE)</f>
        <v>United States</v>
      </c>
      <c r="N2533">
        <f>VLOOKUP(D2533,accounts,7,FALSE)</f>
        <v>0</v>
      </c>
      <c r="O2533" t="str">
        <f>VLOOKUP(C2533,products,2,FALSE)</f>
        <v>MG</v>
      </c>
      <c r="P2533">
        <f>VLOOKUP(C2533,products,3,FALSE)</f>
        <v>55</v>
      </c>
      <c r="Q2533" t="str">
        <f>VLOOKUP(B2533,sales,2,FALSE)</f>
        <v>Rocco Neubert</v>
      </c>
      <c r="R2533" t="str">
        <f>VLOOKUP(B2533,sales,3,FALSE)</f>
        <v>East</v>
      </c>
    </row>
    <row r="2534" spans="1:18">
      <c r="A2534" t="s">
        <v>2698</v>
      </c>
      <c r="B2534" t="s">
        <v>7</v>
      </c>
      <c r="C2534" t="s">
        <v>55</v>
      </c>
      <c r="D2534" t="s">
        <v>138</v>
      </c>
      <c r="E2534" t="s">
        <v>50</v>
      </c>
      <c r="F2534" s="1">
        <v>42881</v>
      </c>
      <c r="G2534" s="1">
        <v>42996</v>
      </c>
      <c r="H2534">
        <v>560</v>
      </c>
      <c r="I2534" t="str">
        <f>VLOOKUP(pipeline!D2534,account,2,FALSE)</f>
        <v>marketing</v>
      </c>
      <c r="J2534">
        <f>VLOOKUP(D2534,account,3,FALSE)</f>
        <v>1984</v>
      </c>
      <c r="K2534">
        <f>VLOOKUP(D2534,account,4,FALSE)</f>
        <v>3027.46</v>
      </c>
      <c r="L2534">
        <f>VLOOKUP(D2534,account,5,FALSE)</f>
        <v>9516</v>
      </c>
      <c r="M2534" t="str">
        <f>VLOOKUP(D2534,account,6,FALSE)</f>
        <v>Jordan</v>
      </c>
      <c r="N2534">
        <f>VLOOKUP(D2534,accounts,7,FALSE)</f>
        <v>0</v>
      </c>
      <c r="O2534" t="str">
        <f>VLOOKUP(C2534,products,2,FALSE)</f>
        <v>GTX</v>
      </c>
      <c r="P2534">
        <f>VLOOKUP(C2534,products,3,FALSE)</f>
        <v>550</v>
      </c>
      <c r="Q2534" t="str">
        <f>VLOOKUP(B2534,sales,2,FALSE)</f>
        <v>Cara Losch</v>
      </c>
      <c r="R2534" t="str">
        <f>VLOOKUP(B2534,sales,3,FALSE)</f>
        <v>East</v>
      </c>
    </row>
    <row r="2535" spans="1:18">
      <c r="A2535" t="s">
        <v>2699</v>
      </c>
      <c r="B2535" t="s">
        <v>37</v>
      </c>
      <c r="C2535" t="s">
        <v>58</v>
      </c>
      <c r="D2535" t="s">
        <v>119</v>
      </c>
      <c r="E2535" t="s">
        <v>53</v>
      </c>
      <c r="F2535" s="1">
        <v>42881</v>
      </c>
      <c r="I2535" t="str">
        <f>VLOOKUP(pipeline!D2535,account,2,FALSE)</f>
        <v>entertainment</v>
      </c>
      <c r="J2535">
        <f t="shared" ref="J2535:J2546" si="1884">VLOOKUP(D2535,account,3,FALSE)</f>
        <v>1992</v>
      </c>
      <c r="K2535">
        <f t="shared" ref="K2535:K2546" si="1885">VLOOKUP(D2535,account,4,FALSE)</f>
        <v>324.19</v>
      </c>
      <c r="L2535">
        <f t="shared" ref="L2535:L2546" si="1886">VLOOKUP(D2535,account,5,FALSE)</f>
        <v>978</v>
      </c>
      <c r="M2535" t="str">
        <f t="shared" ref="M2535:M2546" si="1887">VLOOKUP(D2535,account,6,FALSE)</f>
        <v>United States</v>
      </c>
      <c r="N2535">
        <f t="shared" ref="N2535:N2546" si="1888">VLOOKUP(D2535,accounts,7,FALSE)</f>
        <v>0</v>
      </c>
      <c r="O2535" t="str">
        <f t="shared" ref="O2535:O2546" si="1889">VLOOKUP(C2535,products,2,FALSE)</f>
        <v>GTX</v>
      </c>
      <c r="P2535">
        <f>VLOOKUP(C2535,products,3,FALSE)</f>
        <v>1096</v>
      </c>
      <c r="Q2535" t="str">
        <f>VLOOKUP(B2535,sales,2,FALSE)</f>
        <v>Summer Sewald</v>
      </c>
      <c r="R2535" t="str">
        <f>VLOOKUP(B2535,sales,3,FALSE)</f>
        <v>West</v>
      </c>
    </row>
    <row r="2536" spans="1:18">
      <c r="A2536" t="s">
        <v>2700</v>
      </c>
      <c r="B2536" t="s">
        <v>39</v>
      </c>
      <c r="C2536" t="s">
        <v>55</v>
      </c>
      <c r="D2536" t="s">
        <v>151</v>
      </c>
      <c r="E2536" t="s">
        <v>50</v>
      </c>
      <c r="F2536" s="1">
        <v>42881</v>
      </c>
      <c r="G2536" s="1">
        <v>42954</v>
      </c>
      <c r="H2536">
        <v>571</v>
      </c>
      <c r="I2536" t="str">
        <f>VLOOKUP(pipeline!D2536,account,2,FALSE)</f>
        <v>finance</v>
      </c>
      <c r="J2536">
        <f t="shared" si="1884"/>
        <v>2008</v>
      </c>
      <c r="K2536">
        <f t="shared" si="1885"/>
        <v>52.5</v>
      </c>
      <c r="L2536">
        <f t="shared" si="1886"/>
        <v>165</v>
      </c>
      <c r="M2536" t="str">
        <f t="shared" si="1887"/>
        <v>United States</v>
      </c>
      <c r="N2536">
        <f t="shared" si="1888"/>
        <v>0</v>
      </c>
      <c r="O2536" t="str">
        <f t="shared" si="1889"/>
        <v>GTX</v>
      </c>
      <c r="P2536">
        <f t="shared" ref="P2536:P2544" si="1890">VLOOKUP(C2536,products,3,FALSE)</f>
        <v>550</v>
      </c>
      <c r="Q2536" t="str">
        <f t="shared" ref="Q2536:Q2544" si="1891">VLOOKUP(B2536,sales,2,FALSE)</f>
        <v>Summer Sewald</v>
      </c>
      <c r="R2536" t="str">
        <f t="shared" ref="R2536:R2544" si="1892">VLOOKUP(B2536,sales,3,FALSE)</f>
        <v>West</v>
      </c>
    </row>
    <row r="2537" spans="1:18">
      <c r="A2537" t="s">
        <v>2701</v>
      </c>
      <c r="B2537" t="s">
        <v>39</v>
      </c>
      <c r="C2537" t="s">
        <v>57</v>
      </c>
      <c r="D2537" t="s">
        <v>210</v>
      </c>
      <c r="E2537" t="s">
        <v>50</v>
      </c>
      <c r="F2537" s="1">
        <v>42881</v>
      </c>
      <c r="G2537" s="1">
        <v>42959</v>
      </c>
      <c r="H2537">
        <v>4022</v>
      </c>
      <c r="I2537" t="str">
        <f>VLOOKUP(pipeline!D2537,account,2,FALSE)</f>
        <v>technolgy</v>
      </c>
      <c r="J2537">
        <f t="shared" si="1884"/>
        <v>1980</v>
      </c>
      <c r="K2537">
        <f t="shared" si="1885"/>
        <v>7708.38</v>
      </c>
      <c r="L2537">
        <f t="shared" si="1886"/>
        <v>13756</v>
      </c>
      <c r="M2537" t="str">
        <f t="shared" si="1887"/>
        <v>United States</v>
      </c>
      <c r="N2537">
        <f t="shared" si="1888"/>
        <v>0</v>
      </c>
      <c r="O2537" t="str">
        <f t="shared" si="1889"/>
        <v>MG</v>
      </c>
      <c r="P2537">
        <f t="shared" si="1890"/>
        <v>3393</v>
      </c>
      <c r="Q2537" t="str">
        <f t="shared" si="1891"/>
        <v>Summer Sewald</v>
      </c>
      <c r="R2537" t="str">
        <f t="shared" si="1892"/>
        <v>West</v>
      </c>
    </row>
    <row r="2538" spans="1:18">
      <c r="A2538" t="s">
        <v>2702</v>
      </c>
      <c r="B2538" t="s">
        <v>21</v>
      </c>
      <c r="C2538" t="s">
        <v>55</v>
      </c>
      <c r="D2538" t="s">
        <v>155</v>
      </c>
      <c r="E2538" t="s">
        <v>52</v>
      </c>
      <c r="F2538" s="1">
        <v>42881</v>
      </c>
      <c r="G2538" s="1">
        <v>42959</v>
      </c>
      <c r="H2538">
        <v>0</v>
      </c>
      <c r="I2538" t="str">
        <f>VLOOKUP(pipeline!D2538,account,2,FALSE)</f>
        <v>technolgy</v>
      </c>
      <c r="J2538">
        <f t="shared" si="1884"/>
        <v>1983</v>
      </c>
      <c r="K2538">
        <f t="shared" si="1885"/>
        <v>1008.06</v>
      </c>
      <c r="L2538">
        <f t="shared" si="1886"/>
        <v>1238</v>
      </c>
      <c r="M2538" t="str">
        <f t="shared" si="1887"/>
        <v>United States</v>
      </c>
      <c r="N2538">
        <f t="shared" si="1888"/>
        <v>0</v>
      </c>
      <c r="O2538" t="str">
        <f t="shared" si="1889"/>
        <v>GTX</v>
      </c>
      <c r="P2538">
        <f t="shared" si="1890"/>
        <v>550</v>
      </c>
      <c r="Q2538" t="str">
        <f t="shared" si="1891"/>
        <v>Dustin Brinkmann</v>
      </c>
      <c r="R2538" t="str">
        <f t="shared" si="1892"/>
        <v>Central</v>
      </c>
    </row>
    <row r="2539" spans="1:18">
      <c r="A2539" t="s">
        <v>2703</v>
      </c>
      <c r="B2539" t="s">
        <v>40</v>
      </c>
      <c r="C2539" t="s">
        <v>56</v>
      </c>
      <c r="D2539" t="s">
        <v>371</v>
      </c>
      <c r="E2539" t="s">
        <v>52</v>
      </c>
      <c r="F2539" s="1">
        <v>42881</v>
      </c>
      <c r="G2539" s="1">
        <v>42969</v>
      </c>
      <c r="H2539">
        <v>0</v>
      </c>
      <c r="I2539" t="str">
        <f>VLOOKUP(pipeline!D2539,account,2,FALSE)</f>
        <v>retail</v>
      </c>
      <c r="J2539">
        <f t="shared" si="1884"/>
        <v>2003</v>
      </c>
      <c r="K2539">
        <f t="shared" si="1885"/>
        <v>223.8</v>
      </c>
      <c r="L2539">
        <f t="shared" si="1886"/>
        <v>299</v>
      </c>
      <c r="M2539" t="str">
        <f t="shared" si="1887"/>
        <v>United States</v>
      </c>
      <c r="N2539">
        <f t="shared" si="1888"/>
        <v>0</v>
      </c>
      <c r="O2539" t="str">
        <f t="shared" si="1889"/>
        <v>MG</v>
      </c>
      <c r="P2539">
        <f t="shared" si="1890"/>
        <v>55</v>
      </c>
      <c r="Q2539" t="str">
        <f t="shared" si="1891"/>
        <v>Summer Sewald</v>
      </c>
      <c r="R2539" t="str">
        <f t="shared" si="1892"/>
        <v>West</v>
      </c>
    </row>
    <row r="2540" spans="1:18">
      <c r="A2540" t="s">
        <v>2704</v>
      </c>
      <c r="B2540" t="s">
        <v>40</v>
      </c>
      <c r="C2540" t="s">
        <v>58</v>
      </c>
      <c r="D2540" t="s">
        <v>205</v>
      </c>
      <c r="E2540" t="s">
        <v>50</v>
      </c>
      <c r="F2540" s="1">
        <v>42881</v>
      </c>
      <c r="G2540" s="1">
        <v>42898</v>
      </c>
      <c r="H2540">
        <v>1030</v>
      </c>
      <c r="I2540" t="str">
        <f>VLOOKUP(pipeline!D2540,account,2,FALSE)</f>
        <v>telecommunications</v>
      </c>
      <c r="J2540">
        <f t="shared" si="1884"/>
        <v>1995</v>
      </c>
      <c r="K2540">
        <f t="shared" si="1885"/>
        <v>1825.82</v>
      </c>
      <c r="L2540">
        <f t="shared" si="1886"/>
        <v>5595</v>
      </c>
      <c r="M2540" t="str">
        <f t="shared" si="1887"/>
        <v>United States</v>
      </c>
      <c r="N2540" t="str">
        <f t="shared" si="1888"/>
        <v>Sonron</v>
      </c>
      <c r="O2540" t="str">
        <f t="shared" si="1889"/>
        <v>GTX</v>
      </c>
      <c r="P2540">
        <f t="shared" si="1890"/>
        <v>1096</v>
      </c>
      <c r="Q2540" t="str">
        <f t="shared" si="1891"/>
        <v>Summer Sewald</v>
      </c>
      <c r="R2540" t="str">
        <f t="shared" si="1892"/>
        <v>West</v>
      </c>
    </row>
    <row r="2541" spans="1:18">
      <c r="A2541" t="s">
        <v>2705</v>
      </c>
      <c r="B2541" t="s">
        <v>22</v>
      </c>
      <c r="C2541" t="s">
        <v>57</v>
      </c>
      <c r="D2541" t="s">
        <v>97</v>
      </c>
      <c r="E2541" t="s">
        <v>52</v>
      </c>
      <c r="F2541" s="1">
        <v>42881</v>
      </c>
      <c r="G2541" s="1">
        <v>42956</v>
      </c>
      <c r="H2541">
        <v>0</v>
      </c>
      <c r="I2541" t="str">
        <f>VLOOKUP(pipeline!D2541,account,2,FALSE)</f>
        <v>medical</v>
      </c>
      <c r="J2541">
        <f t="shared" si="1884"/>
        <v>2012</v>
      </c>
      <c r="K2541">
        <f t="shared" si="1885"/>
        <v>587.34</v>
      </c>
      <c r="L2541">
        <f t="shared" si="1886"/>
        <v>1356</v>
      </c>
      <c r="M2541" t="str">
        <f t="shared" si="1887"/>
        <v>Philipines</v>
      </c>
      <c r="N2541">
        <f t="shared" si="1888"/>
        <v>0</v>
      </c>
      <c r="O2541" t="str">
        <f t="shared" si="1889"/>
        <v>MG</v>
      </c>
      <c r="P2541">
        <f t="shared" si="1890"/>
        <v>3393</v>
      </c>
      <c r="Q2541" t="str">
        <f t="shared" si="1891"/>
        <v>Dustin Brinkmann</v>
      </c>
      <c r="R2541" t="str">
        <f t="shared" si="1892"/>
        <v>Central</v>
      </c>
    </row>
    <row r="2542" spans="1:18">
      <c r="A2542" t="s">
        <v>2706</v>
      </c>
      <c r="B2542" t="s">
        <v>29</v>
      </c>
      <c r="C2542" t="s">
        <v>56</v>
      </c>
      <c r="D2542" t="s">
        <v>442</v>
      </c>
      <c r="E2542" t="s">
        <v>52</v>
      </c>
      <c r="F2542" s="1">
        <v>42881</v>
      </c>
      <c r="G2542" s="1">
        <v>42886</v>
      </c>
      <c r="H2542">
        <v>0</v>
      </c>
      <c r="I2542" t="str">
        <f>VLOOKUP(pipeline!D2542,account,2,FALSE)</f>
        <v>retail</v>
      </c>
      <c r="J2542">
        <f t="shared" si="1884"/>
        <v>1988</v>
      </c>
      <c r="K2542">
        <f t="shared" si="1885"/>
        <v>1376.8</v>
      </c>
      <c r="L2542">
        <f t="shared" si="1886"/>
        <v>1165</v>
      </c>
      <c r="M2542" t="str">
        <f t="shared" si="1887"/>
        <v>Belgium</v>
      </c>
      <c r="N2542">
        <f t="shared" si="1888"/>
        <v>0</v>
      </c>
      <c r="O2542" t="str">
        <f t="shared" si="1889"/>
        <v>MG</v>
      </c>
      <c r="P2542">
        <f t="shared" si="1890"/>
        <v>55</v>
      </c>
      <c r="Q2542" t="str">
        <f t="shared" si="1891"/>
        <v>Melvin Marxen</v>
      </c>
      <c r="R2542" t="str">
        <f t="shared" si="1892"/>
        <v>Central</v>
      </c>
    </row>
    <row r="2543" spans="1:18">
      <c r="A2543" t="s">
        <v>2707</v>
      </c>
      <c r="B2543" t="s">
        <v>23</v>
      </c>
      <c r="C2543" t="s">
        <v>56</v>
      </c>
      <c r="D2543" t="s">
        <v>85</v>
      </c>
      <c r="E2543" t="s">
        <v>52</v>
      </c>
      <c r="F2543" s="1">
        <v>42881</v>
      </c>
      <c r="G2543" s="1">
        <v>42987</v>
      </c>
      <c r="H2543">
        <v>0</v>
      </c>
      <c r="I2543" t="str">
        <f>VLOOKUP(pipeline!D2543,account,2,FALSE)</f>
        <v>software</v>
      </c>
      <c r="J2543">
        <f t="shared" si="1884"/>
        <v>1998</v>
      </c>
      <c r="K2543">
        <f t="shared" si="1885"/>
        <v>2714.9</v>
      </c>
      <c r="L2543">
        <f t="shared" si="1886"/>
        <v>2641</v>
      </c>
      <c r="M2543" t="str">
        <f t="shared" si="1887"/>
        <v>United States</v>
      </c>
      <c r="N2543" t="str">
        <f t="shared" si="1888"/>
        <v>Acme Corporation</v>
      </c>
      <c r="O2543" t="str">
        <f t="shared" si="1889"/>
        <v>MG</v>
      </c>
      <c r="P2543">
        <f t="shared" si="1890"/>
        <v>55</v>
      </c>
      <c r="Q2543" t="str">
        <f t="shared" si="1891"/>
        <v>Dustin Brinkmann</v>
      </c>
      <c r="R2543" t="str">
        <f t="shared" si="1892"/>
        <v>Central</v>
      </c>
    </row>
    <row r="2544" spans="1:18">
      <c r="A2544" t="s">
        <v>2708</v>
      </c>
      <c r="B2544" t="s">
        <v>17</v>
      </c>
      <c r="C2544" t="s">
        <v>55</v>
      </c>
      <c r="D2544" t="s">
        <v>87</v>
      </c>
      <c r="E2544" t="s">
        <v>52</v>
      </c>
      <c r="F2544" s="1">
        <v>42881</v>
      </c>
      <c r="G2544" s="1">
        <v>42950</v>
      </c>
      <c r="H2544">
        <v>0</v>
      </c>
      <c r="I2544" t="str">
        <f>VLOOKUP(pipeline!D2544,account,2,FALSE)</f>
        <v>services</v>
      </c>
      <c r="J2544">
        <f t="shared" si="1884"/>
        <v>1982</v>
      </c>
      <c r="K2544">
        <f t="shared" si="1885"/>
        <v>792.46</v>
      </c>
      <c r="L2544">
        <f t="shared" si="1886"/>
        <v>1299</v>
      </c>
      <c r="M2544" t="str">
        <f t="shared" si="1887"/>
        <v>United States</v>
      </c>
      <c r="N2544">
        <f t="shared" si="1888"/>
        <v>0</v>
      </c>
      <c r="O2544" t="str">
        <f t="shared" si="1889"/>
        <v>GTX</v>
      </c>
      <c r="P2544">
        <f t="shared" si="1890"/>
        <v>550</v>
      </c>
      <c r="Q2544" t="str">
        <f t="shared" si="1891"/>
        <v>Celia Rouche</v>
      </c>
      <c r="R2544" t="str">
        <f t="shared" si="1892"/>
        <v>West</v>
      </c>
    </row>
    <row r="2545" spans="1:18">
      <c r="A2545" t="s">
        <v>2709</v>
      </c>
      <c r="B2545" t="s">
        <v>10</v>
      </c>
      <c r="C2545" t="s">
        <v>56</v>
      </c>
      <c r="D2545" t="s">
        <v>119</v>
      </c>
      <c r="E2545" t="s">
        <v>53</v>
      </c>
      <c r="F2545" s="1">
        <v>42881</v>
      </c>
      <c r="I2545" t="str">
        <f>VLOOKUP(pipeline!D2545,account,2,FALSE)</f>
        <v>entertainment</v>
      </c>
      <c r="J2545">
        <f t="shared" si="1884"/>
        <v>1992</v>
      </c>
      <c r="K2545">
        <f t="shared" si="1885"/>
        <v>324.19</v>
      </c>
      <c r="L2545">
        <f t="shared" si="1886"/>
        <v>978</v>
      </c>
      <c r="M2545" t="str">
        <f t="shared" si="1887"/>
        <v>United States</v>
      </c>
      <c r="N2545">
        <f t="shared" si="1888"/>
        <v>0</v>
      </c>
      <c r="O2545" t="str">
        <f t="shared" si="1889"/>
        <v>MG</v>
      </c>
      <c r="P2545">
        <f t="shared" ref="P2545:P2554" si="1893">VLOOKUP(C2545,products,3,FALSE)</f>
        <v>55</v>
      </c>
      <c r="Q2545" t="str">
        <f t="shared" ref="Q2545:Q2554" si="1894">VLOOKUP(B2545,sales,2,FALSE)</f>
        <v>Cara Losch</v>
      </c>
      <c r="R2545" t="str">
        <f t="shared" ref="R2545:R2554" si="1895">VLOOKUP(B2545,sales,3,FALSE)</f>
        <v>East</v>
      </c>
    </row>
    <row r="2546" spans="1:18">
      <c r="A2546" t="s">
        <v>2710</v>
      </c>
      <c r="B2546" t="s">
        <v>11</v>
      </c>
      <c r="C2546" t="s">
        <v>59</v>
      </c>
      <c r="D2546" t="s">
        <v>115</v>
      </c>
      <c r="E2546" t="s">
        <v>50</v>
      </c>
      <c r="F2546" s="1">
        <v>42881</v>
      </c>
      <c r="G2546" s="1">
        <v>43001</v>
      </c>
      <c r="H2546">
        <v>5198</v>
      </c>
      <c r="I2546" t="str">
        <f>VLOOKUP(pipeline!D2546,account,2,FALSE)</f>
        <v>finance</v>
      </c>
      <c r="J2546">
        <f t="shared" si="1884"/>
        <v>1993</v>
      </c>
      <c r="K2546">
        <f t="shared" si="1885"/>
        <v>646.1</v>
      </c>
      <c r="L2546">
        <f t="shared" si="1886"/>
        <v>883</v>
      </c>
      <c r="M2546" t="str">
        <f t="shared" si="1887"/>
        <v>United States</v>
      </c>
      <c r="N2546" t="str">
        <f t="shared" si="1888"/>
        <v>Golddex</v>
      </c>
      <c r="O2546" t="str">
        <f t="shared" si="1889"/>
        <v>GTX</v>
      </c>
      <c r="P2546">
        <f t="shared" si="1893"/>
        <v>5482</v>
      </c>
      <c r="Q2546" t="str">
        <f t="shared" si="1894"/>
        <v>Cara Losch</v>
      </c>
      <c r="R2546" t="str">
        <f t="shared" si="1895"/>
        <v>East</v>
      </c>
    </row>
    <row r="2547" spans="1:18">
      <c r="A2547" t="s">
        <v>2711</v>
      </c>
      <c r="B2547" t="s">
        <v>41</v>
      </c>
      <c r="C2547" t="s">
        <v>59</v>
      </c>
      <c r="D2547" t="s">
        <v>205</v>
      </c>
      <c r="E2547" t="s">
        <v>52</v>
      </c>
      <c r="F2547" s="1">
        <v>42881</v>
      </c>
      <c r="G2547" s="1">
        <v>42984</v>
      </c>
      <c r="H2547">
        <v>0</v>
      </c>
      <c r="I2547" t="str">
        <f>VLOOKUP(pipeline!D2547,account,2,FALSE)</f>
        <v>telecommunications</v>
      </c>
      <c r="J2547">
        <f>VLOOKUP(D2547,account,3,FALSE)</f>
        <v>1995</v>
      </c>
      <c r="K2547">
        <f>VLOOKUP(D2547,account,4,FALSE)</f>
        <v>1825.82</v>
      </c>
      <c r="L2547">
        <f>VLOOKUP(D2547,account,5,FALSE)</f>
        <v>5595</v>
      </c>
      <c r="M2547" t="str">
        <f>VLOOKUP(D2547,account,6,FALSE)</f>
        <v>United States</v>
      </c>
      <c r="N2547" t="str">
        <f>VLOOKUP(D2547,accounts,7,FALSE)</f>
        <v>Sonron</v>
      </c>
      <c r="O2547" t="str">
        <f>VLOOKUP(C2547,products,2,FALSE)</f>
        <v>GTX</v>
      </c>
      <c r="P2547">
        <f t="shared" si="1893"/>
        <v>5482</v>
      </c>
      <c r="Q2547" t="str">
        <f t="shared" si="1894"/>
        <v>Summer Sewald</v>
      </c>
      <c r="R2547" t="str">
        <f t="shared" si="1895"/>
        <v>West</v>
      </c>
    </row>
    <row r="2548" spans="1:18">
      <c r="A2548" t="s">
        <v>2712</v>
      </c>
      <c r="B2548" t="s">
        <v>19</v>
      </c>
      <c r="C2548" t="s">
        <v>56</v>
      </c>
      <c r="D2548" t="s">
        <v>297</v>
      </c>
      <c r="E2548" t="s">
        <v>52</v>
      </c>
      <c r="F2548" s="1">
        <v>42882</v>
      </c>
      <c r="G2548" s="1">
        <v>42971</v>
      </c>
      <c r="H2548">
        <v>0</v>
      </c>
      <c r="I2548" t="str">
        <f>VLOOKUP(pipeline!D2548,account,2,FALSE)</f>
        <v>medical</v>
      </c>
      <c r="J2548">
        <f>VLOOKUP(D2548,account,3,FALSE)</f>
        <v>1986</v>
      </c>
      <c r="K2548">
        <f>VLOOKUP(D2548,account,4,FALSE)</f>
        <v>647.18</v>
      </c>
      <c r="L2548">
        <f>VLOOKUP(D2548,account,5,FALSE)</f>
        <v>1185</v>
      </c>
      <c r="M2548" t="str">
        <f>VLOOKUP(D2548,account,6,FALSE)</f>
        <v>Kenya</v>
      </c>
      <c r="N2548">
        <f>VLOOKUP(D2548,accounts,7,FALSE)</f>
        <v>0</v>
      </c>
      <c r="O2548" t="str">
        <f>VLOOKUP(C2548,products,2,FALSE)</f>
        <v>MG</v>
      </c>
      <c r="P2548">
        <f t="shared" si="1893"/>
        <v>55</v>
      </c>
      <c r="Q2548" t="str">
        <f t="shared" si="1894"/>
        <v>Dustin Brinkmann</v>
      </c>
      <c r="R2548" t="str">
        <f t="shared" si="1895"/>
        <v>Central</v>
      </c>
    </row>
    <row r="2549" spans="1:18">
      <c r="A2549" t="s">
        <v>2713</v>
      </c>
      <c r="B2549" t="s">
        <v>19</v>
      </c>
      <c r="C2549" t="s">
        <v>55</v>
      </c>
      <c r="D2549" t="s">
        <v>149</v>
      </c>
      <c r="E2549" t="s">
        <v>50</v>
      </c>
      <c r="F2549" s="1">
        <v>42882</v>
      </c>
      <c r="G2549" s="1">
        <v>42981</v>
      </c>
      <c r="H2549">
        <v>576</v>
      </c>
      <c r="I2549" t="str">
        <f>VLOOKUP(pipeline!D2549,account,2,FALSE)</f>
        <v>technolgy</v>
      </c>
      <c r="J2549">
        <f>VLOOKUP(D2549,account,3,FALSE)</f>
        <v>2005</v>
      </c>
      <c r="K2549">
        <f>VLOOKUP(D2549,account,4,FALSE)</f>
        <v>1520.66</v>
      </c>
      <c r="L2549">
        <f>VLOOKUP(D2549,account,5,FALSE)</f>
        <v>1806</v>
      </c>
      <c r="M2549" t="str">
        <f>VLOOKUP(D2549,account,6,FALSE)</f>
        <v>United States</v>
      </c>
      <c r="N2549">
        <f>VLOOKUP(D2549,accounts,7,FALSE)</f>
        <v>0</v>
      </c>
      <c r="O2549" t="str">
        <f>VLOOKUP(C2549,products,2,FALSE)</f>
        <v>GTX</v>
      </c>
      <c r="P2549">
        <f t="shared" si="1893"/>
        <v>550</v>
      </c>
      <c r="Q2549" t="str">
        <f t="shared" si="1894"/>
        <v>Dustin Brinkmann</v>
      </c>
      <c r="R2549" t="str">
        <f t="shared" si="1895"/>
        <v>Central</v>
      </c>
    </row>
    <row r="2550" spans="1:18">
      <c r="A2550" t="s">
        <v>2714</v>
      </c>
      <c r="B2550" t="s">
        <v>19</v>
      </c>
      <c r="C2550" t="s">
        <v>56</v>
      </c>
      <c r="D2550" t="s">
        <v>143</v>
      </c>
      <c r="E2550" t="s">
        <v>50</v>
      </c>
      <c r="F2550" s="1">
        <v>42882</v>
      </c>
      <c r="G2550" s="1">
        <v>42968</v>
      </c>
      <c r="H2550">
        <v>57</v>
      </c>
      <c r="I2550" t="str">
        <f>VLOOKUP(pipeline!D2550,account,2,FALSE)</f>
        <v>finance</v>
      </c>
      <c r="J2550">
        <f>VLOOKUP(D2550,account,3,FALSE)</f>
        <v>1987</v>
      </c>
      <c r="K2550">
        <f>VLOOKUP(D2550,account,4,FALSE)</f>
        <v>1698.2</v>
      </c>
      <c r="L2550">
        <f>VLOOKUP(D2550,account,5,FALSE)</f>
        <v>3798</v>
      </c>
      <c r="M2550" t="str">
        <f>VLOOKUP(D2550,account,6,FALSE)</f>
        <v>United States</v>
      </c>
      <c r="N2550">
        <f>VLOOKUP(D2550,accounts,7,FALSE)</f>
        <v>0</v>
      </c>
      <c r="O2550" t="str">
        <f>VLOOKUP(C2550,products,2,FALSE)</f>
        <v>MG</v>
      </c>
      <c r="P2550">
        <f t="shared" si="1893"/>
        <v>55</v>
      </c>
      <c r="Q2550" t="str">
        <f t="shared" si="1894"/>
        <v>Dustin Brinkmann</v>
      </c>
      <c r="R2550" t="str">
        <f t="shared" si="1895"/>
        <v>Central</v>
      </c>
    </row>
    <row r="2551" spans="1:18">
      <c r="A2551" t="s">
        <v>2715</v>
      </c>
      <c r="B2551" t="s">
        <v>20</v>
      </c>
      <c r="C2551" t="s">
        <v>57</v>
      </c>
      <c r="D2551" t="s">
        <v>226</v>
      </c>
      <c r="E2551" t="s">
        <v>52</v>
      </c>
      <c r="F2551" s="1">
        <v>42882</v>
      </c>
      <c r="G2551" s="1">
        <v>42891</v>
      </c>
      <c r="H2551">
        <v>0</v>
      </c>
      <c r="I2551" t="str">
        <f>VLOOKUP(pipeline!D2551,account,2,FALSE)</f>
        <v>medical</v>
      </c>
      <c r="J2551">
        <f>VLOOKUP(D2551,account,3,FALSE)</f>
        <v>2017</v>
      </c>
      <c r="K2551">
        <f>VLOOKUP(D2551,account,4,FALSE)</f>
        <v>4.54</v>
      </c>
      <c r="L2551">
        <f>VLOOKUP(D2551,account,5,FALSE)</f>
        <v>9</v>
      </c>
      <c r="M2551" t="str">
        <f>VLOOKUP(D2551,account,6,FALSE)</f>
        <v>United States</v>
      </c>
      <c r="N2551">
        <f>VLOOKUP(D2551,accounts,7,FALSE)</f>
        <v>0</v>
      </c>
      <c r="O2551" t="str">
        <f>VLOOKUP(C2551,products,2,FALSE)</f>
        <v>MG</v>
      </c>
      <c r="P2551">
        <f t="shared" si="1893"/>
        <v>3393</v>
      </c>
      <c r="Q2551" t="str">
        <f t="shared" si="1894"/>
        <v>Dustin Brinkmann</v>
      </c>
      <c r="R2551" t="str">
        <f t="shared" si="1895"/>
        <v>Central</v>
      </c>
    </row>
    <row r="2552" spans="1:18">
      <c r="A2552" t="s">
        <v>2716</v>
      </c>
      <c r="B2552" t="s">
        <v>34</v>
      </c>
      <c r="C2552" t="s">
        <v>55</v>
      </c>
      <c r="D2552" t="s">
        <v>191</v>
      </c>
      <c r="E2552" t="s">
        <v>50</v>
      </c>
      <c r="F2552" s="1">
        <v>42882</v>
      </c>
      <c r="G2552" s="1">
        <v>42980</v>
      </c>
      <c r="H2552">
        <v>481</v>
      </c>
      <c r="I2552" t="str">
        <f>VLOOKUP(pipeline!D2552,account,2,FALSE)</f>
        <v>retail</v>
      </c>
      <c r="J2552">
        <f t="shared" ref="J2552:J2565" si="1896">VLOOKUP(D2552,account,3,FALSE)</f>
        <v>2004</v>
      </c>
      <c r="K2552">
        <f t="shared" ref="K2552:K2565" si="1897">VLOOKUP(D2552,account,4,FALSE)</f>
        <v>702.72</v>
      </c>
      <c r="L2552">
        <f t="shared" ref="L2552:L2565" si="1898">VLOOKUP(D2552,account,5,FALSE)</f>
        <v>1831</v>
      </c>
      <c r="M2552" t="str">
        <f t="shared" ref="M2552:M2565" si="1899">VLOOKUP(D2552,account,6,FALSE)</f>
        <v>United States</v>
      </c>
      <c r="N2552">
        <f t="shared" ref="N2552:N2565" si="1900">VLOOKUP(D2552,accounts,7,FALSE)</f>
        <v>0</v>
      </c>
      <c r="O2552" t="str">
        <f t="shared" ref="O2552:O2565" si="1901">VLOOKUP(C2552,products,2,FALSE)</f>
        <v>GTX</v>
      </c>
      <c r="P2552">
        <f t="shared" si="1893"/>
        <v>550</v>
      </c>
      <c r="Q2552" t="str">
        <f t="shared" si="1894"/>
        <v>Rocco Neubert</v>
      </c>
      <c r="R2552" t="str">
        <f t="shared" si="1895"/>
        <v>East</v>
      </c>
    </row>
    <row r="2553" spans="1:18">
      <c r="A2553" t="s">
        <v>2717</v>
      </c>
      <c r="B2553" t="s">
        <v>37</v>
      </c>
      <c r="C2553" t="s">
        <v>59</v>
      </c>
      <c r="D2553" t="s">
        <v>196</v>
      </c>
      <c r="E2553" t="s">
        <v>52</v>
      </c>
      <c r="F2553" s="1">
        <v>42882</v>
      </c>
      <c r="G2553" s="1">
        <v>42969</v>
      </c>
      <c r="H2553">
        <v>0</v>
      </c>
      <c r="I2553" t="str">
        <f>VLOOKUP(pipeline!D2553,account,2,FALSE)</f>
        <v>employment</v>
      </c>
      <c r="J2553">
        <f t="shared" si="1896"/>
        <v>1983</v>
      </c>
      <c r="K2553">
        <f t="shared" si="1897"/>
        <v>2871.35</v>
      </c>
      <c r="L2553">
        <f t="shared" si="1898"/>
        <v>9561</v>
      </c>
      <c r="M2553" t="str">
        <f t="shared" si="1899"/>
        <v>United States</v>
      </c>
      <c r="N2553">
        <f t="shared" si="1900"/>
        <v>0</v>
      </c>
      <c r="O2553" t="str">
        <f t="shared" si="1901"/>
        <v>GTX</v>
      </c>
      <c r="P2553">
        <f t="shared" si="1893"/>
        <v>5482</v>
      </c>
      <c r="Q2553" t="str">
        <f t="shared" si="1894"/>
        <v>Summer Sewald</v>
      </c>
      <c r="R2553" t="str">
        <f t="shared" si="1895"/>
        <v>West</v>
      </c>
    </row>
    <row r="2554" spans="1:18">
      <c r="A2554" t="s">
        <v>2718</v>
      </c>
      <c r="B2554" t="s">
        <v>27</v>
      </c>
      <c r="C2554" t="s">
        <v>59</v>
      </c>
      <c r="D2554" t="s">
        <v>306</v>
      </c>
      <c r="E2554" t="s">
        <v>50</v>
      </c>
      <c r="F2554" s="1">
        <v>42882</v>
      </c>
      <c r="G2554" s="1">
        <v>42964</v>
      </c>
      <c r="H2554">
        <v>5769</v>
      </c>
      <c r="I2554" t="str">
        <f>VLOOKUP(pipeline!D2554,account,2,FALSE)</f>
        <v>technolgy</v>
      </c>
      <c r="J2554">
        <f t="shared" si="1896"/>
        <v>1997</v>
      </c>
      <c r="K2554">
        <f t="shared" si="1897"/>
        <v>8170.38</v>
      </c>
      <c r="L2554">
        <f t="shared" si="1898"/>
        <v>16499</v>
      </c>
      <c r="M2554" t="str">
        <f t="shared" si="1899"/>
        <v>Korea</v>
      </c>
      <c r="N2554">
        <f t="shared" si="1900"/>
        <v>0</v>
      </c>
      <c r="O2554" t="str">
        <f t="shared" si="1901"/>
        <v>GTX</v>
      </c>
      <c r="P2554">
        <f t="shared" si="1893"/>
        <v>5482</v>
      </c>
      <c r="Q2554" t="str">
        <f t="shared" si="1894"/>
        <v>Melvin Marxen</v>
      </c>
      <c r="R2554" t="str">
        <f t="shared" si="1895"/>
        <v>Central</v>
      </c>
    </row>
    <row r="2555" spans="1:18">
      <c r="A2555" t="s">
        <v>2719</v>
      </c>
      <c r="B2555" t="s">
        <v>38</v>
      </c>
      <c r="C2555" t="s">
        <v>58</v>
      </c>
      <c r="D2555" t="s">
        <v>316</v>
      </c>
      <c r="E2555" t="s">
        <v>52</v>
      </c>
      <c r="F2555" s="1">
        <v>42882</v>
      </c>
      <c r="G2555" s="1">
        <v>42961</v>
      </c>
      <c r="H2555">
        <v>0</v>
      </c>
      <c r="I2555" t="str">
        <f>VLOOKUP(pipeline!D2555,account,2,FALSE)</f>
        <v>retail</v>
      </c>
      <c r="J2555">
        <f t="shared" si="1896"/>
        <v>2009</v>
      </c>
      <c r="K2555">
        <f t="shared" si="1897"/>
        <v>497.11</v>
      </c>
      <c r="L2555">
        <f t="shared" si="1898"/>
        <v>1588</v>
      </c>
      <c r="M2555" t="str">
        <f t="shared" si="1899"/>
        <v>United States</v>
      </c>
      <c r="N2555">
        <f t="shared" si="1900"/>
        <v>0</v>
      </c>
      <c r="O2555" t="str">
        <f t="shared" si="1901"/>
        <v>GTX</v>
      </c>
      <c r="P2555">
        <f t="shared" ref="P2555:P2563" si="1902">VLOOKUP(C2555,products,3,FALSE)</f>
        <v>1096</v>
      </c>
      <c r="Q2555" t="str">
        <f t="shared" ref="Q2555:Q2563" si="1903">VLOOKUP(B2555,sales,2,FALSE)</f>
        <v>Summer Sewald</v>
      </c>
      <c r="R2555" t="str">
        <f t="shared" ref="R2555:R2563" si="1904">VLOOKUP(B2555,sales,3,FALSE)</f>
        <v>West</v>
      </c>
    </row>
    <row r="2556" spans="1:18">
      <c r="A2556" t="s">
        <v>2720</v>
      </c>
      <c r="B2556" t="s">
        <v>39</v>
      </c>
      <c r="C2556" t="s">
        <v>59</v>
      </c>
      <c r="D2556" t="s">
        <v>205</v>
      </c>
      <c r="E2556" t="s">
        <v>50</v>
      </c>
      <c r="F2556" s="1">
        <v>42882</v>
      </c>
      <c r="G2556" s="1">
        <v>42951</v>
      </c>
      <c r="H2556">
        <v>5312</v>
      </c>
      <c r="I2556" t="str">
        <f>VLOOKUP(pipeline!D2556,account,2,FALSE)</f>
        <v>telecommunications</v>
      </c>
      <c r="J2556">
        <f t="shared" si="1896"/>
        <v>1995</v>
      </c>
      <c r="K2556">
        <f t="shared" si="1897"/>
        <v>1825.82</v>
      </c>
      <c r="L2556">
        <f t="shared" si="1898"/>
        <v>5595</v>
      </c>
      <c r="M2556" t="str">
        <f t="shared" si="1899"/>
        <v>United States</v>
      </c>
      <c r="N2556" t="str">
        <f t="shared" si="1900"/>
        <v>Sonron</v>
      </c>
      <c r="O2556" t="str">
        <f t="shared" si="1901"/>
        <v>GTX</v>
      </c>
      <c r="P2556">
        <f t="shared" si="1902"/>
        <v>5482</v>
      </c>
      <c r="Q2556" t="str">
        <f t="shared" si="1903"/>
        <v>Summer Sewald</v>
      </c>
      <c r="R2556" t="str">
        <f t="shared" si="1904"/>
        <v>West</v>
      </c>
    </row>
    <row r="2557" spans="1:18">
      <c r="A2557" t="s">
        <v>2721</v>
      </c>
      <c r="B2557" t="s">
        <v>39</v>
      </c>
      <c r="C2557" t="s">
        <v>56</v>
      </c>
      <c r="D2557" t="s">
        <v>176</v>
      </c>
      <c r="E2557" t="s">
        <v>50</v>
      </c>
      <c r="F2557" s="1">
        <v>42882</v>
      </c>
      <c r="G2557" s="1">
        <v>42893</v>
      </c>
      <c r="H2557">
        <v>66</v>
      </c>
      <c r="I2557" t="str">
        <f>VLOOKUP(pipeline!D2557,account,2,FALSE)</f>
        <v>services</v>
      </c>
      <c r="J2557">
        <f t="shared" si="1896"/>
        <v>1987</v>
      </c>
      <c r="K2557">
        <f t="shared" si="1897"/>
        <v>405.59</v>
      </c>
      <c r="L2557">
        <f t="shared" si="1898"/>
        <v>1179</v>
      </c>
      <c r="M2557" t="str">
        <f t="shared" si="1899"/>
        <v>Brazil</v>
      </c>
      <c r="N2557" t="str">
        <f t="shared" si="1900"/>
        <v>Warephase</v>
      </c>
      <c r="O2557" t="str">
        <f t="shared" si="1901"/>
        <v>MG</v>
      </c>
      <c r="P2557">
        <f t="shared" si="1902"/>
        <v>55</v>
      </c>
      <c r="Q2557" t="str">
        <f t="shared" si="1903"/>
        <v>Summer Sewald</v>
      </c>
      <c r="R2557" t="str">
        <f t="shared" si="1904"/>
        <v>West</v>
      </c>
    </row>
    <row r="2558" spans="1:18">
      <c r="A2558" t="s">
        <v>2722</v>
      </c>
      <c r="B2558" t="s">
        <v>28</v>
      </c>
      <c r="C2558" t="s">
        <v>58</v>
      </c>
      <c r="D2558" t="s">
        <v>184</v>
      </c>
      <c r="E2558" t="s">
        <v>50</v>
      </c>
      <c r="F2558" s="1">
        <v>42882</v>
      </c>
      <c r="G2558" s="1">
        <v>42904</v>
      </c>
      <c r="H2558">
        <v>1115</v>
      </c>
      <c r="I2558" t="str">
        <f>VLOOKUP(pipeline!D2558,account,2,FALSE)</f>
        <v>retail</v>
      </c>
      <c r="J2558">
        <f t="shared" si="1896"/>
        <v>1995</v>
      </c>
      <c r="K2558">
        <f t="shared" si="1897"/>
        <v>332.43</v>
      </c>
      <c r="L2558">
        <f t="shared" si="1898"/>
        <v>799</v>
      </c>
      <c r="M2558" t="str">
        <f t="shared" si="1899"/>
        <v>United States</v>
      </c>
      <c r="N2558">
        <f t="shared" si="1900"/>
        <v>0</v>
      </c>
      <c r="O2558" t="str">
        <f t="shared" si="1901"/>
        <v>GTX</v>
      </c>
      <c r="P2558">
        <f t="shared" si="1902"/>
        <v>1096</v>
      </c>
      <c r="Q2558" t="str">
        <f t="shared" si="1903"/>
        <v>Melvin Marxen</v>
      </c>
      <c r="R2558" t="str">
        <f t="shared" si="1904"/>
        <v>Central</v>
      </c>
    </row>
    <row r="2559" spans="1:18">
      <c r="A2559" t="s">
        <v>2723</v>
      </c>
      <c r="B2559" t="s">
        <v>28</v>
      </c>
      <c r="C2559" t="s">
        <v>57</v>
      </c>
      <c r="D2559" t="s">
        <v>149</v>
      </c>
      <c r="E2559" t="s">
        <v>50</v>
      </c>
      <c r="F2559" s="1">
        <v>42882</v>
      </c>
      <c r="G2559" s="1">
        <v>42970</v>
      </c>
      <c r="H2559">
        <v>3407</v>
      </c>
      <c r="I2559" t="str">
        <f>VLOOKUP(pipeline!D2559,account,2,FALSE)</f>
        <v>technolgy</v>
      </c>
      <c r="J2559">
        <f t="shared" si="1896"/>
        <v>2005</v>
      </c>
      <c r="K2559">
        <f t="shared" si="1897"/>
        <v>1520.66</v>
      </c>
      <c r="L2559">
        <f t="shared" si="1898"/>
        <v>1806</v>
      </c>
      <c r="M2559" t="str">
        <f t="shared" si="1899"/>
        <v>United States</v>
      </c>
      <c r="N2559">
        <f t="shared" si="1900"/>
        <v>0</v>
      </c>
      <c r="O2559" t="str">
        <f t="shared" si="1901"/>
        <v>MG</v>
      </c>
      <c r="P2559">
        <f t="shared" si="1902"/>
        <v>3393</v>
      </c>
      <c r="Q2559" t="str">
        <f t="shared" si="1903"/>
        <v>Melvin Marxen</v>
      </c>
      <c r="R2559" t="str">
        <f t="shared" si="1904"/>
        <v>Central</v>
      </c>
    </row>
    <row r="2560" spans="1:18">
      <c r="A2560" t="s">
        <v>2724</v>
      </c>
      <c r="B2560" t="s">
        <v>29</v>
      </c>
      <c r="C2560" t="s">
        <v>55</v>
      </c>
      <c r="D2560" t="s">
        <v>82</v>
      </c>
      <c r="E2560" t="s">
        <v>50</v>
      </c>
      <c r="F2560" s="1">
        <v>42882</v>
      </c>
      <c r="G2560" s="1">
        <v>42981</v>
      </c>
      <c r="H2560">
        <v>540</v>
      </c>
      <c r="I2560" t="str">
        <f>VLOOKUP(pipeline!D2560,account,2,FALSE)</f>
        <v>retail</v>
      </c>
      <c r="J2560">
        <f t="shared" si="1896"/>
        <v>2001</v>
      </c>
      <c r="K2560">
        <f t="shared" si="1897"/>
        <v>718.62</v>
      </c>
      <c r="L2560">
        <f t="shared" si="1898"/>
        <v>2448</v>
      </c>
      <c r="M2560" t="str">
        <f t="shared" si="1899"/>
        <v>United States</v>
      </c>
      <c r="N2560">
        <f t="shared" si="1900"/>
        <v>0</v>
      </c>
      <c r="O2560" t="str">
        <f t="shared" si="1901"/>
        <v>GTX</v>
      </c>
      <c r="P2560">
        <f t="shared" si="1902"/>
        <v>550</v>
      </c>
      <c r="Q2560" t="str">
        <f t="shared" si="1903"/>
        <v>Melvin Marxen</v>
      </c>
      <c r="R2560" t="str">
        <f t="shared" si="1904"/>
        <v>Central</v>
      </c>
    </row>
    <row r="2561" spans="1:18">
      <c r="A2561" t="s">
        <v>2725</v>
      </c>
      <c r="B2561" t="s">
        <v>35</v>
      </c>
      <c r="C2561" t="s">
        <v>58</v>
      </c>
      <c r="D2561" t="s">
        <v>132</v>
      </c>
      <c r="E2561" t="s">
        <v>50</v>
      </c>
      <c r="F2561" s="1">
        <v>42882</v>
      </c>
      <c r="G2561" s="1">
        <v>42982</v>
      </c>
      <c r="H2561">
        <v>1095</v>
      </c>
      <c r="I2561" t="str">
        <f>VLOOKUP(pipeline!D2561,account,2,FALSE)</f>
        <v>technolgy</v>
      </c>
      <c r="J2561">
        <f t="shared" si="1896"/>
        <v>1996</v>
      </c>
      <c r="K2561">
        <f t="shared" si="1897"/>
        <v>1100.04</v>
      </c>
      <c r="L2561">
        <f t="shared" si="1898"/>
        <v>2822</v>
      </c>
      <c r="M2561" t="str">
        <f t="shared" si="1899"/>
        <v>United States</v>
      </c>
      <c r="N2561">
        <f t="shared" si="1900"/>
        <v>0</v>
      </c>
      <c r="O2561" t="str">
        <f t="shared" si="1901"/>
        <v>GTX</v>
      </c>
      <c r="P2561">
        <f t="shared" si="1902"/>
        <v>1096</v>
      </c>
      <c r="Q2561" t="str">
        <f t="shared" si="1903"/>
        <v>Rocco Neubert</v>
      </c>
      <c r="R2561" t="str">
        <f t="shared" si="1904"/>
        <v>East</v>
      </c>
    </row>
    <row r="2562" spans="1:18">
      <c r="A2562" t="s">
        <v>2726</v>
      </c>
      <c r="B2562" t="s">
        <v>35</v>
      </c>
      <c r="C2562" t="s">
        <v>58</v>
      </c>
      <c r="D2562" t="s">
        <v>164</v>
      </c>
      <c r="E2562" t="s">
        <v>50</v>
      </c>
      <c r="F2562" s="1">
        <v>42882</v>
      </c>
      <c r="G2562" s="1">
        <v>42970</v>
      </c>
      <c r="H2562">
        <v>1019</v>
      </c>
      <c r="I2562" t="str">
        <f>VLOOKUP(pipeline!D2562,account,2,FALSE)</f>
        <v>medical</v>
      </c>
      <c r="J2562">
        <f t="shared" si="1896"/>
        <v>1994</v>
      </c>
      <c r="K2562">
        <f t="shared" si="1897"/>
        <v>2818.38</v>
      </c>
      <c r="L2562">
        <f t="shared" si="1898"/>
        <v>6290</v>
      </c>
      <c r="M2562" t="str">
        <f t="shared" si="1899"/>
        <v>United States</v>
      </c>
      <c r="N2562">
        <f t="shared" si="1900"/>
        <v>0</v>
      </c>
      <c r="O2562" t="str">
        <f t="shared" si="1901"/>
        <v>GTX</v>
      </c>
      <c r="P2562">
        <f t="shared" si="1902"/>
        <v>1096</v>
      </c>
      <c r="Q2562" t="str">
        <f t="shared" si="1903"/>
        <v>Rocco Neubert</v>
      </c>
      <c r="R2562" t="str">
        <f t="shared" si="1904"/>
        <v>East</v>
      </c>
    </row>
    <row r="2563" spans="1:18">
      <c r="A2563" t="s">
        <v>2727</v>
      </c>
      <c r="B2563" t="s">
        <v>17</v>
      </c>
      <c r="C2563" t="s">
        <v>58</v>
      </c>
      <c r="D2563" t="s">
        <v>134</v>
      </c>
      <c r="E2563" t="s">
        <v>52</v>
      </c>
      <c r="F2563" s="1">
        <v>42882</v>
      </c>
      <c r="G2563" s="1">
        <v>42885</v>
      </c>
      <c r="H2563">
        <v>0</v>
      </c>
      <c r="I2563" t="str">
        <f>VLOOKUP(pipeline!D2563,account,2,FALSE)</f>
        <v>services</v>
      </c>
      <c r="J2563">
        <f t="shared" si="1896"/>
        <v>2003</v>
      </c>
      <c r="K2563">
        <f t="shared" si="1897"/>
        <v>692.19</v>
      </c>
      <c r="L2563">
        <f t="shared" si="1898"/>
        <v>1922</v>
      </c>
      <c r="M2563" t="str">
        <f t="shared" si="1899"/>
        <v>United States</v>
      </c>
      <c r="N2563">
        <f t="shared" si="1900"/>
        <v>0</v>
      </c>
      <c r="O2563" t="str">
        <f t="shared" si="1901"/>
        <v>GTX</v>
      </c>
      <c r="P2563">
        <f t="shared" si="1902"/>
        <v>1096</v>
      </c>
      <c r="Q2563" t="str">
        <f t="shared" si="1903"/>
        <v>Celia Rouche</v>
      </c>
      <c r="R2563" t="str">
        <f t="shared" si="1904"/>
        <v>West</v>
      </c>
    </row>
    <row r="2564" spans="1:18">
      <c r="A2564" t="s">
        <v>2728</v>
      </c>
      <c r="B2564" t="s">
        <v>19</v>
      </c>
      <c r="C2564" t="s">
        <v>55</v>
      </c>
      <c r="D2564" t="s">
        <v>158</v>
      </c>
      <c r="E2564" t="s">
        <v>52</v>
      </c>
      <c r="F2564" s="1">
        <v>42883</v>
      </c>
      <c r="G2564" s="1">
        <v>42967</v>
      </c>
      <c r="H2564">
        <v>0</v>
      </c>
      <c r="I2564" t="str">
        <f>VLOOKUP(pipeline!D2564,account,2,FALSE)</f>
        <v>finance</v>
      </c>
      <c r="J2564">
        <f t="shared" si="1896"/>
        <v>2006</v>
      </c>
      <c r="K2564">
        <f t="shared" si="1897"/>
        <v>1102.43</v>
      </c>
      <c r="L2564">
        <f t="shared" si="1898"/>
        <v>1759</v>
      </c>
      <c r="M2564" t="str">
        <f t="shared" si="1899"/>
        <v>United States</v>
      </c>
      <c r="N2564">
        <f t="shared" si="1900"/>
        <v>0</v>
      </c>
      <c r="O2564" t="str">
        <f t="shared" si="1901"/>
        <v>GTX</v>
      </c>
      <c r="P2564">
        <f t="shared" ref="P2564:P2604" si="1905">VLOOKUP(C2564,products,3,FALSE)</f>
        <v>550</v>
      </c>
      <c r="Q2564" t="str">
        <f t="shared" ref="Q2564:Q2604" si="1906">VLOOKUP(B2564,sales,2,FALSE)</f>
        <v>Dustin Brinkmann</v>
      </c>
      <c r="R2564" t="str">
        <f t="shared" ref="R2564:R2604" si="1907">VLOOKUP(B2564,sales,3,FALSE)</f>
        <v>Central</v>
      </c>
    </row>
    <row r="2565" spans="1:18">
      <c r="A2565" t="s">
        <v>2729</v>
      </c>
      <c r="B2565" t="s">
        <v>19</v>
      </c>
      <c r="C2565" t="s">
        <v>58</v>
      </c>
      <c r="D2565" t="s">
        <v>82</v>
      </c>
      <c r="E2565" t="s">
        <v>52</v>
      </c>
      <c r="F2565" s="1">
        <v>42883</v>
      </c>
      <c r="G2565" s="1">
        <v>42899</v>
      </c>
      <c r="H2565">
        <v>0</v>
      </c>
      <c r="I2565" t="str">
        <f>VLOOKUP(pipeline!D2565,account,2,FALSE)</f>
        <v>retail</v>
      </c>
      <c r="J2565">
        <f t="shared" si="1896"/>
        <v>2001</v>
      </c>
      <c r="K2565">
        <f t="shared" si="1897"/>
        <v>718.62</v>
      </c>
      <c r="L2565">
        <f t="shared" si="1898"/>
        <v>2448</v>
      </c>
      <c r="M2565" t="str">
        <f t="shared" si="1899"/>
        <v>United States</v>
      </c>
      <c r="N2565">
        <f t="shared" si="1900"/>
        <v>0</v>
      </c>
      <c r="O2565" t="str">
        <f t="shared" si="1901"/>
        <v>GTX</v>
      </c>
      <c r="P2565">
        <f t="shared" si="1905"/>
        <v>1096</v>
      </c>
      <c r="Q2565" t="str">
        <f t="shared" si="1906"/>
        <v>Dustin Brinkmann</v>
      </c>
      <c r="R2565" t="str">
        <f t="shared" si="1907"/>
        <v>Central</v>
      </c>
    </row>
    <row r="2566" spans="1:18">
      <c r="A2566" t="s">
        <v>2730</v>
      </c>
      <c r="B2566" t="s">
        <v>31</v>
      </c>
      <c r="C2566" t="s">
        <v>58</v>
      </c>
      <c r="D2566" t="s">
        <v>127</v>
      </c>
      <c r="E2566" t="s">
        <v>50</v>
      </c>
      <c r="F2566" s="1">
        <v>42883</v>
      </c>
      <c r="G2566" s="1">
        <v>42894</v>
      </c>
      <c r="H2566">
        <v>940</v>
      </c>
      <c r="I2566" t="str">
        <f>VLOOKUP(pipeline!D2566,account,2,FALSE)</f>
        <v>software</v>
      </c>
      <c r="J2566">
        <f t="shared" ref="J2566:J2575" si="1908">VLOOKUP(D2566,account,3,FALSE)</f>
        <v>1979</v>
      </c>
      <c r="K2566">
        <f t="shared" ref="K2566:K2575" si="1909">VLOOKUP(D2566,account,4,FALSE)</f>
        <v>4478.47</v>
      </c>
      <c r="L2566">
        <f t="shared" ref="L2566:L2575" si="1910">VLOOKUP(D2566,account,5,FALSE)</f>
        <v>13809</v>
      </c>
      <c r="M2566" t="str">
        <f t="shared" ref="M2566:M2575" si="1911">VLOOKUP(D2566,account,6,FALSE)</f>
        <v>United States</v>
      </c>
      <c r="N2566">
        <f t="shared" ref="N2566:N2575" si="1912">VLOOKUP(D2566,accounts,7,FALSE)</f>
        <v>0</v>
      </c>
      <c r="O2566" t="str">
        <f t="shared" ref="O2566:O2575" si="1913">VLOOKUP(C2566,products,2,FALSE)</f>
        <v>GTX</v>
      </c>
      <c r="P2566">
        <f t="shared" si="1905"/>
        <v>1096</v>
      </c>
      <c r="Q2566" t="str">
        <f t="shared" si="1906"/>
        <v>Rocco Neubert</v>
      </c>
      <c r="R2566" t="str">
        <f t="shared" si="1907"/>
        <v>East</v>
      </c>
    </row>
    <row r="2567" spans="1:18">
      <c r="A2567" t="s">
        <v>2731</v>
      </c>
      <c r="B2567" t="s">
        <v>25</v>
      </c>
      <c r="C2567" t="s">
        <v>58</v>
      </c>
      <c r="D2567" t="s">
        <v>97</v>
      </c>
      <c r="E2567" t="s">
        <v>50</v>
      </c>
      <c r="F2567" s="1">
        <v>42883</v>
      </c>
      <c r="G2567" s="1">
        <v>42972</v>
      </c>
      <c r="H2567">
        <v>1118</v>
      </c>
      <c r="I2567" t="str">
        <f>VLOOKUP(pipeline!D2567,account,2,FALSE)</f>
        <v>medical</v>
      </c>
      <c r="J2567">
        <f t="shared" si="1908"/>
        <v>2012</v>
      </c>
      <c r="K2567">
        <f t="shared" si="1909"/>
        <v>587.34</v>
      </c>
      <c r="L2567">
        <f t="shared" si="1910"/>
        <v>1356</v>
      </c>
      <c r="M2567" t="str">
        <f t="shared" si="1911"/>
        <v>Philipines</v>
      </c>
      <c r="N2567">
        <f t="shared" si="1912"/>
        <v>0</v>
      </c>
      <c r="O2567" t="str">
        <f t="shared" si="1913"/>
        <v>GTX</v>
      </c>
      <c r="P2567">
        <f t="shared" si="1905"/>
        <v>1096</v>
      </c>
      <c r="Q2567" t="str">
        <f t="shared" si="1906"/>
        <v>Melvin Marxen</v>
      </c>
      <c r="R2567" t="str">
        <f t="shared" si="1907"/>
        <v>Central</v>
      </c>
    </row>
    <row r="2568" spans="1:18">
      <c r="A2568" t="s">
        <v>2732</v>
      </c>
      <c r="B2568" t="s">
        <v>34</v>
      </c>
      <c r="C2568" t="s">
        <v>59</v>
      </c>
      <c r="D2568" t="s">
        <v>121</v>
      </c>
      <c r="E2568" t="s">
        <v>50</v>
      </c>
      <c r="F2568" s="1">
        <v>42883</v>
      </c>
      <c r="G2568" s="1">
        <v>42958</v>
      </c>
      <c r="H2568">
        <v>5695</v>
      </c>
      <c r="I2568" t="str">
        <f>VLOOKUP(pipeline!D2568,account,2,FALSE)</f>
        <v>retail</v>
      </c>
      <c r="J2568">
        <f t="shared" si="1908"/>
        <v>1995</v>
      </c>
      <c r="K2568">
        <f t="shared" si="1909"/>
        <v>5158.71</v>
      </c>
      <c r="L2568">
        <f t="shared" si="1910"/>
        <v>17479</v>
      </c>
      <c r="M2568" t="str">
        <f t="shared" si="1911"/>
        <v>Japan</v>
      </c>
      <c r="N2568">
        <f t="shared" si="1912"/>
        <v>0</v>
      </c>
      <c r="O2568" t="str">
        <f t="shared" si="1913"/>
        <v>GTX</v>
      </c>
      <c r="P2568">
        <f t="shared" si="1905"/>
        <v>5482</v>
      </c>
      <c r="Q2568" t="str">
        <f t="shared" si="1906"/>
        <v>Rocco Neubert</v>
      </c>
      <c r="R2568" t="str">
        <f t="shared" si="1907"/>
        <v>East</v>
      </c>
    </row>
    <row r="2569" spans="1:18">
      <c r="A2569" t="s">
        <v>2733</v>
      </c>
      <c r="B2569" t="s">
        <v>14</v>
      </c>
      <c r="C2569" t="s">
        <v>57</v>
      </c>
      <c r="D2569" t="s">
        <v>273</v>
      </c>
      <c r="E2569" t="s">
        <v>50</v>
      </c>
      <c r="F2569" s="1">
        <v>42883</v>
      </c>
      <c r="G2569" s="1">
        <v>42975</v>
      </c>
      <c r="H2569">
        <v>3701</v>
      </c>
      <c r="I2569" t="str">
        <f>VLOOKUP(pipeline!D2569,account,2,FALSE)</f>
        <v>retail</v>
      </c>
      <c r="J2569">
        <f t="shared" si="1908"/>
        <v>1996</v>
      </c>
      <c r="K2569">
        <f t="shared" si="1909"/>
        <v>2214.94</v>
      </c>
      <c r="L2569">
        <f t="shared" si="1910"/>
        <v>5374</v>
      </c>
      <c r="M2569" t="str">
        <f t="shared" si="1911"/>
        <v>United States</v>
      </c>
      <c r="N2569">
        <f t="shared" si="1912"/>
        <v>0</v>
      </c>
      <c r="O2569" t="str">
        <f t="shared" si="1913"/>
        <v>MG</v>
      </c>
      <c r="P2569">
        <f t="shared" si="1905"/>
        <v>3393</v>
      </c>
      <c r="Q2569" t="str">
        <f t="shared" si="1906"/>
        <v>Celia Rouche</v>
      </c>
      <c r="R2569" t="str">
        <f t="shared" si="1907"/>
        <v>West</v>
      </c>
    </row>
    <row r="2570" spans="1:18">
      <c r="A2570" t="s">
        <v>2734</v>
      </c>
      <c r="B2570" t="s">
        <v>39</v>
      </c>
      <c r="C2570" t="s">
        <v>58</v>
      </c>
      <c r="D2570" t="s">
        <v>189</v>
      </c>
      <c r="E2570" t="s">
        <v>53</v>
      </c>
      <c r="F2570" s="1">
        <v>42883</v>
      </c>
      <c r="I2570" t="str">
        <f>VLOOKUP(pipeline!D2570,account,2,FALSE)</f>
        <v>employment</v>
      </c>
      <c r="J2570">
        <f t="shared" si="1908"/>
        <v>1997</v>
      </c>
      <c r="K2570">
        <f t="shared" si="1909"/>
        <v>882.12</v>
      </c>
      <c r="L2570">
        <f t="shared" si="1910"/>
        <v>2769</v>
      </c>
      <c r="M2570" t="str">
        <f t="shared" si="1911"/>
        <v>United States</v>
      </c>
      <c r="N2570">
        <f t="shared" si="1912"/>
        <v>0</v>
      </c>
      <c r="O2570" t="str">
        <f t="shared" si="1913"/>
        <v>GTX</v>
      </c>
      <c r="P2570">
        <f t="shared" si="1905"/>
        <v>1096</v>
      </c>
      <c r="Q2570" t="str">
        <f t="shared" si="1906"/>
        <v>Summer Sewald</v>
      </c>
      <c r="R2570" t="str">
        <f t="shared" si="1907"/>
        <v>West</v>
      </c>
    </row>
    <row r="2571" spans="1:18">
      <c r="A2571" t="s">
        <v>2735</v>
      </c>
      <c r="B2571" t="s">
        <v>15</v>
      </c>
      <c r="C2571" t="s">
        <v>58</v>
      </c>
      <c r="D2571" t="s">
        <v>91</v>
      </c>
      <c r="E2571" t="s">
        <v>50</v>
      </c>
      <c r="F2571" s="1">
        <v>42883</v>
      </c>
      <c r="G2571" s="1">
        <v>42894</v>
      </c>
      <c r="H2571">
        <v>941</v>
      </c>
      <c r="I2571" t="str">
        <f>VLOOKUP(pipeline!D2571,account,2,FALSE)</f>
        <v>retail</v>
      </c>
      <c r="J2571">
        <f t="shared" si="1908"/>
        <v>1989</v>
      </c>
      <c r="K2571">
        <f t="shared" si="1909"/>
        <v>1388.67</v>
      </c>
      <c r="L2571">
        <f t="shared" si="1910"/>
        <v>3583</v>
      </c>
      <c r="M2571" t="str">
        <f t="shared" si="1911"/>
        <v>United States</v>
      </c>
      <c r="N2571">
        <f t="shared" si="1912"/>
        <v>0</v>
      </c>
      <c r="O2571" t="str">
        <f t="shared" si="1913"/>
        <v>GTX</v>
      </c>
      <c r="P2571">
        <f t="shared" si="1905"/>
        <v>1096</v>
      </c>
      <c r="Q2571" t="str">
        <f t="shared" si="1906"/>
        <v>Celia Rouche</v>
      </c>
      <c r="R2571" t="str">
        <f t="shared" si="1907"/>
        <v>West</v>
      </c>
    </row>
    <row r="2572" spans="1:18">
      <c r="A2572" t="s">
        <v>2736</v>
      </c>
      <c r="B2572" t="s">
        <v>40</v>
      </c>
      <c r="C2572" t="s">
        <v>58</v>
      </c>
      <c r="D2572" t="s">
        <v>87</v>
      </c>
      <c r="E2572" t="s">
        <v>50</v>
      </c>
      <c r="F2572" s="1">
        <v>42883</v>
      </c>
      <c r="G2572" s="1">
        <v>42891</v>
      </c>
      <c r="H2572">
        <v>1171</v>
      </c>
      <c r="I2572" t="str">
        <f>VLOOKUP(pipeline!D2572,account,2,FALSE)</f>
        <v>services</v>
      </c>
      <c r="J2572">
        <f t="shared" si="1908"/>
        <v>1982</v>
      </c>
      <c r="K2572">
        <f t="shared" si="1909"/>
        <v>792.46</v>
      </c>
      <c r="L2572">
        <f t="shared" si="1910"/>
        <v>1299</v>
      </c>
      <c r="M2572" t="str">
        <f t="shared" si="1911"/>
        <v>United States</v>
      </c>
      <c r="N2572">
        <f t="shared" si="1912"/>
        <v>0</v>
      </c>
      <c r="O2572" t="str">
        <f t="shared" si="1913"/>
        <v>GTX</v>
      </c>
      <c r="P2572">
        <f t="shared" si="1905"/>
        <v>1096</v>
      </c>
      <c r="Q2572" t="str">
        <f t="shared" si="1906"/>
        <v>Summer Sewald</v>
      </c>
      <c r="R2572" t="str">
        <f t="shared" si="1907"/>
        <v>West</v>
      </c>
    </row>
    <row r="2573" spans="1:18">
      <c r="A2573" t="s">
        <v>2737</v>
      </c>
      <c r="B2573" t="s">
        <v>16</v>
      </c>
      <c r="C2573" t="s">
        <v>60</v>
      </c>
      <c r="D2573" t="s">
        <v>110</v>
      </c>
      <c r="E2573" t="s">
        <v>50</v>
      </c>
      <c r="F2573" s="1">
        <v>42883</v>
      </c>
      <c r="G2573" s="1">
        <v>42975</v>
      </c>
      <c r="H2573">
        <v>24899</v>
      </c>
      <c r="I2573" t="str">
        <f>VLOOKUP(pipeline!D2573,account,2,FALSE)</f>
        <v>telecommunications</v>
      </c>
      <c r="J2573">
        <f t="shared" si="1908"/>
        <v>1994</v>
      </c>
      <c r="K2573">
        <f t="shared" si="1909"/>
        <v>1188.42</v>
      </c>
      <c r="L2573">
        <f t="shared" si="1910"/>
        <v>3015</v>
      </c>
      <c r="M2573" t="str">
        <f t="shared" si="1911"/>
        <v>United States</v>
      </c>
      <c r="N2573">
        <f t="shared" si="1912"/>
        <v>0</v>
      </c>
      <c r="O2573" t="str">
        <f t="shared" si="1913"/>
        <v>GTK</v>
      </c>
      <c r="P2573">
        <f t="shared" si="1905"/>
        <v>26768</v>
      </c>
      <c r="Q2573" t="str">
        <f t="shared" si="1906"/>
        <v>Celia Rouche</v>
      </c>
      <c r="R2573" t="str">
        <f t="shared" si="1907"/>
        <v>West</v>
      </c>
    </row>
    <row r="2574" spans="1:18">
      <c r="A2574" t="s">
        <v>2738</v>
      </c>
      <c r="B2574" t="s">
        <v>16</v>
      </c>
      <c r="C2574" t="s">
        <v>57</v>
      </c>
      <c r="D2574" t="s">
        <v>110</v>
      </c>
      <c r="E2574" t="s">
        <v>50</v>
      </c>
      <c r="F2574" s="1">
        <v>42883</v>
      </c>
      <c r="G2574" s="1">
        <v>42999</v>
      </c>
      <c r="H2574">
        <v>3418</v>
      </c>
      <c r="I2574" t="str">
        <f>VLOOKUP(pipeline!D2574,account,2,FALSE)</f>
        <v>telecommunications</v>
      </c>
      <c r="J2574">
        <f t="shared" si="1908"/>
        <v>1994</v>
      </c>
      <c r="K2574">
        <f t="shared" si="1909"/>
        <v>1188.42</v>
      </c>
      <c r="L2574">
        <f t="shared" si="1910"/>
        <v>3015</v>
      </c>
      <c r="M2574" t="str">
        <f t="shared" si="1911"/>
        <v>United States</v>
      </c>
      <c r="N2574">
        <f t="shared" si="1912"/>
        <v>0</v>
      </c>
      <c r="O2574" t="str">
        <f t="shared" si="1913"/>
        <v>MG</v>
      </c>
      <c r="P2574">
        <f t="shared" si="1905"/>
        <v>3393</v>
      </c>
      <c r="Q2574" t="str">
        <f t="shared" si="1906"/>
        <v>Celia Rouche</v>
      </c>
      <c r="R2574" t="str">
        <f t="shared" si="1907"/>
        <v>West</v>
      </c>
    </row>
    <row r="2575" spans="1:18">
      <c r="A2575" t="s">
        <v>2739</v>
      </c>
      <c r="B2575" t="s">
        <v>17</v>
      </c>
      <c r="C2575" t="s">
        <v>55</v>
      </c>
      <c r="D2575" t="s">
        <v>306</v>
      </c>
      <c r="E2575" t="s">
        <v>50</v>
      </c>
      <c r="F2575" s="1">
        <v>42883</v>
      </c>
      <c r="G2575" s="1">
        <v>42894</v>
      </c>
      <c r="H2575">
        <v>537</v>
      </c>
      <c r="I2575" t="str">
        <f>VLOOKUP(pipeline!D2575,account,2,FALSE)</f>
        <v>technolgy</v>
      </c>
      <c r="J2575">
        <f t="shared" si="1908"/>
        <v>1997</v>
      </c>
      <c r="K2575">
        <f t="shared" si="1909"/>
        <v>8170.38</v>
      </c>
      <c r="L2575">
        <f t="shared" si="1910"/>
        <v>16499</v>
      </c>
      <c r="M2575" t="str">
        <f t="shared" si="1911"/>
        <v>Korea</v>
      </c>
      <c r="N2575">
        <f t="shared" si="1912"/>
        <v>0</v>
      </c>
      <c r="O2575" t="str">
        <f t="shared" si="1913"/>
        <v>GTX</v>
      </c>
      <c r="P2575">
        <f t="shared" si="1905"/>
        <v>550</v>
      </c>
      <c r="Q2575" t="str">
        <f t="shared" si="1906"/>
        <v>Celia Rouche</v>
      </c>
      <c r="R2575" t="str">
        <f t="shared" si="1907"/>
        <v>West</v>
      </c>
    </row>
    <row r="2576" spans="1:18">
      <c r="A2576" t="s">
        <v>2740</v>
      </c>
      <c r="B2576" t="s">
        <v>41</v>
      </c>
      <c r="C2576" t="s">
        <v>58</v>
      </c>
      <c r="D2576" t="s">
        <v>110</v>
      </c>
      <c r="E2576" t="s">
        <v>50</v>
      </c>
      <c r="F2576" s="1">
        <v>42883</v>
      </c>
      <c r="G2576" s="1">
        <v>42951</v>
      </c>
      <c r="H2576">
        <v>1053</v>
      </c>
      <c r="I2576" t="str">
        <f>VLOOKUP(pipeline!D2576,account,2,FALSE)</f>
        <v>telecommunications</v>
      </c>
      <c r="J2576">
        <f t="shared" ref="J2576:J2583" si="1914">VLOOKUP(D2576,account,3,FALSE)</f>
        <v>1994</v>
      </c>
      <c r="K2576">
        <f t="shared" ref="K2576:K2583" si="1915">VLOOKUP(D2576,account,4,FALSE)</f>
        <v>1188.42</v>
      </c>
      <c r="L2576">
        <f t="shared" ref="L2576:L2583" si="1916">VLOOKUP(D2576,account,5,FALSE)</f>
        <v>3015</v>
      </c>
      <c r="M2576" t="str">
        <f t="shared" ref="M2576:M2583" si="1917">VLOOKUP(D2576,account,6,FALSE)</f>
        <v>United States</v>
      </c>
      <c r="N2576">
        <f t="shared" ref="N2576:N2583" si="1918">VLOOKUP(D2576,accounts,7,FALSE)</f>
        <v>0</v>
      </c>
      <c r="O2576" t="str">
        <f t="shared" ref="O2576:O2583" si="1919">VLOOKUP(C2576,products,2,FALSE)</f>
        <v>GTX</v>
      </c>
      <c r="P2576">
        <f t="shared" si="1905"/>
        <v>1096</v>
      </c>
      <c r="Q2576" t="str">
        <f t="shared" si="1906"/>
        <v>Summer Sewald</v>
      </c>
      <c r="R2576" t="str">
        <f t="shared" si="1907"/>
        <v>West</v>
      </c>
    </row>
    <row r="2577" spans="1:18">
      <c r="A2577" t="s">
        <v>2741</v>
      </c>
      <c r="B2577" t="s">
        <v>19</v>
      </c>
      <c r="C2577" t="s">
        <v>55</v>
      </c>
      <c r="D2577" t="s">
        <v>147</v>
      </c>
      <c r="E2577" t="s">
        <v>50</v>
      </c>
      <c r="F2577" s="1">
        <v>42884</v>
      </c>
      <c r="G2577" s="1">
        <v>42897</v>
      </c>
      <c r="H2577">
        <v>497</v>
      </c>
      <c r="I2577" t="str">
        <f>VLOOKUP(pipeline!D2577,account,2,FALSE)</f>
        <v>retail</v>
      </c>
      <c r="J2577">
        <f t="shared" si="1914"/>
        <v>2007</v>
      </c>
      <c r="K2577">
        <f t="shared" si="1915"/>
        <v>894.33</v>
      </c>
      <c r="L2577">
        <f t="shared" si="1916"/>
        <v>1635</v>
      </c>
      <c r="M2577" t="str">
        <f t="shared" si="1917"/>
        <v>Italy</v>
      </c>
      <c r="N2577">
        <f t="shared" si="1918"/>
        <v>0</v>
      </c>
      <c r="O2577" t="str">
        <f t="shared" si="1919"/>
        <v>GTX</v>
      </c>
      <c r="P2577">
        <f t="shared" si="1905"/>
        <v>550</v>
      </c>
      <c r="Q2577" t="str">
        <f t="shared" si="1906"/>
        <v>Dustin Brinkmann</v>
      </c>
      <c r="R2577" t="str">
        <f t="shared" si="1907"/>
        <v>Central</v>
      </c>
    </row>
    <row r="2578" spans="1:18">
      <c r="A2578" t="s">
        <v>2742</v>
      </c>
      <c r="B2578" t="s">
        <v>31</v>
      </c>
      <c r="C2578" t="s">
        <v>59</v>
      </c>
      <c r="D2578" t="s">
        <v>350</v>
      </c>
      <c r="E2578" t="s">
        <v>50</v>
      </c>
      <c r="F2578" s="1">
        <v>42884</v>
      </c>
      <c r="G2578" s="1">
        <v>42991</v>
      </c>
      <c r="H2578">
        <v>5714</v>
      </c>
      <c r="I2578" t="str">
        <f>VLOOKUP(pipeline!D2578,account,2,FALSE)</f>
        <v>technolgy</v>
      </c>
      <c r="J2578">
        <f t="shared" si="1914"/>
        <v>2011</v>
      </c>
      <c r="K2578">
        <f t="shared" si="1915"/>
        <v>40.79</v>
      </c>
      <c r="L2578">
        <f t="shared" si="1916"/>
        <v>142</v>
      </c>
      <c r="M2578" t="str">
        <f t="shared" si="1917"/>
        <v>China</v>
      </c>
      <c r="N2578">
        <f t="shared" si="1918"/>
        <v>0</v>
      </c>
      <c r="O2578" t="str">
        <f t="shared" si="1919"/>
        <v>GTX</v>
      </c>
      <c r="P2578">
        <f t="shared" si="1905"/>
        <v>5482</v>
      </c>
      <c r="Q2578" t="str">
        <f t="shared" si="1906"/>
        <v>Rocco Neubert</v>
      </c>
      <c r="R2578" t="str">
        <f t="shared" si="1907"/>
        <v>East</v>
      </c>
    </row>
    <row r="2579" spans="1:18">
      <c r="A2579" t="s">
        <v>2743</v>
      </c>
      <c r="B2579" t="s">
        <v>20</v>
      </c>
      <c r="C2579" t="s">
        <v>55</v>
      </c>
      <c r="D2579" t="s">
        <v>97</v>
      </c>
      <c r="E2579" t="s">
        <v>50</v>
      </c>
      <c r="F2579" s="1">
        <v>42884</v>
      </c>
      <c r="G2579" s="1">
        <v>42976</v>
      </c>
      <c r="H2579">
        <v>611</v>
      </c>
      <c r="I2579" t="str">
        <f>VLOOKUP(pipeline!D2579,account,2,FALSE)</f>
        <v>medical</v>
      </c>
      <c r="J2579">
        <f t="shared" si="1914"/>
        <v>2012</v>
      </c>
      <c r="K2579">
        <f t="shared" si="1915"/>
        <v>587.34</v>
      </c>
      <c r="L2579">
        <f t="shared" si="1916"/>
        <v>1356</v>
      </c>
      <c r="M2579" t="str">
        <f t="shared" si="1917"/>
        <v>Philipines</v>
      </c>
      <c r="N2579">
        <f t="shared" si="1918"/>
        <v>0</v>
      </c>
      <c r="O2579" t="str">
        <f t="shared" si="1919"/>
        <v>GTX</v>
      </c>
      <c r="P2579">
        <f t="shared" si="1905"/>
        <v>550</v>
      </c>
      <c r="Q2579" t="str">
        <f t="shared" si="1906"/>
        <v>Dustin Brinkmann</v>
      </c>
      <c r="R2579" t="str">
        <f t="shared" si="1907"/>
        <v>Central</v>
      </c>
    </row>
    <row r="2580" spans="1:18">
      <c r="A2580" t="s">
        <v>2744</v>
      </c>
      <c r="B2580" t="s">
        <v>34</v>
      </c>
      <c r="C2580" t="s">
        <v>57</v>
      </c>
      <c r="D2580" t="s">
        <v>627</v>
      </c>
      <c r="E2580" t="s">
        <v>50</v>
      </c>
      <c r="F2580" s="1">
        <v>42884</v>
      </c>
      <c r="G2580" s="1">
        <v>42897</v>
      </c>
      <c r="H2580">
        <v>3313</v>
      </c>
      <c r="I2580" t="str">
        <f>VLOOKUP(pipeline!D2580,account,2,FALSE)</f>
        <v>technolgy</v>
      </c>
      <c r="J2580">
        <f t="shared" si="1914"/>
        <v>1993</v>
      </c>
      <c r="K2580">
        <f t="shared" si="1915"/>
        <v>1242.32</v>
      </c>
      <c r="L2580">
        <f t="shared" si="1916"/>
        <v>3027</v>
      </c>
      <c r="M2580" t="str">
        <f t="shared" si="1917"/>
        <v>United States</v>
      </c>
      <c r="N2580" t="str">
        <f t="shared" si="1918"/>
        <v>Acme Corporation</v>
      </c>
      <c r="O2580" t="str">
        <f t="shared" si="1919"/>
        <v>MG</v>
      </c>
      <c r="P2580">
        <f t="shared" si="1905"/>
        <v>3393</v>
      </c>
      <c r="Q2580" t="str">
        <f t="shared" si="1906"/>
        <v>Rocco Neubert</v>
      </c>
      <c r="R2580" t="str">
        <f t="shared" si="1907"/>
        <v>East</v>
      </c>
    </row>
    <row r="2581" spans="1:18">
      <c r="A2581" t="s">
        <v>2745</v>
      </c>
      <c r="B2581" t="s">
        <v>13</v>
      </c>
      <c r="C2581" t="s">
        <v>57</v>
      </c>
      <c r="D2581" t="s">
        <v>153</v>
      </c>
      <c r="E2581" t="s">
        <v>50</v>
      </c>
      <c r="F2581" s="1">
        <v>42884</v>
      </c>
      <c r="G2581" s="1">
        <v>42897</v>
      </c>
      <c r="H2581">
        <v>3850</v>
      </c>
      <c r="I2581" t="str">
        <f>VLOOKUP(pipeline!D2581,account,2,FALSE)</f>
        <v>retail</v>
      </c>
      <c r="J2581">
        <f t="shared" si="1914"/>
        <v>2001</v>
      </c>
      <c r="K2581">
        <f t="shared" si="1915"/>
        <v>2437.85</v>
      </c>
      <c r="L2581">
        <f t="shared" si="1916"/>
        <v>4874</v>
      </c>
      <c r="M2581" t="str">
        <f t="shared" si="1917"/>
        <v>United States</v>
      </c>
      <c r="N2581">
        <f t="shared" si="1918"/>
        <v>0</v>
      </c>
      <c r="O2581" t="str">
        <f t="shared" si="1919"/>
        <v>MG</v>
      </c>
      <c r="P2581">
        <f t="shared" si="1905"/>
        <v>3393</v>
      </c>
      <c r="Q2581" t="str">
        <f t="shared" si="1906"/>
        <v>Celia Rouche</v>
      </c>
      <c r="R2581" t="str">
        <f t="shared" si="1907"/>
        <v>West</v>
      </c>
    </row>
    <row r="2582" spans="1:18">
      <c r="A2582" t="s">
        <v>2746</v>
      </c>
      <c r="B2582" t="s">
        <v>26</v>
      </c>
      <c r="C2582" t="s">
        <v>58</v>
      </c>
      <c r="D2582" t="s">
        <v>238</v>
      </c>
      <c r="E2582" t="s">
        <v>50</v>
      </c>
      <c r="F2582" s="1">
        <v>42884</v>
      </c>
      <c r="G2582" s="1">
        <v>42953</v>
      </c>
      <c r="H2582">
        <v>917</v>
      </c>
      <c r="I2582" t="str">
        <f>VLOOKUP(pipeline!D2582,account,2,FALSE)</f>
        <v>marketing</v>
      </c>
      <c r="J2582">
        <f t="shared" si="1914"/>
        <v>2012</v>
      </c>
      <c r="K2582">
        <f t="shared" si="1915"/>
        <v>45.39</v>
      </c>
      <c r="L2582">
        <f t="shared" si="1916"/>
        <v>100</v>
      </c>
      <c r="M2582" t="str">
        <f t="shared" si="1917"/>
        <v>United States</v>
      </c>
      <c r="N2582" t="str">
        <f t="shared" si="1918"/>
        <v>Inity</v>
      </c>
      <c r="O2582" t="str">
        <f t="shared" si="1919"/>
        <v>GTX</v>
      </c>
      <c r="P2582">
        <f t="shared" si="1905"/>
        <v>1096</v>
      </c>
      <c r="Q2582" t="str">
        <f t="shared" si="1906"/>
        <v>Melvin Marxen</v>
      </c>
      <c r="R2582" t="str">
        <f t="shared" si="1907"/>
        <v>Central</v>
      </c>
    </row>
    <row r="2583" spans="1:18">
      <c r="A2583" t="s">
        <v>2747</v>
      </c>
      <c r="B2583" t="s">
        <v>26</v>
      </c>
      <c r="C2583" t="s">
        <v>56</v>
      </c>
      <c r="D2583" t="s">
        <v>442</v>
      </c>
      <c r="E2583" t="s">
        <v>50</v>
      </c>
      <c r="F2583" s="1">
        <v>42884</v>
      </c>
      <c r="G2583" s="1">
        <v>42955</v>
      </c>
      <c r="H2583">
        <v>56</v>
      </c>
      <c r="I2583" t="str">
        <f>VLOOKUP(pipeline!D2583,account,2,FALSE)</f>
        <v>retail</v>
      </c>
      <c r="J2583">
        <f t="shared" si="1914"/>
        <v>1988</v>
      </c>
      <c r="K2583">
        <f t="shared" si="1915"/>
        <v>1376.8</v>
      </c>
      <c r="L2583">
        <f t="shared" si="1916"/>
        <v>1165</v>
      </c>
      <c r="M2583" t="str">
        <f t="shared" si="1917"/>
        <v>Belgium</v>
      </c>
      <c r="N2583">
        <f t="shared" si="1918"/>
        <v>0</v>
      </c>
      <c r="O2583" t="str">
        <f t="shared" si="1919"/>
        <v>MG</v>
      </c>
      <c r="P2583">
        <f t="shared" si="1905"/>
        <v>55</v>
      </c>
      <c r="Q2583" t="str">
        <f t="shared" si="1906"/>
        <v>Melvin Marxen</v>
      </c>
      <c r="R2583" t="str">
        <f t="shared" si="1907"/>
        <v>Central</v>
      </c>
    </row>
    <row r="2584" spans="1:18">
      <c r="A2584" t="s">
        <v>2748</v>
      </c>
      <c r="B2584" t="s">
        <v>37</v>
      </c>
      <c r="C2584" t="s">
        <v>57</v>
      </c>
      <c r="D2584" t="s">
        <v>194</v>
      </c>
      <c r="E2584" t="s">
        <v>52</v>
      </c>
      <c r="F2584" s="1">
        <v>42884</v>
      </c>
      <c r="G2584" s="1">
        <v>42965</v>
      </c>
      <c r="H2584">
        <v>0</v>
      </c>
      <c r="I2584" t="str">
        <f>VLOOKUP(pipeline!D2584,account,2,FALSE)</f>
        <v>medical</v>
      </c>
      <c r="J2584">
        <f t="shared" ref="J2584:J2593" si="1920">VLOOKUP(D2584,account,3,FALSE)</f>
        <v>2004</v>
      </c>
      <c r="K2584">
        <f t="shared" ref="K2584:K2593" si="1921">VLOOKUP(D2584,account,4,FALSE)</f>
        <v>1618.89</v>
      </c>
      <c r="L2584">
        <f t="shared" ref="L2584:L2593" si="1922">VLOOKUP(D2584,account,5,FALSE)</f>
        <v>3889</v>
      </c>
      <c r="M2584" t="str">
        <f t="shared" ref="M2584:M2593" si="1923">VLOOKUP(D2584,account,6,FALSE)</f>
        <v>United States</v>
      </c>
      <c r="N2584">
        <f t="shared" ref="N2584:N2593" si="1924">VLOOKUP(D2584,accounts,7,FALSE)</f>
        <v>0</v>
      </c>
      <c r="O2584" t="str">
        <f t="shared" ref="O2584:O2593" si="1925">VLOOKUP(C2584,products,2,FALSE)</f>
        <v>MG</v>
      </c>
      <c r="P2584">
        <f t="shared" si="1905"/>
        <v>3393</v>
      </c>
      <c r="Q2584" t="str">
        <f t="shared" si="1906"/>
        <v>Summer Sewald</v>
      </c>
      <c r="R2584" t="str">
        <f t="shared" si="1907"/>
        <v>West</v>
      </c>
    </row>
    <row r="2585" spans="1:18">
      <c r="A2585" t="s">
        <v>2749</v>
      </c>
      <c r="B2585" t="s">
        <v>27</v>
      </c>
      <c r="C2585" t="s">
        <v>58</v>
      </c>
      <c r="D2585" t="s">
        <v>97</v>
      </c>
      <c r="E2585" t="s">
        <v>52</v>
      </c>
      <c r="F2585" s="1">
        <v>42884</v>
      </c>
      <c r="G2585" s="1">
        <v>42976</v>
      </c>
      <c r="H2585">
        <v>0</v>
      </c>
      <c r="I2585" t="str">
        <f>VLOOKUP(pipeline!D2585,account,2,FALSE)</f>
        <v>medical</v>
      </c>
      <c r="J2585">
        <f t="shared" si="1920"/>
        <v>2012</v>
      </c>
      <c r="K2585">
        <f t="shared" si="1921"/>
        <v>587.34</v>
      </c>
      <c r="L2585">
        <f t="shared" si="1922"/>
        <v>1356</v>
      </c>
      <c r="M2585" t="str">
        <f t="shared" si="1923"/>
        <v>Philipines</v>
      </c>
      <c r="N2585">
        <f t="shared" si="1924"/>
        <v>0</v>
      </c>
      <c r="O2585" t="str">
        <f t="shared" si="1925"/>
        <v>GTX</v>
      </c>
      <c r="P2585">
        <f t="shared" si="1905"/>
        <v>1096</v>
      </c>
      <c r="Q2585" t="str">
        <f t="shared" si="1906"/>
        <v>Melvin Marxen</v>
      </c>
      <c r="R2585" t="str">
        <f t="shared" si="1907"/>
        <v>Central</v>
      </c>
    </row>
    <row r="2586" spans="1:18">
      <c r="A2586" t="s">
        <v>2750</v>
      </c>
      <c r="B2586" t="s">
        <v>38</v>
      </c>
      <c r="C2586" t="s">
        <v>58</v>
      </c>
      <c r="D2586" t="s">
        <v>208</v>
      </c>
      <c r="E2586" t="s">
        <v>53</v>
      </c>
      <c r="F2586" s="1">
        <v>42884</v>
      </c>
      <c r="I2586" t="str">
        <f>VLOOKUP(pipeline!D2586,account,2,FALSE)</f>
        <v>software</v>
      </c>
      <c r="J2586">
        <f t="shared" si="1920"/>
        <v>1982</v>
      </c>
      <c r="K2586">
        <f t="shared" si="1921"/>
        <v>4618</v>
      </c>
      <c r="L2586">
        <f t="shared" si="1922"/>
        <v>10083</v>
      </c>
      <c r="M2586" t="str">
        <f t="shared" si="1923"/>
        <v>United States</v>
      </c>
      <c r="N2586">
        <f t="shared" si="1924"/>
        <v>0</v>
      </c>
      <c r="O2586" t="str">
        <f t="shared" si="1925"/>
        <v>GTX</v>
      </c>
      <c r="P2586">
        <f t="shared" si="1905"/>
        <v>1096</v>
      </c>
      <c r="Q2586" t="str">
        <f t="shared" si="1906"/>
        <v>Summer Sewald</v>
      </c>
      <c r="R2586" t="str">
        <f t="shared" si="1907"/>
        <v>West</v>
      </c>
    </row>
    <row r="2587" spans="1:18">
      <c r="A2587" t="s">
        <v>2751</v>
      </c>
      <c r="B2587" t="s">
        <v>39</v>
      </c>
      <c r="C2587" t="s">
        <v>58</v>
      </c>
      <c r="D2587" t="s">
        <v>151</v>
      </c>
      <c r="E2587" t="s">
        <v>50</v>
      </c>
      <c r="F2587" s="1">
        <v>42884</v>
      </c>
      <c r="G2587" s="1">
        <v>42964</v>
      </c>
      <c r="H2587">
        <v>1002</v>
      </c>
      <c r="I2587" t="str">
        <f>VLOOKUP(pipeline!D2587,account,2,FALSE)</f>
        <v>finance</v>
      </c>
      <c r="J2587">
        <f t="shared" si="1920"/>
        <v>2008</v>
      </c>
      <c r="K2587">
        <f t="shared" si="1921"/>
        <v>52.5</v>
      </c>
      <c r="L2587">
        <f t="shared" si="1922"/>
        <v>165</v>
      </c>
      <c r="M2587" t="str">
        <f t="shared" si="1923"/>
        <v>United States</v>
      </c>
      <c r="N2587">
        <f t="shared" si="1924"/>
        <v>0</v>
      </c>
      <c r="O2587" t="str">
        <f t="shared" si="1925"/>
        <v>GTX</v>
      </c>
      <c r="P2587">
        <f t="shared" si="1905"/>
        <v>1096</v>
      </c>
      <c r="Q2587" t="str">
        <f t="shared" si="1906"/>
        <v>Summer Sewald</v>
      </c>
      <c r="R2587" t="str">
        <f t="shared" si="1907"/>
        <v>West</v>
      </c>
    </row>
    <row r="2588" spans="1:18">
      <c r="A2588" t="s">
        <v>2752</v>
      </c>
      <c r="B2588" t="s">
        <v>39</v>
      </c>
      <c r="C2588" t="s">
        <v>59</v>
      </c>
      <c r="D2588" t="s">
        <v>306</v>
      </c>
      <c r="E2588" t="s">
        <v>50</v>
      </c>
      <c r="F2588" s="1">
        <v>42884</v>
      </c>
      <c r="G2588" s="1">
        <v>42964</v>
      </c>
      <c r="H2588">
        <v>6042</v>
      </c>
      <c r="I2588" t="str">
        <f>VLOOKUP(pipeline!D2588,account,2,FALSE)</f>
        <v>technolgy</v>
      </c>
      <c r="J2588">
        <f t="shared" si="1920"/>
        <v>1997</v>
      </c>
      <c r="K2588">
        <f t="shared" si="1921"/>
        <v>8170.38</v>
      </c>
      <c r="L2588">
        <f t="shared" si="1922"/>
        <v>16499</v>
      </c>
      <c r="M2588" t="str">
        <f t="shared" si="1923"/>
        <v>Korea</v>
      </c>
      <c r="N2588">
        <f t="shared" si="1924"/>
        <v>0</v>
      </c>
      <c r="O2588" t="str">
        <f t="shared" si="1925"/>
        <v>GTX</v>
      </c>
      <c r="P2588">
        <f t="shared" si="1905"/>
        <v>5482</v>
      </c>
      <c r="Q2588" t="str">
        <f t="shared" si="1906"/>
        <v>Summer Sewald</v>
      </c>
      <c r="R2588" t="str">
        <f t="shared" si="1907"/>
        <v>West</v>
      </c>
    </row>
    <row r="2589" spans="1:18">
      <c r="A2589" t="s">
        <v>2753</v>
      </c>
      <c r="B2589" t="s">
        <v>15</v>
      </c>
      <c r="C2589" t="s">
        <v>59</v>
      </c>
      <c r="D2589" t="s">
        <v>101</v>
      </c>
      <c r="E2589" t="s">
        <v>50</v>
      </c>
      <c r="F2589" s="1">
        <v>42884</v>
      </c>
      <c r="G2589" s="1">
        <v>42901</v>
      </c>
      <c r="H2589">
        <v>4423</v>
      </c>
      <c r="I2589" t="str">
        <f>VLOOKUP(pipeline!D2589,account,2,FALSE)</f>
        <v>telecommunications</v>
      </c>
      <c r="J2589">
        <f t="shared" si="1920"/>
        <v>1999</v>
      </c>
      <c r="K2589">
        <f t="shared" si="1921"/>
        <v>1699.85</v>
      </c>
      <c r="L2589">
        <f t="shared" si="1922"/>
        <v>5108</v>
      </c>
      <c r="M2589" t="str">
        <f t="shared" si="1923"/>
        <v>United States</v>
      </c>
      <c r="N2589">
        <f t="shared" si="1924"/>
        <v>0</v>
      </c>
      <c r="O2589" t="str">
        <f t="shared" si="1925"/>
        <v>GTX</v>
      </c>
      <c r="P2589">
        <f t="shared" si="1905"/>
        <v>5482</v>
      </c>
      <c r="Q2589" t="str">
        <f t="shared" si="1906"/>
        <v>Celia Rouche</v>
      </c>
      <c r="R2589" t="str">
        <f t="shared" si="1907"/>
        <v>West</v>
      </c>
    </row>
    <row r="2590" spans="1:18">
      <c r="A2590" t="s">
        <v>2754</v>
      </c>
      <c r="B2590" t="s">
        <v>15</v>
      </c>
      <c r="C2590" t="s">
        <v>56</v>
      </c>
      <c r="D2590" t="s">
        <v>371</v>
      </c>
      <c r="E2590" t="s">
        <v>50</v>
      </c>
      <c r="F2590" s="1">
        <v>42884</v>
      </c>
      <c r="G2590" s="1">
        <v>42965</v>
      </c>
      <c r="H2590">
        <v>45</v>
      </c>
      <c r="I2590" t="str">
        <f>VLOOKUP(pipeline!D2590,account,2,FALSE)</f>
        <v>retail</v>
      </c>
      <c r="J2590">
        <f t="shared" si="1920"/>
        <v>2003</v>
      </c>
      <c r="K2590">
        <f t="shared" si="1921"/>
        <v>223.8</v>
      </c>
      <c r="L2590">
        <f t="shared" si="1922"/>
        <v>299</v>
      </c>
      <c r="M2590" t="str">
        <f t="shared" si="1923"/>
        <v>United States</v>
      </c>
      <c r="N2590">
        <f t="shared" si="1924"/>
        <v>0</v>
      </c>
      <c r="O2590" t="str">
        <f t="shared" si="1925"/>
        <v>MG</v>
      </c>
      <c r="P2590">
        <f t="shared" si="1905"/>
        <v>55</v>
      </c>
      <c r="Q2590" t="str">
        <f t="shared" si="1906"/>
        <v>Celia Rouche</v>
      </c>
      <c r="R2590" t="str">
        <f t="shared" si="1907"/>
        <v>West</v>
      </c>
    </row>
    <row r="2591" spans="1:18">
      <c r="A2591" t="s">
        <v>2755</v>
      </c>
      <c r="B2591" t="s">
        <v>16</v>
      </c>
      <c r="C2591" t="s">
        <v>60</v>
      </c>
      <c r="D2591" t="s">
        <v>174</v>
      </c>
      <c r="E2591" t="s">
        <v>50</v>
      </c>
      <c r="F2591" s="1">
        <v>42884</v>
      </c>
      <c r="G2591" s="1">
        <v>42976</v>
      </c>
      <c r="H2591">
        <v>25791</v>
      </c>
      <c r="I2591" t="str">
        <f>VLOOKUP(pipeline!D2591,account,2,FALSE)</f>
        <v>software</v>
      </c>
      <c r="J2591">
        <f t="shared" si="1920"/>
        <v>1982</v>
      </c>
      <c r="K2591">
        <f t="shared" si="1921"/>
        <v>11698.03</v>
      </c>
      <c r="L2591">
        <f t="shared" si="1922"/>
        <v>34288</v>
      </c>
      <c r="M2591" t="str">
        <f t="shared" si="1923"/>
        <v>United States</v>
      </c>
      <c r="N2591">
        <f t="shared" si="1924"/>
        <v>0</v>
      </c>
      <c r="O2591" t="str">
        <f t="shared" si="1925"/>
        <v>GTK</v>
      </c>
      <c r="P2591">
        <f t="shared" si="1905"/>
        <v>26768</v>
      </c>
      <c r="Q2591" t="str">
        <f t="shared" si="1906"/>
        <v>Celia Rouche</v>
      </c>
      <c r="R2591" t="str">
        <f t="shared" si="1907"/>
        <v>West</v>
      </c>
    </row>
    <row r="2592" spans="1:18">
      <c r="A2592" t="s">
        <v>2756</v>
      </c>
      <c r="B2592" t="s">
        <v>9</v>
      </c>
      <c r="C2592" t="s">
        <v>57</v>
      </c>
      <c r="D2592" t="s">
        <v>138</v>
      </c>
      <c r="E2592" t="s">
        <v>50</v>
      </c>
      <c r="F2592" s="1">
        <v>42884</v>
      </c>
      <c r="G2592" s="1">
        <v>42903</v>
      </c>
      <c r="H2592">
        <v>2918</v>
      </c>
      <c r="I2592" t="str">
        <f>VLOOKUP(pipeline!D2592,account,2,FALSE)</f>
        <v>marketing</v>
      </c>
      <c r="J2592">
        <f t="shared" si="1920"/>
        <v>1984</v>
      </c>
      <c r="K2592">
        <f t="shared" si="1921"/>
        <v>3027.46</v>
      </c>
      <c r="L2592">
        <f t="shared" si="1922"/>
        <v>9516</v>
      </c>
      <c r="M2592" t="str">
        <f t="shared" si="1923"/>
        <v>Jordan</v>
      </c>
      <c r="N2592">
        <f t="shared" si="1924"/>
        <v>0</v>
      </c>
      <c r="O2592" t="str">
        <f t="shared" si="1925"/>
        <v>MG</v>
      </c>
      <c r="P2592">
        <f t="shared" si="1905"/>
        <v>3393</v>
      </c>
      <c r="Q2592" t="str">
        <f t="shared" si="1906"/>
        <v>Cara Losch</v>
      </c>
      <c r="R2592" t="str">
        <f t="shared" si="1907"/>
        <v>East</v>
      </c>
    </row>
    <row r="2593" spans="1:18">
      <c r="A2593" t="s">
        <v>2757</v>
      </c>
      <c r="B2593" t="s">
        <v>23</v>
      </c>
      <c r="C2593" t="s">
        <v>58</v>
      </c>
      <c r="D2593" t="s">
        <v>442</v>
      </c>
      <c r="E2593" t="s">
        <v>50</v>
      </c>
      <c r="F2593" s="1">
        <v>42884</v>
      </c>
      <c r="G2593" s="1">
        <v>42997</v>
      </c>
      <c r="H2593">
        <v>959</v>
      </c>
      <c r="I2593" t="str">
        <f>VLOOKUP(pipeline!D2593,account,2,FALSE)</f>
        <v>retail</v>
      </c>
      <c r="J2593">
        <f t="shared" si="1920"/>
        <v>1988</v>
      </c>
      <c r="K2593">
        <f t="shared" si="1921"/>
        <v>1376.8</v>
      </c>
      <c r="L2593">
        <f t="shared" si="1922"/>
        <v>1165</v>
      </c>
      <c r="M2593" t="str">
        <f t="shared" si="1923"/>
        <v>Belgium</v>
      </c>
      <c r="N2593">
        <f t="shared" si="1924"/>
        <v>0</v>
      </c>
      <c r="O2593" t="str">
        <f t="shared" si="1925"/>
        <v>GTX</v>
      </c>
      <c r="P2593">
        <f t="shared" si="1905"/>
        <v>1096</v>
      </c>
      <c r="Q2593" t="str">
        <f t="shared" si="1906"/>
        <v>Dustin Brinkmann</v>
      </c>
      <c r="R2593" t="str">
        <f t="shared" si="1907"/>
        <v>Central</v>
      </c>
    </row>
    <row r="2594" spans="1:18">
      <c r="A2594" t="s">
        <v>2758</v>
      </c>
      <c r="B2594" t="s">
        <v>31</v>
      </c>
      <c r="C2594" t="s">
        <v>58</v>
      </c>
      <c r="D2594" t="s">
        <v>189</v>
      </c>
      <c r="E2594" t="s">
        <v>52</v>
      </c>
      <c r="F2594" s="1">
        <v>42885</v>
      </c>
      <c r="G2594" s="1">
        <v>42954</v>
      </c>
      <c r="H2594">
        <v>0</v>
      </c>
      <c r="I2594" t="str">
        <f>VLOOKUP(pipeline!D2594,account,2,FALSE)</f>
        <v>employment</v>
      </c>
      <c r="J2594">
        <f t="shared" ref="J2594:J2601" si="1926">VLOOKUP(D2594,account,3,FALSE)</f>
        <v>1997</v>
      </c>
      <c r="K2594">
        <f t="shared" ref="K2594:K2601" si="1927">VLOOKUP(D2594,account,4,FALSE)</f>
        <v>882.12</v>
      </c>
      <c r="L2594">
        <f t="shared" ref="L2594:L2601" si="1928">VLOOKUP(D2594,account,5,FALSE)</f>
        <v>2769</v>
      </c>
      <c r="M2594" t="str">
        <f t="shared" ref="M2594:M2601" si="1929">VLOOKUP(D2594,account,6,FALSE)</f>
        <v>United States</v>
      </c>
      <c r="N2594">
        <f t="shared" ref="N2594:N2601" si="1930">VLOOKUP(D2594,accounts,7,FALSE)</f>
        <v>0</v>
      </c>
      <c r="O2594" t="str">
        <f t="shared" ref="O2594:O2601" si="1931">VLOOKUP(C2594,products,2,FALSE)</f>
        <v>GTX</v>
      </c>
      <c r="P2594">
        <f t="shared" si="1905"/>
        <v>1096</v>
      </c>
      <c r="Q2594" t="str">
        <f t="shared" si="1906"/>
        <v>Rocco Neubert</v>
      </c>
      <c r="R2594" t="str">
        <f t="shared" si="1907"/>
        <v>East</v>
      </c>
    </row>
    <row r="2595" spans="1:18">
      <c r="A2595" t="s">
        <v>2759</v>
      </c>
      <c r="B2595" t="s">
        <v>25</v>
      </c>
      <c r="C2595" t="s">
        <v>55</v>
      </c>
      <c r="D2595" t="s">
        <v>129</v>
      </c>
      <c r="E2595" t="s">
        <v>50</v>
      </c>
      <c r="F2595" s="1">
        <v>42885</v>
      </c>
      <c r="G2595" s="1">
        <v>42907</v>
      </c>
      <c r="H2595">
        <v>602</v>
      </c>
      <c r="I2595" t="str">
        <f>VLOOKUP(pipeline!D2595,account,2,FALSE)</f>
        <v>marketing</v>
      </c>
      <c r="J2595">
        <f t="shared" si="1926"/>
        <v>1995</v>
      </c>
      <c r="K2595">
        <f t="shared" si="1927"/>
        <v>2173.98</v>
      </c>
      <c r="L2595">
        <f t="shared" si="1928"/>
        <v>2928</v>
      </c>
      <c r="M2595" t="str">
        <f t="shared" si="1929"/>
        <v>United States</v>
      </c>
      <c r="N2595" t="str">
        <f t="shared" si="1930"/>
        <v>Inity</v>
      </c>
      <c r="O2595" t="str">
        <f t="shared" si="1931"/>
        <v>GTX</v>
      </c>
      <c r="P2595">
        <f t="shared" si="1905"/>
        <v>550</v>
      </c>
      <c r="Q2595" t="str">
        <f t="shared" si="1906"/>
        <v>Melvin Marxen</v>
      </c>
      <c r="R2595" t="str">
        <f t="shared" si="1907"/>
        <v>Central</v>
      </c>
    </row>
    <row r="2596" spans="1:18">
      <c r="A2596" t="s">
        <v>2760</v>
      </c>
      <c r="B2596" t="s">
        <v>34</v>
      </c>
      <c r="C2596" t="s">
        <v>55</v>
      </c>
      <c r="D2596" t="s">
        <v>226</v>
      </c>
      <c r="E2596" t="s">
        <v>50</v>
      </c>
      <c r="F2596" s="1">
        <v>42885</v>
      </c>
      <c r="G2596" s="1">
        <v>42957</v>
      </c>
      <c r="H2596">
        <v>595</v>
      </c>
      <c r="I2596" t="str">
        <f>VLOOKUP(pipeline!D2596,account,2,FALSE)</f>
        <v>medical</v>
      </c>
      <c r="J2596">
        <f t="shared" si="1926"/>
        <v>2017</v>
      </c>
      <c r="K2596">
        <f t="shared" si="1927"/>
        <v>4.54</v>
      </c>
      <c r="L2596">
        <f t="shared" si="1928"/>
        <v>9</v>
      </c>
      <c r="M2596" t="str">
        <f t="shared" si="1929"/>
        <v>United States</v>
      </c>
      <c r="N2596">
        <f t="shared" si="1930"/>
        <v>0</v>
      </c>
      <c r="O2596" t="str">
        <f t="shared" si="1931"/>
        <v>GTX</v>
      </c>
      <c r="P2596">
        <f t="shared" si="1905"/>
        <v>550</v>
      </c>
      <c r="Q2596" t="str">
        <f t="shared" si="1906"/>
        <v>Rocco Neubert</v>
      </c>
      <c r="R2596" t="str">
        <f t="shared" si="1907"/>
        <v>East</v>
      </c>
    </row>
    <row r="2597" spans="1:18">
      <c r="A2597" t="s">
        <v>2761</v>
      </c>
      <c r="B2597" t="s">
        <v>38</v>
      </c>
      <c r="C2597" t="s">
        <v>55</v>
      </c>
      <c r="D2597" t="s">
        <v>119</v>
      </c>
      <c r="E2597" t="s">
        <v>52</v>
      </c>
      <c r="F2597" s="1">
        <v>42885</v>
      </c>
      <c r="G2597" s="1">
        <v>42952</v>
      </c>
      <c r="H2597">
        <v>0</v>
      </c>
      <c r="I2597" t="str">
        <f>VLOOKUP(pipeline!D2597,account,2,FALSE)</f>
        <v>entertainment</v>
      </c>
      <c r="J2597">
        <f t="shared" si="1926"/>
        <v>1992</v>
      </c>
      <c r="K2597">
        <f t="shared" si="1927"/>
        <v>324.19</v>
      </c>
      <c r="L2597">
        <f t="shared" si="1928"/>
        <v>978</v>
      </c>
      <c r="M2597" t="str">
        <f t="shared" si="1929"/>
        <v>United States</v>
      </c>
      <c r="N2597">
        <f t="shared" si="1930"/>
        <v>0</v>
      </c>
      <c r="O2597" t="str">
        <f t="shared" si="1931"/>
        <v>GTX</v>
      </c>
      <c r="P2597">
        <f t="shared" si="1905"/>
        <v>550</v>
      </c>
      <c r="Q2597" t="str">
        <f t="shared" si="1906"/>
        <v>Summer Sewald</v>
      </c>
      <c r="R2597" t="str">
        <f t="shared" si="1907"/>
        <v>West</v>
      </c>
    </row>
    <row r="2598" spans="1:18">
      <c r="A2598" t="s">
        <v>2762</v>
      </c>
      <c r="B2598" t="s">
        <v>39</v>
      </c>
      <c r="C2598" t="s">
        <v>57</v>
      </c>
      <c r="D2598" t="s">
        <v>316</v>
      </c>
      <c r="E2598" t="s">
        <v>50</v>
      </c>
      <c r="F2598" s="1">
        <v>42885</v>
      </c>
      <c r="G2598" s="1">
        <v>42981</v>
      </c>
      <c r="H2598">
        <v>2868</v>
      </c>
      <c r="I2598" t="str">
        <f>VLOOKUP(pipeline!D2598,account,2,FALSE)</f>
        <v>retail</v>
      </c>
      <c r="J2598">
        <f t="shared" si="1926"/>
        <v>2009</v>
      </c>
      <c r="K2598">
        <f t="shared" si="1927"/>
        <v>497.11</v>
      </c>
      <c r="L2598">
        <f t="shared" si="1928"/>
        <v>1588</v>
      </c>
      <c r="M2598" t="str">
        <f t="shared" si="1929"/>
        <v>United States</v>
      </c>
      <c r="N2598">
        <f t="shared" si="1930"/>
        <v>0</v>
      </c>
      <c r="O2598" t="str">
        <f t="shared" si="1931"/>
        <v>MG</v>
      </c>
      <c r="P2598">
        <f t="shared" si="1905"/>
        <v>3393</v>
      </c>
      <c r="Q2598" t="str">
        <f t="shared" si="1906"/>
        <v>Summer Sewald</v>
      </c>
      <c r="R2598" t="str">
        <f t="shared" si="1907"/>
        <v>West</v>
      </c>
    </row>
    <row r="2599" spans="1:18">
      <c r="A2599" t="s">
        <v>2763</v>
      </c>
      <c r="B2599" t="s">
        <v>28</v>
      </c>
      <c r="C2599" t="s">
        <v>57</v>
      </c>
      <c r="D2599" t="s">
        <v>158</v>
      </c>
      <c r="E2599" t="s">
        <v>50</v>
      </c>
      <c r="F2599" s="1">
        <v>42885</v>
      </c>
      <c r="G2599" s="1">
        <v>42889</v>
      </c>
      <c r="H2599">
        <v>3236</v>
      </c>
      <c r="I2599" t="str">
        <f>VLOOKUP(pipeline!D2599,account,2,FALSE)</f>
        <v>finance</v>
      </c>
      <c r="J2599">
        <f t="shared" si="1926"/>
        <v>2006</v>
      </c>
      <c r="K2599">
        <f t="shared" si="1927"/>
        <v>1102.43</v>
      </c>
      <c r="L2599">
        <f t="shared" si="1928"/>
        <v>1759</v>
      </c>
      <c r="M2599" t="str">
        <f t="shared" si="1929"/>
        <v>United States</v>
      </c>
      <c r="N2599">
        <f t="shared" si="1930"/>
        <v>0</v>
      </c>
      <c r="O2599" t="str">
        <f t="shared" si="1931"/>
        <v>MG</v>
      </c>
      <c r="P2599">
        <f t="shared" si="1905"/>
        <v>3393</v>
      </c>
      <c r="Q2599" t="str">
        <f t="shared" si="1906"/>
        <v>Melvin Marxen</v>
      </c>
      <c r="R2599" t="str">
        <f t="shared" si="1907"/>
        <v>Central</v>
      </c>
    </row>
    <row r="2600" spans="1:18">
      <c r="A2600" t="s">
        <v>2764</v>
      </c>
      <c r="B2600" t="s">
        <v>17</v>
      </c>
      <c r="C2600" t="s">
        <v>55</v>
      </c>
      <c r="D2600" t="s">
        <v>151</v>
      </c>
      <c r="E2600" t="s">
        <v>50</v>
      </c>
      <c r="F2600" s="1">
        <v>42885</v>
      </c>
      <c r="G2600" s="1">
        <v>42962</v>
      </c>
      <c r="H2600">
        <v>524</v>
      </c>
      <c r="I2600" t="str">
        <f>VLOOKUP(pipeline!D2600,account,2,FALSE)</f>
        <v>finance</v>
      </c>
      <c r="J2600">
        <f t="shared" si="1926"/>
        <v>2008</v>
      </c>
      <c r="K2600">
        <f t="shared" si="1927"/>
        <v>52.5</v>
      </c>
      <c r="L2600">
        <f t="shared" si="1928"/>
        <v>165</v>
      </c>
      <c r="M2600" t="str">
        <f t="shared" si="1929"/>
        <v>United States</v>
      </c>
      <c r="N2600">
        <f t="shared" si="1930"/>
        <v>0</v>
      </c>
      <c r="O2600" t="str">
        <f t="shared" si="1931"/>
        <v>GTX</v>
      </c>
      <c r="P2600">
        <f t="shared" si="1905"/>
        <v>550</v>
      </c>
      <c r="Q2600" t="str">
        <f t="shared" si="1906"/>
        <v>Celia Rouche</v>
      </c>
      <c r="R2600" t="str">
        <f t="shared" si="1907"/>
        <v>West</v>
      </c>
    </row>
    <row r="2601" spans="1:18">
      <c r="A2601" t="s">
        <v>2765</v>
      </c>
      <c r="B2601" t="s">
        <v>17</v>
      </c>
      <c r="C2601" t="s">
        <v>59</v>
      </c>
      <c r="D2601" t="s">
        <v>151</v>
      </c>
      <c r="E2601" t="s">
        <v>50</v>
      </c>
      <c r="F2601" s="1">
        <v>42885</v>
      </c>
      <c r="G2601" s="1">
        <v>42962</v>
      </c>
      <c r="H2601">
        <v>5631</v>
      </c>
      <c r="I2601" t="str">
        <f>VLOOKUP(pipeline!D2601,account,2,FALSE)</f>
        <v>finance</v>
      </c>
      <c r="J2601">
        <f t="shared" si="1926"/>
        <v>2008</v>
      </c>
      <c r="K2601">
        <f t="shared" si="1927"/>
        <v>52.5</v>
      </c>
      <c r="L2601">
        <f t="shared" si="1928"/>
        <v>165</v>
      </c>
      <c r="M2601" t="str">
        <f t="shared" si="1929"/>
        <v>United States</v>
      </c>
      <c r="N2601">
        <f t="shared" si="1930"/>
        <v>0</v>
      </c>
      <c r="O2601" t="str">
        <f t="shared" si="1931"/>
        <v>GTX</v>
      </c>
      <c r="P2601">
        <f t="shared" si="1905"/>
        <v>5482</v>
      </c>
      <c r="Q2601" t="str">
        <f t="shared" si="1906"/>
        <v>Celia Rouche</v>
      </c>
      <c r="R2601" t="str">
        <f t="shared" si="1907"/>
        <v>West</v>
      </c>
    </row>
    <row r="2602" spans="1:18">
      <c r="A2602" t="s">
        <v>2766</v>
      </c>
      <c r="B2602" t="s">
        <v>41</v>
      </c>
      <c r="C2602" t="s">
        <v>59</v>
      </c>
      <c r="D2602" t="s">
        <v>101</v>
      </c>
      <c r="E2602" t="s">
        <v>50</v>
      </c>
      <c r="F2602" s="1">
        <v>42885</v>
      </c>
      <c r="G2602" s="1">
        <v>42969</v>
      </c>
      <c r="H2602">
        <v>5572</v>
      </c>
      <c r="I2602" t="str">
        <f>VLOOKUP(pipeline!D2602,account,2,FALSE)</f>
        <v>telecommunications</v>
      </c>
      <c r="J2602">
        <f t="shared" ref="J2602:J2613" si="1932">VLOOKUP(D2602,account,3,FALSE)</f>
        <v>1999</v>
      </c>
      <c r="K2602">
        <f t="shared" ref="K2602:K2613" si="1933">VLOOKUP(D2602,account,4,FALSE)</f>
        <v>1699.85</v>
      </c>
      <c r="L2602">
        <f t="shared" ref="L2602:L2613" si="1934">VLOOKUP(D2602,account,5,FALSE)</f>
        <v>5108</v>
      </c>
      <c r="M2602" t="str">
        <f t="shared" ref="M2602:M2613" si="1935">VLOOKUP(D2602,account,6,FALSE)</f>
        <v>United States</v>
      </c>
      <c r="N2602">
        <f t="shared" ref="N2602:N2613" si="1936">VLOOKUP(D2602,accounts,7,FALSE)</f>
        <v>0</v>
      </c>
      <c r="O2602" t="str">
        <f t="shared" ref="O2602:O2613" si="1937">VLOOKUP(C2602,products,2,FALSE)</f>
        <v>GTX</v>
      </c>
      <c r="P2602">
        <f t="shared" si="1905"/>
        <v>5482</v>
      </c>
      <c r="Q2602" t="str">
        <f t="shared" si="1906"/>
        <v>Summer Sewald</v>
      </c>
      <c r="R2602" t="str">
        <f t="shared" si="1907"/>
        <v>West</v>
      </c>
    </row>
    <row r="2603" spans="1:18">
      <c r="A2603" t="s">
        <v>2767</v>
      </c>
      <c r="B2603" t="s">
        <v>20</v>
      </c>
      <c r="C2603" t="s">
        <v>59</v>
      </c>
      <c r="D2603" t="s">
        <v>95</v>
      </c>
      <c r="E2603" t="s">
        <v>52</v>
      </c>
      <c r="F2603" s="1">
        <v>42886</v>
      </c>
      <c r="G2603" s="1">
        <v>42952</v>
      </c>
      <c r="H2603">
        <v>0</v>
      </c>
      <c r="I2603" t="str">
        <f>VLOOKUP(pipeline!D2603,account,2,FALSE)</f>
        <v>medical</v>
      </c>
      <c r="J2603">
        <f t="shared" si="1932"/>
        <v>1984</v>
      </c>
      <c r="K2603">
        <f t="shared" si="1933"/>
        <v>441.08</v>
      </c>
      <c r="L2603">
        <f t="shared" si="1934"/>
        <v>1210</v>
      </c>
      <c r="M2603" t="str">
        <f t="shared" si="1935"/>
        <v>United States</v>
      </c>
      <c r="N2603">
        <f t="shared" si="1936"/>
        <v>0</v>
      </c>
      <c r="O2603" t="str">
        <f t="shared" si="1937"/>
        <v>GTX</v>
      </c>
      <c r="P2603">
        <f t="shared" si="1905"/>
        <v>5482</v>
      </c>
      <c r="Q2603" t="str">
        <f t="shared" si="1906"/>
        <v>Dustin Brinkmann</v>
      </c>
      <c r="R2603" t="str">
        <f t="shared" si="1907"/>
        <v>Central</v>
      </c>
    </row>
    <row r="2604" spans="1:18">
      <c r="A2604" t="s">
        <v>2768</v>
      </c>
      <c r="B2604" t="s">
        <v>33</v>
      </c>
      <c r="C2604" t="s">
        <v>59</v>
      </c>
      <c r="D2604" t="s">
        <v>218</v>
      </c>
      <c r="E2604" t="s">
        <v>52</v>
      </c>
      <c r="F2604" s="1">
        <v>42886</v>
      </c>
      <c r="G2604" s="1">
        <v>42902</v>
      </c>
      <c r="H2604">
        <v>0</v>
      </c>
      <c r="I2604" t="str">
        <f>VLOOKUP(pipeline!D2604,account,2,FALSE)</f>
        <v>technolgy</v>
      </c>
      <c r="J2604">
        <f t="shared" si="1932"/>
        <v>1992</v>
      </c>
      <c r="K2604">
        <f t="shared" si="1933"/>
        <v>1712.68</v>
      </c>
      <c r="L2604">
        <f t="shared" si="1934"/>
        <v>3194</v>
      </c>
      <c r="M2604" t="str">
        <f t="shared" si="1935"/>
        <v>United States</v>
      </c>
      <c r="N2604" t="str">
        <f t="shared" si="1936"/>
        <v>Acme Corporation</v>
      </c>
      <c r="O2604" t="str">
        <f t="shared" si="1937"/>
        <v>GTX</v>
      </c>
      <c r="P2604">
        <f t="shared" si="1905"/>
        <v>5482</v>
      </c>
      <c r="Q2604" t="str">
        <f t="shared" si="1906"/>
        <v>Rocco Neubert</v>
      </c>
      <c r="R2604" t="str">
        <f t="shared" si="1907"/>
        <v>East</v>
      </c>
    </row>
    <row r="2605" spans="1:18">
      <c r="A2605" t="s">
        <v>2769</v>
      </c>
      <c r="B2605" t="s">
        <v>13</v>
      </c>
      <c r="C2605" t="s">
        <v>56</v>
      </c>
      <c r="D2605" t="s">
        <v>112</v>
      </c>
      <c r="E2605" t="s">
        <v>52</v>
      </c>
      <c r="F2605" s="1">
        <v>42886</v>
      </c>
      <c r="G2605" s="1">
        <v>42983</v>
      </c>
      <c r="H2605">
        <v>0</v>
      </c>
      <c r="I2605" t="str">
        <f>VLOOKUP(pipeline!D2605,account,2,FALSE)</f>
        <v>retail</v>
      </c>
      <c r="J2605">
        <f t="shared" si="1932"/>
        <v>1990</v>
      </c>
      <c r="K2605">
        <f t="shared" si="1933"/>
        <v>4968.91</v>
      </c>
      <c r="L2605">
        <f t="shared" si="1934"/>
        <v>7523</v>
      </c>
      <c r="M2605" t="str">
        <f t="shared" si="1935"/>
        <v>United States</v>
      </c>
      <c r="N2605">
        <f t="shared" si="1936"/>
        <v>0</v>
      </c>
      <c r="O2605" t="str">
        <f t="shared" si="1937"/>
        <v>MG</v>
      </c>
      <c r="P2605">
        <f t="shared" ref="P2605:P2613" si="1938">VLOOKUP(C2605,products,3,FALSE)</f>
        <v>55</v>
      </c>
      <c r="Q2605" t="str">
        <f t="shared" ref="Q2605:Q2613" si="1939">VLOOKUP(B2605,sales,2,FALSE)</f>
        <v>Celia Rouche</v>
      </c>
      <c r="R2605" t="str">
        <f t="shared" ref="R2605:R2613" si="1940">VLOOKUP(B2605,sales,3,FALSE)</f>
        <v>West</v>
      </c>
    </row>
    <row r="2606" spans="1:18">
      <c r="A2606" t="s">
        <v>2770</v>
      </c>
      <c r="B2606" t="s">
        <v>13</v>
      </c>
      <c r="C2606" t="s">
        <v>57</v>
      </c>
      <c r="D2606" t="s">
        <v>316</v>
      </c>
      <c r="E2606" t="s">
        <v>52</v>
      </c>
      <c r="F2606" s="1">
        <v>42886</v>
      </c>
      <c r="G2606" s="1">
        <v>42973</v>
      </c>
      <c r="H2606">
        <v>0</v>
      </c>
      <c r="I2606" t="str">
        <f>VLOOKUP(pipeline!D2606,account,2,FALSE)</f>
        <v>retail</v>
      </c>
      <c r="J2606">
        <f t="shared" si="1932"/>
        <v>2009</v>
      </c>
      <c r="K2606">
        <f t="shared" si="1933"/>
        <v>497.11</v>
      </c>
      <c r="L2606">
        <f t="shared" si="1934"/>
        <v>1588</v>
      </c>
      <c r="M2606" t="str">
        <f t="shared" si="1935"/>
        <v>United States</v>
      </c>
      <c r="N2606">
        <f t="shared" si="1936"/>
        <v>0</v>
      </c>
      <c r="O2606" t="str">
        <f t="shared" si="1937"/>
        <v>MG</v>
      </c>
      <c r="P2606">
        <f t="shared" si="1938"/>
        <v>3393</v>
      </c>
      <c r="Q2606" t="str">
        <f t="shared" si="1939"/>
        <v>Celia Rouche</v>
      </c>
      <c r="R2606" t="str">
        <f t="shared" si="1940"/>
        <v>West</v>
      </c>
    </row>
    <row r="2607" spans="1:18">
      <c r="A2607" t="s">
        <v>2771</v>
      </c>
      <c r="B2607" t="s">
        <v>13</v>
      </c>
      <c r="C2607" t="s">
        <v>56</v>
      </c>
      <c r="D2607" t="s">
        <v>101</v>
      </c>
      <c r="E2607" t="s">
        <v>50</v>
      </c>
      <c r="F2607" s="1">
        <v>42886</v>
      </c>
      <c r="G2607" s="1">
        <v>42896</v>
      </c>
      <c r="H2607">
        <v>56</v>
      </c>
      <c r="I2607" t="str">
        <f>VLOOKUP(pipeline!D2607,account,2,FALSE)</f>
        <v>telecommunications</v>
      </c>
      <c r="J2607">
        <f t="shared" si="1932"/>
        <v>1999</v>
      </c>
      <c r="K2607">
        <f t="shared" si="1933"/>
        <v>1699.85</v>
      </c>
      <c r="L2607">
        <f t="shared" si="1934"/>
        <v>5108</v>
      </c>
      <c r="M2607" t="str">
        <f t="shared" si="1935"/>
        <v>United States</v>
      </c>
      <c r="N2607">
        <f t="shared" si="1936"/>
        <v>0</v>
      </c>
      <c r="O2607" t="str">
        <f t="shared" si="1937"/>
        <v>MG</v>
      </c>
      <c r="P2607">
        <f t="shared" si="1938"/>
        <v>55</v>
      </c>
      <c r="Q2607" t="str">
        <f t="shared" si="1939"/>
        <v>Celia Rouche</v>
      </c>
      <c r="R2607" t="str">
        <f t="shared" si="1940"/>
        <v>West</v>
      </c>
    </row>
    <row r="2608" spans="1:18">
      <c r="A2608" t="s">
        <v>2772</v>
      </c>
      <c r="B2608" t="s">
        <v>8</v>
      </c>
      <c r="C2608" t="s">
        <v>55</v>
      </c>
      <c r="D2608" t="s">
        <v>245</v>
      </c>
      <c r="E2608" t="s">
        <v>50</v>
      </c>
      <c r="F2608" s="1">
        <v>42886</v>
      </c>
      <c r="G2608" s="1">
        <v>42952</v>
      </c>
      <c r="H2608">
        <v>607</v>
      </c>
      <c r="I2608" t="str">
        <f>VLOOKUP(pipeline!D2608,account,2,FALSE)</f>
        <v>retail</v>
      </c>
      <c r="J2608">
        <f t="shared" si="1932"/>
        <v>1990</v>
      </c>
      <c r="K2608">
        <f t="shared" si="1933"/>
        <v>2520.83</v>
      </c>
      <c r="L2608">
        <f t="shared" si="1934"/>
        <v>3502</v>
      </c>
      <c r="M2608" t="str">
        <f t="shared" si="1935"/>
        <v>United States</v>
      </c>
      <c r="N2608">
        <f t="shared" si="1936"/>
        <v>0</v>
      </c>
      <c r="O2608" t="str">
        <f t="shared" si="1937"/>
        <v>GTX</v>
      </c>
      <c r="P2608">
        <f t="shared" si="1938"/>
        <v>550</v>
      </c>
      <c r="Q2608" t="str">
        <f t="shared" si="1939"/>
        <v>Cara Losch</v>
      </c>
      <c r="R2608" t="str">
        <f t="shared" si="1940"/>
        <v>East</v>
      </c>
    </row>
    <row r="2609" spans="1:18">
      <c r="A2609" t="s">
        <v>2773</v>
      </c>
      <c r="B2609" t="s">
        <v>26</v>
      </c>
      <c r="C2609" t="s">
        <v>56</v>
      </c>
      <c r="D2609" t="s">
        <v>226</v>
      </c>
      <c r="E2609" t="s">
        <v>50</v>
      </c>
      <c r="F2609" s="1">
        <v>42886</v>
      </c>
      <c r="G2609" s="1">
        <v>42895</v>
      </c>
      <c r="H2609">
        <v>48</v>
      </c>
      <c r="I2609" t="str">
        <f>VLOOKUP(pipeline!D2609,account,2,FALSE)</f>
        <v>medical</v>
      </c>
      <c r="J2609">
        <f t="shared" si="1932"/>
        <v>2017</v>
      </c>
      <c r="K2609">
        <f t="shared" si="1933"/>
        <v>4.54</v>
      </c>
      <c r="L2609">
        <f t="shared" si="1934"/>
        <v>9</v>
      </c>
      <c r="M2609" t="str">
        <f t="shared" si="1935"/>
        <v>United States</v>
      </c>
      <c r="N2609">
        <f t="shared" si="1936"/>
        <v>0</v>
      </c>
      <c r="O2609" t="str">
        <f t="shared" si="1937"/>
        <v>MG</v>
      </c>
      <c r="P2609">
        <f t="shared" si="1938"/>
        <v>55</v>
      </c>
      <c r="Q2609" t="str">
        <f t="shared" si="1939"/>
        <v>Melvin Marxen</v>
      </c>
      <c r="R2609" t="str">
        <f t="shared" si="1940"/>
        <v>Central</v>
      </c>
    </row>
    <row r="2610" spans="1:18">
      <c r="A2610" t="s">
        <v>2774</v>
      </c>
      <c r="B2610" t="s">
        <v>14</v>
      </c>
      <c r="C2610" t="s">
        <v>58</v>
      </c>
      <c r="D2610" t="s">
        <v>176</v>
      </c>
      <c r="E2610" t="s">
        <v>53</v>
      </c>
      <c r="F2610" s="1">
        <v>42886</v>
      </c>
      <c r="I2610" t="str">
        <f>VLOOKUP(pipeline!D2610,account,2,FALSE)</f>
        <v>services</v>
      </c>
      <c r="J2610">
        <f t="shared" si="1932"/>
        <v>1987</v>
      </c>
      <c r="K2610">
        <f t="shared" si="1933"/>
        <v>405.59</v>
      </c>
      <c r="L2610">
        <f t="shared" si="1934"/>
        <v>1179</v>
      </c>
      <c r="M2610" t="str">
        <f t="shared" si="1935"/>
        <v>Brazil</v>
      </c>
      <c r="N2610" t="str">
        <f t="shared" si="1936"/>
        <v>Warephase</v>
      </c>
      <c r="O2610" t="str">
        <f t="shared" si="1937"/>
        <v>GTX</v>
      </c>
      <c r="P2610">
        <f t="shared" si="1938"/>
        <v>1096</v>
      </c>
      <c r="Q2610" t="str">
        <f t="shared" si="1939"/>
        <v>Celia Rouche</v>
      </c>
      <c r="R2610" t="str">
        <f t="shared" si="1940"/>
        <v>West</v>
      </c>
    </row>
    <row r="2611" spans="1:18">
      <c r="A2611" t="s">
        <v>2775</v>
      </c>
      <c r="B2611" t="s">
        <v>37</v>
      </c>
      <c r="C2611" t="s">
        <v>55</v>
      </c>
      <c r="D2611" t="s">
        <v>273</v>
      </c>
      <c r="E2611" t="s">
        <v>52</v>
      </c>
      <c r="F2611" s="1">
        <v>42886</v>
      </c>
      <c r="G2611" s="1">
        <v>42965</v>
      </c>
      <c r="H2611">
        <v>0</v>
      </c>
      <c r="I2611" t="str">
        <f>VLOOKUP(pipeline!D2611,account,2,FALSE)</f>
        <v>retail</v>
      </c>
      <c r="J2611">
        <f t="shared" si="1932"/>
        <v>1996</v>
      </c>
      <c r="K2611">
        <f t="shared" si="1933"/>
        <v>2214.94</v>
      </c>
      <c r="L2611">
        <f t="shared" si="1934"/>
        <v>5374</v>
      </c>
      <c r="M2611" t="str">
        <f t="shared" si="1935"/>
        <v>United States</v>
      </c>
      <c r="N2611">
        <f t="shared" si="1936"/>
        <v>0</v>
      </c>
      <c r="O2611" t="str">
        <f t="shared" si="1937"/>
        <v>GTX</v>
      </c>
      <c r="P2611">
        <f t="shared" si="1938"/>
        <v>550</v>
      </c>
      <c r="Q2611" t="str">
        <f t="shared" si="1939"/>
        <v>Summer Sewald</v>
      </c>
      <c r="R2611" t="str">
        <f t="shared" si="1940"/>
        <v>West</v>
      </c>
    </row>
    <row r="2612" spans="1:18">
      <c r="A2612" t="s">
        <v>2776</v>
      </c>
      <c r="B2612" t="s">
        <v>37</v>
      </c>
      <c r="C2612" t="s">
        <v>55</v>
      </c>
      <c r="D2612" t="s">
        <v>316</v>
      </c>
      <c r="E2612" t="s">
        <v>50</v>
      </c>
      <c r="F2612" s="1">
        <v>42886</v>
      </c>
      <c r="G2612" s="1">
        <v>42970</v>
      </c>
      <c r="H2612">
        <v>570</v>
      </c>
      <c r="I2612" t="str">
        <f>VLOOKUP(pipeline!D2612,account,2,FALSE)</f>
        <v>retail</v>
      </c>
      <c r="J2612">
        <f t="shared" si="1932"/>
        <v>2009</v>
      </c>
      <c r="K2612">
        <f t="shared" si="1933"/>
        <v>497.11</v>
      </c>
      <c r="L2612">
        <f t="shared" si="1934"/>
        <v>1588</v>
      </c>
      <c r="M2612" t="str">
        <f t="shared" si="1935"/>
        <v>United States</v>
      </c>
      <c r="N2612">
        <f t="shared" si="1936"/>
        <v>0</v>
      </c>
      <c r="O2612" t="str">
        <f t="shared" si="1937"/>
        <v>GTX</v>
      </c>
      <c r="P2612">
        <f t="shared" si="1938"/>
        <v>550</v>
      </c>
      <c r="Q2612" t="str">
        <f t="shared" si="1939"/>
        <v>Summer Sewald</v>
      </c>
      <c r="R2612" t="str">
        <f t="shared" si="1940"/>
        <v>West</v>
      </c>
    </row>
    <row r="2613" spans="1:18">
      <c r="A2613" t="s">
        <v>2777</v>
      </c>
      <c r="B2613" t="s">
        <v>37</v>
      </c>
      <c r="C2613" t="s">
        <v>58</v>
      </c>
      <c r="D2613" t="s">
        <v>273</v>
      </c>
      <c r="E2613" t="s">
        <v>50</v>
      </c>
      <c r="F2613" s="1">
        <v>42886</v>
      </c>
      <c r="G2613" s="1">
        <v>42890</v>
      </c>
      <c r="H2613">
        <v>1056</v>
      </c>
      <c r="I2613" t="str">
        <f>VLOOKUP(pipeline!D2613,account,2,FALSE)</f>
        <v>retail</v>
      </c>
      <c r="J2613">
        <f t="shared" si="1932"/>
        <v>1996</v>
      </c>
      <c r="K2613">
        <f t="shared" si="1933"/>
        <v>2214.94</v>
      </c>
      <c r="L2613">
        <f t="shared" si="1934"/>
        <v>5374</v>
      </c>
      <c r="M2613" t="str">
        <f t="shared" si="1935"/>
        <v>United States</v>
      </c>
      <c r="N2613">
        <f t="shared" si="1936"/>
        <v>0</v>
      </c>
      <c r="O2613" t="str">
        <f t="shared" si="1937"/>
        <v>GTX</v>
      </c>
      <c r="P2613">
        <f t="shared" si="1938"/>
        <v>1096</v>
      </c>
      <c r="Q2613" t="str">
        <f t="shared" si="1939"/>
        <v>Summer Sewald</v>
      </c>
      <c r="R2613" t="str">
        <f t="shared" si="1940"/>
        <v>West</v>
      </c>
    </row>
    <row r="2614" spans="1:18">
      <c r="A2614" t="s">
        <v>2778</v>
      </c>
      <c r="B2614" t="s">
        <v>38</v>
      </c>
      <c r="C2614" t="s">
        <v>55</v>
      </c>
      <c r="D2614" t="s">
        <v>194</v>
      </c>
      <c r="E2614" t="s">
        <v>50</v>
      </c>
      <c r="F2614" s="1">
        <v>42886</v>
      </c>
      <c r="G2614" s="1">
        <v>42981</v>
      </c>
      <c r="H2614">
        <v>560</v>
      </c>
      <c r="I2614" t="str">
        <f>VLOOKUP(pipeline!D2614,account,2,FALSE)</f>
        <v>medical</v>
      </c>
      <c r="J2614">
        <f t="shared" ref="J2614:J2620" si="1941">VLOOKUP(D2614,account,3,FALSE)</f>
        <v>2004</v>
      </c>
      <c r="K2614">
        <f t="shared" ref="K2614:K2620" si="1942">VLOOKUP(D2614,account,4,FALSE)</f>
        <v>1618.89</v>
      </c>
      <c r="L2614">
        <f t="shared" ref="L2614:L2620" si="1943">VLOOKUP(D2614,account,5,FALSE)</f>
        <v>3889</v>
      </c>
      <c r="M2614" t="str">
        <f t="shared" ref="M2614:M2620" si="1944">VLOOKUP(D2614,account,6,FALSE)</f>
        <v>United States</v>
      </c>
      <c r="N2614">
        <f t="shared" ref="N2614:N2620" si="1945">VLOOKUP(D2614,accounts,7,FALSE)</f>
        <v>0</v>
      </c>
      <c r="O2614" t="str">
        <f t="shared" ref="O2614:O2620" si="1946">VLOOKUP(C2614,products,2,FALSE)</f>
        <v>GTX</v>
      </c>
      <c r="P2614">
        <f t="shared" ref="P2614:P2620" si="1947">VLOOKUP(C2614,products,3,FALSE)</f>
        <v>550</v>
      </c>
      <c r="Q2614" t="str">
        <f t="shared" ref="Q2614:Q2620" si="1948">VLOOKUP(B2614,sales,2,FALSE)</f>
        <v>Summer Sewald</v>
      </c>
      <c r="R2614" t="str">
        <f t="shared" ref="R2614:R2620" si="1949">VLOOKUP(B2614,sales,3,FALSE)</f>
        <v>West</v>
      </c>
    </row>
    <row r="2615" spans="1:18">
      <c r="A2615" t="s">
        <v>2779</v>
      </c>
      <c r="B2615" t="s">
        <v>39</v>
      </c>
      <c r="C2615" t="s">
        <v>59</v>
      </c>
      <c r="D2615" t="s">
        <v>153</v>
      </c>
      <c r="E2615" t="s">
        <v>52</v>
      </c>
      <c r="F2615" s="1">
        <v>42886</v>
      </c>
      <c r="G2615" s="1">
        <v>42950</v>
      </c>
      <c r="H2615">
        <v>0</v>
      </c>
      <c r="I2615" t="str">
        <f>VLOOKUP(pipeline!D2615,account,2,FALSE)</f>
        <v>retail</v>
      </c>
      <c r="J2615">
        <f t="shared" si="1941"/>
        <v>2001</v>
      </c>
      <c r="K2615">
        <f t="shared" si="1942"/>
        <v>2437.85</v>
      </c>
      <c r="L2615">
        <f t="shared" si="1943"/>
        <v>4874</v>
      </c>
      <c r="M2615" t="str">
        <f t="shared" si="1944"/>
        <v>United States</v>
      </c>
      <c r="N2615">
        <f t="shared" si="1945"/>
        <v>0</v>
      </c>
      <c r="O2615" t="str">
        <f t="shared" si="1946"/>
        <v>GTX</v>
      </c>
      <c r="P2615">
        <f t="shared" si="1947"/>
        <v>5482</v>
      </c>
      <c r="Q2615" t="str">
        <f t="shared" si="1948"/>
        <v>Summer Sewald</v>
      </c>
      <c r="R2615" t="str">
        <f t="shared" si="1949"/>
        <v>West</v>
      </c>
    </row>
    <row r="2616" spans="1:18">
      <c r="A2616" t="s">
        <v>2780</v>
      </c>
      <c r="B2616" t="s">
        <v>39</v>
      </c>
      <c r="C2616" t="s">
        <v>55</v>
      </c>
      <c r="D2616" t="s">
        <v>371</v>
      </c>
      <c r="E2616" t="s">
        <v>50</v>
      </c>
      <c r="F2616" s="1">
        <v>42886</v>
      </c>
      <c r="G2616" s="1">
        <v>42907</v>
      </c>
      <c r="H2616">
        <v>588</v>
      </c>
      <c r="I2616" t="str">
        <f>VLOOKUP(pipeline!D2616,account,2,FALSE)</f>
        <v>retail</v>
      </c>
      <c r="J2616">
        <f t="shared" si="1941"/>
        <v>2003</v>
      </c>
      <c r="K2616">
        <f t="shared" si="1942"/>
        <v>223.8</v>
      </c>
      <c r="L2616">
        <f t="shared" si="1943"/>
        <v>299</v>
      </c>
      <c r="M2616" t="str">
        <f t="shared" si="1944"/>
        <v>United States</v>
      </c>
      <c r="N2616">
        <f t="shared" si="1945"/>
        <v>0</v>
      </c>
      <c r="O2616" t="str">
        <f t="shared" si="1946"/>
        <v>GTX</v>
      </c>
      <c r="P2616">
        <f t="shared" si="1947"/>
        <v>550</v>
      </c>
      <c r="Q2616" t="str">
        <f t="shared" si="1948"/>
        <v>Summer Sewald</v>
      </c>
      <c r="R2616" t="str">
        <f t="shared" si="1949"/>
        <v>West</v>
      </c>
    </row>
    <row r="2617" spans="1:18">
      <c r="A2617" t="s">
        <v>2781</v>
      </c>
      <c r="B2617" t="s">
        <v>39</v>
      </c>
      <c r="C2617" t="s">
        <v>56</v>
      </c>
      <c r="D2617" t="s">
        <v>282</v>
      </c>
      <c r="E2617" t="s">
        <v>50</v>
      </c>
      <c r="F2617" s="1">
        <v>42886</v>
      </c>
      <c r="G2617" s="1">
        <v>42962</v>
      </c>
      <c r="H2617">
        <v>69</v>
      </c>
      <c r="I2617" t="str">
        <f>VLOOKUP(pipeline!D2617,account,2,FALSE)</f>
        <v>medical</v>
      </c>
      <c r="J2617">
        <f t="shared" si="1941"/>
        <v>1985</v>
      </c>
      <c r="K2617">
        <f t="shared" si="1942"/>
        <v>2741.37</v>
      </c>
      <c r="L2617">
        <f t="shared" si="1943"/>
        <v>9226</v>
      </c>
      <c r="M2617" t="str">
        <f t="shared" si="1944"/>
        <v>United States</v>
      </c>
      <c r="N2617">
        <f t="shared" si="1945"/>
        <v>0</v>
      </c>
      <c r="O2617" t="str">
        <f t="shared" si="1946"/>
        <v>MG</v>
      </c>
      <c r="P2617">
        <f t="shared" si="1947"/>
        <v>55</v>
      </c>
      <c r="Q2617" t="str">
        <f t="shared" si="1948"/>
        <v>Summer Sewald</v>
      </c>
      <c r="R2617" t="str">
        <f t="shared" si="1949"/>
        <v>West</v>
      </c>
    </row>
    <row r="2618" spans="1:18">
      <c r="A2618" t="s">
        <v>2782</v>
      </c>
      <c r="B2618" t="s">
        <v>21</v>
      </c>
      <c r="C2618" t="s">
        <v>55</v>
      </c>
      <c r="D2618" t="s">
        <v>170</v>
      </c>
      <c r="E2618" t="s">
        <v>50</v>
      </c>
      <c r="F2618" s="1">
        <v>42886</v>
      </c>
      <c r="G2618" s="1">
        <v>42949</v>
      </c>
      <c r="H2618">
        <v>505</v>
      </c>
      <c r="I2618" t="str">
        <f>VLOOKUP(pipeline!D2618,account,2,FALSE)</f>
        <v>technolgy</v>
      </c>
      <c r="J2618">
        <f t="shared" si="1941"/>
        <v>1987</v>
      </c>
      <c r="K2618">
        <f t="shared" si="1942"/>
        <v>2938.67</v>
      </c>
      <c r="L2618">
        <f t="shared" si="1943"/>
        <v>8775</v>
      </c>
      <c r="M2618" t="str">
        <f t="shared" si="1944"/>
        <v>Panama</v>
      </c>
      <c r="N2618">
        <f t="shared" si="1945"/>
        <v>0</v>
      </c>
      <c r="O2618" t="str">
        <f t="shared" si="1946"/>
        <v>GTX</v>
      </c>
      <c r="P2618">
        <f t="shared" si="1947"/>
        <v>550</v>
      </c>
      <c r="Q2618" t="str">
        <f t="shared" si="1948"/>
        <v>Dustin Brinkmann</v>
      </c>
      <c r="R2618" t="str">
        <f t="shared" si="1949"/>
        <v>Central</v>
      </c>
    </row>
    <row r="2619" spans="1:18">
      <c r="A2619" t="s">
        <v>2783</v>
      </c>
      <c r="B2619" t="s">
        <v>15</v>
      </c>
      <c r="C2619" t="s">
        <v>55</v>
      </c>
      <c r="D2619" t="s">
        <v>101</v>
      </c>
      <c r="E2619" t="s">
        <v>50</v>
      </c>
      <c r="F2619" s="1">
        <v>42886</v>
      </c>
      <c r="G2619" s="1">
        <v>43001</v>
      </c>
      <c r="H2619">
        <v>510</v>
      </c>
      <c r="I2619" t="str">
        <f>VLOOKUP(pipeline!D2619,account,2,FALSE)</f>
        <v>telecommunications</v>
      </c>
      <c r="J2619">
        <f t="shared" si="1941"/>
        <v>1999</v>
      </c>
      <c r="K2619">
        <f t="shared" si="1942"/>
        <v>1699.85</v>
      </c>
      <c r="L2619">
        <f t="shared" si="1943"/>
        <v>5108</v>
      </c>
      <c r="M2619" t="str">
        <f t="shared" si="1944"/>
        <v>United States</v>
      </c>
      <c r="N2619">
        <f t="shared" si="1945"/>
        <v>0</v>
      </c>
      <c r="O2619" t="str">
        <f t="shared" si="1946"/>
        <v>GTX</v>
      </c>
      <c r="P2619">
        <f t="shared" si="1947"/>
        <v>550</v>
      </c>
      <c r="Q2619" t="str">
        <f t="shared" si="1948"/>
        <v>Celia Rouche</v>
      </c>
      <c r="R2619" t="str">
        <f t="shared" si="1949"/>
        <v>West</v>
      </c>
    </row>
    <row r="2620" spans="1:18">
      <c r="A2620" t="s">
        <v>2784</v>
      </c>
      <c r="B2620" t="s">
        <v>15</v>
      </c>
      <c r="C2620" t="s">
        <v>57</v>
      </c>
      <c r="D2620" t="s">
        <v>119</v>
      </c>
      <c r="E2620" t="s">
        <v>50</v>
      </c>
      <c r="F2620" s="1">
        <v>42886</v>
      </c>
      <c r="G2620" s="1">
        <v>43001</v>
      </c>
      <c r="H2620">
        <v>3722</v>
      </c>
      <c r="I2620" t="str">
        <f>VLOOKUP(pipeline!D2620,account,2,FALSE)</f>
        <v>entertainment</v>
      </c>
      <c r="J2620">
        <f t="shared" si="1941"/>
        <v>1992</v>
      </c>
      <c r="K2620">
        <f t="shared" si="1942"/>
        <v>324.19</v>
      </c>
      <c r="L2620">
        <f t="shared" si="1943"/>
        <v>978</v>
      </c>
      <c r="M2620" t="str">
        <f t="shared" si="1944"/>
        <v>United States</v>
      </c>
      <c r="N2620">
        <f t="shared" si="1945"/>
        <v>0</v>
      </c>
      <c r="O2620" t="str">
        <f t="shared" si="1946"/>
        <v>MG</v>
      </c>
      <c r="P2620">
        <f t="shared" si="1947"/>
        <v>3393</v>
      </c>
      <c r="Q2620" t="str">
        <f t="shared" si="1948"/>
        <v>Celia Rouche</v>
      </c>
      <c r="R2620" t="str">
        <f t="shared" si="1949"/>
        <v>West</v>
      </c>
    </row>
    <row r="2621" spans="1:18">
      <c r="A2621" t="s">
        <v>2785</v>
      </c>
      <c r="B2621" t="s">
        <v>40</v>
      </c>
      <c r="C2621" t="s">
        <v>58</v>
      </c>
      <c r="D2621" t="s">
        <v>103</v>
      </c>
      <c r="E2621" t="s">
        <v>50</v>
      </c>
      <c r="F2621" s="1">
        <v>42886</v>
      </c>
      <c r="G2621" s="1">
        <v>42949</v>
      </c>
      <c r="H2621">
        <v>1145</v>
      </c>
      <c r="I2621" t="str">
        <f>VLOOKUP(pipeline!D2621,account,2,FALSE)</f>
        <v>employment</v>
      </c>
      <c r="J2621">
        <f t="shared" ref="J2621:J2635" si="1950">VLOOKUP(D2621,account,3,FALSE)</f>
        <v>1988</v>
      </c>
      <c r="K2621">
        <f t="shared" ref="K2621:K2635" si="1951">VLOOKUP(D2621,account,4,FALSE)</f>
        <v>2059.9</v>
      </c>
      <c r="L2621">
        <f t="shared" ref="L2621:L2635" si="1952">VLOOKUP(D2621,account,5,FALSE)</f>
        <v>3644</v>
      </c>
      <c r="M2621" t="str">
        <f t="shared" ref="M2621:M2635" si="1953">VLOOKUP(D2621,account,6,FALSE)</f>
        <v>United States</v>
      </c>
      <c r="N2621">
        <f t="shared" ref="N2621:N2635" si="1954">VLOOKUP(D2621,accounts,7,FALSE)</f>
        <v>0</v>
      </c>
      <c r="O2621" t="str">
        <f t="shared" ref="O2621:O2635" si="1955">VLOOKUP(C2621,products,2,FALSE)</f>
        <v>GTX</v>
      </c>
      <c r="P2621">
        <f t="shared" ref="P2621:P2628" si="1956">VLOOKUP(C2621,products,3,FALSE)</f>
        <v>1096</v>
      </c>
      <c r="Q2621" t="str">
        <f t="shared" ref="Q2621:Q2628" si="1957">VLOOKUP(B2621,sales,2,FALSE)</f>
        <v>Summer Sewald</v>
      </c>
      <c r="R2621" t="str">
        <f t="shared" ref="R2621:R2628" si="1958">VLOOKUP(B2621,sales,3,FALSE)</f>
        <v>West</v>
      </c>
    </row>
    <row r="2622" spans="1:18">
      <c r="A2622" t="s">
        <v>2786</v>
      </c>
      <c r="B2622" t="s">
        <v>22</v>
      </c>
      <c r="C2622" t="s">
        <v>56</v>
      </c>
      <c r="D2622" t="s">
        <v>442</v>
      </c>
      <c r="E2622" t="s">
        <v>50</v>
      </c>
      <c r="F2622" s="1">
        <v>42886</v>
      </c>
      <c r="G2622" s="1">
        <v>42974</v>
      </c>
      <c r="H2622">
        <v>53</v>
      </c>
      <c r="I2622" t="str">
        <f>VLOOKUP(pipeline!D2622,account,2,FALSE)</f>
        <v>retail</v>
      </c>
      <c r="J2622">
        <f t="shared" si="1950"/>
        <v>1988</v>
      </c>
      <c r="K2622">
        <f t="shared" si="1951"/>
        <v>1376.8</v>
      </c>
      <c r="L2622">
        <f t="shared" si="1952"/>
        <v>1165</v>
      </c>
      <c r="M2622" t="str">
        <f t="shared" si="1953"/>
        <v>Belgium</v>
      </c>
      <c r="N2622">
        <f t="shared" si="1954"/>
        <v>0</v>
      </c>
      <c r="O2622" t="str">
        <f t="shared" si="1955"/>
        <v>MG</v>
      </c>
      <c r="P2622">
        <f t="shared" si="1956"/>
        <v>55</v>
      </c>
      <c r="Q2622" t="str">
        <f t="shared" si="1957"/>
        <v>Dustin Brinkmann</v>
      </c>
      <c r="R2622" t="str">
        <f t="shared" si="1958"/>
        <v>Central</v>
      </c>
    </row>
    <row r="2623" spans="1:18">
      <c r="A2623" t="s">
        <v>2787</v>
      </c>
      <c r="B2623" t="s">
        <v>35</v>
      </c>
      <c r="C2623" t="s">
        <v>58</v>
      </c>
      <c r="D2623" t="s">
        <v>174</v>
      </c>
      <c r="E2623" t="s">
        <v>50</v>
      </c>
      <c r="F2623" s="1">
        <v>42886</v>
      </c>
      <c r="G2623" s="1">
        <v>42901</v>
      </c>
      <c r="H2623">
        <v>1120</v>
      </c>
      <c r="I2623" t="str">
        <f>VLOOKUP(pipeline!D2623,account,2,FALSE)</f>
        <v>software</v>
      </c>
      <c r="J2623">
        <f t="shared" si="1950"/>
        <v>1982</v>
      </c>
      <c r="K2623">
        <f t="shared" si="1951"/>
        <v>11698.03</v>
      </c>
      <c r="L2623">
        <f t="shared" si="1952"/>
        <v>34288</v>
      </c>
      <c r="M2623" t="str">
        <f t="shared" si="1953"/>
        <v>United States</v>
      </c>
      <c r="N2623">
        <f t="shared" si="1954"/>
        <v>0</v>
      </c>
      <c r="O2623" t="str">
        <f t="shared" si="1955"/>
        <v>GTX</v>
      </c>
      <c r="P2623">
        <f t="shared" si="1956"/>
        <v>1096</v>
      </c>
      <c r="Q2623" t="str">
        <f t="shared" si="1957"/>
        <v>Rocco Neubert</v>
      </c>
      <c r="R2623" t="str">
        <f t="shared" si="1958"/>
        <v>East</v>
      </c>
    </row>
    <row r="2624" spans="1:18">
      <c r="A2624" t="s">
        <v>2788</v>
      </c>
      <c r="B2624" t="s">
        <v>35</v>
      </c>
      <c r="C2624" t="s">
        <v>57</v>
      </c>
      <c r="D2624" t="s">
        <v>248</v>
      </c>
      <c r="E2624" t="s">
        <v>50</v>
      </c>
      <c r="F2624" s="1">
        <v>42886</v>
      </c>
      <c r="G2624" s="1">
        <v>43000</v>
      </c>
      <c r="H2624">
        <v>3404</v>
      </c>
      <c r="I2624" t="str">
        <f>VLOOKUP(pipeline!D2624,account,2,FALSE)</f>
        <v>telecommunications</v>
      </c>
      <c r="J2624">
        <f t="shared" si="1950"/>
        <v>1994</v>
      </c>
      <c r="K2624">
        <f t="shared" si="1951"/>
        <v>6395.05</v>
      </c>
      <c r="L2624">
        <f t="shared" si="1952"/>
        <v>20275</v>
      </c>
      <c r="M2624" t="str">
        <f t="shared" si="1953"/>
        <v>United States</v>
      </c>
      <c r="N2624">
        <f t="shared" si="1954"/>
        <v>0</v>
      </c>
      <c r="O2624" t="str">
        <f t="shared" si="1955"/>
        <v>MG</v>
      </c>
      <c r="P2624">
        <f t="shared" si="1956"/>
        <v>3393</v>
      </c>
      <c r="Q2624" t="str">
        <f t="shared" si="1957"/>
        <v>Rocco Neubert</v>
      </c>
      <c r="R2624" t="str">
        <f t="shared" si="1958"/>
        <v>East</v>
      </c>
    </row>
    <row r="2625" spans="1:18">
      <c r="A2625" t="s">
        <v>2789</v>
      </c>
      <c r="B2625" t="s">
        <v>23</v>
      </c>
      <c r="C2625" t="s">
        <v>57</v>
      </c>
      <c r="D2625" t="s">
        <v>95</v>
      </c>
      <c r="E2625" t="s">
        <v>52</v>
      </c>
      <c r="F2625" s="1">
        <v>42886</v>
      </c>
      <c r="G2625" s="1">
        <v>42894</v>
      </c>
      <c r="H2625">
        <v>0</v>
      </c>
      <c r="I2625" t="str">
        <f>VLOOKUP(pipeline!D2625,account,2,FALSE)</f>
        <v>medical</v>
      </c>
      <c r="J2625">
        <f t="shared" si="1950"/>
        <v>1984</v>
      </c>
      <c r="K2625">
        <f t="shared" si="1951"/>
        <v>441.08</v>
      </c>
      <c r="L2625">
        <f t="shared" si="1952"/>
        <v>1210</v>
      </c>
      <c r="M2625" t="str">
        <f t="shared" si="1953"/>
        <v>United States</v>
      </c>
      <c r="N2625">
        <f t="shared" si="1954"/>
        <v>0</v>
      </c>
      <c r="O2625" t="str">
        <f t="shared" si="1955"/>
        <v>MG</v>
      </c>
      <c r="P2625">
        <f t="shared" si="1956"/>
        <v>3393</v>
      </c>
      <c r="Q2625" t="str">
        <f t="shared" si="1957"/>
        <v>Dustin Brinkmann</v>
      </c>
      <c r="R2625" t="str">
        <f t="shared" si="1958"/>
        <v>Central</v>
      </c>
    </row>
    <row r="2626" spans="1:18">
      <c r="A2626" t="s">
        <v>2790</v>
      </c>
      <c r="B2626" t="s">
        <v>23</v>
      </c>
      <c r="C2626" t="s">
        <v>56</v>
      </c>
      <c r="D2626" t="s">
        <v>89</v>
      </c>
      <c r="E2626" t="s">
        <v>50</v>
      </c>
      <c r="F2626" s="1">
        <v>42886</v>
      </c>
      <c r="G2626" s="1">
        <v>42899</v>
      </c>
      <c r="H2626">
        <v>46</v>
      </c>
      <c r="I2626" t="str">
        <f>VLOOKUP(pipeline!D2626,account,2,FALSE)</f>
        <v>medical</v>
      </c>
      <c r="J2626">
        <f t="shared" si="1950"/>
        <v>1992</v>
      </c>
      <c r="K2626">
        <f t="shared" si="1951"/>
        <v>3922.42</v>
      </c>
      <c r="L2626">
        <f t="shared" si="1952"/>
        <v>6837</v>
      </c>
      <c r="M2626" t="str">
        <f t="shared" si="1953"/>
        <v>United States</v>
      </c>
      <c r="N2626">
        <f t="shared" si="1954"/>
        <v>0</v>
      </c>
      <c r="O2626" t="str">
        <f t="shared" si="1955"/>
        <v>MG</v>
      </c>
      <c r="P2626">
        <f t="shared" si="1956"/>
        <v>55</v>
      </c>
      <c r="Q2626" t="str">
        <f t="shared" si="1957"/>
        <v>Dustin Brinkmann</v>
      </c>
      <c r="R2626" t="str">
        <f t="shared" si="1958"/>
        <v>Central</v>
      </c>
    </row>
    <row r="2627" spans="1:18">
      <c r="A2627" t="s">
        <v>2791</v>
      </c>
      <c r="B2627" t="s">
        <v>11</v>
      </c>
      <c r="C2627" t="s">
        <v>56</v>
      </c>
      <c r="D2627" t="s">
        <v>136</v>
      </c>
      <c r="E2627" t="s">
        <v>50</v>
      </c>
      <c r="F2627" s="1">
        <v>42886</v>
      </c>
      <c r="G2627" s="1">
        <v>42900</v>
      </c>
      <c r="H2627">
        <v>53</v>
      </c>
      <c r="I2627" t="str">
        <f>VLOOKUP(pipeline!D2627,account,2,FALSE)</f>
        <v>medical</v>
      </c>
      <c r="J2627">
        <f t="shared" si="1950"/>
        <v>1996</v>
      </c>
      <c r="K2627">
        <f t="shared" si="1951"/>
        <v>439.21</v>
      </c>
      <c r="L2627">
        <f t="shared" si="1952"/>
        <v>792</v>
      </c>
      <c r="M2627" t="str">
        <f t="shared" si="1953"/>
        <v>United States</v>
      </c>
      <c r="N2627">
        <f t="shared" si="1954"/>
        <v>0</v>
      </c>
      <c r="O2627" t="str">
        <f t="shared" si="1955"/>
        <v>MG</v>
      </c>
      <c r="P2627">
        <f t="shared" si="1956"/>
        <v>55</v>
      </c>
      <c r="Q2627" t="str">
        <f t="shared" si="1957"/>
        <v>Cara Losch</v>
      </c>
      <c r="R2627" t="str">
        <f t="shared" si="1958"/>
        <v>East</v>
      </c>
    </row>
    <row r="2628" spans="1:18">
      <c r="A2628" t="s">
        <v>2792</v>
      </c>
      <c r="B2628" t="s">
        <v>41</v>
      </c>
      <c r="C2628" t="s">
        <v>55</v>
      </c>
      <c r="D2628" t="s">
        <v>273</v>
      </c>
      <c r="E2628" t="s">
        <v>52</v>
      </c>
      <c r="F2628" s="1">
        <v>42886</v>
      </c>
      <c r="G2628" s="1">
        <v>42967</v>
      </c>
      <c r="H2628">
        <v>0</v>
      </c>
      <c r="I2628" t="str">
        <f>VLOOKUP(pipeline!D2628,account,2,FALSE)</f>
        <v>retail</v>
      </c>
      <c r="J2628">
        <f t="shared" si="1950"/>
        <v>1996</v>
      </c>
      <c r="K2628">
        <f t="shared" si="1951"/>
        <v>2214.94</v>
      </c>
      <c r="L2628">
        <f t="shared" si="1952"/>
        <v>5374</v>
      </c>
      <c r="M2628" t="str">
        <f t="shared" si="1953"/>
        <v>United States</v>
      </c>
      <c r="N2628">
        <f t="shared" si="1954"/>
        <v>0</v>
      </c>
      <c r="O2628" t="str">
        <f t="shared" si="1955"/>
        <v>GTX</v>
      </c>
      <c r="P2628">
        <f t="shared" si="1956"/>
        <v>550</v>
      </c>
      <c r="Q2628" t="str">
        <f t="shared" si="1957"/>
        <v>Summer Sewald</v>
      </c>
      <c r="R2628" t="str">
        <f t="shared" si="1958"/>
        <v>West</v>
      </c>
    </row>
    <row r="2629" spans="1:18">
      <c r="A2629" t="s">
        <v>2793</v>
      </c>
      <c r="B2629" t="s">
        <v>41</v>
      </c>
      <c r="C2629" t="s">
        <v>56</v>
      </c>
      <c r="D2629" t="s">
        <v>110</v>
      </c>
      <c r="E2629" t="s">
        <v>50</v>
      </c>
      <c r="F2629" s="1">
        <v>42886</v>
      </c>
      <c r="G2629" s="1">
        <v>42959</v>
      </c>
      <c r="H2629">
        <v>53</v>
      </c>
      <c r="I2629" t="str">
        <f>VLOOKUP(pipeline!D2629,account,2,FALSE)</f>
        <v>telecommunications</v>
      </c>
      <c r="J2629">
        <f t="shared" si="1950"/>
        <v>1994</v>
      </c>
      <c r="K2629">
        <f t="shared" si="1951"/>
        <v>1188.42</v>
      </c>
      <c r="L2629">
        <f t="shared" si="1952"/>
        <v>3015</v>
      </c>
      <c r="M2629" t="str">
        <f t="shared" si="1953"/>
        <v>United States</v>
      </c>
      <c r="N2629">
        <f t="shared" si="1954"/>
        <v>0</v>
      </c>
      <c r="O2629" t="str">
        <f t="shared" si="1955"/>
        <v>MG</v>
      </c>
      <c r="P2629">
        <f t="shared" ref="P2629:P2635" si="1959">VLOOKUP(C2629,products,3,FALSE)</f>
        <v>55</v>
      </c>
      <c r="Q2629" t="str">
        <f t="shared" ref="Q2629:Q2635" si="1960">VLOOKUP(B2629,sales,2,FALSE)</f>
        <v>Summer Sewald</v>
      </c>
      <c r="R2629" t="str">
        <f t="shared" ref="R2629:R2635" si="1961">VLOOKUP(B2629,sales,3,FALSE)</f>
        <v>West</v>
      </c>
    </row>
    <row r="2630" spans="1:18">
      <c r="A2630" t="s">
        <v>2794</v>
      </c>
      <c r="B2630" t="s">
        <v>19</v>
      </c>
      <c r="C2630" t="s">
        <v>55</v>
      </c>
      <c r="D2630" t="s">
        <v>290</v>
      </c>
      <c r="E2630" t="s">
        <v>50</v>
      </c>
      <c r="F2630" s="1">
        <v>42887</v>
      </c>
      <c r="G2630" s="1">
        <v>42894</v>
      </c>
      <c r="H2630">
        <v>523</v>
      </c>
      <c r="I2630" t="str">
        <f>VLOOKUP(pipeline!D2630,account,2,FALSE)</f>
        <v>medical</v>
      </c>
      <c r="J2630">
        <f t="shared" si="1950"/>
        <v>2002</v>
      </c>
      <c r="K2630">
        <f t="shared" si="1951"/>
        <v>3178.24</v>
      </c>
      <c r="L2630">
        <f t="shared" si="1952"/>
        <v>4540</v>
      </c>
      <c r="M2630" t="str">
        <f t="shared" si="1953"/>
        <v>United States</v>
      </c>
      <c r="N2630">
        <f t="shared" si="1954"/>
        <v>0</v>
      </c>
      <c r="O2630" t="str">
        <f t="shared" si="1955"/>
        <v>GTX</v>
      </c>
      <c r="P2630">
        <f t="shared" si="1959"/>
        <v>550</v>
      </c>
      <c r="Q2630" t="str">
        <f t="shared" si="1960"/>
        <v>Dustin Brinkmann</v>
      </c>
      <c r="R2630" t="str">
        <f t="shared" si="1961"/>
        <v>Central</v>
      </c>
    </row>
    <row r="2631" spans="1:18">
      <c r="A2631" t="s">
        <v>2795</v>
      </c>
      <c r="B2631" t="s">
        <v>19</v>
      </c>
      <c r="C2631" t="s">
        <v>56</v>
      </c>
      <c r="D2631" t="s">
        <v>306</v>
      </c>
      <c r="E2631" t="s">
        <v>50</v>
      </c>
      <c r="F2631" s="1">
        <v>42887</v>
      </c>
      <c r="G2631" s="1">
        <v>42897</v>
      </c>
      <c r="H2631">
        <v>63</v>
      </c>
      <c r="I2631" t="str">
        <f>VLOOKUP(pipeline!D2631,account,2,FALSE)</f>
        <v>technolgy</v>
      </c>
      <c r="J2631">
        <f t="shared" si="1950"/>
        <v>1997</v>
      </c>
      <c r="K2631">
        <f t="shared" si="1951"/>
        <v>8170.38</v>
      </c>
      <c r="L2631">
        <f t="shared" si="1952"/>
        <v>16499</v>
      </c>
      <c r="M2631" t="str">
        <f t="shared" si="1953"/>
        <v>Korea</v>
      </c>
      <c r="N2631">
        <f t="shared" si="1954"/>
        <v>0</v>
      </c>
      <c r="O2631" t="str">
        <f t="shared" si="1955"/>
        <v>MG</v>
      </c>
      <c r="P2631">
        <f t="shared" si="1959"/>
        <v>55</v>
      </c>
      <c r="Q2631" t="str">
        <f t="shared" si="1960"/>
        <v>Dustin Brinkmann</v>
      </c>
      <c r="R2631" t="str">
        <f t="shared" si="1961"/>
        <v>Central</v>
      </c>
    </row>
    <row r="2632" spans="1:18">
      <c r="A2632" t="s">
        <v>2796</v>
      </c>
      <c r="B2632" t="s">
        <v>19</v>
      </c>
      <c r="C2632" t="s">
        <v>56</v>
      </c>
      <c r="D2632" t="s">
        <v>143</v>
      </c>
      <c r="E2632" t="s">
        <v>50</v>
      </c>
      <c r="F2632" s="1">
        <v>42887</v>
      </c>
      <c r="G2632" s="1">
        <v>42975</v>
      </c>
      <c r="H2632">
        <v>54</v>
      </c>
      <c r="I2632" t="str">
        <f>VLOOKUP(pipeline!D2632,account,2,FALSE)</f>
        <v>finance</v>
      </c>
      <c r="J2632">
        <f t="shared" si="1950"/>
        <v>1987</v>
      </c>
      <c r="K2632">
        <f t="shared" si="1951"/>
        <v>1698.2</v>
      </c>
      <c r="L2632">
        <f t="shared" si="1952"/>
        <v>3798</v>
      </c>
      <c r="M2632" t="str">
        <f t="shared" si="1953"/>
        <v>United States</v>
      </c>
      <c r="N2632">
        <f t="shared" si="1954"/>
        <v>0</v>
      </c>
      <c r="O2632" t="str">
        <f t="shared" si="1955"/>
        <v>MG</v>
      </c>
      <c r="P2632">
        <f t="shared" si="1959"/>
        <v>55</v>
      </c>
      <c r="Q2632" t="str">
        <f t="shared" si="1960"/>
        <v>Dustin Brinkmann</v>
      </c>
      <c r="R2632" t="str">
        <f t="shared" si="1961"/>
        <v>Central</v>
      </c>
    </row>
    <row r="2633" spans="1:18">
      <c r="A2633" t="s">
        <v>2797</v>
      </c>
      <c r="B2633" t="s">
        <v>31</v>
      </c>
      <c r="C2633" t="s">
        <v>59</v>
      </c>
      <c r="D2633" t="s">
        <v>277</v>
      </c>
      <c r="E2633" t="s">
        <v>50</v>
      </c>
      <c r="F2633" s="1">
        <v>42887</v>
      </c>
      <c r="G2633" s="1">
        <v>42985</v>
      </c>
      <c r="H2633">
        <v>6117</v>
      </c>
      <c r="I2633" t="str">
        <f>VLOOKUP(pipeline!D2633,account,2,FALSE)</f>
        <v>retail</v>
      </c>
      <c r="J2633">
        <f t="shared" si="1950"/>
        <v>2005</v>
      </c>
      <c r="K2633">
        <f t="shared" si="1951"/>
        <v>2261.05</v>
      </c>
      <c r="L2633">
        <f t="shared" si="1952"/>
        <v>3851</v>
      </c>
      <c r="M2633" t="str">
        <f t="shared" si="1953"/>
        <v>United States</v>
      </c>
      <c r="N2633">
        <f t="shared" si="1954"/>
        <v>0</v>
      </c>
      <c r="O2633" t="str">
        <f t="shared" si="1955"/>
        <v>GTX</v>
      </c>
      <c r="P2633">
        <f t="shared" si="1959"/>
        <v>5482</v>
      </c>
      <c r="Q2633" t="str">
        <f t="shared" si="1960"/>
        <v>Rocco Neubert</v>
      </c>
      <c r="R2633" t="str">
        <f t="shared" si="1961"/>
        <v>East</v>
      </c>
    </row>
    <row r="2634" spans="1:18">
      <c r="A2634" t="s">
        <v>2798</v>
      </c>
      <c r="B2634" t="s">
        <v>32</v>
      </c>
      <c r="C2634" t="s">
        <v>59</v>
      </c>
      <c r="D2634" t="s">
        <v>189</v>
      </c>
      <c r="E2634" t="s">
        <v>50</v>
      </c>
      <c r="F2634" s="1">
        <v>42887</v>
      </c>
      <c r="G2634" s="1">
        <v>42895</v>
      </c>
      <c r="H2634">
        <v>5112</v>
      </c>
      <c r="I2634" t="str">
        <f>VLOOKUP(pipeline!D2634,account,2,FALSE)</f>
        <v>employment</v>
      </c>
      <c r="J2634">
        <f t="shared" si="1950"/>
        <v>1997</v>
      </c>
      <c r="K2634">
        <f t="shared" si="1951"/>
        <v>882.12</v>
      </c>
      <c r="L2634">
        <f t="shared" si="1952"/>
        <v>2769</v>
      </c>
      <c r="M2634" t="str">
        <f t="shared" si="1953"/>
        <v>United States</v>
      </c>
      <c r="N2634">
        <f t="shared" si="1954"/>
        <v>0</v>
      </c>
      <c r="O2634" t="str">
        <f t="shared" si="1955"/>
        <v>GTX</v>
      </c>
      <c r="P2634">
        <f t="shared" si="1959"/>
        <v>5482</v>
      </c>
      <c r="Q2634" t="str">
        <f t="shared" si="1960"/>
        <v>Rocco Neubert</v>
      </c>
      <c r="R2634" t="str">
        <f t="shared" si="1961"/>
        <v>East</v>
      </c>
    </row>
    <row r="2635" spans="1:18">
      <c r="A2635" t="s">
        <v>2799</v>
      </c>
      <c r="B2635" t="s">
        <v>7</v>
      </c>
      <c r="C2635" t="s">
        <v>57</v>
      </c>
      <c r="D2635" t="s">
        <v>174</v>
      </c>
      <c r="E2635" t="s">
        <v>50</v>
      </c>
      <c r="F2635" s="1">
        <v>42887</v>
      </c>
      <c r="G2635" s="1">
        <v>42981</v>
      </c>
      <c r="H2635">
        <v>3527</v>
      </c>
      <c r="I2635" t="str">
        <f>VLOOKUP(pipeline!D2635,account,2,FALSE)</f>
        <v>software</v>
      </c>
      <c r="J2635">
        <f t="shared" si="1950"/>
        <v>1982</v>
      </c>
      <c r="K2635">
        <f t="shared" si="1951"/>
        <v>11698.03</v>
      </c>
      <c r="L2635">
        <f t="shared" si="1952"/>
        <v>34288</v>
      </c>
      <c r="M2635" t="str">
        <f t="shared" si="1953"/>
        <v>United States</v>
      </c>
      <c r="N2635">
        <f t="shared" si="1954"/>
        <v>0</v>
      </c>
      <c r="O2635" t="str">
        <f t="shared" si="1955"/>
        <v>MG</v>
      </c>
      <c r="P2635">
        <f t="shared" si="1959"/>
        <v>3393</v>
      </c>
      <c r="Q2635" t="str">
        <f t="shared" si="1960"/>
        <v>Cara Losch</v>
      </c>
      <c r="R2635" t="str">
        <f t="shared" si="1961"/>
        <v>East</v>
      </c>
    </row>
    <row r="2636" spans="1:18">
      <c r="A2636" t="s">
        <v>2800</v>
      </c>
      <c r="B2636" t="s">
        <v>25</v>
      </c>
      <c r="C2636" t="s">
        <v>59</v>
      </c>
      <c r="D2636" t="s">
        <v>145</v>
      </c>
      <c r="E2636" t="s">
        <v>52</v>
      </c>
      <c r="F2636" s="1">
        <v>42887</v>
      </c>
      <c r="G2636" s="1">
        <v>42897</v>
      </c>
      <c r="H2636">
        <v>0</v>
      </c>
      <c r="I2636" t="str">
        <f>VLOOKUP(pipeline!D2636,account,2,FALSE)</f>
        <v>marketing</v>
      </c>
      <c r="J2636">
        <f t="shared" ref="J2636:J2651" si="1962">VLOOKUP(D2636,account,3,FALSE)</f>
        <v>1985</v>
      </c>
      <c r="K2636">
        <f t="shared" ref="K2636:K2651" si="1963">VLOOKUP(D2636,account,4,FALSE)</f>
        <v>375.43</v>
      </c>
      <c r="L2636">
        <f t="shared" ref="L2636:L2651" si="1964">VLOOKUP(D2636,account,5,FALSE)</f>
        <v>1190</v>
      </c>
      <c r="M2636" t="str">
        <f t="shared" ref="M2636:M2651" si="1965">VLOOKUP(D2636,account,6,FALSE)</f>
        <v>United States</v>
      </c>
      <c r="N2636">
        <f t="shared" ref="N2636:N2651" si="1966">VLOOKUP(D2636,accounts,7,FALSE)</f>
        <v>0</v>
      </c>
      <c r="O2636" t="str">
        <f t="shared" ref="O2636:O2651" si="1967">VLOOKUP(C2636,products,2,FALSE)</f>
        <v>GTX</v>
      </c>
      <c r="P2636">
        <f t="shared" ref="P2636:P2651" si="1968">VLOOKUP(C2636,products,3,FALSE)</f>
        <v>5482</v>
      </c>
      <c r="Q2636" t="str">
        <f t="shared" ref="Q2636:Q2651" si="1969">VLOOKUP(B2636,sales,2,FALSE)</f>
        <v>Melvin Marxen</v>
      </c>
      <c r="R2636" t="str">
        <f t="shared" ref="R2636:R2651" si="1970">VLOOKUP(B2636,sales,3,FALSE)</f>
        <v>Central</v>
      </c>
    </row>
    <row r="2637" spans="1:18">
      <c r="A2637" t="s">
        <v>2801</v>
      </c>
      <c r="B2637" t="s">
        <v>25</v>
      </c>
      <c r="C2637" t="s">
        <v>56</v>
      </c>
      <c r="D2637" t="s">
        <v>158</v>
      </c>
      <c r="E2637" t="s">
        <v>52</v>
      </c>
      <c r="F2637" s="1">
        <v>42887</v>
      </c>
      <c r="G2637" s="1">
        <v>42971</v>
      </c>
      <c r="H2637">
        <v>0</v>
      </c>
      <c r="I2637" t="str">
        <f>VLOOKUP(pipeline!D2637,account,2,FALSE)</f>
        <v>finance</v>
      </c>
      <c r="J2637">
        <f t="shared" si="1962"/>
        <v>2006</v>
      </c>
      <c r="K2637">
        <f t="shared" si="1963"/>
        <v>1102.43</v>
      </c>
      <c r="L2637">
        <f t="shared" si="1964"/>
        <v>1759</v>
      </c>
      <c r="M2637" t="str">
        <f t="shared" si="1965"/>
        <v>United States</v>
      </c>
      <c r="N2637">
        <f t="shared" si="1966"/>
        <v>0</v>
      </c>
      <c r="O2637" t="str">
        <f t="shared" si="1967"/>
        <v>MG</v>
      </c>
      <c r="P2637">
        <f t="shared" si="1968"/>
        <v>55</v>
      </c>
      <c r="Q2637" t="str">
        <f t="shared" si="1969"/>
        <v>Melvin Marxen</v>
      </c>
      <c r="R2637" t="str">
        <f t="shared" si="1970"/>
        <v>Central</v>
      </c>
    </row>
    <row r="2638" spans="1:18">
      <c r="A2638" t="s">
        <v>2802</v>
      </c>
      <c r="B2638" t="s">
        <v>25</v>
      </c>
      <c r="C2638" t="s">
        <v>57</v>
      </c>
      <c r="D2638" t="s">
        <v>117</v>
      </c>
      <c r="E2638" t="s">
        <v>52</v>
      </c>
      <c r="F2638" s="1">
        <v>42887</v>
      </c>
      <c r="G2638" s="1">
        <v>42954</v>
      </c>
      <c r="H2638">
        <v>0</v>
      </c>
      <c r="I2638" t="str">
        <f>VLOOKUP(pipeline!D2638,account,2,FALSE)</f>
        <v>services</v>
      </c>
      <c r="J2638">
        <f t="shared" si="1962"/>
        <v>1997</v>
      </c>
      <c r="K2638">
        <f t="shared" si="1963"/>
        <v>2041.73</v>
      </c>
      <c r="L2638">
        <f t="shared" si="1964"/>
        <v>5276</v>
      </c>
      <c r="M2638" t="str">
        <f t="shared" si="1965"/>
        <v>United States</v>
      </c>
      <c r="N2638">
        <f t="shared" si="1966"/>
        <v>0</v>
      </c>
      <c r="O2638" t="str">
        <f t="shared" si="1967"/>
        <v>MG</v>
      </c>
      <c r="P2638">
        <f t="shared" si="1968"/>
        <v>3393</v>
      </c>
      <c r="Q2638" t="str">
        <f t="shared" si="1969"/>
        <v>Melvin Marxen</v>
      </c>
      <c r="R2638" t="str">
        <f t="shared" si="1970"/>
        <v>Central</v>
      </c>
    </row>
    <row r="2639" spans="1:18">
      <c r="A2639" t="s">
        <v>2803</v>
      </c>
      <c r="B2639" t="s">
        <v>25</v>
      </c>
      <c r="C2639" t="s">
        <v>55</v>
      </c>
      <c r="D2639" t="s">
        <v>309</v>
      </c>
      <c r="E2639" t="s">
        <v>50</v>
      </c>
      <c r="F2639" s="1">
        <v>42887</v>
      </c>
      <c r="G2639" s="1">
        <v>42900</v>
      </c>
      <c r="H2639">
        <v>565</v>
      </c>
      <c r="I2639" t="str">
        <f>VLOOKUP(pipeline!D2639,account,2,FALSE)</f>
        <v>marketing</v>
      </c>
      <c r="J2639">
        <f t="shared" si="1962"/>
        <v>1986</v>
      </c>
      <c r="K2639">
        <f t="shared" si="1963"/>
        <v>2403.58</v>
      </c>
      <c r="L2639">
        <f t="shared" si="1964"/>
        <v>8801</v>
      </c>
      <c r="M2639" t="str">
        <f t="shared" si="1965"/>
        <v>United States</v>
      </c>
      <c r="N2639">
        <f t="shared" si="1966"/>
        <v>0</v>
      </c>
      <c r="O2639" t="str">
        <f t="shared" si="1967"/>
        <v>GTX</v>
      </c>
      <c r="P2639">
        <f t="shared" si="1968"/>
        <v>550</v>
      </c>
      <c r="Q2639" t="str">
        <f t="shared" si="1969"/>
        <v>Melvin Marxen</v>
      </c>
      <c r="R2639" t="str">
        <f t="shared" si="1970"/>
        <v>Central</v>
      </c>
    </row>
    <row r="2640" spans="1:18">
      <c r="A2640" t="s">
        <v>2804</v>
      </c>
      <c r="B2640" t="s">
        <v>25</v>
      </c>
      <c r="C2640" t="s">
        <v>57</v>
      </c>
      <c r="D2640" t="s">
        <v>89</v>
      </c>
      <c r="E2640" t="s">
        <v>50</v>
      </c>
      <c r="F2640" s="1">
        <v>42887</v>
      </c>
      <c r="G2640" s="1">
        <v>42895</v>
      </c>
      <c r="H2640">
        <v>3771</v>
      </c>
      <c r="I2640" t="str">
        <f>VLOOKUP(pipeline!D2640,account,2,FALSE)</f>
        <v>medical</v>
      </c>
      <c r="J2640">
        <f t="shared" si="1962"/>
        <v>1992</v>
      </c>
      <c r="K2640">
        <f t="shared" si="1963"/>
        <v>3922.42</v>
      </c>
      <c r="L2640">
        <f t="shared" si="1964"/>
        <v>6837</v>
      </c>
      <c r="M2640" t="str">
        <f t="shared" si="1965"/>
        <v>United States</v>
      </c>
      <c r="N2640">
        <f t="shared" si="1966"/>
        <v>0</v>
      </c>
      <c r="O2640" t="str">
        <f t="shared" si="1967"/>
        <v>MG</v>
      </c>
      <c r="P2640">
        <f t="shared" si="1968"/>
        <v>3393</v>
      </c>
      <c r="Q2640" t="str">
        <f t="shared" si="1969"/>
        <v>Melvin Marxen</v>
      </c>
      <c r="R2640" t="str">
        <f t="shared" si="1970"/>
        <v>Central</v>
      </c>
    </row>
    <row r="2641" spans="1:18">
      <c r="A2641" t="s">
        <v>2805</v>
      </c>
      <c r="B2641" t="s">
        <v>13</v>
      </c>
      <c r="C2641" t="s">
        <v>57</v>
      </c>
      <c r="D2641" t="s">
        <v>112</v>
      </c>
      <c r="E2641" t="s">
        <v>52</v>
      </c>
      <c r="F2641" s="1">
        <v>42887</v>
      </c>
      <c r="G2641" s="1">
        <v>42956</v>
      </c>
      <c r="H2641">
        <v>0</v>
      </c>
      <c r="I2641" t="str">
        <f>VLOOKUP(pipeline!D2641,account,2,FALSE)</f>
        <v>retail</v>
      </c>
      <c r="J2641">
        <f t="shared" si="1962"/>
        <v>1990</v>
      </c>
      <c r="K2641">
        <f t="shared" si="1963"/>
        <v>4968.91</v>
      </c>
      <c r="L2641">
        <f t="shared" si="1964"/>
        <v>7523</v>
      </c>
      <c r="M2641" t="str">
        <f t="shared" si="1965"/>
        <v>United States</v>
      </c>
      <c r="N2641">
        <f t="shared" si="1966"/>
        <v>0</v>
      </c>
      <c r="O2641" t="str">
        <f t="shared" si="1967"/>
        <v>MG</v>
      </c>
      <c r="P2641">
        <f t="shared" si="1968"/>
        <v>3393</v>
      </c>
      <c r="Q2641" t="str">
        <f t="shared" si="1969"/>
        <v>Celia Rouche</v>
      </c>
      <c r="R2641" t="str">
        <f t="shared" si="1970"/>
        <v>West</v>
      </c>
    </row>
    <row r="2642" spans="1:18">
      <c r="A2642" t="s">
        <v>2806</v>
      </c>
      <c r="B2642" t="s">
        <v>26</v>
      </c>
      <c r="C2642" t="s">
        <v>59</v>
      </c>
      <c r="D2642" t="s">
        <v>238</v>
      </c>
      <c r="E2642" t="s">
        <v>50</v>
      </c>
      <c r="F2642" s="1">
        <v>42887</v>
      </c>
      <c r="G2642" s="1">
        <v>42980</v>
      </c>
      <c r="H2642">
        <v>6274</v>
      </c>
      <c r="I2642" t="str">
        <f>VLOOKUP(pipeline!D2642,account,2,FALSE)</f>
        <v>marketing</v>
      </c>
      <c r="J2642">
        <f t="shared" si="1962"/>
        <v>2012</v>
      </c>
      <c r="K2642">
        <f t="shared" si="1963"/>
        <v>45.39</v>
      </c>
      <c r="L2642">
        <f t="shared" si="1964"/>
        <v>100</v>
      </c>
      <c r="M2642" t="str">
        <f t="shared" si="1965"/>
        <v>United States</v>
      </c>
      <c r="N2642" t="str">
        <f t="shared" si="1966"/>
        <v>Inity</v>
      </c>
      <c r="O2642" t="str">
        <f t="shared" si="1967"/>
        <v>GTX</v>
      </c>
      <c r="P2642">
        <f t="shared" si="1968"/>
        <v>5482</v>
      </c>
      <c r="Q2642" t="str">
        <f t="shared" si="1969"/>
        <v>Melvin Marxen</v>
      </c>
      <c r="R2642" t="str">
        <f t="shared" si="1970"/>
        <v>Central</v>
      </c>
    </row>
    <row r="2643" spans="1:18">
      <c r="A2643" t="s">
        <v>2807</v>
      </c>
      <c r="B2643" t="s">
        <v>14</v>
      </c>
      <c r="C2643" t="s">
        <v>57</v>
      </c>
      <c r="D2643" t="s">
        <v>153</v>
      </c>
      <c r="E2643" t="s">
        <v>52</v>
      </c>
      <c r="F2643" s="1">
        <v>42887</v>
      </c>
      <c r="G2643" s="1">
        <v>42950</v>
      </c>
      <c r="H2643">
        <v>0</v>
      </c>
      <c r="I2643" t="str">
        <f>VLOOKUP(pipeline!D2643,account,2,FALSE)</f>
        <v>retail</v>
      </c>
      <c r="J2643">
        <f t="shared" si="1962"/>
        <v>2001</v>
      </c>
      <c r="K2643">
        <f t="shared" si="1963"/>
        <v>2437.85</v>
      </c>
      <c r="L2643">
        <f t="shared" si="1964"/>
        <v>4874</v>
      </c>
      <c r="M2643" t="str">
        <f t="shared" si="1965"/>
        <v>United States</v>
      </c>
      <c r="N2643">
        <f t="shared" si="1966"/>
        <v>0</v>
      </c>
      <c r="O2643" t="str">
        <f t="shared" si="1967"/>
        <v>MG</v>
      </c>
      <c r="P2643">
        <f t="shared" si="1968"/>
        <v>3393</v>
      </c>
      <c r="Q2643" t="str">
        <f t="shared" si="1969"/>
        <v>Celia Rouche</v>
      </c>
      <c r="R2643" t="str">
        <f t="shared" si="1970"/>
        <v>West</v>
      </c>
    </row>
    <row r="2644" spans="1:18">
      <c r="A2644" t="s">
        <v>2808</v>
      </c>
      <c r="B2644" t="s">
        <v>14</v>
      </c>
      <c r="C2644" t="s">
        <v>57</v>
      </c>
      <c r="D2644" t="s">
        <v>99</v>
      </c>
      <c r="E2644" t="s">
        <v>50</v>
      </c>
      <c r="F2644" s="1">
        <v>42887</v>
      </c>
      <c r="G2644" s="1">
        <v>42964</v>
      </c>
      <c r="H2644">
        <v>3480</v>
      </c>
      <c r="I2644" t="str">
        <f>VLOOKUP(pipeline!D2644,account,2,FALSE)</f>
        <v>marketing</v>
      </c>
      <c r="J2644">
        <f t="shared" si="1962"/>
        <v>2008</v>
      </c>
      <c r="K2644">
        <f t="shared" si="1963"/>
        <v>894.37</v>
      </c>
      <c r="L2644">
        <f t="shared" si="1964"/>
        <v>1593</v>
      </c>
      <c r="M2644" t="str">
        <f t="shared" si="1965"/>
        <v>Poland</v>
      </c>
      <c r="N2644">
        <f t="shared" si="1966"/>
        <v>0</v>
      </c>
      <c r="O2644" t="str">
        <f t="shared" si="1967"/>
        <v>MG</v>
      </c>
      <c r="P2644">
        <f t="shared" si="1968"/>
        <v>3393</v>
      </c>
      <c r="Q2644" t="str">
        <f t="shared" si="1969"/>
        <v>Celia Rouche</v>
      </c>
      <c r="R2644" t="str">
        <f t="shared" si="1970"/>
        <v>West</v>
      </c>
    </row>
    <row r="2645" spans="1:18">
      <c r="A2645" t="s">
        <v>2809</v>
      </c>
      <c r="B2645" t="s">
        <v>37</v>
      </c>
      <c r="C2645" t="s">
        <v>59</v>
      </c>
      <c r="D2645" t="s">
        <v>112</v>
      </c>
      <c r="E2645" t="s">
        <v>50</v>
      </c>
      <c r="F2645" s="1">
        <v>42887</v>
      </c>
      <c r="G2645" s="1">
        <v>42963</v>
      </c>
      <c r="H2645">
        <v>5770</v>
      </c>
      <c r="I2645" t="str">
        <f>VLOOKUP(pipeline!D2645,account,2,FALSE)</f>
        <v>retail</v>
      </c>
      <c r="J2645">
        <f t="shared" si="1962"/>
        <v>1990</v>
      </c>
      <c r="K2645">
        <f t="shared" si="1963"/>
        <v>4968.91</v>
      </c>
      <c r="L2645">
        <f t="shared" si="1964"/>
        <v>7523</v>
      </c>
      <c r="M2645" t="str">
        <f t="shared" si="1965"/>
        <v>United States</v>
      </c>
      <c r="N2645">
        <f t="shared" si="1966"/>
        <v>0</v>
      </c>
      <c r="O2645" t="str">
        <f t="shared" si="1967"/>
        <v>GTX</v>
      </c>
      <c r="P2645">
        <f t="shared" si="1968"/>
        <v>5482</v>
      </c>
      <c r="Q2645" t="str">
        <f t="shared" si="1969"/>
        <v>Summer Sewald</v>
      </c>
      <c r="R2645" t="str">
        <f t="shared" si="1970"/>
        <v>West</v>
      </c>
    </row>
    <row r="2646" spans="1:18">
      <c r="A2646" t="s">
        <v>2810</v>
      </c>
      <c r="B2646" t="s">
        <v>39</v>
      </c>
      <c r="C2646" t="s">
        <v>57</v>
      </c>
      <c r="D2646" t="s">
        <v>306</v>
      </c>
      <c r="E2646" t="s">
        <v>52</v>
      </c>
      <c r="F2646" s="1">
        <v>42887</v>
      </c>
      <c r="G2646" s="1">
        <v>42990</v>
      </c>
      <c r="H2646">
        <v>0</v>
      </c>
      <c r="I2646" t="str">
        <f>VLOOKUP(pipeline!D2646,account,2,FALSE)</f>
        <v>technolgy</v>
      </c>
      <c r="J2646">
        <f t="shared" si="1962"/>
        <v>1997</v>
      </c>
      <c r="K2646">
        <f t="shared" si="1963"/>
        <v>8170.38</v>
      </c>
      <c r="L2646">
        <f t="shared" si="1964"/>
        <v>16499</v>
      </c>
      <c r="M2646" t="str">
        <f t="shared" si="1965"/>
        <v>Korea</v>
      </c>
      <c r="N2646">
        <f t="shared" si="1966"/>
        <v>0</v>
      </c>
      <c r="O2646" t="str">
        <f t="shared" si="1967"/>
        <v>MG</v>
      </c>
      <c r="P2646">
        <f t="shared" si="1968"/>
        <v>3393</v>
      </c>
      <c r="Q2646" t="str">
        <f t="shared" si="1969"/>
        <v>Summer Sewald</v>
      </c>
      <c r="R2646" t="str">
        <f t="shared" si="1970"/>
        <v>West</v>
      </c>
    </row>
    <row r="2647" spans="1:18">
      <c r="A2647" t="s">
        <v>2811</v>
      </c>
      <c r="B2647" t="s">
        <v>21</v>
      </c>
      <c r="C2647" t="s">
        <v>59</v>
      </c>
      <c r="D2647" t="s">
        <v>198</v>
      </c>
      <c r="E2647" t="s">
        <v>52</v>
      </c>
      <c r="F2647" s="1">
        <v>42887</v>
      </c>
      <c r="G2647" s="1">
        <v>42976</v>
      </c>
      <c r="H2647">
        <v>0</v>
      </c>
      <c r="I2647" t="str">
        <f>VLOOKUP(pipeline!D2647,account,2,FALSE)</f>
        <v>employment</v>
      </c>
      <c r="J2647">
        <f t="shared" si="1962"/>
        <v>1997</v>
      </c>
      <c r="K2647">
        <f t="shared" si="1963"/>
        <v>291.27</v>
      </c>
      <c r="L2647">
        <f t="shared" si="1964"/>
        <v>586</v>
      </c>
      <c r="M2647" t="str">
        <f t="shared" si="1965"/>
        <v>United States</v>
      </c>
      <c r="N2647">
        <f t="shared" si="1966"/>
        <v>0</v>
      </c>
      <c r="O2647" t="str">
        <f t="shared" si="1967"/>
        <v>GTX</v>
      </c>
      <c r="P2647">
        <f t="shared" si="1968"/>
        <v>5482</v>
      </c>
      <c r="Q2647" t="str">
        <f t="shared" si="1969"/>
        <v>Dustin Brinkmann</v>
      </c>
      <c r="R2647" t="str">
        <f t="shared" si="1970"/>
        <v>Central</v>
      </c>
    </row>
    <row r="2648" spans="1:18">
      <c r="A2648" t="s">
        <v>2812</v>
      </c>
      <c r="B2648" t="s">
        <v>22</v>
      </c>
      <c r="C2648" t="s">
        <v>55</v>
      </c>
      <c r="D2648" t="s">
        <v>170</v>
      </c>
      <c r="E2648" t="s">
        <v>52</v>
      </c>
      <c r="F2648" s="1">
        <v>42887</v>
      </c>
      <c r="G2648" s="1">
        <v>42948</v>
      </c>
      <c r="H2648">
        <v>0</v>
      </c>
      <c r="I2648" t="str">
        <f>VLOOKUP(pipeline!D2648,account,2,FALSE)</f>
        <v>technolgy</v>
      </c>
      <c r="J2648">
        <f t="shared" si="1962"/>
        <v>1987</v>
      </c>
      <c r="K2648">
        <f t="shared" si="1963"/>
        <v>2938.67</v>
      </c>
      <c r="L2648">
        <f t="shared" si="1964"/>
        <v>8775</v>
      </c>
      <c r="M2648" t="str">
        <f t="shared" si="1965"/>
        <v>Panama</v>
      </c>
      <c r="N2648">
        <f t="shared" si="1966"/>
        <v>0</v>
      </c>
      <c r="O2648" t="str">
        <f t="shared" si="1967"/>
        <v>GTX</v>
      </c>
      <c r="P2648">
        <f t="shared" si="1968"/>
        <v>550</v>
      </c>
      <c r="Q2648" t="str">
        <f t="shared" si="1969"/>
        <v>Dustin Brinkmann</v>
      </c>
      <c r="R2648" t="str">
        <f t="shared" si="1970"/>
        <v>Central</v>
      </c>
    </row>
    <row r="2649" spans="1:18">
      <c r="A2649" t="s">
        <v>2813</v>
      </c>
      <c r="B2649" t="s">
        <v>29</v>
      </c>
      <c r="C2649" t="s">
        <v>55</v>
      </c>
      <c r="D2649" t="s">
        <v>216</v>
      </c>
      <c r="E2649" t="s">
        <v>52</v>
      </c>
      <c r="F2649" s="1">
        <v>42887</v>
      </c>
      <c r="G2649" s="1">
        <v>42999</v>
      </c>
      <c r="H2649">
        <v>0</v>
      </c>
      <c r="I2649" t="str">
        <f>VLOOKUP(pipeline!D2649,account,2,FALSE)</f>
        <v>entertainment</v>
      </c>
      <c r="J2649">
        <f t="shared" si="1962"/>
        <v>1998</v>
      </c>
      <c r="K2649">
        <f t="shared" si="1963"/>
        <v>217.87</v>
      </c>
      <c r="L2649">
        <f t="shared" si="1964"/>
        <v>551</v>
      </c>
      <c r="M2649" t="str">
        <f t="shared" si="1965"/>
        <v>United States</v>
      </c>
      <c r="N2649">
        <f t="shared" si="1966"/>
        <v>0</v>
      </c>
      <c r="O2649" t="str">
        <f t="shared" si="1967"/>
        <v>GTX</v>
      </c>
      <c r="P2649">
        <f t="shared" si="1968"/>
        <v>550</v>
      </c>
      <c r="Q2649" t="str">
        <f t="shared" si="1969"/>
        <v>Melvin Marxen</v>
      </c>
      <c r="R2649" t="str">
        <f t="shared" si="1970"/>
        <v>Central</v>
      </c>
    </row>
    <row r="2650" spans="1:18">
      <c r="A2650" t="s">
        <v>2814</v>
      </c>
      <c r="B2650" t="s">
        <v>29</v>
      </c>
      <c r="C2650" t="s">
        <v>55</v>
      </c>
      <c r="D2650" t="s">
        <v>89</v>
      </c>
      <c r="E2650" t="s">
        <v>52</v>
      </c>
      <c r="F2650" s="1">
        <v>42887</v>
      </c>
      <c r="G2650" s="1">
        <v>43003</v>
      </c>
      <c r="H2650">
        <v>0</v>
      </c>
      <c r="I2650" t="str">
        <f>VLOOKUP(pipeline!D2650,account,2,FALSE)</f>
        <v>medical</v>
      </c>
      <c r="J2650">
        <f t="shared" si="1962"/>
        <v>1992</v>
      </c>
      <c r="K2650">
        <f t="shared" si="1963"/>
        <v>3922.42</v>
      </c>
      <c r="L2650">
        <f t="shared" si="1964"/>
        <v>6837</v>
      </c>
      <c r="M2650" t="str">
        <f t="shared" si="1965"/>
        <v>United States</v>
      </c>
      <c r="N2650">
        <f t="shared" si="1966"/>
        <v>0</v>
      </c>
      <c r="O2650" t="str">
        <f t="shared" si="1967"/>
        <v>GTX</v>
      </c>
      <c r="P2650">
        <f t="shared" si="1968"/>
        <v>550</v>
      </c>
      <c r="Q2650" t="str">
        <f t="shared" si="1969"/>
        <v>Melvin Marxen</v>
      </c>
      <c r="R2650" t="str">
        <f t="shared" si="1970"/>
        <v>Central</v>
      </c>
    </row>
    <row r="2651" spans="1:18">
      <c r="A2651" t="s">
        <v>2815</v>
      </c>
      <c r="B2651" t="s">
        <v>35</v>
      </c>
      <c r="C2651" t="s">
        <v>55</v>
      </c>
      <c r="D2651" t="s">
        <v>210</v>
      </c>
      <c r="E2651" t="s">
        <v>50</v>
      </c>
      <c r="F2651" s="1">
        <v>42887</v>
      </c>
      <c r="G2651" s="1">
        <v>42898</v>
      </c>
      <c r="H2651">
        <v>562</v>
      </c>
      <c r="I2651" t="str">
        <f>VLOOKUP(pipeline!D2651,account,2,FALSE)</f>
        <v>technolgy</v>
      </c>
      <c r="J2651">
        <f t="shared" si="1962"/>
        <v>1980</v>
      </c>
      <c r="K2651">
        <f t="shared" si="1963"/>
        <v>7708.38</v>
      </c>
      <c r="L2651">
        <f t="shared" si="1964"/>
        <v>13756</v>
      </c>
      <c r="M2651" t="str">
        <f t="shared" si="1965"/>
        <v>United States</v>
      </c>
      <c r="N2651">
        <f t="shared" si="1966"/>
        <v>0</v>
      </c>
      <c r="O2651" t="str">
        <f t="shared" si="1967"/>
        <v>GTX</v>
      </c>
      <c r="P2651">
        <f t="shared" si="1968"/>
        <v>550</v>
      </c>
      <c r="Q2651" t="str">
        <f t="shared" si="1969"/>
        <v>Rocco Neubert</v>
      </c>
      <c r="R2651" t="str">
        <f t="shared" si="1970"/>
        <v>East</v>
      </c>
    </row>
    <row r="2652" spans="1:18">
      <c r="A2652" t="s">
        <v>2816</v>
      </c>
      <c r="B2652" t="s">
        <v>17</v>
      </c>
      <c r="C2652" t="s">
        <v>57</v>
      </c>
      <c r="D2652" t="s">
        <v>621</v>
      </c>
      <c r="E2652" t="s">
        <v>52</v>
      </c>
      <c r="F2652" s="1">
        <v>42887</v>
      </c>
      <c r="G2652" s="1">
        <v>42969</v>
      </c>
      <c r="H2652">
        <v>0</v>
      </c>
      <c r="I2652" t="str">
        <f>VLOOKUP(pipeline!D2652,account,2,FALSE)</f>
        <v>services</v>
      </c>
      <c r="J2652">
        <f t="shared" ref="J2652:J2660" si="1971">VLOOKUP(D2652,account,3,FALSE)</f>
        <v>1991</v>
      </c>
      <c r="K2652">
        <f t="shared" ref="K2652:K2660" si="1972">VLOOKUP(D2652,account,4,FALSE)</f>
        <v>1012.72</v>
      </c>
      <c r="L2652">
        <f t="shared" ref="L2652:L2660" si="1973">VLOOKUP(D2652,account,5,FALSE)</f>
        <v>3492</v>
      </c>
      <c r="M2652" t="str">
        <f t="shared" ref="M2652:M2660" si="1974">VLOOKUP(D2652,account,6,FALSE)</f>
        <v>Germany</v>
      </c>
      <c r="N2652">
        <f t="shared" ref="N2652:N2660" si="1975">VLOOKUP(D2652,accounts,7,FALSE)</f>
        <v>0</v>
      </c>
      <c r="O2652" t="str">
        <f t="shared" ref="O2652:O2660" si="1976">VLOOKUP(C2652,products,2,FALSE)</f>
        <v>MG</v>
      </c>
      <c r="P2652">
        <f t="shared" ref="P2652:P2684" si="1977">VLOOKUP(C2652,products,3,FALSE)</f>
        <v>3393</v>
      </c>
      <c r="Q2652" t="str">
        <f t="shared" ref="Q2652:Q2684" si="1978">VLOOKUP(B2652,sales,2,FALSE)</f>
        <v>Celia Rouche</v>
      </c>
      <c r="R2652" t="str">
        <f t="shared" ref="R2652:R2684" si="1979">VLOOKUP(B2652,sales,3,FALSE)</f>
        <v>West</v>
      </c>
    </row>
    <row r="2653" spans="1:18">
      <c r="A2653" t="s">
        <v>2817</v>
      </c>
      <c r="B2653" t="s">
        <v>10</v>
      </c>
      <c r="C2653" t="s">
        <v>56</v>
      </c>
      <c r="D2653" t="s">
        <v>228</v>
      </c>
      <c r="E2653" t="s">
        <v>50</v>
      </c>
      <c r="F2653" s="1">
        <v>42887</v>
      </c>
      <c r="G2653" s="1">
        <v>42980</v>
      </c>
      <c r="H2653">
        <v>38</v>
      </c>
      <c r="I2653" t="str">
        <f>VLOOKUP(pipeline!D2653,account,2,FALSE)</f>
        <v>finance</v>
      </c>
      <c r="J2653">
        <f t="shared" si="1971"/>
        <v>1994</v>
      </c>
      <c r="K2653">
        <f t="shared" si="1972"/>
        <v>355.23</v>
      </c>
      <c r="L2653">
        <f t="shared" si="1973"/>
        <v>853</v>
      </c>
      <c r="M2653" t="str">
        <f t="shared" si="1974"/>
        <v>United States</v>
      </c>
      <c r="N2653">
        <f t="shared" si="1975"/>
        <v>0</v>
      </c>
      <c r="O2653" t="str">
        <f t="shared" si="1976"/>
        <v>MG</v>
      </c>
      <c r="P2653">
        <f t="shared" si="1977"/>
        <v>55</v>
      </c>
      <c r="Q2653" t="str">
        <f t="shared" si="1978"/>
        <v>Cara Losch</v>
      </c>
      <c r="R2653" t="str">
        <f t="shared" si="1979"/>
        <v>East</v>
      </c>
    </row>
    <row r="2654" spans="1:18">
      <c r="A2654" t="s">
        <v>2818</v>
      </c>
      <c r="B2654" t="s">
        <v>41</v>
      </c>
      <c r="C2654" t="s">
        <v>57</v>
      </c>
      <c r="D2654" t="s">
        <v>103</v>
      </c>
      <c r="E2654" t="s">
        <v>50</v>
      </c>
      <c r="F2654" s="1">
        <v>42887</v>
      </c>
      <c r="G2654" s="1">
        <v>42952</v>
      </c>
      <c r="H2654">
        <v>3184</v>
      </c>
      <c r="I2654" t="str">
        <f>VLOOKUP(pipeline!D2654,account,2,FALSE)</f>
        <v>employment</v>
      </c>
      <c r="J2654">
        <f t="shared" si="1971"/>
        <v>1988</v>
      </c>
      <c r="K2654">
        <f t="shared" si="1972"/>
        <v>2059.9</v>
      </c>
      <c r="L2654">
        <f t="shared" si="1973"/>
        <v>3644</v>
      </c>
      <c r="M2654" t="str">
        <f t="shared" si="1974"/>
        <v>United States</v>
      </c>
      <c r="N2654">
        <f t="shared" si="1975"/>
        <v>0</v>
      </c>
      <c r="O2654" t="str">
        <f t="shared" si="1976"/>
        <v>MG</v>
      </c>
      <c r="P2654">
        <f t="shared" si="1977"/>
        <v>3393</v>
      </c>
      <c r="Q2654" t="str">
        <f t="shared" si="1978"/>
        <v>Summer Sewald</v>
      </c>
      <c r="R2654" t="str">
        <f t="shared" si="1979"/>
        <v>West</v>
      </c>
    </row>
    <row r="2655" spans="1:18">
      <c r="A2655" t="s">
        <v>2819</v>
      </c>
      <c r="B2655" t="s">
        <v>19</v>
      </c>
      <c r="C2655" t="s">
        <v>59</v>
      </c>
      <c r="D2655" t="s">
        <v>155</v>
      </c>
      <c r="E2655" t="s">
        <v>50</v>
      </c>
      <c r="F2655" s="1">
        <v>42888</v>
      </c>
      <c r="G2655" s="1">
        <v>42995</v>
      </c>
      <c r="H2655">
        <v>5373</v>
      </c>
      <c r="I2655" t="str">
        <f>VLOOKUP(pipeline!D2655,account,2,FALSE)</f>
        <v>technolgy</v>
      </c>
      <c r="J2655">
        <f t="shared" si="1971"/>
        <v>1983</v>
      </c>
      <c r="K2655">
        <f t="shared" si="1972"/>
        <v>1008.06</v>
      </c>
      <c r="L2655">
        <f t="shared" si="1973"/>
        <v>1238</v>
      </c>
      <c r="M2655" t="str">
        <f t="shared" si="1974"/>
        <v>United States</v>
      </c>
      <c r="N2655">
        <f t="shared" si="1975"/>
        <v>0</v>
      </c>
      <c r="O2655" t="str">
        <f t="shared" si="1976"/>
        <v>GTX</v>
      </c>
      <c r="P2655">
        <f t="shared" si="1977"/>
        <v>5482</v>
      </c>
      <c r="Q2655" t="str">
        <f t="shared" si="1978"/>
        <v>Dustin Brinkmann</v>
      </c>
      <c r="R2655" t="str">
        <f t="shared" si="1979"/>
        <v>Central</v>
      </c>
    </row>
    <row r="2656" spans="1:18">
      <c r="A2656" t="s">
        <v>2820</v>
      </c>
      <c r="B2656" t="s">
        <v>31</v>
      </c>
      <c r="C2656" t="s">
        <v>58</v>
      </c>
      <c r="D2656" t="s">
        <v>627</v>
      </c>
      <c r="E2656" t="s">
        <v>50</v>
      </c>
      <c r="F2656" s="1">
        <v>42888</v>
      </c>
      <c r="G2656" s="1">
        <v>42983</v>
      </c>
      <c r="H2656">
        <v>1239</v>
      </c>
      <c r="I2656" t="str">
        <f>VLOOKUP(pipeline!D2656,account,2,FALSE)</f>
        <v>technolgy</v>
      </c>
      <c r="J2656">
        <f t="shared" si="1971"/>
        <v>1993</v>
      </c>
      <c r="K2656">
        <f t="shared" si="1972"/>
        <v>1242.32</v>
      </c>
      <c r="L2656">
        <f t="shared" si="1973"/>
        <v>3027</v>
      </c>
      <c r="M2656" t="str">
        <f t="shared" si="1974"/>
        <v>United States</v>
      </c>
      <c r="N2656" t="str">
        <f t="shared" si="1975"/>
        <v>Acme Corporation</v>
      </c>
      <c r="O2656" t="str">
        <f t="shared" si="1976"/>
        <v>GTX</v>
      </c>
      <c r="P2656">
        <f t="shared" si="1977"/>
        <v>1096</v>
      </c>
      <c r="Q2656" t="str">
        <f t="shared" si="1978"/>
        <v>Rocco Neubert</v>
      </c>
      <c r="R2656" t="str">
        <f t="shared" si="1979"/>
        <v>East</v>
      </c>
    </row>
    <row r="2657" spans="1:18">
      <c r="A2657" t="s">
        <v>2821</v>
      </c>
      <c r="B2657" t="s">
        <v>20</v>
      </c>
      <c r="C2657" t="s">
        <v>57</v>
      </c>
      <c r="D2657" t="s">
        <v>290</v>
      </c>
      <c r="E2657" t="s">
        <v>52</v>
      </c>
      <c r="F2657" s="1">
        <v>42888</v>
      </c>
      <c r="G2657" s="1">
        <v>42904</v>
      </c>
      <c r="H2657">
        <v>0</v>
      </c>
      <c r="I2657" t="str">
        <f>VLOOKUP(pipeline!D2657,account,2,FALSE)</f>
        <v>medical</v>
      </c>
      <c r="J2657">
        <f t="shared" si="1971"/>
        <v>2002</v>
      </c>
      <c r="K2657">
        <f t="shared" si="1972"/>
        <v>3178.24</v>
      </c>
      <c r="L2657">
        <f t="shared" si="1973"/>
        <v>4540</v>
      </c>
      <c r="M2657" t="str">
        <f t="shared" si="1974"/>
        <v>United States</v>
      </c>
      <c r="N2657">
        <f t="shared" si="1975"/>
        <v>0</v>
      </c>
      <c r="O2657" t="str">
        <f t="shared" si="1976"/>
        <v>MG</v>
      </c>
      <c r="P2657">
        <f t="shared" si="1977"/>
        <v>3393</v>
      </c>
      <c r="Q2657" t="str">
        <f t="shared" si="1978"/>
        <v>Dustin Brinkmann</v>
      </c>
      <c r="R2657" t="str">
        <f t="shared" si="1979"/>
        <v>Central</v>
      </c>
    </row>
    <row r="2658" spans="1:18">
      <c r="A2658" t="s">
        <v>2822</v>
      </c>
      <c r="B2658" t="s">
        <v>20</v>
      </c>
      <c r="C2658" t="s">
        <v>56</v>
      </c>
      <c r="D2658" t="s">
        <v>442</v>
      </c>
      <c r="E2658" t="s">
        <v>50</v>
      </c>
      <c r="F2658" s="1">
        <v>42888</v>
      </c>
      <c r="G2658" s="1">
        <v>42898</v>
      </c>
      <c r="H2658">
        <v>52</v>
      </c>
      <c r="I2658" t="str">
        <f>VLOOKUP(pipeline!D2658,account,2,FALSE)</f>
        <v>retail</v>
      </c>
      <c r="J2658">
        <f t="shared" si="1971"/>
        <v>1988</v>
      </c>
      <c r="K2658">
        <f t="shared" si="1972"/>
        <v>1376.8</v>
      </c>
      <c r="L2658">
        <f t="shared" si="1973"/>
        <v>1165</v>
      </c>
      <c r="M2658" t="str">
        <f t="shared" si="1974"/>
        <v>Belgium</v>
      </c>
      <c r="N2658">
        <f t="shared" si="1975"/>
        <v>0</v>
      </c>
      <c r="O2658" t="str">
        <f t="shared" si="1976"/>
        <v>MG</v>
      </c>
      <c r="P2658">
        <f t="shared" si="1977"/>
        <v>55</v>
      </c>
      <c r="Q2658" t="str">
        <f t="shared" si="1978"/>
        <v>Dustin Brinkmann</v>
      </c>
      <c r="R2658" t="str">
        <f t="shared" si="1979"/>
        <v>Central</v>
      </c>
    </row>
    <row r="2659" spans="1:18">
      <c r="A2659" t="s">
        <v>2823</v>
      </c>
      <c r="B2659" t="s">
        <v>7</v>
      </c>
      <c r="C2659" t="s">
        <v>55</v>
      </c>
      <c r="D2659" t="s">
        <v>121</v>
      </c>
      <c r="E2659" t="s">
        <v>50</v>
      </c>
      <c r="F2659" s="1">
        <v>42888</v>
      </c>
      <c r="G2659" s="1">
        <v>42997</v>
      </c>
      <c r="H2659">
        <v>651</v>
      </c>
      <c r="I2659" t="str">
        <f>VLOOKUP(pipeline!D2659,account,2,FALSE)</f>
        <v>retail</v>
      </c>
      <c r="J2659">
        <f t="shared" si="1971"/>
        <v>1995</v>
      </c>
      <c r="K2659">
        <f t="shared" si="1972"/>
        <v>5158.71</v>
      </c>
      <c r="L2659">
        <f t="shared" si="1973"/>
        <v>17479</v>
      </c>
      <c r="M2659" t="str">
        <f t="shared" si="1974"/>
        <v>Japan</v>
      </c>
      <c r="N2659">
        <f t="shared" si="1975"/>
        <v>0</v>
      </c>
      <c r="O2659" t="str">
        <f t="shared" si="1976"/>
        <v>GTX</v>
      </c>
      <c r="P2659">
        <f t="shared" si="1977"/>
        <v>550</v>
      </c>
      <c r="Q2659" t="str">
        <f t="shared" si="1978"/>
        <v>Cara Losch</v>
      </c>
      <c r="R2659" t="str">
        <f t="shared" si="1979"/>
        <v>East</v>
      </c>
    </row>
    <row r="2660" spans="1:18">
      <c r="A2660" t="s">
        <v>2824</v>
      </c>
      <c r="B2660" t="s">
        <v>25</v>
      </c>
      <c r="C2660" t="s">
        <v>59</v>
      </c>
      <c r="D2660" t="s">
        <v>129</v>
      </c>
      <c r="E2660" t="s">
        <v>50</v>
      </c>
      <c r="F2660" s="1">
        <v>42888</v>
      </c>
      <c r="G2660" s="1">
        <v>42949</v>
      </c>
      <c r="H2660">
        <v>6026</v>
      </c>
      <c r="I2660" t="str">
        <f>VLOOKUP(pipeline!D2660,account,2,FALSE)</f>
        <v>marketing</v>
      </c>
      <c r="J2660">
        <f t="shared" si="1971"/>
        <v>1995</v>
      </c>
      <c r="K2660">
        <f t="shared" si="1972"/>
        <v>2173.98</v>
      </c>
      <c r="L2660">
        <f t="shared" si="1973"/>
        <v>2928</v>
      </c>
      <c r="M2660" t="str">
        <f t="shared" si="1974"/>
        <v>United States</v>
      </c>
      <c r="N2660" t="str">
        <f t="shared" si="1975"/>
        <v>Inity</v>
      </c>
      <c r="O2660" t="str">
        <f t="shared" si="1976"/>
        <v>GTX</v>
      </c>
      <c r="P2660">
        <f t="shared" si="1977"/>
        <v>5482</v>
      </c>
      <c r="Q2660" t="str">
        <f t="shared" si="1978"/>
        <v>Melvin Marxen</v>
      </c>
      <c r="R2660" t="str">
        <f t="shared" si="1979"/>
        <v>Central</v>
      </c>
    </row>
    <row r="2661" spans="1:18">
      <c r="A2661" t="s">
        <v>2825</v>
      </c>
      <c r="B2661" t="s">
        <v>37</v>
      </c>
      <c r="C2661" t="s">
        <v>59</v>
      </c>
      <c r="D2661" t="s">
        <v>134</v>
      </c>
      <c r="E2661" t="s">
        <v>50</v>
      </c>
      <c r="F2661" s="1">
        <v>42888</v>
      </c>
      <c r="G2661" s="1">
        <v>42983</v>
      </c>
      <c r="H2661">
        <v>5569</v>
      </c>
      <c r="I2661" t="str">
        <f>VLOOKUP(pipeline!D2661,account,2,FALSE)</f>
        <v>services</v>
      </c>
      <c r="J2661">
        <f t="shared" ref="J2661:J2684" si="1980">VLOOKUP(D2661,account,3,FALSE)</f>
        <v>2003</v>
      </c>
      <c r="K2661">
        <f t="shared" ref="K2661:K2684" si="1981">VLOOKUP(D2661,account,4,FALSE)</f>
        <v>692.19</v>
      </c>
      <c r="L2661">
        <f t="shared" ref="L2661:L2684" si="1982">VLOOKUP(D2661,account,5,FALSE)</f>
        <v>1922</v>
      </c>
      <c r="M2661" t="str">
        <f t="shared" ref="M2661:M2684" si="1983">VLOOKUP(D2661,account,6,FALSE)</f>
        <v>United States</v>
      </c>
      <c r="N2661">
        <f t="shared" ref="N2661:N2684" si="1984">VLOOKUP(D2661,accounts,7,FALSE)</f>
        <v>0</v>
      </c>
      <c r="O2661" t="str">
        <f t="shared" ref="O2661:O2684" si="1985">VLOOKUP(C2661,products,2,FALSE)</f>
        <v>GTX</v>
      </c>
      <c r="P2661">
        <f t="shared" si="1977"/>
        <v>5482</v>
      </c>
      <c r="Q2661" t="str">
        <f t="shared" si="1978"/>
        <v>Summer Sewald</v>
      </c>
      <c r="R2661" t="str">
        <f t="shared" si="1979"/>
        <v>West</v>
      </c>
    </row>
    <row r="2662" spans="1:18">
      <c r="A2662" t="s">
        <v>2826</v>
      </c>
      <c r="B2662" t="s">
        <v>27</v>
      </c>
      <c r="C2662" t="s">
        <v>55</v>
      </c>
      <c r="D2662" t="s">
        <v>208</v>
      </c>
      <c r="E2662" t="s">
        <v>52</v>
      </c>
      <c r="F2662" s="1">
        <v>42888</v>
      </c>
      <c r="G2662" s="1">
        <v>42972</v>
      </c>
      <c r="H2662">
        <v>0</v>
      </c>
      <c r="I2662" t="str">
        <f>VLOOKUP(pipeline!D2662,account,2,FALSE)</f>
        <v>software</v>
      </c>
      <c r="J2662">
        <f t="shared" si="1980"/>
        <v>1982</v>
      </c>
      <c r="K2662">
        <f t="shared" si="1981"/>
        <v>4618</v>
      </c>
      <c r="L2662">
        <f t="shared" si="1982"/>
        <v>10083</v>
      </c>
      <c r="M2662" t="str">
        <f t="shared" si="1983"/>
        <v>United States</v>
      </c>
      <c r="N2662">
        <f t="shared" si="1984"/>
        <v>0</v>
      </c>
      <c r="O2662" t="str">
        <f t="shared" si="1985"/>
        <v>GTX</v>
      </c>
      <c r="P2662">
        <f t="shared" si="1977"/>
        <v>550</v>
      </c>
      <c r="Q2662" t="str">
        <f t="shared" si="1978"/>
        <v>Melvin Marxen</v>
      </c>
      <c r="R2662" t="str">
        <f t="shared" si="1979"/>
        <v>Central</v>
      </c>
    </row>
    <row r="2663" spans="1:18">
      <c r="A2663" t="s">
        <v>2827</v>
      </c>
      <c r="B2663" t="s">
        <v>27</v>
      </c>
      <c r="C2663" t="s">
        <v>55</v>
      </c>
      <c r="D2663" t="s">
        <v>306</v>
      </c>
      <c r="E2663" t="s">
        <v>50</v>
      </c>
      <c r="F2663" s="1">
        <v>42888</v>
      </c>
      <c r="G2663" s="1">
        <v>42982</v>
      </c>
      <c r="H2663">
        <v>519</v>
      </c>
      <c r="I2663" t="str">
        <f>VLOOKUP(pipeline!D2663,account,2,FALSE)</f>
        <v>technolgy</v>
      </c>
      <c r="J2663">
        <f t="shared" si="1980"/>
        <v>1997</v>
      </c>
      <c r="K2663">
        <f t="shared" si="1981"/>
        <v>8170.38</v>
      </c>
      <c r="L2663">
        <f t="shared" si="1982"/>
        <v>16499</v>
      </c>
      <c r="M2663" t="str">
        <f t="shared" si="1983"/>
        <v>Korea</v>
      </c>
      <c r="N2663">
        <f t="shared" si="1984"/>
        <v>0</v>
      </c>
      <c r="O2663" t="str">
        <f t="shared" si="1985"/>
        <v>GTX</v>
      </c>
      <c r="P2663">
        <f t="shared" si="1977"/>
        <v>550</v>
      </c>
      <c r="Q2663" t="str">
        <f t="shared" si="1978"/>
        <v>Melvin Marxen</v>
      </c>
      <c r="R2663" t="str">
        <f t="shared" si="1979"/>
        <v>Central</v>
      </c>
    </row>
    <row r="2664" spans="1:18">
      <c r="A2664" t="s">
        <v>2828</v>
      </c>
      <c r="B2664" t="s">
        <v>38</v>
      </c>
      <c r="C2664" t="s">
        <v>55</v>
      </c>
      <c r="D2664" t="s">
        <v>106</v>
      </c>
      <c r="E2664" t="s">
        <v>50</v>
      </c>
      <c r="F2664" s="1">
        <v>42888</v>
      </c>
      <c r="G2664" s="1">
        <v>42983</v>
      </c>
      <c r="H2664">
        <v>558</v>
      </c>
      <c r="I2664" t="str">
        <f>VLOOKUP(pipeline!D2664,account,2,FALSE)</f>
        <v>software</v>
      </c>
      <c r="J2664">
        <f t="shared" si="1980"/>
        <v>1996</v>
      </c>
      <c r="K2664">
        <f t="shared" si="1981"/>
        <v>6354.87</v>
      </c>
      <c r="L2664">
        <f t="shared" si="1982"/>
        <v>16780</v>
      </c>
      <c r="M2664" t="str">
        <f t="shared" si="1983"/>
        <v>United States</v>
      </c>
      <c r="N2664" t="str">
        <f t="shared" si="1984"/>
        <v>Bubba Gump</v>
      </c>
      <c r="O2664" t="str">
        <f t="shared" si="1985"/>
        <v>GTX</v>
      </c>
      <c r="P2664">
        <f t="shared" si="1977"/>
        <v>550</v>
      </c>
      <c r="Q2664" t="str">
        <f t="shared" si="1978"/>
        <v>Summer Sewald</v>
      </c>
      <c r="R2664" t="str">
        <f t="shared" si="1979"/>
        <v>West</v>
      </c>
    </row>
    <row r="2665" spans="1:18">
      <c r="A2665" t="s">
        <v>2829</v>
      </c>
      <c r="B2665" t="s">
        <v>39</v>
      </c>
      <c r="C2665" t="s">
        <v>55</v>
      </c>
      <c r="D2665" t="s">
        <v>101</v>
      </c>
      <c r="E2665" t="s">
        <v>50</v>
      </c>
      <c r="F2665" s="1">
        <v>42888</v>
      </c>
      <c r="G2665" s="1">
        <v>42983</v>
      </c>
      <c r="H2665">
        <v>523</v>
      </c>
      <c r="I2665" t="str">
        <f>VLOOKUP(pipeline!D2665,account,2,FALSE)</f>
        <v>telecommunications</v>
      </c>
      <c r="J2665">
        <f t="shared" si="1980"/>
        <v>1999</v>
      </c>
      <c r="K2665">
        <f t="shared" si="1981"/>
        <v>1699.85</v>
      </c>
      <c r="L2665">
        <f t="shared" si="1982"/>
        <v>5108</v>
      </c>
      <c r="M2665" t="str">
        <f t="shared" si="1983"/>
        <v>United States</v>
      </c>
      <c r="N2665">
        <f t="shared" si="1984"/>
        <v>0</v>
      </c>
      <c r="O2665" t="str">
        <f t="shared" si="1985"/>
        <v>GTX</v>
      </c>
      <c r="P2665">
        <f t="shared" si="1977"/>
        <v>550</v>
      </c>
      <c r="Q2665" t="str">
        <f t="shared" si="1978"/>
        <v>Summer Sewald</v>
      </c>
      <c r="R2665" t="str">
        <f t="shared" si="1979"/>
        <v>West</v>
      </c>
    </row>
    <row r="2666" spans="1:18">
      <c r="A2666" t="s">
        <v>2830</v>
      </c>
      <c r="B2666" t="s">
        <v>21</v>
      </c>
      <c r="C2666" t="s">
        <v>56</v>
      </c>
      <c r="D2666" t="s">
        <v>241</v>
      </c>
      <c r="E2666" t="s">
        <v>52</v>
      </c>
      <c r="F2666" s="1">
        <v>42888</v>
      </c>
      <c r="G2666" s="1">
        <v>42949</v>
      </c>
      <c r="H2666">
        <v>0</v>
      </c>
      <c r="I2666" t="str">
        <f>VLOOKUP(pipeline!D2666,account,2,FALSE)</f>
        <v>finance</v>
      </c>
      <c r="J2666">
        <f t="shared" si="1980"/>
        <v>1991</v>
      </c>
      <c r="K2666">
        <f t="shared" si="1981"/>
        <v>2819.5</v>
      </c>
      <c r="L2666">
        <f t="shared" si="1982"/>
        <v>7227</v>
      </c>
      <c r="M2666" t="str">
        <f t="shared" si="1983"/>
        <v>United States</v>
      </c>
      <c r="N2666" t="str">
        <f t="shared" si="1984"/>
        <v>Golddex</v>
      </c>
      <c r="O2666" t="str">
        <f t="shared" si="1985"/>
        <v>MG</v>
      </c>
      <c r="P2666">
        <f t="shared" si="1977"/>
        <v>55</v>
      </c>
      <c r="Q2666" t="str">
        <f t="shared" si="1978"/>
        <v>Dustin Brinkmann</v>
      </c>
      <c r="R2666" t="str">
        <f t="shared" si="1979"/>
        <v>Central</v>
      </c>
    </row>
    <row r="2667" spans="1:18">
      <c r="A2667" t="s">
        <v>2831</v>
      </c>
      <c r="B2667" t="s">
        <v>21</v>
      </c>
      <c r="C2667" t="s">
        <v>55</v>
      </c>
      <c r="D2667" t="s">
        <v>143</v>
      </c>
      <c r="E2667" t="s">
        <v>50</v>
      </c>
      <c r="F2667" s="1">
        <v>42888</v>
      </c>
      <c r="G2667" s="1">
        <v>42956</v>
      </c>
      <c r="H2667">
        <v>588</v>
      </c>
      <c r="I2667" t="str">
        <f>VLOOKUP(pipeline!D2667,account,2,FALSE)</f>
        <v>finance</v>
      </c>
      <c r="J2667">
        <f t="shared" si="1980"/>
        <v>1987</v>
      </c>
      <c r="K2667">
        <f t="shared" si="1981"/>
        <v>1698.2</v>
      </c>
      <c r="L2667">
        <f t="shared" si="1982"/>
        <v>3798</v>
      </c>
      <c r="M2667" t="str">
        <f t="shared" si="1983"/>
        <v>United States</v>
      </c>
      <c r="N2667">
        <f t="shared" si="1984"/>
        <v>0</v>
      </c>
      <c r="O2667" t="str">
        <f t="shared" si="1985"/>
        <v>GTX</v>
      </c>
      <c r="P2667">
        <f t="shared" si="1977"/>
        <v>550</v>
      </c>
      <c r="Q2667" t="str">
        <f t="shared" si="1978"/>
        <v>Dustin Brinkmann</v>
      </c>
      <c r="R2667" t="str">
        <f t="shared" si="1979"/>
        <v>Central</v>
      </c>
    </row>
    <row r="2668" spans="1:18">
      <c r="A2668" t="s">
        <v>2832</v>
      </c>
      <c r="B2668" t="s">
        <v>28</v>
      </c>
      <c r="C2668" t="s">
        <v>59</v>
      </c>
      <c r="D2668" t="s">
        <v>226</v>
      </c>
      <c r="E2668" t="s">
        <v>50</v>
      </c>
      <c r="F2668" s="1">
        <v>42888</v>
      </c>
      <c r="G2668" s="1">
        <v>42968</v>
      </c>
      <c r="H2668">
        <v>5712</v>
      </c>
      <c r="I2668" t="str">
        <f>VLOOKUP(pipeline!D2668,account,2,FALSE)</f>
        <v>medical</v>
      </c>
      <c r="J2668">
        <f t="shared" si="1980"/>
        <v>2017</v>
      </c>
      <c r="K2668">
        <f t="shared" si="1981"/>
        <v>4.54</v>
      </c>
      <c r="L2668">
        <f t="shared" si="1982"/>
        <v>9</v>
      </c>
      <c r="M2668" t="str">
        <f t="shared" si="1983"/>
        <v>United States</v>
      </c>
      <c r="N2668">
        <f t="shared" si="1984"/>
        <v>0</v>
      </c>
      <c r="O2668" t="str">
        <f t="shared" si="1985"/>
        <v>GTX</v>
      </c>
      <c r="P2668">
        <f t="shared" si="1977"/>
        <v>5482</v>
      </c>
      <c r="Q2668" t="str">
        <f t="shared" si="1978"/>
        <v>Melvin Marxen</v>
      </c>
      <c r="R2668" t="str">
        <f t="shared" si="1979"/>
        <v>Central</v>
      </c>
    </row>
    <row r="2669" spans="1:18">
      <c r="A2669" t="s">
        <v>2833</v>
      </c>
      <c r="B2669" t="s">
        <v>40</v>
      </c>
      <c r="C2669" t="s">
        <v>58</v>
      </c>
      <c r="D2669" t="s">
        <v>151</v>
      </c>
      <c r="E2669" t="s">
        <v>50</v>
      </c>
      <c r="F2669" s="1">
        <v>42888</v>
      </c>
      <c r="G2669" s="1">
        <v>42976</v>
      </c>
      <c r="H2669">
        <v>1046</v>
      </c>
      <c r="I2669" t="str">
        <f>VLOOKUP(pipeline!D2669,account,2,FALSE)</f>
        <v>finance</v>
      </c>
      <c r="J2669">
        <f t="shared" si="1980"/>
        <v>2008</v>
      </c>
      <c r="K2669">
        <f t="shared" si="1981"/>
        <v>52.5</v>
      </c>
      <c r="L2669">
        <f t="shared" si="1982"/>
        <v>165</v>
      </c>
      <c r="M2669" t="str">
        <f t="shared" si="1983"/>
        <v>United States</v>
      </c>
      <c r="N2669">
        <f t="shared" si="1984"/>
        <v>0</v>
      </c>
      <c r="O2669" t="str">
        <f t="shared" si="1985"/>
        <v>GTX</v>
      </c>
      <c r="P2669">
        <f t="shared" si="1977"/>
        <v>1096</v>
      </c>
      <c r="Q2669" t="str">
        <f t="shared" si="1978"/>
        <v>Summer Sewald</v>
      </c>
      <c r="R2669" t="str">
        <f t="shared" si="1979"/>
        <v>West</v>
      </c>
    </row>
    <row r="2670" spans="1:18">
      <c r="A2670" t="s">
        <v>2834</v>
      </c>
      <c r="B2670" t="s">
        <v>40</v>
      </c>
      <c r="C2670" t="s">
        <v>56</v>
      </c>
      <c r="D2670" t="s">
        <v>273</v>
      </c>
      <c r="E2670" t="s">
        <v>50</v>
      </c>
      <c r="F2670" s="1">
        <v>42888</v>
      </c>
      <c r="G2670" s="1">
        <v>42964</v>
      </c>
      <c r="H2670">
        <v>54</v>
      </c>
      <c r="I2670" t="str">
        <f>VLOOKUP(pipeline!D2670,account,2,FALSE)</f>
        <v>retail</v>
      </c>
      <c r="J2670">
        <f t="shared" si="1980"/>
        <v>1996</v>
      </c>
      <c r="K2670">
        <f t="shared" si="1981"/>
        <v>2214.94</v>
      </c>
      <c r="L2670">
        <f t="shared" si="1982"/>
        <v>5374</v>
      </c>
      <c r="M2670" t="str">
        <f t="shared" si="1983"/>
        <v>United States</v>
      </c>
      <c r="N2670">
        <f t="shared" si="1984"/>
        <v>0</v>
      </c>
      <c r="O2670" t="str">
        <f t="shared" si="1985"/>
        <v>MG</v>
      </c>
      <c r="P2670">
        <f t="shared" si="1977"/>
        <v>55</v>
      </c>
      <c r="Q2670" t="str">
        <f t="shared" si="1978"/>
        <v>Summer Sewald</v>
      </c>
      <c r="R2670" t="str">
        <f t="shared" si="1979"/>
        <v>West</v>
      </c>
    </row>
    <row r="2671" spans="1:18">
      <c r="A2671" t="s">
        <v>2835</v>
      </c>
      <c r="B2671" t="s">
        <v>35</v>
      </c>
      <c r="C2671" t="s">
        <v>56</v>
      </c>
      <c r="D2671" t="s">
        <v>200</v>
      </c>
      <c r="E2671" t="s">
        <v>50</v>
      </c>
      <c r="F2671" s="1">
        <v>42888</v>
      </c>
      <c r="G2671" s="1">
        <v>43004</v>
      </c>
      <c r="H2671">
        <v>60</v>
      </c>
      <c r="I2671" t="str">
        <f>VLOOKUP(pipeline!D2671,account,2,FALSE)</f>
        <v>finance</v>
      </c>
      <c r="J2671">
        <f t="shared" si="1980"/>
        <v>1998</v>
      </c>
      <c r="K2671">
        <f t="shared" si="1981"/>
        <v>2022.14</v>
      </c>
      <c r="L2671">
        <f t="shared" si="1982"/>
        <v>5113</v>
      </c>
      <c r="M2671" t="str">
        <f t="shared" si="1983"/>
        <v>United States</v>
      </c>
      <c r="N2671">
        <f t="shared" si="1984"/>
        <v>0</v>
      </c>
      <c r="O2671" t="str">
        <f t="shared" si="1985"/>
        <v>MG</v>
      </c>
      <c r="P2671">
        <f t="shared" si="1977"/>
        <v>55</v>
      </c>
      <c r="Q2671" t="str">
        <f t="shared" si="1978"/>
        <v>Rocco Neubert</v>
      </c>
      <c r="R2671" t="str">
        <f t="shared" si="1979"/>
        <v>East</v>
      </c>
    </row>
    <row r="2672" spans="1:18">
      <c r="A2672" t="s">
        <v>2836</v>
      </c>
      <c r="B2672" t="s">
        <v>10</v>
      </c>
      <c r="C2672" t="s">
        <v>55</v>
      </c>
      <c r="D2672" t="s">
        <v>164</v>
      </c>
      <c r="E2672" t="s">
        <v>50</v>
      </c>
      <c r="F2672" s="1">
        <v>42888</v>
      </c>
      <c r="G2672" s="1">
        <v>42990</v>
      </c>
      <c r="H2672">
        <v>572</v>
      </c>
      <c r="I2672" t="str">
        <f>VLOOKUP(pipeline!D2672,account,2,FALSE)</f>
        <v>medical</v>
      </c>
      <c r="J2672">
        <f t="shared" si="1980"/>
        <v>1994</v>
      </c>
      <c r="K2672">
        <f t="shared" si="1981"/>
        <v>2818.38</v>
      </c>
      <c r="L2672">
        <f t="shared" si="1982"/>
        <v>6290</v>
      </c>
      <c r="M2672" t="str">
        <f t="shared" si="1983"/>
        <v>United States</v>
      </c>
      <c r="N2672">
        <f t="shared" si="1984"/>
        <v>0</v>
      </c>
      <c r="O2672" t="str">
        <f t="shared" si="1985"/>
        <v>GTX</v>
      </c>
      <c r="P2672">
        <f t="shared" si="1977"/>
        <v>550</v>
      </c>
      <c r="Q2672" t="str">
        <f t="shared" si="1978"/>
        <v>Cara Losch</v>
      </c>
      <c r="R2672" t="str">
        <f t="shared" si="1979"/>
        <v>East</v>
      </c>
    </row>
    <row r="2673" spans="1:18">
      <c r="A2673" t="s">
        <v>2837</v>
      </c>
      <c r="B2673" t="s">
        <v>10</v>
      </c>
      <c r="C2673" t="s">
        <v>56</v>
      </c>
      <c r="D2673" t="s">
        <v>226</v>
      </c>
      <c r="E2673" t="s">
        <v>50</v>
      </c>
      <c r="F2673" s="1">
        <v>42888</v>
      </c>
      <c r="G2673" s="1">
        <v>42977</v>
      </c>
      <c r="H2673">
        <v>55</v>
      </c>
      <c r="I2673" t="str">
        <f>VLOOKUP(pipeline!D2673,account,2,FALSE)</f>
        <v>medical</v>
      </c>
      <c r="J2673">
        <f t="shared" si="1980"/>
        <v>2017</v>
      </c>
      <c r="K2673">
        <f t="shared" si="1981"/>
        <v>4.54</v>
      </c>
      <c r="L2673">
        <f t="shared" si="1982"/>
        <v>9</v>
      </c>
      <c r="M2673" t="str">
        <f t="shared" si="1983"/>
        <v>United States</v>
      </c>
      <c r="N2673">
        <f t="shared" si="1984"/>
        <v>0</v>
      </c>
      <c r="O2673" t="str">
        <f t="shared" si="1985"/>
        <v>MG</v>
      </c>
      <c r="P2673">
        <f t="shared" si="1977"/>
        <v>55</v>
      </c>
      <c r="Q2673" t="str">
        <f t="shared" si="1978"/>
        <v>Cara Losch</v>
      </c>
      <c r="R2673" t="str">
        <f t="shared" si="1979"/>
        <v>East</v>
      </c>
    </row>
    <row r="2674" spans="1:18">
      <c r="A2674" t="s">
        <v>2838</v>
      </c>
      <c r="B2674" t="s">
        <v>10</v>
      </c>
      <c r="C2674" t="s">
        <v>56</v>
      </c>
      <c r="D2674" t="s">
        <v>124</v>
      </c>
      <c r="E2674" t="s">
        <v>50</v>
      </c>
      <c r="F2674" s="1">
        <v>42888</v>
      </c>
      <c r="G2674" s="1">
        <v>42969</v>
      </c>
      <c r="H2674">
        <v>51</v>
      </c>
      <c r="I2674" t="str">
        <f>VLOOKUP(pipeline!D2674,account,2,FALSE)</f>
        <v>entertainment</v>
      </c>
      <c r="J2674">
        <f t="shared" si="1980"/>
        <v>1989</v>
      </c>
      <c r="K2674">
        <f t="shared" si="1981"/>
        <v>3838.39</v>
      </c>
      <c r="L2674">
        <f t="shared" si="1982"/>
        <v>8274</v>
      </c>
      <c r="M2674" t="str">
        <f t="shared" si="1983"/>
        <v>United States</v>
      </c>
      <c r="N2674">
        <f t="shared" si="1984"/>
        <v>0</v>
      </c>
      <c r="O2674" t="str">
        <f t="shared" si="1985"/>
        <v>MG</v>
      </c>
      <c r="P2674">
        <f t="shared" si="1977"/>
        <v>55</v>
      </c>
      <c r="Q2674" t="str">
        <f t="shared" si="1978"/>
        <v>Cara Losch</v>
      </c>
      <c r="R2674" t="str">
        <f t="shared" si="1979"/>
        <v>East</v>
      </c>
    </row>
    <row r="2675" spans="1:18">
      <c r="A2675" t="s">
        <v>2839</v>
      </c>
      <c r="B2675" t="s">
        <v>32</v>
      </c>
      <c r="C2675" t="s">
        <v>59</v>
      </c>
      <c r="D2675" t="s">
        <v>115</v>
      </c>
      <c r="E2675" t="s">
        <v>52</v>
      </c>
      <c r="F2675" s="1">
        <v>42889</v>
      </c>
      <c r="G2675" s="1">
        <v>42971</v>
      </c>
      <c r="H2675">
        <v>0</v>
      </c>
      <c r="I2675" t="str">
        <f>VLOOKUP(pipeline!D2675,account,2,FALSE)</f>
        <v>finance</v>
      </c>
      <c r="J2675">
        <f t="shared" si="1980"/>
        <v>1993</v>
      </c>
      <c r="K2675">
        <f t="shared" si="1981"/>
        <v>646.1</v>
      </c>
      <c r="L2675">
        <f t="shared" si="1982"/>
        <v>883</v>
      </c>
      <c r="M2675" t="str">
        <f t="shared" si="1983"/>
        <v>United States</v>
      </c>
      <c r="N2675" t="str">
        <f t="shared" si="1984"/>
        <v>Golddex</v>
      </c>
      <c r="O2675" t="str">
        <f t="shared" si="1985"/>
        <v>GTX</v>
      </c>
      <c r="P2675">
        <f t="shared" si="1977"/>
        <v>5482</v>
      </c>
      <c r="Q2675" t="str">
        <f t="shared" si="1978"/>
        <v>Rocco Neubert</v>
      </c>
      <c r="R2675" t="str">
        <f t="shared" si="1979"/>
        <v>East</v>
      </c>
    </row>
    <row r="2676" spans="1:18">
      <c r="A2676" t="s">
        <v>2840</v>
      </c>
      <c r="B2676" t="s">
        <v>32</v>
      </c>
      <c r="C2676" t="s">
        <v>56</v>
      </c>
      <c r="D2676" t="s">
        <v>228</v>
      </c>
      <c r="E2676" t="s">
        <v>50</v>
      </c>
      <c r="F2676" s="1">
        <v>42889</v>
      </c>
      <c r="G2676" s="1">
        <v>42978</v>
      </c>
      <c r="H2676">
        <v>59</v>
      </c>
      <c r="I2676" t="str">
        <f>VLOOKUP(pipeline!D2676,account,2,FALSE)</f>
        <v>finance</v>
      </c>
      <c r="J2676">
        <f t="shared" si="1980"/>
        <v>1994</v>
      </c>
      <c r="K2676">
        <f t="shared" si="1981"/>
        <v>355.23</v>
      </c>
      <c r="L2676">
        <f t="shared" si="1982"/>
        <v>853</v>
      </c>
      <c r="M2676" t="str">
        <f t="shared" si="1983"/>
        <v>United States</v>
      </c>
      <c r="N2676">
        <f t="shared" si="1984"/>
        <v>0</v>
      </c>
      <c r="O2676" t="str">
        <f t="shared" si="1985"/>
        <v>MG</v>
      </c>
      <c r="P2676">
        <f t="shared" si="1977"/>
        <v>55</v>
      </c>
      <c r="Q2676" t="str">
        <f t="shared" si="1978"/>
        <v>Rocco Neubert</v>
      </c>
      <c r="R2676" t="str">
        <f t="shared" si="1979"/>
        <v>East</v>
      </c>
    </row>
    <row r="2677" spans="1:18">
      <c r="A2677" t="s">
        <v>2841</v>
      </c>
      <c r="B2677" t="s">
        <v>25</v>
      </c>
      <c r="C2677" t="s">
        <v>55</v>
      </c>
      <c r="D2677" t="s">
        <v>108</v>
      </c>
      <c r="E2677" t="s">
        <v>52</v>
      </c>
      <c r="F2677" s="1">
        <v>42889</v>
      </c>
      <c r="G2677" s="1">
        <v>42950</v>
      </c>
      <c r="H2677">
        <v>0</v>
      </c>
      <c r="I2677" t="str">
        <f>VLOOKUP(pipeline!D2677,account,2,FALSE)</f>
        <v>telecommunications</v>
      </c>
      <c r="J2677">
        <f t="shared" si="1980"/>
        <v>1988</v>
      </c>
      <c r="K2677">
        <f t="shared" si="1981"/>
        <v>5266.09</v>
      </c>
      <c r="L2677">
        <f t="shared" si="1982"/>
        <v>8595</v>
      </c>
      <c r="M2677" t="str">
        <f t="shared" si="1983"/>
        <v>United States</v>
      </c>
      <c r="N2677" t="str">
        <f t="shared" si="1984"/>
        <v>Sonron</v>
      </c>
      <c r="O2677" t="str">
        <f t="shared" si="1985"/>
        <v>GTX</v>
      </c>
      <c r="P2677">
        <f t="shared" si="1977"/>
        <v>550</v>
      </c>
      <c r="Q2677" t="str">
        <f t="shared" si="1978"/>
        <v>Melvin Marxen</v>
      </c>
      <c r="R2677" t="str">
        <f t="shared" si="1979"/>
        <v>Central</v>
      </c>
    </row>
    <row r="2678" spans="1:18">
      <c r="A2678" t="s">
        <v>2842</v>
      </c>
      <c r="B2678" t="s">
        <v>34</v>
      </c>
      <c r="C2678" t="s">
        <v>57</v>
      </c>
      <c r="D2678" t="s">
        <v>294</v>
      </c>
      <c r="E2678" t="s">
        <v>52</v>
      </c>
      <c r="F2678" s="1">
        <v>42889</v>
      </c>
      <c r="G2678" s="1">
        <v>42974</v>
      </c>
      <c r="H2678">
        <v>0</v>
      </c>
      <c r="I2678" t="str">
        <f>VLOOKUP(pipeline!D2678,account,2,FALSE)</f>
        <v>retail</v>
      </c>
      <c r="J2678">
        <f t="shared" si="1980"/>
        <v>2010</v>
      </c>
      <c r="K2678">
        <f t="shared" si="1981"/>
        <v>71.12</v>
      </c>
      <c r="L2678">
        <f t="shared" si="1982"/>
        <v>144</v>
      </c>
      <c r="M2678" t="str">
        <f t="shared" si="1983"/>
        <v>United States</v>
      </c>
      <c r="N2678">
        <f t="shared" si="1984"/>
        <v>0</v>
      </c>
      <c r="O2678" t="str">
        <f t="shared" si="1985"/>
        <v>MG</v>
      </c>
      <c r="P2678">
        <f t="shared" si="1977"/>
        <v>3393</v>
      </c>
      <c r="Q2678" t="str">
        <f t="shared" si="1978"/>
        <v>Rocco Neubert</v>
      </c>
      <c r="R2678" t="str">
        <f t="shared" si="1979"/>
        <v>East</v>
      </c>
    </row>
    <row r="2679" spans="1:18">
      <c r="A2679" t="s">
        <v>2843</v>
      </c>
      <c r="B2679" t="s">
        <v>37</v>
      </c>
      <c r="C2679" t="s">
        <v>55</v>
      </c>
      <c r="D2679" t="s">
        <v>153</v>
      </c>
      <c r="E2679" t="s">
        <v>52</v>
      </c>
      <c r="F2679" s="1">
        <v>42889</v>
      </c>
      <c r="G2679" s="1">
        <v>42959</v>
      </c>
      <c r="H2679">
        <v>0</v>
      </c>
      <c r="I2679" t="str">
        <f>VLOOKUP(pipeline!D2679,account,2,FALSE)</f>
        <v>retail</v>
      </c>
      <c r="J2679">
        <f t="shared" si="1980"/>
        <v>2001</v>
      </c>
      <c r="K2679">
        <f t="shared" si="1981"/>
        <v>2437.85</v>
      </c>
      <c r="L2679">
        <f t="shared" si="1982"/>
        <v>4874</v>
      </c>
      <c r="M2679" t="str">
        <f t="shared" si="1983"/>
        <v>United States</v>
      </c>
      <c r="N2679">
        <f t="shared" si="1984"/>
        <v>0</v>
      </c>
      <c r="O2679" t="str">
        <f t="shared" si="1985"/>
        <v>GTX</v>
      </c>
      <c r="P2679">
        <f t="shared" si="1977"/>
        <v>550</v>
      </c>
      <c r="Q2679" t="str">
        <f t="shared" si="1978"/>
        <v>Summer Sewald</v>
      </c>
      <c r="R2679" t="str">
        <f t="shared" si="1979"/>
        <v>West</v>
      </c>
    </row>
    <row r="2680" spans="1:18">
      <c r="A2680" t="s">
        <v>2844</v>
      </c>
      <c r="B2680" t="s">
        <v>27</v>
      </c>
      <c r="C2680" t="s">
        <v>55</v>
      </c>
      <c r="D2680" t="s">
        <v>108</v>
      </c>
      <c r="E2680" t="s">
        <v>50</v>
      </c>
      <c r="F2680" s="1">
        <v>42889</v>
      </c>
      <c r="G2680" s="1">
        <v>42908</v>
      </c>
      <c r="H2680">
        <v>639</v>
      </c>
      <c r="I2680" t="str">
        <f>VLOOKUP(pipeline!D2680,account,2,FALSE)</f>
        <v>telecommunications</v>
      </c>
      <c r="J2680">
        <f t="shared" si="1980"/>
        <v>1988</v>
      </c>
      <c r="K2680">
        <f t="shared" si="1981"/>
        <v>5266.09</v>
      </c>
      <c r="L2680">
        <f t="shared" si="1982"/>
        <v>8595</v>
      </c>
      <c r="M2680" t="str">
        <f t="shared" si="1983"/>
        <v>United States</v>
      </c>
      <c r="N2680" t="str">
        <f t="shared" si="1984"/>
        <v>Sonron</v>
      </c>
      <c r="O2680" t="str">
        <f t="shared" si="1985"/>
        <v>GTX</v>
      </c>
      <c r="P2680">
        <f t="shared" si="1977"/>
        <v>550</v>
      </c>
      <c r="Q2680" t="str">
        <f t="shared" si="1978"/>
        <v>Melvin Marxen</v>
      </c>
      <c r="R2680" t="str">
        <f t="shared" si="1979"/>
        <v>Central</v>
      </c>
    </row>
    <row r="2681" spans="1:18">
      <c r="A2681" t="s">
        <v>2845</v>
      </c>
      <c r="B2681" t="s">
        <v>27</v>
      </c>
      <c r="C2681" t="s">
        <v>58</v>
      </c>
      <c r="D2681" t="s">
        <v>221</v>
      </c>
      <c r="E2681" t="s">
        <v>50</v>
      </c>
      <c r="F2681" s="1">
        <v>42889</v>
      </c>
      <c r="G2681" s="1">
        <v>42907</v>
      </c>
      <c r="H2681">
        <v>1040</v>
      </c>
      <c r="I2681" t="str">
        <f>VLOOKUP(pipeline!D2681,account,2,FALSE)</f>
        <v>technolgy</v>
      </c>
      <c r="J2681">
        <f t="shared" si="1980"/>
        <v>2000</v>
      </c>
      <c r="K2681">
        <f t="shared" si="1981"/>
        <v>1223.72</v>
      </c>
      <c r="L2681">
        <f t="shared" si="1982"/>
        <v>2497</v>
      </c>
      <c r="M2681" t="str">
        <f t="shared" si="1983"/>
        <v>Norway</v>
      </c>
      <c r="N2681">
        <f t="shared" si="1984"/>
        <v>0</v>
      </c>
      <c r="O2681" t="str">
        <f t="shared" si="1985"/>
        <v>GTX</v>
      </c>
      <c r="P2681">
        <f t="shared" si="1977"/>
        <v>1096</v>
      </c>
      <c r="Q2681" t="str">
        <f t="shared" si="1978"/>
        <v>Melvin Marxen</v>
      </c>
      <c r="R2681" t="str">
        <f t="shared" si="1979"/>
        <v>Central</v>
      </c>
    </row>
    <row r="2682" spans="1:18">
      <c r="A2682" t="s">
        <v>2846</v>
      </c>
      <c r="B2682" t="s">
        <v>38</v>
      </c>
      <c r="C2682" t="s">
        <v>58</v>
      </c>
      <c r="D2682" t="s">
        <v>153</v>
      </c>
      <c r="E2682" t="s">
        <v>52</v>
      </c>
      <c r="F2682" s="1">
        <v>42889</v>
      </c>
      <c r="G2682" s="1">
        <v>42954</v>
      </c>
      <c r="H2682">
        <v>0</v>
      </c>
      <c r="I2682" t="str">
        <f>VLOOKUP(pipeline!D2682,account,2,FALSE)</f>
        <v>retail</v>
      </c>
      <c r="J2682">
        <f t="shared" si="1980"/>
        <v>2001</v>
      </c>
      <c r="K2682">
        <f t="shared" si="1981"/>
        <v>2437.85</v>
      </c>
      <c r="L2682">
        <f t="shared" si="1982"/>
        <v>4874</v>
      </c>
      <c r="M2682" t="str">
        <f t="shared" si="1983"/>
        <v>United States</v>
      </c>
      <c r="N2682">
        <f t="shared" si="1984"/>
        <v>0</v>
      </c>
      <c r="O2682" t="str">
        <f t="shared" si="1985"/>
        <v>GTX</v>
      </c>
      <c r="P2682">
        <f t="shared" si="1977"/>
        <v>1096</v>
      </c>
      <c r="Q2682" t="str">
        <f t="shared" si="1978"/>
        <v>Summer Sewald</v>
      </c>
      <c r="R2682" t="str">
        <f t="shared" si="1979"/>
        <v>West</v>
      </c>
    </row>
    <row r="2683" spans="1:18">
      <c r="A2683" t="s">
        <v>2847</v>
      </c>
      <c r="B2683" t="s">
        <v>21</v>
      </c>
      <c r="C2683" t="s">
        <v>56</v>
      </c>
      <c r="D2683" t="s">
        <v>241</v>
      </c>
      <c r="E2683" t="s">
        <v>50</v>
      </c>
      <c r="F2683" s="1">
        <v>42889</v>
      </c>
      <c r="G2683" s="1">
        <v>43001</v>
      </c>
      <c r="H2683">
        <v>54</v>
      </c>
      <c r="I2683" t="str">
        <f>VLOOKUP(pipeline!D2683,account,2,FALSE)</f>
        <v>finance</v>
      </c>
      <c r="J2683">
        <f t="shared" si="1980"/>
        <v>1991</v>
      </c>
      <c r="K2683">
        <f t="shared" si="1981"/>
        <v>2819.5</v>
      </c>
      <c r="L2683">
        <f t="shared" si="1982"/>
        <v>7227</v>
      </c>
      <c r="M2683" t="str">
        <f t="shared" si="1983"/>
        <v>United States</v>
      </c>
      <c r="N2683" t="str">
        <f t="shared" si="1984"/>
        <v>Golddex</v>
      </c>
      <c r="O2683" t="str">
        <f t="shared" si="1985"/>
        <v>MG</v>
      </c>
      <c r="P2683">
        <f t="shared" si="1977"/>
        <v>55</v>
      </c>
      <c r="Q2683" t="str">
        <f t="shared" si="1978"/>
        <v>Dustin Brinkmann</v>
      </c>
      <c r="R2683" t="str">
        <f t="shared" si="1979"/>
        <v>Central</v>
      </c>
    </row>
    <row r="2684" spans="1:18">
      <c r="A2684" t="s">
        <v>2848</v>
      </c>
      <c r="B2684" t="s">
        <v>21</v>
      </c>
      <c r="C2684" t="s">
        <v>57</v>
      </c>
      <c r="D2684" t="s">
        <v>309</v>
      </c>
      <c r="E2684" t="s">
        <v>50</v>
      </c>
      <c r="F2684" s="1">
        <v>42889</v>
      </c>
      <c r="G2684" s="1">
        <v>42992</v>
      </c>
      <c r="H2684">
        <v>3438</v>
      </c>
      <c r="I2684" t="str">
        <f>VLOOKUP(pipeline!D2684,account,2,FALSE)</f>
        <v>marketing</v>
      </c>
      <c r="J2684">
        <f t="shared" si="1980"/>
        <v>1986</v>
      </c>
      <c r="K2684">
        <f t="shared" si="1981"/>
        <v>2403.58</v>
      </c>
      <c r="L2684">
        <f t="shared" si="1982"/>
        <v>8801</v>
      </c>
      <c r="M2684" t="str">
        <f t="shared" si="1983"/>
        <v>United States</v>
      </c>
      <c r="N2684">
        <f t="shared" si="1984"/>
        <v>0</v>
      </c>
      <c r="O2684" t="str">
        <f t="shared" si="1985"/>
        <v>MG</v>
      </c>
      <c r="P2684">
        <f t="shared" si="1977"/>
        <v>3393</v>
      </c>
      <c r="Q2684" t="str">
        <f t="shared" si="1978"/>
        <v>Dustin Brinkmann</v>
      </c>
      <c r="R2684" t="str">
        <f t="shared" si="1979"/>
        <v>Central</v>
      </c>
    </row>
    <row r="2685" spans="1:18">
      <c r="A2685" t="s">
        <v>2849</v>
      </c>
      <c r="B2685" t="s">
        <v>28</v>
      </c>
      <c r="C2685" t="s">
        <v>58</v>
      </c>
      <c r="D2685" t="s">
        <v>290</v>
      </c>
      <c r="E2685" t="s">
        <v>50</v>
      </c>
      <c r="F2685" s="1">
        <v>42889</v>
      </c>
      <c r="G2685" s="1">
        <v>42952</v>
      </c>
      <c r="H2685">
        <v>1017</v>
      </c>
      <c r="I2685" t="str">
        <f>VLOOKUP(pipeline!D2685,account,2,FALSE)</f>
        <v>medical</v>
      </c>
      <c r="J2685">
        <f t="shared" ref="J2685:J2699" si="1986">VLOOKUP(D2685,account,3,FALSE)</f>
        <v>2002</v>
      </c>
      <c r="K2685">
        <f t="shared" ref="K2685:K2699" si="1987">VLOOKUP(D2685,account,4,FALSE)</f>
        <v>3178.24</v>
      </c>
      <c r="L2685">
        <f t="shared" ref="L2685:L2699" si="1988">VLOOKUP(D2685,account,5,FALSE)</f>
        <v>4540</v>
      </c>
      <c r="M2685" t="str">
        <f t="shared" ref="M2685:M2699" si="1989">VLOOKUP(D2685,account,6,FALSE)</f>
        <v>United States</v>
      </c>
      <c r="N2685">
        <f t="shared" ref="N2685:N2699" si="1990">VLOOKUP(D2685,accounts,7,FALSE)</f>
        <v>0</v>
      </c>
      <c r="O2685" t="str">
        <f t="shared" ref="O2685:O2699" si="1991">VLOOKUP(C2685,products,2,FALSE)</f>
        <v>GTX</v>
      </c>
      <c r="P2685">
        <f t="shared" ref="P2685:P2693" si="1992">VLOOKUP(C2685,products,3,FALSE)</f>
        <v>1096</v>
      </c>
      <c r="Q2685" t="str">
        <f t="shared" ref="Q2685:Q2693" si="1993">VLOOKUP(B2685,sales,2,FALSE)</f>
        <v>Melvin Marxen</v>
      </c>
      <c r="R2685" t="str">
        <f t="shared" ref="R2685:R2693" si="1994">VLOOKUP(B2685,sales,3,FALSE)</f>
        <v>Central</v>
      </c>
    </row>
    <row r="2686" spans="1:18">
      <c r="A2686" t="s">
        <v>2850</v>
      </c>
      <c r="B2686" t="s">
        <v>16</v>
      </c>
      <c r="C2686" t="s">
        <v>56</v>
      </c>
      <c r="D2686" t="s">
        <v>303</v>
      </c>
      <c r="E2686" t="s">
        <v>53</v>
      </c>
      <c r="F2686" s="1">
        <v>42889</v>
      </c>
      <c r="I2686" t="str">
        <f>VLOOKUP(pipeline!D2686,account,2,FALSE)</f>
        <v>software</v>
      </c>
      <c r="J2686">
        <f t="shared" si="1986"/>
        <v>2013</v>
      </c>
      <c r="K2686">
        <f t="shared" si="1987"/>
        <v>98.79</v>
      </c>
      <c r="L2686">
        <f t="shared" si="1988"/>
        <v>96</v>
      </c>
      <c r="M2686" t="str">
        <f t="shared" si="1989"/>
        <v>United States</v>
      </c>
      <c r="N2686" t="str">
        <f t="shared" si="1990"/>
        <v>Bubba Gump</v>
      </c>
      <c r="O2686" t="str">
        <f t="shared" si="1991"/>
        <v>MG</v>
      </c>
      <c r="P2686">
        <f t="shared" si="1992"/>
        <v>55</v>
      </c>
      <c r="Q2686" t="str">
        <f t="shared" si="1993"/>
        <v>Celia Rouche</v>
      </c>
      <c r="R2686" t="str">
        <f t="shared" si="1994"/>
        <v>West</v>
      </c>
    </row>
    <row r="2687" spans="1:18">
      <c r="A2687" t="s">
        <v>2851</v>
      </c>
      <c r="B2687" t="s">
        <v>16</v>
      </c>
      <c r="C2687" t="s">
        <v>57</v>
      </c>
      <c r="D2687" t="s">
        <v>273</v>
      </c>
      <c r="E2687" t="s">
        <v>50</v>
      </c>
      <c r="F2687" s="1">
        <v>42889</v>
      </c>
      <c r="G2687" s="1">
        <v>42997</v>
      </c>
      <c r="H2687">
        <v>3314</v>
      </c>
      <c r="I2687" t="str">
        <f>VLOOKUP(pipeline!D2687,account,2,FALSE)</f>
        <v>retail</v>
      </c>
      <c r="J2687">
        <f t="shared" si="1986"/>
        <v>1996</v>
      </c>
      <c r="K2687">
        <f t="shared" si="1987"/>
        <v>2214.94</v>
      </c>
      <c r="L2687">
        <f t="shared" si="1988"/>
        <v>5374</v>
      </c>
      <c r="M2687" t="str">
        <f t="shared" si="1989"/>
        <v>United States</v>
      </c>
      <c r="N2687">
        <f t="shared" si="1990"/>
        <v>0</v>
      </c>
      <c r="O2687" t="str">
        <f t="shared" si="1991"/>
        <v>MG</v>
      </c>
      <c r="P2687">
        <f t="shared" si="1992"/>
        <v>3393</v>
      </c>
      <c r="Q2687" t="str">
        <f t="shared" si="1993"/>
        <v>Celia Rouche</v>
      </c>
      <c r="R2687" t="str">
        <f t="shared" si="1994"/>
        <v>West</v>
      </c>
    </row>
    <row r="2688" spans="1:18">
      <c r="A2688" t="s">
        <v>2852</v>
      </c>
      <c r="B2688" t="s">
        <v>23</v>
      </c>
      <c r="C2688" t="s">
        <v>56</v>
      </c>
      <c r="D2688" t="s">
        <v>82</v>
      </c>
      <c r="E2688" t="s">
        <v>52</v>
      </c>
      <c r="F2688" s="1">
        <v>42889</v>
      </c>
      <c r="G2688" s="1">
        <v>42959</v>
      </c>
      <c r="H2688">
        <v>0</v>
      </c>
      <c r="I2688" t="str">
        <f>VLOOKUP(pipeline!D2688,account,2,FALSE)</f>
        <v>retail</v>
      </c>
      <c r="J2688">
        <f t="shared" si="1986"/>
        <v>2001</v>
      </c>
      <c r="K2688">
        <f t="shared" si="1987"/>
        <v>718.62</v>
      </c>
      <c r="L2688">
        <f t="shared" si="1988"/>
        <v>2448</v>
      </c>
      <c r="M2688" t="str">
        <f t="shared" si="1989"/>
        <v>United States</v>
      </c>
      <c r="N2688">
        <f t="shared" si="1990"/>
        <v>0</v>
      </c>
      <c r="O2688" t="str">
        <f t="shared" si="1991"/>
        <v>MG</v>
      </c>
      <c r="P2688">
        <f t="shared" si="1992"/>
        <v>55</v>
      </c>
      <c r="Q2688" t="str">
        <f t="shared" si="1993"/>
        <v>Dustin Brinkmann</v>
      </c>
      <c r="R2688" t="str">
        <f t="shared" si="1994"/>
        <v>Central</v>
      </c>
    </row>
    <row r="2689" spans="1:18">
      <c r="A2689" t="s">
        <v>2853</v>
      </c>
      <c r="B2689" t="s">
        <v>23</v>
      </c>
      <c r="C2689" t="s">
        <v>56</v>
      </c>
      <c r="D2689" t="s">
        <v>170</v>
      </c>
      <c r="E2689" t="s">
        <v>50</v>
      </c>
      <c r="F2689" s="1">
        <v>42889</v>
      </c>
      <c r="G2689" s="1">
        <v>42971</v>
      </c>
      <c r="H2689">
        <v>51</v>
      </c>
      <c r="I2689" t="str">
        <f>VLOOKUP(pipeline!D2689,account,2,FALSE)</f>
        <v>technolgy</v>
      </c>
      <c r="J2689">
        <f t="shared" si="1986"/>
        <v>1987</v>
      </c>
      <c r="K2689">
        <f t="shared" si="1987"/>
        <v>2938.67</v>
      </c>
      <c r="L2689">
        <f t="shared" si="1988"/>
        <v>8775</v>
      </c>
      <c r="M2689" t="str">
        <f t="shared" si="1989"/>
        <v>Panama</v>
      </c>
      <c r="N2689">
        <f t="shared" si="1990"/>
        <v>0</v>
      </c>
      <c r="O2689" t="str">
        <f t="shared" si="1991"/>
        <v>MG</v>
      </c>
      <c r="P2689">
        <f t="shared" si="1992"/>
        <v>55</v>
      </c>
      <c r="Q2689" t="str">
        <f t="shared" si="1993"/>
        <v>Dustin Brinkmann</v>
      </c>
      <c r="R2689" t="str">
        <f t="shared" si="1994"/>
        <v>Central</v>
      </c>
    </row>
    <row r="2690" spans="1:18">
      <c r="A2690" t="s">
        <v>2854</v>
      </c>
      <c r="B2690" t="s">
        <v>17</v>
      </c>
      <c r="C2690" t="s">
        <v>56</v>
      </c>
      <c r="D2690" t="s">
        <v>174</v>
      </c>
      <c r="E2690" t="s">
        <v>50</v>
      </c>
      <c r="F2690" s="1">
        <v>42889</v>
      </c>
      <c r="G2690" s="1">
        <v>42988</v>
      </c>
      <c r="H2690">
        <v>50</v>
      </c>
      <c r="I2690" t="str">
        <f>VLOOKUP(pipeline!D2690,account,2,FALSE)</f>
        <v>software</v>
      </c>
      <c r="J2690">
        <f t="shared" si="1986"/>
        <v>1982</v>
      </c>
      <c r="K2690">
        <f t="shared" si="1987"/>
        <v>11698.03</v>
      </c>
      <c r="L2690">
        <f t="shared" si="1988"/>
        <v>34288</v>
      </c>
      <c r="M2690" t="str">
        <f t="shared" si="1989"/>
        <v>United States</v>
      </c>
      <c r="N2690">
        <f t="shared" si="1990"/>
        <v>0</v>
      </c>
      <c r="O2690" t="str">
        <f t="shared" si="1991"/>
        <v>MG</v>
      </c>
      <c r="P2690">
        <f t="shared" si="1992"/>
        <v>55</v>
      </c>
      <c r="Q2690" t="str">
        <f t="shared" si="1993"/>
        <v>Celia Rouche</v>
      </c>
      <c r="R2690" t="str">
        <f t="shared" si="1994"/>
        <v>West</v>
      </c>
    </row>
    <row r="2691" spans="1:18">
      <c r="A2691" t="s">
        <v>2855</v>
      </c>
      <c r="B2691" t="s">
        <v>10</v>
      </c>
      <c r="C2691" t="s">
        <v>56</v>
      </c>
      <c r="D2691" t="s">
        <v>294</v>
      </c>
      <c r="E2691" t="s">
        <v>50</v>
      </c>
      <c r="F2691" s="1">
        <v>42889</v>
      </c>
      <c r="G2691" s="1">
        <v>42895</v>
      </c>
      <c r="H2691">
        <v>54</v>
      </c>
      <c r="I2691" t="str">
        <f>VLOOKUP(pipeline!D2691,account,2,FALSE)</f>
        <v>retail</v>
      </c>
      <c r="J2691">
        <f t="shared" si="1986"/>
        <v>2010</v>
      </c>
      <c r="K2691">
        <f t="shared" si="1987"/>
        <v>71.12</v>
      </c>
      <c r="L2691">
        <f t="shared" si="1988"/>
        <v>144</v>
      </c>
      <c r="M2691" t="str">
        <f t="shared" si="1989"/>
        <v>United States</v>
      </c>
      <c r="N2691">
        <f t="shared" si="1990"/>
        <v>0</v>
      </c>
      <c r="O2691" t="str">
        <f t="shared" si="1991"/>
        <v>MG</v>
      </c>
      <c r="P2691">
        <f t="shared" si="1992"/>
        <v>55</v>
      </c>
      <c r="Q2691" t="str">
        <f t="shared" si="1993"/>
        <v>Cara Losch</v>
      </c>
      <c r="R2691" t="str">
        <f t="shared" si="1994"/>
        <v>East</v>
      </c>
    </row>
    <row r="2692" spans="1:18">
      <c r="A2692" t="s">
        <v>2856</v>
      </c>
      <c r="B2692" t="s">
        <v>19</v>
      </c>
      <c r="C2692" t="s">
        <v>59</v>
      </c>
      <c r="D2692" t="s">
        <v>238</v>
      </c>
      <c r="E2692" t="s">
        <v>52</v>
      </c>
      <c r="F2692" s="1">
        <v>42890</v>
      </c>
      <c r="G2692" s="1">
        <v>42965</v>
      </c>
      <c r="H2692">
        <v>0</v>
      </c>
      <c r="I2692" t="str">
        <f>VLOOKUP(pipeline!D2692,account,2,FALSE)</f>
        <v>marketing</v>
      </c>
      <c r="J2692">
        <f t="shared" si="1986"/>
        <v>2012</v>
      </c>
      <c r="K2692">
        <f t="shared" si="1987"/>
        <v>45.39</v>
      </c>
      <c r="L2692">
        <f t="shared" si="1988"/>
        <v>100</v>
      </c>
      <c r="M2692" t="str">
        <f t="shared" si="1989"/>
        <v>United States</v>
      </c>
      <c r="N2692" t="str">
        <f t="shared" si="1990"/>
        <v>Inity</v>
      </c>
      <c r="O2692" t="str">
        <f t="shared" si="1991"/>
        <v>GTX</v>
      </c>
      <c r="P2692">
        <f t="shared" si="1992"/>
        <v>5482</v>
      </c>
      <c r="Q2692" t="str">
        <f t="shared" si="1993"/>
        <v>Dustin Brinkmann</v>
      </c>
      <c r="R2692" t="str">
        <f t="shared" si="1994"/>
        <v>Central</v>
      </c>
    </row>
    <row r="2693" spans="1:18">
      <c r="A2693" t="s">
        <v>2857</v>
      </c>
      <c r="B2693" t="s">
        <v>19</v>
      </c>
      <c r="C2693" t="s">
        <v>57</v>
      </c>
      <c r="D2693" t="s">
        <v>170</v>
      </c>
      <c r="E2693" t="s">
        <v>52</v>
      </c>
      <c r="F2693" s="1">
        <v>42890</v>
      </c>
      <c r="G2693" s="1">
        <v>42994</v>
      </c>
      <c r="H2693">
        <v>0</v>
      </c>
      <c r="I2693" t="str">
        <f>VLOOKUP(pipeline!D2693,account,2,FALSE)</f>
        <v>technolgy</v>
      </c>
      <c r="J2693">
        <f t="shared" si="1986"/>
        <v>1987</v>
      </c>
      <c r="K2693">
        <f t="shared" si="1987"/>
        <v>2938.67</v>
      </c>
      <c r="L2693">
        <f t="shared" si="1988"/>
        <v>8775</v>
      </c>
      <c r="M2693" t="str">
        <f t="shared" si="1989"/>
        <v>Panama</v>
      </c>
      <c r="N2693">
        <f t="shared" si="1990"/>
        <v>0</v>
      </c>
      <c r="O2693" t="str">
        <f t="shared" si="1991"/>
        <v>MG</v>
      </c>
      <c r="P2693">
        <f t="shared" si="1992"/>
        <v>3393</v>
      </c>
      <c r="Q2693" t="str">
        <f t="shared" si="1993"/>
        <v>Dustin Brinkmann</v>
      </c>
      <c r="R2693" t="str">
        <f t="shared" si="1994"/>
        <v>Central</v>
      </c>
    </row>
    <row r="2694" spans="1:18">
      <c r="A2694" t="s">
        <v>2858</v>
      </c>
      <c r="B2694" t="s">
        <v>20</v>
      </c>
      <c r="C2694" t="s">
        <v>58</v>
      </c>
      <c r="D2694" t="s">
        <v>306</v>
      </c>
      <c r="E2694" t="s">
        <v>52</v>
      </c>
      <c r="F2694" s="1">
        <v>42890</v>
      </c>
      <c r="G2694" s="1">
        <v>42963</v>
      </c>
      <c r="H2694">
        <v>0</v>
      </c>
      <c r="I2694" t="str">
        <f>VLOOKUP(pipeline!D2694,account,2,FALSE)</f>
        <v>technolgy</v>
      </c>
      <c r="J2694">
        <f t="shared" si="1986"/>
        <v>1997</v>
      </c>
      <c r="K2694">
        <f t="shared" si="1987"/>
        <v>8170.38</v>
      </c>
      <c r="L2694">
        <f t="shared" si="1988"/>
        <v>16499</v>
      </c>
      <c r="M2694" t="str">
        <f t="shared" si="1989"/>
        <v>Korea</v>
      </c>
      <c r="N2694">
        <f t="shared" si="1990"/>
        <v>0</v>
      </c>
      <c r="O2694" t="str">
        <f t="shared" si="1991"/>
        <v>GTX</v>
      </c>
      <c r="P2694">
        <f t="shared" ref="P2694:P2700" si="1995">VLOOKUP(C2694,products,3,FALSE)</f>
        <v>1096</v>
      </c>
      <c r="Q2694" t="str">
        <f t="shared" ref="Q2694:Q2700" si="1996">VLOOKUP(B2694,sales,2,FALSE)</f>
        <v>Dustin Brinkmann</v>
      </c>
      <c r="R2694" t="str">
        <f t="shared" ref="R2694:R2700" si="1997">VLOOKUP(B2694,sales,3,FALSE)</f>
        <v>Central</v>
      </c>
    </row>
    <row r="2695" spans="1:18">
      <c r="A2695" t="s">
        <v>2859</v>
      </c>
      <c r="B2695" t="s">
        <v>34</v>
      </c>
      <c r="C2695" t="s">
        <v>56</v>
      </c>
      <c r="D2695" t="s">
        <v>248</v>
      </c>
      <c r="E2695" t="s">
        <v>52</v>
      </c>
      <c r="F2695" s="1">
        <v>42890</v>
      </c>
      <c r="G2695" s="1">
        <v>42953</v>
      </c>
      <c r="H2695">
        <v>0</v>
      </c>
      <c r="I2695" t="str">
        <f>VLOOKUP(pipeline!D2695,account,2,FALSE)</f>
        <v>telecommunications</v>
      </c>
      <c r="J2695">
        <f t="shared" si="1986"/>
        <v>1994</v>
      </c>
      <c r="K2695">
        <f t="shared" si="1987"/>
        <v>6395.05</v>
      </c>
      <c r="L2695">
        <f t="shared" si="1988"/>
        <v>20275</v>
      </c>
      <c r="M2695" t="str">
        <f t="shared" si="1989"/>
        <v>United States</v>
      </c>
      <c r="N2695">
        <f t="shared" si="1990"/>
        <v>0</v>
      </c>
      <c r="O2695" t="str">
        <f t="shared" si="1991"/>
        <v>MG</v>
      </c>
      <c r="P2695">
        <f t="shared" si="1995"/>
        <v>55</v>
      </c>
      <c r="Q2695" t="str">
        <f t="shared" si="1996"/>
        <v>Rocco Neubert</v>
      </c>
      <c r="R2695" t="str">
        <f t="shared" si="1997"/>
        <v>East</v>
      </c>
    </row>
    <row r="2696" spans="1:18">
      <c r="A2696" t="s">
        <v>2860</v>
      </c>
      <c r="B2696" t="s">
        <v>34</v>
      </c>
      <c r="C2696" t="s">
        <v>57</v>
      </c>
      <c r="D2696" t="s">
        <v>817</v>
      </c>
      <c r="E2696" t="s">
        <v>50</v>
      </c>
      <c r="F2696" s="1">
        <v>42890</v>
      </c>
      <c r="G2696" s="1">
        <v>42982</v>
      </c>
      <c r="H2696">
        <v>2876</v>
      </c>
      <c r="I2696" t="str">
        <f>VLOOKUP(pipeline!D2696,account,2,FALSE)</f>
        <v>entertainment</v>
      </c>
      <c r="J2696">
        <f t="shared" si="1986"/>
        <v>1989</v>
      </c>
      <c r="K2696">
        <f t="shared" si="1987"/>
        <v>665.06</v>
      </c>
      <c r="L2696">
        <f t="shared" si="1988"/>
        <v>1095</v>
      </c>
      <c r="M2696" t="str">
        <f t="shared" si="1989"/>
        <v>United States</v>
      </c>
      <c r="N2696">
        <f t="shared" si="1990"/>
        <v>0</v>
      </c>
      <c r="O2696" t="str">
        <f t="shared" si="1991"/>
        <v>MG</v>
      </c>
      <c r="P2696">
        <f t="shared" si="1995"/>
        <v>3393</v>
      </c>
      <c r="Q2696" t="str">
        <f t="shared" si="1996"/>
        <v>Rocco Neubert</v>
      </c>
      <c r="R2696" t="str">
        <f t="shared" si="1997"/>
        <v>East</v>
      </c>
    </row>
    <row r="2697" spans="1:18">
      <c r="A2697" t="s">
        <v>2861</v>
      </c>
      <c r="B2697" t="s">
        <v>26</v>
      </c>
      <c r="C2697" t="s">
        <v>59</v>
      </c>
      <c r="D2697" t="s">
        <v>117</v>
      </c>
      <c r="E2697" t="s">
        <v>50</v>
      </c>
      <c r="F2697" s="1">
        <v>42890</v>
      </c>
      <c r="G2697" s="1">
        <v>42977</v>
      </c>
      <c r="H2697">
        <v>4990</v>
      </c>
      <c r="I2697" t="str">
        <f>VLOOKUP(pipeline!D2697,account,2,FALSE)</f>
        <v>services</v>
      </c>
      <c r="J2697">
        <f t="shared" si="1986"/>
        <v>1997</v>
      </c>
      <c r="K2697">
        <f t="shared" si="1987"/>
        <v>2041.73</v>
      </c>
      <c r="L2697">
        <f t="shared" si="1988"/>
        <v>5276</v>
      </c>
      <c r="M2697" t="str">
        <f t="shared" si="1989"/>
        <v>United States</v>
      </c>
      <c r="N2697">
        <f t="shared" si="1990"/>
        <v>0</v>
      </c>
      <c r="O2697" t="str">
        <f t="shared" si="1991"/>
        <v>GTX</v>
      </c>
      <c r="P2697">
        <f t="shared" si="1995"/>
        <v>5482</v>
      </c>
      <c r="Q2697" t="str">
        <f t="shared" si="1996"/>
        <v>Melvin Marxen</v>
      </c>
      <c r="R2697" t="str">
        <f t="shared" si="1997"/>
        <v>Central</v>
      </c>
    </row>
    <row r="2698" spans="1:18">
      <c r="A2698" t="s">
        <v>2862</v>
      </c>
      <c r="B2698" t="s">
        <v>14</v>
      </c>
      <c r="C2698" t="s">
        <v>58</v>
      </c>
      <c r="D2698" t="s">
        <v>106</v>
      </c>
      <c r="E2698" t="s">
        <v>52</v>
      </c>
      <c r="F2698" s="1">
        <v>42890</v>
      </c>
      <c r="G2698" s="1">
        <v>43007</v>
      </c>
      <c r="H2698">
        <v>0</v>
      </c>
      <c r="I2698" t="str">
        <f>VLOOKUP(pipeline!D2698,account,2,FALSE)</f>
        <v>software</v>
      </c>
      <c r="J2698">
        <f t="shared" si="1986"/>
        <v>1996</v>
      </c>
      <c r="K2698">
        <f t="shared" si="1987"/>
        <v>6354.87</v>
      </c>
      <c r="L2698">
        <f t="shared" si="1988"/>
        <v>16780</v>
      </c>
      <c r="M2698" t="str">
        <f t="shared" si="1989"/>
        <v>United States</v>
      </c>
      <c r="N2698" t="str">
        <f t="shared" si="1990"/>
        <v>Bubba Gump</v>
      </c>
      <c r="O2698" t="str">
        <f t="shared" si="1991"/>
        <v>GTX</v>
      </c>
      <c r="P2698">
        <f t="shared" si="1995"/>
        <v>1096</v>
      </c>
      <c r="Q2698" t="str">
        <f t="shared" si="1996"/>
        <v>Celia Rouche</v>
      </c>
      <c r="R2698" t="str">
        <f t="shared" si="1997"/>
        <v>West</v>
      </c>
    </row>
    <row r="2699" spans="1:18">
      <c r="A2699" t="s">
        <v>2863</v>
      </c>
      <c r="B2699" t="s">
        <v>14</v>
      </c>
      <c r="C2699" t="s">
        <v>58</v>
      </c>
      <c r="D2699" t="s">
        <v>101</v>
      </c>
      <c r="E2699" t="s">
        <v>50</v>
      </c>
      <c r="F2699" s="1">
        <v>42890</v>
      </c>
      <c r="G2699" s="1">
        <v>42987</v>
      </c>
      <c r="H2699">
        <v>1024</v>
      </c>
      <c r="I2699" t="str">
        <f>VLOOKUP(pipeline!D2699,account,2,FALSE)</f>
        <v>telecommunications</v>
      </c>
      <c r="J2699">
        <f t="shared" si="1986"/>
        <v>1999</v>
      </c>
      <c r="K2699">
        <f t="shared" si="1987"/>
        <v>1699.85</v>
      </c>
      <c r="L2699">
        <f t="shared" si="1988"/>
        <v>5108</v>
      </c>
      <c r="M2699" t="str">
        <f t="shared" si="1989"/>
        <v>United States</v>
      </c>
      <c r="N2699">
        <f t="shared" si="1990"/>
        <v>0</v>
      </c>
      <c r="O2699" t="str">
        <f t="shared" si="1991"/>
        <v>GTX</v>
      </c>
      <c r="P2699">
        <f t="shared" si="1995"/>
        <v>1096</v>
      </c>
      <c r="Q2699" t="str">
        <f t="shared" si="1996"/>
        <v>Celia Rouche</v>
      </c>
      <c r="R2699" t="str">
        <f t="shared" si="1997"/>
        <v>West</v>
      </c>
    </row>
    <row r="2700" spans="1:18">
      <c r="A2700" t="s">
        <v>2864</v>
      </c>
      <c r="B2700" t="s">
        <v>38</v>
      </c>
      <c r="C2700" t="s">
        <v>56</v>
      </c>
      <c r="D2700" t="s">
        <v>194</v>
      </c>
      <c r="E2700" t="s">
        <v>50</v>
      </c>
      <c r="F2700" s="1">
        <v>42890</v>
      </c>
      <c r="G2700" s="1">
        <v>42994</v>
      </c>
      <c r="H2700">
        <v>53</v>
      </c>
      <c r="I2700" t="str">
        <f>VLOOKUP(pipeline!D2700,account,2,FALSE)</f>
        <v>medical</v>
      </c>
      <c r="J2700">
        <f>VLOOKUP(D2700,account,3,FALSE)</f>
        <v>2004</v>
      </c>
      <c r="K2700">
        <f>VLOOKUP(D2700,account,4,FALSE)</f>
        <v>1618.89</v>
      </c>
      <c r="L2700">
        <f>VLOOKUP(D2700,account,5,FALSE)</f>
        <v>3889</v>
      </c>
      <c r="M2700" t="str">
        <f>VLOOKUP(D2700,account,6,FALSE)</f>
        <v>United States</v>
      </c>
      <c r="N2700">
        <f>VLOOKUP(D2700,accounts,7,FALSE)</f>
        <v>0</v>
      </c>
      <c r="O2700" t="str">
        <f>VLOOKUP(C2700,products,2,FALSE)</f>
        <v>MG</v>
      </c>
      <c r="P2700">
        <f t="shared" si="1995"/>
        <v>55</v>
      </c>
      <c r="Q2700" t="str">
        <f t="shared" si="1996"/>
        <v>Summer Sewald</v>
      </c>
      <c r="R2700" t="str">
        <f t="shared" si="1997"/>
        <v>West</v>
      </c>
    </row>
    <row r="2701" spans="1:18">
      <c r="A2701" t="s">
        <v>2865</v>
      </c>
      <c r="B2701" t="s">
        <v>39</v>
      </c>
      <c r="C2701" t="s">
        <v>56</v>
      </c>
      <c r="D2701" t="s">
        <v>350</v>
      </c>
      <c r="E2701" t="s">
        <v>53</v>
      </c>
      <c r="F2701" s="1">
        <v>42890</v>
      </c>
      <c r="I2701" t="str">
        <f>VLOOKUP(pipeline!D2701,account,2,FALSE)</f>
        <v>technolgy</v>
      </c>
      <c r="J2701">
        <f t="shared" ref="J2701:J2719" si="1998">VLOOKUP(D2701,account,3,FALSE)</f>
        <v>2011</v>
      </c>
      <c r="K2701">
        <f t="shared" ref="K2701:K2719" si="1999">VLOOKUP(D2701,account,4,FALSE)</f>
        <v>40.79</v>
      </c>
      <c r="L2701">
        <f t="shared" ref="L2701:L2719" si="2000">VLOOKUP(D2701,account,5,FALSE)</f>
        <v>142</v>
      </c>
      <c r="M2701" t="str">
        <f t="shared" ref="M2701:M2719" si="2001">VLOOKUP(D2701,account,6,FALSE)</f>
        <v>China</v>
      </c>
      <c r="N2701">
        <f t="shared" ref="N2701:N2719" si="2002">VLOOKUP(D2701,accounts,7,FALSE)</f>
        <v>0</v>
      </c>
      <c r="O2701" t="str">
        <f t="shared" ref="O2701:O2719" si="2003">VLOOKUP(C2701,products,2,FALSE)</f>
        <v>MG</v>
      </c>
      <c r="P2701">
        <f t="shared" ref="P2701:P2712" si="2004">VLOOKUP(C2701,products,3,FALSE)</f>
        <v>55</v>
      </c>
      <c r="Q2701" t="str">
        <f t="shared" ref="Q2701:Q2712" si="2005">VLOOKUP(B2701,sales,2,FALSE)</f>
        <v>Summer Sewald</v>
      </c>
      <c r="R2701" t="str">
        <f t="shared" ref="R2701:R2712" si="2006">VLOOKUP(B2701,sales,3,FALSE)</f>
        <v>West</v>
      </c>
    </row>
    <row r="2702" spans="1:18">
      <c r="A2702" t="s">
        <v>2866</v>
      </c>
      <c r="B2702" t="s">
        <v>39</v>
      </c>
      <c r="C2702" t="s">
        <v>58</v>
      </c>
      <c r="D2702" t="s">
        <v>273</v>
      </c>
      <c r="E2702" t="s">
        <v>52</v>
      </c>
      <c r="F2702" s="1">
        <v>42890</v>
      </c>
      <c r="G2702" s="1">
        <v>42995</v>
      </c>
      <c r="H2702">
        <v>0</v>
      </c>
      <c r="I2702" t="str">
        <f>VLOOKUP(pipeline!D2702,account,2,FALSE)</f>
        <v>retail</v>
      </c>
      <c r="J2702">
        <f t="shared" si="1998"/>
        <v>1996</v>
      </c>
      <c r="K2702">
        <f t="shared" si="1999"/>
        <v>2214.94</v>
      </c>
      <c r="L2702">
        <f t="shared" si="2000"/>
        <v>5374</v>
      </c>
      <c r="M2702" t="str">
        <f t="shared" si="2001"/>
        <v>United States</v>
      </c>
      <c r="N2702">
        <f t="shared" si="2002"/>
        <v>0</v>
      </c>
      <c r="O2702" t="str">
        <f t="shared" si="2003"/>
        <v>GTX</v>
      </c>
      <c r="P2702">
        <f t="shared" si="2004"/>
        <v>1096</v>
      </c>
      <c r="Q2702" t="str">
        <f t="shared" si="2005"/>
        <v>Summer Sewald</v>
      </c>
      <c r="R2702" t="str">
        <f t="shared" si="2006"/>
        <v>West</v>
      </c>
    </row>
    <row r="2703" spans="1:18">
      <c r="A2703" t="s">
        <v>2867</v>
      </c>
      <c r="B2703" t="s">
        <v>39</v>
      </c>
      <c r="C2703" t="s">
        <v>55</v>
      </c>
      <c r="D2703" t="s">
        <v>91</v>
      </c>
      <c r="E2703" t="s">
        <v>50</v>
      </c>
      <c r="F2703" s="1">
        <v>42890</v>
      </c>
      <c r="G2703" s="1">
        <v>42979</v>
      </c>
      <c r="H2703">
        <v>525</v>
      </c>
      <c r="I2703" t="str">
        <f>VLOOKUP(pipeline!D2703,account,2,FALSE)</f>
        <v>retail</v>
      </c>
      <c r="J2703">
        <f t="shared" si="1998"/>
        <v>1989</v>
      </c>
      <c r="K2703">
        <f t="shared" si="1999"/>
        <v>1388.67</v>
      </c>
      <c r="L2703">
        <f t="shared" si="2000"/>
        <v>3583</v>
      </c>
      <c r="M2703" t="str">
        <f t="shared" si="2001"/>
        <v>United States</v>
      </c>
      <c r="N2703">
        <f t="shared" si="2002"/>
        <v>0</v>
      </c>
      <c r="O2703" t="str">
        <f t="shared" si="2003"/>
        <v>GTX</v>
      </c>
      <c r="P2703">
        <f t="shared" si="2004"/>
        <v>550</v>
      </c>
      <c r="Q2703" t="str">
        <f t="shared" si="2005"/>
        <v>Summer Sewald</v>
      </c>
      <c r="R2703" t="str">
        <f t="shared" si="2006"/>
        <v>West</v>
      </c>
    </row>
    <row r="2704" spans="1:18">
      <c r="A2704" t="s">
        <v>2868</v>
      </c>
      <c r="B2704" t="s">
        <v>39</v>
      </c>
      <c r="C2704" t="s">
        <v>56</v>
      </c>
      <c r="D2704" t="s">
        <v>176</v>
      </c>
      <c r="E2704" t="s">
        <v>50</v>
      </c>
      <c r="F2704" s="1">
        <v>42890</v>
      </c>
      <c r="G2704" s="1">
        <v>42974</v>
      </c>
      <c r="H2704">
        <v>60</v>
      </c>
      <c r="I2704" t="str">
        <f>VLOOKUP(pipeline!D2704,account,2,FALSE)</f>
        <v>services</v>
      </c>
      <c r="J2704">
        <f t="shared" si="1998"/>
        <v>1987</v>
      </c>
      <c r="K2704">
        <f t="shared" si="1999"/>
        <v>405.59</v>
      </c>
      <c r="L2704">
        <f t="shared" si="2000"/>
        <v>1179</v>
      </c>
      <c r="M2704" t="str">
        <f t="shared" si="2001"/>
        <v>Brazil</v>
      </c>
      <c r="N2704" t="str">
        <f t="shared" si="2002"/>
        <v>Warephase</v>
      </c>
      <c r="O2704" t="str">
        <f t="shared" si="2003"/>
        <v>MG</v>
      </c>
      <c r="P2704">
        <f t="shared" si="2004"/>
        <v>55</v>
      </c>
      <c r="Q2704" t="str">
        <f t="shared" si="2005"/>
        <v>Summer Sewald</v>
      </c>
      <c r="R2704" t="str">
        <f t="shared" si="2006"/>
        <v>West</v>
      </c>
    </row>
    <row r="2705" spans="1:18">
      <c r="A2705" t="s">
        <v>2869</v>
      </c>
      <c r="B2705" t="s">
        <v>15</v>
      </c>
      <c r="C2705" t="s">
        <v>58</v>
      </c>
      <c r="D2705" t="s">
        <v>106</v>
      </c>
      <c r="E2705" t="s">
        <v>50</v>
      </c>
      <c r="F2705" s="1">
        <v>42890</v>
      </c>
      <c r="G2705" s="1">
        <v>42894</v>
      </c>
      <c r="H2705">
        <v>967</v>
      </c>
      <c r="I2705" t="str">
        <f>VLOOKUP(pipeline!D2705,account,2,FALSE)</f>
        <v>software</v>
      </c>
      <c r="J2705">
        <f t="shared" si="1998"/>
        <v>1996</v>
      </c>
      <c r="K2705">
        <f t="shared" si="1999"/>
        <v>6354.87</v>
      </c>
      <c r="L2705">
        <f t="shared" si="2000"/>
        <v>16780</v>
      </c>
      <c r="M2705" t="str">
        <f t="shared" si="2001"/>
        <v>United States</v>
      </c>
      <c r="N2705" t="str">
        <f t="shared" si="2002"/>
        <v>Bubba Gump</v>
      </c>
      <c r="O2705" t="str">
        <f t="shared" si="2003"/>
        <v>GTX</v>
      </c>
      <c r="P2705">
        <f t="shared" si="2004"/>
        <v>1096</v>
      </c>
      <c r="Q2705" t="str">
        <f t="shared" si="2005"/>
        <v>Celia Rouche</v>
      </c>
      <c r="R2705" t="str">
        <f t="shared" si="2006"/>
        <v>West</v>
      </c>
    </row>
    <row r="2706" spans="1:18">
      <c r="A2706" t="s">
        <v>2870</v>
      </c>
      <c r="B2706" t="s">
        <v>40</v>
      </c>
      <c r="C2706" t="s">
        <v>55</v>
      </c>
      <c r="D2706" t="s">
        <v>110</v>
      </c>
      <c r="E2706" t="s">
        <v>52</v>
      </c>
      <c r="F2706" s="1">
        <v>42890</v>
      </c>
      <c r="G2706" s="1">
        <v>42961</v>
      </c>
      <c r="H2706">
        <v>0</v>
      </c>
      <c r="I2706" t="str">
        <f>VLOOKUP(pipeline!D2706,account,2,FALSE)</f>
        <v>telecommunications</v>
      </c>
      <c r="J2706">
        <f t="shared" si="1998"/>
        <v>1994</v>
      </c>
      <c r="K2706">
        <f t="shared" si="1999"/>
        <v>1188.42</v>
      </c>
      <c r="L2706">
        <f t="shared" si="2000"/>
        <v>3015</v>
      </c>
      <c r="M2706" t="str">
        <f t="shared" si="2001"/>
        <v>United States</v>
      </c>
      <c r="N2706">
        <f t="shared" si="2002"/>
        <v>0</v>
      </c>
      <c r="O2706" t="str">
        <f t="shared" si="2003"/>
        <v>GTX</v>
      </c>
      <c r="P2706">
        <f t="shared" si="2004"/>
        <v>550</v>
      </c>
      <c r="Q2706" t="str">
        <f t="shared" si="2005"/>
        <v>Summer Sewald</v>
      </c>
      <c r="R2706" t="str">
        <f t="shared" si="2006"/>
        <v>West</v>
      </c>
    </row>
    <row r="2707" spans="1:18">
      <c r="A2707" t="s">
        <v>2871</v>
      </c>
      <c r="B2707" t="s">
        <v>35</v>
      </c>
      <c r="C2707" t="s">
        <v>55</v>
      </c>
      <c r="D2707" t="s">
        <v>248</v>
      </c>
      <c r="E2707" t="s">
        <v>50</v>
      </c>
      <c r="F2707" s="1">
        <v>42890</v>
      </c>
      <c r="G2707" s="1">
        <v>42900</v>
      </c>
      <c r="H2707">
        <v>524</v>
      </c>
      <c r="I2707" t="str">
        <f>VLOOKUP(pipeline!D2707,account,2,FALSE)</f>
        <v>telecommunications</v>
      </c>
      <c r="J2707">
        <f t="shared" si="1998"/>
        <v>1994</v>
      </c>
      <c r="K2707">
        <f t="shared" si="1999"/>
        <v>6395.05</v>
      </c>
      <c r="L2707">
        <f t="shared" si="2000"/>
        <v>20275</v>
      </c>
      <c r="M2707" t="str">
        <f t="shared" si="2001"/>
        <v>United States</v>
      </c>
      <c r="N2707">
        <f t="shared" si="2002"/>
        <v>0</v>
      </c>
      <c r="O2707" t="str">
        <f t="shared" si="2003"/>
        <v>GTX</v>
      </c>
      <c r="P2707">
        <f t="shared" si="2004"/>
        <v>550</v>
      </c>
      <c r="Q2707" t="str">
        <f t="shared" si="2005"/>
        <v>Rocco Neubert</v>
      </c>
      <c r="R2707" t="str">
        <f t="shared" si="2006"/>
        <v>East</v>
      </c>
    </row>
    <row r="2708" spans="1:18">
      <c r="A2708" t="s">
        <v>2872</v>
      </c>
      <c r="B2708" t="s">
        <v>16</v>
      </c>
      <c r="C2708" t="s">
        <v>56</v>
      </c>
      <c r="D2708" t="s">
        <v>91</v>
      </c>
      <c r="E2708" t="s">
        <v>50</v>
      </c>
      <c r="F2708" s="1">
        <v>42890</v>
      </c>
      <c r="G2708" s="1">
        <v>42988</v>
      </c>
      <c r="H2708">
        <v>57</v>
      </c>
      <c r="I2708" t="str">
        <f>VLOOKUP(pipeline!D2708,account,2,FALSE)</f>
        <v>retail</v>
      </c>
      <c r="J2708">
        <f t="shared" si="1998"/>
        <v>1989</v>
      </c>
      <c r="K2708">
        <f t="shared" si="1999"/>
        <v>1388.67</v>
      </c>
      <c r="L2708">
        <f t="shared" si="2000"/>
        <v>3583</v>
      </c>
      <c r="M2708" t="str">
        <f t="shared" si="2001"/>
        <v>United States</v>
      </c>
      <c r="N2708">
        <f t="shared" si="2002"/>
        <v>0</v>
      </c>
      <c r="O2708" t="str">
        <f t="shared" si="2003"/>
        <v>MG</v>
      </c>
      <c r="P2708">
        <f t="shared" si="2004"/>
        <v>55</v>
      </c>
      <c r="Q2708" t="str">
        <f t="shared" si="2005"/>
        <v>Celia Rouche</v>
      </c>
      <c r="R2708" t="str">
        <f t="shared" si="2006"/>
        <v>West</v>
      </c>
    </row>
    <row r="2709" spans="1:18">
      <c r="A2709" t="s">
        <v>2873</v>
      </c>
      <c r="B2709" t="s">
        <v>9</v>
      </c>
      <c r="C2709" t="s">
        <v>57</v>
      </c>
      <c r="D2709" t="s">
        <v>203</v>
      </c>
      <c r="E2709" t="s">
        <v>52</v>
      </c>
      <c r="F2709" s="1">
        <v>42890</v>
      </c>
      <c r="G2709" s="1">
        <v>42906</v>
      </c>
      <c r="H2709">
        <v>0</v>
      </c>
      <c r="I2709" t="str">
        <f>VLOOKUP(pipeline!D2709,account,2,FALSE)</f>
        <v>software</v>
      </c>
      <c r="J2709">
        <f t="shared" si="1998"/>
        <v>2002</v>
      </c>
      <c r="K2709">
        <f t="shared" si="1999"/>
        <v>987.39</v>
      </c>
      <c r="L2709">
        <f t="shared" si="2000"/>
        <v>2253</v>
      </c>
      <c r="M2709" t="str">
        <f t="shared" si="2001"/>
        <v>United States</v>
      </c>
      <c r="N2709">
        <f t="shared" si="2002"/>
        <v>0</v>
      </c>
      <c r="O2709" t="str">
        <f t="shared" si="2003"/>
        <v>MG</v>
      </c>
      <c r="P2709">
        <f t="shared" si="2004"/>
        <v>3393</v>
      </c>
      <c r="Q2709" t="str">
        <f t="shared" si="2005"/>
        <v>Cara Losch</v>
      </c>
      <c r="R2709" t="str">
        <f t="shared" si="2006"/>
        <v>East</v>
      </c>
    </row>
    <row r="2710" spans="1:18">
      <c r="A2710" t="s">
        <v>2874</v>
      </c>
      <c r="B2710" t="s">
        <v>23</v>
      </c>
      <c r="C2710" t="s">
        <v>59</v>
      </c>
      <c r="D2710" t="s">
        <v>117</v>
      </c>
      <c r="E2710" t="s">
        <v>50</v>
      </c>
      <c r="F2710" s="1">
        <v>42890</v>
      </c>
      <c r="G2710" s="1">
        <v>42899</v>
      </c>
      <c r="H2710">
        <v>5056</v>
      </c>
      <c r="I2710" t="str">
        <f>VLOOKUP(pipeline!D2710,account,2,FALSE)</f>
        <v>services</v>
      </c>
      <c r="J2710">
        <f t="shared" si="1998"/>
        <v>1997</v>
      </c>
      <c r="K2710">
        <f t="shared" si="1999"/>
        <v>2041.73</v>
      </c>
      <c r="L2710">
        <f t="shared" si="2000"/>
        <v>5276</v>
      </c>
      <c r="M2710" t="str">
        <f t="shared" si="2001"/>
        <v>United States</v>
      </c>
      <c r="N2710">
        <f t="shared" si="2002"/>
        <v>0</v>
      </c>
      <c r="O2710" t="str">
        <f t="shared" si="2003"/>
        <v>GTX</v>
      </c>
      <c r="P2710">
        <f t="shared" si="2004"/>
        <v>5482</v>
      </c>
      <c r="Q2710" t="str">
        <f t="shared" si="2005"/>
        <v>Dustin Brinkmann</v>
      </c>
      <c r="R2710" t="str">
        <f t="shared" si="2006"/>
        <v>Central</v>
      </c>
    </row>
    <row r="2711" spans="1:18">
      <c r="A2711" t="s">
        <v>2875</v>
      </c>
      <c r="B2711" t="s">
        <v>17</v>
      </c>
      <c r="C2711" t="s">
        <v>55</v>
      </c>
      <c r="D2711" t="s">
        <v>210</v>
      </c>
      <c r="E2711" t="s">
        <v>50</v>
      </c>
      <c r="F2711" s="1">
        <v>42890</v>
      </c>
      <c r="G2711" s="1">
        <v>42894</v>
      </c>
      <c r="H2711">
        <v>600</v>
      </c>
      <c r="I2711" t="str">
        <f>VLOOKUP(pipeline!D2711,account,2,FALSE)</f>
        <v>technolgy</v>
      </c>
      <c r="J2711">
        <f t="shared" si="1998"/>
        <v>1980</v>
      </c>
      <c r="K2711">
        <f t="shared" si="1999"/>
        <v>7708.38</v>
      </c>
      <c r="L2711">
        <f t="shared" si="2000"/>
        <v>13756</v>
      </c>
      <c r="M2711" t="str">
        <f t="shared" si="2001"/>
        <v>United States</v>
      </c>
      <c r="N2711">
        <f t="shared" si="2002"/>
        <v>0</v>
      </c>
      <c r="O2711" t="str">
        <f t="shared" si="2003"/>
        <v>GTX</v>
      </c>
      <c r="P2711">
        <f t="shared" si="2004"/>
        <v>550</v>
      </c>
      <c r="Q2711" t="str">
        <f t="shared" si="2005"/>
        <v>Celia Rouche</v>
      </c>
      <c r="R2711" t="str">
        <f t="shared" si="2006"/>
        <v>West</v>
      </c>
    </row>
    <row r="2712" spans="1:18">
      <c r="A2712" t="s">
        <v>2876</v>
      </c>
      <c r="B2712" t="s">
        <v>32</v>
      </c>
      <c r="C2712" t="s">
        <v>55</v>
      </c>
      <c r="D2712" t="s">
        <v>381</v>
      </c>
      <c r="E2712" t="s">
        <v>50</v>
      </c>
      <c r="F2712" s="1">
        <v>42891</v>
      </c>
      <c r="G2712" s="1">
        <v>43004</v>
      </c>
      <c r="H2712">
        <v>633</v>
      </c>
      <c r="I2712" t="str">
        <f>VLOOKUP(pipeline!D2712,account,2,FALSE)</f>
        <v>marketing</v>
      </c>
      <c r="J2712">
        <f t="shared" si="1998"/>
        <v>1999</v>
      </c>
      <c r="K2712">
        <f t="shared" si="1999"/>
        <v>1197.44</v>
      </c>
      <c r="L2712">
        <f t="shared" si="2000"/>
        <v>2570</v>
      </c>
      <c r="M2712" t="str">
        <f t="shared" si="2001"/>
        <v>United States</v>
      </c>
      <c r="N2712">
        <f t="shared" si="2002"/>
        <v>0</v>
      </c>
      <c r="O2712" t="str">
        <f t="shared" si="2003"/>
        <v>GTX</v>
      </c>
      <c r="P2712">
        <f t="shared" si="2004"/>
        <v>550</v>
      </c>
      <c r="Q2712" t="str">
        <f t="shared" si="2005"/>
        <v>Rocco Neubert</v>
      </c>
      <c r="R2712" t="str">
        <f t="shared" si="2006"/>
        <v>East</v>
      </c>
    </row>
    <row r="2713" spans="1:18">
      <c r="A2713" t="s">
        <v>2877</v>
      </c>
      <c r="B2713" t="s">
        <v>7</v>
      </c>
      <c r="C2713" t="s">
        <v>58</v>
      </c>
      <c r="D2713" t="s">
        <v>174</v>
      </c>
      <c r="E2713" t="s">
        <v>50</v>
      </c>
      <c r="F2713" s="1">
        <v>42891</v>
      </c>
      <c r="G2713" s="1">
        <v>42896</v>
      </c>
      <c r="H2713">
        <v>899</v>
      </c>
      <c r="I2713" t="str">
        <f>VLOOKUP(pipeline!D2713,account,2,FALSE)</f>
        <v>software</v>
      </c>
      <c r="J2713">
        <f t="shared" si="1998"/>
        <v>1982</v>
      </c>
      <c r="K2713">
        <f t="shared" si="1999"/>
        <v>11698.03</v>
      </c>
      <c r="L2713">
        <f t="shared" si="2000"/>
        <v>34288</v>
      </c>
      <c r="M2713" t="str">
        <f t="shared" si="2001"/>
        <v>United States</v>
      </c>
      <c r="N2713">
        <f t="shared" si="2002"/>
        <v>0</v>
      </c>
      <c r="O2713" t="str">
        <f t="shared" si="2003"/>
        <v>GTX</v>
      </c>
      <c r="P2713">
        <f t="shared" ref="P2713:P2720" si="2007">VLOOKUP(C2713,products,3,FALSE)</f>
        <v>1096</v>
      </c>
      <c r="Q2713" t="str">
        <f t="shared" ref="Q2713:Q2720" si="2008">VLOOKUP(B2713,sales,2,FALSE)</f>
        <v>Cara Losch</v>
      </c>
      <c r="R2713" t="str">
        <f t="shared" ref="R2713:R2720" si="2009">VLOOKUP(B2713,sales,3,FALSE)</f>
        <v>East</v>
      </c>
    </row>
    <row r="2714" spans="1:18">
      <c r="A2714" t="s">
        <v>2878</v>
      </c>
      <c r="B2714" t="s">
        <v>25</v>
      </c>
      <c r="C2714" t="s">
        <v>59</v>
      </c>
      <c r="D2714" t="s">
        <v>129</v>
      </c>
      <c r="E2714" t="s">
        <v>50</v>
      </c>
      <c r="F2714" s="1">
        <v>42891</v>
      </c>
      <c r="G2714" s="1">
        <v>42972</v>
      </c>
      <c r="H2714">
        <v>5421</v>
      </c>
      <c r="I2714" t="str">
        <f>VLOOKUP(pipeline!D2714,account,2,FALSE)</f>
        <v>marketing</v>
      </c>
      <c r="J2714">
        <f t="shared" si="1998"/>
        <v>1995</v>
      </c>
      <c r="K2714">
        <f t="shared" si="1999"/>
        <v>2173.98</v>
      </c>
      <c r="L2714">
        <f t="shared" si="2000"/>
        <v>2928</v>
      </c>
      <c r="M2714" t="str">
        <f t="shared" si="2001"/>
        <v>United States</v>
      </c>
      <c r="N2714" t="str">
        <f t="shared" si="2002"/>
        <v>Inity</v>
      </c>
      <c r="O2714" t="str">
        <f t="shared" si="2003"/>
        <v>GTX</v>
      </c>
      <c r="P2714">
        <f t="shared" si="2007"/>
        <v>5482</v>
      </c>
      <c r="Q2714" t="str">
        <f t="shared" si="2008"/>
        <v>Melvin Marxen</v>
      </c>
      <c r="R2714" t="str">
        <f t="shared" si="2009"/>
        <v>Central</v>
      </c>
    </row>
    <row r="2715" spans="1:18">
      <c r="A2715" t="s">
        <v>2879</v>
      </c>
      <c r="B2715" t="s">
        <v>25</v>
      </c>
      <c r="C2715" t="s">
        <v>57</v>
      </c>
      <c r="D2715" t="s">
        <v>208</v>
      </c>
      <c r="E2715" t="s">
        <v>50</v>
      </c>
      <c r="F2715" s="1">
        <v>42891</v>
      </c>
      <c r="G2715" s="1">
        <v>42960</v>
      </c>
      <c r="H2715">
        <v>3625</v>
      </c>
      <c r="I2715" t="str">
        <f>VLOOKUP(pipeline!D2715,account,2,FALSE)</f>
        <v>software</v>
      </c>
      <c r="J2715">
        <f t="shared" si="1998"/>
        <v>1982</v>
      </c>
      <c r="K2715">
        <f t="shared" si="1999"/>
        <v>4618</v>
      </c>
      <c r="L2715">
        <f t="shared" si="2000"/>
        <v>10083</v>
      </c>
      <c r="M2715" t="str">
        <f t="shared" si="2001"/>
        <v>United States</v>
      </c>
      <c r="N2715">
        <f t="shared" si="2002"/>
        <v>0</v>
      </c>
      <c r="O2715" t="str">
        <f t="shared" si="2003"/>
        <v>MG</v>
      </c>
      <c r="P2715">
        <f t="shared" si="2007"/>
        <v>3393</v>
      </c>
      <c r="Q2715" t="str">
        <f t="shared" si="2008"/>
        <v>Melvin Marxen</v>
      </c>
      <c r="R2715" t="str">
        <f t="shared" si="2009"/>
        <v>Central</v>
      </c>
    </row>
    <row r="2716" spans="1:18">
      <c r="A2716" t="s">
        <v>2880</v>
      </c>
      <c r="B2716" t="s">
        <v>26</v>
      </c>
      <c r="C2716" t="s">
        <v>55</v>
      </c>
      <c r="D2716" t="s">
        <v>221</v>
      </c>
      <c r="E2716" t="s">
        <v>52</v>
      </c>
      <c r="F2716" s="1">
        <v>42891</v>
      </c>
      <c r="G2716" s="1">
        <v>42975</v>
      </c>
      <c r="H2716">
        <v>0</v>
      </c>
      <c r="I2716" t="str">
        <f>VLOOKUP(pipeline!D2716,account,2,FALSE)</f>
        <v>technolgy</v>
      </c>
      <c r="J2716">
        <f t="shared" si="1998"/>
        <v>2000</v>
      </c>
      <c r="K2716">
        <f t="shared" si="1999"/>
        <v>1223.72</v>
      </c>
      <c r="L2716">
        <f t="shared" si="2000"/>
        <v>2497</v>
      </c>
      <c r="M2716" t="str">
        <f t="shared" si="2001"/>
        <v>Norway</v>
      </c>
      <c r="N2716">
        <f t="shared" si="2002"/>
        <v>0</v>
      </c>
      <c r="O2716" t="str">
        <f t="shared" si="2003"/>
        <v>GTX</v>
      </c>
      <c r="P2716">
        <f t="shared" si="2007"/>
        <v>550</v>
      </c>
      <c r="Q2716" t="str">
        <f t="shared" si="2008"/>
        <v>Melvin Marxen</v>
      </c>
      <c r="R2716" t="str">
        <f t="shared" si="2009"/>
        <v>Central</v>
      </c>
    </row>
    <row r="2717" spans="1:18">
      <c r="A2717" t="s">
        <v>2881</v>
      </c>
      <c r="B2717" t="s">
        <v>27</v>
      </c>
      <c r="C2717" t="s">
        <v>55</v>
      </c>
      <c r="D2717" t="s">
        <v>155</v>
      </c>
      <c r="E2717" t="s">
        <v>50</v>
      </c>
      <c r="F2717" s="1">
        <v>42891</v>
      </c>
      <c r="G2717" s="1">
        <v>42950</v>
      </c>
      <c r="H2717">
        <v>554</v>
      </c>
      <c r="I2717" t="str">
        <f>VLOOKUP(pipeline!D2717,account,2,FALSE)</f>
        <v>technolgy</v>
      </c>
      <c r="J2717">
        <f t="shared" si="1998"/>
        <v>1983</v>
      </c>
      <c r="K2717">
        <f t="shared" si="1999"/>
        <v>1008.06</v>
      </c>
      <c r="L2717">
        <f t="shared" si="2000"/>
        <v>1238</v>
      </c>
      <c r="M2717" t="str">
        <f t="shared" si="2001"/>
        <v>United States</v>
      </c>
      <c r="N2717">
        <f t="shared" si="2002"/>
        <v>0</v>
      </c>
      <c r="O2717" t="str">
        <f t="shared" si="2003"/>
        <v>GTX</v>
      </c>
      <c r="P2717">
        <f t="shared" si="2007"/>
        <v>550</v>
      </c>
      <c r="Q2717" t="str">
        <f t="shared" si="2008"/>
        <v>Melvin Marxen</v>
      </c>
      <c r="R2717" t="str">
        <f t="shared" si="2009"/>
        <v>Central</v>
      </c>
    </row>
    <row r="2718" spans="1:18">
      <c r="A2718" t="s">
        <v>2882</v>
      </c>
      <c r="B2718" t="s">
        <v>38</v>
      </c>
      <c r="C2718" t="s">
        <v>55</v>
      </c>
      <c r="D2718" t="s">
        <v>273</v>
      </c>
      <c r="E2718" t="s">
        <v>52</v>
      </c>
      <c r="F2718" s="1">
        <v>42891</v>
      </c>
      <c r="G2718" s="1">
        <v>42981</v>
      </c>
      <c r="H2718">
        <v>0</v>
      </c>
      <c r="I2718" t="str">
        <f>VLOOKUP(pipeline!D2718,account,2,FALSE)</f>
        <v>retail</v>
      </c>
      <c r="J2718">
        <f t="shared" si="1998"/>
        <v>1996</v>
      </c>
      <c r="K2718">
        <f t="shared" si="1999"/>
        <v>2214.94</v>
      </c>
      <c r="L2718">
        <f t="shared" si="2000"/>
        <v>5374</v>
      </c>
      <c r="M2718" t="str">
        <f t="shared" si="2001"/>
        <v>United States</v>
      </c>
      <c r="N2718">
        <f t="shared" si="2002"/>
        <v>0</v>
      </c>
      <c r="O2718" t="str">
        <f t="shared" si="2003"/>
        <v>GTX</v>
      </c>
      <c r="P2718">
        <f t="shared" si="2007"/>
        <v>550</v>
      </c>
      <c r="Q2718" t="str">
        <f t="shared" si="2008"/>
        <v>Summer Sewald</v>
      </c>
      <c r="R2718" t="str">
        <f t="shared" si="2009"/>
        <v>West</v>
      </c>
    </row>
    <row r="2719" spans="1:18">
      <c r="A2719" t="s">
        <v>2883</v>
      </c>
      <c r="B2719" t="s">
        <v>38</v>
      </c>
      <c r="C2719" t="s">
        <v>55</v>
      </c>
      <c r="D2719" t="s">
        <v>99</v>
      </c>
      <c r="E2719" t="s">
        <v>52</v>
      </c>
      <c r="F2719" s="1">
        <v>42891</v>
      </c>
      <c r="G2719" s="1">
        <v>42897</v>
      </c>
      <c r="H2719">
        <v>0</v>
      </c>
      <c r="I2719" t="str">
        <f>VLOOKUP(pipeline!D2719,account,2,FALSE)</f>
        <v>marketing</v>
      </c>
      <c r="J2719">
        <f t="shared" si="1998"/>
        <v>2008</v>
      </c>
      <c r="K2719">
        <f t="shared" si="1999"/>
        <v>894.37</v>
      </c>
      <c r="L2719">
        <f t="shared" si="2000"/>
        <v>1593</v>
      </c>
      <c r="M2719" t="str">
        <f t="shared" si="2001"/>
        <v>Poland</v>
      </c>
      <c r="N2719">
        <f t="shared" si="2002"/>
        <v>0</v>
      </c>
      <c r="O2719" t="str">
        <f t="shared" si="2003"/>
        <v>GTX</v>
      </c>
      <c r="P2719">
        <f t="shared" si="2007"/>
        <v>550</v>
      </c>
      <c r="Q2719" t="str">
        <f t="shared" si="2008"/>
        <v>Summer Sewald</v>
      </c>
      <c r="R2719" t="str">
        <f t="shared" si="2009"/>
        <v>West</v>
      </c>
    </row>
    <row r="2720" spans="1:18">
      <c r="A2720" t="s">
        <v>2884</v>
      </c>
      <c r="B2720" t="s">
        <v>15</v>
      </c>
      <c r="C2720" t="s">
        <v>58</v>
      </c>
      <c r="D2720" t="s">
        <v>205</v>
      </c>
      <c r="E2720" t="s">
        <v>50</v>
      </c>
      <c r="F2720" s="1">
        <v>42891</v>
      </c>
      <c r="G2720" s="1">
        <v>42977</v>
      </c>
      <c r="H2720">
        <v>1169</v>
      </c>
      <c r="I2720" t="str">
        <f>VLOOKUP(pipeline!D2720,account,2,FALSE)</f>
        <v>telecommunications</v>
      </c>
      <c r="J2720">
        <f t="shared" ref="J2720:J2733" si="2010">VLOOKUP(D2720,account,3,FALSE)</f>
        <v>1995</v>
      </c>
      <c r="K2720">
        <f t="shared" ref="K2720:K2733" si="2011">VLOOKUP(D2720,account,4,FALSE)</f>
        <v>1825.82</v>
      </c>
      <c r="L2720">
        <f t="shared" ref="L2720:L2733" si="2012">VLOOKUP(D2720,account,5,FALSE)</f>
        <v>5595</v>
      </c>
      <c r="M2720" t="str">
        <f t="shared" ref="M2720:M2733" si="2013">VLOOKUP(D2720,account,6,FALSE)</f>
        <v>United States</v>
      </c>
      <c r="N2720" t="str">
        <f t="shared" ref="N2720:N2733" si="2014">VLOOKUP(D2720,accounts,7,FALSE)</f>
        <v>Sonron</v>
      </c>
      <c r="O2720" t="str">
        <f t="shared" ref="O2720:O2733" si="2015">VLOOKUP(C2720,products,2,FALSE)</f>
        <v>GTX</v>
      </c>
      <c r="P2720">
        <f t="shared" si="2007"/>
        <v>1096</v>
      </c>
      <c r="Q2720" t="str">
        <f t="shared" si="2008"/>
        <v>Celia Rouche</v>
      </c>
      <c r="R2720" t="str">
        <f t="shared" si="2009"/>
        <v>West</v>
      </c>
    </row>
    <row r="2721" spans="1:18">
      <c r="A2721" t="s">
        <v>2885</v>
      </c>
      <c r="B2721" t="s">
        <v>28</v>
      </c>
      <c r="C2721" t="s">
        <v>56</v>
      </c>
      <c r="D2721" t="s">
        <v>238</v>
      </c>
      <c r="E2721" t="s">
        <v>50</v>
      </c>
      <c r="F2721" s="1">
        <v>42891</v>
      </c>
      <c r="G2721" s="1">
        <v>42908</v>
      </c>
      <c r="H2721">
        <v>60</v>
      </c>
      <c r="I2721" t="str">
        <f>VLOOKUP(pipeline!D2721,account,2,FALSE)</f>
        <v>marketing</v>
      </c>
      <c r="J2721">
        <f t="shared" si="2010"/>
        <v>2012</v>
      </c>
      <c r="K2721">
        <f t="shared" si="2011"/>
        <v>45.39</v>
      </c>
      <c r="L2721">
        <f t="shared" si="2012"/>
        <v>100</v>
      </c>
      <c r="M2721" t="str">
        <f t="shared" si="2013"/>
        <v>United States</v>
      </c>
      <c r="N2721" t="str">
        <f t="shared" si="2014"/>
        <v>Inity</v>
      </c>
      <c r="O2721" t="str">
        <f t="shared" si="2015"/>
        <v>MG</v>
      </c>
      <c r="P2721">
        <f t="shared" ref="P2721:P2733" si="2016">VLOOKUP(C2721,products,3,FALSE)</f>
        <v>55</v>
      </c>
      <c r="Q2721" t="str">
        <f t="shared" ref="Q2721:Q2733" si="2017">VLOOKUP(B2721,sales,2,FALSE)</f>
        <v>Melvin Marxen</v>
      </c>
      <c r="R2721" t="str">
        <f t="shared" ref="R2721:R2733" si="2018">VLOOKUP(B2721,sales,3,FALSE)</f>
        <v>Central</v>
      </c>
    </row>
    <row r="2722" spans="1:18">
      <c r="A2722" t="s">
        <v>2886</v>
      </c>
      <c r="B2722" t="s">
        <v>40</v>
      </c>
      <c r="C2722" t="s">
        <v>58</v>
      </c>
      <c r="D2722" t="s">
        <v>226</v>
      </c>
      <c r="E2722" t="s">
        <v>52</v>
      </c>
      <c r="F2722" s="1">
        <v>42891</v>
      </c>
      <c r="G2722" s="1">
        <v>42974</v>
      </c>
      <c r="H2722">
        <v>0</v>
      </c>
      <c r="I2722" t="str">
        <f>VLOOKUP(pipeline!D2722,account,2,FALSE)</f>
        <v>medical</v>
      </c>
      <c r="J2722">
        <f t="shared" si="2010"/>
        <v>2017</v>
      </c>
      <c r="K2722">
        <f t="shared" si="2011"/>
        <v>4.54</v>
      </c>
      <c r="L2722">
        <f t="shared" si="2012"/>
        <v>9</v>
      </c>
      <c r="M2722" t="str">
        <f t="shared" si="2013"/>
        <v>United States</v>
      </c>
      <c r="N2722">
        <f t="shared" si="2014"/>
        <v>0</v>
      </c>
      <c r="O2722" t="str">
        <f t="shared" si="2015"/>
        <v>GTX</v>
      </c>
      <c r="P2722">
        <f t="shared" si="2016"/>
        <v>1096</v>
      </c>
      <c r="Q2722" t="str">
        <f t="shared" si="2017"/>
        <v>Summer Sewald</v>
      </c>
      <c r="R2722" t="str">
        <f t="shared" si="2018"/>
        <v>West</v>
      </c>
    </row>
    <row r="2723" spans="1:18">
      <c r="A2723" t="s">
        <v>2887</v>
      </c>
      <c r="B2723" t="s">
        <v>40</v>
      </c>
      <c r="C2723" t="s">
        <v>55</v>
      </c>
      <c r="D2723" t="s">
        <v>151</v>
      </c>
      <c r="E2723" t="s">
        <v>50</v>
      </c>
      <c r="F2723" s="1">
        <v>42891</v>
      </c>
      <c r="G2723" s="1">
        <v>42986</v>
      </c>
      <c r="H2723">
        <v>595</v>
      </c>
      <c r="I2723" t="str">
        <f>VLOOKUP(pipeline!D2723,account,2,FALSE)</f>
        <v>finance</v>
      </c>
      <c r="J2723">
        <f t="shared" si="2010"/>
        <v>2008</v>
      </c>
      <c r="K2723">
        <f t="shared" si="2011"/>
        <v>52.5</v>
      </c>
      <c r="L2723">
        <f t="shared" si="2012"/>
        <v>165</v>
      </c>
      <c r="M2723" t="str">
        <f t="shared" si="2013"/>
        <v>United States</v>
      </c>
      <c r="N2723">
        <f t="shared" si="2014"/>
        <v>0</v>
      </c>
      <c r="O2723" t="str">
        <f t="shared" si="2015"/>
        <v>GTX</v>
      </c>
      <c r="P2723">
        <f t="shared" si="2016"/>
        <v>550</v>
      </c>
      <c r="Q2723" t="str">
        <f t="shared" si="2017"/>
        <v>Summer Sewald</v>
      </c>
      <c r="R2723" t="str">
        <f t="shared" si="2018"/>
        <v>West</v>
      </c>
    </row>
    <row r="2724" spans="1:18">
      <c r="A2724" t="s">
        <v>2888</v>
      </c>
      <c r="B2724" t="s">
        <v>40</v>
      </c>
      <c r="C2724" t="s">
        <v>57</v>
      </c>
      <c r="D2724" t="s">
        <v>153</v>
      </c>
      <c r="E2724" t="s">
        <v>50</v>
      </c>
      <c r="F2724" s="1">
        <v>42891</v>
      </c>
      <c r="G2724" s="1">
        <v>42907</v>
      </c>
      <c r="H2724">
        <v>3227</v>
      </c>
      <c r="I2724" t="str">
        <f>VLOOKUP(pipeline!D2724,account,2,FALSE)</f>
        <v>retail</v>
      </c>
      <c r="J2724">
        <f t="shared" si="2010"/>
        <v>2001</v>
      </c>
      <c r="K2724">
        <f t="shared" si="2011"/>
        <v>2437.85</v>
      </c>
      <c r="L2724">
        <f t="shared" si="2012"/>
        <v>4874</v>
      </c>
      <c r="M2724" t="str">
        <f t="shared" si="2013"/>
        <v>United States</v>
      </c>
      <c r="N2724">
        <f t="shared" si="2014"/>
        <v>0</v>
      </c>
      <c r="O2724" t="str">
        <f t="shared" si="2015"/>
        <v>MG</v>
      </c>
      <c r="P2724">
        <f t="shared" si="2016"/>
        <v>3393</v>
      </c>
      <c r="Q2724" t="str">
        <f t="shared" si="2017"/>
        <v>Summer Sewald</v>
      </c>
      <c r="R2724" t="str">
        <f t="shared" si="2018"/>
        <v>West</v>
      </c>
    </row>
    <row r="2725" spans="1:18">
      <c r="A2725" t="s">
        <v>2889</v>
      </c>
      <c r="B2725" t="s">
        <v>22</v>
      </c>
      <c r="C2725" t="s">
        <v>58</v>
      </c>
      <c r="D2725" t="s">
        <v>145</v>
      </c>
      <c r="E2725" t="s">
        <v>52</v>
      </c>
      <c r="F2725" s="1">
        <v>42891</v>
      </c>
      <c r="G2725" s="1">
        <v>42897</v>
      </c>
      <c r="H2725">
        <v>0</v>
      </c>
      <c r="I2725" t="str">
        <f>VLOOKUP(pipeline!D2725,account,2,FALSE)</f>
        <v>marketing</v>
      </c>
      <c r="J2725">
        <f t="shared" si="2010"/>
        <v>1985</v>
      </c>
      <c r="K2725">
        <f t="shared" si="2011"/>
        <v>375.43</v>
      </c>
      <c r="L2725">
        <f t="shared" si="2012"/>
        <v>1190</v>
      </c>
      <c r="M2725" t="str">
        <f t="shared" si="2013"/>
        <v>United States</v>
      </c>
      <c r="N2725">
        <f t="shared" si="2014"/>
        <v>0</v>
      </c>
      <c r="O2725" t="str">
        <f t="shared" si="2015"/>
        <v>GTX</v>
      </c>
      <c r="P2725">
        <f t="shared" si="2016"/>
        <v>1096</v>
      </c>
      <c r="Q2725" t="str">
        <f t="shared" si="2017"/>
        <v>Dustin Brinkmann</v>
      </c>
      <c r="R2725" t="str">
        <f t="shared" si="2018"/>
        <v>Central</v>
      </c>
    </row>
    <row r="2726" spans="1:18">
      <c r="A2726" t="s">
        <v>2890</v>
      </c>
      <c r="B2726" t="s">
        <v>22</v>
      </c>
      <c r="C2726" t="s">
        <v>58</v>
      </c>
      <c r="D2726" t="s">
        <v>89</v>
      </c>
      <c r="E2726" t="s">
        <v>52</v>
      </c>
      <c r="F2726" s="1">
        <v>42891</v>
      </c>
      <c r="G2726" s="1">
        <v>42961</v>
      </c>
      <c r="H2726">
        <v>0</v>
      </c>
      <c r="I2726" t="str">
        <f>VLOOKUP(pipeline!D2726,account,2,FALSE)</f>
        <v>medical</v>
      </c>
      <c r="J2726">
        <f t="shared" si="2010"/>
        <v>1992</v>
      </c>
      <c r="K2726">
        <f t="shared" si="2011"/>
        <v>3922.42</v>
      </c>
      <c r="L2726">
        <f t="shared" si="2012"/>
        <v>6837</v>
      </c>
      <c r="M2726" t="str">
        <f t="shared" si="2013"/>
        <v>United States</v>
      </c>
      <c r="N2726">
        <f t="shared" si="2014"/>
        <v>0</v>
      </c>
      <c r="O2726" t="str">
        <f t="shared" si="2015"/>
        <v>GTX</v>
      </c>
      <c r="P2726">
        <f t="shared" si="2016"/>
        <v>1096</v>
      </c>
      <c r="Q2726" t="str">
        <f t="shared" si="2017"/>
        <v>Dustin Brinkmann</v>
      </c>
      <c r="R2726" t="str">
        <f t="shared" si="2018"/>
        <v>Central</v>
      </c>
    </row>
    <row r="2727" spans="1:18">
      <c r="A2727" t="s">
        <v>2891</v>
      </c>
      <c r="B2727" t="s">
        <v>22</v>
      </c>
      <c r="C2727" t="s">
        <v>56</v>
      </c>
      <c r="D2727" t="s">
        <v>306</v>
      </c>
      <c r="E2727" t="s">
        <v>50</v>
      </c>
      <c r="F2727" s="1">
        <v>42891</v>
      </c>
      <c r="G2727" s="1">
        <v>42998</v>
      </c>
      <c r="H2727">
        <v>59</v>
      </c>
      <c r="I2727" t="str">
        <f>VLOOKUP(pipeline!D2727,account,2,FALSE)</f>
        <v>technolgy</v>
      </c>
      <c r="J2727">
        <f t="shared" si="2010"/>
        <v>1997</v>
      </c>
      <c r="K2727">
        <f t="shared" si="2011"/>
        <v>8170.38</v>
      </c>
      <c r="L2727">
        <f t="shared" si="2012"/>
        <v>16499</v>
      </c>
      <c r="M2727" t="str">
        <f t="shared" si="2013"/>
        <v>Korea</v>
      </c>
      <c r="N2727">
        <f t="shared" si="2014"/>
        <v>0</v>
      </c>
      <c r="O2727" t="str">
        <f t="shared" si="2015"/>
        <v>MG</v>
      </c>
      <c r="P2727">
        <f t="shared" si="2016"/>
        <v>55</v>
      </c>
      <c r="Q2727" t="str">
        <f t="shared" si="2017"/>
        <v>Dustin Brinkmann</v>
      </c>
      <c r="R2727" t="str">
        <f t="shared" si="2018"/>
        <v>Central</v>
      </c>
    </row>
    <row r="2728" spans="1:18">
      <c r="A2728" t="s">
        <v>2892</v>
      </c>
      <c r="B2728" t="s">
        <v>29</v>
      </c>
      <c r="C2728" t="s">
        <v>55</v>
      </c>
      <c r="D2728" t="s">
        <v>309</v>
      </c>
      <c r="E2728" t="s">
        <v>50</v>
      </c>
      <c r="F2728" s="1">
        <v>42891</v>
      </c>
      <c r="G2728" s="1">
        <v>43004</v>
      </c>
      <c r="H2728">
        <v>479</v>
      </c>
      <c r="I2728" t="str">
        <f>VLOOKUP(pipeline!D2728,account,2,FALSE)</f>
        <v>marketing</v>
      </c>
      <c r="J2728">
        <f t="shared" si="2010"/>
        <v>1986</v>
      </c>
      <c r="K2728">
        <f t="shared" si="2011"/>
        <v>2403.58</v>
      </c>
      <c r="L2728">
        <f t="shared" si="2012"/>
        <v>8801</v>
      </c>
      <c r="M2728" t="str">
        <f t="shared" si="2013"/>
        <v>United States</v>
      </c>
      <c r="N2728">
        <f t="shared" si="2014"/>
        <v>0</v>
      </c>
      <c r="O2728" t="str">
        <f t="shared" si="2015"/>
        <v>GTX</v>
      </c>
      <c r="P2728">
        <f t="shared" si="2016"/>
        <v>550</v>
      </c>
      <c r="Q2728" t="str">
        <f t="shared" si="2017"/>
        <v>Melvin Marxen</v>
      </c>
      <c r="R2728" t="str">
        <f t="shared" si="2018"/>
        <v>Central</v>
      </c>
    </row>
    <row r="2729" spans="1:18">
      <c r="A2729" t="s">
        <v>2893</v>
      </c>
      <c r="B2729" t="s">
        <v>29</v>
      </c>
      <c r="C2729" t="s">
        <v>57</v>
      </c>
      <c r="D2729" t="s">
        <v>221</v>
      </c>
      <c r="E2729" t="s">
        <v>50</v>
      </c>
      <c r="F2729" s="1">
        <v>42891</v>
      </c>
      <c r="G2729" s="1">
        <v>42992</v>
      </c>
      <c r="H2729">
        <v>3449</v>
      </c>
      <c r="I2729" t="str">
        <f>VLOOKUP(pipeline!D2729,account,2,FALSE)</f>
        <v>technolgy</v>
      </c>
      <c r="J2729">
        <f t="shared" si="2010"/>
        <v>2000</v>
      </c>
      <c r="K2729">
        <f t="shared" si="2011"/>
        <v>1223.72</v>
      </c>
      <c r="L2729">
        <f t="shared" si="2012"/>
        <v>2497</v>
      </c>
      <c r="M2729" t="str">
        <f t="shared" si="2013"/>
        <v>Norway</v>
      </c>
      <c r="N2729">
        <f t="shared" si="2014"/>
        <v>0</v>
      </c>
      <c r="O2729" t="str">
        <f t="shared" si="2015"/>
        <v>MG</v>
      </c>
      <c r="P2729">
        <f t="shared" si="2016"/>
        <v>3393</v>
      </c>
      <c r="Q2729" t="str">
        <f t="shared" si="2017"/>
        <v>Melvin Marxen</v>
      </c>
      <c r="R2729" t="str">
        <f t="shared" si="2018"/>
        <v>Central</v>
      </c>
    </row>
    <row r="2730" spans="1:18">
      <c r="A2730" t="s">
        <v>2894</v>
      </c>
      <c r="B2730" t="s">
        <v>35</v>
      </c>
      <c r="C2730" t="s">
        <v>56</v>
      </c>
      <c r="D2730" t="s">
        <v>817</v>
      </c>
      <c r="E2730" t="s">
        <v>50</v>
      </c>
      <c r="F2730" s="1">
        <v>42891</v>
      </c>
      <c r="G2730" s="1">
        <v>43002</v>
      </c>
      <c r="H2730">
        <v>54</v>
      </c>
      <c r="I2730" t="str">
        <f>VLOOKUP(pipeline!D2730,account,2,FALSE)</f>
        <v>entertainment</v>
      </c>
      <c r="J2730">
        <f t="shared" si="2010"/>
        <v>1989</v>
      </c>
      <c r="K2730">
        <f t="shared" si="2011"/>
        <v>665.06</v>
      </c>
      <c r="L2730">
        <f t="shared" si="2012"/>
        <v>1095</v>
      </c>
      <c r="M2730" t="str">
        <f t="shared" si="2013"/>
        <v>United States</v>
      </c>
      <c r="N2730">
        <f t="shared" si="2014"/>
        <v>0</v>
      </c>
      <c r="O2730" t="str">
        <f t="shared" si="2015"/>
        <v>MG</v>
      </c>
      <c r="P2730">
        <f t="shared" si="2016"/>
        <v>55</v>
      </c>
      <c r="Q2730" t="str">
        <f t="shared" si="2017"/>
        <v>Rocco Neubert</v>
      </c>
      <c r="R2730" t="str">
        <f t="shared" si="2018"/>
        <v>East</v>
      </c>
    </row>
    <row r="2731" spans="1:18">
      <c r="A2731" t="s">
        <v>2895</v>
      </c>
      <c r="B2731" t="s">
        <v>17</v>
      </c>
      <c r="C2731" t="s">
        <v>57</v>
      </c>
      <c r="D2731" t="s">
        <v>87</v>
      </c>
      <c r="E2731" t="s">
        <v>52</v>
      </c>
      <c r="F2731" s="1">
        <v>42891</v>
      </c>
      <c r="G2731" s="1">
        <v>42961</v>
      </c>
      <c r="H2731">
        <v>0</v>
      </c>
      <c r="I2731" t="str">
        <f>VLOOKUP(pipeline!D2731,account,2,FALSE)</f>
        <v>services</v>
      </c>
      <c r="J2731">
        <f t="shared" si="2010"/>
        <v>1982</v>
      </c>
      <c r="K2731">
        <f t="shared" si="2011"/>
        <v>792.46</v>
      </c>
      <c r="L2731">
        <f t="shared" si="2012"/>
        <v>1299</v>
      </c>
      <c r="M2731" t="str">
        <f t="shared" si="2013"/>
        <v>United States</v>
      </c>
      <c r="N2731">
        <f t="shared" si="2014"/>
        <v>0</v>
      </c>
      <c r="O2731" t="str">
        <f t="shared" si="2015"/>
        <v>MG</v>
      </c>
      <c r="P2731">
        <f t="shared" si="2016"/>
        <v>3393</v>
      </c>
      <c r="Q2731" t="str">
        <f t="shared" si="2017"/>
        <v>Celia Rouche</v>
      </c>
      <c r="R2731" t="str">
        <f t="shared" si="2018"/>
        <v>West</v>
      </c>
    </row>
    <row r="2732" spans="1:18">
      <c r="A2732" t="s">
        <v>2896</v>
      </c>
      <c r="B2732" t="s">
        <v>17</v>
      </c>
      <c r="C2732" t="s">
        <v>56</v>
      </c>
      <c r="D2732" t="s">
        <v>231</v>
      </c>
      <c r="E2732" t="s">
        <v>50</v>
      </c>
      <c r="F2732" s="1">
        <v>42891</v>
      </c>
      <c r="G2732" s="1">
        <v>42979</v>
      </c>
      <c r="H2732">
        <v>59</v>
      </c>
      <c r="I2732" t="str">
        <f>VLOOKUP(pipeline!D2732,account,2,FALSE)</f>
        <v>technolgy</v>
      </c>
      <c r="J2732">
        <f t="shared" si="2010"/>
        <v>2010</v>
      </c>
      <c r="K2732">
        <f t="shared" si="2011"/>
        <v>587.72</v>
      </c>
      <c r="L2732">
        <f t="shared" si="2012"/>
        <v>1501</v>
      </c>
      <c r="M2732" t="str">
        <f t="shared" si="2013"/>
        <v>United States</v>
      </c>
      <c r="N2732">
        <f t="shared" si="2014"/>
        <v>0</v>
      </c>
      <c r="O2732" t="str">
        <f t="shared" si="2015"/>
        <v>MG</v>
      </c>
      <c r="P2732">
        <f t="shared" si="2016"/>
        <v>55</v>
      </c>
      <c r="Q2732" t="str">
        <f t="shared" si="2017"/>
        <v>Celia Rouche</v>
      </c>
      <c r="R2732" t="str">
        <f t="shared" si="2018"/>
        <v>West</v>
      </c>
    </row>
    <row r="2733" spans="1:18">
      <c r="A2733" t="s">
        <v>2897</v>
      </c>
      <c r="B2733" t="s">
        <v>10</v>
      </c>
      <c r="C2733" t="s">
        <v>56</v>
      </c>
      <c r="D2733" t="s">
        <v>132</v>
      </c>
      <c r="E2733" t="s">
        <v>52</v>
      </c>
      <c r="F2733" s="1">
        <v>42891</v>
      </c>
      <c r="G2733" s="1">
        <v>42948</v>
      </c>
      <c r="H2733">
        <v>0</v>
      </c>
      <c r="I2733" t="str">
        <f>VLOOKUP(pipeline!D2733,account,2,FALSE)</f>
        <v>technolgy</v>
      </c>
      <c r="J2733">
        <f t="shared" si="2010"/>
        <v>1996</v>
      </c>
      <c r="K2733">
        <f t="shared" si="2011"/>
        <v>1100.04</v>
      </c>
      <c r="L2733">
        <f t="shared" si="2012"/>
        <v>2822</v>
      </c>
      <c r="M2733" t="str">
        <f t="shared" si="2013"/>
        <v>United States</v>
      </c>
      <c r="N2733">
        <f t="shared" si="2014"/>
        <v>0</v>
      </c>
      <c r="O2733" t="str">
        <f t="shared" si="2015"/>
        <v>MG</v>
      </c>
      <c r="P2733">
        <f t="shared" si="2016"/>
        <v>55</v>
      </c>
      <c r="Q2733" t="str">
        <f t="shared" si="2017"/>
        <v>Cara Losch</v>
      </c>
      <c r="R2733" t="str">
        <f t="shared" si="2018"/>
        <v>East</v>
      </c>
    </row>
    <row r="2734" spans="1:18">
      <c r="A2734" t="s">
        <v>2898</v>
      </c>
      <c r="B2734" t="s">
        <v>41</v>
      </c>
      <c r="C2734" t="s">
        <v>55</v>
      </c>
      <c r="D2734" t="s">
        <v>103</v>
      </c>
      <c r="E2734" t="s">
        <v>52</v>
      </c>
      <c r="F2734" s="1">
        <v>42891</v>
      </c>
      <c r="G2734" s="1">
        <v>43005</v>
      </c>
      <c r="H2734">
        <v>0</v>
      </c>
      <c r="I2734" t="str">
        <f>VLOOKUP(pipeline!D2734,account,2,FALSE)</f>
        <v>employment</v>
      </c>
      <c r="J2734">
        <f t="shared" ref="J2734:J2750" si="2019">VLOOKUP(D2734,account,3,FALSE)</f>
        <v>1988</v>
      </c>
      <c r="K2734">
        <f t="shared" ref="K2734:K2750" si="2020">VLOOKUP(D2734,account,4,FALSE)</f>
        <v>2059.9</v>
      </c>
      <c r="L2734">
        <f t="shared" ref="L2734:L2750" si="2021">VLOOKUP(D2734,account,5,FALSE)</f>
        <v>3644</v>
      </c>
      <c r="M2734" t="str">
        <f t="shared" ref="M2734:M2750" si="2022">VLOOKUP(D2734,account,6,FALSE)</f>
        <v>United States</v>
      </c>
      <c r="N2734">
        <f t="shared" ref="N2734:N2750" si="2023">VLOOKUP(D2734,accounts,7,FALSE)</f>
        <v>0</v>
      </c>
      <c r="O2734" t="str">
        <f t="shared" ref="O2734:O2750" si="2024">VLOOKUP(C2734,products,2,FALSE)</f>
        <v>GTX</v>
      </c>
      <c r="P2734">
        <f t="shared" ref="P2734:P2739" si="2025">VLOOKUP(C2734,products,3,FALSE)</f>
        <v>550</v>
      </c>
      <c r="Q2734" t="str">
        <f t="shared" ref="Q2734:Q2739" si="2026">VLOOKUP(B2734,sales,2,FALSE)</f>
        <v>Summer Sewald</v>
      </c>
      <c r="R2734" t="str">
        <f t="shared" ref="R2734:R2739" si="2027">VLOOKUP(B2734,sales,3,FALSE)</f>
        <v>West</v>
      </c>
    </row>
    <row r="2735" spans="1:18">
      <c r="A2735" t="s">
        <v>2899</v>
      </c>
      <c r="B2735" t="s">
        <v>19</v>
      </c>
      <c r="C2735" t="s">
        <v>56</v>
      </c>
      <c r="D2735" t="s">
        <v>442</v>
      </c>
      <c r="E2735" t="s">
        <v>50</v>
      </c>
      <c r="F2735" s="1">
        <v>42892</v>
      </c>
      <c r="G2735" s="1">
        <v>43005</v>
      </c>
      <c r="H2735">
        <v>55</v>
      </c>
      <c r="I2735" t="str">
        <f>VLOOKUP(pipeline!D2735,account,2,FALSE)</f>
        <v>retail</v>
      </c>
      <c r="J2735">
        <f t="shared" si="2019"/>
        <v>1988</v>
      </c>
      <c r="K2735">
        <f t="shared" si="2020"/>
        <v>1376.8</v>
      </c>
      <c r="L2735">
        <f t="shared" si="2021"/>
        <v>1165</v>
      </c>
      <c r="M2735" t="str">
        <f t="shared" si="2022"/>
        <v>Belgium</v>
      </c>
      <c r="N2735">
        <f t="shared" si="2023"/>
        <v>0</v>
      </c>
      <c r="O2735" t="str">
        <f t="shared" si="2024"/>
        <v>MG</v>
      </c>
      <c r="P2735">
        <f t="shared" si="2025"/>
        <v>55</v>
      </c>
      <c r="Q2735" t="str">
        <f t="shared" si="2026"/>
        <v>Dustin Brinkmann</v>
      </c>
      <c r="R2735" t="str">
        <f t="shared" si="2027"/>
        <v>Central</v>
      </c>
    </row>
    <row r="2736" spans="1:18">
      <c r="A2736" t="s">
        <v>2900</v>
      </c>
      <c r="B2736" t="s">
        <v>32</v>
      </c>
      <c r="C2736" t="s">
        <v>57</v>
      </c>
      <c r="D2736" t="s">
        <v>248</v>
      </c>
      <c r="E2736" t="s">
        <v>50</v>
      </c>
      <c r="F2736" s="1">
        <v>42892</v>
      </c>
      <c r="G2736" s="1">
        <v>42956</v>
      </c>
      <c r="H2736">
        <v>3042</v>
      </c>
      <c r="I2736" t="str">
        <f>VLOOKUP(pipeline!D2736,account,2,FALSE)</f>
        <v>telecommunications</v>
      </c>
      <c r="J2736">
        <f t="shared" si="2019"/>
        <v>1994</v>
      </c>
      <c r="K2736">
        <f t="shared" si="2020"/>
        <v>6395.05</v>
      </c>
      <c r="L2736">
        <f t="shared" si="2021"/>
        <v>20275</v>
      </c>
      <c r="M2736" t="str">
        <f t="shared" si="2022"/>
        <v>United States</v>
      </c>
      <c r="N2736">
        <f t="shared" si="2023"/>
        <v>0</v>
      </c>
      <c r="O2736" t="str">
        <f t="shared" si="2024"/>
        <v>MG</v>
      </c>
      <c r="P2736">
        <f t="shared" si="2025"/>
        <v>3393</v>
      </c>
      <c r="Q2736" t="str">
        <f t="shared" si="2026"/>
        <v>Rocco Neubert</v>
      </c>
      <c r="R2736" t="str">
        <f t="shared" si="2027"/>
        <v>East</v>
      </c>
    </row>
    <row r="2737" spans="1:18">
      <c r="A2737" t="s">
        <v>2901</v>
      </c>
      <c r="B2737" t="s">
        <v>33</v>
      </c>
      <c r="C2737" t="s">
        <v>58</v>
      </c>
      <c r="D2737" t="s">
        <v>248</v>
      </c>
      <c r="E2737" t="s">
        <v>50</v>
      </c>
      <c r="F2737" s="1">
        <v>42892</v>
      </c>
      <c r="G2737" s="1">
        <v>42962</v>
      </c>
      <c r="H2737">
        <v>979</v>
      </c>
      <c r="I2737" t="str">
        <f>VLOOKUP(pipeline!D2737,account,2,FALSE)</f>
        <v>telecommunications</v>
      </c>
      <c r="J2737">
        <f t="shared" si="2019"/>
        <v>1994</v>
      </c>
      <c r="K2737">
        <f t="shared" si="2020"/>
        <v>6395.05</v>
      </c>
      <c r="L2737">
        <f t="shared" si="2021"/>
        <v>20275</v>
      </c>
      <c r="M2737" t="str">
        <f t="shared" si="2022"/>
        <v>United States</v>
      </c>
      <c r="N2737">
        <f t="shared" si="2023"/>
        <v>0</v>
      </c>
      <c r="O2737" t="str">
        <f t="shared" si="2024"/>
        <v>GTX</v>
      </c>
      <c r="P2737">
        <f t="shared" si="2025"/>
        <v>1096</v>
      </c>
      <c r="Q2737" t="str">
        <f t="shared" si="2026"/>
        <v>Rocco Neubert</v>
      </c>
      <c r="R2737" t="str">
        <f t="shared" si="2027"/>
        <v>East</v>
      </c>
    </row>
    <row r="2738" spans="1:18">
      <c r="A2738" t="s">
        <v>2902</v>
      </c>
      <c r="B2738" t="s">
        <v>33</v>
      </c>
      <c r="C2738" t="s">
        <v>58</v>
      </c>
      <c r="D2738" t="s">
        <v>127</v>
      </c>
      <c r="E2738" t="s">
        <v>50</v>
      </c>
      <c r="F2738" s="1">
        <v>42892</v>
      </c>
      <c r="G2738" s="1">
        <v>42903</v>
      </c>
      <c r="H2738">
        <v>1064</v>
      </c>
      <c r="I2738" t="str">
        <f>VLOOKUP(pipeline!D2738,account,2,FALSE)</f>
        <v>software</v>
      </c>
      <c r="J2738">
        <f t="shared" si="2019"/>
        <v>1979</v>
      </c>
      <c r="K2738">
        <f t="shared" si="2020"/>
        <v>4478.47</v>
      </c>
      <c r="L2738">
        <f t="shared" si="2021"/>
        <v>13809</v>
      </c>
      <c r="M2738" t="str">
        <f t="shared" si="2022"/>
        <v>United States</v>
      </c>
      <c r="N2738">
        <f t="shared" si="2023"/>
        <v>0</v>
      </c>
      <c r="O2738" t="str">
        <f t="shared" si="2024"/>
        <v>GTX</v>
      </c>
      <c r="P2738">
        <f t="shared" si="2025"/>
        <v>1096</v>
      </c>
      <c r="Q2738" t="str">
        <f t="shared" si="2026"/>
        <v>Rocco Neubert</v>
      </c>
      <c r="R2738" t="str">
        <f t="shared" si="2027"/>
        <v>East</v>
      </c>
    </row>
    <row r="2739" spans="1:18">
      <c r="A2739" t="s">
        <v>2903</v>
      </c>
      <c r="B2739" t="s">
        <v>34</v>
      </c>
      <c r="C2739" t="s">
        <v>58</v>
      </c>
      <c r="D2739" t="s">
        <v>180</v>
      </c>
      <c r="E2739" t="s">
        <v>50</v>
      </c>
      <c r="F2739" s="1">
        <v>42892</v>
      </c>
      <c r="G2739" s="1">
        <v>42970</v>
      </c>
      <c r="H2739">
        <v>1036</v>
      </c>
      <c r="I2739" t="str">
        <f>VLOOKUP(pipeline!D2739,account,2,FALSE)</f>
        <v>medical</v>
      </c>
      <c r="J2739">
        <f t="shared" si="2019"/>
        <v>1991</v>
      </c>
      <c r="K2739">
        <f t="shared" si="2020"/>
        <v>326.82</v>
      </c>
      <c r="L2739">
        <f t="shared" si="2021"/>
        <v>1016</v>
      </c>
      <c r="M2739" t="str">
        <f t="shared" si="2022"/>
        <v>United States</v>
      </c>
      <c r="N2739">
        <f t="shared" si="2023"/>
        <v>0</v>
      </c>
      <c r="O2739" t="str">
        <f t="shared" si="2024"/>
        <v>GTX</v>
      </c>
      <c r="P2739">
        <f t="shared" si="2025"/>
        <v>1096</v>
      </c>
      <c r="Q2739" t="str">
        <f t="shared" si="2026"/>
        <v>Rocco Neubert</v>
      </c>
      <c r="R2739" t="str">
        <f t="shared" si="2027"/>
        <v>East</v>
      </c>
    </row>
    <row r="2740" spans="1:18">
      <c r="A2740" t="s">
        <v>2904</v>
      </c>
      <c r="B2740" t="s">
        <v>26</v>
      </c>
      <c r="C2740" t="s">
        <v>57</v>
      </c>
      <c r="D2740" t="s">
        <v>306</v>
      </c>
      <c r="E2740" t="s">
        <v>50</v>
      </c>
      <c r="F2740" s="1">
        <v>42892</v>
      </c>
      <c r="G2740" s="1">
        <v>42991</v>
      </c>
      <c r="H2740">
        <v>3598</v>
      </c>
      <c r="I2740" t="str">
        <f>VLOOKUP(pipeline!D2740,account,2,FALSE)</f>
        <v>technolgy</v>
      </c>
      <c r="J2740">
        <f t="shared" si="2019"/>
        <v>1997</v>
      </c>
      <c r="K2740">
        <f t="shared" si="2020"/>
        <v>8170.38</v>
      </c>
      <c r="L2740">
        <f t="shared" si="2021"/>
        <v>16499</v>
      </c>
      <c r="M2740" t="str">
        <f t="shared" si="2022"/>
        <v>Korea</v>
      </c>
      <c r="N2740">
        <f t="shared" si="2023"/>
        <v>0</v>
      </c>
      <c r="O2740" t="str">
        <f t="shared" si="2024"/>
        <v>MG</v>
      </c>
      <c r="P2740">
        <f t="shared" ref="P2740:P2750" si="2028">VLOOKUP(C2740,products,3,FALSE)</f>
        <v>3393</v>
      </c>
      <c r="Q2740" t="str">
        <f t="shared" ref="Q2740:Q2750" si="2029">VLOOKUP(B2740,sales,2,FALSE)</f>
        <v>Melvin Marxen</v>
      </c>
      <c r="R2740" t="str">
        <f t="shared" ref="R2740:R2750" si="2030">VLOOKUP(B2740,sales,3,FALSE)</f>
        <v>Central</v>
      </c>
    </row>
    <row r="2741" spans="1:18">
      <c r="A2741" t="s">
        <v>2905</v>
      </c>
      <c r="B2741" t="s">
        <v>37</v>
      </c>
      <c r="C2741" t="s">
        <v>55</v>
      </c>
      <c r="D2741" t="s">
        <v>167</v>
      </c>
      <c r="E2741" t="s">
        <v>50</v>
      </c>
      <c r="F2741" s="1">
        <v>42892</v>
      </c>
      <c r="G2741" s="1">
        <v>42963</v>
      </c>
      <c r="H2741">
        <v>431</v>
      </c>
      <c r="I2741" t="str">
        <f>VLOOKUP(pipeline!D2741,account,2,FALSE)</f>
        <v>marketing</v>
      </c>
      <c r="J2741">
        <f t="shared" si="2019"/>
        <v>2000</v>
      </c>
      <c r="K2741">
        <f t="shared" si="2020"/>
        <v>2952.73</v>
      </c>
      <c r="L2741">
        <f t="shared" si="2021"/>
        <v>5107</v>
      </c>
      <c r="M2741" t="str">
        <f t="shared" si="2022"/>
        <v>United States</v>
      </c>
      <c r="N2741">
        <f t="shared" si="2023"/>
        <v>0</v>
      </c>
      <c r="O2741" t="str">
        <f t="shared" si="2024"/>
        <v>GTX</v>
      </c>
      <c r="P2741">
        <f t="shared" si="2028"/>
        <v>550</v>
      </c>
      <c r="Q2741" t="str">
        <f t="shared" si="2029"/>
        <v>Summer Sewald</v>
      </c>
      <c r="R2741" t="str">
        <f t="shared" si="2030"/>
        <v>West</v>
      </c>
    </row>
    <row r="2742" spans="1:18">
      <c r="A2742" t="s">
        <v>2906</v>
      </c>
      <c r="B2742" t="s">
        <v>27</v>
      </c>
      <c r="C2742" t="s">
        <v>58</v>
      </c>
      <c r="D2742" t="s">
        <v>241</v>
      </c>
      <c r="E2742" t="s">
        <v>52</v>
      </c>
      <c r="F2742" s="1">
        <v>42892</v>
      </c>
      <c r="G2742" s="1">
        <v>42975</v>
      </c>
      <c r="H2742">
        <v>0</v>
      </c>
      <c r="I2742" t="str">
        <f>VLOOKUP(pipeline!D2742,account,2,FALSE)</f>
        <v>finance</v>
      </c>
      <c r="J2742">
        <f t="shared" si="2019"/>
        <v>1991</v>
      </c>
      <c r="K2742">
        <f t="shared" si="2020"/>
        <v>2819.5</v>
      </c>
      <c r="L2742">
        <f t="shared" si="2021"/>
        <v>7227</v>
      </c>
      <c r="M2742" t="str">
        <f t="shared" si="2022"/>
        <v>United States</v>
      </c>
      <c r="N2742" t="str">
        <f t="shared" si="2023"/>
        <v>Golddex</v>
      </c>
      <c r="O2742" t="str">
        <f t="shared" si="2024"/>
        <v>GTX</v>
      </c>
      <c r="P2742">
        <f t="shared" si="2028"/>
        <v>1096</v>
      </c>
      <c r="Q2742" t="str">
        <f t="shared" si="2029"/>
        <v>Melvin Marxen</v>
      </c>
      <c r="R2742" t="str">
        <f t="shared" si="2030"/>
        <v>Central</v>
      </c>
    </row>
    <row r="2743" spans="1:18">
      <c r="A2743" t="s">
        <v>2907</v>
      </c>
      <c r="B2743" t="s">
        <v>27</v>
      </c>
      <c r="C2743" t="s">
        <v>55</v>
      </c>
      <c r="D2743" t="s">
        <v>241</v>
      </c>
      <c r="E2743" t="s">
        <v>50</v>
      </c>
      <c r="F2743" s="1">
        <v>42892</v>
      </c>
      <c r="G2743" s="1">
        <v>42903</v>
      </c>
      <c r="H2743">
        <v>624</v>
      </c>
      <c r="I2743" t="str">
        <f>VLOOKUP(pipeline!D2743,account,2,FALSE)</f>
        <v>finance</v>
      </c>
      <c r="J2743">
        <f t="shared" si="2019"/>
        <v>1991</v>
      </c>
      <c r="K2743">
        <f t="shared" si="2020"/>
        <v>2819.5</v>
      </c>
      <c r="L2743">
        <f t="shared" si="2021"/>
        <v>7227</v>
      </c>
      <c r="M2743" t="str">
        <f t="shared" si="2022"/>
        <v>United States</v>
      </c>
      <c r="N2743" t="str">
        <f t="shared" si="2023"/>
        <v>Golddex</v>
      </c>
      <c r="O2743" t="str">
        <f t="shared" si="2024"/>
        <v>GTX</v>
      </c>
      <c r="P2743">
        <f t="shared" si="2028"/>
        <v>550</v>
      </c>
      <c r="Q2743" t="str">
        <f t="shared" si="2029"/>
        <v>Melvin Marxen</v>
      </c>
      <c r="R2743" t="str">
        <f t="shared" si="2030"/>
        <v>Central</v>
      </c>
    </row>
    <row r="2744" spans="1:18">
      <c r="A2744" t="s">
        <v>2908</v>
      </c>
      <c r="B2744" t="s">
        <v>27</v>
      </c>
      <c r="C2744" t="s">
        <v>58</v>
      </c>
      <c r="D2744" t="s">
        <v>158</v>
      </c>
      <c r="E2744" t="s">
        <v>50</v>
      </c>
      <c r="F2744" s="1">
        <v>42892</v>
      </c>
      <c r="G2744" s="1">
        <v>42897</v>
      </c>
      <c r="H2744">
        <v>1140</v>
      </c>
      <c r="I2744" t="str">
        <f>VLOOKUP(pipeline!D2744,account,2,FALSE)</f>
        <v>finance</v>
      </c>
      <c r="J2744">
        <f t="shared" si="2019"/>
        <v>2006</v>
      </c>
      <c r="K2744">
        <f t="shared" si="2020"/>
        <v>1102.43</v>
      </c>
      <c r="L2744">
        <f t="shared" si="2021"/>
        <v>1759</v>
      </c>
      <c r="M2744" t="str">
        <f t="shared" si="2022"/>
        <v>United States</v>
      </c>
      <c r="N2744">
        <f t="shared" si="2023"/>
        <v>0</v>
      </c>
      <c r="O2744" t="str">
        <f t="shared" si="2024"/>
        <v>GTX</v>
      </c>
      <c r="P2744">
        <f t="shared" si="2028"/>
        <v>1096</v>
      </c>
      <c r="Q2744" t="str">
        <f t="shared" si="2029"/>
        <v>Melvin Marxen</v>
      </c>
      <c r="R2744" t="str">
        <f t="shared" si="2030"/>
        <v>Central</v>
      </c>
    </row>
    <row r="2745" spans="1:18">
      <c r="A2745" t="s">
        <v>2909</v>
      </c>
      <c r="B2745" t="s">
        <v>38</v>
      </c>
      <c r="C2745" t="s">
        <v>56</v>
      </c>
      <c r="D2745" t="s">
        <v>226</v>
      </c>
      <c r="E2745" t="s">
        <v>50</v>
      </c>
      <c r="F2745" s="1">
        <v>42892</v>
      </c>
      <c r="G2745" s="1">
        <v>42995</v>
      </c>
      <c r="H2745">
        <v>62</v>
      </c>
      <c r="I2745" t="str">
        <f>VLOOKUP(pipeline!D2745,account,2,FALSE)</f>
        <v>medical</v>
      </c>
      <c r="J2745">
        <f t="shared" si="2019"/>
        <v>2017</v>
      </c>
      <c r="K2745">
        <f t="shared" si="2020"/>
        <v>4.54</v>
      </c>
      <c r="L2745">
        <f t="shared" si="2021"/>
        <v>9</v>
      </c>
      <c r="M2745" t="str">
        <f t="shared" si="2022"/>
        <v>United States</v>
      </c>
      <c r="N2745">
        <f t="shared" si="2023"/>
        <v>0</v>
      </c>
      <c r="O2745" t="str">
        <f t="shared" si="2024"/>
        <v>MG</v>
      </c>
      <c r="P2745">
        <f t="shared" si="2028"/>
        <v>55</v>
      </c>
      <c r="Q2745" t="str">
        <f t="shared" si="2029"/>
        <v>Summer Sewald</v>
      </c>
      <c r="R2745" t="str">
        <f t="shared" si="2030"/>
        <v>West</v>
      </c>
    </row>
    <row r="2746" spans="1:18">
      <c r="A2746" t="s">
        <v>2910</v>
      </c>
      <c r="B2746" t="s">
        <v>39</v>
      </c>
      <c r="C2746" t="s">
        <v>55</v>
      </c>
      <c r="D2746" t="s">
        <v>112</v>
      </c>
      <c r="E2746" t="s">
        <v>52</v>
      </c>
      <c r="F2746" s="1">
        <v>42892</v>
      </c>
      <c r="G2746" s="1">
        <v>42948</v>
      </c>
      <c r="H2746">
        <v>0</v>
      </c>
      <c r="I2746" t="str">
        <f>VLOOKUP(pipeline!D2746,account,2,FALSE)</f>
        <v>retail</v>
      </c>
      <c r="J2746">
        <f t="shared" si="2019"/>
        <v>1990</v>
      </c>
      <c r="K2746">
        <f t="shared" si="2020"/>
        <v>4968.91</v>
      </c>
      <c r="L2746">
        <f t="shared" si="2021"/>
        <v>7523</v>
      </c>
      <c r="M2746" t="str">
        <f t="shared" si="2022"/>
        <v>United States</v>
      </c>
      <c r="N2746">
        <f t="shared" si="2023"/>
        <v>0</v>
      </c>
      <c r="O2746" t="str">
        <f t="shared" si="2024"/>
        <v>GTX</v>
      </c>
      <c r="P2746">
        <f t="shared" si="2028"/>
        <v>550</v>
      </c>
      <c r="Q2746" t="str">
        <f t="shared" si="2029"/>
        <v>Summer Sewald</v>
      </c>
      <c r="R2746" t="str">
        <f t="shared" si="2030"/>
        <v>West</v>
      </c>
    </row>
    <row r="2747" spans="1:18">
      <c r="A2747" t="s">
        <v>2911</v>
      </c>
      <c r="B2747" t="s">
        <v>21</v>
      </c>
      <c r="C2747" t="s">
        <v>55</v>
      </c>
      <c r="D2747" t="s">
        <v>442</v>
      </c>
      <c r="E2747" t="s">
        <v>50</v>
      </c>
      <c r="F2747" s="1">
        <v>42892</v>
      </c>
      <c r="G2747" s="1">
        <v>42993</v>
      </c>
      <c r="H2747">
        <v>584</v>
      </c>
      <c r="I2747" t="str">
        <f>VLOOKUP(pipeline!D2747,account,2,FALSE)</f>
        <v>retail</v>
      </c>
      <c r="J2747">
        <f t="shared" si="2019"/>
        <v>1988</v>
      </c>
      <c r="K2747">
        <f t="shared" si="2020"/>
        <v>1376.8</v>
      </c>
      <c r="L2747">
        <f t="shared" si="2021"/>
        <v>1165</v>
      </c>
      <c r="M2747" t="str">
        <f t="shared" si="2022"/>
        <v>Belgium</v>
      </c>
      <c r="N2747">
        <f t="shared" si="2023"/>
        <v>0</v>
      </c>
      <c r="O2747" t="str">
        <f t="shared" si="2024"/>
        <v>GTX</v>
      </c>
      <c r="P2747">
        <f t="shared" si="2028"/>
        <v>550</v>
      </c>
      <c r="Q2747" t="str">
        <f t="shared" si="2029"/>
        <v>Dustin Brinkmann</v>
      </c>
      <c r="R2747" t="str">
        <f t="shared" si="2030"/>
        <v>Central</v>
      </c>
    </row>
    <row r="2748" spans="1:18">
      <c r="A2748" t="s">
        <v>2912</v>
      </c>
      <c r="B2748" t="s">
        <v>15</v>
      </c>
      <c r="C2748" t="s">
        <v>56</v>
      </c>
      <c r="D2748" t="s">
        <v>194</v>
      </c>
      <c r="E2748" t="s">
        <v>52</v>
      </c>
      <c r="F2748" s="1">
        <v>42892</v>
      </c>
      <c r="G2748" s="1">
        <v>42987</v>
      </c>
      <c r="H2748">
        <v>0</v>
      </c>
      <c r="I2748" t="str">
        <f>VLOOKUP(pipeline!D2748,account,2,FALSE)</f>
        <v>medical</v>
      </c>
      <c r="J2748">
        <f t="shared" si="2019"/>
        <v>2004</v>
      </c>
      <c r="K2748">
        <f t="shared" si="2020"/>
        <v>1618.89</v>
      </c>
      <c r="L2748">
        <f t="shared" si="2021"/>
        <v>3889</v>
      </c>
      <c r="M2748" t="str">
        <f t="shared" si="2022"/>
        <v>United States</v>
      </c>
      <c r="N2748">
        <f t="shared" si="2023"/>
        <v>0</v>
      </c>
      <c r="O2748" t="str">
        <f t="shared" si="2024"/>
        <v>MG</v>
      </c>
      <c r="P2748">
        <f t="shared" si="2028"/>
        <v>55</v>
      </c>
      <c r="Q2748" t="str">
        <f t="shared" si="2029"/>
        <v>Celia Rouche</v>
      </c>
      <c r="R2748" t="str">
        <f t="shared" si="2030"/>
        <v>West</v>
      </c>
    </row>
    <row r="2749" spans="1:18">
      <c r="A2749" t="s">
        <v>2913</v>
      </c>
      <c r="B2749" t="s">
        <v>15</v>
      </c>
      <c r="C2749" t="s">
        <v>56</v>
      </c>
      <c r="D2749" t="s">
        <v>167</v>
      </c>
      <c r="E2749" t="s">
        <v>50</v>
      </c>
      <c r="F2749" s="1">
        <v>42892</v>
      </c>
      <c r="G2749" s="1">
        <v>42966</v>
      </c>
      <c r="H2749">
        <v>57</v>
      </c>
      <c r="I2749" t="str">
        <f>VLOOKUP(pipeline!D2749,account,2,FALSE)</f>
        <v>marketing</v>
      </c>
      <c r="J2749">
        <f t="shared" si="2019"/>
        <v>2000</v>
      </c>
      <c r="K2749">
        <f t="shared" si="2020"/>
        <v>2952.73</v>
      </c>
      <c r="L2749">
        <f t="shared" si="2021"/>
        <v>5107</v>
      </c>
      <c r="M2749" t="str">
        <f t="shared" si="2022"/>
        <v>United States</v>
      </c>
      <c r="N2749">
        <f t="shared" si="2023"/>
        <v>0</v>
      </c>
      <c r="O2749" t="str">
        <f t="shared" si="2024"/>
        <v>MG</v>
      </c>
      <c r="P2749">
        <f t="shared" si="2028"/>
        <v>55</v>
      </c>
      <c r="Q2749" t="str">
        <f t="shared" si="2029"/>
        <v>Celia Rouche</v>
      </c>
      <c r="R2749" t="str">
        <f t="shared" si="2030"/>
        <v>West</v>
      </c>
    </row>
    <row r="2750" spans="1:18">
      <c r="A2750" t="s">
        <v>2914</v>
      </c>
      <c r="B2750" t="s">
        <v>29</v>
      </c>
      <c r="C2750" t="s">
        <v>58</v>
      </c>
      <c r="D2750" t="s">
        <v>198</v>
      </c>
      <c r="E2750" t="s">
        <v>50</v>
      </c>
      <c r="F2750" s="1">
        <v>42892</v>
      </c>
      <c r="G2750" s="1">
        <v>42952</v>
      </c>
      <c r="H2750">
        <v>1267</v>
      </c>
      <c r="I2750" t="str">
        <f>VLOOKUP(pipeline!D2750,account,2,FALSE)</f>
        <v>employment</v>
      </c>
      <c r="J2750">
        <f t="shared" si="2019"/>
        <v>1997</v>
      </c>
      <c r="K2750">
        <f t="shared" si="2020"/>
        <v>291.27</v>
      </c>
      <c r="L2750">
        <f t="shared" si="2021"/>
        <v>586</v>
      </c>
      <c r="M2750" t="str">
        <f t="shared" si="2022"/>
        <v>United States</v>
      </c>
      <c r="N2750">
        <f t="shared" si="2023"/>
        <v>0</v>
      </c>
      <c r="O2750" t="str">
        <f t="shared" si="2024"/>
        <v>GTX</v>
      </c>
      <c r="P2750">
        <f t="shared" si="2028"/>
        <v>1096</v>
      </c>
      <c r="Q2750" t="str">
        <f t="shared" si="2029"/>
        <v>Melvin Marxen</v>
      </c>
      <c r="R2750" t="str">
        <f t="shared" si="2030"/>
        <v>Central</v>
      </c>
    </row>
    <row r="2751" spans="1:18">
      <c r="A2751" t="s">
        <v>2915</v>
      </c>
      <c r="B2751" t="s">
        <v>17</v>
      </c>
      <c r="C2751" t="s">
        <v>56</v>
      </c>
      <c r="D2751" t="s">
        <v>182</v>
      </c>
      <c r="E2751" t="s">
        <v>50</v>
      </c>
      <c r="F2751" s="1">
        <v>42892</v>
      </c>
      <c r="G2751" s="1">
        <v>42994</v>
      </c>
      <c r="H2751">
        <v>55</v>
      </c>
      <c r="I2751" t="str">
        <f>VLOOKUP(pipeline!D2751,account,2,FALSE)</f>
        <v>entertainment</v>
      </c>
      <c r="J2751">
        <f>VLOOKUP(D2751,account,3,FALSE)</f>
        <v>2002</v>
      </c>
      <c r="K2751">
        <f>VLOOKUP(D2751,account,4,FALSE)</f>
        <v>349.81</v>
      </c>
      <c r="L2751">
        <f>VLOOKUP(D2751,account,5,FALSE)</f>
        <v>315</v>
      </c>
      <c r="M2751" t="str">
        <f>VLOOKUP(D2751,account,6,FALSE)</f>
        <v>United States</v>
      </c>
      <c r="N2751">
        <f>VLOOKUP(D2751,accounts,7,FALSE)</f>
        <v>0</v>
      </c>
      <c r="O2751" t="str">
        <f>VLOOKUP(C2751,products,2,FALSE)</f>
        <v>MG</v>
      </c>
      <c r="P2751">
        <f>VLOOKUP(C2751,products,3,FALSE)</f>
        <v>55</v>
      </c>
      <c r="Q2751" t="str">
        <f>VLOOKUP(B2751,sales,2,FALSE)</f>
        <v>Celia Rouche</v>
      </c>
      <c r="R2751" t="str">
        <f>VLOOKUP(B2751,sales,3,FALSE)</f>
        <v>West</v>
      </c>
    </row>
    <row r="2752" spans="1:18">
      <c r="A2752" t="s">
        <v>2916</v>
      </c>
      <c r="B2752" t="s">
        <v>10</v>
      </c>
      <c r="C2752" t="s">
        <v>56</v>
      </c>
      <c r="D2752" t="s">
        <v>228</v>
      </c>
      <c r="E2752" t="s">
        <v>50</v>
      </c>
      <c r="F2752" s="1">
        <v>42892</v>
      </c>
      <c r="G2752" s="1">
        <v>42988</v>
      </c>
      <c r="H2752">
        <v>63</v>
      </c>
      <c r="I2752" t="str">
        <f>VLOOKUP(pipeline!D2752,account,2,FALSE)</f>
        <v>finance</v>
      </c>
      <c r="J2752">
        <f t="shared" ref="J2752:J2761" si="2031">VLOOKUP(D2752,account,3,FALSE)</f>
        <v>1994</v>
      </c>
      <c r="K2752">
        <f t="shared" ref="K2752:K2761" si="2032">VLOOKUP(D2752,account,4,FALSE)</f>
        <v>355.23</v>
      </c>
      <c r="L2752">
        <f t="shared" ref="L2752:L2761" si="2033">VLOOKUP(D2752,account,5,FALSE)</f>
        <v>853</v>
      </c>
      <c r="M2752" t="str">
        <f t="shared" ref="M2752:M2761" si="2034">VLOOKUP(D2752,account,6,FALSE)</f>
        <v>United States</v>
      </c>
      <c r="N2752">
        <f t="shared" ref="N2752:N2761" si="2035">VLOOKUP(D2752,accounts,7,FALSE)</f>
        <v>0</v>
      </c>
      <c r="O2752" t="str">
        <f t="shared" ref="O2752:O2761" si="2036">VLOOKUP(C2752,products,2,FALSE)</f>
        <v>MG</v>
      </c>
      <c r="P2752">
        <f>VLOOKUP(C2752,products,3,FALSE)</f>
        <v>55</v>
      </c>
      <c r="Q2752" t="str">
        <f>VLOOKUP(B2752,sales,2,FALSE)</f>
        <v>Cara Losch</v>
      </c>
      <c r="R2752" t="str">
        <f>VLOOKUP(B2752,sales,3,FALSE)</f>
        <v>East</v>
      </c>
    </row>
    <row r="2753" spans="1:18">
      <c r="A2753" t="s">
        <v>2917</v>
      </c>
      <c r="B2753" t="s">
        <v>11</v>
      </c>
      <c r="C2753" t="s">
        <v>56</v>
      </c>
      <c r="D2753" t="s">
        <v>294</v>
      </c>
      <c r="E2753" t="s">
        <v>50</v>
      </c>
      <c r="F2753" s="1">
        <v>42892</v>
      </c>
      <c r="G2753" s="1">
        <v>42973</v>
      </c>
      <c r="H2753">
        <v>45</v>
      </c>
      <c r="I2753" t="str">
        <f>VLOOKUP(pipeline!D2753,account,2,FALSE)</f>
        <v>retail</v>
      </c>
      <c r="J2753">
        <f t="shared" si="2031"/>
        <v>2010</v>
      </c>
      <c r="K2753">
        <f t="shared" si="2032"/>
        <v>71.12</v>
      </c>
      <c r="L2753">
        <f t="shared" si="2033"/>
        <v>144</v>
      </c>
      <c r="M2753" t="str">
        <f t="shared" si="2034"/>
        <v>United States</v>
      </c>
      <c r="N2753">
        <f t="shared" si="2035"/>
        <v>0</v>
      </c>
      <c r="O2753" t="str">
        <f t="shared" si="2036"/>
        <v>MG</v>
      </c>
      <c r="P2753">
        <f t="shared" ref="P2753:P2761" si="2037">VLOOKUP(C2753,products,3,FALSE)</f>
        <v>55</v>
      </c>
      <c r="Q2753" t="str">
        <f t="shared" ref="Q2753:Q2761" si="2038">VLOOKUP(B2753,sales,2,FALSE)</f>
        <v>Cara Losch</v>
      </c>
      <c r="R2753" t="str">
        <f t="shared" ref="R2753:R2761" si="2039">VLOOKUP(B2753,sales,3,FALSE)</f>
        <v>East</v>
      </c>
    </row>
    <row r="2754" spans="1:18">
      <c r="A2754" t="s">
        <v>2918</v>
      </c>
      <c r="B2754" t="s">
        <v>19</v>
      </c>
      <c r="C2754" t="s">
        <v>56</v>
      </c>
      <c r="D2754" t="s">
        <v>117</v>
      </c>
      <c r="E2754" t="s">
        <v>50</v>
      </c>
      <c r="F2754" s="1">
        <v>42893</v>
      </c>
      <c r="G2754" s="1">
        <v>42967</v>
      </c>
      <c r="H2754">
        <v>61</v>
      </c>
      <c r="I2754" t="str">
        <f>VLOOKUP(pipeline!D2754,account,2,FALSE)</f>
        <v>services</v>
      </c>
      <c r="J2754">
        <f t="shared" si="2031"/>
        <v>1997</v>
      </c>
      <c r="K2754">
        <f t="shared" si="2032"/>
        <v>2041.73</v>
      </c>
      <c r="L2754">
        <f t="shared" si="2033"/>
        <v>5276</v>
      </c>
      <c r="M2754" t="str">
        <f t="shared" si="2034"/>
        <v>United States</v>
      </c>
      <c r="N2754">
        <f t="shared" si="2035"/>
        <v>0</v>
      </c>
      <c r="O2754" t="str">
        <f t="shared" si="2036"/>
        <v>MG</v>
      </c>
      <c r="P2754">
        <f t="shared" si="2037"/>
        <v>55</v>
      </c>
      <c r="Q2754" t="str">
        <f t="shared" si="2038"/>
        <v>Dustin Brinkmann</v>
      </c>
      <c r="R2754" t="str">
        <f t="shared" si="2039"/>
        <v>Central</v>
      </c>
    </row>
    <row r="2755" spans="1:18">
      <c r="A2755" t="s">
        <v>2919</v>
      </c>
      <c r="B2755" t="s">
        <v>32</v>
      </c>
      <c r="C2755" t="s">
        <v>57</v>
      </c>
      <c r="D2755" t="s">
        <v>203</v>
      </c>
      <c r="E2755" t="s">
        <v>52</v>
      </c>
      <c r="F2755" s="1">
        <v>42893</v>
      </c>
      <c r="G2755" s="1">
        <v>42986</v>
      </c>
      <c r="H2755">
        <v>0</v>
      </c>
      <c r="I2755" t="str">
        <f>VLOOKUP(pipeline!D2755,account,2,FALSE)</f>
        <v>software</v>
      </c>
      <c r="J2755">
        <f t="shared" si="2031"/>
        <v>2002</v>
      </c>
      <c r="K2755">
        <f t="shared" si="2032"/>
        <v>987.39</v>
      </c>
      <c r="L2755">
        <f t="shared" si="2033"/>
        <v>2253</v>
      </c>
      <c r="M2755" t="str">
        <f t="shared" si="2034"/>
        <v>United States</v>
      </c>
      <c r="N2755">
        <f t="shared" si="2035"/>
        <v>0</v>
      </c>
      <c r="O2755" t="str">
        <f t="shared" si="2036"/>
        <v>MG</v>
      </c>
      <c r="P2755">
        <f t="shared" si="2037"/>
        <v>3393</v>
      </c>
      <c r="Q2755" t="str">
        <f t="shared" si="2038"/>
        <v>Rocco Neubert</v>
      </c>
      <c r="R2755" t="str">
        <f t="shared" si="2039"/>
        <v>East</v>
      </c>
    </row>
    <row r="2756" spans="1:18">
      <c r="A2756" t="s">
        <v>2920</v>
      </c>
      <c r="B2756" t="s">
        <v>25</v>
      </c>
      <c r="C2756" t="s">
        <v>58</v>
      </c>
      <c r="D2756" t="s">
        <v>290</v>
      </c>
      <c r="E2756" t="s">
        <v>50</v>
      </c>
      <c r="F2756" s="1">
        <v>42893</v>
      </c>
      <c r="G2756" s="1">
        <v>42978</v>
      </c>
      <c r="H2756">
        <v>1114</v>
      </c>
      <c r="I2756" t="str">
        <f>VLOOKUP(pipeline!D2756,account,2,FALSE)</f>
        <v>medical</v>
      </c>
      <c r="J2756">
        <f t="shared" si="2031"/>
        <v>2002</v>
      </c>
      <c r="K2756">
        <f t="shared" si="2032"/>
        <v>3178.24</v>
      </c>
      <c r="L2756">
        <f t="shared" si="2033"/>
        <v>4540</v>
      </c>
      <c r="M2756" t="str">
        <f t="shared" si="2034"/>
        <v>United States</v>
      </c>
      <c r="N2756">
        <f t="shared" si="2035"/>
        <v>0</v>
      </c>
      <c r="O2756" t="str">
        <f t="shared" si="2036"/>
        <v>GTX</v>
      </c>
      <c r="P2756">
        <f t="shared" si="2037"/>
        <v>1096</v>
      </c>
      <c r="Q2756" t="str">
        <f t="shared" si="2038"/>
        <v>Melvin Marxen</v>
      </c>
      <c r="R2756" t="str">
        <f t="shared" si="2039"/>
        <v>Central</v>
      </c>
    </row>
    <row r="2757" spans="1:18">
      <c r="A2757" t="s">
        <v>2921</v>
      </c>
      <c r="B2757" t="s">
        <v>13</v>
      </c>
      <c r="C2757" t="s">
        <v>57</v>
      </c>
      <c r="D2757" t="s">
        <v>294</v>
      </c>
      <c r="E2757" t="s">
        <v>53</v>
      </c>
      <c r="F2757" s="1">
        <v>42893</v>
      </c>
      <c r="I2757" t="str">
        <f>VLOOKUP(pipeline!D2757,account,2,FALSE)</f>
        <v>retail</v>
      </c>
      <c r="J2757">
        <f t="shared" si="2031"/>
        <v>2010</v>
      </c>
      <c r="K2757">
        <f t="shared" si="2032"/>
        <v>71.12</v>
      </c>
      <c r="L2757">
        <f t="shared" si="2033"/>
        <v>144</v>
      </c>
      <c r="M2757" t="str">
        <f t="shared" si="2034"/>
        <v>United States</v>
      </c>
      <c r="N2757">
        <f t="shared" si="2035"/>
        <v>0</v>
      </c>
      <c r="O2757" t="str">
        <f t="shared" si="2036"/>
        <v>MG</v>
      </c>
      <c r="P2757">
        <f t="shared" si="2037"/>
        <v>3393</v>
      </c>
      <c r="Q2757" t="str">
        <f t="shared" si="2038"/>
        <v>Celia Rouche</v>
      </c>
      <c r="R2757" t="str">
        <f t="shared" si="2039"/>
        <v>West</v>
      </c>
    </row>
    <row r="2758" spans="1:18">
      <c r="A2758" t="s">
        <v>2922</v>
      </c>
      <c r="B2758" t="s">
        <v>8</v>
      </c>
      <c r="C2758" t="s">
        <v>55</v>
      </c>
      <c r="D2758" t="s">
        <v>174</v>
      </c>
      <c r="E2758" t="s">
        <v>50</v>
      </c>
      <c r="F2758" s="1">
        <v>42893</v>
      </c>
      <c r="G2758" s="1">
        <v>42952</v>
      </c>
      <c r="H2758">
        <v>566</v>
      </c>
      <c r="I2758" t="str">
        <f>VLOOKUP(pipeline!D2758,account,2,FALSE)</f>
        <v>software</v>
      </c>
      <c r="J2758">
        <f t="shared" si="2031"/>
        <v>1982</v>
      </c>
      <c r="K2758">
        <f t="shared" si="2032"/>
        <v>11698.03</v>
      </c>
      <c r="L2758">
        <f t="shared" si="2033"/>
        <v>34288</v>
      </c>
      <c r="M2758" t="str">
        <f t="shared" si="2034"/>
        <v>United States</v>
      </c>
      <c r="N2758">
        <f t="shared" si="2035"/>
        <v>0</v>
      </c>
      <c r="O2758" t="str">
        <f t="shared" si="2036"/>
        <v>GTX</v>
      </c>
      <c r="P2758">
        <f t="shared" si="2037"/>
        <v>550</v>
      </c>
      <c r="Q2758" t="str">
        <f t="shared" si="2038"/>
        <v>Cara Losch</v>
      </c>
      <c r="R2758" t="str">
        <f t="shared" si="2039"/>
        <v>East</v>
      </c>
    </row>
    <row r="2759" spans="1:18">
      <c r="A2759" t="s">
        <v>2923</v>
      </c>
      <c r="B2759" t="s">
        <v>26</v>
      </c>
      <c r="C2759" t="s">
        <v>57</v>
      </c>
      <c r="D2759" t="s">
        <v>129</v>
      </c>
      <c r="E2759" t="s">
        <v>52</v>
      </c>
      <c r="F2759" s="1">
        <v>42893</v>
      </c>
      <c r="G2759" s="1">
        <v>42967</v>
      </c>
      <c r="H2759">
        <v>0</v>
      </c>
      <c r="I2759" t="str">
        <f>VLOOKUP(pipeline!D2759,account,2,FALSE)</f>
        <v>marketing</v>
      </c>
      <c r="J2759">
        <f t="shared" si="2031"/>
        <v>1995</v>
      </c>
      <c r="K2759">
        <f t="shared" si="2032"/>
        <v>2173.98</v>
      </c>
      <c r="L2759">
        <f t="shared" si="2033"/>
        <v>2928</v>
      </c>
      <c r="M2759" t="str">
        <f t="shared" si="2034"/>
        <v>United States</v>
      </c>
      <c r="N2759" t="str">
        <f t="shared" si="2035"/>
        <v>Inity</v>
      </c>
      <c r="O2759" t="str">
        <f t="shared" si="2036"/>
        <v>MG</v>
      </c>
      <c r="P2759">
        <f t="shared" si="2037"/>
        <v>3393</v>
      </c>
      <c r="Q2759" t="str">
        <f t="shared" si="2038"/>
        <v>Melvin Marxen</v>
      </c>
      <c r="R2759" t="str">
        <f t="shared" si="2039"/>
        <v>Central</v>
      </c>
    </row>
    <row r="2760" spans="1:18">
      <c r="A2760" t="s">
        <v>2924</v>
      </c>
      <c r="B2760" t="s">
        <v>14</v>
      </c>
      <c r="C2760" t="s">
        <v>56</v>
      </c>
      <c r="D2760" t="s">
        <v>134</v>
      </c>
      <c r="E2760" t="s">
        <v>50</v>
      </c>
      <c r="F2760" s="1">
        <v>42893</v>
      </c>
      <c r="G2760" s="1">
        <v>42907</v>
      </c>
      <c r="H2760">
        <v>56</v>
      </c>
      <c r="I2760" t="str">
        <f>VLOOKUP(pipeline!D2760,account,2,FALSE)</f>
        <v>services</v>
      </c>
      <c r="J2760">
        <f t="shared" si="2031"/>
        <v>2003</v>
      </c>
      <c r="K2760">
        <f t="shared" si="2032"/>
        <v>692.19</v>
      </c>
      <c r="L2760">
        <f t="shared" si="2033"/>
        <v>1922</v>
      </c>
      <c r="M2760" t="str">
        <f t="shared" si="2034"/>
        <v>United States</v>
      </c>
      <c r="N2760">
        <f t="shared" si="2035"/>
        <v>0</v>
      </c>
      <c r="O2760" t="str">
        <f t="shared" si="2036"/>
        <v>MG</v>
      </c>
      <c r="P2760">
        <f t="shared" si="2037"/>
        <v>55</v>
      </c>
      <c r="Q2760" t="str">
        <f t="shared" si="2038"/>
        <v>Celia Rouche</v>
      </c>
      <c r="R2760" t="str">
        <f t="shared" si="2039"/>
        <v>West</v>
      </c>
    </row>
    <row r="2761" spans="1:18">
      <c r="A2761" t="s">
        <v>2925</v>
      </c>
      <c r="B2761" t="s">
        <v>27</v>
      </c>
      <c r="C2761" t="s">
        <v>55</v>
      </c>
      <c r="D2761" t="s">
        <v>89</v>
      </c>
      <c r="E2761" t="s">
        <v>50</v>
      </c>
      <c r="F2761" s="1">
        <v>42893</v>
      </c>
      <c r="G2761" s="1">
        <v>42904</v>
      </c>
      <c r="H2761">
        <v>627</v>
      </c>
      <c r="I2761" t="str">
        <f>VLOOKUP(pipeline!D2761,account,2,FALSE)</f>
        <v>medical</v>
      </c>
      <c r="J2761">
        <f t="shared" si="2031"/>
        <v>1992</v>
      </c>
      <c r="K2761">
        <f t="shared" si="2032"/>
        <v>3922.42</v>
      </c>
      <c r="L2761">
        <f t="shared" si="2033"/>
        <v>6837</v>
      </c>
      <c r="M2761" t="str">
        <f t="shared" si="2034"/>
        <v>United States</v>
      </c>
      <c r="N2761">
        <f t="shared" si="2035"/>
        <v>0</v>
      </c>
      <c r="O2761" t="str">
        <f t="shared" si="2036"/>
        <v>GTX</v>
      </c>
      <c r="P2761">
        <f t="shared" si="2037"/>
        <v>550</v>
      </c>
      <c r="Q2761" t="str">
        <f t="shared" si="2038"/>
        <v>Melvin Marxen</v>
      </c>
      <c r="R2761" t="str">
        <f t="shared" si="2039"/>
        <v>Central</v>
      </c>
    </row>
    <row r="2762" spans="1:18">
      <c r="A2762" t="s">
        <v>2926</v>
      </c>
      <c r="B2762" t="s">
        <v>15</v>
      </c>
      <c r="C2762" t="s">
        <v>58</v>
      </c>
      <c r="D2762" t="s">
        <v>303</v>
      </c>
      <c r="E2762" t="s">
        <v>50</v>
      </c>
      <c r="F2762" s="1">
        <v>42893</v>
      </c>
      <c r="G2762" s="1">
        <v>42963</v>
      </c>
      <c r="H2762">
        <v>1101</v>
      </c>
      <c r="I2762" t="str">
        <f>VLOOKUP(pipeline!D2762,account,2,FALSE)</f>
        <v>software</v>
      </c>
      <c r="J2762">
        <f>VLOOKUP(D2762,account,3,FALSE)</f>
        <v>2013</v>
      </c>
      <c r="K2762">
        <f>VLOOKUP(D2762,account,4,FALSE)</f>
        <v>98.79</v>
      </c>
      <c r="L2762">
        <f>VLOOKUP(D2762,account,5,FALSE)</f>
        <v>96</v>
      </c>
      <c r="M2762" t="str">
        <f>VLOOKUP(D2762,account,6,FALSE)</f>
        <v>United States</v>
      </c>
      <c r="N2762" t="str">
        <f>VLOOKUP(D2762,accounts,7,FALSE)</f>
        <v>Bubba Gump</v>
      </c>
      <c r="O2762" t="str">
        <f>VLOOKUP(C2762,products,2,FALSE)</f>
        <v>GTX</v>
      </c>
      <c r="P2762">
        <f t="shared" ref="P2762:P2772" si="2040">VLOOKUP(C2762,products,3,FALSE)</f>
        <v>1096</v>
      </c>
      <c r="Q2762" t="str">
        <f t="shared" ref="Q2762:Q2772" si="2041">VLOOKUP(B2762,sales,2,FALSE)</f>
        <v>Celia Rouche</v>
      </c>
      <c r="R2762" t="str">
        <f t="shared" ref="R2762:R2772" si="2042">VLOOKUP(B2762,sales,3,FALSE)</f>
        <v>West</v>
      </c>
    </row>
    <row r="2763" spans="1:18">
      <c r="A2763" t="s">
        <v>2927</v>
      </c>
      <c r="B2763" t="s">
        <v>15</v>
      </c>
      <c r="C2763" t="s">
        <v>57</v>
      </c>
      <c r="D2763" t="s">
        <v>306</v>
      </c>
      <c r="E2763" t="s">
        <v>50</v>
      </c>
      <c r="F2763" s="1">
        <v>42893</v>
      </c>
      <c r="G2763" s="1">
        <v>42995</v>
      </c>
      <c r="H2763">
        <v>2979</v>
      </c>
      <c r="I2763" t="str">
        <f>VLOOKUP(pipeline!D2763,account,2,FALSE)</f>
        <v>technolgy</v>
      </c>
      <c r="J2763">
        <f>VLOOKUP(D2763,account,3,FALSE)</f>
        <v>1997</v>
      </c>
      <c r="K2763">
        <f>VLOOKUP(D2763,account,4,FALSE)</f>
        <v>8170.38</v>
      </c>
      <c r="L2763">
        <f>VLOOKUP(D2763,account,5,FALSE)</f>
        <v>16499</v>
      </c>
      <c r="M2763" t="str">
        <f>VLOOKUP(D2763,account,6,FALSE)</f>
        <v>Korea</v>
      </c>
      <c r="N2763">
        <f>VLOOKUP(D2763,accounts,7,FALSE)</f>
        <v>0</v>
      </c>
      <c r="O2763" t="str">
        <f>VLOOKUP(C2763,products,2,FALSE)</f>
        <v>MG</v>
      </c>
      <c r="P2763">
        <f t="shared" si="2040"/>
        <v>3393</v>
      </c>
      <c r="Q2763" t="str">
        <f t="shared" si="2041"/>
        <v>Celia Rouche</v>
      </c>
      <c r="R2763" t="str">
        <f t="shared" si="2042"/>
        <v>West</v>
      </c>
    </row>
    <row r="2764" spans="1:18">
      <c r="A2764" t="s">
        <v>2928</v>
      </c>
      <c r="B2764" t="s">
        <v>28</v>
      </c>
      <c r="C2764" t="s">
        <v>57</v>
      </c>
      <c r="D2764" t="s">
        <v>290</v>
      </c>
      <c r="E2764" t="s">
        <v>52</v>
      </c>
      <c r="F2764" s="1">
        <v>42893</v>
      </c>
      <c r="G2764" s="1">
        <v>42982</v>
      </c>
      <c r="H2764">
        <v>0</v>
      </c>
      <c r="I2764" t="str">
        <f>VLOOKUP(pipeline!D2764,account,2,FALSE)</f>
        <v>medical</v>
      </c>
      <c r="J2764">
        <f>VLOOKUP(D2764,account,3,FALSE)</f>
        <v>2002</v>
      </c>
      <c r="K2764">
        <f>VLOOKUP(D2764,account,4,FALSE)</f>
        <v>3178.24</v>
      </c>
      <c r="L2764">
        <f>VLOOKUP(D2764,account,5,FALSE)</f>
        <v>4540</v>
      </c>
      <c r="M2764" t="str">
        <f>VLOOKUP(D2764,account,6,FALSE)</f>
        <v>United States</v>
      </c>
      <c r="N2764">
        <f>VLOOKUP(D2764,accounts,7,FALSE)</f>
        <v>0</v>
      </c>
      <c r="O2764" t="str">
        <f>VLOOKUP(C2764,products,2,FALSE)</f>
        <v>MG</v>
      </c>
      <c r="P2764">
        <f t="shared" si="2040"/>
        <v>3393</v>
      </c>
      <c r="Q2764" t="str">
        <f t="shared" si="2041"/>
        <v>Melvin Marxen</v>
      </c>
      <c r="R2764" t="str">
        <f t="shared" si="2042"/>
        <v>Central</v>
      </c>
    </row>
    <row r="2765" spans="1:18">
      <c r="A2765" t="s">
        <v>2929</v>
      </c>
      <c r="B2765" t="s">
        <v>23</v>
      </c>
      <c r="C2765" t="s">
        <v>57</v>
      </c>
      <c r="D2765" t="s">
        <v>117</v>
      </c>
      <c r="E2765" t="s">
        <v>50</v>
      </c>
      <c r="F2765" s="1">
        <v>42893</v>
      </c>
      <c r="G2765" s="1">
        <v>42903</v>
      </c>
      <c r="H2765">
        <v>3662</v>
      </c>
      <c r="I2765" t="str">
        <f>VLOOKUP(pipeline!D2765,account,2,FALSE)</f>
        <v>services</v>
      </c>
      <c r="J2765">
        <f>VLOOKUP(D2765,account,3,FALSE)</f>
        <v>1997</v>
      </c>
      <c r="K2765">
        <f>VLOOKUP(D2765,account,4,FALSE)</f>
        <v>2041.73</v>
      </c>
      <c r="L2765">
        <f>VLOOKUP(D2765,account,5,FALSE)</f>
        <v>5276</v>
      </c>
      <c r="M2765" t="str">
        <f>VLOOKUP(D2765,account,6,FALSE)</f>
        <v>United States</v>
      </c>
      <c r="N2765">
        <f>VLOOKUP(D2765,accounts,7,FALSE)</f>
        <v>0</v>
      </c>
      <c r="O2765" t="str">
        <f>VLOOKUP(C2765,products,2,FALSE)</f>
        <v>MG</v>
      </c>
      <c r="P2765">
        <f t="shared" si="2040"/>
        <v>3393</v>
      </c>
      <c r="Q2765" t="str">
        <f t="shared" si="2041"/>
        <v>Dustin Brinkmann</v>
      </c>
      <c r="R2765" t="str">
        <f t="shared" si="2042"/>
        <v>Central</v>
      </c>
    </row>
    <row r="2766" spans="1:18">
      <c r="A2766" t="s">
        <v>2930</v>
      </c>
      <c r="B2766" t="s">
        <v>41</v>
      </c>
      <c r="C2766" t="s">
        <v>58</v>
      </c>
      <c r="D2766" t="s">
        <v>149</v>
      </c>
      <c r="E2766" t="s">
        <v>53</v>
      </c>
      <c r="F2766" s="1">
        <v>42893</v>
      </c>
      <c r="I2766" t="str">
        <f>VLOOKUP(pipeline!D2766,account,2,FALSE)</f>
        <v>technolgy</v>
      </c>
      <c r="J2766">
        <f>VLOOKUP(D2766,account,3,FALSE)</f>
        <v>2005</v>
      </c>
      <c r="K2766">
        <f>VLOOKUP(D2766,account,4,FALSE)</f>
        <v>1520.66</v>
      </c>
      <c r="L2766">
        <f>VLOOKUP(D2766,account,5,FALSE)</f>
        <v>1806</v>
      </c>
      <c r="M2766" t="str">
        <f>VLOOKUP(D2766,account,6,FALSE)</f>
        <v>United States</v>
      </c>
      <c r="N2766">
        <f>VLOOKUP(D2766,accounts,7,FALSE)</f>
        <v>0</v>
      </c>
      <c r="O2766" t="str">
        <f>VLOOKUP(C2766,products,2,FALSE)</f>
        <v>GTX</v>
      </c>
      <c r="P2766">
        <f t="shared" si="2040"/>
        <v>1096</v>
      </c>
      <c r="Q2766" t="str">
        <f t="shared" si="2041"/>
        <v>Summer Sewald</v>
      </c>
      <c r="R2766" t="str">
        <f t="shared" si="2042"/>
        <v>West</v>
      </c>
    </row>
    <row r="2767" spans="1:18">
      <c r="A2767" t="s">
        <v>2931</v>
      </c>
      <c r="B2767" t="s">
        <v>31</v>
      </c>
      <c r="C2767" t="s">
        <v>57</v>
      </c>
      <c r="D2767" t="s">
        <v>200</v>
      </c>
      <c r="E2767" t="s">
        <v>50</v>
      </c>
      <c r="F2767" s="1">
        <v>42894</v>
      </c>
      <c r="G2767" s="1">
        <v>42910</v>
      </c>
      <c r="H2767">
        <v>3681</v>
      </c>
      <c r="I2767" t="str">
        <f>VLOOKUP(pipeline!D2767,account,2,FALSE)</f>
        <v>finance</v>
      </c>
      <c r="J2767">
        <f t="shared" ref="J2767:J2784" si="2043">VLOOKUP(D2767,account,3,FALSE)</f>
        <v>1998</v>
      </c>
      <c r="K2767">
        <f t="shared" ref="K2767:K2784" si="2044">VLOOKUP(D2767,account,4,FALSE)</f>
        <v>2022.14</v>
      </c>
      <c r="L2767">
        <f t="shared" ref="L2767:L2784" si="2045">VLOOKUP(D2767,account,5,FALSE)</f>
        <v>5113</v>
      </c>
      <c r="M2767" t="str">
        <f t="shared" ref="M2767:M2784" si="2046">VLOOKUP(D2767,account,6,FALSE)</f>
        <v>United States</v>
      </c>
      <c r="N2767">
        <f t="shared" ref="N2767:N2784" si="2047">VLOOKUP(D2767,accounts,7,FALSE)</f>
        <v>0</v>
      </c>
      <c r="O2767" t="str">
        <f t="shared" ref="O2767:O2784" si="2048">VLOOKUP(C2767,products,2,FALSE)</f>
        <v>MG</v>
      </c>
      <c r="P2767">
        <f t="shared" si="2040"/>
        <v>3393</v>
      </c>
      <c r="Q2767" t="str">
        <f t="shared" si="2041"/>
        <v>Rocco Neubert</v>
      </c>
      <c r="R2767" t="str">
        <f t="shared" si="2042"/>
        <v>East</v>
      </c>
    </row>
    <row r="2768" spans="1:18">
      <c r="A2768" t="s">
        <v>2932</v>
      </c>
      <c r="B2768" t="s">
        <v>20</v>
      </c>
      <c r="C2768" t="s">
        <v>56</v>
      </c>
      <c r="D2768" t="s">
        <v>208</v>
      </c>
      <c r="E2768" t="s">
        <v>50</v>
      </c>
      <c r="F2768" s="1">
        <v>42894</v>
      </c>
      <c r="G2768" s="1">
        <v>42904</v>
      </c>
      <c r="H2768">
        <v>59</v>
      </c>
      <c r="I2768" t="str">
        <f>VLOOKUP(pipeline!D2768,account,2,FALSE)</f>
        <v>software</v>
      </c>
      <c r="J2768">
        <f t="shared" si="2043"/>
        <v>1982</v>
      </c>
      <c r="K2768">
        <f t="shared" si="2044"/>
        <v>4618</v>
      </c>
      <c r="L2768">
        <f t="shared" si="2045"/>
        <v>10083</v>
      </c>
      <c r="M2768" t="str">
        <f t="shared" si="2046"/>
        <v>United States</v>
      </c>
      <c r="N2768">
        <f t="shared" si="2047"/>
        <v>0</v>
      </c>
      <c r="O2768" t="str">
        <f t="shared" si="2048"/>
        <v>MG</v>
      </c>
      <c r="P2768">
        <f t="shared" si="2040"/>
        <v>55</v>
      </c>
      <c r="Q2768" t="str">
        <f t="shared" si="2041"/>
        <v>Dustin Brinkmann</v>
      </c>
      <c r="R2768" t="str">
        <f t="shared" si="2042"/>
        <v>Central</v>
      </c>
    </row>
    <row r="2769" spans="1:18">
      <c r="A2769" t="s">
        <v>2933</v>
      </c>
      <c r="B2769" t="s">
        <v>20</v>
      </c>
      <c r="C2769" t="s">
        <v>56</v>
      </c>
      <c r="D2769" t="s">
        <v>158</v>
      </c>
      <c r="E2769" t="s">
        <v>50</v>
      </c>
      <c r="F2769" s="1">
        <v>42894</v>
      </c>
      <c r="G2769" s="1">
        <v>42991</v>
      </c>
      <c r="H2769">
        <v>60</v>
      </c>
      <c r="I2769" t="str">
        <f>VLOOKUP(pipeline!D2769,account,2,FALSE)</f>
        <v>finance</v>
      </c>
      <c r="J2769">
        <f t="shared" si="2043"/>
        <v>2006</v>
      </c>
      <c r="K2769">
        <f t="shared" si="2044"/>
        <v>1102.43</v>
      </c>
      <c r="L2769">
        <f t="shared" si="2045"/>
        <v>1759</v>
      </c>
      <c r="M2769" t="str">
        <f t="shared" si="2046"/>
        <v>United States</v>
      </c>
      <c r="N2769">
        <f t="shared" si="2047"/>
        <v>0</v>
      </c>
      <c r="O2769" t="str">
        <f t="shared" si="2048"/>
        <v>MG</v>
      </c>
      <c r="P2769">
        <f t="shared" si="2040"/>
        <v>55</v>
      </c>
      <c r="Q2769" t="str">
        <f t="shared" si="2041"/>
        <v>Dustin Brinkmann</v>
      </c>
      <c r="R2769" t="str">
        <f t="shared" si="2042"/>
        <v>Central</v>
      </c>
    </row>
    <row r="2770" spans="1:18">
      <c r="A2770" t="s">
        <v>2934</v>
      </c>
      <c r="B2770" t="s">
        <v>7</v>
      </c>
      <c r="C2770" t="s">
        <v>55</v>
      </c>
      <c r="D2770" t="s">
        <v>627</v>
      </c>
      <c r="E2770" t="s">
        <v>50</v>
      </c>
      <c r="F2770" s="1">
        <v>42894</v>
      </c>
      <c r="G2770" s="1">
        <v>42952</v>
      </c>
      <c r="H2770">
        <v>602</v>
      </c>
      <c r="I2770" t="str">
        <f>VLOOKUP(pipeline!D2770,account,2,FALSE)</f>
        <v>technolgy</v>
      </c>
      <c r="J2770">
        <f t="shared" si="2043"/>
        <v>1993</v>
      </c>
      <c r="K2770">
        <f t="shared" si="2044"/>
        <v>1242.32</v>
      </c>
      <c r="L2770">
        <f t="shared" si="2045"/>
        <v>3027</v>
      </c>
      <c r="M2770" t="str">
        <f t="shared" si="2046"/>
        <v>United States</v>
      </c>
      <c r="N2770" t="str">
        <f t="shared" si="2047"/>
        <v>Acme Corporation</v>
      </c>
      <c r="O2770" t="str">
        <f t="shared" si="2048"/>
        <v>GTX</v>
      </c>
      <c r="P2770">
        <f t="shared" si="2040"/>
        <v>550</v>
      </c>
      <c r="Q2770" t="str">
        <f t="shared" si="2041"/>
        <v>Cara Losch</v>
      </c>
      <c r="R2770" t="str">
        <f t="shared" si="2042"/>
        <v>East</v>
      </c>
    </row>
    <row r="2771" spans="1:18">
      <c r="A2771" t="s">
        <v>2935</v>
      </c>
      <c r="B2771" t="s">
        <v>7</v>
      </c>
      <c r="C2771" t="s">
        <v>55</v>
      </c>
      <c r="D2771" t="s">
        <v>124</v>
      </c>
      <c r="E2771" t="s">
        <v>50</v>
      </c>
      <c r="F2771" s="1">
        <v>42894</v>
      </c>
      <c r="G2771" s="1">
        <v>42959</v>
      </c>
      <c r="H2771">
        <v>515</v>
      </c>
      <c r="I2771" t="str">
        <f>VLOOKUP(pipeline!D2771,account,2,FALSE)</f>
        <v>entertainment</v>
      </c>
      <c r="J2771">
        <f t="shared" si="2043"/>
        <v>1989</v>
      </c>
      <c r="K2771">
        <f t="shared" si="2044"/>
        <v>3838.39</v>
      </c>
      <c r="L2771">
        <f t="shared" si="2045"/>
        <v>8274</v>
      </c>
      <c r="M2771" t="str">
        <f t="shared" si="2046"/>
        <v>United States</v>
      </c>
      <c r="N2771">
        <f t="shared" si="2047"/>
        <v>0</v>
      </c>
      <c r="O2771" t="str">
        <f t="shared" si="2048"/>
        <v>GTX</v>
      </c>
      <c r="P2771">
        <f t="shared" si="2040"/>
        <v>550</v>
      </c>
      <c r="Q2771" t="str">
        <f t="shared" si="2041"/>
        <v>Cara Losch</v>
      </c>
      <c r="R2771" t="str">
        <f t="shared" si="2042"/>
        <v>East</v>
      </c>
    </row>
    <row r="2772" spans="1:18">
      <c r="A2772" t="s">
        <v>2936</v>
      </c>
      <c r="B2772" t="s">
        <v>25</v>
      </c>
      <c r="C2772" t="s">
        <v>59</v>
      </c>
      <c r="D2772" t="s">
        <v>89</v>
      </c>
      <c r="E2772" t="s">
        <v>50</v>
      </c>
      <c r="F2772" s="1">
        <v>42894</v>
      </c>
      <c r="G2772" s="1">
        <v>42907</v>
      </c>
      <c r="H2772">
        <v>5175</v>
      </c>
      <c r="I2772" t="str">
        <f>VLOOKUP(pipeline!D2772,account,2,FALSE)</f>
        <v>medical</v>
      </c>
      <c r="J2772">
        <f t="shared" si="2043"/>
        <v>1992</v>
      </c>
      <c r="K2772">
        <f t="shared" si="2044"/>
        <v>3922.42</v>
      </c>
      <c r="L2772">
        <f t="shared" si="2045"/>
        <v>6837</v>
      </c>
      <c r="M2772" t="str">
        <f t="shared" si="2046"/>
        <v>United States</v>
      </c>
      <c r="N2772">
        <f t="shared" si="2047"/>
        <v>0</v>
      </c>
      <c r="O2772" t="str">
        <f t="shared" si="2048"/>
        <v>GTX</v>
      </c>
      <c r="P2772">
        <f t="shared" si="2040"/>
        <v>5482</v>
      </c>
      <c r="Q2772" t="str">
        <f t="shared" si="2041"/>
        <v>Melvin Marxen</v>
      </c>
      <c r="R2772" t="str">
        <f t="shared" si="2042"/>
        <v>Central</v>
      </c>
    </row>
    <row r="2773" spans="1:18">
      <c r="A2773" t="s">
        <v>2937</v>
      </c>
      <c r="B2773" t="s">
        <v>37</v>
      </c>
      <c r="C2773" t="s">
        <v>59</v>
      </c>
      <c r="D2773" t="s">
        <v>93</v>
      </c>
      <c r="E2773" t="s">
        <v>53</v>
      </c>
      <c r="F2773" s="1">
        <v>42894</v>
      </c>
      <c r="I2773" t="str">
        <f>VLOOKUP(pipeline!D2773,account,2,FALSE)</f>
        <v>entertainment</v>
      </c>
      <c r="J2773">
        <f t="shared" si="2043"/>
        <v>1993</v>
      </c>
      <c r="K2773">
        <f t="shared" si="2044"/>
        <v>4269.9</v>
      </c>
      <c r="L2773">
        <f t="shared" si="2045"/>
        <v>6472</v>
      </c>
      <c r="M2773" t="str">
        <f t="shared" si="2046"/>
        <v>United States</v>
      </c>
      <c r="N2773" t="str">
        <f t="shared" si="2047"/>
        <v>Massive Dynamic</v>
      </c>
      <c r="O2773" t="str">
        <f t="shared" si="2048"/>
        <v>GTX</v>
      </c>
      <c r="P2773">
        <f t="shared" ref="P2773:P2781" si="2049">VLOOKUP(C2773,products,3,FALSE)</f>
        <v>5482</v>
      </c>
      <c r="Q2773" t="str">
        <f t="shared" ref="Q2773:Q2781" si="2050">VLOOKUP(B2773,sales,2,FALSE)</f>
        <v>Summer Sewald</v>
      </c>
      <c r="R2773" t="str">
        <f t="shared" ref="R2773:R2781" si="2051">VLOOKUP(B2773,sales,3,FALSE)</f>
        <v>West</v>
      </c>
    </row>
    <row r="2774" spans="1:18">
      <c r="A2774" t="s">
        <v>2938</v>
      </c>
      <c r="B2774" t="s">
        <v>27</v>
      </c>
      <c r="C2774" t="s">
        <v>58</v>
      </c>
      <c r="D2774" t="s">
        <v>221</v>
      </c>
      <c r="E2774" t="s">
        <v>52</v>
      </c>
      <c r="F2774" s="1">
        <v>42894</v>
      </c>
      <c r="G2774" s="1">
        <v>42958</v>
      </c>
      <c r="H2774">
        <v>0</v>
      </c>
      <c r="I2774" t="str">
        <f>VLOOKUP(pipeline!D2774,account,2,FALSE)</f>
        <v>technolgy</v>
      </c>
      <c r="J2774">
        <f t="shared" si="2043"/>
        <v>2000</v>
      </c>
      <c r="K2774">
        <f t="shared" si="2044"/>
        <v>1223.72</v>
      </c>
      <c r="L2774">
        <f t="shared" si="2045"/>
        <v>2497</v>
      </c>
      <c r="M2774" t="str">
        <f t="shared" si="2046"/>
        <v>Norway</v>
      </c>
      <c r="N2774">
        <f t="shared" si="2047"/>
        <v>0</v>
      </c>
      <c r="O2774" t="str">
        <f t="shared" si="2048"/>
        <v>GTX</v>
      </c>
      <c r="P2774">
        <f t="shared" si="2049"/>
        <v>1096</v>
      </c>
      <c r="Q2774" t="str">
        <f t="shared" si="2050"/>
        <v>Melvin Marxen</v>
      </c>
      <c r="R2774" t="str">
        <f t="shared" si="2051"/>
        <v>Central</v>
      </c>
    </row>
    <row r="2775" spans="1:18">
      <c r="A2775" t="s">
        <v>2939</v>
      </c>
      <c r="B2775" t="s">
        <v>27</v>
      </c>
      <c r="C2775" t="s">
        <v>55</v>
      </c>
      <c r="D2775" t="s">
        <v>221</v>
      </c>
      <c r="E2775" t="s">
        <v>50</v>
      </c>
      <c r="F2775" s="1">
        <v>42894</v>
      </c>
      <c r="G2775" s="1">
        <v>42902</v>
      </c>
      <c r="H2775">
        <v>614</v>
      </c>
      <c r="I2775" t="str">
        <f>VLOOKUP(pipeline!D2775,account,2,FALSE)</f>
        <v>technolgy</v>
      </c>
      <c r="J2775">
        <f t="shared" si="2043"/>
        <v>2000</v>
      </c>
      <c r="K2775">
        <f t="shared" si="2044"/>
        <v>1223.72</v>
      </c>
      <c r="L2775">
        <f t="shared" si="2045"/>
        <v>2497</v>
      </c>
      <c r="M2775" t="str">
        <f t="shared" si="2046"/>
        <v>Norway</v>
      </c>
      <c r="N2775">
        <f t="shared" si="2047"/>
        <v>0</v>
      </c>
      <c r="O2775" t="str">
        <f t="shared" si="2048"/>
        <v>GTX</v>
      </c>
      <c r="P2775">
        <f t="shared" si="2049"/>
        <v>550</v>
      </c>
      <c r="Q2775" t="str">
        <f t="shared" si="2050"/>
        <v>Melvin Marxen</v>
      </c>
      <c r="R2775" t="str">
        <f t="shared" si="2051"/>
        <v>Central</v>
      </c>
    </row>
    <row r="2776" spans="1:18">
      <c r="A2776" t="s">
        <v>2940</v>
      </c>
      <c r="B2776" t="s">
        <v>27</v>
      </c>
      <c r="C2776" t="s">
        <v>55</v>
      </c>
      <c r="D2776" t="s">
        <v>170</v>
      </c>
      <c r="E2776" t="s">
        <v>50</v>
      </c>
      <c r="F2776" s="1">
        <v>42894</v>
      </c>
      <c r="G2776" s="1">
        <v>42991</v>
      </c>
      <c r="H2776">
        <v>532</v>
      </c>
      <c r="I2776" t="str">
        <f>VLOOKUP(pipeline!D2776,account,2,FALSE)</f>
        <v>technolgy</v>
      </c>
      <c r="J2776">
        <f t="shared" si="2043"/>
        <v>1987</v>
      </c>
      <c r="K2776">
        <f t="shared" si="2044"/>
        <v>2938.67</v>
      </c>
      <c r="L2776">
        <f t="shared" si="2045"/>
        <v>8775</v>
      </c>
      <c r="M2776" t="str">
        <f t="shared" si="2046"/>
        <v>Panama</v>
      </c>
      <c r="N2776">
        <f t="shared" si="2047"/>
        <v>0</v>
      </c>
      <c r="O2776" t="str">
        <f t="shared" si="2048"/>
        <v>GTX</v>
      </c>
      <c r="P2776">
        <f t="shared" si="2049"/>
        <v>550</v>
      </c>
      <c r="Q2776" t="str">
        <f t="shared" si="2050"/>
        <v>Melvin Marxen</v>
      </c>
      <c r="R2776" t="str">
        <f t="shared" si="2051"/>
        <v>Central</v>
      </c>
    </row>
    <row r="2777" spans="1:18">
      <c r="A2777" t="s">
        <v>2941</v>
      </c>
      <c r="B2777" t="s">
        <v>27</v>
      </c>
      <c r="C2777" t="s">
        <v>59</v>
      </c>
      <c r="D2777" t="s">
        <v>158</v>
      </c>
      <c r="E2777" t="s">
        <v>50</v>
      </c>
      <c r="F2777" s="1">
        <v>42894</v>
      </c>
      <c r="G2777" s="1">
        <v>42974</v>
      </c>
      <c r="H2777">
        <v>6096</v>
      </c>
      <c r="I2777" t="str">
        <f>VLOOKUP(pipeline!D2777,account,2,FALSE)</f>
        <v>finance</v>
      </c>
      <c r="J2777">
        <f t="shared" si="2043"/>
        <v>2006</v>
      </c>
      <c r="K2777">
        <f t="shared" si="2044"/>
        <v>1102.43</v>
      </c>
      <c r="L2777">
        <f t="shared" si="2045"/>
        <v>1759</v>
      </c>
      <c r="M2777" t="str">
        <f t="shared" si="2046"/>
        <v>United States</v>
      </c>
      <c r="N2777">
        <f t="shared" si="2047"/>
        <v>0</v>
      </c>
      <c r="O2777" t="str">
        <f t="shared" si="2048"/>
        <v>GTX</v>
      </c>
      <c r="P2777">
        <f t="shared" si="2049"/>
        <v>5482</v>
      </c>
      <c r="Q2777" t="str">
        <f t="shared" si="2050"/>
        <v>Melvin Marxen</v>
      </c>
      <c r="R2777" t="str">
        <f t="shared" si="2051"/>
        <v>Central</v>
      </c>
    </row>
    <row r="2778" spans="1:18">
      <c r="A2778" t="s">
        <v>2942</v>
      </c>
      <c r="B2778" t="s">
        <v>39</v>
      </c>
      <c r="C2778" t="s">
        <v>55</v>
      </c>
      <c r="D2778" t="s">
        <v>306</v>
      </c>
      <c r="E2778" t="s">
        <v>50</v>
      </c>
      <c r="F2778" s="1">
        <v>42894</v>
      </c>
      <c r="G2778" s="1">
        <v>42964</v>
      </c>
      <c r="H2778">
        <v>486</v>
      </c>
      <c r="I2778" t="str">
        <f>VLOOKUP(pipeline!D2778,account,2,FALSE)</f>
        <v>technolgy</v>
      </c>
      <c r="J2778">
        <f t="shared" si="2043"/>
        <v>1997</v>
      </c>
      <c r="K2778">
        <f t="shared" si="2044"/>
        <v>8170.38</v>
      </c>
      <c r="L2778">
        <f t="shared" si="2045"/>
        <v>16499</v>
      </c>
      <c r="M2778" t="str">
        <f t="shared" si="2046"/>
        <v>Korea</v>
      </c>
      <c r="N2778">
        <f t="shared" si="2047"/>
        <v>0</v>
      </c>
      <c r="O2778" t="str">
        <f t="shared" si="2048"/>
        <v>GTX</v>
      </c>
      <c r="P2778">
        <f t="shared" si="2049"/>
        <v>550</v>
      </c>
      <c r="Q2778" t="str">
        <f t="shared" si="2050"/>
        <v>Summer Sewald</v>
      </c>
      <c r="R2778" t="str">
        <f t="shared" si="2051"/>
        <v>West</v>
      </c>
    </row>
    <row r="2779" spans="1:18">
      <c r="A2779" t="s">
        <v>2943</v>
      </c>
      <c r="B2779" t="s">
        <v>21</v>
      </c>
      <c r="C2779" t="s">
        <v>55</v>
      </c>
      <c r="D2779" t="s">
        <v>241</v>
      </c>
      <c r="E2779" t="s">
        <v>50</v>
      </c>
      <c r="F2779" s="1">
        <v>42894</v>
      </c>
      <c r="G2779" s="1">
        <v>42964</v>
      </c>
      <c r="H2779">
        <v>566</v>
      </c>
      <c r="I2779" t="str">
        <f>VLOOKUP(pipeline!D2779,account,2,FALSE)</f>
        <v>finance</v>
      </c>
      <c r="J2779">
        <f t="shared" si="2043"/>
        <v>1991</v>
      </c>
      <c r="K2779">
        <f t="shared" si="2044"/>
        <v>2819.5</v>
      </c>
      <c r="L2779">
        <f t="shared" si="2045"/>
        <v>7227</v>
      </c>
      <c r="M2779" t="str">
        <f t="shared" si="2046"/>
        <v>United States</v>
      </c>
      <c r="N2779" t="str">
        <f t="shared" si="2047"/>
        <v>Golddex</v>
      </c>
      <c r="O2779" t="str">
        <f t="shared" si="2048"/>
        <v>GTX</v>
      </c>
      <c r="P2779">
        <f t="shared" si="2049"/>
        <v>550</v>
      </c>
      <c r="Q2779" t="str">
        <f t="shared" si="2050"/>
        <v>Dustin Brinkmann</v>
      </c>
      <c r="R2779" t="str">
        <f t="shared" si="2051"/>
        <v>Central</v>
      </c>
    </row>
    <row r="2780" spans="1:18">
      <c r="A2780" t="s">
        <v>2944</v>
      </c>
      <c r="B2780" t="s">
        <v>15</v>
      </c>
      <c r="C2780" t="s">
        <v>56</v>
      </c>
      <c r="D2780" t="s">
        <v>273</v>
      </c>
      <c r="E2780" t="s">
        <v>52</v>
      </c>
      <c r="F2780" s="1">
        <v>42894</v>
      </c>
      <c r="G2780" s="1">
        <v>42908</v>
      </c>
      <c r="H2780">
        <v>0</v>
      </c>
      <c r="I2780" t="str">
        <f>VLOOKUP(pipeline!D2780,account,2,FALSE)</f>
        <v>retail</v>
      </c>
      <c r="J2780">
        <f t="shared" si="2043"/>
        <v>1996</v>
      </c>
      <c r="K2780">
        <f t="shared" si="2044"/>
        <v>2214.94</v>
      </c>
      <c r="L2780">
        <f t="shared" si="2045"/>
        <v>5374</v>
      </c>
      <c r="M2780" t="str">
        <f t="shared" si="2046"/>
        <v>United States</v>
      </c>
      <c r="N2780">
        <f t="shared" si="2047"/>
        <v>0</v>
      </c>
      <c r="O2780" t="str">
        <f t="shared" si="2048"/>
        <v>MG</v>
      </c>
      <c r="P2780">
        <f t="shared" si="2049"/>
        <v>55</v>
      </c>
      <c r="Q2780" t="str">
        <f t="shared" si="2050"/>
        <v>Celia Rouche</v>
      </c>
      <c r="R2780" t="str">
        <f t="shared" si="2051"/>
        <v>West</v>
      </c>
    </row>
    <row r="2781" spans="1:18">
      <c r="A2781" t="s">
        <v>2945</v>
      </c>
      <c r="B2781" t="s">
        <v>15</v>
      </c>
      <c r="C2781" t="s">
        <v>58</v>
      </c>
      <c r="D2781" t="s">
        <v>134</v>
      </c>
      <c r="E2781" t="s">
        <v>50</v>
      </c>
      <c r="F2781" s="1">
        <v>42894</v>
      </c>
      <c r="G2781" s="1">
        <v>42902</v>
      </c>
      <c r="H2781">
        <v>923</v>
      </c>
      <c r="I2781" t="str">
        <f>VLOOKUP(pipeline!D2781,account,2,FALSE)</f>
        <v>services</v>
      </c>
      <c r="J2781">
        <f t="shared" si="2043"/>
        <v>2003</v>
      </c>
      <c r="K2781">
        <f t="shared" si="2044"/>
        <v>692.19</v>
      </c>
      <c r="L2781">
        <f t="shared" si="2045"/>
        <v>1922</v>
      </c>
      <c r="M2781" t="str">
        <f t="shared" si="2046"/>
        <v>United States</v>
      </c>
      <c r="N2781">
        <f t="shared" si="2047"/>
        <v>0</v>
      </c>
      <c r="O2781" t="str">
        <f t="shared" si="2048"/>
        <v>GTX</v>
      </c>
      <c r="P2781">
        <f t="shared" si="2049"/>
        <v>1096</v>
      </c>
      <c r="Q2781" t="str">
        <f t="shared" si="2050"/>
        <v>Celia Rouche</v>
      </c>
      <c r="R2781" t="str">
        <f t="shared" si="2051"/>
        <v>West</v>
      </c>
    </row>
    <row r="2782" spans="1:18">
      <c r="A2782" t="s">
        <v>2946</v>
      </c>
      <c r="B2782" t="s">
        <v>28</v>
      </c>
      <c r="C2782" t="s">
        <v>55</v>
      </c>
      <c r="D2782" t="s">
        <v>117</v>
      </c>
      <c r="E2782" t="s">
        <v>50</v>
      </c>
      <c r="F2782" s="1">
        <v>42894</v>
      </c>
      <c r="G2782" s="1">
        <v>42966</v>
      </c>
      <c r="H2782">
        <v>517</v>
      </c>
      <c r="I2782" t="str">
        <f>VLOOKUP(pipeline!D2782,account,2,FALSE)</f>
        <v>services</v>
      </c>
      <c r="J2782">
        <f t="shared" si="2043"/>
        <v>1997</v>
      </c>
      <c r="K2782">
        <f t="shared" si="2044"/>
        <v>2041.73</v>
      </c>
      <c r="L2782">
        <f t="shared" si="2045"/>
        <v>5276</v>
      </c>
      <c r="M2782" t="str">
        <f t="shared" si="2046"/>
        <v>United States</v>
      </c>
      <c r="N2782">
        <f t="shared" si="2047"/>
        <v>0</v>
      </c>
      <c r="O2782" t="str">
        <f t="shared" si="2048"/>
        <v>GTX</v>
      </c>
      <c r="P2782">
        <f t="shared" ref="P2782:P2800" si="2052">VLOOKUP(C2782,products,3,FALSE)</f>
        <v>550</v>
      </c>
      <c r="Q2782" t="str">
        <f t="shared" ref="Q2782:Q2800" si="2053">VLOOKUP(B2782,sales,2,FALSE)</f>
        <v>Melvin Marxen</v>
      </c>
      <c r="R2782" t="str">
        <f t="shared" ref="R2782:R2800" si="2054">VLOOKUP(B2782,sales,3,FALSE)</f>
        <v>Central</v>
      </c>
    </row>
    <row r="2783" spans="1:18">
      <c r="A2783" t="s">
        <v>2947</v>
      </c>
      <c r="B2783" t="s">
        <v>28</v>
      </c>
      <c r="C2783" t="s">
        <v>58</v>
      </c>
      <c r="D2783" t="s">
        <v>95</v>
      </c>
      <c r="E2783" t="s">
        <v>50</v>
      </c>
      <c r="F2783" s="1">
        <v>42894</v>
      </c>
      <c r="G2783" s="1">
        <v>42900</v>
      </c>
      <c r="H2783">
        <v>881</v>
      </c>
      <c r="I2783" t="str">
        <f>VLOOKUP(pipeline!D2783,account,2,FALSE)</f>
        <v>medical</v>
      </c>
      <c r="J2783">
        <f t="shared" si="2043"/>
        <v>1984</v>
      </c>
      <c r="K2783">
        <f t="shared" si="2044"/>
        <v>441.08</v>
      </c>
      <c r="L2783">
        <f t="shared" si="2045"/>
        <v>1210</v>
      </c>
      <c r="M2783" t="str">
        <f t="shared" si="2046"/>
        <v>United States</v>
      </c>
      <c r="N2783">
        <f t="shared" si="2047"/>
        <v>0</v>
      </c>
      <c r="O2783" t="str">
        <f t="shared" si="2048"/>
        <v>GTX</v>
      </c>
      <c r="P2783">
        <f t="shared" si="2052"/>
        <v>1096</v>
      </c>
      <c r="Q2783" t="str">
        <f t="shared" si="2053"/>
        <v>Melvin Marxen</v>
      </c>
      <c r="R2783" t="str">
        <f t="shared" si="2054"/>
        <v>Central</v>
      </c>
    </row>
    <row r="2784" spans="1:18">
      <c r="A2784" t="s">
        <v>2948</v>
      </c>
      <c r="B2784" t="s">
        <v>40</v>
      </c>
      <c r="C2784" t="s">
        <v>58</v>
      </c>
      <c r="D2784" t="s">
        <v>194</v>
      </c>
      <c r="E2784" t="s">
        <v>50</v>
      </c>
      <c r="F2784" s="1">
        <v>42894</v>
      </c>
      <c r="G2784" s="1">
        <v>42980</v>
      </c>
      <c r="H2784">
        <v>805</v>
      </c>
      <c r="I2784" t="str">
        <f>VLOOKUP(pipeline!D2784,account,2,FALSE)</f>
        <v>medical</v>
      </c>
      <c r="J2784">
        <f t="shared" si="2043"/>
        <v>2004</v>
      </c>
      <c r="K2784">
        <f t="shared" si="2044"/>
        <v>1618.89</v>
      </c>
      <c r="L2784">
        <f t="shared" si="2045"/>
        <v>3889</v>
      </c>
      <c r="M2784" t="str">
        <f t="shared" si="2046"/>
        <v>United States</v>
      </c>
      <c r="N2784">
        <f t="shared" si="2047"/>
        <v>0</v>
      </c>
      <c r="O2784" t="str">
        <f t="shared" si="2048"/>
        <v>GTX</v>
      </c>
      <c r="P2784">
        <f t="shared" si="2052"/>
        <v>1096</v>
      </c>
      <c r="Q2784" t="str">
        <f t="shared" si="2053"/>
        <v>Summer Sewald</v>
      </c>
      <c r="R2784" t="str">
        <f t="shared" si="2054"/>
        <v>West</v>
      </c>
    </row>
    <row r="2785" spans="1:18">
      <c r="A2785" t="s">
        <v>2949</v>
      </c>
      <c r="B2785" t="s">
        <v>23</v>
      </c>
      <c r="C2785" t="s">
        <v>56</v>
      </c>
      <c r="D2785" t="s">
        <v>241</v>
      </c>
      <c r="E2785" t="s">
        <v>52</v>
      </c>
      <c r="F2785" s="1">
        <v>42894</v>
      </c>
      <c r="G2785" s="1">
        <v>42965</v>
      </c>
      <c r="H2785">
        <v>0</v>
      </c>
      <c r="I2785" t="str">
        <f>VLOOKUP(pipeline!D2785,account,2,FALSE)</f>
        <v>finance</v>
      </c>
      <c r="J2785">
        <f t="shared" ref="J2785:J2790" si="2055">VLOOKUP(D2785,account,3,FALSE)</f>
        <v>1991</v>
      </c>
      <c r="K2785">
        <f t="shared" ref="K2785:K2790" si="2056">VLOOKUP(D2785,account,4,FALSE)</f>
        <v>2819.5</v>
      </c>
      <c r="L2785">
        <f t="shared" ref="L2785:L2790" si="2057">VLOOKUP(D2785,account,5,FALSE)</f>
        <v>7227</v>
      </c>
      <c r="M2785" t="str">
        <f t="shared" ref="M2785:M2790" si="2058">VLOOKUP(D2785,account,6,FALSE)</f>
        <v>United States</v>
      </c>
      <c r="N2785" t="str">
        <f t="shared" ref="N2785:N2790" si="2059">VLOOKUP(D2785,accounts,7,FALSE)</f>
        <v>Golddex</v>
      </c>
      <c r="O2785" t="str">
        <f t="shared" ref="O2785:O2790" si="2060">VLOOKUP(C2785,products,2,FALSE)</f>
        <v>MG</v>
      </c>
      <c r="P2785">
        <f t="shared" si="2052"/>
        <v>55</v>
      </c>
      <c r="Q2785" t="str">
        <f t="shared" si="2053"/>
        <v>Dustin Brinkmann</v>
      </c>
      <c r="R2785" t="str">
        <f t="shared" si="2054"/>
        <v>Central</v>
      </c>
    </row>
    <row r="2786" spans="1:18">
      <c r="A2786" t="s">
        <v>2950</v>
      </c>
      <c r="B2786" t="s">
        <v>23</v>
      </c>
      <c r="C2786" t="s">
        <v>56</v>
      </c>
      <c r="D2786" t="s">
        <v>85</v>
      </c>
      <c r="E2786" t="s">
        <v>50</v>
      </c>
      <c r="F2786" s="1">
        <v>42894</v>
      </c>
      <c r="G2786" s="1">
        <v>42991</v>
      </c>
      <c r="H2786">
        <v>55</v>
      </c>
      <c r="I2786" t="str">
        <f>VLOOKUP(pipeline!D2786,account,2,FALSE)</f>
        <v>software</v>
      </c>
      <c r="J2786">
        <f t="shared" si="2055"/>
        <v>1998</v>
      </c>
      <c r="K2786">
        <f t="shared" si="2056"/>
        <v>2714.9</v>
      </c>
      <c r="L2786">
        <f t="shared" si="2057"/>
        <v>2641</v>
      </c>
      <c r="M2786" t="str">
        <f t="shared" si="2058"/>
        <v>United States</v>
      </c>
      <c r="N2786" t="str">
        <f t="shared" si="2059"/>
        <v>Acme Corporation</v>
      </c>
      <c r="O2786" t="str">
        <f t="shared" si="2060"/>
        <v>MG</v>
      </c>
      <c r="P2786">
        <f t="shared" si="2052"/>
        <v>55</v>
      </c>
      <c r="Q2786" t="str">
        <f t="shared" si="2053"/>
        <v>Dustin Brinkmann</v>
      </c>
      <c r="R2786" t="str">
        <f t="shared" si="2054"/>
        <v>Central</v>
      </c>
    </row>
    <row r="2787" spans="1:18">
      <c r="A2787" t="s">
        <v>2951</v>
      </c>
      <c r="B2787" t="s">
        <v>17</v>
      </c>
      <c r="C2787" t="s">
        <v>55</v>
      </c>
      <c r="D2787" t="s">
        <v>99</v>
      </c>
      <c r="E2787" t="s">
        <v>50</v>
      </c>
      <c r="F2787" s="1">
        <v>42894</v>
      </c>
      <c r="G2787" s="1">
        <v>42901</v>
      </c>
      <c r="H2787">
        <v>507</v>
      </c>
      <c r="I2787" t="str">
        <f>VLOOKUP(pipeline!D2787,account,2,FALSE)</f>
        <v>marketing</v>
      </c>
      <c r="J2787">
        <f t="shared" si="2055"/>
        <v>2008</v>
      </c>
      <c r="K2787">
        <f t="shared" si="2056"/>
        <v>894.37</v>
      </c>
      <c r="L2787">
        <f t="shared" si="2057"/>
        <v>1593</v>
      </c>
      <c r="M2787" t="str">
        <f t="shared" si="2058"/>
        <v>Poland</v>
      </c>
      <c r="N2787">
        <f t="shared" si="2059"/>
        <v>0</v>
      </c>
      <c r="O2787" t="str">
        <f t="shared" si="2060"/>
        <v>GTX</v>
      </c>
      <c r="P2787">
        <f t="shared" si="2052"/>
        <v>550</v>
      </c>
      <c r="Q2787" t="str">
        <f t="shared" si="2053"/>
        <v>Celia Rouche</v>
      </c>
      <c r="R2787" t="str">
        <f t="shared" si="2054"/>
        <v>West</v>
      </c>
    </row>
    <row r="2788" spans="1:18">
      <c r="A2788" t="s">
        <v>2952</v>
      </c>
      <c r="B2788" t="s">
        <v>41</v>
      </c>
      <c r="C2788" t="s">
        <v>55</v>
      </c>
      <c r="D2788" t="s">
        <v>103</v>
      </c>
      <c r="E2788" t="s">
        <v>50</v>
      </c>
      <c r="F2788" s="1">
        <v>42894</v>
      </c>
      <c r="G2788" s="1">
        <v>42986</v>
      </c>
      <c r="H2788">
        <v>520</v>
      </c>
      <c r="I2788" t="str">
        <f>VLOOKUP(pipeline!D2788,account,2,FALSE)</f>
        <v>employment</v>
      </c>
      <c r="J2788">
        <f t="shared" si="2055"/>
        <v>1988</v>
      </c>
      <c r="K2788">
        <f t="shared" si="2056"/>
        <v>2059.9</v>
      </c>
      <c r="L2788">
        <f t="shared" si="2057"/>
        <v>3644</v>
      </c>
      <c r="M2788" t="str">
        <f t="shared" si="2058"/>
        <v>United States</v>
      </c>
      <c r="N2788">
        <f t="shared" si="2059"/>
        <v>0</v>
      </c>
      <c r="O2788" t="str">
        <f t="shared" si="2060"/>
        <v>GTX</v>
      </c>
      <c r="P2788">
        <f t="shared" si="2052"/>
        <v>550</v>
      </c>
      <c r="Q2788" t="str">
        <f t="shared" si="2053"/>
        <v>Summer Sewald</v>
      </c>
      <c r="R2788" t="str">
        <f t="shared" si="2054"/>
        <v>West</v>
      </c>
    </row>
    <row r="2789" spans="1:18">
      <c r="A2789" t="s">
        <v>2953</v>
      </c>
      <c r="B2789" t="s">
        <v>19</v>
      </c>
      <c r="C2789" t="s">
        <v>57</v>
      </c>
      <c r="D2789" t="s">
        <v>290</v>
      </c>
      <c r="E2789" t="s">
        <v>50</v>
      </c>
      <c r="F2789" s="1">
        <v>42895</v>
      </c>
      <c r="G2789" s="1">
        <v>42962</v>
      </c>
      <c r="H2789">
        <v>3470</v>
      </c>
      <c r="I2789" t="str">
        <f>VLOOKUP(pipeline!D2789,account,2,FALSE)</f>
        <v>medical</v>
      </c>
      <c r="J2789">
        <f t="shared" si="2055"/>
        <v>2002</v>
      </c>
      <c r="K2789">
        <f t="shared" si="2056"/>
        <v>3178.24</v>
      </c>
      <c r="L2789">
        <f t="shared" si="2057"/>
        <v>4540</v>
      </c>
      <c r="M2789" t="str">
        <f t="shared" si="2058"/>
        <v>United States</v>
      </c>
      <c r="N2789">
        <f t="shared" si="2059"/>
        <v>0</v>
      </c>
      <c r="O2789" t="str">
        <f t="shared" si="2060"/>
        <v>MG</v>
      </c>
      <c r="P2789">
        <f t="shared" si="2052"/>
        <v>3393</v>
      </c>
      <c r="Q2789" t="str">
        <f t="shared" si="2053"/>
        <v>Dustin Brinkmann</v>
      </c>
      <c r="R2789" t="str">
        <f t="shared" si="2054"/>
        <v>Central</v>
      </c>
    </row>
    <row r="2790" spans="1:18">
      <c r="A2790" t="s">
        <v>2954</v>
      </c>
      <c r="B2790" t="s">
        <v>32</v>
      </c>
      <c r="C2790" t="s">
        <v>58</v>
      </c>
      <c r="D2790" t="s">
        <v>127</v>
      </c>
      <c r="E2790" t="s">
        <v>50</v>
      </c>
      <c r="F2790" s="1">
        <v>42895</v>
      </c>
      <c r="G2790" s="1">
        <v>42969</v>
      </c>
      <c r="H2790">
        <v>1176</v>
      </c>
      <c r="I2790" t="str">
        <f>VLOOKUP(pipeline!D2790,account,2,FALSE)</f>
        <v>software</v>
      </c>
      <c r="J2790">
        <f t="shared" si="2055"/>
        <v>1979</v>
      </c>
      <c r="K2790">
        <f t="shared" si="2056"/>
        <v>4478.47</v>
      </c>
      <c r="L2790">
        <f t="shared" si="2057"/>
        <v>13809</v>
      </c>
      <c r="M2790" t="str">
        <f t="shared" si="2058"/>
        <v>United States</v>
      </c>
      <c r="N2790">
        <f t="shared" si="2059"/>
        <v>0</v>
      </c>
      <c r="O2790" t="str">
        <f t="shared" si="2060"/>
        <v>GTX</v>
      </c>
      <c r="P2790">
        <f t="shared" si="2052"/>
        <v>1096</v>
      </c>
      <c r="Q2790" t="str">
        <f t="shared" si="2053"/>
        <v>Rocco Neubert</v>
      </c>
      <c r="R2790" t="str">
        <f t="shared" si="2054"/>
        <v>East</v>
      </c>
    </row>
    <row r="2791" spans="1:18">
      <c r="A2791" t="s">
        <v>2955</v>
      </c>
      <c r="B2791" t="s">
        <v>7</v>
      </c>
      <c r="C2791" t="s">
        <v>57</v>
      </c>
      <c r="D2791" t="s">
        <v>817</v>
      </c>
      <c r="E2791" t="s">
        <v>53</v>
      </c>
      <c r="F2791" s="1">
        <v>42895</v>
      </c>
      <c r="I2791" t="str">
        <f>VLOOKUP(pipeline!D2791,account,2,FALSE)</f>
        <v>entertainment</v>
      </c>
      <c r="J2791">
        <f t="shared" ref="J2791:J2819" si="2061">VLOOKUP(D2791,account,3,FALSE)</f>
        <v>1989</v>
      </c>
      <c r="K2791">
        <f t="shared" ref="K2791:K2819" si="2062">VLOOKUP(D2791,account,4,FALSE)</f>
        <v>665.06</v>
      </c>
      <c r="L2791">
        <f t="shared" ref="L2791:L2819" si="2063">VLOOKUP(D2791,account,5,FALSE)</f>
        <v>1095</v>
      </c>
      <c r="M2791" t="str">
        <f t="shared" ref="M2791:M2819" si="2064">VLOOKUP(D2791,account,6,FALSE)</f>
        <v>United States</v>
      </c>
      <c r="N2791">
        <f t="shared" ref="N2791:N2819" si="2065">VLOOKUP(D2791,accounts,7,FALSE)</f>
        <v>0</v>
      </c>
      <c r="O2791" t="str">
        <f t="shared" ref="O2791:O2819" si="2066">VLOOKUP(C2791,products,2,FALSE)</f>
        <v>MG</v>
      </c>
      <c r="P2791">
        <f t="shared" si="2052"/>
        <v>3393</v>
      </c>
      <c r="Q2791" t="str">
        <f t="shared" si="2053"/>
        <v>Cara Losch</v>
      </c>
      <c r="R2791" t="str">
        <f t="shared" si="2054"/>
        <v>East</v>
      </c>
    </row>
    <row r="2792" spans="1:18">
      <c r="A2792" t="s">
        <v>2956</v>
      </c>
      <c r="B2792" t="s">
        <v>33</v>
      </c>
      <c r="C2792" t="s">
        <v>58</v>
      </c>
      <c r="D2792" t="s">
        <v>127</v>
      </c>
      <c r="E2792" t="s">
        <v>53</v>
      </c>
      <c r="F2792" s="1">
        <v>42895</v>
      </c>
      <c r="I2792" t="str">
        <f>VLOOKUP(pipeline!D2792,account,2,FALSE)</f>
        <v>software</v>
      </c>
      <c r="J2792">
        <f t="shared" si="2061"/>
        <v>1979</v>
      </c>
      <c r="K2792">
        <f t="shared" si="2062"/>
        <v>4478.47</v>
      </c>
      <c r="L2792">
        <f t="shared" si="2063"/>
        <v>13809</v>
      </c>
      <c r="M2792" t="str">
        <f t="shared" si="2064"/>
        <v>United States</v>
      </c>
      <c r="N2792">
        <f t="shared" si="2065"/>
        <v>0</v>
      </c>
      <c r="O2792" t="str">
        <f t="shared" si="2066"/>
        <v>GTX</v>
      </c>
      <c r="P2792">
        <f t="shared" si="2052"/>
        <v>1096</v>
      </c>
      <c r="Q2792" t="str">
        <f t="shared" si="2053"/>
        <v>Rocco Neubert</v>
      </c>
      <c r="R2792" t="str">
        <f t="shared" si="2054"/>
        <v>East</v>
      </c>
    </row>
    <row r="2793" spans="1:18">
      <c r="A2793" t="s">
        <v>2957</v>
      </c>
      <c r="B2793" t="s">
        <v>25</v>
      </c>
      <c r="C2793" t="s">
        <v>58</v>
      </c>
      <c r="D2793" t="s">
        <v>108</v>
      </c>
      <c r="E2793" t="s">
        <v>52</v>
      </c>
      <c r="F2793" s="1">
        <v>42895</v>
      </c>
      <c r="G2793" s="1">
        <v>42973</v>
      </c>
      <c r="H2793">
        <v>0</v>
      </c>
      <c r="I2793" t="str">
        <f>VLOOKUP(pipeline!D2793,account,2,FALSE)</f>
        <v>telecommunications</v>
      </c>
      <c r="J2793">
        <f t="shared" si="2061"/>
        <v>1988</v>
      </c>
      <c r="K2793">
        <f t="shared" si="2062"/>
        <v>5266.09</v>
      </c>
      <c r="L2793">
        <f t="shared" si="2063"/>
        <v>8595</v>
      </c>
      <c r="M2793" t="str">
        <f t="shared" si="2064"/>
        <v>United States</v>
      </c>
      <c r="N2793" t="str">
        <f t="shared" si="2065"/>
        <v>Sonron</v>
      </c>
      <c r="O2793" t="str">
        <f t="shared" si="2066"/>
        <v>GTX</v>
      </c>
      <c r="P2793">
        <f t="shared" si="2052"/>
        <v>1096</v>
      </c>
      <c r="Q2793" t="str">
        <f t="shared" si="2053"/>
        <v>Melvin Marxen</v>
      </c>
      <c r="R2793" t="str">
        <f t="shared" si="2054"/>
        <v>Central</v>
      </c>
    </row>
    <row r="2794" spans="1:18">
      <c r="A2794" t="s">
        <v>2958</v>
      </c>
      <c r="B2794" t="s">
        <v>37</v>
      </c>
      <c r="C2794" t="s">
        <v>59</v>
      </c>
      <c r="D2794" t="s">
        <v>110</v>
      </c>
      <c r="E2794" t="s">
        <v>50</v>
      </c>
      <c r="F2794" s="1">
        <v>42895</v>
      </c>
      <c r="G2794" s="1">
        <v>42963</v>
      </c>
      <c r="H2794">
        <v>5125</v>
      </c>
      <c r="I2794" t="str">
        <f>VLOOKUP(pipeline!D2794,account,2,FALSE)</f>
        <v>telecommunications</v>
      </c>
      <c r="J2794">
        <f t="shared" si="2061"/>
        <v>1994</v>
      </c>
      <c r="K2794">
        <f t="shared" si="2062"/>
        <v>1188.42</v>
      </c>
      <c r="L2794">
        <f t="shared" si="2063"/>
        <v>3015</v>
      </c>
      <c r="M2794" t="str">
        <f t="shared" si="2064"/>
        <v>United States</v>
      </c>
      <c r="N2794">
        <f t="shared" si="2065"/>
        <v>0</v>
      </c>
      <c r="O2794" t="str">
        <f t="shared" si="2066"/>
        <v>GTX</v>
      </c>
      <c r="P2794">
        <f t="shared" si="2052"/>
        <v>5482</v>
      </c>
      <c r="Q2794" t="str">
        <f t="shared" si="2053"/>
        <v>Summer Sewald</v>
      </c>
      <c r="R2794" t="str">
        <f t="shared" si="2054"/>
        <v>West</v>
      </c>
    </row>
    <row r="2795" spans="1:18">
      <c r="A2795" t="s">
        <v>2959</v>
      </c>
      <c r="B2795" t="s">
        <v>38</v>
      </c>
      <c r="C2795" t="s">
        <v>58</v>
      </c>
      <c r="D2795" t="s">
        <v>176</v>
      </c>
      <c r="E2795" t="s">
        <v>53</v>
      </c>
      <c r="F2795" s="1">
        <v>42895</v>
      </c>
      <c r="I2795" t="str">
        <f>VLOOKUP(pipeline!D2795,account,2,FALSE)</f>
        <v>services</v>
      </c>
      <c r="J2795">
        <f t="shared" si="2061"/>
        <v>1987</v>
      </c>
      <c r="K2795">
        <f t="shared" si="2062"/>
        <v>405.59</v>
      </c>
      <c r="L2795">
        <f t="shared" si="2063"/>
        <v>1179</v>
      </c>
      <c r="M2795" t="str">
        <f t="shared" si="2064"/>
        <v>Brazil</v>
      </c>
      <c r="N2795" t="str">
        <f t="shared" si="2065"/>
        <v>Warephase</v>
      </c>
      <c r="O2795" t="str">
        <f t="shared" si="2066"/>
        <v>GTX</v>
      </c>
      <c r="P2795">
        <f t="shared" si="2052"/>
        <v>1096</v>
      </c>
      <c r="Q2795" t="str">
        <f t="shared" si="2053"/>
        <v>Summer Sewald</v>
      </c>
      <c r="R2795" t="str">
        <f t="shared" si="2054"/>
        <v>West</v>
      </c>
    </row>
    <row r="2796" spans="1:18">
      <c r="A2796" t="s">
        <v>2960</v>
      </c>
      <c r="B2796" t="s">
        <v>15</v>
      </c>
      <c r="C2796" t="s">
        <v>58</v>
      </c>
      <c r="D2796" t="s">
        <v>226</v>
      </c>
      <c r="E2796" t="s">
        <v>50</v>
      </c>
      <c r="F2796" s="1">
        <v>42895</v>
      </c>
      <c r="G2796" s="1">
        <v>42912</v>
      </c>
      <c r="H2796">
        <v>1135</v>
      </c>
      <c r="I2796" t="str">
        <f>VLOOKUP(pipeline!D2796,account,2,FALSE)</f>
        <v>medical</v>
      </c>
      <c r="J2796">
        <f t="shared" si="2061"/>
        <v>2017</v>
      </c>
      <c r="K2796">
        <f t="shared" si="2062"/>
        <v>4.54</v>
      </c>
      <c r="L2796">
        <f t="shared" si="2063"/>
        <v>9</v>
      </c>
      <c r="M2796" t="str">
        <f t="shared" si="2064"/>
        <v>United States</v>
      </c>
      <c r="N2796">
        <f t="shared" si="2065"/>
        <v>0</v>
      </c>
      <c r="O2796" t="str">
        <f t="shared" si="2066"/>
        <v>GTX</v>
      </c>
      <c r="P2796">
        <f t="shared" si="2052"/>
        <v>1096</v>
      </c>
      <c r="Q2796" t="str">
        <f t="shared" si="2053"/>
        <v>Celia Rouche</v>
      </c>
      <c r="R2796" t="str">
        <f t="shared" si="2054"/>
        <v>West</v>
      </c>
    </row>
    <row r="2797" spans="1:18">
      <c r="A2797" t="s">
        <v>2961</v>
      </c>
      <c r="B2797" t="s">
        <v>40</v>
      </c>
      <c r="C2797" t="s">
        <v>56</v>
      </c>
      <c r="D2797" t="s">
        <v>174</v>
      </c>
      <c r="E2797" t="s">
        <v>50</v>
      </c>
      <c r="F2797" s="1">
        <v>42895</v>
      </c>
      <c r="G2797" s="1">
        <v>42983</v>
      </c>
      <c r="H2797">
        <v>52</v>
      </c>
      <c r="I2797" t="str">
        <f>VLOOKUP(pipeline!D2797,account,2,FALSE)</f>
        <v>software</v>
      </c>
      <c r="J2797">
        <f t="shared" si="2061"/>
        <v>1982</v>
      </c>
      <c r="K2797">
        <f t="shared" si="2062"/>
        <v>11698.03</v>
      </c>
      <c r="L2797">
        <f t="shared" si="2063"/>
        <v>34288</v>
      </c>
      <c r="M2797" t="str">
        <f t="shared" si="2064"/>
        <v>United States</v>
      </c>
      <c r="N2797">
        <f t="shared" si="2065"/>
        <v>0</v>
      </c>
      <c r="O2797" t="str">
        <f t="shared" si="2066"/>
        <v>MG</v>
      </c>
      <c r="P2797">
        <f t="shared" si="2052"/>
        <v>55</v>
      </c>
      <c r="Q2797" t="str">
        <f t="shared" si="2053"/>
        <v>Summer Sewald</v>
      </c>
      <c r="R2797" t="str">
        <f t="shared" si="2054"/>
        <v>West</v>
      </c>
    </row>
    <row r="2798" spans="1:18">
      <c r="A2798" t="s">
        <v>2962</v>
      </c>
      <c r="B2798" t="s">
        <v>22</v>
      </c>
      <c r="C2798" t="s">
        <v>58</v>
      </c>
      <c r="D2798" t="s">
        <v>97</v>
      </c>
      <c r="E2798" t="s">
        <v>50</v>
      </c>
      <c r="F2798" s="1">
        <v>42895</v>
      </c>
      <c r="G2798" s="1">
        <v>42951</v>
      </c>
      <c r="H2798">
        <v>1017</v>
      </c>
      <c r="I2798" t="str">
        <f>VLOOKUP(pipeline!D2798,account,2,FALSE)</f>
        <v>medical</v>
      </c>
      <c r="J2798">
        <f t="shared" si="2061"/>
        <v>2012</v>
      </c>
      <c r="K2798">
        <f t="shared" si="2062"/>
        <v>587.34</v>
      </c>
      <c r="L2798">
        <f t="shared" si="2063"/>
        <v>1356</v>
      </c>
      <c r="M2798" t="str">
        <f t="shared" si="2064"/>
        <v>Philipines</v>
      </c>
      <c r="N2798">
        <f t="shared" si="2065"/>
        <v>0</v>
      </c>
      <c r="O2798" t="str">
        <f t="shared" si="2066"/>
        <v>GTX</v>
      </c>
      <c r="P2798">
        <f t="shared" si="2052"/>
        <v>1096</v>
      </c>
      <c r="Q2798" t="str">
        <f t="shared" si="2053"/>
        <v>Dustin Brinkmann</v>
      </c>
      <c r="R2798" t="str">
        <f t="shared" si="2054"/>
        <v>Central</v>
      </c>
    </row>
    <row r="2799" spans="1:18">
      <c r="A2799" t="s">
        <v>2963</v>
      </c>
      <c r="B2799" t="s">
        <v>22</v>
      </c>
      <c r="C2799" t="s">
        <v>57</v>
      </c>
      <c r="D2799" t="s">
        <v>85</v>
      </c>
      <c r="E2799" t="s">
        <v>50</v>
      </c>
      <c r="F2799" s="1">
        <v>42895</v>
      </c>
      <c r="G2799" s="1">
        <v>42913</v>
      </c>
      <c r="H2799">
        <v>3681</v>
      </c>
      <c r="I2799" t="str">
        <f>VLOOKUP(pipeline!D2799,account,2,FALSE)</f>
        <v>software</v>
      </c>
      <c r="J2799">
        <f t="shared" si="2061"/>
        <v>1998</v>
      </c>
      <c r="K2799">
        <f t="shared" si="2062"/>
        <v>2714.9</v>
      </c>
      <c r="L2799">
        <f t="shared" si="2063"/>
        <v>2641</v>
      </c>
      <c r="M2799" t="str">
        <f t="shared" si="2064"/>
        <v>United States</v>
      </c>
      <c r="N2799" t="str">
        <f t="shared" si="2065"/>
        <v>Acme Corporation</v>
      </c>
      <c r="O2799" t="str">
        <f t="shared" si="2066"/>
        <v>MG</v>
      </c>
      <c r="P2799">
        <f t="shared" si="2052"/>
        <v>3393</v>
      </c>
      <c r="Q2799" t="str">
        <f t="shared" si="2053"/>
        <v>Dustin Brinkmann</v>
      </c>
      <c r="R2799" t="str">
        <f t="shared" si="2054"/>
        <v>Central</v>
      </c>
    </row>
    <row r="2800" spans="1:18">
      <c r="A2800" t="s">
        <v>2964</v>
      </c>
      <c r="B2800" t="s">
        <v>29</v>
      </c>
      <c r="C2800" t="s">
        <v>58</v>
      </c>
      <c r="D2800" t="s">
        <v>155</v>
      </c>
      <c r="E2800" t="s">
        <v>52</v>
      </c>
      <c r="F2800" s="1">
        <v>42895</v>
      </c>
      <c r="G2800" s="1">
        <v>42951</v>
      </c>
      <c r="H2800">
        <v>0</v>
      </c>
      <c r="I2800" t="str">
        <f>VLOOKUP(pipeline!D2800,account,2,FALSE)</f>
        <v>technolgy</v>
      </c>
      <c r="J2800">
        <f t="shared" si="2061"/>
        <v>1983</v>
      </c>
      <c r="K2800">
        <f t="shared" si="2062"/>
        <v>1008.06</v>
      </c>
      <c r="L2800">
        <f t="shared" si="2063"/>
        <v>1238</v>
      </c>
      <c r="M2800" t="str">
        <f t="shared" si="2064"/>
        <v>United States</v>
      </c>
      <c r="N2800">
        <f t="shared" si="2065"/>
        <v>0</v>
      </c>
      <c r="O2800" t="str">
        <f t="shared" si="2066"/>
        <v>GTX</v>
      </c>
      <c r="P2800">
        <f t="shared" si="2052"/>
        <v>1096</v>
      </c>
      <c r="Q2800" t="str">
        <f t="shared" si="2053"/>
        <v>Melvin Marxen</v>
      </c>
      <c r="R2800" t="str">
        <f t="shared" si="2054"/>
        <v>Central</v>
      </c>
    </row>
    <row r="2801" spans="1:18">
      <c r="A2801" t="s">
        <v>2965</v>
      </c>
      <c r="B2801" t="s">
        <v>32</v>
      </c>
      <c r="C2801" t="s">
        <v>57</v>
      </c>
      <c r="D2801" t="s">
        <v>463</v>
      </c>
      <c r="E2801" t="s">
        <v>50</v>
      </c>
      <c r="F2801" s="1">
        <v>42896</v>
      </c>
      <c r="G2801" s="1">
        <v>42900</v>
      </c>
      <c r="H2801">
        <v>3772</v>
      </c>
      <c r="I2801" t="str">
        <f>VLOOKUP(pipeline!D2801,account,2,FALSE)</f>
        <v>technolgy</v>
      </c>
      <c r="J2801">
        <f t="shared" si="2061"/>
        <v>2011</v>
      </c>
      <c r="K2801">
        <f t="shared" si="2062"/>
        <v>527.11</v>
      </c>
      <c r="L2801">
        <f t="shared" si="2063"/>
        <v>1428</v>
      </c>
      <c r="M2801" t="str">
        <f t="shared" si="2064"/>
        <v>United States</v>
      </c>
      <c r="N2801" t="str">
        <f t="shared" si="2065"/>
        <v>Acme Corporation</v>
      </c>
      <c r="O2801" t="str">
        <f t="shared" si="2066"/>
        <v>MG</v>
      </c>
      <c r="P2801">
        <f t="shared" ref="P2801:P2816" si="2067">VLOOKUP(C2801,products,3,FALSE)</f>
        <v>3393</v>
      </c>
      <c r="Q2801" t="str">
        <f t="shared" ref="Q2801:Q2816" si="2068">VLOOKUP(B2801,sales,2,FALSE)</f>
        <v>Rocco Neubert</v>
      </c>
      <c r="R2801" t="str">
        <f t="shared" ref="R2801:R2816" si="2069">VLOOKUP(B2801,sales,3,FALSE)</f>
        <v>East</v>
      </c>
    </row>
    <row r="2802" spans="1:18">
      <c r="A2802" t="s">
        <v>2966</v>
      </c>
      <c r="B2802" t="s">
        <v>32</v>
      </c>
      <c r="C2802" t="s">
        <v>57</v>
      </c>
      <c r="D2802" t="s">
        <v>318</v>
      </c>
      <c r="E2802" t="s">
        <v>50</v>
      </c>
      <c r="F2802" s="1">
        <v>42896</v>
      </c>
      <c r="G2802" s="1">
        <v>42914</v>
      </c>
      <c r="H2802">
        <v>2871</v>
      </c>
      <c r="I2802" t="str">
        <f>VLOOKUP(pipeline!D2802,account,2,FALSE)</f>
        <v>retail</v>
      </c>
      <c r="J2802">
        <f t="shared" si="2061"/>
        <v>2000</v>
      </c>
      <c r="K2802">
        <f t="shared" si="2062"/>
        <v>167.89</v>
      </c>
      <c r="L2802">
        <f t="shared" si="2063"/>
        <v>493</v>
      </c>
      <c r="M2802" t="str">
        <f t="shared" si="2064"/>
        <v>Romania</v>
      </c>
      <c r="N2802">
        <f t="shared" si="2065"/>
        <v>0</v>
      </c>
      <c r="O2802" t="str">
        <f t="shared" si="2066"/>
        <v>MG</v>
      </c>
      <c r="P2802">
        <f t="shared" si="2067"/>
        <v>3393</v>
      </c>
      <c r="Q2802" t="str">
        <f t="shared" si="2068"/>
        <v>Rocco Neubert</v>
      </c>
      <c r="R2802" t="str">
        <f t="shared" si="2069"/>
        <v>East</v>
      </c>
    </row>
    <row r="2803" spans="1:18">
      <c r="A2803" t="s">
        <v>2967</v>
      </c>
      <c r="B2803" t="s">
        <v>20</v>
      </c>
      <c r="C2803" t="s">
        <v>59</v>
      </c>
      <c r="D2803" t="s">
        <v>82</v>
      </c>
      <c r="E2803" t="s">
        <v>50</v>
      </c>
      <c r="F2803" s="1">
        <v>42896</v>
      </c>
      <c r="G2803" s="1">
        <v>42951</v>
      </c>
      <c r="H2803">
        <v>4749</v>
      </c>
      <c r="I2803" t="str">
        <f>VLOOKUP(pipeline!D2803,account,2,FALSE)</f>
        <v>retail</v>
      </c>
      <c r="J2803">
        <f t="shared" si="2061"/>
        <v>2001</v>
      </c>
      <c r="K2803">
        <f t="shared" si="2062"/>
        <v>718.62</v>
      </c>
      <c r="L2803">
        <f t="shared" si="2063"/>
        <v>2448</v>
      </c>
      <c r="M2803" t="str">
        <f t="shared" si="2064"/>
        <v>United States</v>
      </c>
      <c r="N2803">
        <f t="shared" si="2065"/>
        <v>0</v>
      </c>
      <c r="O2803" t="str">
        <f t="shared" si="2066"/>
        <v>GTX</v>
      </c>
      <c r="P2803">
        <f t="shared" si="2067"/>
        <v>5482</v>
      </c>
      <c r="Q2803" t="str">
        <f t="shared" si="2068"/>
        <v>Dustin Brinkmann</v>
      </c>
      <c r="R2803" t="str">
        <f t="shared" si="2069"/>
        <v>Central</v>
      </c>
    </row>
    <row r="2804" spans="1:18">
      <c r="A2804" t="s">
        <v>2968</v>
      </c>
      <c r="B2804" t="s">
        <v>7</v>
      </c>
      <c r="C2804" t="s">
        <v>56</v>
      </c>
      <c r="D2804" t="s">
        <v>121</v>
      </c>
      <c r="E2804" t="s">
        <v>52</v>
      </c>
      <c r="F2804" s="1">
        <v>42896</v>
      </c>
      <c r="G2804" s="1">
        <v>42974</v>
      </c>
      <c r="H2804">
        <v>0</v>
      </c>
      <c r="I2804" t="str">
        <f>VLOOKUP(pipeline!D2804,account,2,FALSE)</f>
        <v>retail</v>
      </c>
      <c r="J2804">
        <f t="shared" si="2061"/>
        <v>1995</v>
      </c>
      <c r="K2804">
        <f t="shared" si="2062"/>
        <v>5158.71</v>
      </c>
      <c r="L2804">
        <f t="shared" si="2063"/>
        <v>17479</v>
      </c>
      <c r="M2804" t="str">
        <f t="shared" si="2064"/>
        <v>Japan</v>
      </c>
      <c r="N2804">
        <f t="shared" si="2065"/>
        <v>0</v>
      </c>
      <c r="O2804" t="str">
        <f t="shared" si="2066"/>
        <v>MG</v>
      </c>
      <c r="P2804">
        <f t="shared" si="2067"/>
        <v>55</v>
      </c>
      <c r="Q2804" t="str">
        <f t="shared" si="2068"/>
        <v>Cara Losch</v>
      </c>
      <c r="R2804" t="str">
        <f t="shared" si="2069"/>
        <v>East</v>
      </c>
    </row>
    <row r="2805" spans="1:18">
      <c r="A2805" t="s">
        <v>2969</v>
      </c>
      <c r="B2805" t="s">
        <v>25</v>
      </c>
      <c r="C2805" t="s">
        <v>58</v>
      </c>
      <c r="D2805" t="s">
        <v>89</v>
      </c>
      <c r="E2805" t="s">
        <v>50</v>
      </c>
      <c r="F2805" s="1">
        <v>42896</v>
      </c>
      <c r="G2805" s="1">
        <v>42973</v>
      </c>
      <c r="H2805">
        <v>1075</v>
      </c>
      <c r="I2805" t="str">
        <f>VLOOKUP(pipeline!D2805,account,2,FALSE)</f>
        <v>medical</v>
      </c>
      <c r="J2805">
        <f t="shared" si="2061"/>
        <v>1992</v>
      </c>
      <c r="K2805">
        <f t="shared" si="2062"/>
        <v>3922.42</v>
      </c>
      <c r="L2805">
        <f t="shared" si="2063"/>
        <v>6837</v>
      </c>
      <c r="M2805" t="str">
        <f t="shared" si="2064"/>
        <v>United States</v>
      </c>
      <c r="N2805">
        <f t="shared" si="2065"/>
        <v>0</v>
      </c>
      <c r="O2805" t="str">
        <f t="shared" si="2066"/>
        <v>GTX</v>
      </c>
      <c r="P2805">
        <f t="shared" si="2067"/>
        <v>1096</v>
      </c>
      <c r="Q2805" t="str">
        <f t="shared" si="2068"/>
        <v>Melvin Marxen</v>
      </c>
      <c r="R2805" t="str">
        <f t="shared" si="2069"/>
        <v>Central</v>
      </c>
    </row>
    <row r="2806" spans="1:18">
      <c r="A2806" t="s">
        <v>2970</v>
      </c>
      <c r="B2806" t="s">
        <v>34</v>
      </c>
      <c r="C2806" t="s">
        <v>59</v>
      </c>
      <c r="D2806" t="s">
        <v>191</v>
      </c>
      <c r="E2806" t="s">
        <v>50</v>
      </c>
      <c r="F2806" s="1">
        <v>42896</v>
      </c>
      <c r="G2806" s="1">
        <v>42999</v>
      </c>
      <c r="H2806">
        <v>5051</v>
      </c>
      <c r="I2806" t="str">
        <f>VLOOKUP(pipeline!D2806,account,2,FALSE)</f>
        <v>retail</v>
      </c>
      <c r="J2806">
        <f t="shared" si="2061"/>
        <v>2004</v>
      </c>
      <c r="K2806">
        <f t="shared" si="2062"/>
        <v>702.72</v>
      </c>
      <c r="L2806">
        <f t="shared" si="2063"/>
        <v>1831</v>
      </c>
      <c r="M2806" t="str">
        <f t="shared" si="2064"/>
        <v>United States</v>
      </c>
      <c r="N2806">
        <f t="shared" si="2065"/>
        <v>0</v>
      </c>
      <c r="O2806" t="str">
        <f t="shared" si="2066"/>
        <v>GTX</v>
      </c>
      <c r="P2806">
        <f t="shared" si="2067"/>
        <v>5482</v>
      </c>
      <c r="Q2806" t="str">
        <f t="shared" si="2068"/>
        <v>Rocco Neubert</v>
      </c>
      <c r="R2806" t="str">
        <f t="shared" si="2069"/>
        <v>East</v>
      </c>
    </row>
    <row r="2807" spans="1:18">
      <c r="A2807" t="s">
        <v>2971</v>
      </c>
      <c r="B2807" t="s">
        <v>13</v>
      </c>
      <c r="C2807" t="s">
        <v>60</v>
      </c>
      <c r="D2807" t="s">
        <v>194</v>
      </c>
      <c r="E2807" t="s">
        <v>53</v>
      </c>
      <c r="F2807" s="1">
        <v>42896</v>
      </c>
      <c r="I2807" t="str">
        <f>VLOOKUP(pipeline!D2807,account,2,FALSE)</f>
        <v>medical</v>
      </c>
      <c r="J2807">
        <f t="shared" si="2061"/>
        <v>2004</v>
      </c>
      <c r="K2807">
        <f t="shared" si="2062"/>
        <v>1618.89</v>
      </c>
      <c r="L2807">
        <f t="shared" si="2063"/>
        <v>3889</v>
      </c>
      <c r="M2807" t="str">
        <f t="shared" si="2064"/>
        <v>United States</v>
      </c>
      <c r="N2807">
        <f t="shared" si="2065"/>
        <v>0</v>
      </c>
      <c r="O2807" t="str">
        <f t="shared" si="2066"/>
        <v>GTK</v>
      </c>
      <c r="P2807">
        <f t="shared" si="2067"/>
        <v>26768</v>
      </c>
      <c r="Q2807" t="str">
        <f t="shared" si="2068"/>
        <v>Celia Rouche</v>
      </c>
      <c r="R2807" t="str">
        <f t="shared" si="2069"/>
        <v>West</v>
      </c>
    </row>
    <row r="2808" spans="1:18">
      <c r="A2808" t="s">
        <v>2972</v>
      </c>
      <c r="B2808" t="s">
        <v>27</v>
      </c>
      <c r="C2808" t="s">
        <v>58</v>
      </c>
      <c r="D2808" t="s">
        <v>290</v>
      </c>
      <c r="E2808" t="s">
        <v>50</v>
      </c>
      <c r="F2808" s="1">
        <v>42896</v>
      </c>
      <c r="G2808" s="1">
        <v>42903</v>
      </c>
      <c r="H2808">
        <v>834</v>
      </c>
      <c r="I2808" t="str">
        <f>VLOOKUP(pipeline!D2808,account,2,FALSE)</f>
        <v>medical</v>
      </c>
      <c r="J2808">
        <f t="shared" si="2061"/>
        <v>2002</v>
      </c>
      <c r="K2808">
        <f t="shared" si="2062"/>
        <v>3178.24</v>
      </c>
      <c r="L2808">
        <f t="shared" si="2063"/>
        <v>4540</v>
      </c>
      <c r="M2808" t="str">
        <f t="shared" si="2064"/>
        <v>United States</v>
      </c>
      <c r="N2808">
        <f t="shared" si="2065"/>
        <v>0</v>
      </c>
      <c r="O2808" t="str">
        <f t="shared" si="2066"/>
        <v>GTX</v>
      </c>
      <c r="P2808">
        <f t="shared" si="2067"/>
        <v>1096</v>
      </c>
      <c r="Q2808" t="str">
        <f t="shared" si="2068"/>
        <v>Melvin Marxen</v>
      </c>
      <c r="R2808" t="str">
        <f t="shared" si="2069"/>
        <v>Central</v>
      </c>
    </row>
    <row r="2809" spans="1:18">
      <c r="A2809" t="s">
        <v>2973</v>
      </c>
      <c r="B2809" t="s">
        <v>38</v>
      </c>
      <c r="C2809" t="s">
        <v>56</v>
      </c>
      <c r="D2809" t="s">
        <v>134</v>
      </c>
      <c r="E2809" t="s">
        <v>52</v>
      </c>
      <c r="F2809" s="1">
        <v>42896</v>
      </c>
      <c r="G2809" s="1">
        <v>42954</v>
      </c>
      <c r="H2809">
        <v>0</v>
      </c>
      <c r="I2809" t="str">
        <f>VLOOKUP(pipeline!D2809,account,2,FALSE)</f>
        <v>services</v>
      </c>
      <c r="J2809">
        <f t="shared" si="2061"/>
        <v>2003</v>
      </c>
      <c r="K2809">
        <f t="shared" si="2062"/>
        <v>692.19</v>
      </c>
      <c r="L2809">
        <f t="shared" si="2063"/>
        <v>1922</v>
      </c>
      <c r="M2809" t="str">
        <f t="shared" si="2064"/>
        <v>United States</v>
      </c>
      <c r="N2809">
        <f t="shared" si="2065"/>
        <v>0</v>
      </c>
      <c r="O2809" t="str">
        <f t="shared" si="2066"/>
        <v>MG</v>
      </c>
      <c r="P2809">
        <f t="shared" si="2067"/>
        <v>55</v>
      </c>
      <c r="Q2809" t="str">
        <f t="shared" si="2068"/>
        <v>Summer Sewald</v>
      </c>
      <c r="R2809" t="str">
        <f t="shared" si="2069"/>
        <v>West</v>
      </c>
    </row>
    <row r="2810" spans="1:18">
      <c r="A2810" t="s">
        <v>2974</v>
      </c>
      <c r="B2810" t="s">
        <v>28</v>
      </c>
      <c r="C2810" t="s">
        <v>57</v>
      </c>
      <c r="D2810" t="s">
        <v>184</v>
      </c>
      <c r="E2810" t="s">
        <v>52</v>
      </c>
      <c r="F2810" s="1">
        <v>42896</v>
      </c>
      <c r="G2810" s="1">
        <v>42997</v>
      </c>
      <c r="H2810">
        <v>0</v>
      </c>
      <c r="I2810" t="str">
        <f>VLOOKUP(pipeline!D2810,account,2,FALSE)</f>
        <v>retail</v>
      </c>
      <c r="J2810">
        <f t="shared" si="2061"/>
        <v>1995</v>
      </c>
      <c r="K2810">
        <f t="shared" si="2062"/>
        <v>332.43</v>
      </c>
      <c r="L2810">
        <f t="shared" si="2063"/>
        <v>799</v>
      </c>
      <c r="M2810" t="str">
        <f t="shared" si="2064"/>
        <v>United States</v>
      </c>
      <c r="N2810">
        <f t="shared" si="2065"/>
        <v>0</v>
      </c>
      <c r="O2810" t="str">
        <f t="shared" si="2066"/>
        <v>MG</v>
      </c>
      <c r="P2810">
        <f t="shared" si="2067"/>
        <v>3393</v>
      </c>
      <c r="Q2810" t="str">
        <f t="shared" si="2068"/>
        <v>Melvin Marxen</v>
      </c>
      <c r="R2810" t="str">
        <f t="shared" si="2069"/>
        <v>Central</v>
      </c>
    </row>
    <row r="2811" spans="1:18">
      <c r="A2811" t="s">
        <v>2975</v>
      </c>
      <c r="B2811" t="s">
        <v>28</v>
      </c>
      <c r="C2811" t="s">
        <v>56</v>
      </c>
      <c r="D2811" t="s">
        <v>170</v>
      </c>
      <c r="E2811" t="s">
        <v>50</v>
      </c>
      <c r="F2811" s="1">
        <v>42896</v>
      </c>
      <c r="G2811" s="1">
        <v>42905</v>
      </c>
      <c r="H2811">
        <v>54</v>
      </c>
      <c r="I2811" t="str">
        <f>VLOOKUP(pipeline!D2811,account,2,FALSE)</f>
        <v>technolgy</v>
      </c>
      <c r="J2811">
        <f t="shared" si="2061"/>
        <v>1987</v>
      </c>
      <c r="K2811">
        <f t="shared" si="2062"/>
        <v>2938.67</v>
      </c>
      <c r="L2811">
        <f t="shared" si="2063"/>
        <v>8775</v>
      </c>
      <c r="M2811" t="str">
        <f t="shared" si="2064"/>
        <v>Panama</v>
      </c>
      <c r="N2811">
        <f t="shared" si="2065"/>
        <v>0</v>
      </c>
      <c r="O2811" t="str">
        <f t="shared" si="2066"/>
        <v>MG</v>
      </c>
      <c r="P2811">
        <f t="shared" si="2067"/>
        <v>55</v>
      </c>
      <c r="Q2811" t="str">
        <f t="shared" si="2068"/>
        <v>Melvin Marxen</v>
      </c>
      <c r="R2811" t="str">
        <f t="shared" si="2069"/>
        <v>Central</v>
      </c>
    </row>
    <row r="2812" spans="1:18">
      <c r="A2812" t="s">
        <v>2976</v>
      </c>
      <c r="B2812" t="s">
        <v>29</v>
      </c>
      <c r="C2812" t="s">
        <v>55</v>
      </c>
      <c r="D2812" t="s">
        <v>442</v>
      </c>
      <c r="E2812" t="s">
        <v>52</v>
      </c>
      <c r="F2812" s="1">
        <v>42896</v>
      </c>
      <c r="G2812" s="1">
        <v>42985</v>
      </c>
      <c r="H2812">
        <v>0</v>
      </c>
      <c r="I2812" t="str">
        <f>VLOOKUP(pipeline!D2812,account,2,FALSE)</f>
        <v>retail</v>
      </c>
      <c r="J2812">
        <f t="shared" si="2061"/>
        <v>1988</v>
      </c>
      <c r="K2812">
        <f t="shared" si="2062"/>
        <v>1376.8</v>
      </c>
      <c r="L2812">
        <f t="shared" si="2063"/>
        <v>1165</v>
      </c>
      <c r="M2812" t="str">
        <f t="shared" si="2064"/>
        <v>Belgium</v>
      </c>
      <c r="N2812">
        <f t="shared" si="2065"/>
        <v>0</v>
      </c>
      <c r="O2812" t="str">
        <f t="shared" si="2066"/>
        <v>GTX</v>
      </c>
      <c r="P2812">
        <f t="shared" si="2067"/>
        <v>550</v>
      </c>
      <c r="Q2812" t="str">
        <f t="shared" si="2068"/>
        <v>Melvin Marxen</v>
      </c>
      <c r="R2812" t="str">
        <f t="shared" si="2069"/>
        <v>Central</v>
      </c>
    </row>
    <row r="2813" spans="1:18">
      <c r="A2813" t="s">
        <v>2977</v>
      </c>
      <c r="B2813" t="s">
        <v>29</v>
      </c>
      <c r="C2813" t="s">
        <v>55</v>
      </c>
      <c r="D2813" t="s">
        <v>216</v>
      </c>
      <c r="E2813" t="s">
        <v>50</v>
      </c>
      <c r="F2813" s="1">
        <v>42896</v>
      </c>
      <c r="G2813" s="1">
        <v>42907</v>
      </c>
      <c r="H2813">
        <v>527</v>
      </c>
      <c r="I2813" t="str">
        <f>VLOOKUP(pipeline!D2813,account,2,FALSE)</f>
        <v>entertainment</v>
      </c>
      <c r="J2813">
        <f t="shared" si="2061"/>
        <v>1998</v>
      </c>
      <c r="K2813">
        <f t="shared" si="2062"/>
        <v>217.87</v>
      </c>
      <c r="L2813">
        <f t="shared" si="2063"/>
        <v>551</v>
      </c>
      <c r="M2813" t="str">
        <f t="shared" si="2064"/>
        <v>United States</v>
      </c>
      <c r="N2813">
        <f t="shared" si="2065"/>
        <v>0</v>
      </c>
      <c r="O2813" t="str">
        <f t="shared" si="2066"/>
        <v>GTX</v>
      </c>
      <c r="P2813">
        <f t="shared" si="2067"/>
        <v>550</v>
      </c>
      <c r="Q2813" t="str">
        <f t="shared" si="2068"/>
        <v>Melvin Marxen</v>
      </c>
      <c r="R2813" t="str">
        <f t="shared" si="2069"/>
        <v>Central</v>
      </c>
    </row>
    <row r="2814" spans="1:18">
      <c r="A2814" t="s">
        <v>2978</v>
      </c>
      <c r="B2814" t="s">
        <v>29</v>
      </c>
      <c r="C2814" t="s">
        <v>57</v>
      </c>
      <c r="D2814" t="s">
        <v>221</v>
      </c>
      <c r="E2814" t="s">
        <v>50</v>
      </c>
      <c r="F2814" s="1">
        <v>42896</v>
      </c>
      <c r="G2814" s="1">
        <v>42898</v>
      </c>
      <c r="H2814">
        <v>2724</v>
      </c>
      <c r="I2814" t="str">
        <f>VLOOKUP(pipeline!D2814,account,2,FALSE)</f>
        <v>technolgy</v>
      </c>
      <c r="J2814">
        <f t="shared" si="2061"/>
        <v>2000</v>
      </c>
      <c r="K2814">
        <f t="shared" si="2062"/>
        <v>1223.72</v>
      </c>
      <c r="L2814">
        <f t="shared" si="2063"/>
        <v>2497</v>
      </c>
      <c r="M2814" t="str">
        <f t="shared" si="2064"/>
        <v>Norway</v>
      </c>
      <c r="N2814">
        <f t="shared" si="2065"/>
        <v>0</v>
      </c>
      <c r="O2814" t="str">
        <f t="shared" si="2066"/>
        <v>MG</v>
      </c>
      <c r="P2814">
        <f t="shared" si="2067"/>
        <v>3393</v>
      </c>
      <c r="Q2814" t="str">
        <f t="shared" si="2068"/>
        <v>Melvin Marxen</v>
      </c>
      <c r="R2814" t="str">
        <f t="shared" si="2069"/>
        <v>Central</v>
      </c>
    </row>
    <row r="2815" spans="1:18">
      <c r="A2815" t="s">
        <v>2979</v>
      </c>
      <c r="B2815" t="s">
        <v>35</v>
      </c>
      <c r="C2815" t="s">
        <v>59</v>
      </c>
      <c r="D2815" t="s">
        <v>214</v>
      </c>
      <c r="E2815" t="s">
        <v>52</v>
      </c>
      <c r="F2815" s="1">
        <v>42896</v>
      </c>
      <c r="G2815" s="1">
        <v>42907</v>
      </c>
      <c r="H2815">
        <v>0</v>
      </c>
      <c r="I2815" t="str">
        <f>VLOOKUP(pipeline!D2815,account,2,FALSE)</f>
        <v>medical</v>
      </c>
      <c r="J2815">
        <f t="shared" si="2061"/>
        <v>1999</v>
      </c>
      <c r="K2815">
        <f t="shared" si="2062"/>
        <v>251.41</v>
      </c>
      <c r="L2815">
        <f t="shared" si="2063"/>
        <v>495</v>
      </c>
      <c r="M2815" t="str">
        <f t="shared" si="2064"/>
        <v>United States</v>
      </c>
      <c r="N2815">
        <f t="shared" si="2065"/>
        <v>0</v>
      </c>
      <c r="O2815" t="str">
        <f t="shared" si="2066"/>
        <v>GTX</v>
      </c>
      <c r="P2815">
        <f t="shared" si="2067"/>
        <v>5482</v>
      </c>
      <c r="Q2815" t="str">
        <f t="shared" si="2068"/>
        <v>Rocco Neubert</v>
      </c>
      <c r="R2815" t="str">
        <f t="shared" si="2069"/>
        <v>East</v>
      </c>
    </row>
    <row r="2816" spans="1:18">
      <c r="A2816" t="s">
        <v>2980</v>
      </c>
      <c r="B2816" t="s">
        <v>35</v>
      </c>
      <c r="C2816" t="s">
        <v>55</v>
      </c>
      <c r="D2816" t="s">
        <v>191</v>
      </c>
      <c r="E2816" t="s">
        <v>50</v>
      </c>
      <c r="F2816" s="1">
        <v>42896</v>
      </c>
      <c r="G2816" s="1">
        <v>42983</v>
      </c>
      <c r="H2816">
        <v>551</v>
      </c>
      <c r="I2816" t="str">
        <f>VLOOKUP(pipeline!D2816,account,2,FALSE)</f>
        <v>retail</v>
      </c>
      <c r="J2816">
        <f t="shared" si="2061"/>
        <v>2004</v>
      </c>
      <c r="K2816">
        <f t="shared" si="2062"/>
        <v>702.72</v>
      </c>
      <c r="L2816">
        <f t="shared" si="2063"/>
        <v>1831</v>
      </c>
      <c r="M2816" t="str">
        <f t="shared" si="2064"/>
        <v>United States</v>
      </c>
      <c r="N2816">
        <f t="shared" si="2065"/>
        <v>0</v>
      </c>
      <c r="O2816" t="str">
        <f t="shared" si="2066"/>
        <v>GTX</v>
      </c>
      <c r="P2816">
        <f t="shared" si="2067"/>
        <v>550</v>
      </c>
      <c r="Q2816" t="str">
        <f t="shared" si="2068"/>
        <v>Rocco Neubert</v>
      </c>
      <c r="R2816" t="str">
        <f t="shared" si="2069"/>
        <v>East</v>
      </c>
    </row>
    <row r="2817" spans="1:18">
      <c r="A2817" t="s">
        <v>2981</v>
      </c>
      <c r="B2817" t="s">
        <v>17</v>
      </c>
      <c r="C2817" t="s">
        <v>58</v>
      </c>
      <c r="D2817" t="s">
        <v>182</v>
      </c>
      <c r="E2817" t="s">
        <v>50</v>
      </c>
      <c r="F2817" s="1">
        <v>42896</v>
      </c>
      <c r="G2817" s="1">
        <v>42907</v>
      </c>
      <c r="H2817">
        <v>1118</v>
      </c>
      <c r="I2817" t="str">
        <f>VLOOKUP(pipeline!D2817,account,2,FALSE)</f>
        <v>entertainment</v>
      </c>
      <c r="J2817">
        <f t="shared" si="2061"/>
        <v>2002</v>
      </c>
      <c r="K2817">
        <f t="shared" si="2062"/>
        <v>349.81</v>
      </c>
      <c r="L2817">
        <f t="shared" si="2063"/>
        <v>315</v>
      </c>
      <c r="M2817" t="str">
        <f t="shared" si="2064"/>
        <v>United States</v>
      </c>
      <c r="N2817">
        <f t="shared" si="2065"/>
        <v>0</v>
      </c>
      <c r="O2817" t="str">
        <f t="shared" si="2066"/>
        <v>GTX</v>
      </c>
      <c r="P2817">
        <f>VLOOKUP(C2817,products,3,FALSE)</f>
        <v>1096</v>
      </c>
      <c r="Q2817" t="str">
        <f>VLOOKUP(B2817,sales,2,FALSE)</f>
        <v>Celia Rouche</v>
      </c>
      <c r="R2817" t="str">
        <f>VLOOKUP(B2817,sales,3,FALSE)</f>
        <v>West</v>
      </c>
    </row>
    <row r="2818" spans="1:18">
      <c r="A2818" t="s">
        <v>2982</v>
      </c>
      <c r="B2818" t="s">
        <v>17</v>
      </c>
      <c r="C2818" t="s">
        <v>59</v>
      </c>
      <c r="D2818" t="s">
        <v>303</v>
      </c>
      <c r="E2818" t="s">
        <v>50</v>
      </c>
      <c r="F2818" s="1">
        <v>42896</v>
      </c>
      <c r="G2818" s="1">
        <v>42970</v>
      </c>
      <c r="H2818">
        <v>6094</v>
      </c>
      <c r="I2818" t="str">
        <f>VLOOKUP(pipeline!D2818,account,2,FALSE)</f>
        <v>software</v>
      </c>
      <c r="J2818">
        <f t="shared" si="2061"/>
        <v>2013</v>
      </c>
      <c r="K2818">
        <f t="shared" si="2062"/>
        <v>98.79</v>
      </c>
      <c r="L2818">
        <f t="shared" si="2063"/>
        <v>96</v>
      </c>
      <c r="M2818" t="str">
        <f t="shared" si="2064"/>
        <v>United States</v>
      </c>
      <c r="N2818" t="str">
        <f t="shared" si="2065"/>
        <v>Bubba Gump</v>
      </c>
      <c r="O2818" t="str">
        <f t="shared" si="2066"/>
        <v>GTX</v>
      </c>
      <c r="P2818">
        <f>VLOOKUP(C2818,products,3,FALSE)</f>
        <v>5482</v>
      </c>
      <c r="Q2818" t="str">
        <f>VLOOKUP(B2818,sales,2,FALSE)</f>
        <v>Celia Rouche</v>
      </c>
      <c r="R2818" t="str">
        <f>VLOOKUP(B2818,sales,3,FALSE)</f>
        <v>West</v>
      </c>
    </row>
    <row r="2819" spans="1:18">
      <c r="A2819" t="s">
        <v>2983</v>
      </c>
      <c r="B2819" t="s">
        <v>11</v>
      </c>
      <c r="C2819" t="s">
        <v>56</v>
      </c>
      <c r="D2819" t="s">
        <v>245</v>
      </c>
      <c r="E2819" t="s">
        <v>52</v>
      </c>
      <c r="F2819" s="1">
        <v>42896</v>
      </c>
      <c r="G2819" s="1">
        <v>42969</v>
      </c>
      <c r="H2819">
        <v>0</v>
      </c>
      <c r="I2819" t="str">
        <f>VLOOKUP(pipeline!D2819,account,2,FALSE)</f>
        <v>retail</v>
      </c>
      <c r="J2819">
        <f t="shared" si="2061"/>
        <v>1990</v>
      </c>
      <c r="K2819">
        <f t="shared" si="2062"/>
        <v>2520.83</v>
      </c>
      <c r="L2819">
        <f t="shared" si="2063"/>
        <v>3502</v>
      </c>
      <c r="M2819" t="str">
        <f t="shared" si="2064"/>
        <v>United States</v>
      </c>
      <c r="N2819">
        <f t="shared" si="2065"/>
        <v>0</v>
      </c>
      <c r="O2819" t="str">
        <f t="shared" si="2066"/>
        <v>MG</v>
      </c>
      <c r="P2819">
        <f>VLOOKUP(C2819,products,3,FALSE)</f>
        <v>55</v>
      </c>
      <c r="Q2819" t="str">
        <f>VLOOKUP(B2819,sales,2,FALSE)</f>
        <v>Cara Losch</v>
      </c>
      <c r="R2819" t="str">
        <f>VLOOKUP(B2819,sales,3,FALSE)</f>
        <v>East</v>
      </c>
    </row>
    <row r="2820" spans="1:18">
      <c r="A2820" t="s">
        <v>2984</v>
      </c>
      <c r="B2820" t="s">
        <v>41</v>
      </c>
      <c r="C2820" t="s">
        <v>55</v>
      </c>
      <c r="D2820" t="s">
        <v>176</v>
      </c>
      <c r="E2820" t="s">
        <v>50</v>
      </c>
      <c r="F2820" s="1">
        <v>42896</v>
      </c>
      <c r="G2820" s="1">
        <v>42953</v>
      </c>
      <c r="H2820">
        <v>556</v>
      </c>
      <c r="I2820" t="str">
        <f>VLOOKUP(pipeline!D2820,account,2,FALSE)</f>
        <v>services</v>
      </c>
      <c r="J2820">
        <f t="shared" ref="J2820:J2840" si="2070">VLOOKUP(D2820,account,3,FALSE)</f>
        <v>1987</v>
      </c>
      <c r="K2820">
        <f t="shared" ref="K2820:K2840" si="2071">VLOOKUP(D2820,account,4,FALSE)</f>
        <v>405.59</v>
      </c>
      <c r="L2820">
        <f t="shared" ref="L2820:L2840" si="2072">VLOOKUP(D2820,account,5,FALSE)</f>
        <v>1179</v>
      </c>
      <c r="M2820" t="str">
        <f t="shared" ref="M2820:M2840" si="2073">VLOOKUP(D2820,account,6,FALSE)</f>
        <v>Brazil</v>
      </c>
      <c r="N2820" t="str">
        <f t="shared" ref="N2820:N2840" si="2074">VLOOKUP(D2820,accounts,7,FALSE)</f>
        <v>Warephase</v>
      </c>
      <c r="O2820" t="str">
        <f t="shared" ref="O2820:O2840" si="2075">VLOOKUP(C2820,products,2,FALSE)</f>
        <v>GTX</v>
      </c>
      <c r="P2820">
        <f t="shared" ref="P2820:P2827" si="2076">VLOOKUP(C2820,products,3,FALSE)</f>
        <v>550</v>
      </c>
      <c r="Q2820" t="str">
        <f t="shared" ref="Q2820:Q2827" si="2077">VLOOKUP(B2820,sales,2,FALSE)</f>
        <v>Summer Sewald</v>
      </c>
      <c r="R2820" t="str">
        <f t="shared" ref="R2820:R2827" si="2078">VLOOKUP(B2820,sales,3,FALSE)</f>
        <v>West</v>
      </c>
    </row>
    <row r="2821" spans="1:18">
      <c r="A2821" t="s">
        <v>2985</v>
      </c>
      <c r="B2821" t="s">
        <v>19</v>
      </c>
      <c r="C2821" t="s">
        <v>55</v>
      </c>
      <c r="D2821" t="s">
        <v>221</v>
      </c>
      <c r="E2821" t="s">
        <v>52</v>
      </c>
      <c r="F2821" s="1">
        <v>42897</v>
      </c>
      <c r="G2821" s="1">
        <v>42994</v>
      </c>
      <c r="H2821">
        <v>0</v>
      </c>
      <c r="I2821" t="str">
        <f>VLOOKUP(pipeline!D2821,account,2,FALSE)</f>
        <v>technolgy</v>
      </c>
      <c r="J2821">
        <f t="shared" si="2070"/>
        <v>2000</v>
      </c>
      <c r="K2821">
        <f t="shared" si="2071"/>
        <v>1223.72</v>
      </c>
      <c r="L2821">
        <f t="shared" si="2072"/>
        <v>2497</v>
      </c>
      <c r="M2821" t="str">
        <f t="shared" si="2073"/>
        <v>Norway</v>
      </c>
      <c r="N2821">
        <f t="shared" si="2074"/>
        <v>0</v>
      </c>
      <c r="O2821" t="str">
        <f t="shared" si="2075"/>
        <v>GTX</v>
      </c>
      <c r="P2821">
        <f t="shared" si="2076"/>
        <v>550</v>
      </c>
      <c r="Q2821" t="str">
        <f t="shared" si="2077"/>
        <v>Dustin Brinkmann</v>
      </c>
      <c r="R2821" t="str">
        <f t="shared" si="2078"/>
        <v>Central</v>
      </c>
    </row>
    <row r="2822" spans="1:18">
      <c r="A2822" t="s">
        <v>2986</v>
      </c>
      <c r="B2822" t="s">
        <v>19</v>
      </c>
      <c r="C2822" t="s">
        <v>56</v>
      </c>
      <c r="D2822" t="s">
        <v>170</v>
      </c>
      <c r="E2822" t="s">
        <v>50</v>
      </c>
      <c r="F2822" s="1">
        <v>42897</v>
      </c>
      <c r="G2822" s="1">
        <v>42991</v>
      </c>
      <c r="H2822">
        <v>49</v>
      </c>
      <c r="I2822" t="str">
        <f>VLOOKUP(pipeline!D2822,account,2,FALSE)</f>
        <v>technolgy</v>
      </c>
      <c r="J2822">
        <f t="shared" si="2070"/>
        <v>1987</v>
      </c>
      <c r="K2822">
        <f t="shared" si="2071"/>
        <v>2938.67</v>
      </c>
      <c r="L2822">
        <f t="shared" si="2072"/>
        <v>8775</v>
      </c>
      <c r="M2822" t="str">
        <f t="shared" si="2073"/>
        <v>Panama</v>
      </c>
      <c r="N2822">
        <f t="shared" si="2074"/>
        <v>0</v>
      </c>
      <c r="O2822" t="str">
        <f t="shared" si="2075"/>
        <v>MG</v>
      </c>
      <c r="P2822">
        <f t="shared" si="2076"/>
        <v>55</v>
      </c>
      <c r="Q2822" t="str">
        <f t="shared" si="2077"/>
        <v>Dustin Brinkmann</v>
      </c>
      <c r="R2822" t="str">
        <f t="shared" si="2078"/>
        <v>Central</v>
      </c>
    </row>
    <row r="2823" spans="1:18">
      <c r="A2823" t="s">
        <v>2987</v>
      </c>
      <c r="B2823" t="s">
        <v>32</v>
      </c>
      <c r="C2823" t="s">
        <v>58</v>
      </c>
      <c r="D2823" t="s">
        <v>164</v>
      </c>
      <c r="E2823" t="s">
        <v>52</v>
      </c>
      <c r="F2823" s="1">
        <v>42897</v>
      </c>
      <c r="G2823" s="1">
        <v>42989</v>
      </c>
      <c r="H2823">
        <v>0</v>
      </c>
      <c r="I2823" t="str">
        <f>VLOOKUP(pipeline!D2823,account,2,FALSE)</f>
        <v>medical</v>
      </c>
      <c r="J2823">
        <f t="shared" si="2070"/>
        <v>1994</v>
      </c>
      <c r="K2823">
        <f t="shared" si="2071"/>
        <v>2818.38</v>
      </c>
      <c r="L2823">
        <f t="shared" si="2072"/>
        <v>6290</v>
      </c>
      <c r="M2823" t="str">
        <f t="shared" si="2073"/>
        <v>United States</v>
      </c>
      <c r="N2823">
        <f t="shared" si="2074"/>
        <v>0</v>
      </c>
      <c r="O2823" t="str">
        <f t="shared" si="2075"/>
        <v>GTX</v>
      </c>
      <c r="P2823">
        <f t="shared" si="2076"/>
        <v>1096</v>
      </c>
      <c r="Q2823" t="str">
        <f t="shared" si="2077"/>
        <v>Rocco Neubert</v>
      </c>
      <c r="R2823" t="str">
        <f t="shared" si="2078"/>
        <v>East</v>
      </c>
    </row>
    <row r="2824" spans="1:18">
      <c r="A2824" t="s">
        <v>2988</v>
      </c>
      <c r="B2824" t="s">
        <v>20</v>
      </c>
      <c r="C2824" t="s">
        <v>58</v>
      </c>
      <c r="D2824" t="s">
        <v>442</v>
      </c>
      <c r="E2824" t="s">
        <v>50</v>
      </c>
      <c r="F2824" s="1">
        <v>42897</v>
      </c>
      <c r="G2824" s="1">
        <v>43003</v>
      </c>
      <c r="H2824">
        <v>1001</v>
      </c>
      <c r="I2824" t="str">
        <f>VLOOKUP(pipeline!D2824,account,2,FALSE)</f>
        <v>retail</v>
      </c>
      <c r="J2824">
        <f t="shared" si="2070"/>
        <v>1988</v>
      </c>
      <c r="K2824">
        <f t="shared" si="2071"/>
        <v>1376.8</v>
      </c>
      <c r="L2824">
        <f t="shared" si="2072"/>
        <v>1165</v>
      </c>
      <c r="M2824" t="str">
        <f t="shared" si="2073"/>
        <v>Belgium</v>
      </c>
      <c r="N2824">
        <f t="shared" si="2074"/>
        <v>0</v>
      </c>
      <c r="O2824" t="str">
        <f t="shared" si="2075"/>
        <v>GTX</v>
      </c>
      <c r="P2824">
        <f t="shared" si="2076"/>
        <v>1096</v>
      </c>
      <c r="Q2824" t="str">
        <f t="shared" si="2077"/>
        <v>Dustin Brinkmann</v>
      </c>
      <c r="R2824" t="str">
        <f t="shared" si="2078"/>
        <v>Central</v>
      </c>
    </row>
    <row r="2825" spans="1:18">
      <c r="A2825" t="s">
        <v>2989</v>
      </c>
      <c r="B2825" t="s">
        <v>7</v>
      </c>
      <c r="C2825" t="s">
        <v>57</v>
      </c>
      <c r="D2825" t="s">
        <v>136</v>
      </c>
      <c r="E2825" t="s">
        <v>50</v>
      </c>
      <c r="F2825" s="1">
        <v>42897</v>
      </c>
      <c r="G2825" s="1">
        <v>42994</v>
      </c>
      <c r="H2825">
        <v>3777</v>
      </c>
      <c r="I2825" t="str">
        <f>VLOOKUP(pipeline!D2825,account,2,FALSE)</f>
        <v>medical</v>
      </c>
      <c r="J2825">
        <f t="shared" si="2070"/>
        <v>1996</v>
      </c>
      <c r="K2825">
        <f t="shared" si="2071"/>
        <v>439.21</v>
      </c>
      <c r="L2825">
        <f t="shared" si="2072"/>
        <v>792</v>
      </c>
      <c r="M2825" t="str">
        <f t="shared" si="2073"/>
        <v>United States</v>
      </c>
      <c r="N2825">
        <f t="shared" si="2074"/>
        <v>0</v>
      </c>
      <c r="O2825" t="str">
        <f t="shared" si="2075"/>
        <v>MG</v>
      </c>
      <c r="P2825">
        <f t="shared" si="2076"/>
        <v>3393</v>
      </c>
      <c r="Q2825" t="str">
        <f t="shared" si="2077"/>
        <v>Cara Losch</v>
      </c>
      <c r="R2825" t="str">
        <f t="shared" si="2078"/>
        <v>East</v>
      </c>
    </row>
    <row r="2826" spans="1:18">
      <c r="A2826" t="s">
        <v>2990</v>
      </c>
      <c r="B2826" t="s">
        <v>33</v>
      </c>
      <c r="C2826" t="s">
        <v>58</v>
      </c>
      <c r="D2826" t="s">
        <v>248</v>
      </c>
      <c r="E2826" t="s">
        <v>50</v>
      </c>
      <c r="F2826" s="1">
        <v>42897</v>
      </c>
      <c r="G2826" s="1">
        <v>42964</v>
      </c>
      <c r="H2826">
        <v>892</v>
      </c>
      <c r="I2826" t="str">
        <f>VLOOKUP(pipeline!D2826,account,2,FALSE)</f>
        <v>telecommunications</v>
      </c>
      <c r="J2826">
        <f t="shared" si="2070"/>
        <v>1994</v>
      </c>
      <c r="K2826">
        <f t="shared" si="2071"/>
        <v>6395.05</v>
      </c>
      <c r="L2826">
        <f t="shared" si="2072"/>
        <v>20275</v>
      </c>
      <c r="M2826" t="str">
        <f t="shared" si="2073"/>
        <v>United States</v>
      </c>
      <c r="N2826">
        <f t="shared" si="2074"/>
        <v>0</v>
      </c>
      <c r="O2826" t="str">
        <f t="shared" si="2075"/>
        <v>GTX</v>
      </c>
      <c r="P2826">
        <f t="shared" si="2076"/>
        <v>1096</v>
      </c>
      <c r="Q2826" t="str">
        <f t="shared" si="2077"/>
        <v>Rocco Neubert</v>
      </c>
      <c r="R2826" t="str">
        <f t="shared" si="2078"/>
        <v>East</v>
      </c>
    </row>
    <row r="2827" spans="1:18">
      <c r="A2827" t="s">
        <v>2991</v>
      </c>
      <c r="B2827" t="s">
        <v>33</v>
      </c>
      <c r="C2827" t="s">
        <v>59</v>
      </c>
      <c r="D2827" t="s">
        <v>463</v>
      </c>
      <c r="E2827" t="s">
        <v>50</v>
      </c>
      <c r="F2827" s="1">
        <v>42897</v>
      </c>
      <c r="G2827" s="1">
        <v>42905</v>
      </c>
      <c r="H2827">
        <v>5353</v>
      </c>
      <c r="I2827" t="str">
        <f>VLOOKUP(pipeline!D2827,account,2,FALSE)</f>
        <v>technolgy</v>
      </c>
      <c r="J2827">
        <f t="shared" si="2070"/>
        <v>2011</v>
      </c>
      <c r="K2827">
        <f t="shared" si="2071"/>
        <v>527.11</v>
      </c>
      <c r="L2827">
        <f t="shared" si="2072"/>
        <v>1428</v>
      </c>
      <c r="M2827" t="str">
        <f t="shared" si="2073"/>
        <v>United States</v>
      </c>
      <c r="N2827" t="str">
        <f t="shared" si="2074"/>
        <v>Acme Corporation</v>
      </c>
      <c r="O2827" t="str">
        <f t="shared" si="2075"/>
        <v>GTX</v>
      </c>
      <c r="P2827">
        <f t="shared" si="2076"/>
        <v>5482</v>
      </c>
      <c r="Q2827" t="str">
        <f t="shared" si="2077"/>
        <v>Rocco Neubert</v>
      </c>
      <c r="R2827" t="str">
        <f t="shared" si="2078"/>
        <v>East</v>
      </c>
    </row>
    <row r="2828" spans="1:18">
      <c r="A2828" t="s">
        <v>2992</v>
      </c>
      <c r="B2828" t="s">
        <v>25</v>
      </c>
      <c r="C2828" t="s">
        <v>57</v>
      </c>
      <c r="D2828" t="s">
        <v>145</v>
      </c>
      <c r="E2828" t="s">
        <v>50</v>
      </c>
      <c r="F2828" s="1">
        <v>42897</v>
      </c>
      <c r="G2828" s="1">
        <v>42981</v>
      </c>
      <c r="H2828">
        <v>3768</v>
      </c>
      <c r="I2828" t="str">
        <f>VLOOKUP(pipeline!D2828,account,2,FALSE)</f>
        <v>marketing</v>
      </c>
      <c r="J2828">
        <f t="shared" si="2070"/>
        <v>1985</v>
      </c>
      <c r="K2828">
        <f t="shared" si="2071"/>
        <v>375.43</v>
      </c>
      <c r="L2828">
        <f t="shared" si="2072"/>
        <v>1190</v>
      </c>
      <c r="M2828" t="str">
        <f t="shared" si="2073"/>
        <v>United States</v>
      </c>
      <c r="N2828">
        <f t="shared" si="2074"/>
        <v>0</v>
      </c>
      <c r="O2828" t="str">
        <f t="shared" si="2075"/>
        <v>MG</v>
      </c>
      <c r="P2828">
        <f t="shared" ref="P2828:P2840" si="2079">VLOOKUP(C2828,products,3,FALSE)</f>
        <v>3393</v>
      </c>
      <c r="Q2828" t="str">
        <f t="shared" ref="Q2828:Q2840" si="2080">VLOOKUP(B2828,sales,2,FALSE)</f>
        <v>Melvin Marxen</v>
      </c>
      <c r="R2828" t="str">
        <f t="shared" ref="R2828:R2840" si="2081">VLOOKUP(B2828,sales,3,FALSE)</f>
        <v>Central</v>
      </c>
    </row>
    <row r="2829" spans="1:18">
      <c r="A2829" t="s">
        <v>2993</v>
      </c>
      <c r="B2829" t="s">
        <v>34</v>
      </c>
      <c r="C2829" t="s">
        <v>55</v>
      </c>
      <c r="D2829" t="s">
        <v>627</v>
      </c>
      <c r="E2829" t="s">
        <v>52</v>
      </c>
      <c r="F2829" s="1">
        <v>42897</v>
      </c>
      <c r="G2829" s="1">
        <v>42976</v>
      </c>
      <c r="H2829">
        <v>0</v>
      </c>
      <c r="I2829" t="str">
        <f>VLOOKUP(pipeline!D2829,account,2,FALSE)</f>
        <v>technolgy</v>
      </c>
      <c r="J2829">
        <f t="shared" si="2070"/>
        <v>1993</v>
      </c>
      <c r="K2829">
        <f t="shared" si="2071"/>
        <v>1242.32</v>
      </c>
      <c r="L2829">
        <f t="shared" si="2072"/>
        <v>3027</v>
      </c>
      <c r="M2829" t="str">
        <f t="shared" si="2073"/>
        <v>United States</v>
      </c>
      <c r="N2829" t="str">
        <f t="shared" si="2074"/>
        <v>Acme Corporation</v>
      </c>
      <c r="O2829" t="str">
        <f t="shared" si="2075"/>
        <v>GTX</v>
      </c>
      <c r="P2829">
        <f t="shared" si="2079"/>
        <v>550</v>
      </c>
      <c r="Q2829" t="str">
        <f t="shared" si="2080"/>
        <v>Rocco Neubert</v>
      </c>
      <c r="R2829" t="str">
        <f t="shared" si="2081"/>
        <v>East</v>
      </c>
    </row>
    <row r="2830" spans="1:18">
      <c r="A2830" t="s">
        <v>2994</v>
      </c>
      <c r="B2830" t="s">
        <v>37</v>
      </c>
      <c r="C2830" t="s">
        <v>55</v>
      </c>
      <c r="D2830" t="s">
        <v>91</v>
      </c>
      <c r="E2830" t="s">
        <v>50</v>
      </c>
      <c r="F2830" s="1">
        <v>42897</v>
      </c>
      <c r="G2830" s="1">
        <v>42957</v>
      </c>
      <c r="H2830">
        <v>507</v>
      </c>
      <c r="I2830" t="str">
        <f>VLOOKUP(pipeline!D2830,account,2,FALSE)</f>
        <v>retail</v>
      </c>
      <c r="J2830">
        <f t="shared" si="2070"/>
        <v>1989</v>
      </c>
      <c r="K2830">
        <f t="shared" si="2071"/>
        <v>1388.67</v>
      </c>
      <c r="L2830">
        <f t="shared" si="2072"/>
        <v>3583</v>
      </c>
      <c r="M2830" t="str">
        <f t="shared" si="2073"/>
        <v>United States</v>
      </c>
      <c r="N2830">
        <f t="shared" si="2074"/>
        <v>0</v>
      </c>
      <c r="O2830" t="str">
        <f t="shared" si="2075"/>
        <v>GTX</v>
      </c>
      <c r="P2830">
        <f t="shared" si="2079"/>
        <v>550</v>
      </c>
      <c r="Q2830" t="str">
        <f t="shared" si="2080"/>
        <v>Summer Sewald</v>
      </c>
      <c r="R2830" t="str">
        <f t="shared" si="2081"/>
        <v>West</v>
      </c>
    </row>
    <row r="2831" spans="1:18">
      <c r="A2831" t="s">
        <v>2995</v>
      </c>
      <c r="B2831" t="s">
        <v>27</v>
      </c>
      <c r="C2831" t="s">
        <v>58</v>
      </c>
      <c r="D2831" t="s">
        <v>95</v>
      </c>
      <c r="E2831" t="s">
        <v>50</v>
      </c>
      <c r="F2831" s="1">
        <v>42897</v>
      </c>
      <c r="G2831" s="1">
        <v>42998</v>
      </c>
      <c r="H2831">
        <v>1144</v>
      </c>
      <c r="I2831" t="str">
        <f>VLOOKUP(pipeline!D2831,account,2,FALSE)</f>
        <v>medical</v>
      </c>
      <c r="J2831">
        <f t="shared" si="2070"/>
        <v>1984</v>
      </c>
      <c r="K2831">
        <f t="shared" si="2071"/>
        <v>441.08</v>
      </c>
      <c r="L2831">
        <f t="shared" si="2072"/>
        <v>1210</v>
      </c>
      <c r="M2831" t="str">
        <f t="shared" si="2073"/>
        <v>United States</v>
      </c>
      <c r="N2831">
        <f t="shared" si="2074"/>
        <v>0</v>
      </c>
      <c r="O2831" t="str">
        <f t="shared" si="2075"/>
        <v>GTX</v>
      </c>
      <c r="P2831">
        <f t="shared" si="2079"/>
        <v>1096</v>
      </c>
      <c r="Q2831" t="str">
        <f t="shared" si="2080"/>
        <v>Melvin Marxen</v>
      </c>
      <c r="R2831" t="str">
        <f t="shared" si="2081"/>
        <v>Central</v>
      </c>
    </row>
    <row r="2832" spans="1:18">
      <c r="A2832" t="s">
        <v>2996</v>
      </c>
      <c r="B2832" t="s">
        <v>39</v>
      </c>
      <c r="C2832" t="s">
        <v>56</v>
      </c>
      <c r="D2832" t="s">
        <v>93</v>
      </c>
      <c r="E2832" t="s">
        <v>50</v>
      </c>
      <c r="F2832" s="1">
        <v>42897</v>
      </c>
      <c r="G2832" s="1">
        <v>43000</v>
      </c>
      <c r="H2832">
        <v>44</v>
      </c>
      <c r="I2832" t="str">
        <f>VLOOKUP(pipeline!D2832,account,2,FALSE)</f>
        <v>entertainment</v>
      </c>
      <c r="J2832">
        <f t="shared" si="2070"/>
        <v>1993</v>
      </c>
      <c r="K2832">
        <f t="shared" si="2071"/>
        <v>4269.9</v>
      </c>
      <c r="L2832">
        <f t="shared" si="2072"/>
        <v>6472</v>
      </c>
      <c r="M2832" t="str">
        <f t="shared" si="2073"/>
        <v>United States</v>
      </c>
      <c r="N2832" t="str">
        <f t="shared" si="2074"/>
        <v>Massive Dynamic</v>
      </c>
      <c r="O2832" t="str">
        <f t="shared" si="2075"/>
        <v>MG</v>
      </c>
      <c r="P2832">
        <f t="shared" si="2079"/>
        <v>55</v>
      </c>
      <c r="Q2832" t="str">
        <f t="shared" si="2080"/>
        <v>Summer Sewald</v>
      </c>
      <c r="R2832" t="str">
        <f t="shared" si="2081"/>
        <v>West</v>
      </c>
    </row>
    <row r="2833" spans="1:18">
      <c r="A2833" t="s">
        <v>2997</v>
      </c>
      <c r="B2833" t="s">
        <v>21</v>
      </c>
      <c r="C2833" t="s">
        <v>57</v>
      </c>
      <c r="D2833" t="s">
        <v>108</v>
      </c>
      <c r="E2833" t="s">
        <v>50</v>
      </c>
      <c r="F2833" s="1">
        <v>42897</v>
      </c>
      <c r="G2833" s="1">
        <v>42913</v>
      </c>
      <c r="H2833">
        <v>3470</v>
      </c>
      <c r="I2833" t="str">
        <f>VLOOKUP(pipeline!D2833,account,2,FALSE)</f>
        <v>telecommunications</v>
      </c>
      <c r="J2833">
        <f t="shared" si="2070"/>
        <v>1988</v>
      </c>
      <c r="K2833">
        <f t="shared" si="2071"/>
        <v>5266.09</v>
      </c>
      <c r="L2833">
        <f t="shared" si="2072"/>
        <v>8595</v>
      </c>
      <c r="M2833" t="str">
        <f t="shared" si="2073"/>
        <v>United States</v>
      </c>
      <c r="N2833" t="str">
        <f t="shared" si="2074"/>
        <v>Sonron</v>
      </c>
      <c r="O2833" t="str">
        <f t="shared" si="2075"/>
        <v>MG</v>
      </c>
      <c r="P2833">
        <f t="shared" si="2079"/>
        <v>3393</v>
      </c>
      <c r="Q2833" t="str">
        <f t="shared" si="2080"/>
        <v>Dustin Brinkmann</v>
      </c>
      <c r="R2833" t="str">
        <f t="shared" si="2081"/>
        <v>Central</v>
      </c>
    </row>
    <row r="2834" spans="1:18">
      <c r="A2834" t="s">
        <v>2998</v>
      </c>
      <c r="B2834" t="s">
        <v>15</v>
      </c>
      <c r="C2834" t="s">
        <v>57</v>
      </c>
      <c r="D2834" t="s">
        <v>303</v>
      </c>
      <c r="E2834" t="s">
        <v>53</v>
      </c>
      <c r="F2834" s="1">
        <v>42897</v>
      </c>
      <c r="I2834" t="str">
        <f>VLOOKUP(pipeline!D2834,account,2,FALSE)</f>
        <v>software</v>
      </c>
      <c r="J2834">
        <f t="shared" si="2070"/>
        <v>2013</v>
      </c>
      <c r="K2834">
        <f t="shared" si="2071"/>
        <v>98.79</v>
      </c>
      <c r="L2834">
        <f t="shared" si="2072"/>
        <v>96</v>
      </c>
      <c r="M2834" t="str">
        <f t="shared" si="2073"/>
        <v>United States</v>
      </c>
      <c r="N2834" t="str">
        <f t="shared" si="2074"/>
        <v>Bubba Gump</v>
      </c>
      <c r="O2834" t="str">
        <f t="shared" si="2075"/>
        <v>MG</v>
      </c>
      <c r="P2834">
        <f t="shared" si="2079"/>
        <v>3393</v>
      </c>
      <c r="Q2834" t="str">
        <f t="shared" si="2080"/>
        <v>Celia Rouche</v>
      </c>
      <c r="R2834" t="str">
        <f t="shared" si="2081"/>
        <v>West</v>
      </c>
    </row>
    <row r="2835" spans="1:18">
      <c r="A2835" t="s">
        <v>2999</v>
      </c>
      <c r="B2835" t="s">
        <v>15</v>
      </c>
      <c r="C2835" t="s">
        <v>60</v>
      </c>
      <c r="D2835" t="s">
        <v>93</v>
      </c>
      <c r="E2835" t="s">
        <v>50</v>
      </c>
      <c r="F2835" s="1">
        <v>42897</v>
      </c>
      <c r="G2835" s="1">
        <v>43004</v>
      </c>
      <c r="H2835">
        <v>29166</v>
      </c>
      <c r="I2835" t="str">
        <f>VLOOKUP(pipeline!D2835,account,2,FALSE)</f>
        <v>entertainment</v>
      </c>
      <c r="J2835">
        <f t="shared" si="2070"/>
        <v>1993</v>
      </c>
      <c r="K2835">
        <f t="shared" si="2071"/>
        <v>4269.9</v>
      </c>
      <c r="L2835">
        <f t="shared" si="2072"/>
        <v>6472</v>
      </c>
      <c r="M2835" t="str">
        <f t="shared" si="2073"/>
        <v>United States</v>
      </c>
      <c r="N2835" t="str">
        <f t="shared" si="2074"/>
        <v>Massive Dynamic</v>
      </c>
      <c r="O2835" t="str">
        <f t="shared" si="2075"/>
        <v>GTK</v>
      </c>
      <c r="P2835">
        <f t="shared" si="2079"/>
        <v>26768</v>
      </c>
      <c r="Q2835" t="str">
        <f t="shared" si="2080"/>
        <v>Celia Rouche</v>
      </c>
      <c r="R2835" t="str">
        <f t="shared" si="2081"/>
        <v>West</v>
      </c>
    </row>
    <row r="2836" spans="1:18">
      <c r="A2836" t="s">
        <v>3000</v>
      </c>
      <c r="B2836" t="s">
        <v>15</v>
      </c>
      <c r="C2836" t="s">
        <v>58</v>
      </c>
      <c r="D2836" t="s">
        <v>174</v>
      </c>
      <c r="E2836" t="s">
        <v>50</v>
      </c>
      <c r="F2836" s="1">
        <v>42897</v>
      </c>
      <c r="G2836" s="1">
        <v>42957</v>
      </c>
      <c r="H2836">
        <v>1045</v>
      </c>
      <c r="I2836" t="str">
        <f>VLOOKUP(pipeline!D2836,account,2,FALSE)</f>
        <v>software</v>
      </c>
      <c r="J2836">
        <f t="shared" si="2070"/>
        <v>1982</v>
      </c>
      <c r="K2836">
        <f t="shared" si="2071"/>
        <v>11698.03</v>
      </c>
      <c r="L2836">
        <f t="shared" si="2072"/>
        <v>34288</v>
      </c>
      <c r="M2836" t="str">
        <f t="shared" si="2073"/>
        <v>United States</v>
      </c>
      <c r="N2836">
        <f t="shared" si="2074"/>
        <v>0</v>
      </c>
      <c r="O2836" t="str">
        <f t="shared" si="2075"/>
        <v>GTX</v>
      </c>
      <c r="P2836">
        <f t="shared" si="2079"/>
        <v>1096</v>
      </c>
      <c r="Q2836" t="str">
        <f t="shared" si="2080"/>
        <v>Celia Rouche</v>
      </c>
      <c r="R2836" t="str">
        <f t="shared" si="2081"/>
        <v>West</v>
      </c>
    </row>
    <row r="2837" spans="1:18">
      <c r="A2837" t="s">
        <v>3001</v>
      </c>
      <c r="B2837" t="s">
        <v>40</v>
      </c>
      <c r="C2837" t="s">
        <v>58</v>
      </c>
      <c r="D2837" t="s">
        <v>112</v>
      </c>
      <c r="E2837" t="s">
        <v>50</v>
      </c>
      <c r="F2837" s="1">
        <v>42897</v>
      </c>
      <c r="G2837" s="1">
        <v>42990</v>
      </c>
      <c r="H2837">
        <v>951</v>
      </c>
      <c r="I2837" t="str">
        <f>VLOOKUP(pipeline!D2837,account,2,FALSE)</f>
        <v>retail</v>
      </c>
      <c r="J2837">
        <f t="shared" si="2070"/>
        <v>1990</v>
      </c>
      <c r="K2837">
        <f t="shared" si="2071"/>
        <v>4968.91</v>
      </c>
      <c r="L2837">
        <f t="shared" si="2072"/>
        <v>7523</v>
      </c>
      <c r="M2837" t="str">
        <f t="shared" si="2073"/>
        <v>United States</v>
      </c>
      <c r="N2837">
        <f t="shared" si="2074"/>
        <v>0</v>
      </c>
      <c r="O2837" t="str">
        <f t="shared" si="2075"/>
        <v>GTX</v>
      </c>
      <c r="P2837">
        <f t="shared" si="2079"/>
        <v>1096</v>
      </c>
      <c r="Q2837" t="str">
        <f t="shared" si="2080"/>
        <v>Summer Sewald</v>
      </c>
      <c r="R2837" t="str">
        <f t="shared" si="2081"/>
        <v>West</v>
      </c>
    </row>
    <row r="2838" spans="1:18">
      <c r="A2838" t="s">
        <v>3002</v>
      </c>
      <c r="B2838" t="s">
        <v>9</v>
      </c>
      <c r="C2838" t="s">
        <v>58</v>
      </c>
      <c r="D2838" t="s">
        <v>119</v>
      </c>
      <c r="E2838" t="s">
        <v>53</v>
      </c>
      <c r="F2838" s="1">
        <v>42897</v>
      </c>
      <c r="I2838" t="str">
        <f>VLOOKUP(pipeline!D2838,account,2,FALSE)</f>
        <v>entertainment</v>
      </c>
      <c r="J2838">
        <f t="shared" si="2070"/>
        <v>1992</v>
      </c>
      <c r="K2838">
        <f t="shared" si="2071"/>
        <v>324.19</v>
      </c>
      <c r="L2838">
        <f t="shared" si="2072"/>
        <v>978</v>
      </c>
      <c r="M2838" t="str">
        <f t="shared" si="2073"/>
        <v>United States</v>
      </c>
      <c r="N2838">
        <f t="shared" si="2074"/>
        <v>0</v>
      </c>
      <c r="O2838" t="str">
        <f t="shared" si="2075"/>
        <v>GTX</v>
      </c>
      <c r="P2838">
        <f t="shared" si="2079"/>
        <v>1096</v>
      </c>
      <c r="Q2838" t="str">
        <f t="shared" si="2080"/>
        <v>Cara Losch</v>
      </c>
      <c r="R2838" t="str">
        <f t="shared" si="2081"/>
        <v>East</v>
      </c>
    </row>
    <row r="2839" spans="1:18">
      <c r="A2839" t="s">
        <v>3003</v>
      </c>
      <c r="B2839" t="s">
        <v>23</v>
      </c>
      <c r="C2839" t="s">
        <v>56</v>
      </c>
      <c r="D2839" t="s">
        <v>143</v>
      </c>
      <c r="E2839" t="s">
        <v>50</v>
      </c>
      <c r="F2839" s="1">
        <v>42897</v>
      </c>
      <c r="G2839" s="1">
        <v>42967</v>
      </c>
      <c r="H2839">
        <v>43</v>
      </c>
      <c r="I2839" t="str">
        <f>VLOOKUP(pipeline!D2839,account,2,FALSE)</f>
        <v>finance</v>
      </c>
      <c r="J2839">
        <f t="shared" si="2070"/>
        <v>1987</v>
      </c>
      <c r="K2839">
        <f t="shared" si="2071"/>
        <v>1698.2</v>
      </c>
      <c r="L2839">
        <f t="shared" si="2072"/>
        <v>3798</v>
      </c>
      <c r="M2839" t="str">
        <f t="shared" si="2073"/>
        <v>United States</v>
      </c>
      <c r="N2839">
        <f t="shared" si="2074"/>
        <v>0</v>
      </c>
      <c r="O2839" t="str">
        <f t="shared" si="2075"/>
        <v>MG</v>
      </c>
      <c r="P2839">
        <f t="shared" si="2079"/>
        <v>55</v>
      </c>
      <c r="Q2839" t="str">
        <f t="shared" si="2080"/>
        <v>Dustin Brinkmann</v>
      </c>
      <c r="R2839" t="str">
        <f t="shared" si="2081"/>
        <v>Central</v>
      </c>
    </row>
    <row r="2840" spans="1:18">
      <c r="A2840" t="s">
        <v>3004</v>
      </c>
      <c r="B2840" t="s">
        <v>23</v>
      </c>
      <c r="C2840" t="s">
        <v>56</v>
      </c>
      <c r="D2840" t="s">
        <v>95</v>
      </c>
      <c r="E2840" t="s">
        <v>50</v>
      </c>
      <c r="F2840" s="1">
        <v>42897</v>
      </c>
      <c r="G2840" s="1">
        <v>42901</v>
      </c>
      <c r="H2840">
        <v>55</v>
      </c>
      <c r="I2840" t="str">
        <f>VLOOKUP(pipeline!D2840,account,2,FALSE)</f>
        <v>medical</v>
      </c>
      <c r="J2840">
        <f t="shared" si="2070"/>
        <v>1984</v>
      </c>
      <c r="K2840">
        <f t="shared" si="2071"/>
        <v>441.08</v>
      </c>
      <c r="L2840">
        <f t="shared" si="2072"/>
        <v>1210</v>
      </c>
      <c r="M2840" t="str">
        <f t="shared" si="2073"/>
        <v>United States</v>
      </c>
      <c r="N2840">
        <f t="shared" si="2074"/>
        <v>0</v>
      </c>
      <c r="O2840" t="str">
        <f t="shared" si="2075"/>
        <v>MG</v>
      </c>
      <c r="P2840">
        <f t="shared" si="2079"/>
        <v>55</v>
      </c>
      <c r="Q2840" t="str">
        <f t="shared" si="2080"/>
        <v>Dustin Brinkmann</v>
      </c>
      <c r="R2840" t="str">
        <f t="shared" si="2081"/>
        <v>Central</v>
      </c>
    </row>
    <row r="2841" spans="1:18">
      <c r="A2841" t="s">
        <v>3005</v>
      </c>
      <c r="B2841" t="s">
        <v>20</v>
      </c>
      <c r="C2841" t="s">
        <v>59</v>
      </c>
      <c r="D2841" t="s">
        <v>442</v>
      </c>
      <c r="E2841" t="s">
        <v>50</v>
      </c>
      <c r="F2841" s="1">
        <v>42898</v>
      </c>
      <c r="G2841" s="1">
        <v>42976</v>
      </c>
      <c r="H2841">
        <v>4961</v>
      </c>
      <c r="I2841" t="str">
        <f>VLOOKUP(pipeline!D2841,account,2,FALSE)</f>
        <v>retail</v>
      </c>
      <c r="J2841">
        <f t="shared" ref="J2841:J2847" si="2082">VLOOKUP(D2841,account,3,FALSE)</f>
        <v>1988</v>
      </c>
      <c r="K2841">
        <f t="shared" ref="K2841:K2847" si="2083">VLOOKUP(D2841,account,4,FALSE)</f>
        <v>1376.8</v>
      </c>
      <c r="L2841">
        <f t="shared" ref="L2841:L2847" si="2084">VLOOKUP(D2841,account,5,FALSE)</f>
        <v>1165</v>
      </c>
      <c r="M2841" t="str">
        <f t="shared" ref="M2841:M2847" si="2085">VLOOKUP(D2841,account,6,FALSE)</f>
        <v>Belgium</v>
      </c>
      <c r="N2841">
        <f t="shared" ref="N2841:N2847" si="2086">VLOOKUP(D2841,accounts,7,FALSE)</f>
        <v>0</v>
      </c>
      <c r="O2841" t="str">
        <f t="shared" ref="O2841:O2847" si="2087">VLOOKUP(C2841,products,2,FALSE)</f>
        <v>GTX</v>
      </c>
      <c r="P2841">
        <f t="shared" ref="P2841:P2852" si="2088">VLOOKUP(C2841,products,3,FALSE)</f>
        <v>5482</v>
      </c>
      <c r="Q2841" t="str">
        <f t="shared" ref="Q2841:Q2852" si="2089">VLOOKUP(B2841,sales,2,FALSE)</f>
        <v>Dustin Brinkmann</v>
      </c>
      <c r="R2841" t="str">
        <f t="shared" ref="R2841:R2852" si="2090">VLOOKUP(B2841,sales,3,FALSE)</f>
        <v>Central</v>
      </c>
    </row>
    <row r="2842" spans="1:18">
      <c r="A2842" t="s">
        <v>3006</v>
      </c>
      <c r="B2842" t="s">
        <v>7</v>
      </c>
      <c r="C2842" t="s">
        <v>55</v>
      </c>
      <c r="D2842" t="s">
        <v>463</v>
      </c>
      <c r="E2842" t="s">
        <v>52</v>
      </c>
      <c r="F2842" s="1">
        <v>42898</v>
      </c>
      <c r="G2842" s="1">
        <v>42965</v>
      </c>
      <c r="H2842">
        <v>0</v>
      </c>
      <c r="I2842" t="str">
        <f>VLOOKUP(pipeline!D2842,account,2,FALSE)</f>
        <v>technolgy</v>
      </c>
      <c r="J2842">
        <f t="shared" si="2082"/>
        <v>2011</v>
      </c>
      <c r="K2842">
        <f t="shared" si="2083"/>
        <v>527.11</v>
      </c>
      <c r="L2842">
        <f t="shared" si="2084"/>
        <v>1428</v>
      </c>
      <c r="M2842" t="str">
        <f t="shared" si="2085"/>
        <v>United States</v>
      </c>
      <c r="N2842" t="str">
        <f t="shared" si="2086"/>
        <v>Acme Corporation</v>
      </c>
      <c r="O2842" t="str">
        <f t="shared" si="2087"/>
        <v>GTX</v>
      </c>
      <c r="P2842">
        <f t="shared" si="2088"/>
        <v>550</v>
      </c>
      <c r="Q2842" t="str">
        <f t="shared" si="2089"/>
        <v>Cara Losch</v>
      </c>
      <c r="R2842" t="str">
        <f t="shared" si="2090"/>
        <v>East</v>
      </c>
    </row>
    <row r="2843" spans="1:18">
      <c r="A2843" t="s">
        <v>3007</v>
      </c>
      <c r="B2843" t="s">
        <v>13</v>
      </c>
      <c r="C2843" t="s">
        <v>55</v>
      </c>
      <c r="D2843" t="s">
        <v>273</v>
      </c>
      <c r="E2843" t="s">
        <v>50</v>
      </c>
      <c r="F2843" s="1">
        <v>42898</v>
      </c>
      <c r="G2843" s="1">
        <v>42969</v>
      </c>
      <c r="H2843">
        <v>608</v>
      </c>
      <c r="I2843" t="str">
        <f>VLOOKUP(pipeline!D2843,account,2,FALSE)</f>
        <v>retail</v>
      </c>
      <c r="J2843">
        <f t="shared" si="2082"/>
        <v>1996</v>
      </c>
      <c r="K2843">
        <f t="shared" si="2083"/>
        <v>2214.94</v>
      </c>
      <c r="L2843">
        <f t="shared" si="2084"/>
        <v>5374</v>
      </c>
      <c r="M2843" t="str">
        <f t="shared" si="2085"/>
        <v>United States</v>
      </c>
      <c r="N2843">
        <f t="shared" si="2086"/>
        <v>0</v>
      </c>
      <c r="O2843" t="str">
        <f t="shared" si="2087"/>
        <v>GTX</v>
      </c>
      <c r="P2843">
        <f t="shared" si="2088"/>
        <v>550</v>
      </c>
      <c r="Q2843" t="str">
        <f t="shared" si="2089"/>
        <v>Celia Rouche</v>
      </c>
      <c r="R2843" t="str">
        <f t="shared" si="2090"/>
        <v>West</v>
      </c>
    </row>
    <row r="2844" spans="1:18">
      <c r="A2844" t="s">
        <v>3008</v>
      </c>
      <c r="B2844" t="s">
        <v>8</v>
      </c>
      <c r="C2844" t="s">
        <v>58</v>
      </c>
      <c r="D2844" t="s">
        <v>294</v>
      </c>
      <c r="E2844" t="s">
        <v>50</v>
      </c>
      <c r="F2844" s="1">
        <v>42898</v>
      </c>
      <c r="G2844" s="1">
        <v>42998</v>
      </c>
      <c r="H2844">
        <v>851</v>
      </c>
      <c r="I2844" t="str">
        <f>VLOOKUP(pipeline!D2844,account,2,FALSE)</f>
        <v>retail</v>
      </c>
      <c r="J2844">
        <f t="shared" si="2082"/>
        <v>2010</v>
      </c>
      <c r="K2844">
        <f t="shared" si="2083"/>
        <v>71.12</v>
      </c>
      <c r="L2844">
        <f t="shared" si="2084"/>
        <v>144</v>
      </c>
      <c r="M2844" t="str">
        <f t="shared" si="2085"/>
        <v>United States</v>
      </c>
      <c r="N2844">
        <f t="shared" si="2086"/>
        <v>0</v>
      </c>
      <c r="O2844" t="str">
        <f t="shared" si="2087"/>
        <v>GTX</v>
      </c>
      <c r="P2844">
        <f t="shared" si="2088"/>
        <v>1096</v>
      </c>
      <c r="Q2844" t="str">
        <f t="shared" si="2089"/>
        <v>Cara Losch</v>
      </c>
      <c r="R2844" t="str">
        <f t="shared" si="2090"/>
        <v>East</v>
      </c>
    </row>
    <row r="2845" spans="1:18">
      <c r="A2845" t="s">
        <v>3009</v>
      </c>
      <c r="B2845" t="s">
        <v>26</v>
      </c>
      <c r="C2845" t="s">
        <v>58</v>
      </c>
      <c r="D2845" t="s">
        <v>309</v>
      </c>
      <c r="E2845" t="s">
        <v>50</v>
      </c>
      <c r="F2845" s="1">
        <v>42898</v>
      </c>
      <c r="G2845" s="1">
        <v>42998</v>
      </c>
      <c r="H2845">
        <v>1143</v>
      </c>
      <c r="I2845" t="str">
        <f>VLOOKUP(pipeline!D2845,account,2,FALSE)</f>
        <v>marketing</v>
      </c>
      <c r="J2845">
        <f t="shared" si="2082"/>
        <v>1986</v>
      </c>
      <c r="K2845">
        <f t="shared" si="2083"/>
        <v>2403.58</v>
      </c>
      <c r="L2845">
        <f t="shared" si="2084"/>
        <v>8801</v>
      </c>
      <c r="M2845" t="str">
        <f t="shared" si="2085"/>
        <v>United States</v>
      </c>
      <c r="N2845">
        <f t="shared" si="2086"/>
        <v>0</v>
      </c>
      <c r="O2845" t="str">
        <f t="shared" si="2087"/>
        <v>GTX</v>
      </c>
      <c r="P2845">
        <f t="shared" si="2088"/>
        <v>1096</v>
      </c>
      <c r="Q2845" t="str">
        <f t="shared" si="2089"/>
        <v>Melvin Marxen</v>
      </c>
      <c r="R2845" t="str">
        <f t="shared" si="2090"/>
        <v>Central</v>
      </c>
    </row>
    <row r="2846" spans="1:18">
      <c r="A2846" t="s">
        <v>3010</v>
      </c>
      <c r="B2846" t="s">
        <v>26</v>
      </c>
      <c r="C2846" t="s">
        <v>59</v>
      </c>
      <c r="D2846" t="s">
        <v>221</v>
      </c>
      <c r="E2846" t="s">
        <v>50</v>
      </c>
      <c r="F2846" s="1">
        <v>42898</v>
      </c>
      <c r="G2846" s="1">
        <v>42911</v>
      </c>
      <c r="H2846">
        <v>6365</v>
      </c>
      <c r="I2846" t="str">
        <f>VLOOKUP(pipeline!D2846,account,2,FALSE)</f>
        <v>technolgy</v>
      </c>
      <c r="J2846">
        <f t="shared" si="2082"/>
        <v>2000</v>
      </c>
      <c r="K2846">
        <f t="shared" si="2083"/>
        <v>1223.72</v>
      </c>
      <c r="L2846">
        <f t="shared" si="2084"/>
        <v>2497</v>
      </c>
      <c r="M2846" t="str">
        <f t="shared" si="2085"/>
        <v>Norway</v>
      </c>
      <c r="N2846">
        <f t="shared" si="2086"/>
        <v>0</v>
      </c>
      <c r="O2846" t="str">
        <f t="shared" si="2087"/>
        <v>GTX</v>
      </c>
      <c r="P2846">
        <f t="shared" si="2088"/>
        <v>5482</v>
      </c>
      <c r="Q2846" t="str">
        <f t="shared" si="2089"/>
        <v>Melvin Marxen</v>
      </c>
      <c r="R2846" t="str">
        <f t="shared" si="2090"/>
        <v>Central</v>
      </c>
    </row>
    <row r="2847" spans="1:18">
      <c r="A2847" t="s">
        <v>3011</v>
      </c>
      <c r="B2847" t="s">
        <v>14</v>
      </c>
      <c r="C2847" t="s">
        <v>56</v>
      </c>
      <c r="D2847" t="s">
        <v>112</v>
      </c>
      <c r="E2847" t="s">
        <v>50</v>
      </c>
      <c r="F2847" s="1">
        <v>42898</v>
      </c>
      <c r="G2847" s="1">
        <v>42968</v>
      </c>
      <c r="H2847">
        <v>54</v>
      </c>
      <c r="I2847" t="str">
        <f>VLOOKUP(pipeline!D2847,account,2,FALSE)</f>
        <v>retail</v>
      </c>
      <c r="J2847">
        <f t="shared" si="2082"/>
        <v>1990</v>
      </c>
      <c r="K2847">
        <f t="shared" si="2083"/>
        <v>4968.91</v>
      </c>
      <c r="L2847">
        <f t="shared" si="2084"/>
        <v>7523</v>
      </c>
      <c r="M2847" t="str">
        <f t="shared" si="2085"/>
        <v>United States</v>
      </c>
      <c r="N2847">
        <f t="shared" si="2086"/>
        <v>0</v>
      </c>
      <c r="O2847" t="str">
        <f t="shared" si="2087"/>
        <v>MG</v>
      </c>
      <c r="P2847">
        <f t="shared" si="2088"/>
        <v>55</v>
      </c>
      <c r="Q2847" t="str">
        <f t="shared" si="2089"/>
        <v>Celia Rouche</v>
      </c>
      <c r="R2847" t="str">
        <f t="shared" si="2090"/>
        <v>West</v>
      </c>
    </row>
    <row r="2848" spans="1:18">
      <c r="A2848" t="s">
        <v>3012</v>
      </c>
      <c r="B2848" t="s">
        <v>39</v>
      </c>
      <c r="C2848" t="s">
        <v>55</v>
      </c>
      <c r="D2848" t="s">
        <v>99</v>
      </c>
      <c r="E2848" t="s">
        <v>52</v>
      </c>
      <c r="F2848" s="1">
        <v>42898</v>
      </c>
      <c r="G2848" s="1">
        <v>42961</v>
      </c>
      <c r="H2848">
        <v>0</v>
      </c>
      <c r="I2848" t="str">
        <f>VLOOKUP(pipeline!D2848,account,2,FALSE)</f>
        <v>marketing</v>
      </c>
      <c r="J2848">
        <f>VLOOKUP(D2848,account,3,FALSE)</f>
        <v>2008</v>
      </c>
      <c r="K2848">
        <f>VLOOKUP(D2848,account,4,FALSE)</f>
        <v>894.37</v>
      </c>
      <c r="L2848">
        <f>VLOOKUP(D2848,account,5,FALSE)</f>
        <v>1593</v>
      </c>
      <c r="M2848" t="str">
        <f>VLOOKUP(D2848,account,6,FALSE)</f>
        <v>Poland</v>
      </c>
      <c r="N2848">
        <f>VLOOKUP(D2848,accounts,7,FALSE)</f>
        <v>0</v>
      </c>
      <c r="O2848" t="str">
        <f>VLOOKUP(C2848,products,2,FALSE)</f>
        <v>GTX</v>
      </c>
      <c r="P2848">
        <f t="shared" si="2088"/>
        <v>550</v>
      </c>
      <c r="Q2848" t="str">
        <f t="shared" si="2089"/>
        <v>Summer Sewald</v>
      </c>
      <c r="R2848" t="str">
        <f t="shared" si="2090"/>
        <v>West</v>
      </c>
    </row>
    <row r="2849" spans="1:18">
      <c r="A2849" t="s">
        <v>3013</v>
      </c>
      <c r="B2849" t="s">
        <v>15</v>
      </c>
      <c r="C2849" t="s">
        <v>56</v>
      </c>
      <c r="D2849" t="s">
        <v>231</v>
      </c>
      <c r="E2849" t="s">
        <v>52</v>
      </c>
      <c r="F2849" s="1">
        <v>42898</v>
      </c>
      <c r="G2849" s="1">
        <v>42976</v>
      </c>
      <c r="H2849">
        <v>0</v>
      </c>
      <c r="I2849" t="str">
        <f>VLOOKUP(pipeline!D2849,account,2,FALSE)</f>
        <v>technolgy</v>
      </c>
      <c r="J2849">
        <f>VLOOKUP(D2849,account,3,FALSE)</f>
        <v>2010</v>
      </c>
      <c r="K2849">
        <f>VLOOKUP(D2849,account,4,FALSE)</f>
        <v>587.72</v>
      </c>
      <c r="L2849">
        <f>VLOOKUP(D2849,account,5,FALSE)</f>
        <v>1501</v>
      </c>
      <c r="M2849" t="str">
        <f>VLOOKUP(D2849,account,6,FALSE)</f>
        <v>United States</v>
      </c>
      <c r="N2849">
        <f>VLOOKUP(D2849,accounts,7,FALSE)</f>
        <v>0</v>
      </c>
      <c r="O2849" t="str">
        <f>VLOOKUP(C2849,products,2,FALSE)</f>
        <v>MG</v>
      </c>
      <c r="P2849">
        <f t="shared" si="2088"/>
        <v>55</v>
      </c>
      <c r="Q2849" t="str">
        <f t="shared" si="2089"/>
        <v>Celia Rouche</v>
      </c>
      <c r="R2849" t="str">
        <f t="shared" si="2090"/>
        <v>West</v>
      </c>
    </row>
    <row r="2850" spans="1:18">
      <c r="A2850" t="s">
        <v>3014</v>
      </c>
      <c r="B2850" t="s">
        <v>40</v>
      </c>
      <c r="C2850" t="s">
        <v>58</v>
      </c>
      <c r="D2850" t="s">
        <v>93</v>
      </c>
      <c r="E2850" t="s">
        <v>50</v>
      </c>
      <c r="F2850" s="1">
        <v>42898</v>
      </c>
      <c r="G2850" s="1">
        <v>42976</v>
      </c>
      <c r="H2850">
        <v>1250</v>
      </c>
      <c r="I2850" t="str">
        <f>VLOOKUP(pipeline!D2850,account,2,FALSE)</f>
        <v>entertainment</v>
      </c>
      <c r="J2850">
        <f>VLOOKUP(D2850,account,3,FALSE)</f>
        <v>1993</v>
      </c>
      <c r="K2850">
        <f>VLOOKUP(D2850,account,4,FALSE)</f>
        <v>4269.9</v>
      </c>
      <c r="L2850">
        <f>VLOOKUP(D2850,account,5,FALSE)</f>
        <v>6472</v>
      </c>
      <c r="M2850" t="str">
        <f>VLOOKUP(D2850,account,6,FALSE)</f>
        <v>United States</v>
      </c>
      <c r="N2850" t="str">
        <f>VLOOKUP(D2850,accounts,7,FALSE)</f>
        <v>Massive Dynamic</v>
      </c>
      <c r="O2850" t="str">
        <f>VLOOKUP(C2850,products,2,FALSE)</f>
        <v>GTX</v>
      </c>
      <c r="P2850">
        <f t="shared" si="2088"/>
        <v>1096</v>
      </c>
      <c r="Q2850" t="str">
        <f t="shared" si="2089"/>
        <v>Summer Sewald</v>
      </c>
      <c r="R2850" t="str">
        <f t="shared" si="2090"/>
        <v>West</v>
      </c>
    </row>
    <row r="2851" spans="1:18">
      <c r="A2851" t="s">
        <v>3015</v>
      </c>
      <c r="B2851" t="s">
        <v>40</v>
      </c>
      <c r="C2851" t="s">
        <v>59</v>
      </c>
      <c r="D2851" t="s">
        <v>205</v>
      </c>
      <c r="E2851" t="s">
        <v>50</v>
      </c>
      <c r="F2851" s="1">
        <v>42898</v>
      </c>
      <c r="G2851" s="1">
        <v>42979</v>
      </c>
      <c r="H2851">
        <v>5966</v>
      </c>
      <c r="I2851" t="str">
        <f>VLOOKUP(pipeline!D2851,account,2,FALSE)</f>
        <v>telecommunications</v>
      </c>
      <c r="J2851">
        <f>VLOOKUP(D2851,account,3,FALSE)</f>
        <v>1995</v>
      </c>
      <c r="K2851">
        <f>VLOOKUP(D2851,account,4,FALSE)</f>
        <v>1825.82</v>
      </c>
      <c r="L2851">
        <f>VLOOKUP(D2851,account,5,FALSE)</f>
        <v>5595</v>
      </c>
      <c r="M2851" t="str">
        <f>VLOOKUP(D2851,account,6,FALSE)</f>
        <v>United States</v>
      </c>
      <c r="N2851" t="str">
        <f>VLOOKUP(D2851,accounts,7,FALSE)</f>
        <v>Sonron</v>
      </c>
      <c r="O2851" t="str">
        <f>VLOOKUP(C2851,products,2,FALSE)</f>
        <v>GTX</v>
      </c>
      <c r="P2851">
        <f t="shared" si="2088"/>
        <v>5482</v>
      </c>
      <c r="Q2851" t="str">
        <f t="shared" si="2089"/>
        <v>Summer Sewald</v>
      </c>
      <c r="R2851" t="str">
        <f t="shared" si="2090"/>
        <v>West</v>
      </c>
    </row>
    <row r="2852" spans="1:18">
      <c r="A2852" t="s">
        <v>3016</v>
      </c>
      <c r="B2852" t="s">
        <v>29</v>
      </c>
      <c r="C2852" t="s">
        <v>56</v>
      </c>
      <c r="D2852" t="s">
        <v>216</v>
      </c>
      <c r="E2852" t="s">
        <v>50</v>
      </c>
      <c r="F2852" s="1">
        <v>42898</v>
      </c>
      <c r="G2852" s="1">
        <v>42988</v>
      </c>
      <c r="H2852">
        <v>61</v>
      </c>
      <c r="I2852" t="str">
        <f>VLOOKUP(pipeline!D2852,account,2,FALSE)</f>
        <v>entertainment</v>
      </c>
      <c r="J2852">
        <f>VLOOKUP(D2852,account,3,FALSE)</f>
        <v>1998</v>
      </c>
      <c r="K2852">
        <f>VLOOKUP(D2852,account,4,FALSE)</f>
        <v>217.87</v>
      </c>
      <c r="L2852">
        <f>VLOOKUP(D2852,account,5,FALSE)</f>
        <v>551</v>
      </c>
      <c r="M2852" t="str">
        <f>VLOOKUP(D2852,account,6,FALSE)</f>
        <v>United States</v>
      </c>
      <c r="N2852">
        <f>VLOOKUP(D2852,accounts,7,FALSE)</f>
        <v>0</v>
      </c>
      <c r="O2852" t="str">
        <f>VLOOKUP(C2852,products,2,FALSE)</f>
        <v>MG</v>
      </c>
      <c r="P2852">
        <f t="shared" si="2088"/>
        <v>55</v>
      </c>
      <c r="Q2852" t="str">
        <f t="shared" si="2089"/>
        <v>Melvin Marxen</v>
      </c>
      <c r="R2852" t="str">
        <f t="shared" si="2090"/>
        <v>Central</v>
      </c>
    </row>
    <row r="2853" spans="1:18">
      <c r="A2853" t="s">
        <v>3017</v>
      </c>
      <c r="B2853" t="s">
        <v>17</v>
      </c>
      <c r="C2853" t="s">
        <v>56</v>
      </c>
      <c r="D2853" t="s">
        <v>106</v>
      </c>
      <c r="E2853" t="s">
        <v>50</v>
      </c>
      <c r="F2853" s="1">
        <v>42898</v>
      </c>
      <c r="G2853" s="1">
        <v>42998</v>
      </c>
      <c r="H2853">
        <v>48</v>
      </c>
      <c r="I2853" t="str">
        <f>VLOOKUP(pipeline!D2853,account,2,FALSE)</f>
        <v>software</v>
      </c>
      <c r="J2853">
        <f t="shared" ref="J2853:J2861" si="2091">VLOOKUP(D2853,account,3,FALSE)</f>
        <v>1996</v>
      </c>
      <c r="K2853">
        <f t="shared" ref="K2853:K2861" si="2092">VLOOKUP(D2853,account,4,FALSE)</f>
        <v>6354.87</v>
      </c>
      <c r="L2853">
        <f t="shared" ref="L2853:L2861" si="2093">VLOOKUP(D2853,account,5,FALSE)</f>
        <v>16780</v>
      </c>
      <c r="M2853" t="str">
        <f t="shared" ref="M2853:M2861" si="2094">VLOOKUP(D2853,account,6,FALSE)</f>
        <v>United States</v>
      </c>
      <c r="N2853" t="str">
        <f t="shared" ref="N2853:N2861" si="2095">VLOOKUP(D2853,accounts,7,FALSE)</f>
        <v>Bubba Gump</v>
      </c>
      <c r="O2853" t="str">
        <f t="shared" ref="O2853:O2861" si="2096">VLOOKUP(C2853,products,2,FALSE)</f>
        <v>MG</v>
      </c>
      <c r="P2853">
        <f t="shared" ref="P2853:P2861" si="2097">VLOOKUP(C2853,products,3,FALSE)</f>
        <v>55</v>
      </c>
      <c r="Q2853" t="str">
        <f t="shared" ref="Q2853:Q2861" si="2098">VLOOKUP(B2853,sales,2,FALSE)</f>
        <v>Celia Rouche</v>
      </c>
      <c r="R2853" t="str">
        <f t="shared" ref="R2853:R2861" si="2099">VLOOKUP(B2853,sales,3,FALSE)</f>
        <v>West</v>
      </c>
    </row>
    <row r="2854" spans="1:18">
      <c r="A2854" t="s">
        <v>3018</v>
      </c>
      <c r="B2854" t="s">
        <v>10</v>
      </c>
      <c r="C2854" t="s">
        <v>58</v>
      </c>
      <c r="D2854" t="s">
        <v>290</v>
      </c>
      <c r="E2854" t="s">
        <v>53</v>
      </c>
      <c r="F2854" s="1">
        <v>42898</v>
      </c>
      <c r="I2854" t="str">
        <f>VLOOKUP(pipeline!D2854,account,2,FALSE)</f>
        <v>medical</v>
      </c>
      <c r="J2854">
        <f t="shared" si="2091"/>
        <v>2002</v>
      </c>
      <c r="K2854">
        <f t="shared" si="2092"/>
        <v>3178.24</v>
      </c>
      <c r="L2854">
        <f t="shared" si="2093"/>
        <v>4540</v>
      </c>
      <c r="M2854" t="str">
        <f t="shared" si="2094"/>
        <v>United States</v>
      </c>
      <c r="N2854">
        <f t="shared" si="2095"/>
        <v>0</v>
      </c>
      <c r="O2854" t="str">
        <f t="shared" si="2096"/>
        <v>GTX</v>
      </c>
      <c r="P2854">
        <f t="shared" si="2097"/>
        <v>1096</v>
      </c>
      <c r="Q2854" t="str">
        <f t="shared" si="2098"/>
        <v>Cara Losch</v>
      </c>
      <c r="R2854" t="str">
        <f t="shared" si="2099"/>
        <v>East</v>
      </c>
    </row>
    <row r="2855" spans="1:18">
      <c r="A2855" t="s">
        <v>3019</v>
      </c>
      <c r="B2855" t="s">
        <v>10</v>
      </c>
      <c r="C2855" t="s">
        <v>56</v>
      </c>
      <c r="D2855" t="s">
        <v>294</v>
      </c>
      <c r="E2855" t="s">
        <v>50</v>
      </c>
      <c r="F2855" s="1">
        <v>42898</v>
      </c>
      <c r="G2855" s="1">
        <v>42999</v>
      </c>
      <c r="H2855">
        <v>53</v>
      </c>
      <c r="I2855" t="str">
        <f>VLOOKUP(pipeline!D2855,account,2,FALSE)</f>
        <v>retail</v>
      </c>
      <c r="J2855">
        <f t="shared" si="2091"/>
        <v>2010</v>
      </c>
      <c r="K2855">
        <f t="shared" si="2092"/>
        <v>71.12</v>
      </c>
      <c r="L2855">
        <f t="shared" si="2093"/>
        <v>144</v>
      </c>
      <c r="M2855" t="str">
        <f t="shared" si="2094"/>
        <v>United States</v>
      </c>
      <c r="N2855">
        <f t="shared" si="2095"/>
        <v>0</v>
      </c>
      <c r="O2855" t="str">
        <f t="shared" si="2096"/>
        <v>MG</v>
      </c>
      <c r="P2855">
        <f t="shared" si="2097"/>
        <v>55</v>
      </c>
      <c r="Q2855" t="str">
        <f t="shared" si="2098"/>
        <v>Cara Losch</v>
      </c>
      <c r="R2855" t="str">
        <f t="shared" si="2099"/>
        <v>East</v>
      </c>
    </row>
    <row r="2856" spans="1:18">
      <c r="A2856" t="s">
        <v>3020</v>
      </c>
      <c r="B2856" t="s">
        <v>41</v>
      </c>
      <c r="C2856" t="s">
        <v>56</v>
      </c>
      <c r="D2856" t="s">
        <v>93</v>
      </c>
      <c r="E2856" t="s">
        <v>52</v>
      </c>
      <c r="F2856" s="1">
        <v>42898</v>
      </c>
      <c r="G2856" s="1">
        <v>42906</v>
      </c>
      <c r="H2856">
        <v>0</v>
      </c>
      <c r="I2856" t="str">
        <f>VLOOKUP(pipeline!D2856,account,2,FALSE)</f>
        <v>entertainment</v>
      </c>
      <c r="J2856">
        <f t="shared" si="2091"/>
        <v>1993</v>
      </c>
      <c r="K2856">
        <f t="shared" si="2092"/>
        <v>4269.9</v>
      </c>
      <c r="L2856">
        <f t="shared" si="2093"/>
        <v>6472</v>
      </c>
      <c r="M2856" t="str">
        <f t="shared" si="2094"/>
        <v>United States</v>
      </c>
      <c r="N2856" t="str">
        <f t="shared" si="2095"/>
        <v>Massive Dynamic</v>
      </c>
      <c r="O2856" t="str">
        <f t="shared" si="2096"/>
        <v>MG</v>
      </c>
      <c r="P2856">
        <f t="shared" si="2097"/>
        <v>55</v>
      </c>
      <c r="Q2856" t="str">
        <f t="shared" si="2098"/>
        <v>Summer Sewald</v>
      </c>
      <c r="R2856" t="str">
        <f t="shared" si="2099"/>
        <v>West</v>
      </c>
    </row>
    <row r="2857" spans="1:18">
      <c r="A2857" t="s">
        <v>3021</v>
      </c>
      <c r="B2857" t="s">
        <v>41</v>
      </c>
      <c r="C2857" t="s">
        <v>56</v>
      </c>
      <c r="D2857" t="s">
        <v>231</v>
      </c>
      <c r="E2857" t="s">
        <v>50</v>
      </c>
      <c r="F2857" s="1">
        <v>42898</v>
      </c>
      <c r="G2857" s="1">
        <v>42965</v>
      </c>
      <c r="H2857">
        <v>51</v>
      </c>
      <c r="I2857" t="str">
        <f>VLOOKUP(pipeline!D2857,account,2,FALSE)</f>
        <v>technolgy</v>
      </c>
      <c r="J2857">
        <f t="shared" si="2091"/>
        <v>2010</v>
      </c>
      <c r="K2857">
        <f t="shared" si="2092"/>
        <v>587.72</v>
      </c>
      <c r="L2857">
        <f t="shared" si="2093"/>
        <v>1501</v>
      </c>
      <c r="M2857" t="str">
        <f t="shared" si="2094"/>
        <v>United States</v>
      </c>
      <c r="N2857">
        <f t="shared" si="2095"/>
        <v>0</v>
      </c>
      <c r="O2857" t="str">
        <f t="shared" si="2096"/>
        <v>MG</v>
      </c>
      <c r="P2857">
        <f t="shared" si="2097"/>
        <v>55</v>
      </c>
      <c r="Q2857" t="str">
        <f t="shared" si="2098"/>
        <v>Summer Sewald</v>
      </c>
      <c r="R2857" t="str">
        <f t="shared" si="2099"/>
        <v>West</v>
      </c>
    </row>
    <row r="2858" spans="1:18">
      <c r="A2858" t="s">
        <v>3022</v>
      </c>
      <c r="B2858" t="s">
        <v>41</v>
      </c>
      <c r="C2858" t="s">
        <v>57</v>
      </c>
      <c r="D2858" t="s">
        <v>93</v>
      </c>
      <c r="E2858" t="s">
        <v>50</v>
      </c>
      <c r="F2858" s="1">
        <v>42898</v>
      </c>
      <c r="G2858" s="1">
        <v>42982</v>
      </c>
      <c r="H2858">
        <v>3314</v>
      </c>
      <c r="I2858" t="str">
        <f>VLOOKUP(pipeline!D2858,account,2,FALSE)</f>
        <v>entertainment</v>
      </c>
      <c r="J2858">
        <f t="shared" si="2091"/>
        <v>1993</v>
      </c>
      <c r="K2858">
        <f t="shared" si="2092"/>
        <v>4269.9</v>
      </c>
      <c r="L2858">
        <f t="shared" si="2093"/>
        <v>6472</v>
      </c>
      <c r="M2858" t="str">
        <f t="shared" si="2094"/>
        <v>United States</v>
      </c>
      <c r="N2858" t="str">
        <f t="shared" si="2095"/>
        <v>Massive Dynamic</v>
      </c>
      <c r="O2858" t="str">
        <f t="shared" si="2096"/>
        <v>MG</v>
      </c>
      <c r="P2858">
        <f t="shared" si="2097"/>
        <v>3393</v>
      </c>
      <c r="Q2858" t="str">
        <f t="shared" si="2098"/>
        <v>Summer Sewald</v>
      </c>
      <c r="R2858" t="str">
        <f t="shared" si="2099"/>
        <v>West</v>
      </c>
    </row>
    <row r="2859" spans="1:18">
      <c r="A2859" t="s">
        <v>3023</v>
      </c>
      <c r="B2859" t="s">
        <v>19</v>
      </c>
      <c r="C2859" t="s">
        <v>57</v>
      </c>
      <c r="D2859" t="s">
        <v>108</v>
      </c>
      <c r="E2859" t="s">
        <v>52</v>
      </c>
      <c r="F2859" s="1">
        <v>42899</v>
      </c>
      <c r="G2859" s="1">
        <v>42967</v>
      </c>
      <c r="H2859">
        <v>0</v>
      </c>
      <c r="I2859" t="str">
        <f>VLOOKUP(pipeline!D2859,account,2,FALSE)</f>
        <v>telecommunications</v>
      </c>
      <c r="J2859">
        <f t="shared" si="2091"/>
        <v>1988</v>
      </c>
      <c r="K2859">
        <f t="shared" si="2092"/>
        <v>5266.09</v>
      </c>
      <c r="L2859">
        <f t="shared" si="2093"/>
        <v>8595</v>
      </c>
      <c r="M2859" t="str">
        <f t="shared" si="2094"/>
        <v>United States</v>
      </c>
      <c r="N2859" t="str">
        <f t="shared" si="2095"/>
        <v>Sonron</v>
      </c>
      <c r="O2859" t="str">
        <f t="shared" si="2096"/>
        <v>MG</v>
      </c>
      <c r="P2859">
        <f t="shared" si="2097"/>
        <v>3393</v>
      </c>
      <c r="Q2859" t="str">
        <f t="shared" si="2098"/>
        <v>Dustin Brinkmann</v>
      </c>
      <c r="R2859" t="str">
        <f t="shared" si="2099"/>
        <v>Central</v>
      </c>
    </row>
    <row r="2860" spans="1:18">
      <c r="A2860" t="s">
        <v>3024</v>
      </c>
      <c r="B2860" t="s">
        <v>19</v>
      </c>
      <c r="C2860" t="s">
        <v>56</v>
      </c>
      <c r="D2860" t="s">
        <v>147</v>
      </c>
      <c r="E2860" t="s">
        <v>50</v>
      </c>
      <c r="F2860" s="1">
        <v>42899</v>
      </c>
      <c r="G2860" s="1">
        <v>43003</v>
      </c>
      <c r="H2860">
        <v>64</v>
      </c>
      <c r="I2860" t="str">
        <f>VLOOKUP(pipeline!D2860,account,2,FALSE)</f>
        <v>retail</v>
      </c>
      <c r="J2860">
        <f t="shared" si="2091"/>
        <v>2007</v>
      </c>
      <c r="K2860">
        <f t="shared" si="2092"/>
        <v>894.33</v>
      </c>
      <c r="L2860">
        <f t="shared" si="2093"/>
        <v>1635</v>
      </c>
      <c r="M2860" t="str">
        <f t="shared" si="2094"/>
        <v>Italy</v>
      </c>
      <c r="N2860">
        <f t="shared" si="2095"/>
        <v>0</v>
      </c>
      <c r="O2860" t="str">
        <f t="shared" si="2096"/>
        <v>MG</v>
      </c>
      <c r="P2860">
        <f t="shared" si="2097"/>
        <v>55</v>
      </c>
      <c r="Q2860" t="str">
        <f t="shared" si="2098"/>
        <v>Dustin Brinkmann</v>
      </c>
      <c r="R2860" t="str">
        <f t="shared" si="2099"/>
        <v>Central</v>
      </c>
    </row>
    <row r="2861" spans="1:18">
      <c r="A2861" t="s">
        <v>3025</v>
      </c>
      <c r="B2861" t="s">
        <v>19</v>
      </c>
      <c r="C2861" t="s">
        <v>56</v>
      </c>
      <c r="D2861" t="s">
        <v>290</v>
      </c>
      <c r="E2861" t="s">
        <v>50</v>
      </c>
      <c r="F2861" s="1">
        <v>42899</v>
      </c>
      <c r="G2861" s="1">
        <v>42910</v>
      </c>
      <c r="H2861">
        <v>58</v>
      </c>
      <c r="I2861" t="str">
        <f>VLOOKUP(pipeline!D2861,account,2,FALSE)</f>
        <v>medical</v>
      </c>
      <c r="J2861">
        <f t="shared" si="2091"/>
        <v>2002</v>
      </c>
      <c r="K2861">
        <f t="shared" si="2092"/>
        <v>3178.24</v>
      </c>
      <c r="L2861">
        <f t="shared" si="2093"/>
        <v>4540</v>
      </c>
      <c r="M2861" t="str">
        <f t="shared" si="2094"/>
        <v>United States</v>
      </c>
      <c r="N2861">
        <f t="shared" si="2095"/>
        <v>0</v>
      </c>
      <c r="O2861" t="str">
        <f t="shared" si="2096"/>
        <v>MG</v>
      </c>
      <c r="P2861">
        <f t="shared" si="2097"/>
        <v>55</v>
      </c>
      <c r="Q2861" t="str">
        <f t="shared" si="2098"/>
        <v>Dustin Brinkmann</v>
      </c>
      <c r="R2861" t="str">
        <f t="shared" si="2099"/>
        <v>Central</v>
      </c>
    </row>
    <row r="2862" spans="1:18">
      <c r="A2862" t="s">
        <v>3026</v>
      </c>
      <c r="B2862" t="s">
        <v>32</v>
      </c>
      <c r="C2862" t="s">
        <v>58</v>
      </c>
      <c r="D2862" t="s">
        <v>138</v>
      </c>
      <c r="E2862" t="s">
        <v>52</v>
      </c>
      <c r="F2862" s="1">
        <v>42899</v>
      </c>
      <c r="G2862" s="1">
        <v>42969</v>
      </c>
      <c r="H2862">
        <v>0</v>
      </c>
      <c r="I2862" t="str">
        <f>VLOOKUP(pipeline!D2862,account,2,FALSE)</f>
        <v>marketing</v>
      </c>
      <c r="J2862">
        <f t="shared" ref="J2862:J2873" si="2100">VLOOKUP(D2862,account,3,FALSE)</f>
        <v>1984</v>
      </c>
      <c r="K2862">
        <f t="shared" ref="K2862:K2873" si="2101">VLOOKUP(D2862,account,4,FALSE)</f>
        <v>3027.46</v>
      </c>
      <c r="L2862">
        <f t="shared" ref="L2862:L2873" si="2102">VLOOKUP(D2862,account,5,FALSE)</f>
        <v>9516</v>
      </c>
      <c r="M2862" t="str">
        <f t="shared" ref="M2862:M2873" si="2103">VLOOKUP(D2862,account,6,FALSE)</f>
        <v>Jordan</v>
      </c>
      <c r="N2862">
        <f t="shared" ref="N2862:N2873" si="2104">VLOOKUP(D2862,accounts,7,FALSE)</f>
        <v>0</v>
      </c>
      <c r="O2862" t="str">
        <f t="shared" ref="O2862:O2873" si="2105">VLOOKUP(C2862,products,2,FALSE)</f>
        <v>GTX</v>
      </c>
      <c r="P2862">
        <f t="shared" ref="P2862:P2868" si="2106">VLOOKUP(C2862,products,3,FALSE)</f>
        <v>1096</v>
      </c>
      <c r="Q2862" t="str">
        <f t="shared" ref="Q2862:Q2868" si="2107">VLOOKUP(B2862,sales,2,FALSE)</f>
        <v>Rocco Neubert</v>
      </c>
      <c r="R2862" t="str">
        <f t="shared" ref="R2862:R2868" si="2108">VLOOKUP(B2862,sales,3,FALSE)</f>
        <v>East</v>
      </c>
    </row>
    <row r="2863" spans="1:18">
      <c r="A2863" t="s">
        <v>3027</v>
      </c>
      <c r="B2863" t="s">
        <v>32</v>
      </c>
      <c r="C2863" t="s">
        <v>59</v>
      </c>
      <c r="D2863" t="s">
        <v>817</v>
      </c>
      <c r="E2863" t="s">
        <v>50</v>
      </c>
      <c r="F2863" s="1">
        <v>42899</v>
      </c>
      <c r="G2863" s="1">
        <v>42951</v>
      </c>
      <c r="H2863">
        <v>4598</v>
      </c>
      <c r="I2863" t="str">
        <f>VLOOKUP(pipeline!D2863,account,2,FALSE)</f>
        <v>entertainment</v>
      </c>
      <c r="J2863">
        <f t="shared" si="2100"/>
        <v>1989</v>
      </c>
      <c r="K2863">
        <f t="shared" si="2101"/>
        <v>665.06</v>
      </c>
      <c r="L2863">
        <f t="shared" si="2102"/>
        <v>1095</v>
      </c>
      <c r="M2863" t="str">
        <f t="shared" si="2103"/>
        <v>United States</v>
      </c>
      <c r="N2863">
        <f t="shared" si="2104"/>
        <v>0</v>
      </c>
      <c r="O2863" t="str">
        <f t="shared" si="2105"/>
        <v>GTX</v>
      </c>
      <c r="P2863">
        <f t="shared" si="2106"/>
        <v>5482</v>
      </c>
      <c r="Q2863" t="str">
        <f t="shared" si="2107"/>
        <v>Rocco Neubert</v>
      </c>
      <c r="R2863" t="str">
        <f t="shared" si="2108"/>
        <v>East</v>
      </c>
    </row>
    <row r="2864" spans="1:18">
      <c r="A2864" t="s">
        <v>3028</v>
      </c>
      <c r="B2864" t="s">
        <v>32</v>
      </c>
      <c r="C2864" t="s">
        <v>57</v>
      </c>
      <c r="D2864" t="s">
        <v>138</v>
      </c>
      <c r="E2864" t="s">
        <v>50</v>
      </c>
      <c r="F2864" s="1">
        <v>42899</v>
      </c>
      <c r="G2864" s="1">
        <v>42905</v>
      </c>
      <c r="H2864">
        <v>3424</v>
      </c>
      <c r="I2864" t="str">
        <f>VLOOKUP(pipeline!D2864,account,2,FALSE)</f>
        <v>marketing</v>
      </c>
      <c r="J2864">
        <f t="shared" si="2100"/>
        <v>1984</v>
      </c>
      <c r="K2864">
        <f t="shared" si="2101"/>
        <v>3027.46</v>
      </c>
      <c r="L2864">
        <f t="shared" si="2102"/>
        <v>9516</v>
      </c>
      <c r="M2864" t="str">
        <f t="shared" si="2103"/>
        <v>Jordan</v>
      </c>
      <c r="N2864">
        <f t="shared" si="2104"/>
        <v>0</v>
      </c>
      <c r="O2864" t="str">
        <f t="shared" si="2105"/>
        <v>MG</v>
      </c>
      <c r="P2864">
        <f t="shared" si="2106"/>
        <v>3393</v>
      </c>
      <c r="Q2864" t="str">
        <f t="shared" si="2107"/>
        <v>Rocco Neubert</v>
      </c>
      <c r="R2864" t="str">
        <f t="shared" si="2108"/>
        <v>East</v>
      </c>
    </row>
    <row r="2865" spans="1:18">
      <c r="A2865" t="s">
        <v>3029</v>
      </c>
      <c r="B2865" t="s">
        <v>32</v>
      </c>
      <c r="C2865" t="s">
        <v>57</v>
      </c>
      <c r="D2865" t="s">
        <v>200</v>
      </c>
      <c r="E2865" t="s">
        <v>50</v>
      </c>
      <c r="F2865" s="1">
        <v>42899</v>
      </c>
      <c r="G2865" s="1">
        <v>43008</v>
      </c>
      <c r="H2865">
        <v>3399</v>
      </c>
      <c r="I2865" t="str">
        <f>VLOOKUP(pipeline!D2865,account,2,FALSE)</f>
        <v>finance</v>
      </c>
      <c r="J2865">
        <f t="shared" si="2100"/>
        <v>1998</v>
      </c>
      <c r="K2865">
        <f t="shared" si="2101"/>
        <v>2022.14</v>
      </c>
      <c r="L2865">
        <f t="shared" si="2102"/>
        <v>5113</v>
      </c>
      <c r="M2865" t="str">
        <f t="shared" si="2103"/>
        <v>United States</v>
      </c>
      <c r="N2865">
        <f t="shared" si="2104"/>
        <v>0</v>
      </c>
      <c r="O2865" t="str">
        <f t="shared" si="2105"/>
        <v>MG</v>
      </c>
      <c r="P2865">
        <f t="shared" si="2106"/>
        <v>3393</v>
      </c>
      <c r="Q2865" t="str">
        <f t="shared" si="2107"/>
        <v>Rocco Neubert</v>
      </c>
      <c r="R2865" t="str">
        <f t="shared" si="2108"/>
        <v>East</v>
      </c>
    </row>
    <row r="2866" spans="1:18">
      <c r="A2866" t="s">
        <v>3030</v>
      </c>
      <c r="B2866" t="s">
        <v>33</v>
      </c>
      <c r="C2866" t="s">
        <v>58</v>
      </c>
      <c r="D2866" t="s">
        <v>214</v>
      </c>
      <c r="E2866" t="s">
        <v>52</v>
      </c>
      <c r="F2866" s="1">
        <v>42899</v>
      </c>
      <c r="G2866" s="1">
        <v>42985</v>
      </c>
      <c r="H2866">
        <v>0</v>
      </c>
      <c r="I2866" t="str">
        <f>VLOOKUP(pipeline!D2866,account,2,FALSE)</f>
        <v>medical</v>
      </c>
      <c r="J2866">
        <f t="shared" si="2100"/>
        <v>1999</v>
      </c>
      <c r="K2866">
        <f t="shared" si="2101"/>
        <v>251.41</v>
      </c>
      <c r="L2866">
        <f t="shared" si="2102"/>
        <v>495</v>
      </c>
      <c r="M2866" t="str">
        <f t="shared" si="2103"/>
        <v>United States</v>
      </c>
      <c r="N2866">
        <f t="shared" si="2104"/>
        <v>0</v>
      </c>
      <c r="O2866" t="str">
        <f t="shared" si="2105"/>
        <v>GTX</v>
      </c>
      <c r="P2866">
        <f t="shared" si="2106"/>
        <v>1096</v>
      </c>
      <c r="Q2866" t="str">
        <f t="shared" si="2107"/>
        <v>Rocco Neubert</v>
      </c>
      <c r="R2866" t="str">
        <f t="shared" si="2108"/>
        <v>East</v>
      </c>
    </row>
    <row r="2867" spans="1:18">
      <c r="A2867" t="s">
        <v>3031</v>
      </c>
      <c r="B2867" t="s">
        <v>25</v>
      </c>
      <c r="C2867" t="s">
        <v>55</v>
      </c>
      <c r="D2867" t="s">
        <v>145</v>
      </c>
      <c r="E2867" t="s">
        <v>52</v>
      </c>
      <c r="F2867" s="1">
        <v>42899</v>
      </c>
      <c r="G2867" s="1">
        <v>42982</v>
      </c>
      <c r="H2867">
        <v>0</v>
      </c>
      <c r="I2867" t="str">
        <f>VLOOKUP(pipeline!D2867,account,2,FALSE)</f>
        <v>marketing</v>
      </c>
      <c r="J2867">
        <f t="shared" si="2100"/>
        <v>1985</v>
      </c>
      <c r="K2867">
        <f t="shared" si="2101"/>
        <v>375.43</v>
      </c>
      <c r="L2867">
        <f t="shared" si="2102"/>
        <v>1190</v>
      </c>
      <c r="M2867" t="str">
        <f t="shared" si="2103"/>
        <v>United States</v>
      </c>
      <c r="N2867">
        <f t="shared" si="2104"/>
        <v>0</v>
      </c>
      <c r="O2867" t="str">
        <f t="shared" si="2105"/>
        <v>GTX</v>
      </c>
      <c r="P2867">
        <f t="shared" si="2106"/>
        <v>550</v>
      </c>
      <c r="Q2867" t="str">
        <f t="shared" si="2107"/>
        <v>Melvin Marxen</v>
      </c>
      <c r="R2867" t="str">
        <f t="shared" si="2108"/>
        <v>Central</v>
      </c>
    </row>
    <row r="2868" spans="1:18">
      <c r="A2868" t="s">
        <v>3032</v>
      </c>
      <c r="B2868" t="s">
        <v>25</v>
      </c>
      <c r="C2868" t="s">
        <v>59</v>
      </c>
      <c r="D2868" t="s">
        <v>297</v>
      </c>
      <c r="E2868" t="s">
        <v>52</v>
      </c>
      <c r="F2868" s="1">
        <v>42899</v>
      </c>
      <c r="G2868" s="1">
        <v>42963</v>
      </c>
      <c r="H2868">
        <v>0</v>
      </c>
      <c r="I2868" t="str">
        <f>VLOOKUP(pipeline!D2868,account,2,FALSE)</f>
        <v>medical</v>
      </c>
      <c r="J2868">
        <f t="shared" si="2100"/>
        <v>1986</v>
      </c>
      <c r="K2868">
        <f t="shared" si="2101"/>
        <v>647.18</v>
      </c>
      <c r="L2868">
        <f t="shared" si="2102"/>
        <v>1185</v>
      </c>
      <c r="M2868" t="str">
        <f t="shared" si="2103"/>
        <v>Kenya</v>
      </c>
      <c r="N2868">
        <f t="shared" si="2104"/>
        <v>0</v>
      </c>
      <c r="O2868" t="str">
        <f t="shared" si="2105"/>
        <v>GTX</v>
      </c>
      <c r="P2868">
        <f t="shared" si="2106"/>
        <v>5482</v>
      </c>
      <c r="Q2868" t="str">
        <f t="shared" si="2107"/>
        <v>Melvin Marxen</v>
      </c>
      <c r="R2868" t="str">
        <f t="shared" si="2108"/>
        <v>Central</v>
      </c>
    </row>
    <row r="2869" spans="1:18">
      <c r="A2869" t="s">
        <v>3033</v>
      </c>
      <c r="B2869" t="s">
        <v>34</v>
      </c>
      <c r="C2869" t="s">
        <v>55</v>
      </c>
      <c r="D2869" t="s">
        <v>218</v>
      </c>
      <c r="E2869" t="s">
        <v>50</v>
      </c>
      <c r="F2869" s="1">
        <v>42899</v>
      </c>
      <c r="G2869" s="1">
        <v>42975</v>
      </c>
      <c r="H2869">
        <v>496</v>
      </c>
      <c r="I2869" t="str">
        <f>VLOOKUP(pipeline!D2869,account,2,FALSE)</f>
        <v>technolgy</v>
      </c>
      <c r="J2869">
        <f t="shared" si="2100"/>
        <v>1992</v>
      </c>
      <c r="K2869">
        <f t="shared" si="2101"/>
        <v>1712.68</v>
      </c>
      <c r="L2869">
        <f t="shared" si="2102"/>
        <v>3194</v>
      </c>
      <c r="M2869" t="str">
        <f t="shared" si="2103"/>
        <v>United States</v>
      </c>
      <c r="N2869" t="str">
        <f t="shared" si="2104"/>
        <v>Acme Corporation</v>
      </c>
      <c r="O2869" t="str">
        <f t="shared" si="2105"/>
        <v>GTX</v>
      </c>
      <c r="P2869">
        <f t="shared" ref="P2869:P2880" si="2109">VLOOKUP(C2869,products,3,FALSE)</f>
        <v>550</v>
      </c>
      <c r="Q2869" t="str">
        <f t="shared" ref="Q2869:Q2880" si="2110">VLOOKUP(B2869,sales,2,FALSE)</f>
        <v>Rocco Neubert</v>
      </c>
      <c r="R2869" t="str">
        <f t="shared" ref="R2869:R2880" si="2111">VLOOKUP(B2869,sales,3,FALSE)</f>
        <v>East</v>
      </c>
    </row>
    <row r="2870" spans="1:18">
      <c r="A2870" t="s">
        <v>3034</v>
      </c>
      <c r="B2870" t="s">
        <v>8</v>
      </c>
      <c r="C2870" t="s">
        <v>57</v>
      </c>
      <c r="D2870" t="s">
        <v>203</v>
      </c>
      <c r="E2870" t="s">
        <v>50</v>
      </c>
      <c r="F2870" s="1">
        <v>42899</v>
      </c>
      <c r="G2870" s="1">
        <v>42974</v>
      </c>
      <c r="H2870">
        <v>3279</v>
      </c>
      <c r="I2870" t="str">
        <f>VLOOKUP(pipeline!D2870,account,2,FALSE)</f>
        <v>software</v>
      </c>
      <c r="J2870">
        <f t="shared" si="2100"/>
        <v>2002</v>
      </c>
      <c r="K2870">
        <f t="shared" si="2101"/>
        <v>987.39</v>
      </c>
      <c r="L2870">
        <f t="shared" si="2102"/>
        <v>2253</v>
      </c>
      <c r="M2870" t="str">
        <f t="shared" si="2103"/>
        <v>United States</v>
      </c>
      <c r="N2870">
        <f t="shared" si="2104"/>
        <v>0</v>
      </c>
      <c r="O2870" t="str">
        <f t="shared" si="2105"/>
        <v>MG</v>
      </c>
      <c r="P2870">
        <f t="shared" si="2109"/>
        <v>3393</v>
      </c>
      <c r="Q2870" t="str">
        <f t="shared" si="2110"/>
        <v>Cara Losch</v>
      </c>
      <c r="R2870" t="str">
        <f t="shared" si="2111"/>
        <v>East</v>
      </c>
    </row>
    <row r="2871" spans="1:18">
      <c r="A2871" t="s">
        <v>3035</v>
      </c>
      <c r="B2871" t="s">
        <v>26</v>
      </c>
      <c r="C2871" t="s">
        <v>56</v>
      </c>
      <c r="D2871" t="s">
        <v>238</v>
      </c>
      <c r="E2871" t="s">
        <v>52</v>
      </c>
      <c r="F2871" s="1">
        <v>42899</v>
      </c>
      <c r="G2871" s="1">
        <v>43006</v>
      </c>
      <c r="H2871">
        <v>0</v>
      </c>
      <c r="I2871" t="str">
        <f>VLOOKUP(pipeline!D2871,account,2,FALSE)</f>
        <v>marketing</v>
      </c>
      <c r="J2871">
        <f t="shared" si="2100"/>
        <v>2012</v>
      </c>
      <c r="K2871">
        <f t="shared" si="2101"/>
        <v>45.39</v>
      </c>
      <c r="L2871">
        <f t="shared" si="2102"/>
        <v>100</v>
      </c>
      <c r="M2871" t="str">
        <f t="shared" si="2103"/>
        <v>United States</v>
      </c>
      <c r="N2871" t="str">
        <f t="shared" si="2104"/>
        <v>Inity</v>
      </c>
      <c r="O2871" t="str">
        <f t="shared" si="2105"/>
        <v>MG</v>
      </c>
      <c r="P2871">
        <f t="shared" si="2109"/>
        <v>55</v>
      </c>
      <c r="Q2871" t="str">
        <f t="shared" si="2110"/>
        <v>Melvin Marxen</v>
      </c>
      <c r="R2871" t="str">
        <f t="shared" si="2111"/>
        <v>Central</v>
      </c>
    </row>
    <row r="2872" spans="1:18">
      <c r="A2872" t="s">
        <v>3036</v>
      </c>
      <c r="B2872" t="s">
        <v>37</v>
      </c>
      <c r="C2872" t="s">
        <v>56</v>
      </c>
      <c r="D2872" t="s">
        <v>106</v>
      </c>
      <c r="E2872" t="s">
        <v>50</v>
      </c>
      <c r="F2872" s="1">
        <v>42899</v>
      </c>
      <c r="G2872" s="1">
        <v>42913</v>
      </c>
      <c r="H2872">
        <v>68</v>
      </c>
      <c r="I2872" t="str">
        <f>VLOOKUP(pipeline!D2872,account,2,FALSE)</f>
        <v>software</v>
      </c>
      <c r="J2872">
        <f t="shared" si="2100"/>
        <v>1996</v>
      </c>
      <c r="K2872">
        <f t="shared" si="2101"/>
        <v>6354.87</v>
      </c>
      <c r="L2872">
        <f t="shared" si="2102"/>
        <v>16780</v>
      </c>
      <c r="M2872" t="str">
        <f t="shared" si="2103"/>
        <v>United States</v>
      </c>
      <c r="N2872" t="str">
        <f t="shared" si="2104"/>
        <v>Bubba Gump</v>
      </c>
      <c r="O2872" t="str">
        <f t="shared" si="2105"/>
        <v>MG</v>
      </c>
      <c r="P2872">
        <f t="shared" si="2109"/>
        <v>55</v>
      </c>
      <c r="Q2872" t="str">
        <f t="shared" si="2110"/>
        <v>Summer Sewald</v>
      </c>
      <c r="R2872" t="str">
        <f t="shared" si="2111"/>
        <v>West</v>
      </c>
    </row>
    <row r="2873" spans="1:18">
      <c r="A2873" t="s">
        <v>3037</v>
      </c>
      <c r="B2873" t="s">
        <v>27</v>
      </c>
      <c r="C2873" t="s">
        <v>55</v>
      </c>
      <c r="D2873" t="s">
        <v>108</v>
      </c>
      <c r="E2873" t="s">
        <v>52</v>
      </c>
      <c r="F2873" s="1">
        <v>42899</v>
      </c>
      <c r="G2873" s="1">
        <v>42970</v>
      </c>
      <c r="H2873">
        <v>0</v>
      </c>
      <c r="I2873" t="str">
        <f>VLOOKUP(pipeline!D2873,account,2,FALSE)</f>
        <v>telecommunications</v>
      </c>
      <c r="J2873">
        <f t="shared" si="2100"/>
        <v>1988</v>
      </c>
      <c r="K2873">
        <f t="shared" si="2101"/>
        <v>5266.09</v>
      </c>
      <c r="L2873">
        <f t="shared" si="2102"/>
        <v>8595</v>
      </c>
      <c r="M2873" t="str">
        <f t="shared" si="2103"/>
        <v>United States</v>
      </c>
      <c r="N2873" t="str">
        <f t="shared" si="2104"/>
        <v>Sonron</v>
      </c>
      <c r="O2873" t="str">
        <f t="shared" si="2105"/>
        <v>GTX</v>
      </c>
      <c r="P2873">
        <f t="shared" si="2109"/>
        <v>550</v>
      </c>
      <c r="Q2873" t="str">
        <f t="shared" si="2110"/>
        <v>Melvin Marxen</v>
      </c>
      <c r="R2873" t="str">
        <f t="shared" si="2111"/>
        <v>Central</v>
      </c>
    </row>
    <row r="2874" spans="1:18">
      <c r="A2874" t="s">
        <v>3038</v>
      </c>
      <c r="B2874" t="s">
        <v>40</v>
      </c>
      <c r="C2874" t="s">
        <v>58</v>
      </c>
      <c r="D2874" t="s">
        <v>119</v>
      </c>
      <c r="E2874" t="s">
        <v>53</v>
      </c>
      <c r="F2874" s="1">
        <v>42899</v>
      </c>
      <c r="I2874" t="str">
        <f>VLOOKUP(pipeline!D2874,account,2,FALSE)</f>
        <v>entertainment</v>
      </c>
      <c r="J2874">
        <f t="shared" ref="J2874:J2880" si="2112">VLOOKUP(D2874,account,3,FALSE)</f>
        <v>1992</v>
      </c>
      <c r="K2874">
        <f t="shared" ref="K2874:K2880" si="2113">VLOOKUP(D2874,account,4,FALSE)</f>
        <v>324.19</v>
      </c>
      <c r="L2874">
        <f t="shared" ref="L2874:L2880" si="2114">VLOOKUP(D2874,account,5,FALSE)</f>
        <v>978</v>
      </c>
      <c r="M2874" t="str">
        <f t="shared" ref="M2874:M2880" si="2115">VLOOKUP(D2874,account,6,FALSE)</f>
        <v>United States</v>
      </c>
      <c r="N2874">
        <f t="shared" ref="N2874:N2880" si="2116">VLOOKUP(D2874,accounts,7,FALSE)</f>
        <v>0</v>
      </c>
      <c r="O2874" t="str">
        <f t="shared" ref="O2874:O2880" si="2117">VLOOKUP(C2874,products,2,FALSE)</f>
        <v>GTX</v>
      </c>
      <c r="P2874">
        <f t="shared" si="2109"/>
        <v>1096</v>
      </c>
      <c r="Q2874" t="str">
        <f t="shared" si="2110"/>
        <v>Summer Sewald</v>
      </c>
      <c r="R2874" t="str">
        <f t="shared" si="2111"/>
        <v>West</v>
      </c>
    </row>
    <row r="2875" spans="1:18">
      <c r="A2875" t="s">
        <v>3039</v>
      </c>
      <c r="B2875" t="s">
        <v>29</v>
      </c>
      <c r="C2875" t="s">
        <v>58</v>
      </c>
      <c r="D2875" t="s">
        <v>241</v>
      </c>
      <c r="E2875" t="s">
        <v>52</v>
      </c>
      <c r="F2875" s="1">
        <v>42899</v>
      </c>
      <c r="G2875" s="1">
        <v>42968</v>
      </c>
      <c r="H2875">
        <v>0</v>
      </c>
      <c r="I2875" t="str">
        <f>VLOOKUP(pipeline!D2875,account,2,FALSE)</f>
        <v>finance</v>
      </c>
      <c r="J2875">
        <f t="shared" si="2112"/>
        <v>1991</v>
      </c>
      <c r="K2875">
        <f t="shared" si="2113"/>
        <v>2819.5</v>
      </c>
      <c r="L2875">
        <f t="shared" si="2114"/>
        <v>7227</v>
      </c>
      <c r="M2875" t="str">
        <f t="shared" si="2115"/>
        <v>United States</v>
      </c>
      <c r="N2875" t="str">
        <f t="shared" si="2116"/>
        <v>Golddex</v>
      </c>
      <c r="O2875" t="str">
        <f t="shared" si="2117"/>
        <v>GTX</v>
      </c>
      <c r="P2875">
        <f t="shared" si="2109"/>
        <v>1096</v>
      </c>
      <c r="Q2875" t="str">
        <f t="shared" si="2110"/>
        <v>Melvin Marxen</v>
      </c>
      <c r="R2875" t="str">
        <f t="shared" si="2111"/>
        <v>Central</v>
      </c>
    </row>
    <row r="2876" spans="1:18">
      <c r="A2876" t="s">
        <v>3040</v>
      </c>
      <c r="B2876" t="s">
        <v>23</v>
      </c>
      <c r="C2876" t="s">
        <v>56</v>
      </c>
      <c r="D2876" t="s">
        <v>97</v>
      </c>
      <c r="E2876" t="s">
        <v>50</v>
      </c>
      <c r="F2876" s="1">
        <v>42899</v>
      </c>
      <c r="G2876" s="1">
        <v>42901</v>
      </c>
      <c r="H2876">
        <v>59</v>
      </c>
      <c r="I2876" t="str">
        <f>VLOOKUP(pipeline!D2876,account,2,FALSE)</f>
        <v>medical</v>
      </c>
      <c r="J2876">
        <f t="shared" si="2112"/>
        <v>2012</v>
      </c>
      <c r="K2876">
        <f t="shared" si="2113"/>
        <v>587.34</v>
      </c>
      <c r="L2876">
        <f t="shared" si="2114"/>
        <v>1356</v>
      </c>
      <c r="M2876" t="str">
        <f t="shared" si="2115"/>
        <v>Philipines</v>
      </c>
      <c r="N2876">
        <f t="shared" si="2116"/>
        <v>0</v>
      </c>
      <c r="O2876" t="str">
        <f t="shared" si="2117"/>
        <v>MG</v>
      </c>
      <c r="P2876">
        <f t="shared" si="2109"/>
        <v>55</v>
      </c>
      <c r="Q2876" t="str">
        <f t="shared" si="2110"/>
        <v>Dustin Brinkmann</v>
      </c>
      <c r="R2876" t="str">
        <f t="shared" si="2111"/>
        <v>Central</v>
      </c>
    </row>
    <row r="2877" spans="1:18">
      <c r="A2877" t="s">
        <v>3041</v>
      </c>
      <c r="B2877" t="s">
        <v>17</v>
      </c>
      <c r="C2877" t="s">
        <v>57</v>
      </c>
      <c r="D2877" t="s">
        <v>112</v>
      </c>
      <c r="E2877" t="s">
        <v>50</v>
      </c>
      <c r="F2877" s="1">
        <v>42899</v>
      </c>
      <c r="G2877" s="1">
        <v>42912</v>
      </c>
      <c r="H2877">
        <v>3205</v>
      </c>
      <c r="I2877" t="str">
        <f>VLOOKUP(pipeline!D2877,account,2,FALSE)</f>
        <v>retail</v>
      </c>
      <c r="J2877">
        <f t="shared" si="2112"/>
        <v>1990</v>
      </c>
      <c r="K2877">
        <f t="shared" si="2113"/>
        <v>4968.91</v>
      </c>
      <c r="L2877">
        <f t="shared" si="2114"/>
        <v>7523</v>
      </c>
      <c r="M2877" t="str">
        <f t="shared" si="2115"/>
        <v>United States</v>
      </c>
      <c r="N2877">
        <f t="shared" si="2116"/>
        <v>0</v>
      </c>
      <c r="O2877" t="str">
        <f t="shared" si="2117"/>
        <v>MG</v>
      </c>
      <c r="P2877">
        <f t="shared" si="2109"/>
        <v>3393</v>
      </c>
      <c r="Q2877" t="str">
        <f t="shared" si="2110"/>
        <v>Celia Rouche</v>
      </c>
      <c r="R2877" t="str">
        <f t="shared" si="2111"/>
        <v>West</v>
      </c>
    </row>
    <row r="2878" spans="1:18">
      <c r="A2878" t="s">
        <v>3042</v>
      </c>
      <c r="B2878" t="s">
        <v>11</v>
      </c>
      <c r="C2878" t="s">
        <v>55</v>
      </c>
      <c r="D2878" t="s">
        <v>138</v>
      </c>
      <c r="E2878" t="s">
        <v>52</v>
      </c>
      <c r="F2878" s="1">
        <v>42899</v>
      </c>
      <c r="G2878" s="1">
        <v>42913</v>
      </c>
      <c r="H2878">
        <v>0</v>
      </c>
      <c r="I2878" t="str">
        <f>VLOOKUP(pipeline!D2878,account,2,FALSE)</f>
        <v>marketing</v>
      </c>
      <c r="J2878">
        <f t="shared" si="2112"/>
        <v>1984</v>
      </c>
      <c r="K2878">
        <f t="shared" si="2113"/>
        <v>3027.46</v>
      </c>
      <c r="L2878">
        <f t="shared" si="2114"/>
        <v>9516</v>
      </c>
      <c r="M2878" t="str">
        <f t="shared" si="2115"/>
        <v>Jordan</v>
      </c>
      <c r="N2878">
        <f t="shared" si="2116"/>
        <v>0</v>
      </c>
      <c r="O2878" t="str">
        <f t="shared" si="2117"/>
        <v>GTX</v>
      </c>
      <c r="P2878">
        <f t="shared" si="2109"/>
        <v>550</v>
      </c>
      <c r="Q2878" t="str">
        <f t="shared" si="2110"/>
        <v>Cara Losch</v>
      </c>
      <c r="R2878" t="str">
        <f t="shared" si="2111"/>
        <v>East</v>
      </c>
    </row>
    <row r="2879" spans="1:18">
      <c r="A2879" t="s">
        <v>3043</v>
      </c>
      <c r="B2879" t="s">
        <v>19</v>
      </c>
      <c r="C2879" t="s">
        <v>56</v>
      </c>
      <c r="D2879" t="s">
        <v>221</v>
      </c>
      <c r="E2879" t="s">
        <v>50</v>
      </c>
      <c r="F2879" s="1">
        <v>42900</v>
      </c>
      <c r="G2879" s="1">
        <v>42909</v>
      </c>
      <c r="H2879">
        <v>55</v>
      </c>
      <c r="I2879" t="str">
        <f>VLOOKUP(pipeline!D2879,account,2,FALSE)</f>
        <v>technolgy</v>
      </c>
      <c r="J2879">
        <f t="shared" si="2112"/>
        <v>2000</v>
      </c>
      <c r="K2879">
        <f t="shared" si="2113"/>
        <v>1223.72</v>
      </c>
      <c r="L2879">
        <f t="shared" si="2114"/>
        <v>2497</v>
      </c>
      <c r="M2879" t="str">
        <f t="shared" si="2115"/>
        <v>Norway</v>
      </c>
      <c r="N2879">
        <f t="shared" si="2116"/>
        <v>0</v>
      </c>
      <c r="O2879" t="str">
        <f t="shared" si="2117"/>
        <v>MG</v>
      </c>
      <c r="P2879">
        <f t="shared" si="2109"/>
        <v>55</v>
      </c>
      <c r="Q2879" t="str">
        <f t="shared" si="2110"/>
        <v>Dustin Brinkmann</v>
      </c>
      <c r="R2879" t="str">
        <f t="shared" si="2111"/>
        <v>Central</v>
      </c>
    </row>
    <row r="2880" spans="1:18">
      <c r="A2880" t="s">
        <v>3044</v>
      </c>
      <c r="B2880" t="s">
        <v>32</v>
      </c>
      <c r="C2880" t="s">
        <v>55</v>
      </c>
      <c r="D2880" t="s">
        <v>203</v>
      </c>
      <c r="E2880" t="s">
        <v>52</v>
      </c>
      <c r="F2880" s="1">
        <v>42900</v>
      </c>
      <c r="G2880" s="1">
        <v>42995</v>
      </c>
      <c r="H2880">
        <v>0</v>
      </c>
      <c r="I2880" t="str">
        <f>VLOOKUP(pipeline!D2880,account,2,FALSE)</f>
        <v>software</v>
      </c>
      <c r="J2880">
        <f t="shared" si="2112"/>
        <v>2002</v>
      </c>
      <c r="K2880">
        <f t="shared" si="2113"/>
        <v>987.39</v>
      </c>
      <c r="L2880">
        <f t="shared" si="2114"/>
        <v>2253</v>
      </c>
      <c r="M2880" t="str">
        <f t="shared" si="2115"/>
        <v>United States</v>
      </c>
      <c r="N2880">
        <f t="shared" si="2116"/>
        <v>0</v>
      </c>
      <c r="O2880" t="str">
        <f t="shared" si="2117"/>
        <v>GTX</v>
      </c>
      <c r="P2880">
        <f t="shared" si="2109"/>
        <v>550</v>
      </c>
      <c r="Q2880" t="str">
        <f t="shared" si="2110"/>
        <v>Rocco Neubert</v>
      </c>
      <c r="R2880" t="str">
        <f t="shared" si="2111"/>
        <v>East</v>
      </c>
    </row>
    <row r="2881" spans="1:18">
      <c r="A2881" t="s">
        <v>3045</v>
      </c>
      <c r="B2881" t="s">
        <v>7</v>
      </c>
      <c r="C2881" t="s">
        <v>55</v>
      </c>
      <c r="D2881" t="s">
        <v>121</v>
      </c>
      <c r="E2881" t="s">
        <v>50</v>
      </c>
      <c r="F2881" s="1">
        <v>42900</v>
      </c>
      <c r="G2881" s="1">
        <v>42980</v>
      </c>
      <c r="H2881">
        <v>525</v>
      </c>
      <c r="I2881" t="str">
        <f>VLOOKUP(pipeline!D2881,account,2,FALSE)</f>
        <v>retail</v>
      </c>
      <c r="J2881">
        <f t="shared" ref="J2881:J2886" si="2118">VLOOKUP(D2881,account,3,FALSE)</f>
        <v>1995</v>
      </c>
      <c r="K2881">
        <f t="shared" ref="K2881:K2886" si="2119">VLOOKUP(D2881,account,4,FALSE)</f>
        <v>5158.71</v>
      </c>
      <c r="L2881">
        <f t="shared" ref="L2881:L2886" si="2120">VLOOKUP(D2881,account,5,FALSE)</f>
        <v>17479</v>
      </c>
      <c r="M2881" t="str">
        <f t="shared" ref="M2881:M2886" si="2121">VLOOKUP(D2881,account,6,FALSE)</f>
        <v>Japan</v>
      </c>
      <c r="N2881">
        <f t="shared" ref="N2881:N2886" si="2122">VLOOKUP(D2881,accounts,7,FALSE)</f>
        <v>0</v>
      </c>
      <c r="O2881" t="str">
        <f t="shared" ref="O2881:O2886" si="2123">VLOOKUP(C2881,products,2,FALSE)</f>
        <v>GTX</v>
      </c>
      <c r="P2881">
        <f t="shared" ref="P2881:P2886" si="2124">VLOOKUP(C2881,products,3,FALSE)</f>
        <v>550</v>
      </c>
      <c r="Q2881" t="str">
        <f t="shared" ref="Q2881:Q2886" si="2125">VLOOKUP(B2881,sales,2,FALSE)</f>
        <v>Cara Losch</v>
      </c>
      <c r="R2881" t="str">
        <f t="shared" ref="R2881:R2886" si="2126">VLOOKUP(B2881,sales,3,FALSE)</f>
        <v>East</v>
      </c>
    </row>
    <row r="2882" spans="1:18">
      <c r="A2882" t="s">
        <v>3046</v>
      </c>
      <c r="B2882" t="s">
        <v>25</v>
      </c>
      <c r="C2882" t="s">
        <v>57</v>
      </c>
      <c r="D2882" t="s">
        <v>290</v>
      </c>
      <c r="E2882" t="s">
        <v>50</v>
      </c>
      <c r="F2882" s="1">
        <v>42900</v>
      </c>
      <c r="G2882" s="1">
        <v>42972</v>
      </c>
      <c r="H2882">
        <v>3455</v>
      </c>
      <c r="I2882" t="str">
        <f>VLOOKUP(pipeline!D2882,account,2,FALSE)</f>
        <v>medical</v>
      </c>
      <c r="J2882">
        <f t="shared" si="2118"/>
        <v>2002</v>
      </c>
      <c r="K2882">
        <f t="shared" si="2119"/>
        <v>3178.24</v>
      </c>
      <c r="L2882">
        <f t="shared" si="2120"/>
        <v>4540</v>
      </c>
      <c r="M2882" t="str">
        <f t="shared" si="2121"/>
        <v>United States</v>
      </c>
      <c r="N2882">
        <f t="shared" si="2122"/>
        <v>0</v>
      </c>
      <c r="O2882" t="str">
        <f t="shared" si="2123"/>
        <v>MG</v>
      </c>
      <c r="P2882">
        <f t="shared" si="2124"/>
        <v>3393</v>
      </c>
      <c r="Q2882" t="str">
        <f t="shared" si="2125"/>
        <v>Melvin Marxen</v>
      </c>
      <c r="R2882" t="str">
        <f t="shared" si="2126"/>
        <v>Central</v>
      </c>
    </row>
    <row r="2883" spans="1:18">
      <c r="A2883" t="s">
        <v>3047</v>
      </c>
      <c r="B2883" t="s">
        <v>13</v>
      </c>
      <c r="C2883" t="s">
        <v>57</v>
      </c>
      <c r="D2883" t="s">
        <v>205</v>
      </c>
      <c r="E2883" t="s">
        <v>50</v>
      </c>
      <c r="F2883" s="1">
        <v>42900</v>
      </c>
      <c r="G2883" s="1">
        <v>42911</v>
      </c>
      <c r="H2883">
        <v>3110</v>
      </c>
      <c r="I2883" t="str">
        <f>VLOOKUP(pipeline!D2883,account,2,FALSE)</f>
        <v>telecommunications</v>
      </c>
      <c r="J2883">
        <f t="shared" si="2118"/>
        <v>1995</v>
      </c>
      <c r="K2883">
        <f t="shared" si="2119"/>
        <v>1825.82</v>
      </c>
      <c r="L2883">
        <f t="shared" si="2120"/>
        <v>5595</v>
      </c>
      <c r="M2883" t="str">
        <f t="shared" si="2121"/>
        <v>United States</v>
      </c>
      <c r="N2883" t="str">
        <f t="shared" si="2122"/>
        <v>Sonron</v>
      </c>
      <c r="O2883" t="str">
        <f t="shared" si="2123"/>
        <v>MG</v>
      </c>
      <c r="P2883">
        <f t="shared" si="2124"/>
        <v>3393</v>
      </c>
      <c r="Q2883" t="str">
        <f t="shared" si="2125"/>
        <v>Celia Rouche</v>
      </c>
      <c r="R2883" t="str">
        <f t="shared" si="2126"/>
        <v>West</v>
      </c>
    </row>
    <row r="2884" spans="1:18">
      <c r="A2884" t="s">
        <v>3048</v>
      </c>
      <c r="B2884" t="s">
        <v>8</v>
      </c>
      <c r="C2884" t="s">
        <v>56</v>
      </c>
      <c r="D2884" t="s">
        <v>191</v>
      </c>
      <c r="E2884" t="s">
        <v>52</v>
      </c>
      <c r="F2884" s="1">
        <v>42900</v>
      </c>
      <c r="G2884" s="1">
        <v>42913</v>
      </c>
      <c r="H2884">
        <v>0</v>
      </c>
      <c r="I2884" t="str">
        <f>VLOOKUP(pipeline!D2884,account,2,FALSE)</f>
        <v>retail</v>
      </c>
      <c r="J2884">
        <f t="shared" si="2118"/>
        <v>2004</v>
      </c>
      <c r="K2884">
        <f t="shared" si="2119"/>
        <v>702.72</v>
      </c>
      <c r="L2884">
        <f t="shared" si="2120"/>
        <v>1831</v>
      </c>
      <c r="M2884" t="str">
        <f t="shared" si="2121"/>
        <v>United States</v>
      </c>
      <c r="N2884">
        <f t="shared" si="2122"/>
        <v>0</v>
      </c>
      <c r="O2884" t="str">
        <f t="shared" si="2123"/>
        <v>MG</v>
      </c>
      <c r="P2884">
        <f t="shared" si="2124"/>
        <v>55</v>
      </c>
      <c r="Q2884" t="str">
        <f t="shared" si="2125"/>
        <v>Cara Losch</v>
      </c>
      <c r="R2884" t="str">
        <f t="shared" si="2126"/>
        <v>East</v>
      </c>
    </row>
    <row r="2885" spans="1:18">
      <c r="A2885" t="s">
        <v>3049</v>
      </c>
      <c r="B2885" t="s">
        <v>14</v>
      </c>
      <c r="C2885" t="s">
        <v>59</v>
      </c>
      <c r="D2885" t="s">
        <v>106</v>
      </c>
      <c r="E2885" t="s">
        <v>50</v>
      </c>
      <c r="F2885" s="1">
        <v>42900</v>
      </c>
      <c r="G2885" s="1">
        <v>42989</v>
      </c>
      <c r="H2885">
        <v>5053</v>
      </c>
      <c r="I2885" t="str">
        <f>VLOOKUP(pipeline!D2885,account,2,FALSE)</f>
        <v>software</v>
      </c>
      <c r="J2885">
        <f t="shared" si="2118"/>
        <v>1996</v>
      </c>
      <c r="K2885">
        <f t="shared" si="2119"/>
        <v>6354.87</v>
      </c>
      <c r="L2885">
        <f t="shared" si="2120"/>
        <v>16780</v>
      </c>
      <c r="M2885" t="str">
        <f t="shared" si="2121"/>
        <v>United States</v>
      </c>
      <c r="N2885" t="str">
        <f t="shared" si="2122"/>
        <v>Bubba Gump</v>
      </c>
      <c r="O2885" t="str">
        <f t="shared" si="2123"/>
        <v>GTX</v>
      </c>
      <c r="P2885">
        <f t="shared" si="2124"/>
        <v>5482</v>
      </c>
      <c r="Q2885" t="str">
        <f t="shared" si="2125"/>
        <v>Celia Rouche</v>
      </c>
      <c r="R2885" t="str">
        <f t="shared" si="2126"/>
        <v>West</v>
      </c>
    </row>
    <row r="2886" spans="1:18">
      <c r="A2886" t="s">
        <v>3050</v>
      </c>
      <c r="B2886" t="s">
        <v>14</v>
      </c>
      <c r="C2886" t="s">
        <v>57</v>
      </c>
      <c r="D2886" t="s">
        <v>371</v>
      </c>
      <c r="E2886" t="s">
        <v>50</v>
      </c>
      <c r="F2886" s="1">
        <v>42900</v>
      </c>
      <c r="G2886" s="1">
        <v>42914</v>
      </c>
      <c r="H2886">
        <v>3539</v>
      </c>
      <c r="I2886" t="str">
        <f>VLOOKUP(pipeline!D2886,account,2,FALSE)</f>
        <v>retail</v>
      </c>
      <c r="J2886">
        <f t="shared" si="2118"/>
        <v>2003</v>
      </c>
      <c r="K2886">
        <f t="shared" si="2119"/>
        <v>223.8</v>
      </c>
      <c r="L2886">
        <f t="shared" si="2120"/>
        <v>299</v>
      </c>
      <c r="M2886" t="str">
        <f t="shared" si="2121"/>
        <v>United States</v>
      </c>
      <c r="N2886">
        <f t="shared" si="2122"/>
        <v>0</v>
      </c>
      <c r="O2886" t="str">
        <f t="shared" si="2123"/>
        <v>MG</v>
      </c>
      <c r="P2886">
        <f t="shared" si="2124"/>
        <v>3393</v>
      </c>
      <c r="Q2886" t="str">
        <f t="shared" si="2125"/>
        <v>Celia Rouche</v>
      </c>
      <c r="R2886" t="str">
        <f t="shared" si="2126"/>
        <v>West</v>
      </c>
    </row>
    <row r="2887" spans="1:18">
      <c r="A2887" t="s">
        <v>3051</v>
      </c>
      <c r="B2887" t="s">
        <v>27</v>
      </c>
      <c r="C2887" t="s">
        <v>55</v>
      </c>
      <c r="D2887" t="s">
        <v>155</v>
      </c>
      <c r="E2887" t="s">
        <v>50</v>
      </c>
      <c r="F2887" s="1">
        <v>42900</v>
      </c>
      <c r="G2887" s="1">
        <v>42970</v>
      </c>
      <c r="H2887">
        <v>580</v>
      </c>
      <c r="I2887" t="str">
        <f>VLOOKUP(pipeline!D2887,account,2,FALSE)</f>
        <v>technolgy</v>
      </c>
      <c r="J2887">
        <f t="shared" ref="J2887:J2906" si="2127">VLOOKUP(D2887,account,3,FALSE)</f>
        <v>1983</v>
      </c>
      <c r="K2887">
        <f t="shared" ref="K2887:K2906" si="2128">VLOOKUP(D2887,account,4,FALSE)</f>
        <v>1008.06</v>
      </c>
      <c r="L2887">
        <f t="shared" ref="L2887:L2906" si="2129">VLOOKUP(D2887,account,5,FALSE)</f>
        <v>1238</v>
      </c>
      <c r="M2887" t="str">
        <f t="shared" ref="M2887:M2906" si="2130">VLOOKUP(D2887,account,6,FALSE)</f>
        <v>United States</v>
      </c>
      <c r="N2887">
        <f t="shared" ref="N2887:N2906" si="2131">VLOOKUP(D2887,accounts,7,FALSE)</f>
        <v>0</v>
      </c>
      <c r="O2887" t="str">
        <f t="shared" ref="O2887:O2906" si="2132">VLOOKUP(C2887,products,2,FALSE)</f>
        <v>GTX</v>
      </c>
      <c r="P2887">
        <f t="shared" ref="P2887:P2898" si="2133">VLOOKUP(C2887,products,3,FALSE)</f>
        <v>550</v>
      </c>
      <c r="Q2887" t="str">
        <f t="shared" ref="Q2887:Q2898" si="2134">VLOOKUP(B2887,sales,2,FALSE)</f>
        <v>Melvin Marxen</v>
      </c>
      <c r="R2887" t="str">
        <f t="shared" ref="R2887:R2898" si="2135">VLOOKUP(B2887,sales,3,FALSE)</f>
        <v>Central</v>
      </c>
    </row>
    <row r="2888" spans="1:18">
      <c r="A2888" t="s">
        <v>3052</v>
      </c>
      <c r="B2888" t="s">
        <v>38</v>
      </c>
      <c r="C2888" t="s">
        <v>57</v>
      </c>
      <c r="D2888" t="s">
        <v>110</v>
      </c>
      <c r="E2888" t="s">
        <v>52</v>
      </c>
      <c r="F2888" s="1">
        <v>42900</v>
      </c>
      <c r="G2888" s="1">
        <v>42906</v>
      </c>
      <c r="H2888">
        <v>0</v>
      </c>
      <c r="I2888" t="str">
        <f>VLOOKUP(pipeline!D2888,account,2,FALSE)</f>
        <v>telecommunications</v>
      </c>
      <c r="J2888">
        <f t="shared" si="2127"/>
        <v>1994</v>
      </c>
      <c r="K2888">
        <f t="shared" si="2128"/>
        <v>1188.42</v>
      </c>
      <c r="L2888">
        <f t="shared" si="2129"/>
        <v>3015</v>
      </c>
      <c r="M2888" t="str">
        <f t="shared" si="2130"/>
        <v>United States</v>
      </c>
      <c r="N2888">
        <f t="shared" si="2131"/>
        <v>0</v>
      </c>
      <c r="O2888" t="str">
        <f t="shared" si="2132"/>
        <v>MG</v>
      </c>
      <c r="P2888">
        <f t="shared" si="2133"/>
        <v>3393</v>
      </c>
      <c r="Q2888" t="str">
        <f t="shared" si="2134"/>
        <v>Summer Sewald</v>
      </c>
      <c r="R2888" t="str">
        <f t="shared" si="2135"/>
        <v>West</v>
      </c>
    </row>
    <row r="2889" spans="1:18">
      <c r="A2889" t="s">
        <v>3053</v>
      </c>
      <c r="B2889" t="s">
        <v>21</v>
      </c>
      <c r="C2889" t="s">
        <v>57</v>
      </c>
      <c r="D2889" t="s">
        <v>117</v>
      </c>
      <c r="E2889" t="s">
        <v>50</v>
      </c>
      <c r="F2889" s="1">
        <v>42900</v>
      </c>
      <c r="G2889" s="1">
        <v>42903</v>
      </c>
      <c r="H2889">
        <v>3468</v>
      </c>
      <c r="I2889" t="str">
        <f>VLOOKUP(pipeline!D2889,account,2,FALSE)</f>
        <v>services</v>
      </c>
      <c r="J2889">
        <f t="shared" si="2127"/>
        <v>1997</v>
      </c>
      <c r="K2889">
        <f t="shared" si="2128"/>
        <v>2041.73</v>
      </c>
      <c r="L2889">
        <f t="shared" si="2129"/>
        <v>5276</v>
      </c>
      <c r="M2889" t="str">
        <f t="shared" si="2130"/>
        <v>United States</v>
      </c>
      <c r="N2889">
        <f t="shared" si="2131"/>
        <v>0</v>
      </c>
      <c r="O2889" t="str">
        <f t="shared" si="2132"/>
        <v>MG</v>
      </c>
      <c r="P2889">
        <f t="shared" si="2133"/>
        <v>3393</v>
      </c>
      <c r="Q2889" t="str">
        <f t="shared" si="2134"/>
        <v>Dustin Brinkmann</v>
      </c>
      <c r="R2889" t="str">
        <f t="shared" si="2135"/>
        <v>Central</v>
      </c>
    </row>
    <row r="2890" spans="1:18">
      <c r="A2890" t="s">
        <v>3054</v>
      </c>
      <c r="B2890" t="s">
        <v>15</v>
      </c>
      <c r="C2890" t="s">
        <v>60</v>
      </c>
      <c r="D2890" t="s">
        <v>108</v>
      </c>
      <c r="E2890" t="s">
        <v>53</v>
      </c>
      <c r="F2890" s="1">
        <v>42900</v>
      </c>
      <c r="I2890" t="str">
        <f>VLOOKUP(pipeline!D2890,account,2,FALSE)</f>
        <v>telecommunications</v>
      </c>
      <c r="J2890">
        <f t="shared" si="2127"/>
        <v>1988</v>
      </c>
      <c r="K2890">
        <f t="shared" si="2128"/>
        <v>5266.09</v>
      </c>
      <c r="L2890">
        <f t="shared" si="2129"/>
        <v>8595</v>
      </c>
      <c r="M2890" t="str">
        <f t="shared" si="2130"/>
        <v>United States</v>
      </c>
      <c r="N2890" t="str">
        <f t="shared" si="2131"/>
        <v>Sonron</v>
      </c>
      <c r="O2890" t="str">
        <f t="shared" si="2132"/>
        <v>GTK</v>
      </c>
      <c r="P2890">
        <f t="shared" si="2133"/>
        <v>26768</v>
      </c>
      <c r="Q2890" t="str">
        <f t="shared" si="2134"/>
        <v>Celia Rouche</v>
      </c>
      <c r="R2890" t="str">
        <f t="shared" si="2135"/>
        <v>West</v>
      </c>
    </row>
    <row r="2891" spans="1:18">
      <c r="A2891" t="s">
        <v>3055</v>
      </c>
      <c r="B2891" t="s">
        <v>29</v>
      </c>
      <c r="C2891" t="s">
        <v>56</v>
      </c>
      <c r="D2891" t="s">
        <v>89</v>
      </c>
      <c r="E2891" t="s">
        <v>50</v>
      </c>
      <c r="F2891" s="1">
        <v>42900</v>
      </c>
      <c r="G2891" s="1">
        <v>42997</v>
      </c>
      <c r="H2891">
        <v>54</v>
      </c>
      <c r="I2891" t="str">
        <f>VLOOKUP(pipeline!D2891,account,2,FALSE)</f>
        <v>medical</v>
      </c>
      <c r="J2891">
        <f t="shared" si="2127"/>
        <v>1992</v>
      </c>
      <c r="K2891">
        <f t="shared" si="2128"/>
        <v>3922.42</v>
      </c>
      <c r="L2891">
        <f t="shared" si="2129"/>
        <v>6837</v>
      </c>
      <c r="M2891" t="str">
        <f t="shared" si="2130"/>
        <v>United States</v>
      </c>
      <c r="N2891">
        <f t="shared" si="2131"/>
        <v>0</v>
      </c>
      <c r="O2891" t="str">
        <f t="shared" si="2132"/>
        <v>MG</v>
      </c>
      <c r="P2891">
        <f t="shared" si="2133"/>
        <v>55</v>
      </c>
      <c r="Q2891" t="str">
        <f t="shared" si="2134"/>
        <v>Melvin Marxen</v>
      </c>
      <c r="R2891" t="str">
        <f t="shared" si="2135"/>
        <v>Central</v>
      </c>
    </row>
    <row r="2892" spans="1:18">
      <c r="A2892" t="s">
        <v>3056</v>
      </c>
      <c r="B2892" t="s">
        <v>35</v>
      </c>
      <c r="C2892" t="s">
        <v>57</v>
      </c>
      <c r="D2892" t="s">
        <v>627</v>
      </c>
      <c r="E2892" t="s">
        <v>52</v>
      </c>
      <c r="F2892" s="1">
        <v>42900</v>
      </c>
      <c r="G2892" s="1">
        <v>42913</v>
      </c>
      <c r="H2892">
        <v>0</v>
      </c>
      <c r="I2892" t="str">
        <f>VLOOKUP(pipeline!D2892,account,2,FALSE)</f>
        <v>technolgy</v>
      </c>
      <c r="J2892">
        <f t="shared" si="2127"/>
        <v>1993</v>
      </c>
      <c r="K2892">
        <f t="shared" si="2128"/>
        <v>1242.32</v>
      </c>
      <c r="L2892">
        <f t="shared" si="2129"/>
        <v>3027</v>
      </c>
      <c r="M2892" t="str">
        <f t="shared" si="2130"/>
        <v>United States</v>
      </c>
      <c r="N2892" t="str">
        <f t="shared" si="2131"/>
        <v>Acme Corporation</v>
      </c>
      <c r="O2892" t="str">
        <f t="shared" si="2132"/>
        <v>MG</v>
      </c>
      <c r="P2892">
        <f t="shared" si="2133"/>
        <v>3393</v>
      </c>
      <c r="Q2892" t="str">
        <f t="shared" si="2134"/>
        <v>Rocco Neubert</v>
      </c>
      <c r="R2892" t="str">
        <f t="shared" si="2135"/>
        <v>East</v>
      </c>
    </row>
    <row r="2893" spans="1:18">
      <c r="A2893" t="s">
        <v>3057</v>
      </c>
      <c r="B2893" t="s">
        <v>23</v>
      </c>
      <c r="C2893" t="s">
        <v>56</v>
      </c>
      <c r="D2893" t="s">
        <v>238</v>
      </c>
      <c r="E2893" t="s">
        <v>52</v>
      </c>
      <c r="F2893" s="1">
        <v>42900</v>
      </c>
      <c r="G2893" s="1">
        <v>42958</v>
      </c>
      <c r="H2893">
        <v>0</v>
      </c>
      <c r="I2893" t="str">
        <f>VLOOKUP(pipeline!D2893,account,2,FALSE)</f>
        <v>marketing</v>
      </c>
      <c r="J2893">
        <f t="shared" si="2127"/>
        <v>2012</v>
      </c>
      <c r="K2893">
        <f t="shared" si="2128"/>
        <v>45.39</v>
      </c>
      <c r="L2893">
        <f t="shared" si="2129"/>
        <v>100</v>
      </c>
      <c r="M2893" t="str">
        <f t="shared" si="2130"/>
        <v>United States</v>
      </c>
      <c r="N2893" t="str">
        <f t="shared" si="2131"/>
        <v>Inity</v>
      </c>
      <c r="O2893" t="str">
        <f t="shared" si="2132"/>
        <v>MG</v>
      </c>
      <c r="P2893">
        <f t="shared" si="2133"/>
        <v>55</v>
      </c>
      <c r="Q2893" t="str">
        <f t="shared" si="2134"/>
        <v>Dustin Brinkmann</v>
      </c>
      <c r="R2893" t="str">
        <f t="shared" si="2135"/>
        <v>Central</v>
      </c>
    </row>
    <row r="2894" spans="1:18">
      <c r="A2894" t="s">
        <v>3058</v>
      </c>
      <c r="B2894" t="s">
        <v>10</v>
      </c>
      <c r="C2894" t="s">
        <v>56</v>
      </c>
      <c r="D2894" t="s">
        <v>245</v>
      </c>
      <c r="E2894" t="s">
        <v>52</v>
      </c>
      <c r="F2894" s="1">
        <v>42900</v>
      </c>
      <c r="G2894" s="1">
        <v>42967</v>
      </c>
      <c r="H2894">
        <v>0</v>
      </c>
      <c r="I2894" t="str">
        <f>VLOOKUP(pipeline!D2894,account,2,FALSE)</f>
        <v>retail</v>
      </c>
      <c r="J2894">
        <f t="shared" si="2127"/>
        <v>1990</v>
      </c>
      <c r="K2894">
        <f t="shared" si="2128"/>
        <v>2520.83</v>
      </c>
      <c r="L2894">
        <f t="shared" si="2129"/>
        <v>3502</v>
      </c>
      <c r="M2894" t="str">
        <f t="shared" si="2130"/>
        <v>United States</v>
      </c>
      <c r="N2894">
        <f t="shared" si="2131"/>
        <v>0</v>
      </c>
      <c r="O2894" t="str">
        <f t="shared" si="2132"/>
        <v>MG</v>
      </c>
      <c r="P2894">
        <f t="shared" si="2133"/>
        <v>55</v>
      </c>
      <c r="Q2894" t="str">
        <f t="shared" si="2134"/>
        <v>Cara Losch</v>
      </c>
      <c r="R2894" t="str">
        <f t="shared" si="2135"/>
        <v>East</v>
      </c>
    </row>
    <row r="2895" spans="1:18">
      <c r="A2895" t="s">
        <v>3059</v>
      </c>
      <c r="B2895" t="s">
        <v>31</v>
      </c>
      <c r="C2895" t="s">
        <v>59</v>
      </c>
      <c r="D2895" t="s">
        <v>127</v>
      </c>
      <c r="E2895" t="s">
        <v>50</v>
      </c>
      <c r="F2895" s="1">
        <v>42901</v>
      </c>
      <c r="G2895" s="1">
        <v>42914</v>
      </c>
      <c r="H2895">
        <v>6040</v>
      </c>
      <c r="I2895" t="str">
        <f>VLOOKUP(pipeline!D2895,account,2,FALSE)</f>
        <v>software</v>
      </c>
      <c r="J2895">
        <f t="shared" si="2127"/>
        <v>1979</v>
      </c>
      <c r="K2895">
        <f t="shared" si="2128"/>
        <v>4478.47</v>
      </c>
      <c r="L2895">
        <f t="shared" si="2129"/>
        <v>13809</v>
      </c>
      <c r="M2895" t="str">
        <f t="shared" si="2130"/>
        <v>United States</v>
      </c>
      <c r="N2895">
        <f t="shared" si="2131"/>
        <v>0</v>
      </c>
      <c r="O2895" t="str">
        <f t="shared" si="2132"/>
        <v>GTX</v>
      </c>
      <c r="P2895">
        <f t="shared" si="2133"/>
        <v>5482</v>
      </c>
      <c r="Q2895" t="str">
        <f t="shared" si="2134"/>
        <v>Rocco Neubert</v>
      </c>
      <c r="R2895" t="str">
        <f t="shared" si="2135"/>
        <v>East</v>
      </c>
    </row>
    <row r="2896" spans="1:18">
      <c r="A2896" t="s">
        <v>3060</v>
      </c>
      <c r="B2896" t="s">
        <v>20</v>
      </c>
      <c r="C2896" t="s">
        <v>57</v>
      </c>
      <c r="D2896" t="s">
        <v>129</v>
      </c>
      <c r="E2896" t="s">
        <v>50</v>
      </c>
      <c r="F2896" s="1">
        <v>42901</v>
      </c>
      <c r="G2896" s="1">
        <v>42911</v>
      </c>
      <c r="H2896">
        <v>3785</v>
      </c>
      <c r="I2896" t="str">
        <f>VLOOKUP(pipeline!D2896,account,2,FALSE)</f>
        <v>marketing</v>
      </c>
      <c r="J2896">
        <f t="shared" si="2127"/>
        <v>1995</v>
      </c>
      <c r="K2896">
        <f t="shared" si="2128"/>
        <v>2173.98</v>
      </c>
      <c r="L2896">
        <f t="shared" si="2129"/>
        <v>2928</v>
      </c>
      <c r="M2896" t="str">
        <f t="shared" si="2130"/>
        <v>United States</v>
      </c>
      <c r="N2896" t="str">
        <f t="shared" si="2131"/>
        <v>Inity</v>
      </c>
      <c r="O2896" t="str">
        <f t="shared" si="2132"/>
        <v>MG</v>
      </c>
      <c r="P2896">
        <f t="shared" si="2133"/>
        <v>3393</v>
      </c>
      <c r="Q2896" t="str">
        <f t="shared" si="2134"/>
        <v>Dustin Brinkmann</v>
      </c>
      <c r="R2896" t="str">
        <f t="shared" si="2135"/>
        <v>Central</v>
      </c>
    </row>
    <row r="2897" spans="1:18">
      <c r="A2897" t="s">
        <v>3061</v>
      </c>
      <c r="B2897" t="s">
        <v>7</v>
      </c>
      <c r="C2897" t="s">
        <v>58</v>
      </c>
      <c r="D2897" t="s">
        <v>294</v>
      </c>
      <c r="E2897" t="s">
        <v>52</v>
      </c>
      <c r="F2897" s="1">
        <v>42901</v>
      </c>
      <c r="G2897" s="1">
        <v>42997</v>
      </c>
      <c r="H2897">
        <v>0</v>
      </c>
      <c r="I2897" t="str">
        <f>VLOOKUP(pipeline!D2897,account,2,FALSE)</f>
        <v>retail</v>
      </c>
      <c r="J2897">
        <f t="shared" si="2127"/>
        <v>2010</v>
      </c>
      <c r="K2897">
        <f t="shared" si="2128"/>
        <v>71.12</v>
      </c>
      <c r="L2897">
        <f t="shared" si="2129"/>
        <v>144</v>
      </c>
      <c r="M2897" t="str">
        <f t="shared" si="2130"/>
        <v>United States</v>
      </c>
      <c r="N2897">
        <f t="shared" si="2131"/>
        <v>0</v>
      </c>
      <c r="O2897" t="str">
        <f t="shared" si="2132"/>
        <v>GTX</v>
      </c>
      <c r="P2897">
        <f t="shared" si="2133"/>
        <v>1096</v>
      </c>
      <c r="Q2897" t="str">
        <f t="shared" si="2134"/>
        <v>Cara Losch</v>
      </c>
      <c r="R2897" t="str">
        <f t="shared" si="2135"/>
        <v>East</v>
      </c>
    </row>
    <row r="2898" spans="1:18">
      <c r="A2898" t="s">
        <v>3062</v>
      </c>
      <c r="B2898" t="s">
        <v>33</v>
      </c>
      <c r="C2898" t="s">
        <v>55</v>
      </c>
      <c r="D2898" t="s">
        <v>248</v>
      </c>
      <c r="E2898" t="s">
        <v>50</v>
      </c>
      <c r="F2898" s="1">
        <v>42901</v>
      </c>
      <c r="G2898" s="1">
        <v>42912</v>
      </c>
      <c r="H2898">
        <v>420</v>
      </c>
      <c r="I2898" t="str">
        <f>VLOOKUP(pipeline!D2898,account,2,FALSE)</f>
        <v>telecommunications</v>
      </c>
      <c r="J2898">
        <f t="shared" si="2127"/>
        <v>1994</v>
      </c>
      <c r="K2898">
        <f t="shared" si="2128"/>
        <v>6395.05</v>
      </c>
      <c r="L2898">
        <f t="shared" si="2129"/>
        <v>20275</v>
      </c>
      <c r="M2898" t="str">
        <f t="shared" si="2130"/>
        <v>United States</v>
      </c>
      <c r="N2898">
        <f t="shared" si="2131"/>
        <v>0</v>
      </c>
      <c r="O2898" t="str">
        <f t="shared" si="2132"/>
        <v>GTX</v>
      </c>
      <c r="P2898">
        <f t="shared" si="2133"/>
        <v>550</v>
      </c>
      <c r="Q2898" t="str">
        <f t="shared" si="2134"/>
        <v>Rocco Neubert</v>
      </c>
      <c r="R2898" t="str">
        <f t="shared" si="2135"/>
        <v>East</v>
      </c>
    </row>
    <row r="2899" spans="1:18">
      <c r="A2899" t="s">
        <v>3063</v>
      </c>
      <c r="B2899" t="s">
        <v>25</v>
      </c>
      <c r="C2899" t="s">
        <v>57</v>
      </c>
      <c r="D2899" t="s">
        <v>170</v>
      </c>
      <c r="E2899" t="s">
        <v>50</v>
      </c>
      <c r="F2899" s="1">
        <v>42901</v>
      </c>
      <c r="G2899" s="1">
        <v>42987</v>
      </c>
      <c r="H2899">
        <v>2683</v>
      </c>
      <c r="I2899" t="str">
        <f>VLOOKUP(pipeline!D2899,account,2,FALSE)</f>
        <v>technolgy</v>
      </c>
      <c r="J2899">
        <f t="shared" si="2127"/>
        <v>1987</v>
      </c>
      <c r="K2899">
        <f t="shared" si="2128"/>
        <v>2938.67</v>
      </c>
      <c r="L2899">
        <f t="shared" si="2129"/>
        <v>8775</v>
      </c>
      <c r="M2899" t="str">
        <f t="shared" si="2130"/>
        <v>Panama</v>
      </c>
      <c r="N2899">
        <f t="shared" si="2131"/>
        <v>0</v>
      </c>
      <c r="O2899" t="str">
        <f t="shared" si="2132"/>
        <v>MG</v>
      </c>
      <c r="P2899">
        <f t="shared" ref="P2899:P2906" si="2136">VLOOKUP(C2899,products,3,FALSE)</f>
        <v>3393</v>
      </c>
      <c r="Q2899" t="str">
        <f t="shared" ref="Q2899:Q2906" si="2137">VLOOKUP(B2899,sales,2,FALSE)</f>
        <v>Melvin Marxen</v>
      </c>
      <c r="R2899" t="str">
        <f t="shared" ref="R2899:R2906" si="2138">VLOOKUP(B2899,sales,3,FALSE)</f>
        <v>Central</v>
      </c>
    </row>
    <row r="2900" spans="1:18">
      <c r="A2900" t="s">
        <v>3064</v>
      </c>
      <c r="B2900" t="s">
        <v>13</v>
      </c>
      <c r="C2900" t="s">
        <v>60</v>
      </c>
      <c r="D2900" t="s">
        <v>93</v>
      </c>
      <c r="E2900" t="s">
        <v>50</v>
      </c>
      <c r="F2900" s="1">
        <v>42901</v>
      </c>
      <c r="G2900" s="1">
        <v>42916</v>
      </c>
      <c r="H2900">
        <v>25464</v>
      </c>
      <c r="I2900" t="str">
        <f>VLOOKUP(pipeline!D2900,account,2,FALSE)</f>
        <v>entertainment</v>
      </c>
      <c r="J2900">
        <f t="shared" si="2127"/>
        <v>1993</v>
      </c>
      <c r="K2900">
        <f t="shared" si="2128"/>
        <v>4269.9</v>
      </c>
      <c r="L2900">
        <f t="shared" si="2129"/>
        <v>6472</v>
      </c>
      <c r="M2900" t="str">
        <f t="shared" si="2130"/>
        <v>United States</v>
      </c>
      <c r="N2900" t="str">
        <f t="shared" si="2131"/>
        <v>Massive Dynamic</v>
      </c>
      <c r="O2900" t="str">
        <f t="shared" si="2132"/>
        <v>GTK</v>
      </c>
      <c r="P2900">
        <f t="shared" si="2136"/>
        <v>26768</v>
      </c>
      <c r="Q2900" t="str">
        <f t="shared" si="2137"/>
        <v>Celia Rouche</v>
      </c>
      <c r="R2900" t="str">
        <f t="shared" si="2138"/>
        <v>West</v>
      </c>
    </row>
    <row r="2901" spans="1:18">
      <c r="A2901" t="s">
        <v>3065</v>
      </c>
      <c r="B2901" t="s">
        <v>27</v>
      </c>
      <c r="C2901" t="s">
        <v>55</v>
      </c>
      <c r="D2901" t="s">
        <v>306</v>
      </c>
      <c r="E2901" t="s">
        <v>50</v>
      </c>
      <c r="F2901" s="1">
        <v>42901</v>
      </c>
      <c r="G2901" s="1">
        <v>42987</v>
      </c>
      <c r="H2901">
        <v>460</v>
      </c>
      <c r="I2901" t="str">
        <f>VLOOKUP(pipeline!D2901,account,2,FALSE)</f>
        <v>technolgy</v>
      </c>
      <c r="J2901">
        <f t="shared" si="2127"/>
        <v>1997</v>
      </c>
      <c r="K2901">
        <f t="shared" si="2128"/>
        <v>8170.38</v>
      </c>
      <c r="L2901">
        <f t="shared" si="2129"/>
        <v>16499</v>
      </c>
      <c r="M2901" t="str">
        <f t="shared" si="2130"/>
        <v>Korea</v>
      </c>
      <c r="N2901">
        <f t="shared" si="2131"/>
        <v>0</v>
      </c>
      <c r="O2901" t="str">
        <f t="shared" si="2132"/>
        <v>GTX</v>
      </c>
      <c r="P2901">
        <f t="shared" si="2136"/>
        <v>550</v>
      </c>
      <c r="Q2901" t="str">
        <f t="shared" si="2137"/>
        <v>Melvin Marxen</v>
      </c>
      <c r="R2901" t="str">
        <f t="shared" si="2138"/>
        <v>Central</v>
      </c>
    </row>
    <row r="2902" spans="1:18">
      <c r="A2902" t="s">
        <v>3066</v>
      </c>
      <c r="B2902" t="s">
        <v>27</v>
      </c>
      <c r="C2902" t="s">
        <v>55</v>
      </c>
      <c r="D2902" t="s">
        <v>155</v>
      </c>
      <c r="E2902" t="s">
        <v>50</v>
      </c>
      <c r="F2902" s="1">
        <v>42901</v>
      </c>
      <c r="G2902" s="1">
        <v>42914</v>
      </c>
      <c r="H2902">
        <v>546</v>
      </c>
      <c r="I2902" t="str">
        <f>VLOOKUP(pipeline!D2902,account,2,FALSE)</f>
        <v>technolgy</v>
      </c>
      <c r="J2902">
        <f t="shared" si="2127"/>
        <v>1983</v>
      </c>
      <c r="K2902">
        <f t="shared" si="2128"/>
        <v>1008.06</v>
      </c>
      <c r="L2902">
        <f t="shared" si="2129"/>
        <v>1238</v>
      </c>
      <c r="M2902" t="str">
        <f t="shared" si="2130"/>
        <v>United States</v>
      </c>
      <c r="N2902">
        <f t="shared" si="2131"/>
        <v>0</v>
      </c>
      <c r="O2902" t="str">
        <f t="shared" si="2132"/>
        <v>GTX</v>
      </c>
      <c r="P2902">
        <f t="shared" si="2136"/>
        <v>550</v>
      </c>
      <c r="Q2902" t="str">
        <f t="shared" si="2137"/>
        <v>Melvin Marxen</v>
      </c>
      <c r="R2902" t="str">
        <f t="shared" si="2138"/>
        <v>Central</v>
      </c>
    </row>
    <row r="2903" spans="1:18">
      <c r="A2903" t="s">
        <v>3067</v>
      </c>
      <c r="B2903" t="s">
        <v>27</v>
      </c>
      <c r="C2903" t="s">
        <v>58</v>
      </c>
      <c r="D2903" t="s">
        <v>149</v>
      </c>
      <c r="E2903" t="s">
        <v>50</v>
      </c>
      <c r="F2903" s="1">
        <v>42901</v>
      </c>
      <c r="G2903" s="1">
        <v>43003</v>
      </c>
      <c r="H2903">
        <v>918</v>
      </c>
      <c r="I2903" t="str">
        <f>VLOOKUP(pipeline!D2903,account,2,FALSE)</f>
        <v>technolgy</v>
      </c>
      <c r="J2903">
        <f t="shared" si="2127"/>
        <v>2005</v>
      </c>
      <c r="K2903">
        <f t="shared" si="2128"/>
        <v>1520.66</v>
      </c>
      <c r="L2903">
        <f t="shared" si="2129"/>
        <v>1806</v>
      </c>
      <c r="M2903" t="str">
        <f t="shared" si="2130"/>
        <v>United States</v>
      </c>
      <c r="N2903">
        <f t="shared" si="2131"/>
        <v>0</v>
      </c>
      <c r="O2903" t="str">
        <f t="shared" si="2132"/>
        <v>GTX</v>
      </c>
      <c r="P2903">
        <f t="shared" si="2136"/>
        <v>1096</v>
      </c>
      <c r="Q2903" t="str">
        <f t="shared" si="2137"/>
        <v>Melvin Marxen</v>
      </c>
      <c r="R2903" t="str">
        <f t="shared" si="2138"/>
        <v>Central</v>
      </c>
    </row>
    <row r="2904" spans="1:18">
      <c r="A2904" t="s">
        <v>3068</v>
      </c>
      <c r="B2904" t="s">
        <v>21</v>
      </c>
      <c r="C2904" t="s">
        <v>57</v>
      </c>
      <c r="D2904" t="s">
        <v>216</v>
      </c>
      <c r="E2904" t="s">
        <v>52</v>
      </c>
      <c r="F2904" s="1">
        <v>42901</v>
      </c>
      <c r="G2904" s="1">
        <v>42915</v>
      </c>
      <c r="H2904">
        <v>0</v>
      </c>
      <c r="I2904" t="str">
        <f>VLOOKUP(pipeline!D2904,account,2,FALSE)</f>
        <v>entertainment</v>
      </c>
      <c r="J2904">
        <f t="shared" si="2127"/>
        <v>1998</v>
      </c>
      <c r="K2904">
        <f t="shared" si="2128"/>
        <v>217.87</v>
      </c>
      <c r="L2904">
        <f t="shared" si="2129"/>
        <v>551</v>
      </c>
      <c r="M2904" t="str">
        <f t="shared" si="2130"/>
        <v>United States</v>
      </c>
      <c r="N2904">
        <f t="shared" si="2131"/>
        <v>0</v>
      </c>
      <c r="O2904" t="str">
        <f t="shared" si="2132"/>
        <v>MG</v>
      </c>
      <c r="P2904">
        <f t="shared" si="2136"/>
        <v>3393</v>
      </c>
      <c r="Q2904" t="str">
        <f t="shared" si="2137"/>
        <v>Dustin Brinkmann</v>
      </c>
      <c r="R2904" t="str">
        <f t="shared" si="2138"/>
        <v>Central</v>
      </c>
    </row>
    <row r="2905" spans="1:18">
      <c r="A2905" t="s">
        <v>3069</v>
      </c>
      <c r="B2905" t="s">
        <v>21</v>
      </c>
      <c r="C2905" t="s">
        <v>57</v>
      </c>
      <c r="D2905" t="s">
        <v>184</v>
      </c>
      <c r="E2905" t="s">
        <v>50</v>
      </c>
      <c r="F2905" s="1">
        <v>42901</v>
      </c>
      <c r="G2905" s="1">
        <v>42949</v>
      </c>
      <c r="H2905">
        <v>3018</v>
      </c>
      <c r="I2905" t="str">
        <f>VLOOKUP(pipeline!D2905,account,2,FALSE)</f>
        <v>retail</v>
      </c>
      <c r="J2905">
        <f t="shared" si="2127"/>
        <v>1995</v>
      </c>
      <c r="K2905">
        <f t="shared" si="2128"/>
        <v>332.43</v>
      </c>
      <c r="L2905">
        <f t="shared" si="2129"/>
        <v>799</v>
      </c>
      <c r="M2905" t="str">
        <f t="shared" si="2130"/>
        <v>United States</v>
      </c>
      <c r="N2905">
        <f t="shared" si="2131"/>
        <v>0</v>
      </c>
      <c r="O2905" t="str">
        <f t="shared" si="2132"/>
        <v>MG</v>
      </c>
      <c r="P2905">
        <f t="shared" si="2136"/>
        <v>3393</v>
      </c>
      <c r="Q2905" t="str">
        <f t="shared" si="2137"/>
        <v>Dustin Brinkmann</v>
      </c>
      <c r="R2905" t="str">
        <f t="shared" si="2138"/>
        <v>Central</v>
      </c>
    </row>
    <row r="2906" spans="1:18">
      <c r="A2906" t="s">
        <v>3070</v>
      </c>
      <c r="B2906" t="s">
        <v>15</v>
      </c>
      <c r="C2906" t="s">
        <v>56</v>
      </c>
      <c r="D2906" t="s">
        <v>101</v>
      </c>
      <c r="E2906" t="s">
        <v>50</v>
      </c>
      <c r="F2906" s="1">
        <v>42901</v>
      </c>
      <c r="G2906" s="1">
        <v>42971</v>
      </c>
      <c r="H2906">
        <v>52</v>
      </c>
      <c r="I2906" t="str">
        <f>VLOOKUP(pipeline!D2906,account,2,FALSE)</f>
        <v>telecommunications</v>
      </c>
      <c r="J2906">
        <f t="shared" si="2127"/>
        <v>1999</v>
      </c>
      <c r="K2906">
        <f t="shared" si="2128"/>
        <v>1699.85</v>
      </c>
      <c r="L2906">
        <f t="shared" si="2129"/>
        <v>5108</v>
      </c>
      <c r="M2906" t="str">
        <f t="shared" si="2130"/>
        <v>United States</v>
      </c>
      <c r="N2906">
        <f t="shared" si="2131"/>
        <v>0</v>
      </c>
      <c r="O2906" t="str">
        <f t="shared" si="2132"/>
        <v>MG</v>
      </c>
      <c r="P2906">
        <f t="shared" si="2136"/>
        <v>55</v>
      </c>
      <c r="Q2906" t="str">
        <f t="shared" si="2137"/>
        <v>Celia Rouche</v>
      </c>
      <c r="R2906" t="str">
        <f t="shared" si="2138"/>
        <v>West</v>
      </c>
    </row>
    <row r="2907" spans="1:18">
      <c r="A2907" t="s">
        <v>3071</v>
      </c>
      <c r="B2907" t="s">
        <v>35</v>
      </c>
      <c r="C2907" t="s">
        <v>56</v>
      </c>
      <c r="D2907" t="s">
        <v>180</v>
      </c>
      <c r="E2907" t="s">
        <v>50</v>
      </c>
      <c r="F2907" s="1">
        <v>42901</v>
      </c>
      <c r="G2907" s="1">
        <v>42951</v>
      </c>
      <c r="H2907">
        <v>50</v>
      </c>
      <c r="I2907" t="str">
        <f>VLOOKUP(pipeline!D2907,account,2,FALSE)</f>
        <v>medical</v>
      </c>
      <c r="J2907">
        <f t="shared" ref="J2907:J2912" si="2139">VLOOKUP(D2907,account,3,FALSE)</f>
        <v>1991</v>
      </c>
      <c r="K2907">
        <f t="shared" ref="K2907:K2912" si="2140">VLOOKUP(D2907,account,4,FALSE)</f>
        <v>326.82</v>
      </c>
      <c r="L2907">
        <f t="shared" ref="L2907:L2912" si="2141">VLOOKUP(D2907,account,5,FALSE)</f>
        <v>1016</v>
      </c>
      <c r="M2907" t="str">
        <f t="shared" ref="M2907:M2912" si="2142">VLOOKUP(D2907,account,6,FALSE)</f>
        <v>United States</v>
      </c>
      <c r="N2907">
        <f t="shared" ref="N2907:N2912" si="2143">VLOOKUP(D2907,accounts,7,FALSE)</f>
        <v>0</v>
      </c>
      <c r="O2907" t="str">
        <f t="shared" ref="O2907:O2912" si="2144">VLOOKUP(C2907,products,2,FALSE)</f>
        <v>MG</v>
      </c>
      <c r="P2907">
        <f t="shared" ref="P2907:P2938" si="2145">VLOOKUP(C2907,products,3,FALSE)</f>
        <v>55</v>
      </c>
      <c r="Q2907" t="str">
        <f t="shared" ref="Q2907:Q2938" si="2146">VLOOKUP(B2907,sales,2,FALSE)</f>
        <v>Rocco Neubert</v>
      </c>
      <c r="R2907" t="str">
        <f t="shared" ref="R2907:R2938" si="2147">VLOOKUP(B2907,sales,3,FALSE)</f>
        <v>East</v>
      </c>
    </row>
    <row r="2908" spans="1:18">
      <c r="A2908" t="s">
        <v>3072</v>
      </c>
      <c r="B2908" t="s">
        <v>9</v>
      </c>
      <c r="C2908" t="s">
        <v>55</v>
      </c>
      <c r="D2908" t="s">
        <v>124</v>
      </c>
      <c r="E2908" t="s">
        <v>50</v>
      </c>
      <c r="F2908" s="1">
        <v>42901</v>
      </c>
      <c r="G2908" s="1">
        <v>42991</v>
      </c>
      <c r="H2908">
        <v>524</v>
      </c>
      <c r="I2908" t="str">
        <f>VLOOKUP(pipeline!D2908,account,2,FALSE)</f>
        <v>entertainment</v>
      </c>
      <c r="J2908">
        <f t="shared" si="2139"/>
        <v>1989</v>
      </c>
      <c r="K2908">
        <f t="shared" si="2140"/>
        <v>3838.39</v>
      </c>
      <c r="L2908">
        <f t="shared" si="2141"/>
        <v>8274</v>
      </c>
      <c r="M2908" t="str">
        <f t="shared" si="2142"/>
        <v>United States</v>
      </c>
      <c r="N2908">
        <f t="shared" si="2143"/>
        <v>0</v>
      </c>
      <c r="O2908" t="str">
        <f t="shared" si="2144"/>
        <v>GTX</v>
      </c>
      <c r="P2908">
        <f t="shared" si="2145"/>
        <v>550</v>
      </c>
      <c r="Q2908" t="str">
        <f t="shared" si="2146"/>
        <v>Cara Losch</v>
      </c>
      <c r="R2908" t="str">
        <f t="shared" si="2147"/>
        <v>East</v>
      </c>
    </row>
    <row r="2909" spans="1:18">
      <c r="A2909" t="s">
        <v>3073</v>
      </c>
      <c r="B2909" t="s">
        <v>9</v>
      </c>
      <c r="C2909" t="s">
        <v>57</v>
      </c>
      <c r="D2909" t="s">
        <v>124</v>
      </c>
      <c r="E2909" t="s">
        <v>50</v>
      </c>
      <c r="F2909" s="1">
        <v>42901</v>
      </c>
      <c r="G2909" s="1">
        <v>42915</v>
      </c>
      <c r="H2909">
        <v>3306</v>
      </c>
      <c r="I2909" t="str">
        <f>VLOOKUP(pipeline!D2909,account,2,FALSE)</f>
        <v>entertainment</v>
      </c>
      <c r="J2909">
        <f t="shared" si="2139"/>
        <v>1989</v>
      </c>
      <c r="K2909">
        <f t="shared" si="2140"/>
        <v>3838.39</v>
      </c>
      <c r="L2909">
        <f t="shared" si="2141"/>
        <v>8274</v>
      </c>
      <c r="M2909" t="str">
        <f t="shared" si="2142"/>
        <v>United States</v>
      </c>
      <c r="N2909">
        <f t="shared" si="2143"/>
        <v>0</v>
      </c>
      <c r="O2909" t="str">
        <f t="shared" si="2144"/>
        <v>MG</v>
      </c>
      <c r="P2909">
        <f t="shared" si="2145"/>
        <v>3393</v>
      </c>
      <c r="Q2909" t="str">
        <f t="shared" si="2146"/>
        <v>Cara Losch</v>
      </c>
      <c r="R2909" t="str">
        <f t="shared" si="2147"/>
        <v>East</v>
      </c>
    </row>
    <row r="2910" spans="1:18">
      <c r="A2910" t="s">
        <v>3074</v>
      </c>
      <c r="B2910" t="s">
        <v>17</v>
      </c>
      <c r="C2910" t="s">
        <v>56</v>
      </c>
      <c r="D2910" t="s">
        <v>87</v>
      </c>
      <c r="E2910" t="s">
        <v>50</v>
      </c>
      <c r="F2910" s="1">
        <v>42901</v>
      </c>
      <c r="G2910" s="1">
        <v>42908</v>
      </c>
      <c r="H2910">
        <v>54</v>
      </c>
      <c r="I2910" t="str">
        <f>VLOOKUP(pipeline!D2910,account,2,FALSE)</f>
        <v>services</v>
      </c>
      <c r="J2910">
        <f t="shared" si="2139"/>
        <v>1982</v>
      </c>
      <c r="K2910">
        <f t="shared" si="2140"/>
        <v>792.46</v>
      </c>
      <c r="L2910">
        <f t="shared" si="2141"/>
        <v>1299</v>
      </c>
      <c r="M2910" t="str">
        <f t="shared" si="2142"/>
        <v>United States</v>
      </c>
      <c r="N2910">
        <f t="shared" si="2143"/>
        <v>0</v>
      </c>
      <c r="O2910" t="str">
        <f t="shared" si="2144"/>
        <v>MG</v>
      </c>
      <c r="P2910">
        <f t="shared" si="2145"/>
        <v>55</v>
      </c>
      <c r="Q2910" t="str">
        <f t="shared" si="2146"/>
        <v>Celia Rouche</v>
      </c>
      <c r="R2910" t="str">
        <f t="shared" si="2147"/>
        <v>West</v>
      </c>
    </row>
    <row r="2911" spans="1:18">
      <c r="A2911" t="s">
        <v>3075</v>
      </c>
      <c r="B2911" t="s">
        <v>17</v>
      </c>
      <c r="C2911" t="s">
        <v>56</v>
      </c>
      <c r="D2911" t="s">
        <v>306</v>
      </c>
      <c r="E2911" t="s">
        <v>50</v>
      </c>
      <c r="F2911" s="1">
        <v>42901</v>
      </c>
      <c r="G2911" s="1">
        <v>42914</v>
      </c>
      <c r="H2911">
        <v>53</v>
      </c>
      <c r="I2911" t="str">
        <f>VLOOKUP(pipeline!D2911,account,2,FALSE)</f>
        <v>technolgy</v>
      </c>
      <c r="J2911">
        <f t="shared" si="2139"/>
        <v>1997</v>
      </c>
      <c r="K2911">
        <f t="shared" si="2140"/>
        <v>8170.38</v>
      </c>
      <c r="L2911">
        <f t="shared" si="2141"/>
        <v>16499</v>
      </c>
      <c r="M2911" t="str">
        <f t="shared" si="2142"/>
        <v>Korea</v>
      </c>
      <c r="N2911">
        <f t="shared" si="2143"/>
        <v>0</v>
      </c>
      <c r="O2911" t="str">
        <f t="shared" si="2144"/>
        <v>MG</v>
      </c>
      <c r="P2911">
        <f t="shared" si="2145"/>
        <v>55</v>
      </c>
      <c r="Q2911" t="str">
        <f t="shared" si="2146"/>
        <v>Celia Rouche</v>
      </c>
      <c r="R2911" t="str">
        <f t="shared" si="2147"/>
        <v>West</v>
      </c>
    </row>
    <row r="2912" spans="1:18">
      <c r="A2912" t="s">
        <v>3076</v>
      </c>
      <c r="B2912" t="s">
        <v>11</v>
      </c>
      <c r="C2912" t="s">
        <v>55</v>
      </c>
      <c r="D2912" t="s">
        <v>350</v>
      </c>
      <c r="E2912" t="s">
        <v>50</v>
      </c>
      <c r="F2912" s="1">
        <v>42901</v>
      </c>
      <c r="G2912" s="1">
        <v>42976</v>
      </c>
      <c r="H2912">
        <v>514</v>
      </c>
      <c r="I2912" t="str">
        <f>VLOOKUP(pipeline!D2912,account,2,FALSE)</f>
        <v>technolgy</v>
      </c>
      <c r="J2912">
        <f t="shared" si="2139"/>
        <v>2011</v>
      </c>
      <c r="K2912">
        <f t="shared" si="2140"/>
        <v>40.79</v>
      </c>
      <c r="L2912">
        <f t="shared" si="2141"/>
        <v>142</v>
      </c>
      <c r="M2912" t="str">
        <f t="shared" si="2142"/>
        <v>China</v>
      </c>
      <c r="N2912">
        <f t="shared" si="2143"/>
        <v>0</v>
      </c>
      <c r="O2912" t="str">
        <f t="shared" si="2144"/>
        <v>GTX</v>
      </c>
      <c r="P2912">
        <f t="shared" si="2145"/>
        <v>550</v>
      </c>
      <c r="Q2912" t="str">
        <f t="shared" si="2146"/>
        <v>Cara Losch</v>
      </c>
      <c r="R2912" t="str">
        <f t="shared" si="2147"/>
        <v>East</v>
      </c>
    </row>
    <row r="2913" spans="1:18">
      <c r="A2913" t="s">
        <v>3077</v>
      </c>
      <c r="B2913" t="s">
        <v>32</v>
      </c>
      <c r="C2913" t="s">
        <v>56</v>
      </c>
      <c r="D2913" t="s">
        <v>627</v>
      </c>
      <c r="E2913" t="s">
        <v>53</v>
      </c>
      <c r="F2913" s="1">
        <v>42902</v>
      </c>
      <c r="I2913" t="str">
        <f>VLOOKUP(pipeline!D2913,account,2,FALSE)</f>
        <v>technolgy</v>
      </c>
      <c r="J2913">
        <f t="shared" ref="J2913:J2924" si="2148">VLOOKUP(D2913,account,3,FALSE)</f>
        <v>1993</v>
      </c>
      <c r="K2913">
        <f t="shared" ref="K2913:K2924" si="2149">VLOOKUP(D2913,account,4,FALSE)</f>
        <v>1242.32</v>
      </c>
      <c r="L2913">
        <f t="shared" ref="L2913:L2924" si="2150">VLOOKUP(D2913,account,5,FALSE)</f>
        <v>3027</v>
      </c>
      <c r="M2913" t="str">
        <f t="shared" ref="M2913:M2924" si="2151">VLOOKUP(D2913,account,6,FALSE)</f>
        <v>United States</v>
      </c>
      <c r="N2913" t="str">
        <f t="shared" ref="N2913:N2924" si="2152">VLOOKUP(D2913,accounts,7,FALSE)</f>
        <v>Acme Corporation</v>
      </c>
      <c r="O2913" t="str">
        <f t="shared" ref="O2913:O2924" si="2153">VLOOKUP(C2913,products,2,FALSE)</f>
        <v>MG</v>
      </c>
      <c r="P2913">
        <f t="shared" si="2145"/>
        <v>55</v>
      </c>
      <c r="Q2913" t="str">
        <f t="shared" si="2146"/>
        <v>Rocco Neubert</v>
      </c>
      <c r="R2913" t="str">
        <f t="shared" si="2147"/>
        <v>East</v>
      </c>
    </row>
    <row r="2914" spans="1:18">
      <c r="A2914" t="s">
        <v>3078</v>
      </c>
      <c r="B2914" t="s">
        <v>33</v>
      </c>
      <c r="C2914" t="s">
        <v>58</v>
      </c>
      <c r="D2914" t="s">
        <v>210</v>
      </c>
      <c r="E2914" t="s">
        <v>50</v>
      </c>
      <c r="F2914" s="1">
        <v>42902</v>
      </c>
      <c r="G2914" s="1">
        <v>42911</v>
      </c>
      <c r="H2914">
        <v>985</v>
      </c>
      <c r="I2914" t="str">
        <f>VLOOKUP(pipeline!D2914,account,2,FALSE)</f>
        <v>technolgy</v>
      </c>
      <c r="J2914">
        <f t="shared" si="2148"/>
        <v>1980</v>
      </c>
      <c r="K2914">
        <f t="shared" si="2149"/>
        <v>7708.38</v>
      </c>
      <c r="L2914">
        <f t="shared" si="2150"/>
        <v>13756</v>
      </c>
      <c r="M2914" t="str">
        <f t="shared" si="2151"/>
        <v>United States</v>
      </c>
      <c r="N2914">
        <f t="shared" si="2152"/>
        <v>0</v>
      </c>
      <c r="O2914" t="str">
        <f t="shared" si="2153"/>
        <v>GTX</v>
      </c>
      <c r="P2914">
        <f t="shared" si="2145"/>
        <v>1096</v>
      </c>
      <c r="Q2914" t="str">
        <f t="shared" si="2146"/>
        <v>Rocco Neubert</v>
      </c>
      <c r="R2914" t="str">
        <f t="shared" si="2147"/>
        <v>East</v>
      </c>
    </row>
    <row r="2915" spans="1:18">
      <c r="A2915" t="s">
        <v>3079</v>
      </c>
      <c r="B2915" t="s">
        <v>25</v>
      </c>
      <c r="C2915" t="s">
        <v>57</v>
      </c>
      <c r="D2915" t="s">
        <v>290</v>
      </c>
      <c r="E2915" t="s">
        <v>50</v>
      </c>
      <c r="F2915" s="1">
        <v>42902</v>
      </c>
      <c r="G2915" s="1">
        <v>42910</v>
      </c>
      <c r="H2915">
        <v>3323</v>
      </c>
      <c r="I2915" t="str">
        <f>VLOOKUP(pipeline!D2915,account,2,FALSE)</f>
        <v>medical</v>
      </c>
      <c r="J2915">
        <f t="shared" si="2148"/>
        <v>2002</v>
      </c>
      <c r="K2915">
        <f t="shared" si="2149"/>
        <v>3178.24</v>
      </c>
      <c r="L2915">
        <f t="shared" si="2150"/>
        <v>4540</v>
      </c>
      <c r="M2915" t="str">
        <f t="shared" si="2151"/>
        <v>United States</v>
      </c>
      <c r="N2915">
        <f t="shared" si="2152"/>
        <v>0</v>
      </c>
      <c r="O2915" t="str">
        <f t="shared" si="2153"/>
        <v>MG</v>
      </c>
      <c r="P2915">
        <f t="shared" si="2145"/>
        <v>3393</v>
      </c>
      <c r="Q2915" t="str">
        <f t="shared" si="2146"/>
        <v>Melvin Marxen</v>
      </c>
      <c r="R2915" t="str">
        <f t="shared" si="2147"/>
        <v>Central</v>
      </c>
    </row>
    <row r="2916" spans="1:18">
      <c r="A2916" t="s">
        <v>3080</v>
      </c>
      <c r="B2916" t="s">
        <v>34</v>
      </c>
      <c r="C2916" t="s">
        <v>57</v>
      </c>
      <c r="D2916" t="s">
        <v>214</v>
      </c>
      <c r="E2916" t="s">
        <v>52</v>
      </c>
      <c r="F2916" s="1">
        <v>42902</v>
      </c>
      <c r="G2916" s="1">
        <v>42978</v>
      </c>
      <c r="H2916">
        <v>0</v>
      </c>
      <c r="I2916" t="str">
        <f>VLOOKUP(pipeline!D2916,account,2,FALSE)</f>
        <v>medical</v>
      </c>
      <c r="J2916">
        <f t="shared" si="2148"/>
        <v>1999</v>
      </c>
      <c r="K2916">
        <f t="shared" si="2149"/>
        <v>251.41</v>
      </c>
      <c r="L2916">
        <f t="shared" si="2150"/>
        <v>495</v>
      </c>
      <c r="M2916" t="str">
        <f t="shared" si="2151"/>
        <v>United States</v>
      </c>
      <c r="N2916">
        <f t="shared" si="2152"/>
        <v>0</v>
      </c>
      <c r="O2916" t="str">
        <f t="shared" si="2153"/>
        <v>MG</v>
      </c>
      <c r="P2916">
        <f t="shared" si="2145"/>
        <v>3393</v>
      </c>
      <c r="Q2916" t="str">
        <f t="shared" si="2146"/>
        <v>Rocco Neubert</v>
      </c>
      <c r="R2916" t="str">
        <f t="shared" si="2147"/>
        <v>East</v>
      </c>
    </row>
    <row r="2917" spans="1:18">
      <c r="A2917" t="s">
        <v>3081</v>
      </c>
      <c r="B2917" t="s">
        <v>34</v>
      </c>
      <c r="C2917" t="s">
        <v>55</v>
      </c>
      <c r="D2917" t="s">
        <v>189</v>
      </c>
      <c r="E2917" t="s">
        <v>50</v>
      </c>
      <c r="F2917" s="1">
        <v>42902</v>
      </c>
      <c r="G2917" s="1">
        <v>42995</v>
      </c>
      <c r="H2917">
        <v>483</v>
      </c>
      <c r="I2917" t="str">
        <f>VLOOKUP(pipeline!D2917,account,2,FALSE)</f>
        <v>employment</v>
      </c>
      <c r="J2917">
        <f t="shared" si="2148"/>
        <v>1997</v>
      </c>
      <c r="K2917">
        <f t="shared" si="2149"/>
        <v>882.12</v>
      </c>
      <c r="L2917">
        <f t="shared" si="2150"/>
        <v>2769</v>
      </c>
      <c r="M2917" t="str">
        <f t="shared" si="2151"/>
        <v>United States</v>
      </c>
      <c r="N2917">
        <f t="shared" si="2152"/>
        <v>0</v>
      </c>
      <c r="O2917" t="str">
        <f t="shared" si="2153"/>
        <v>GTX</v>
      </c>
      <c r="P2917">
        <f t="shared" si="2145"/>
        <v>550</v>
      </c>
      <c r="Q2917" t="str">
        <f t="shared" si="2146"/>
        <v>Rocco Neubert</v>
      </c>
      <c r="R2917" t="str">
        <f t="shared" si="2147"/>
        <v>East</v>
      </c>
    </row>
    <row r="2918" spans="1:18">
      <c r="A2918" t="s">
        <v>3082</v>
      </c>
      <c r="B2918" t="s">
        <v>8</v>
      </c>
      <c r="C2918" t="s">
        <v>55</v>
      </c>
      <c r="D2918" t="s">
        <v>248</v>
      </c>
      <c r="E2918" t="s">
        <v>52</v>
      </c>
      <c r="F2918" s="1">
        <v>42902</v>
      </c>
      <c r="G2918" s="1">
        <v>42969</v>
      </c>
      <c r="H2918">
        <v>0</v>
      </c>
      <c r="I2918" t="str">
        <f>VLOOKUP(pipeline!D2918,account,2,FALSE)</f>
        <v>telecommunications</v>
      </c>
      <c r="J2918">
        <f t="shared" si="2148"/>
        <v>1994</v>
      </c>
      <c r="K2918">
        <f t="shared" si="2149"/>
        <v>6395.05</v>
      </c>
      <c r="L2918">
        <f t="shared" si="2150"/>
        <v>20275</v>
      </c>
      <c r="M2918" t="str">
        <f t="shared" si="2151"/>
        <v>United States</v>
      </c>
      <c r="N2918">
        <f t="shared" si="2152"/>
        <v>0</v>
      </c>
      <c r="O2918" t="str">
        <f t="shared" si="2153"/>
        <v>GTX</v>
      </c>
      <c r="P2918">
        <f t="shared" si="2145"/>
        <v>550</v>
      </c>
      <c r="Q2918" t="str">
        <f t="shared" si="2146"/>
        <v>Cara Losch</v>
      </c>
      <c r="R2918" t="str">
        <f t="shared" si="2147"/>
        <v>East</v>
      </c>
    </row>
    <row r="2919" spans="1:18">
      <c r="A2919" t="s">
        <v>3083</v>
      </c>
      <c r="B2919" t="s">
        <v>26</v>
      </c>
      <c r="C2919" t="s">
        <v>57</v>
      </c>
      <c r="D2919" t="s">
        <v>158</v>
      </c>
      <c r="E2919" t="s">
        <v>50</v>
      </c>
      <c r="F2919" s="1">
        <v>42902</v>
      </c>
      <c r="G2919" s="1">
        <v>42982</v>
      </c>
      <c r="H2919">
        <v>3621</v>
      </c>
      <c r="I2919" t="str">
        <f>VLOOKUP(pipeline!D2919,account,2,FALSE)</f>
        <v>finance</v>
      </c>
      <c r="J2919">
        <f t="shared" si="2148"/>
        <v>2006</v>
      </c>
      <c r="K2919">
        <f t="shared" si="2149"/>
        <v>1102.43</v>
      </c>
      <c r="L2919">
        <f t="shared" si="2150"/>
        <v>1759</v>
      </c>
      <c r="M2919" t="str">
        <f t="shared" si="2151"/>
        <v>United States</v>
      </c>
      <c r="N2919">
        <f t="shared" si="2152"/>
        <v>0</v>
      </c>
      <c r="O2919" t="str">
        <f t="shared" si="2153"/>
        <v>MG</v>
      </c>
      <c r="P2919">
        <f t="shared" si="2145"/>
        <v>3393</v>
      </c>
      <c r="Q2919" t="str">
        <f t="shared" si="2146"/>
        <v>Melvin Marxen</v>
      </c>
      <c r="R2919" t="str">
        <f t="shared" si="2147"/>
        <v>Central</v>
      </c>
    </row>
    <row r="2920" spans="1:18">
      <c r="A2920" t="s">
        <v>3084</v>
      </c>
      <c r="B2920" t="s">
        <v>21</v>
      </c>
      <c r="C2920" t="s">
        <v>58</v>
      </c>
      <c r="D2920" t="s">
        <v>290</v>
      </c>
      <c r="E2920" t="s">
        <v>52</v>
      </c>
      <c r="F2920" s="1">
        <v>42902</v>
      </c>
      <c r="G2920" s="1">
        <v>42976</v>
      </c>
      <c r="H2920">
        <v>0</v>
      </c>
      <c r="I2920" t="str">
        <f>VLOOKUP(pipeline!D2920,account,2,FALSE)</f>
        <v>medical</v>
      </c>
      <c r="J2920">
        <f t="shared" si="2148"/>
        <v>2002</v>
      </c>
      <c r="K2920">
        <f t="shared" si="2149"/>
        <v>3178.24</v>
      </c>
      <c r="L2920">
        <f t="shared" si="2150"/>
        <v>4540</v>
      </c>
      <c r="M2920" t="str">
        <f t="shared" si="2151"/>
        <v>United States</v>
      </c>
      <c r="N2920">
        <f t="shared" si="2152"/>
        <v>0</v>
      </c>
      <c r="O2920" t="str">
        <f t="shared" si="2153"/>
        <v>GTX</v>
      </c>
      <c r="P2920">
        <f t="shared" si="2145"/>
        <v>1096</v>
      </c>
      <c r="Q2920" t="str">
        <f t="shared" si="2146"/>
        <v>Dustin Brinkmann</v>
      </c>
      <c r="R2920" t="str">
        <f t="shared" si="2147"/>
        <v>Central</v>
      </c>
    </row>
    <row r="2921" spans="1:18">
      <c r="A2921" t="s">
        <v>3085</v>
      </c>
      <c r="B2921" t="s">
        <v>21</v>
      </c>
      <c r="C2921" t="s">
        <v>57</v>
      </c>
      <c r="D2921" t="s">
        <v>143</v>
      </c>
      <c r="E2921" t="s">
        <v>50</v>
      </c>
      <c r="F2921" s="1">
        <v>42902</v>
      </c>
      <c r="G2921" s="1">
        <v>42910</v>
      </c>
      <c r="H2921">
        <v>3228</v>
      </c>
      <c r="I2921" t="str">
        <f>VLOOKUP(pipeline!D2921,account,2,FALSE)</f>
        <v>finance</v>
      </c>
      <c r="J2921">
        <f t="shared" si="2148"/>
        <v>1987</v>
      </c>
      <c r="K2921">
        <f t="shared" si="2149"/>
        <v>1698.2</v>
      </c>
      <c r="L2921">
        <f t="shared" si="2150"/>
        <v>3798</v>
      </c>
      <c r="M2921" t="str">
        <f t="shared" si="2151"/>
        <v>United States</v>
      </c>
      <c r="N2921">
        <f t="shared" si="2152"/>
        <v>0</v>
      </c>
      <c r="O2921" t="str">
        <f t="shared" si="2153"/>
        <v>MG</v>
      </c>
      <c r="P2921">
        <f t="shared" si="2145"/>
        <v>3393</v>
      </c>
      <c r="Q2921" t="str">
        <f t="shared" si="2146"/>
        <v>Dustin Brinkmann</v>
      </c>
      <c r="R2921" t="str">
        <f t="shared" si="2147"/>
        <v>Central</v>
      </c>
    </row>
    <row r="2922" spans="1:18">
      <c r="A2922" t="s">
        <v>3086</v>
      </c>
      <c r="B2922" t="s">
        <v>15</v>
      </c>
      <c r="C2922" t="s">
        <v>58</v>
      </c>
      <c r="D2922" t="s">
        <v>184</v>
      </c>
      <c r="E2922" t="s">
        <v>53</v>
      </c>
      <c r="F2922" s="1">
        <v>42902</v>
      </c>
      <c r="I2922" t="str">
        <f>VLOOKUP(pipeline!D2922,account,2,FALSE)</f>
        <v>retail</v>
      </c>
      <c r="J2922">
        <f t="shared" si="2148"/>
        <v>1995</v>
      </c>
      <c r="K2922">
        <f t="shared" si="2149"/>
        <v>332.43</v>
      </c>
      <c r="L2922">
        <f t="shared" si="2150"/>
        <v>799</v>
      </c>
      <c r="M2922" t="str">
        <f t="shared" si="2151"/>
        <v>United States</v>
      </c>
      <c r="N2922">
        <f t="shared" si="2152"/>
        <v>0</v>
      </c>
      <c r="O2922" t="str">
        <f t="shared" si="2153"/>
        <v>GTX</v>
      </c>
      <c r="P2922">
        <f t="shared" si="2145"/>
        <v>1096</v>
      </c>
      <c r="Q2922" t="str">
        <f t="shared" si="2146"/>
        <v>Celia Rouche</v>
      </c>
      <c r="R2922" t="str">
        <f t="shared" si="2147"/>
        <v>West</v>
      </c>
    </row>
    <row r="2923" spans="1:18">
      <c r="A2923" t="s">
        <v>3087</v>
      </c>
      <c r="B2923" t="s">
        <v>29</v>
      </c>
      <c r="C2923" t="s">
        <v>58</v>
      </c>
      <c r="D2923" t="s">
        <v>97</v>
      </c>
      <c r="E2923" t="s">
        <v>50</v>
      </c>
      <c r="F2923" s="1">
        <v>42902</v>
      </c>
      <c r="G2923" s="1">
        <v>42995</v>
      </c>
      <c r="H2923">
        <v>1063</v>
      </c>
      <c r="I2923" t="str">
        <f>VLOOKUP(pipeline!D2923,account,2,FALSE)</f>
        <v>medical</v>
      </c>
      <c r="J2923">
        <f t="shared" si="2148"/>
        <v>2012</v>
      </c>
      <c r="K2923">
        <f t="shared" si="2149"/>
        <v>587.34</v>
      </c>
      <c r="L2923">
        <f t="shared" si="2150"/>
        <v>1356</v>
      </c>
      <c r="M2923" t="str">
        <f t="shared" si="2151"/>
        <v>Philipines</v>
      </c>
      <c r="N2923">
        <f t="shared" si="2152"/>
        <v>0</v>
      </c>
      <c r="O2923" t="str">
        <f t="shared" si="2153"/>
        <v>GTX</v>
      </c>
      <c r="P2923">
        <f t="shared" si="2145"/>
        <v>1096</v>
      </c>
      <c r="Q2923" t="str">
        <f t="shared" si="2146"/>
        <v>Melvin Marxen</v>
      </c>
      <c r="R2923" t="str">
        <f t="shared" si="2147"/>
        <v>Central</v>
      </c>
    </row>
    <row r="2924" spans="1:18">
      <c r="A2924" t="s">
        <v>3088</v>
      </c>
      <c r="B2924" t="s">
        <v>35</v>
      </c>
      <c r="C2924" t="s">
        <v>58</v>
      </c>
      <c r="D2924" t="s">
        <v>277</v>
      </c>
      <c r="E2924" t="s">
        <v>52</v>
      </c>
      <c r="F2924" s="1">
        <v>42902</v>
      </c>
      <c r="G2924" s="1">
        <v>42966</v>
      </c>
      <c r="H2924">
        <v>0</v>
      </c>
      <c r="I2924" t="str">
        <f>VLOOKUP(pipeline!D2924,account,2,FALSE)</f>
        <v>retail</v>
      </c>
      <c r="J2924">
        <f t="shared" si="2148"/>
        <v>2005</v>
      </c>
      <c r="K2924">
        <f t="shared" si="2149"/>
        <v>2261.05</v>
      </c>
      <c r="L2924">
        <f t="shared" si="2150"/>
        <v>3851</v>
      </c>
      <c r="M2924" t="str">
        <f t="shared" si="2151"/>
        <v>United States</v>
      </c>
      <c r="N2924">
        <f t="shared" si="2152"/>
        <v>0</v>
      </c>
      <c r="O2924" t="str">
        <f t="shared" si="2153"/>
        <v>GTX</v>
      </c>
      <c r="P2924">
        <f t="shared" si="2145"/>
        <v>1096</v>
      </c>
      <c r="Q2924" t="str">
        <f t="shared" si="2146"/>
        <v>Rocco Neubert</v>
      </c>
      <c r="R2924" t="str">
        <f t="shared" si="2147"/>
        <v>East</v>
      </c>
    </row>
    <row r="2925" spans="1:18">
      <c r="A2925" t="s">
        <v>3089</v>
      </c>
      <c r="B2925" t="s">
        <v>41</v>
      </c>
      <c r="C2925" t="s">
        <v>57</v>
      </c>
      <c r="D2925" t="s">
        <v>621</v>
      </c>
      <c r="E2925" t="s">
        <v>50</v>
      </c>
      <c r="F2925" s="1">
        <v>42902</v>
      </c>
      <c r="G2925" s="1">
        <v>42913</v>
      </c>
      <c r="H2925">
        <v>4234</v>
      </c>
      <c r="I2925" t="str">
        <f>VLOOKUP(pipeline!D2925,account,2,FALSE)</f>
        <v>services</v>
      </c>
      <c r="J2925">
        <f t="shared" ref="J2925:J2930" si="2154">VLOOKUP(D2925,account,3,FALSE)</f>
        <v>1991</v>
      </c>
      <c r="K2925">
        <f t="shared" ref="K2925:K2930" si="2155">VLOOKUP(D2925,account,4,FALSE)</f>
        <v>1012.72</v>
      </c>
      <c r="L2925">
        <f t="shared" ref="L2925:L2930" si="2156">VLOOKUP(D2925,account,5,FALSE)</f>
        <v>3492</v>
      </c>
      <c r="M2925" t="str">
        <f t="shared" ref="M2925:M2930" si="2157">VLOOKUP(D2925,account,6,FALSE)</f>
        <v>Germany</v>
      </c>
      <c r="N2925">
        <f t="shared" ref="N2925:N2930" si="2158">VLOOKUP(D2925,accounts,7,FALSE)</f>
        <v>0</v>
      </c>
      <c r="O2925" t="str">
        <f t="shared" ref="O2925:O2930" si="2159">VLOOKUP(C2925,products,2,FALSE)</f>
        <v>MG</v>
      </c>
      <c r="P2925">
        <f t="shared" si="2145"/>
        <v>3393</v>
      </c>
      <c r="Q2925" t="str">
        <f t="shared" si="2146"/>
        <v>Summer Sewald</v>
      </c>
      <c r="R2925" t="str">
        <f t="shared" si="2147"/>
        <v>West</v>
      </c>
    </row>
    <row r="2926" spans="1:18">
      <c r="A2926" t="s">
        <v>3090</v>
      </c>
      <c r="B2926" t="s">
        <v>32</v>
      </c>
      <c r="C2926" t="s">
        <v>58</v>
      </c>
      <c r="D2926" t="s">
        <v>223</v>
      </c>
      <c r="E2926" t="s">
        <v>50</v>
      </c>
      <c r="F2926" s="1">
        <v>42903</v>
      </c>
      <c r="G2926" s="1">
        <v>42994</v>
      </c>
      <c r="H2926">
        <v>1198</v>
      </c>
      <c r="I2926" t="str">
        <f>VLOOKUP(pipeline!D2926,account,2,FALSE)</f>
        <v>retail</v>
      </c>
      <c r="J2926">
        <f t="shared" si="2154"/>
        <v>2003</v>
      </c>
      <c r="K2926">
        <f t="shared" si="2155"/>
        <v>1419.98</v>
      </c>
      <c r="L2926">
        <f t="shared" si="2156"/>
        <v>4018</v>
      </c>
      <c r="M2926" t="str">
        <f t="shared" si="2157"/>
        <v>United States</v>
      </c>
      <c r="N2926">
        <f t="shared" si="2158"/>
        <v>0</v>
      </c>
      <c r="O2926" t="str">
        <f t="shared" si="2159"/>
        <v>GTX</v>
      </c>
      <c r="P2926">
        <f t="shared" si="2145"/>
        <v>1096</v>
      </c>
      <c r="Q2926" t="str">
        <f t="shared" si="2146"/>
        <v>Rocco Neubert</v>
      </c>
      <c r="R2926" t="str">
        <f t="shared" si="2147"/>
        <v>East</v>
      </c>
    </row>
    <row r="2927" spans="1:18">
      <c r="A2927" t="s">
        <v>3091</v>
      </c>
      <c r="B2927" t="s">
        <v>25</v>
      </c>
      <c r="C2927" t="s">
        <v>55</v>
      </c>
      <c r="D2927" t="s">
        <v>297</v>
      </c>
      <c r="E2927" t="s">
        <v>50</v>
      </c>
      <c r="F2927" s="1">
        <v>42903</v>
      </c>
      <c r="G2927" s="1">
        <v>42969</v>
      </c>
      <c r="H2927">
        <v>576</v>
      </c>
      <c r="I2927" t="str">
        <f>VLOOKUP(pipeline!D2927,account,2,FALSE)</f>
        <v>medical</v>
      </c>
      <c r="J2927">
        <f t="shared" si="2154"/>
        <v>1986</v>
      </c>
      <c r="K2927">
        <f t="shared" si="2155"/>
        <v>647.18</v>
      </c>
      <c r="L2927">
        <f t="shared" si="2156"/>
        <v>1185</v>
      </c>
      <c r="M2927" t="str">
        <f t="shared" si="2157"/>
        <v>Kenya</v>
      </c>
      <c r="N2927">
        <f t="shared" si="2158"/>
        <v>0</v>
      </c>
      <c r="O2927" t="str">
        <f t="shared" si="2159"/>
        <v>GTX</v>
      </c>
      <c r="P2927">
        <f t="shared" si="2145"/>
        <v>550</v>
      </c>
      <c r="Q2927" t="str">
        <f t="shared" si="2146"/>
        <v>Melvin Marxen</v>
      </c>
      <c r="R2927" t="str">
        <f t="shared" si="2147"/>
        <v>Central</v>
      </c>
    </row>
    <row r="2928" spans="1:18">
      <c r="A2928" t="s">
        <v>3092</v>
      </c>
      <c r="B2928" t="s">
        <v>25</v>
      </c>
      <c r="C2928" t="s">
        <v>59</v>
      </c>
      <c r="D2928" t="s">
        <v>221</v>
      </c>
      <c r="E2928" t="s">
        <v>50</v>
      </c>
      <c r="F2928" s="1">
        <v>42903</v>
      </c>
      <c r="G2928" s="1">
        <v>42972</v>
      </c>
      <c r="H2928">
        <v>5614</v>
      </c>
      <c r="I2928" t="str">
        <f>VLOOKUP(pipeline!D2928,account,2,FALSE)</f>
        <v>technolgy</v>
      </c>
      <c r="J2928">
        <f t="shared" si="2154"/>
        <v>2000</v>
      </c>
      <c r="K2928">
        <f t="shared" si="2155"/>
        <v>1223.72</v>
      </c>
      <c r="L2928">
        <f t="shared" si="2156"/>
        <v>2497</v>
      </c>
      <c r="M2928" t="str">
        <f t="shared" si="2157"/>
        <v>Norway</v>
      </c>
      <c r="N2928">
        <f t="shared" si="2158"/>
        <v>0</v>
      </c>
      <c r="O2928" t="str">
        <f t="shared" si="2159"/>
        <v>GTX</v>
      </c>
      <c r="P2928">
        <f t="shared" si="2145"/>
        <v>5482</v>
      </c>
      <c r="Q2928" t="str">
        <f t="shared" si="2146"/>
        <v>Melvin Marxen</v>
      </c>
      <c r="R2928" t="str">
        <f t="shared" si="2147"/>
        <v>Central</v>
      </c>
    </row>
    <row r="2929" spans="1:18">
      <c r="A2929" t="s">
        <v>3093</v>
      </c>
      <c r="B2929" t="s">
        <v>25</v>
      </c>
      <c r="C2929" t="s">
        <v>57</v>
      </c>
      <c r="D2929" t="s">
        <v>442</v>
      </c>
      <c r="E2929" t="s">
        <v>50</v>
      </c>
      <c r="F2929" s="1">
        <v>42903</v>
      </c>
      <c r="G2929" s="1">
        <v>42977</v>
      </c>
      <c r="H2929">
        <v>3422</v>
      </c>
      <c r="I2929" t="str">
        <f>VLOOKUP(pipeline!D2929,account,2,FALSE)</f>
        <v>retail</v>
      </c>
      <c r="J2929">
        <f t="shared" si="2154"/>
        <v>1988</v>
      </c>
      <c r="K2929">
        <f t="shared" si="2155"/>
        <v>1376.8</v>
      </c>
      <c r="L2929">
        <f t="shared" si="2156"/>
        <v>1165</v>
      </c>
      <c r="M2929" t="str">
        <f t="shared" si="2157"/>
        <v>Belgium</v>
      </c>
      <c r="N2929">
        <f t="shared" si="2158"/>
        <v>0</v>
      </c>
      <c r="O2929" t="str">
        <f t="shared" si="2159"/>
        <v>MG</v>
      </c>
      <c r="P2929">
        <f t="shared" si="2145"/>
        <v>3393</v>
      </c>
      <c r="Q2929" t="str">
        <f t="shared" si="2146"/>
        <v>Melvin Marxen</v>
      </c>
      <c r="R2929" t="str">
        <f t="shared" si="2147"/>
        <v>Central</v>
      </c>
    </row>
    <row r="2930" spans="1:18">
      <c r="A2930" t="s">
        <v>3094</v>
      </c>
      <c r="B2930" t="s">
        <v>13</v>
      </c>
      <c r="C2930" t="s">
        <v>55</v>
      </c>
      <c r="D2930" t="s">
        <v>110</v>
      </c>
      <c r="E2930" t="s">
        <v>53</v>
      </c>
      <c r="F2930" s="1">
        <v>42903</v>
      </c>
      <c r="I2930" t="str">
        <f>VLOOKUP(pipeline!D2930,account,2,FALSE)</f>
        <v>telecommunications</v>
      </c>
      <c r="J2930">
        <f t="shared" si="2154"/>
        <v>1994</v>
      </c>
      <c r="K2930">
        <f t="shared" si="2155"/>
        <v>1188.42</v>
      </c>
      <c r="L2930">
        <f t="shared" si="2156"/>
        <v>3015</v>
      </c>
      <c r="M2930" t="str">
        <f t="shared" si="2157"/>
        <v>United States</v>
      </c>
      <c r="N2930">
        <f t="shared" si="2158"/>
        <v>0</v>
      </c>
      <c r="O2930" t="str">
        <f t="shared" si="2159"/>
        <v>GTX</v>
      </c>
      <c r="P2930">
        <f t="shared" si="2145"/>
        <v>550</v>
      </c>
      <c r="Q2930" t="str">
        <f t="shared" si="2146"/>
        <v>Celia Rouche</v>
      </c>
      <c r="R2930" t="str">
        <f t="shared" si="2147"/>
        <v>West</v>
      </c>
    </row>
    <row r="2931" spans="1:18">
      <c r="A2931" t="s">
        <v>3095</v>
      </c>
      <c r="B2931" t="s">
        <v>37</v>
      </c>
      <c r="C2931" t="s">
        <v>59</v>
      </c>
      <c r="D2931" t="s">
        <v>103</v>
      </c>
      <c r="E2931" t="s">
        <v>50</v>
      </c>
      <c r="F2931" s="1">
        <v>42903</v>
      </c>
      <c r="G2931" s="1">
        <v>42910</v>
      </c>
      <c r="H2931">
        <v>5306</v>
      </c>
      <c r="I2931" t="str">
        <f>VLOOKUP(pipeline!D2931,account,2,FALSE)</f>
        <v>employment</v>
      </c>
      <c r="J2931">
        <f t="shared" ref="J2931:J2939" si="2160">VLOOKUP(D2931,account,3,FALSE)</f>
        <v>1988</v>
      </c>
      <c r="K2931">
        <f t="shared" ref="K2931:K2939" si="2161">VLOOKUP(D2931,account,4,FALSE)</f>
        <v>2059.9</v>
      </c>
      <c r="L2931">
        <f t="shared" ref="L2931:L2939" si="2162">VLOOKUP(D2931,account,5,FALSE)</f>
        <v>3644</v>
      </c>
      <c r="M2931" t="str">
        <f t="shared" ref="M2931:M2939" si="2163">VLOOKUP(D2931,account,6,FALSE)</f>
        <v>United States</v>
      </c>
      <c r="N2931">
        <f t="shared" ref="N2931:N2939" si="2164">VLOOKUP(D2931,accounts,7,FALSE)</f>
        <v>0</v>
      </c>
      <c r="O2931" t="str">
        <f t="shared" ref="O2931:O2939" si="2165">VLOOKUP(C2931,products,2,FALSE)</f>
        <v>GTX</v>
      </c>
      <c r="P2931">
        <f t="shared" si="2145"/>
        <v>5482</v>
      </c>
      <c r="Q2931" t="str">
        <f t="shared" si="2146"/>
        <v>Summer Sewald</v>
      </c>
      <c r="R2931" t="str">
        <f t="shared" si="2147"/>
        <v>West</v>
      </c>
    </row>
    <row r="2932" spans="1:18">
      <c r="A2932" t="s">
        <v>3096</v>
      </c>
      <c r="B2932" t="s">
        <v>21</v>
      </c>
      <c r="C2932" t="s">
        <v>56</v>
      </c>
      <c r="D2932" t="s">
        <v>309</v>
      </c>
      <c r="E2932" t="s">
        <v>50</v>
      </c>
      <c r="F2932" s="1">
        <v>42903</v>
      </c>
      <c r="G2932" s="1">
        <v>42997</v>
      </c>
      <c r="H2932">
        <v>60</v>
      </c>
      <c r="I2932" t="str">
        <f>VLOOKUP(pipeline!D2932,account,2,FALSE)</f>
        <v>marketing</v>
      </c>
      <c r="J2932">
        <f t="shared" si="2160"/>
        <v>1986</v>
      </c>
      <c r="K2932">
        <f t="shared" si="2161"/>
        <v>2403.58</v>
      </c>
      <c r="L2932">
        <f t="shared" si="2162"/>
        <v>8801</v>
      </c>
      <c r="M2932" t="str">
        <f t="shared" si="2163"/>
        <v>United States</v>
      </c>
      <c r="N2932">
        <f t="shared" si="2164"/>
        <v>0</v>
      </c>
      <c r="O2932" t="str">
        <f t="shared" si="2165"/>
        <v>MG</v>
      </c>
      <c r="P2932">
        <f t="shared" si="2145"/>
        <v>55</v>
      </c>
      <c r="Q2932" t="str">
        <f t="shared" si="2146"/>
        <v>Dustin Brinkmann</v>
      </c>
      <c r="R2932" t="str">
        <f t="shared" si="2147"/>
        <v>Central</v>
      </c>
    </row>
    <row r="2933" spans="1:18">
      <c r="A2933" t="s">
        <v>3097</v>
      </c>
      <c r="B2933" t="s">
        <v>15</v>
      </c>
      <c r="C2933" t="s">
        <v>60</v>
      </c>
      <c r="D2933" t="s">
        <v>210</v>
      </c>
      <c r="E2933" t="s">
        <v>52</v>
      </c>
      <c r="F2933" s="1">
        <v>42903</v>
      </c>
      <c r="G2933" s="1">
        <v>42962</v>
      </c>
      <c r="H2933">
        <v>0</v>
      </c>
      <c r="I2933" t="str">
        <f>VLOOKUP(pipeline!D2933,account,2,FALSE)</f>
        <v>technolgy</v>
      </c>
      <c r="J2933">
        <f t="shared" si="2160"/>
        <v>1980</v>
      </c>
      <c r="K2933">
        <f t="shared" si="2161"/>
        <v>7708.38</v>
      </c>
      <c r="L2933">
        <f t="shared" si="2162"/>
        <v>13756</v>
      </c>
      <c r="M2933" t="str">
        <f t="shared" si="2163"/>
        <v>United States</v>
      </c>
      <c r="N2933">
        <f t="shared" si="2164"/>
        <v>0</v>
      </c>
      <c r="O2933" t="str">
        <f t="shared" si="2165"/>
        <v>GTK</v>
      </c>
      <c r="P2933">
        <f t="shared" si="2145"/>
        <v>26768</v>
      </c>
      <c r="Q2933" t="str">
        <f t="shared" si="2146"/>
        <v>Celia Rouche</v>
      </c>
      <c r="R2933" t="str">
        <f t="shared" si="2147"/>
        <v>West</v>
      </c>
    </row>
    <row r="2934" spans="1:18">
      <c r="A2934" t="s">
        <v>3098</v>
      </c>
      <c r="B2934" t="s">
        <v>22</v>
      </c>
      <c r="C2934" t="s">
        <v>59</v>
      </c>
      <c r="D2934" t="s">
        <v>97</v>
      </c>
      <c r="E2934" t="s">
        <v>50</v>
      </c>
      <c r="F2934" s="1">
        <v>42903</v>
      </c>
      <c r="G2934" s="1">
        <v>42963</v>
      </c>
      <c r="H2934">
        <v>5018</v>
      </c>
      <c r="I2934" t="str">
        <f>VLOOKUP(pipeline!D2934,account,2,FALSE)</f>
        <v>medical</v>
      </c>
      <c r="J2934">
        <f t="shared" si="2160"/>
        <v>2012</v>
      </c>
      <c r="K2934">
        <f t="shared" si="2161"/>
        <v>587.34</v>
      </c>
      <c r="L2934">
        <f t="shared" si="2162"/>
        <v>1356</v>
      </c>
      <c r="M2934" t="str">
        <f t="shared" si="2163"/>
        <v>Philipines</v>
      </c>
      <c r="N2934">
        <f t="shared" si="2164"/>
        <v>0</v>
      </c>
      <c r="O2934" t="str">
        <f t="shared" si="2165"/>
        <v>GTX</v>
      </c>
      <c r="P2934">
        <f t="shared" si="2145"/>
        <v>5482</v>
      </c>
      <c r="Q2934" t="str">
        <f t="shared" si="2146"/>
        <v>Dustin Brinkmann</v>
      </c>
      <c r="R2934" t="str">
        <f t="shared" si="2147"/>
        <v>Central</v>
      </c>
    </row>
    <row r="2935" spans="1:18">
      <c r="A2935" t="s">
        <v>3099</v>
      </c>
      <c r="B2935" t="s">
        <v>17</v>
      </c>
      <c r="C2935" t="s">
        <v>57</v>
      </c>
      <c r="D2935" t="s">
        <v>371</v>
      </c>
      <c r="E2935" t="s">
        <v>50</v>
      </c>
      <c r="F2935" s="1">
        <v>42903</v>
      </c>
      <c r="G2935" s="1">
        <v>42995</v>
      </c>
      <c r="H2935">
        <v>3295</v>
      </c>
      <c r="I2935" t="str">
        <f>VLOOKUP(pipeline!D2935,account,2,FALSE)</f>
        <v>retail</v>
      </c>
      <c r="J2935">
        <f t="shared" si="2160"/>
        <v>2003</v>
      </c>
      <c r="K2935">
        <f t="shared" si="2161"/>
        <v>223.8</v>
      </c>
      <c r="L2935">
        <f t="shared" si="2162"/>
        <v>299</v>
      </c>
      <c r="M2935" t="str">
        <f t="shared" si="2163"/>
        <v>United States</v>
      </c>
      <c r="N2935">
        <f t="shared" si="2164"/>
        <v>0</v>
      </c>
      <c r="O2935" t="str">
        <f t="shared" si="2165"/>
        <v>MG</v>
      </c>
      <c r="P2935">
        <f t="shared" si="2145"/>
        <v>3393</v>
      </c>
      <c r="Q2935" t="str">
        <f t="shared" si="2146"/>
        <v>Celia Rouche</v>
      </c>
      <c r="R2935" t="str">
        <f t="shared" si="2147"/>
        <v>West</v>
      </c>
    </row>
    <row r="2936" spans="1:18">
      <c r="A2936" t="s">
        <v>3100</v>
      </c>
      <c r="B2936" t="s">
        <v>19</v>
      </c>
      <c r="C2936" t="s">
        <v>56</v>
      </c>
      <c r="D2936" t="s">
        <v>155</v>
      </c>
      <c r="E2936" t="s">
        <v>50</v>
      </c>
      <c r="F2936" s="1">
        <v>42904</v>
      </c>
      <c r="G2936" s="1">
        <v>42976</v>
      </c>
      <c r="H2936">
        <v>61</v>
      </c>
      <c r="I2936" t="str">
        <f>VLOOKUP(pipeline!D2936,account,2,FALSE)</f>
        <v>technolgy</v>
      </c>
      <c r="J2936">
        <f t="shared" si="2160"/>
        <v>1983</v>
      </c>
      <c r="K2936">
        <f t="shared" si="2161"/>
        <v>1008.06</v>
      </c>
      <c r="L2936">
        <f t="shared" si="2162"/>
        <v>1238</v>
      </c>
      <c r="M2936" t="str">
        <f t="shared" si="2163"/>
        <v>United States</v>
      </c>
      <c r="N2936">
        <f t="shared" si="2164"/>
        <v>0</v>
      </c>
      <c r="O2936" t="str">
        <f t="shared" si="2165"/>
        <v>MG</v>
      </c>
      <c r="P2936">
        <f t="shared" si="2145"/>
        <v>55</v>
      </c>
      <c r="Q2936" t="str">
        <f t="shared" si="2146"/>
        <v>Dustin Brinkmann</v>
      </c>
      <c r="R2936" t="str">
        <f t="shared" si="2147"/>
        <v>Central</v>
      </c>
    </row>
    <row r="2937" spans="1:18">
      <c r="A2937" t="s">
        <v>3101</v>
      </c>
      <c r="B2937" t="s">
        <v>31</v>
      </c>
      <c r="C2937" t="s">
        <v>59</v>
      </c>
      <c r="D2937" t="s">
        <v>138</v>
      </c>
      <c r="E2937" t="s">
        <v>52</v>
      </c>
      <c r="F2937" s="1">
        <v>42904</v>
      </c>
      <c r="G2937" s="1">
        <v>42917</v>
      </c>
      <c r="H2937">
        <v>0</v>
      </c>
      <c r="I2937" t="str">
        <f>VLOOKUP(pipeline!D2937,account,2,FALSE)</f>
        <v>marketing</v>
      </c>
      <c r="J2937">
        <f t="shared" si="2160"/>
        <v>1984</v>
      </c>
      <c r="K2937">
        <f t="shared" si="2161"/>
        <v>3027.46</v>
      </c>
      <c r="L2937">
        <f t="shared" si="2162"/>
        <v>9516</v>
      </c>
      <c r="M2937" t="str">
        <f t="shared" si="2163"/>
        <v>Jordan</v>
      </c>
      <c r="N2937">
        <f t="shared" si="2164"/>
        <v>0</v>
      </c>
      <c r="O2937" t="str">
        <f t="shared" si="2165"/>
        <v>GTX</v>
      </c>
      <c r="P2937">
        <f t="shared" si="2145"/>
        <v>5482</v>
      </c>
      <c r="Q2937" t="str">
        <f t="shared" si="2146"/>
        <v>Rocco Neubert</v>
      </c>
      <c r="R2937" t="str">
        <f t="shared" si="2147"/>
        <v>East</v>
      </c>
    </row>
    <row r="2938" spans="1:18">
      <c r="A2938" t="s">
        <v>3102</v>
      </c>
      <c r="B2938" t="s">
        <v>32</v>
      </c>
      <c r="C2938" t="s">
        <v>58</v>
      </c>
      <c r="D2938" t="s">
        <v>238</v>
      </c>
      <c r="E2938" t="s">
        <v>53</v>
      </c>
      <c r="F2938" s="1">
        <v>42904</v>
      </c>
      <c r="I2938" t="str">
        <f>VLOOKUP(pipeline!D2938,account,2,FALSE)</f>
        <v>marketing</v>
      </c>
      <c r="J2938">
        <f t="shared" si="2160"/>
        <v>2012</v>
      </c>
      <c r="K2938">
        <f t="shared" si="2161"/>
        <v>45.39</v>
      </c>
      <c r="L2938">
        <f t="shared" si="2162"/>
        <v>100</v>
      </c>
      <c r="M2938" t="str">
        <f t="shared" si="2163"/>
        <v>United States</v>
      </c>
      <c r="N2938" t="str">
        <f t="shared" si="2164"/>
        <v>Inity</v>
      </c>
      <c r="O2938" t="str">
        <f t="shared" si="2165"/>
        <v>GTX</v>
      </c>
      <c r="P2938">
        <f t="shared" si="2145"/>
        <v>1096</v>
      </c>
      <c r="Q2938" t="str">
        <f t="shared" si="2146"/>
        <v>Rocco Neubert</v>
      </c>
      <c r="R2938" t="str">
        <f t="shared" si="2147"/>
        <v>East</v>
      </c>
    </row>
    <row r="2939" spans="1:18">
      <c r="A2939" t="s">
        <v>3103</v>
      </c>
      <c r="B2939" t="s">
        <v>32</v>
      </c>
      <c r="C2939" t="s">
        <v>56</v>
      </c>
      <c r="D2939" t="s">
        <v>294</v>
      </c>
      <c r="E2939" t="s">
        <v>50</v>
      </c>
      <c r="F2939" s="1">
        <v>42904</v>
      </c>
      <c r="G2939" s="1">
        <v>43001</v>
      </c>
      <c r="H2939">
        <v>59</v>
      </c>
      <c r="I2939" t="str">
        <f>VLOOKUP(pipeline!D2939,account,2,FALSE)</f>
        <v>retail</v>
      </c>
      <c r="J2939">
        <f t="shared" si="2160"/>
        <v>2010</v>
      </c>
      <c r="K2939">
        <f t="shared" si="2161"/>
        <v>71.12</v>
      </c>
      <c r="L2939">
        <f t="shared" si="2162"/>
        <v>144</v>
      </c>
      <c r="M2939" t="str">
        <f t="shared" si="2163"/>
        <v>United States</v>
      </c>
      <c r="N2939">
        <f t="shared" si="2164"/>
        <v>0</v>
      </c>
      <c r="O2939" t="str">
        <f t="shared" si="2165"/>
        <v>MG</v>
      </c>
      <c r="P2939">
        <f t="shared" ref="P2939:P2957" si="2166">VLOOKUP(C2939,products,3,FALSE)</f>
        <v>55</v>
      </c>
      <c r="Q2939" t="str">
        <f t="shared" ref="Q2939:Q2957" si="2167">VLOOKUP(B2939,sales,2,FALSE)</f>
        <v>Rocco Neubert</v>
      </c>
      <c r="R2939" t="str">
        <f t="shared" ref="R2939:R2957" si="2168">VLOOKUP(B2939,sales,3,FALSE)</f>
        <v>East</v>
      </c>
    </row>
    <row r="2940" spans="1:18">
      <c r="A2940" t="s">
        <v>3104</v>
      </c>
      <c r="B2940" t="s">
        <v>33</v>
      </c>
      <c r="C2940" t="s">
        <v>57</v>
      </c>
      <c r="D2940" t="s">
        <v>371</v>
      </c>
      <c r="E2940" t="s">
        <v>53</v>
      </c>
      <c r="F2940" s="1">
        <v>42904</v>
      </c>
      <c r="I2940" t="str">
        <f>VLOOKUP(pipeline!D2940,account,2,FALSE)</f>
        <v>retail</v>
      </c>
      <c r="J2940">
        <f t="shared" ref="J2940:J2947" si="2169">VLOOKUP(D2940,account,3,FALSE)</f>
        <v>2003</v>
      </c>
      <c r="K2940">
        <f t="shared" ref="K2940:K2947" si="2170">VLOOKUP(D2940,account,4,FALSE)</f>
        <v>223.8</v>
      </c>
      <c r="L2940">
        <f t="shared" ref="L2940:L2947" si="2171">VLOOKUP(D2940,account,5,FALSE)</f>
        <v>299</v>
      </c>
      <c r="M2940" t="str">
        <f t="shared" ref="M2940:M2947" si="2172">VLOOKUP(D2940,account,6,FALSE)</f>
        <v>United States</v>
      </c>
      <c r="N2940">
        <f t="shared" ref="N2940:N2947" si="2173">VLOOKUP(D2940,accounts,7,FALSE)</f>
        <v>0</v>
      </c>
      <c r="O2940" t="str">
        <f t="shared" ref="O2940:O2947" si="2174">VLOOKUP(C2940,products,2,FALSE)</f>
        <v>MG</v>
      </c>
      <c r="P2940">
        <f t="shared" si="2166"/>
        <v>3393</v>
      </c>
      <c r="Q2940" t="str">
        <f t="shared" si="2167"/>
        <v>Rocco Neubert</v>
      </c>
      <c r="R2940" t="str">
        <f t="shared" si="2168"/>
        <v>East</v>
      </c>
    </row>
    <row r="2941" spans="1:18">
      <c r="A2941" t="s">
        <v>3105</v>
      </c>
      <c r="B2941" t="s">
        <v>25</v>
      </c>
      <c r="C2941" t="s">
        <v>57</v>
      </c>
      <c r="D2941" t="s">
        <v>290</v>
      </c>
      <c r="E2941" t="s">
        <v>52</v>
      </c>
      <c r="F2941" s="1">
        <v>42904</v>
      </c>
      <c r="G2941" s="1">
        <v>42962</v>
      </c>
      <c r="H2941">
        <v>0</v>
      </c>
      <c r="I2941" t="str">
        <f>VLOOKUP(pipeline!D2941,account,2,FALSE)</f>
        <v>medical</v>
      </c>
      <c r="J2941">
        <f t="shared" si="2169"/>
        <v>2002</v>
      </c>
      <c r="K2941">
        <f t="shared" si="2170"/>
        <v>3178.24</v>
      </c>
      <c r="L2941">
        <f t="shared" si="2171"/>
        <v>4540</v>
      </c>
      <c r="M2941" t="str">
        <f t="shared" si="2172"/>
        <v>United States</v>
      </c>
      <c r="N2941">
        <f t="shared" si="2173"/>
        <v>0</v>
      </c>
      <c r="O2941" t="str">
        <f t="shared" si="2174"/>
        <v>MG</v>
      </c>
      <c r="P2941">
        <f t="shared" si="2166"/>
        <v>3393</v>
      </c>
      <c r="Q2941" t="str">
        <f t="shared" si="2167"/>
        <v>Melvin Marxen</v>
      </c>
      <c r="R2941" t="str">
        <f t="shared" si="2168"/>
        <v>Central</v>
      </c>
    </row>
    <row r="2942" spans="1:18">
      <c r="A2942" t="s">
        <v>3106</v>
      </c>
      <c r="B2942" t="s">
        <v>13</v>
      </c>
      <c r="C2942" t="s">
        <v>59</v>
      </c>
      <c r="D2942" t="s">
        <v>106</v>
      </c>
      <c r="E2942" t="s">
        <v>50</v>
      </c>
      <c r="F2942" s="1">
        <v>42904</v>
      </c>
      <c r="G2942" s="1">
        <v>42914</v>
      </c>
      <c r="H2942">
        <v>6666</v>
      </c>
      <c r="I2942" t="str">
        <f>VLOOKUP(pipeline!D2942,account,2,FALSE)</f>
        <v>software</v>
      </c>
      <c r="J2942">
        <f t="shared" si="2169"/>
        <v>1996</v>
      </c>
      <c r="K2942">
        <f t="shared" si="2170"/>
        <v>6354.87</v>
      </c>
      <c r="L2942">
        <f t="shared" si="2171"/>
        <v>16780</v>
      </c>
      <c r="M2942" t="str">
        <f t="shared" si="2172"/>
        <v>United States</v>
      </c>
      <c r="N2942" t="str">
        <f t="shared" si="2173"/>
        <v>Bubba Gump</v>
      </c>
      <c r="O2942" t="str">
        <f t="shared" si="2174"/>
        <v>GTX</v>
      </c>
      <c r="P2942">
        <f t="shared" si="2166"/>
        <v>5482</v>
      </c>
      <c r="Q2942" t="str">
        <f t="shared" si="2167"/>
        <v>Celia Rouche</v>
      </c>
      <c r="R2942" t="str">
        <f t="shared" si="2168"/>
        <v>West</v>
      </c>
    </row>
    <row r="2943" spans="1:18">
      <c r="A2943" t="s">
        <v>3107</v>
      </c>
      <c r="B2943" t="s">
        <v>26</v>
      </c>
      <c r="C2943" t="s">
        <v>58</v>
      </c>
      <c r="D2943" t="s">
        <v>89</v>
      </c>
      <c r="E2943" t="s">
        <v>52</v>
      </c>
      <c r="F2943" s="1">
        <v>42904</v>
      </c>
      <c r="G2943" s="1">
        <v>42949</v>
      </c>
      <c r="H2943">
        <v>0</v>
      </c>
      <c r="I2943" t="str">
        <f>VLOOKUP(pipeline!D2943,account,2,FALSE)</f>
        <v>medical</v>
      </c>
      <c r="J2943">
        <f t="shared" si="2169"/>
        <v>1992</v>
      </c>
      <c r="K2943">
        <f t="shared" si="2170"/>
        <v>3922.42</v>
      </c>
      <c r="L2943">
        <f t="shared" si="2171"/>
        <v>6837</v>
      </c>
      <c r="M2943" t="str">
        <f t="shared" si="2172"/>
        <v>United States</v>
      </c>
      <c r="N2943">
        <f t="shared" si="2173"/>
        <v>0</v>
      </c>
      <c r="O2943" t="str">
        <f t="shared" si="2174"/>
        <v>GTX</v>
      </c>
      <c r="P2943">
        <f t="shared" si="2166"/>
        <v>1096</v>
      </c>
      <c r="Q2943" t="str">
        <f t="shared" si="2167"/>
        <v>Melvin Marxen</v>
      </c>
      <c r="R2943" t="str">
        <f t="shared" si="2168"/>
        <v>Central</v>
      </c>
    </row>
    <row r="2944" spans="1:18">
      <c r="A2944" t="s">
        <v>3108</v>
      </c>
      <c r="B2944" t="s">
        <v>37</v>
      </c>
      <c r="C2944" t="s">
        <v>57</v>
      </c>
      <c r="D2944" t="s">
        <v>245</v>
      </c>
      <c r="E2944" t="s">
        <v>53</v>
      </c>
      <c r="F2944" s="1">
        <v>42904</v>
      </c>
      <c r="I2944" t="str">
        <f>VLOOKUP(pipeline!D2944,account,2,FALSE)</f>
        <v>retail</v>
      </c>
      <c r="J2944">
        <f t="shared" si="2169"/>
        <v>1990</v>
      </c>
      <c r="K2944">
        <f t="shared" si="2170"/>
        <v>2520.83</v>
      </c>
      <c r="L2944">
        <f t="shared" si="2171"/>
        <v>3502</v>
      </c>
      <c r="M2944" t="str">
        <f t="shared" si="2172"/>
        <v>United States</v>
      </c>
      <c r="N2944">
        <f t="shared" si="2173"/>
        <v>0</v>
      </c>
      <c r="O2944" t="str">
        <f t="shared" si="2174"/>
        <v>MG</v>
      </c>
      <c r="P2944">
        <f t="shared" si="2166"/>
        <v>3393</v>
      </c>
      <c r="Q2944" t="str">
        <f t="shared" si="2167"/>
        <v>Summer Sewald</v>
      </c>
      <c r="R2944" t="str">
        <f t="shared" si="2168"/>
        <v>West</v>
      </c>
    </row>
    <row r="2945" spans="1:18">
      <c r="A2945" t="s">
        <v>3109</v>
      </c>
      <c r="B2945" t="s">
        <v>27</v>
      </c>
      <c r="C2945" t="s">
        <v>55</v>
      </c>
      <c r="D2945" t="s">
        <v>143</v>
      </c>
      <c r="E2945" t="s">
        <v>52</v>
      </c>
      <c r="F2945" s="1">
        <v>42904</v>
      </c>
      <c r="G2945" s="1">
        <v>42968</v>
      </c>
      <c r="H2945">
        <v>0</v>
      </c>
      <c r="I2945" t="str">
        <f>VLOOKUP(pipeline!D2945,account,2,FALSE)</f>
        <v>finance</v>
      </c>
      <c r="J2945">
        <f t="shared" si="2169"/>
        <v>1987</v>
      </c>
      <c r="K2945">
        <f t="shared" si="2170"/>
        <v>1698.2</v>
      </c>
      <c r="L2945">
        <f t="shared" si="2171"/>
        <v>3798</v>
      </c>
      <c r="M2945" t="str">
        <f t="shared" si="2172"/>
        <v>United States</v>
      </c>
      <c r="N2945">
        <f t="shared" si="2173"/>
        <v>0</v>
      </c>
      <c r="O2945" t="str">
        <f t="shared" si="2174"/>
        <v>GTX</v>
      </c>
      <c r="P2945">
        <f t="shared" si="2166"/>
        <v>550</v>
      </c>
      <c r="Q2945" t="str">
        <f t="shared" si="2167"/>
        <v>Melvin Marxen</v>
      </c>
      <c r="R2945" t="str">
        <f t="shared" si="2168"/>
        <v>Central</v>
      </c>
    </row>
    <row r="2946" spans="1:18">
      <c r="A2946" t="s">
        <v>3110</v>
      </c>
      <c r="B2946" t="s">
        <v>27</v>
      </c>
      <c r="C2946" t="s">
        <v>58</v>
      </c>
      <c r="D2946" t="s">
        <v>290</v>
      </c>
      <c r="E2946" t="s">
        <v>50</v>
      </c>
      <c r="F2946" s="1">
        <v>42904</v>
      </c>
      <c r="G2946" s="1">
        <v>42917</v>
      </c>
      <c r="H2946">
        <v>1149</v>
      </c>
      <c r="I2946" t="str">
        <f>VLOOKUP(pipeline!D2946,account,2,FALSE)</f>
        <v>medical</v>
      </c>
      <c r="J2946">
        <f t="shared" si="2169"/>
        <v>2002</v>
      </c>
      <c r="K2946">
        <f t="shared" si="2170"/>
        <v>3178.24</v>
      </c>
      <c r="L2946">
        <f t="shared" si="2171"/>
        <v>4540</v>
      </c>
      <c r="M2946" t="str">
        <f t="shared" si="2172"/>
        <v>United States</v>
      </c>
      <c r="N2946">
        <f t="shared" si="2173"/>
        <v>0</v>
      </c>
      <c r="O2946" t="str">
        <f t="shared" si="2174"/>
        <v>GTX</v>
      </c>
      <c r="P2946">
        <f t="shared" si="2166"/>
        <v>1096</v>
      </c>
      <c r="Q2946" t="str">
        <f t="shared" si="2167"/>
        <v>Melvin Marxen</v>
      </c>
      <c r="R2946" t="str">
        <f t="shared" si="2168"/>
        <v>Central</v>
      </c>
    </row>
    <row r="2947" spans="1:18">
      <c r="A2947" t="s">
        <v>3111</v>
      </c>
      <c r="B2947" t="s">
        <v>27</v>
      </c>
      <c r="C2947" t="s">
        <v>56</v>
      </c>
      <c r="D2947" t="s">
        <v>143</v>
      </c>
      <c r="E2947" t="s">
        <v>50</v>
      </c>
      <c r="F2947" s="1">
        <v>42904</v>
      </c>
      <c r="G2947" s="1">
        <v>42908</v>
      </c>
      <c r="H2947">
        <v>60</v>
      </c>
      <c r="I2947" t="str">
        <f>VLOOKUP(pipeline!D2947,account,2,FALSE)</f>
        <v>finance</v>
      </c>
      <c r="J2947">
        <f t="shared" si="2169"/>
        <v>1987</v>
      </c>
      <c r="K2947">
        <f t="shared" si="2170"/>
        <v>1698.2</v>
      </c>
      <c r="L2947">
        <f t="shared" si="2171"/>
        <v>3798</v>
      </c>
      <c r="M2947" t="str">
        <f t="shared" si="2172"/>
        <v>United States</v>
      </c>
      <c r="N2947">
        <f t="shared" si="2173"/>
        <v>0</v>
      </c>
      <c r="O2947" t="str">
        <f t="shared" si="2174"/>
        <v>MG</v>
      </c>
      <c r="P2947">
        <f t="shared" si="2166"/>
        <v>55</v>
      </c>
      <c r="Q2947" t="str">
        <f t="shared" si="2167"/>
        <v>Melvin Marxen</v>
      </c>
      <c r="R2947" t="str">
        <f t="shared" si="2168"/>
        <v>Central</v>
      </c>
    </row>
    <row r="2948" spans="1:18">
      <c r="A2948" t="s">
        <v>3112</v>
      </c>
      <c r="B2948" t="s">
        <v>38</v>
      </c>
      <c r="C2948" t="s">
        <v>55</v>
      </c>
      <c r="D2948" t="s">
        <v>194</v>
      </c>
      <c r="E2948" t="s">
        <v>50</v>
      </c>
      <c r="F2948" s="1">
        <v>42904</v>
      </c>
      <c r="G2948" s="1">
        <v>42908</v>
      </c>
      <c r="H2948">
        <v>551</v>
      </c>
      <c r="I2948" t="str">
        <f>VLOOKUP(pipeline!D2948,account,2,FALSE)</f>
        <v>medical</v>
      </c>
      <c r="J2948">
        <f t="shared" ref="J2948:J2956" si="2175">VLOOKUP(D2948,account,3,FALSE)</f>
        <v>2004</v>
      </c>
      <c r="K2948">
        <f t="shared" ref="K2948:K2956" si="2176">VLOOKUP(D2948,account,4,FALSE)</f>
        <v>1618.89</v>
      </c>
      <c r="L2948">
        <f t="shared" ref="L2948:L2956" si="2177">VLOOKUP(D2948,account,5,FALSE)</f>
        <v>3889</v>
      </c>
      <c r="M2948" t="str">
        <f t="shared" ref="M2948:M2956" si="2178">VLOOKUP(D2948,account,6,FALSE)</f>
        <v>United States</v>
      </c>
      <c r="N2948">
        <f t="shared" ref="N2948:N2956" si="2179">VLOOKUP(D2948,accounts,7,FALSE)</f>
        <v>0</v>
      </c>
      <c r="O2948" t="str">
        <f t="shared" ref="O2948:O2956" si="2180">VLOOKUP(C2948,products,2,FALSE)</f>
        <v>GTX</v>
      </c>
      <c r="P2948">
        <f t="shared" si="2166"/>
        <v>550</v>
      </c>
      <c r="Q2948" t="str">
        <f t="shared" si="2167"/>
        <v>Summer Sewald</v>
      </c>
      <c r="R2948" t="str">
        <f t="shared" si="2168"/>
        <v>West</v>
      </c>
    </row>
    <row r="2949" spans="1:18">
      <c r="A2949" t="s">
        <v>3113</v>
      </c>
      <c r="B2949" t="s">
        <v>15</v>
      </c>
      <c r="C2949" t="s">
        <v>55</v>
      </c>
      <c r="D2949" t="s">
        <v>93</v>
      </c>
      <c r="E2949" t="s">
        <v>50</v>
      </c>
      <c r="F2949" s="1">
        <v>42904</v>
      </c>
      <c r="G2949" s="1">
        <v>43006</v>
      </c>
      <c r="H2949">
        <v>505</v>
      </c>
      <c r="I2949" t="str">
        <f>VLOOKUP(pipeline!D2949,account,2,FALSE)</f>
        <v>entertainment</v>
      </c>
      <c r="J2949">
        <f t="shared" si="2175"/>
        <v>1993</v>
      </c>
      <c r="K2949">
        <f t="shared" si="2176"/>
        <v>4269.9</v>
      </c>
      <c r="L2949">
        <f t="shared" si="2177"/>
        <v>6472</v>
      </c>
      <c r="M2949" t="str">
        <f t="shared" si="2178"/>
        <v>United States</v>
      </c>
      <c r="N2949" t="str">
        <f t="shared" si="2179"/>
        <v>Massive Dynamic</v>
      </c>
      <c r="O2949" t="str">
        <f t="shared" si="2180"/>
        <v>GTX</v>
      </c>
      <c r="P2949">
        <f t="shared" si="2166"/>
        <v>550</v>
      </c>
      <c r="Q2949" t="str">
        <f t="shared" si="2167"/>
        <v>Celia Rouche</v>
      </c>
      <c r="R2949" t="str">
        <f t="shared" si="2168"/>
        <v>West</v>
      </c>
    </row>
    <row r="2950" spans="1:18">
      <c r="A2950" t="s">
        <v>3114</v>
      </c>
      <c r="B2950" t="s">
        <v>28</v>
      </c>
      <c r="C2950" t="s">
        <v>55</v>
      </c>
      <c r="D2950" t="s">
        <v>117</v>
      </c>
      <c r="E2950" t="s">
        <v>52</v>
      </c>
      <c r="F2950" s="1">
        <v>42904</v>
      </c>
      <c r="G2950" s="1">
        <v>42981</v>
      </c>
      <c r="H2950">
        <v>0</v>
      </c>
      <c r="I2950" t="str">
        <f>VLOOKUP(pipeline!D2950,account,2,FALSE)</f>
        <v>services</v>
      </c>
      <c r="J2950">
        <f t="shared" si="2175"/>
        <v>1997</v>
      </c>
      <c r="K2950">
        <f t="shared" si="2176"/>
        <v>2041.73</v>
      </c>
      <c r="L2950">
        <f t="shared" si="2177"/>
        <v>5276</v>
      </c>
      <c r="M2950" t="str">
        <f t="shared" si="2178"/>
        <v>United States</v>
      </c>
      <c r="N2950">
        <f t="shared" si="2179"/>
        <v>0</v>
      </c>
      <c r="O2950" t="str">
        <f t="shared" si="2180"/>
        <v>GTX</v>
      </c>
      <c r="P2950">
        <f t="shared" si="2166"/>
        <v>550</v>
      </c>
      <c r="Q2950" t="str">
        <f t="shared" si="2167"/>
        <v>Melvin Marxen</v>
      </c>
      <c r="R2950" t="str">
        <f t="shared" si="2168"/>
        <v>Central</v>
      </c>
    </row>
    <row r="2951" spans="1:18">
      <c r="A2951" t="s">
        <v>3115</v>
      </c>
      <c r="B2951" t="s">
        <v>28</v>
      </c>
      <c r="C2951" t="s">
        <v>59</v>
      </c>
      <c r="D2951" t="s">
        <v>221</v>
      </c>
      <c r="E2951" t="s">
        <v>50</v>
      </c>
      <c r="F2951" s="1">
        <v>42904</v>
      </c>
      <c r="G2951" s="1">
        <v>42968</v>
      </c>
      <c r="H2951">
        <v>5472</v>
      </c>
      <c r="I2951" t="str">
        <f>VLOOKUP(pipeline!D2951,account,2,FALSE)</f>
        <v>technolgy</v>
      </c>
      <c r="J2951">
        <f t="shared" si="2175"/>
        <v>2000</v>
      </c>
      <c r="K2951">
        <f t="shared" si="2176"/>
        <v>1223.72</v>
      </c>
      <c r="L2951">
        <f t="shared" si="2177"/>
        <v>2497</v>
      </c>
      <c r="M2951" t="str">
        <f t="shared" si="2178"/>
        <v>Norway</v>
      </c>
      <c r="N2951">
        <f t="shared" si="2179"/>
        <v>0</v>
      </c>
      <c r="O2951" t="str">
        <f t="shared" si="2180"/>
        <v>GTX</v>
      </c>
      <c r="P2951">
        <f t="shared" si="2166"/>
        <v>5482</v>
      </c>
      <c r="Q2951" t="str">
        <f t="shared" si="2167"/>
        <v>Melvin Marxen</v>
      </c>
      <c r="R2951" t="str">
        <f t="shared" si="2168"/>
        <v>Central</v>
      </c>
    </row>
    <row r="2952" spans="1:18">
      <c r="A2952" t="s">
        <v>3116</v>
      </c>
      <c r="B2952" t="s">
        <v>17</v>
      </c>
      <c r="C2952" t="s">
        <v>55</v>
      </c>
      <c r="D2952" t="s">
        <v>112</v>
      </c>
      <c r="E2952" t="s">
        <v>52</v>
      </c>
      <c r="F2952" s="1">
        <v>42904</v>
      </c>
      <c r="G2952" s="1">
        <v>42976</v>
      </c>
      <c r="H2952">
        <v>0</v>
      </c>
      <c r="I2952" t="str">
        <f>VLOOKUP(pipeline!D2952,account,2,FALSE)</f>
        <v>retail</v>
      </c>
      <c r="J2952">
        <f t="shared" si="2175"/>
        <v>1990</v>
      </c>
      <c r="K2952">
        <f t="shared" si="2176"/>
        <v>4968.91</v>
      </c>
      <c r="L2952">
        <f t="shared" si="2177"/>
        <v>7523</v>
      </c>
      <c r="M2952" t="str">
        <f t="shared" si="2178"/>
        <v>United States</v>
      </c>
      <c r="N2952">
        <f t="shared" si="2179"/>
        <v>0</v>
      </c>
      <c r="O2952" t="str">
        <f t="shared" si="2180"/>
        <v>GTX</v>
      </c>
      <c r="P2952">
        <f t="shared" si="2166"/>
        <v>550</v>
      </c>
      <c r="Q2952" t="str">
        <f t="shared" si="2167"/>
        <v>Celia Rouche</v>
      </c>
      <c r="R2952" t="str">
        <f t="shared" si="2168"/>
        <v>West</v>
      </c>
    </row>
    <row r="2953" spans="1:18">
      <c r="A2953" t="s">
        <v>3117</v>
      </c>
      <c r="B2953" t="s">
        <v>19</v>
      </c>
      <c r="C2953" t="s">
        <v>55</v>
      </c>
      <c r="D2953" t="s">
        <v>241</v>
      </c>
      <c r="E2953" t="s">
        <v>52</v>
      </c>
      <c r="F2953" s="1">
        <v>42905</v>
      </c>
      <c r="G2953" s="1">
        <v>42975</v>
      </c>
      <c r="H2953">
        <v>0</v>
      </c>
      <c r="I2953" t="str">
        <f>VLOOKUP(pipeline!D2953,account,2,FALSE)</f>
        <v>finance</v>
      </c>
      <c r="J2953">
        <f t="shared" si="2175"/>
        <v>1991</v>
      </c>
      <c r="K2953">
        <f t="shared" si="2176"/>
        <v>2819.5</v>
      </c>
      <c r="L2953">
        <f t="shared" si="2177"/>
        <v>7227</v>
      </c>
      <c r="M2953" t="str">
        <f t="shared" si="2178"/>
        <v>United States</v>
      </c>
      <c r="N2953" t="str">
        <f t="shared" si="2179"/>
        <v>Golddex</v>
      </c>
      <c r="O2953" t="str">
        <f t="shared" si="2180"/>
        <v>GTX</v>
      </c>
      <c r="P2953">
        <f t="shared" si="2166"/>
        <v>550</v>
      </c>
      <c r="Q2953" t="str">
        <f t="shared" si="2167"/>
        <v>Dustin Brinkmann</v>
      </c>
      <c r="R2953" t="str">
        <f t="shared" si="2168"/>
        <v>Central</v>
      </c>
    </row>
    <row r="2954" spans="1:18">
      <c r="A2954" t="s">
        <v>3118</v>
      </c>
      <c r="B2954" t="s">
        <v>19</v>
      </c>
      <c r="C2954" t="s">
        <v>59</v>
      </c>
      <c r="D2954" t="s">
        <v>306</v>
      </c>
      <c r="E2954" t="s">
        <v>50</v>
      </c>
      <c r="F2954" s="1">
        <v>42905</v>
      </c>
      <c r="G2954" s="1">
        <v>42971</v>
      </c>
      <c r="H2954">
        <v>5271</v>
      </c>
      <c r="I2954" t="str">
        <f>VLOOKUP(pipeline!D2954,account,2,FALSE)</f>
        <v>technolgy</v>
      </c>
      <c r="J2954">
        <f t="shared" si="2175"/>
        <v>1997</v>
      </c>
      <c r="K2954">
        <f t="shared" si="2176"/>
        <v>8170.38</v>
      </c>
      <c r="L2954">
        <f t="shared" si="2177"/>
        <v>16499</v>
      </c>
      <c r="M2954" t="str">
        <f t="shared" si="2178"/>
        <v>Korea</v>
      </c>
      <c r="N2954">
        <f t="shared" si="2179"/>
        <v>0</v>
      </c>
      <c r="O2954" t="str">
        <f t="shared" si="2180"/>
        <v>GTX</v>
      </c>
      <c r="P2954">
        <f t="shared" si="2166"/>
        <v>5482</v>
      </c>
      <c r="Q2954" t="str">
        <f t="shared" si="2167"/>
        <v>Dustin Brinkmann</v>
      </c>
      <c r="R2954" t="str">
        <f t="shared" si="2168"/>
        <v>Central</v>
      </c>
    </row>
    <row r="2955" spans="1:18">
      <c r="A2955" t="s">
        <v>3119</v>
      </c>
      <c r="B2955" t="s">
        <v>31</v>
      </c>
      <c r="C2955" t="s">
        <v>56</v>
      </c>
      <c r="D2955" t="s">
        <v>180</v>
      </c>
      <c r="E2955" t="s">
        <v>50</v>
      </c>
      <c r="F2955" s="1">
        <v>42905</v>
      </c>
      <c r="G2955" s="1">
        <v>42970</v>
      </c>
      <c r="H2955">
        <v>49</v>
      </c>
      <c r="I2955" t="str">
        <f>VLOOKUP(pipeline!D2955,account,2,FALSE)</f>
        <v>medical</v>
      </c>
      <c r="J2955">
        <f t="shared" si="2175"/>
        <v>1991</v>
      </c>
      <c r="K2955">
        <f t="shared" si="2176"/>
        <v>326.82</v>
      </c>
      <c r="L2955">
        <f t="shared" si="2177"/>
        <v>1016</v>
      </c>
      <c r="M2955" t="str">
        <f t="shared" si="2178"/>
        <v>United States</v>
      </c>
      <c r="N2955">
        <f t="shared" si="2179"/>
        <v>0</v>
      </c>
      <c r="O2955" t="str">
        <f t="shared" si="2180"/>
        <v>MG</v>
      </c>
      <c r="P2955">
        <f t="shared" si="2166"/>
        <v>55</v>
      </c>
      <c r="Q2955" t="str">
        <f t="shared" si="2167"/>
        <v>Rocco Neubert</v>
      </c>
      <c r="R2955" t="str">
        <f t="shared" si="2168"/>
        <v>East</v>
      </c>
    </row>
    <row r="2956" spans="1:18">
      <c r="A2956" t="s">
        <v>3120</v>
      </c>
      <c r="B2956" t="s">
        <v>32</v>
      </c>
      <c r="C2956" t="s">
        <v>57</v>
      </c>
      <c r="D2956" t="s">
        <v>228</v>
      </c>
      <c r="E2956" t="s">
        <v>52</v>
      </c>
      <c r="F2956" s="1">
        <v>42905</v>
      </c>
      <c r="G2956" s="1">
        <v>42916</v>
      </c>
      <c r="H2956">
        <v>0</v>
      </c>
      <c r="I2956" t="str">
        <f>VLOOKUP(pipeline!D2956,account,2,FALSE)</f>
        <v>finance</v>
      </c>
      <c r="J2956">
        <f t="shared" si="2175"/>
        <v>1994</v>
      </c>
      <c r="K2956">
        <f t="shared" si="2176"/>
        <v>355.23</v>
      </c>
      <c r="L2956">
        <f t="shared" si="2177"/>
        <v>853</v>
      </c>
      <c r="M2956" t="str">
        <f t="shared" si="2178"/>
        <v>United States</v>
      </c>
      <c r="N2956">
        <f t="shared" si="2179"/>
        <v>0</v>
      </c>
      <c r="O2956" t="str">
        <f t="shared" si="2180"/>
        <v>MG</v>
      </c>
      <c r="P2956">
        <f t="shared" si="2166"/>
        <v>3393</v>
      </c>
      <c r="Q2956" t="str">
        <f t="shared" si="2167"/>
        <v>Rocco Neubert</v>
      </c>
      <c r="R2956" t="str">
        <f t="shared" si="2168"/>
        <v>East</v>
      </c>
    </row>
    <row r="2957" spans="1:18">
      <c r="A2957" t="s">
        <v>3121</v>
      </c>
      <c r="B2957" t="s">
        <v>7</v>
      </c>
      <c r="C2957" t="s">
        <v>58</v>
      </c>
      <c r="D2957" t="s">
        <v>248</v>
      </c>
      <c r="E2957" t="s">
        <v>50</v>
      </c>
      <c r="F2957" s="1">
        <v>42905</v>
      </c>
      <c r="G2957" s="1">
        <v>42999</v>
      </c>
      <c r="H2957">
        <v>1236</v>
      </c>
      <c r="I2957" t="str">
        <f>VLOOKUP(pipeline!D2957,account,2,FALSE)</f>
        <v>telecommunications</v>
      </c>
      <c r="J2957">
        <f t="shared" ref="J2957:J2963" si="2181">VLOOKUP(D2957,account,3,FALSE)</f>
        <v>1994</v>
      </c>
      <c r="K2957">
        <f t="shared" ref="K2957:K2963" si="2182">VLOOKUP(D2957,account,4,FALSE)</f>
        <v>6395.05</v>
      </c>
      <c r="L2957">
        <f t="shared" ref="L2957:L2963" si="2183">VLOOKUP(D2957,account,5,FALSE)</f>
        <v>20275</v>
      </c>
      <c r="M2957" t="str">
        <f t="shared" ref="M2957:M2963" si="2184">VLOOKUP(D2957,account,6,FALSE)</f>
        <v>United States</v>
      </c>
      <c r="N2957">
        <f t="shared" ref="N2957:N2963" si="2185">VLOOKUP(D2957,accounts,7,FALSE)</f>
        <v>0</v>
      </c>
      <c r="O2957" t="str">
        <f t="shared" ref="O2957:O2963" si="2186">VLOOKUP(C2957,products,2,FALSE)</f>
        <v>GTX</v>
      </c>
      <c r="P2957">
        <f t="shared" si="2166"/>
        <v>1096</v>
      </c>
      <c r="Q2957" t="str">
        <f t="shared" si="2167"/>
        <v>Cara Losch</v>
      </c>
      <c r="R2957" t="str">
        <f t="shared" si="2168"/>
        <v>East</v>
      </c>
    </row>
    <row r="2958" spans="1:18">
      <c r="A2958" t="s">
        <v>3122</v>
      </c>
      <c r="B2958" t="s">
        <v>14</v>
      </c>
      <c r="C2958" t="s">
        <v>56</v>
      </c>
      <c r="D2958" t="s">
        <v>226</v>
      </c>
      <c r="E2958" t="s">
        <v>50</v>
      </c>
      <c r="F2958" s="1">
        <v>42905</v>
      </c>
      <c r="G2958" s="1">
        <v>42911</v>
      </c>
      <c r="H2958">
        <v>55</v>
      </c>
      <c r="I2958" t="str">
        <f>VLOOKUP(pipeline!D2958,account,2,FALSE)</f>
        <v>medical</v>
      </c>
      <c r="J2958">
        <f t="shared" si="2181"/>
        <v>2017</v>
      </c>
      <c r="K2958">
        <f t="shared" si="2182"/>
        <v>4.54</v>
      </c>
      <c r="L2958">
        <f t="shared" si="2183"/>
        <v>9</v>
      </c>
      <c r="M2958" t="str">
        <f t="shared" si="2184"/>
        <v>United States</v>
      </c>
      <c r="N2958">
        <f t="shared" si="2185"/>
        <v>0</v>
      </c>
      <c r="O2958" t="str">
        <f t="shared" si="2186"/>
        <v>MG</v>
      </c>
      <c r="P2958">
        <f t="shared" ref="P2958:P2963" si="2187">VLOOKUP(C2958,products,3,FALSE)</f>
        <v>55</v>
      </c>
      <c r="Q2958" t="str">
        <f t="shared" ref="Q2958:Q2963" si="2188">VLOOKUP(B2958,sales,2,FALSE)</f>
        <v>Celia Rouche</v>
      </c>
      <c r="R2958" t="str">
        <f t="shared" ref="R2958:R2963" si="2189">VLOOKUP(B2958,sales,3,FALSE)</f>
        <v>West</v>
      </c>
    </row>
    <row r="2959" spans="1:18">
      <c r="A2959" t="s">
        <v>3123</v>
      </c>
      <c r="B2959" t="s">
        <v>14</v>
      </c>
      <c r="C2959" t="s">
        <v>56</v>
      </c>
      <c r="D2959" t="s">
        <v>112</v>
      </c>
      <c r="E2959" t="s">
        <v>50</v>
      </c>
      <c r="F2959" s="1">
        <v>42905</v>
      </c>
      <c r="G2959" s="1">
        <v>43007</v>
      </c>
      <c r="H2959">
        <v>62</v>
      </c>
      <c r="I2959" t="str">
        <f>VLOOKUP(pipeline!D2959,account,2,FALSE)</f>
        <v>retail</v>
      </c>
      <c r="J2959">
        <f t="shared" si="2181"/>
        <v>1990</v>
      </c>
      <c r="K2959">
        <f t="shared" si="2182"/>
        <v>4968.91</v>
      </c>
      <c r="L2959">
        <f t="shared" si="2183"/>
        <v>7523</v>
      </c>
      <c r="M2959" t="str">
        <f t="shared" si="2184"/>
        <v>United States</v>
      </c>
      <c r="N2959">
        <f t="shared" si="2185"/>
        <v>0</v>
      </c>
      <c r="O2959" t="str">
        <f t="shared" si="2186"/>
        <v>MG</v>
      </c>
      <c r="P2959">
        <f t="shared" si="2187"/>
        <v>55</v>
      </c>
      <c r="Q2959" t="str">
        <f t="shared" si="2188"/>
        <v>Celia Rouche</v>
      </c>
      <c r="R2959" t="str">
        <f t="shared" si="2189"/>
        <v>West</v>
      </c>
    </row>
    <row r="2960" spans="1:18">
      <c r="A2960" t="s">
        <v>3124</v>
      </c>
      <c r="B2960" t="s">
        <v>37</v>
      </c>
      <c r="C2960" t="s">
        <v>55</v>
      </c>
      <c r="D2960" t="s">
        <v>99</v>
      </c>
      <c r="E2960" t="s">
        <v>50</v>
      </c>
      <c r="F2960" s="1">
        <v>42905</v>
      </c>
      <c r="G2960" s="1">
        <v>42966</v>
      </c>
      <c r="H2960">
        <v>459</v>
      </c>
      <c r="I2960" t="str">
        <f>VLOOKUP(pipeline!D2960,account,2,FALSE)</f>
        <v>marketing</v>
      </c>
      <c r="J2960">
        <f t="shared" si="2181"/>
        <v>2008</v>
      </c>
      <c r="K2960">
        <f t="shared" si="2182"/>
        <v>894.37</v>
      </c>
      <c r="L2960">
        <f t="shared" si="2183"/>
        <v>1593</v>
      </c>
      <c r="M2960" t="str">
        <f t="shared" si="2184"/>
        <v>Poland</v>
      </c>
      <c r="N2960">
        <f t="shared" si="2185"/>
        <v>0</v>
      </c>
      <c r="O2960" t="str">
        <f t="shared" si="2186"/>
        <v>GTX</v>
      </c>
      <c r="P2960">
        <f t="shared" si="2187"/>
        <v>550</v>
      </c>
      <c r="Q2960" t="str">
        <f t="shared" si="2188"/>
        <v>Summer Sewald</v>
      </c>
      <c r="R2960" t="str">
        <f t="shared" si="2189"/>
        <v>West</v>
      </c>
    </row>
    <row r="2961" spans="1:18">
      <c r="A2961" t="s">
        <v>3125</v>
      </c>
      <c r="B2961" t="s">
        <v>38</v>
      </c>
      <c r="C2961" t="s">
        <v>55</v>
      </c>
      <c r="D2961" t="s">
        <v>196</v>
      </c>
      <c r="E2961" t="s">
        <v>52</v>
      </c>
      <c r="F2961" s="1">
        <v>42905</v>
      </c>
      <c r="G2961" s="1">
        <v>42972</v>
      </c>
      <c r="H2961">
        <v>0</v>
      </c>
      <c r="I2961" t="str">
        <f>VLOOKUP(pipeline!D2961,account,2,FALSE)</f>
        <v>employment</v>
      </c>
      <c r="J2961">
        <f t="shared" si="2181"/>
        <v>1983</v>
      </c>
      <c r="K2961">
        <f t="shared" si="2182"/>
        <v>2871.35</v>
      </c>
      <c r="L2961">
        <f t="shared" si="2183"/>
        <v>9561</v>
      </c>
      <c r="M2961" t="str">
        <f t="shared" si="2184"/>
        <v>United States</v>
      </c>
      <c r="N2961">
        <f t="shared" si="2185"/>
        <v>0</v>
      </c>
      <c r="O2961" t="str">
        <f t="shared" si="2186"/>
        <v>GTX</v>
      </c>
      <c r="P2961">
        <f t="shared" si="2187"/>
        <v>550</v>
      </c>
      <c r="Q2961" t="str">
        <f t="shared" si="2188"/>
        <v>Summer Sewald</v>
      </c>
      <c r="R2961" t="str">
        <f t="shared" si="2189"/>
        <v>West</v>
      </c>
    </row>
    <row r="2962" spans="1:18">
      <c r="A2962" t="s">
        <v>3126</v>
      </c>
      <c r="B2962" t="s">
        <v>38</v>
      </c>
      <c r="C2962" t="s">
        <v>58</v>
      </c>
      <c r="D2962" t="s">
        <v>196</v>
      </c>
      <c r="E2962" t="s">
        <v>50</v>
      </c>
      <c r="F2962" s="1">
        <v>42905</v>
      </c>
      <c r="G2962" s="1">
        <v>42954</v>
      </c>
      <c r="H2962">
        <v>1097</v>
      </c>
      <c r="I2962" t="str">
        <f>VLOOKUP(pipeline!D2962,account,2,FALSE)</f>
        <v>employment</v>
      </c>
      <c r="J2962">
        <f t="shared" si="2181"/>
        <v>1983</v>
      </c>
      <c r="K2962">
        <f t="shared" si="2182"/>
        <v>2871.35</v>
      </c>
      <c r="L2962">
        <f t="shared" si="2183"/>
        <v>9561</v>
      </c>
      <c r="M2962" t="str">
        <f t="shared" si="2184"/>
        <v>United States</v>
      </c>
      <c r="N2962">
        <f t="shared" si="2185"/>
        <v>0</v>
      </c>
      <c r="O2962" t="str">
        <f t="shared" si="2186"/>
        <v>GTX</v>
      </c>
      <c r="P2962">
        <f t="shared" si="2187"/>
        <v>1096</v>
      </c>
      <c r="Q2962" t="str">
        <f t="shared" si="2188"/>
        <v>Summer Sewald</v>
      </c>
      <c r="R2962" t="str">
        <f t="shared" si="2189"/>
        <v>West</v>
      </c>
    </row>
    <row r="2963" spans="1:18">
      <c r="A2963" t="s">
        <v>3127</v>
      </c>
      <c r="B2963" t="s">
        <v>38</v>
      </c>
      <c r="C2963" t="s">
        <v>59</v>
      </c>
      <c r="D2963" t="s">
        <v>153</v>
      </c>
      <c r="E2963" t="s">
        <v>50</v>
      </c>
      <c r="F2963" s="1">
        <v>42905</v>
      </c>
      <c r="G2963" s="1">
        <v>43007</v>
      </c>
      <c r="H2963">
        <v>5033</v>
      </c>
      <c r="I2963" t="str">
        <f>VLOOKUP(pipeline!D2963,account,2,FALSE)</f>
        <v>retail</v>
      </c>
      <c r="J2963">
        <f t="shared" si="2181"/>
        <v>2001</v>
      </c>
      <c r="K2963">
        <f t="shared" si="2182"/>
        <v>2437.85</v>
      </c>
      <c r="L2963">
        <f t="shared" si="2183"/>
        <v>4874</v>
      </c>
      <c r="M2963" t="str">
        <f t="shared" si="2184"/>
        <v>United States</v>
      </c>
      <c r="N2963">
        <f t="shared" si="2185"/>
        <v>0</v>
      </c>
      <c r="O2963" t="str">
        <f t="shared" si="2186"/>
        <v>GTX</v>
      </c>
      <c r="P2963">
        <f t="shared" si="2187"/>
        <v>5482</v>
      </c>
      <c r="Q2963" t="str">
        <f t="shared" si="2188"/>
        <v>Summer Sewald</v>
      </c>
      <c r="R2963" t="str">
        <f t="shared" si="2189"/>
        <v>West</v>
      </c>
    </row>
    <row r="2964" spans="1:18">
      <c r="A2964" t="s">
        <v>3128</v>
      </c>
      <c r="B2964" t="s">
        <v>39</v>
      </c>
      <c r="C2964" t="s">
        <v>56</v>
      </c>
      <c r="D2964" t="s">
        <v>103</v>
      </c>
      <c r="E2964" t="s">
        <v>50</v>
      </c>
      <c r="F2964" s="1">
        <v>42905</v>
      </c>
      <c r="G2964" s="1">
        <v>42910</v>
      </c>
      <c r="H2964">
        <v>52</v>
      </c>
      <c r="I2964" t="str">
        <f>VLOOKUP(pipeline!D2964,account,2,FALSE)</f>
        <v>employment</v>
      </c>
      <c r="J2964">
        <f>VLOOKUP(D2964,account,3,FALSE)</f>
        <v>1988</v>
      </c>
      <c r="K2964">
        <f>VLOOKUP(D2964,account,4,FALSE)</f>
        <v>2059.9</v>
      </c>
      <c r="L2964">
        <f>VLOOKUP(D2964,account,5,FALSE)</f>
        <v>3644</v>
      </c>
      <c r="M2964" t="str">
        <f>VLOOKUP(D2964,account,6,FALSE)</f>
        <v>United States</v>
      </c>
      <c r="N2964">
        <f>VLOOKUP(D2964,accounts,7,FALSE)</f>
        <v>0</v>
      </c>
      <c r="O2964" t="str">
        <f>VLOOKUP(C2964,products,2,FALSE)</f>
        <v>MG</v>
      </c>
      <c r="P2964">
        <f>VLOOKUP(C2964,products,3,FALSE)</f>
        <v>55</v>
      </c>
      <c r="Q2964" t="str">
        <f>VLOOKUP(B2964,sales,2,FALSE)</f>
        <v>Summer Sewald</v>
      </c>
      <c r="R2964" t="str">
        <f>VLOOKUP(B2964,sales,3,FALSE)</f>
        <v>West</v>
      </c>
    </row>
    <row r="2965" spans="1:18">
      <c r="A2965" t="s">
        <v>3129</v>
      </c>
      <c r="B2965" t="s">
        <v>15</v>
      </c>
      <c r="C2965" t="s">
        <v>56</v>
      </c>
      <c r="D2965" t="s">
        <v>231</v>
      </c>
      <c r="E2965" t="s">
        <v>50</v>
      </c>
      <c r="F2965" s="1">
        <v>42905</v>
      </c>
      <c r="G2965" s="1">
        <v>42913</v>
      </c>
      <c r="H2965">
        <v>54</v>
      </c>
      <c r="I2965" t="str">
        <f>VLOOKUP(pipeline!D2965,account,2,FALSE)</f>
        <v>technolgy</v>
      </c>
      <c r="J2965">
        <f>VLOOKUP(D2965,account,3,FALSE)</f>
        <v>2010</v>
      </c>
      <c r="K2965">
        <f>VLOOKUP(D2965,account,4,FALSE)</f>
        <v>587.72</v>
      </c>
      <c r="L2965">
        <f>VLOOKUP(D2965,account,5,FALSE)</f>
        <v>1501</v>
      </c>
      <c r="M2965" t="str">
        <f>VLOOKUP(D2965,account,6,FALSE)</f>
        <v>United States</v>
      </c>
      <c r="N2965">
        <f>VLOOKUP(D2965,accounts,7,FALSE)</f>
        <v>0</v>
      </c>
      <c r="O2965" t="str">
        <f>VLOOKUP(C2965,products,2,FALSE)</f>
        <v>MG</v>
      </c>
      <c r="P2965">
        <f>VLOOKUP(C2965,products,3,FALSE)</f>
        <v>55</v>
      </c>
      <c r="Q2965" t="str">
        <f>VLOOKUP(B2965,sales,2,FALSE)</f>
        <v>Celia Rouche</v>
      </c>
      <c r="R2965" t="str">
        <f>VLOOKUP(B2965,sales,3,FALSE)</f>
        <v>West</v>
      </c>
    </row>
    <row r="2966" spans="1:18">
      <c r="A2966" t="s">
        <v>3130</v>
      </c>
      <c r="B2966" t="s">
        <v>40</v>
      </c>
      <c r="C2966" t="s">
        <v>59</v>
      </c>
      <c r="D2966" t="s">
        <v>101</v>
      </c>
      <c r="E2966" t="s">
        <v>50</v>
      </c>
      <c r="F2966" s="1">
        <v>42905</v>
      </c>
      <c r="G2966" s="1">
        <v>42990</v>
      </c>
      <c r="H2966">
        <v>5816</v>
      </c>
      <c r="I2966" t="str">
        <f>VLOOKUP(pipeline!D2966,account,2,FALSE)</f>
        <v>telecommunications</v>
      </c>
      <c r="J2966">
        <f t="shared" ref="J2966:J2974" si="2190">VLOOKUP(D2966,account,3,FALSE)</f>
        <v>1999</v>
      </c>
      <c r="K2966">
        <f t="shared" ref="K2966:K2974" si="2191">VLOOKUP(D2966,account,4,FALSE)</f>
        <v>1699.85</v>
      </c>
      <c r="L2966">
        <f t="shared" ref="L2966:L2974" si="2192">VLOOKUP(D2966,account,5,FALSE)</f>
        <v>5108</v>
      </c>
      <c r="M2966" t="str">
        <f t="shared" ref="M2966:M2974" si="2193">VLOOKUP(D2966,account,6,FALSE)</f>
        <v>United States</v>
      </c>
      <c r="N2966">
        <f t="shared" ref="N2966:N2974" si="2194">VLOOKUP(D2966,accounts,7,FALSE)</f>
        <v>0</v>
      </c>
      <c r="O2966" t="str">
        <f t="shared" ref="O2966:O2974" si="2195">VLOOKUP(C2966,products,2,FALSE)</f>
        <v>GTX</v>
      </c>
      <c r="P2966">
        <f t="shared" ref="P2966:P2972" si="2196">VLOOKUP(C2966,products,3,FALSE)</f>
        <v>5482</v>
      </c>
      <c r="Q2966" t="str">
        <f t="shared" ref="Q2966:Q2972" si="2197">VLOOKUP(B2966,sales,2,FALSE)</f>
        <v>Summer Sewald</v>
      </c>
      <c r="R2966" t="str">
        <f t="shared" ref="R2966:R2972" si="2198">VLOOKUP(B2966,sales,3,FALSE)</f>
        <v>West</v>
      </c>
    </row>
    <row r="2967" spans="1:18">
      <c r="A2967" t="s">
        <v>3131</v>
      </c>
      <c r="B2967" t="s">
        <v>40</v>
      </c>
      <c r="C2967" t="s">
        <v>56</v>
      </c>
      <c r="D2967" t="s">
        <v>226</v>
      </c>
      <c r="E2967" t="s">
        <v>50</v>
      </c>
      <c r="F2967" s="1">
        <v>42905</v>
      </c>
      <c r="G2967" s="1">
        <v>42981</v>
      </c>
      <c r="H2967">
        <v>53</v>
      </c>
      <c r="I2967" t="str">
        <f>VLOOKUP(pipeline!D2967,account,2,FALSE)</f>
        <v>medical</v>
      </c>
      <c r="J2967">
        <f t="shared" si="2190"/>
        <v>2017</v>
      </c>
      <c r="K2967">
        <f t="shared" si="2191"/>
        <v>4.54</v>
      </c>
      <c r="L2967">
        <f t="shared" si="2192"/>
        <v>9</v>
      </c>
      <c r="M2967" t="str">
        <f t="shared" si="2193"/>
        <v>United States</v>
      </c>
      <c r="N2967">
        <f t="shared" si="2194"/>
        <v>0</v>
      </c>
      <c r="O2967" t="str">
        <f t="shared" si="2195"/>
        <v>MG</v>
      </c>
      <c r="P2967">
        <f t="shared" si="2196"/>
        <v>55</v>
      </c>
      <c r="Q2967" t="str">
        <f t="shared" si="2197"/>
        <v>Summer Sewald</v>
      </c>
      <c r="R2967" t="str">
        <f t="shared" si="2198"/>
        <v>West</v>
      </c>
    </row>
    <row r="2968" spans="1:18">
      <c r="A2968" t="s">
        <v>3132</v>
      </c>
      <c r="B2968" t="s">
        <v>40</v>
      </c>
      <c r="C2968" t="s">
        <v>57</v>
      </c>
      <c r="D2968" t="s">
        <v>153</v>
      </c>
      <c r="E2968" t="s">
        <v>50</v>
      </c>
      <c r="F2968" s="1">
        <v>42905</v>
      </c>
      <c r="G2968" s="1">
        <v>42962</v>
      </c>
      <c r="H2968">
        <v>3994</v>
      </c>
      <c r="I2968" t="str">
        <f>VLOOKUP(pipeline!D2968,account,2,FALSE)</f>
        <v>retail</v>
      </c>
      <c r="J2968">
        <f t="shared" si="2190"/>
        <v>2001</v>
      </c>
      <c r="K2968">
        <f t="shared" si="2191"/>
        <v>2437.85</v>
      </c>
      <c r="L2968">
        <f t="shared" si="2192"/>
        <v>4874</v>
      </c>
      <c r="M2968" t="str">
        <f t="shared" si="2193"/>
        <v>United States</v>
      </c>
      <c r="N2968">
        <f t="shared" si="2194"/>
        <v>0</v>
      </c>
      <c r="O2968" t="str">
        <f t="shared" si="2195"/>
        <v>MG</v>
      </c>
      <c r="P2968">
        <f t="shared" si="2196"/>
        <v>3393</v>
      </c>
      <c r="Q2968" t="str">
        <f t="shared" si="2197"/>
        <v>Summer Sewald</v>
      </c>
      <c r="R2968" t="str">
        <f t="shared" si="2198"/>
        <v>West</v>
      </c>
    </row>
    <row r="2969" spans="1:18">
      <c r="A2969" t="s">
        <v>3133</v>
      </c>
      <c r="B2969" t="s">
        <v>22</v>
      </c>
      <c r="C2969" t="s">
        <v>59</v>
      </c>
      <c r="D2969" t="s">
        <v>117</v>
      </c>
      <c r="E2969" t="s">
        <v>52</v>
      </c>
      <c r="F2969" s="1">
        <v>42905</v>
      </c>
      <c r="G2969" s="1">
        <v>42914</v>
      </c>
      <c r="H2969">
        <v>0</v>
      </c>
      <c r="I2969" t="str">
        <f>VLOOKUP(pipeline!D2969,account,2,FALSE)</f>
        <v>services</v>
      </c>
      <c r="J2969">
        <f t="shared" si="2190"/>
        <v>1997</v>
      </c>
      <c r="K2969">
        <f t="shared" si="2191"/>
        <v>2041.73</v>
      </c>
      <c r="L2969">
        <f t="shared" si="2192"/>
        <v>5276</v>
      </c>
      <c r="M2969" t="str">
        <f t="shared" si="2193"/>
        <v>United States</v>
      </c>
      <c r="N2969">
        <f t="shared" si="2194"/>
        <v>0</v>
      </c>
      <c r="O2969" t="str">
        <f t="shared" si="2195"/>
        <v>GTX</v>
      </c>
      <c r="P2969">
        <f t="shared" si="2196"/>
        <v>5482</v>
      </c>
      <c r="Q2969" t="str">
        <f t="shared" si="2197"/>
        <v>Dustin Brinkmann</v>
      </c>
      <c r="R2969" t="str">
        <f t="shared" si="2198"/>
        <v>Central</v>
      </c>
    </row>
    <row r="2970" spans="1:18">
      <c r="A2970" t="s">
        <v>3134</v>
      </c>
      <c r="B2970" t="s">
        <v>22</v>
      </c>
      <c r="C2970" t="s">
        <v>56</v>
      </c>
      <c r="D2970" t="s">
        <v>198</v>
      </c>
      <c r="E2970" t="s">
        <v>50</v>
      </c>
      <c r="F2970" s="1">
        <v>42905</v>
      </c>
      <c r="G2970" s="1">
        <v>42982</v>
      </c>
      <c r="H2970">
        <v>57</v>
      </c>
      <c r="I2970" t="str">
        <f>VLOOKUP(pipeline!D2970,account,2,FALSE)</f>
        <v>employment</v>
      </c>
      <c r="J2970">
        <f t="shared" si="2190"/>
        <v>1997</v>
      </c>
      <c r="K2970">
        <f t="shared" si="2191"/>
        <v>291.27</v>
      </c>
      <c r="L2970">
        <f t="shared" si="2192"/>
        <v>586</v>
      </c>
      <c r="M2970" t="str">
        <f t="shared" si="2193"/>
        <v>United States</v>
      </c>
      <c r="N2970">
        <f t="shared" si="2194"/>
        <v>0</v>
      </c>
      <c r="O2970" t="str">
        <f t="shared" si="2195"/>
        <v>MG</v>
      </c>
      <c r="P2970">
        <f t="shared" si="2196"/>
        <v>55</v>
      </c>
      <c r="Q2970" t="str">
        <f t="shared" si="2197"/>
        <v>Dustin Brinkmann</v>
      </c>
      <c r="R2970" t="str">
        <f t="shared" si="2198"/>
        <v>Central</v>
      </c>
    </row>
    <row r="2971" spans="1:18">
      <c r="A2971" t="s">
        <v>3135</v>
      </c>
      <c r="B2971" t="s">
        <v>35</v>
      </c>
      <c r="C2971" t="s">
        <v>56</v>
      </c>
      <c r="D2971" t="s">
        <v>226</v>
      </c>
      <c r="E2971" t="s">
        <v>52</v>
      </c>
      <c r="F2971" s="1">
        <v>42905</v>
      </c>
      <c r="G2971" s="1">
        <v>42918</v>
      </c>
      <c r="H2971">
        <v>0</v>
      </c>
      <c r="I2971" t="str">
        <f>VLOOKUP(pipeline!D2971,account,2,FALSE)</f>
        <v>medical</v>
      </c>
      <c r="J2971">
        <f t="shared" si="2190"/>
        <v>2017</v>
      </c>
      <c r="K2971">
        <f t="shared" si="2191"/>
        <v>4.54</v>
      </c>
      <c r="L2971">
        <f t="shared" si="2192"/>
        <v>9</v>
      </c>
      <c r="M2971" t="str">
        <f t="shared" si="2193"/>
        <v>United States</v>
      </c>
      <c r="N2971">
        <f t="shared" si="2194"/>
        <v>0</v>
      </c>
      <c r="O2971" t="str">
        <f t="shared" si="2195"/>
        <v>MG</v>
      </c>
      <c r="P2971">
        <f t="shared" si="2196"/>
        <v>55</v>
      </c>
      <c r="Q2971" t="str">
        <f t="shared" si="2197"/>
        <v>Rocco Neubert</v>
      </c>
      <c r="R2971" t="str">
        <f t="shared" si="2198"/>
        <v>East</v>
      </c>
    </row>
    <row r="2972" spans="1:18">
      <c r="A2972" t="s">
        <v>3136</v>
      </c>
      <c r="B2972" t="s">
        <v>16</v>
      </c>
      <c r="C2972" t="s">
        <v>57</v>
      </c>
      <c r="D2972" t="s">
        <v>106</v>
      </c>
      <c r="E2972" t="s">
        <v>50</v>
      </c>
      <c r="F2972" s="1">
        <v>42905</v>
      </c>
      <c r="G2972" s="1">
        <v>42952</v>
      </c>
      <c r="H2972">
        <v>3752</v>
      </c>
      <c r="I2972" t="str">
        <f>VLOOKUP(pipeline!D2972,account,2,FALSE)</f>
        <v>software</v>
      </c>
      <c r="J2972">
        <f t="shared" si="2190"/>
        <v>1996</v>
      </c>
      <c r="K2972">
        <f t="shared" si="2191"/>
        <v>6354.87</v>
      </c>
      <c r="L2972">
        <f t="shared" si="2192"/>
        <v>16780</v>
      </c>
      <c r="M2972" t="str">
        <f t="shared" si="2193"/>
        <v>United States</v>
      </c>
      <c r="N2972" t="str">
        <f t="shared" si="2194"/>
        <v>Bubba Gump</v>
      </c>
      <c r="O2972" t="str">
        <f t="shared" si="2195"/>
        <v>MG</v>
      </c>
      <c r="P2972">
        <f t="shared" si="2196"/>
        <v>3393</v>
      </c>
      <c r="Q2972" t="str">
        <f t="shared" si="2197"/>
        <v>Celia Rouche</v>
      </c>
      <c r="R2972" t="str">
        <f t="shared" si="2198"/>
        <v>West</v>
      </c>
    </row>
    <row r="2973" spans="1:18">
      <c r="A2973" t="s">
        <v>3137</v>
      </c>
      <c r="B2973" t="s">
        <v>23</v>
      </c>
      <c r="C2973" t="s">
        <v>55</v>
      </c>
      <c r="D2973" t="s">
        <v>198</v>
      </c>
      <c r="E2973" t="s">
        <v>50</v>
      </c>
      <c r="F2973" s="1">
        <v>42905</v>
      </c>
      <c r="G2973" s="1">
        <v>42971</v>
      </c>
      <c r="H2973">
        <v>555</v>
      </c>
      <c r="I2973" t="str">
        <f>VLOOKUP(pipeline!D2973,account,2,FALSE)</f>
        <v>employment</v>
      </c>
      <c r="J2973">
        <f t="shared" si="2190"/>
        <v>1997</v>
      </c>
      <c r="K2973">
        <f t="shared" si="2191"/>
        <v>291.27</v>
      </c>
      <c r="L2973">
        <f t="shared" si="2192"/>
        <v>586</v>
      </c>
      <c r="M2973" t="str">
        <f t="shared" si="2193"/>
        <v>United States</v>
      </c>
      <c r="N2973">
        <f t="shared" si="2194"/>
        <v>0</v>
      </c>
      <c r="O2973" t="str">
        <f t="shared" si="2195"/>
        <v>GTX</v>
      </c>
      <c r="P2973">
        <f t="shared" ref="P2973:P2989" si="2199">VLOOKUP(C2973,products,3,FALSE)</f>
        <v>550</v>
      </c>
      <c r="Q2973" t="str">
        <f t="shared" ref="Q2973:Q2989" si="2200">VLOOKUP(B2973,sales,2,FALSE)</f>
        <v>Dustin Brinkmann</v>
      </c>
      <c r="R2973" t="str">
        <f t="shared" ref="R2973:R2989" si="2201">VLOOKUP(B2973,sales,3,FALSE)</f>
        <v>Central</v>
      </c>
    </row>
    <row r="2974" spans="1:18">
      <c r="A2974" t="s">
        <v>3138</v>
      </c>
      <c r="B2974" t="s">
        <v>10</v>
      </c>
      <c r="C2974" t="s">
        <v>55</v>
      </c>
      <c r="D2974" t="s">
        <v>200</v>
      </c>
      <c r="E2974" t="s">
        <v>52</v>
      </c>
      <c r="F2974" s="1">
        <v>42905</v>
      </c>
      <c r="G2974" s="1">
        <v>42910</v>
      </c>
      <c r="H2974">
        <v>0</v>
      </c>
      <c r="I2974" t="str">
        <f>VLOOKUP(pipeline!D2974,account,2,FALSE)</f>
        <v>finance</v>
      </c>
      <c r="J2974">
        <f t="shared" si="2190"/>
        <v>1998</v>
      </c>
      <c r="K2974">
        <f t="shared" si="2191"/>
        <v>2022.14</v>
      </c>
      <c r="L2974">
        <f t="shared" si="2192"/>
        <v>5113</v>
      </c>
      <c r="M2974" t="str">
        <f t="shared" si="2193"/>
        <v>United States</v>
      </c>
      <c r="N2974">
        <f t="shared" si="2194"/>
        <v>0</v>
      </c>
      <c r="O2974" t="str">
        <f t="shared" si="2195"/>
        <v>GTX</v>
      </c>
      <c r="P2974">
        <f t="shared" si="2199"/>
        <v>550</v>
      </c>
      <c r="Q2974" t="str">
        <f t="shared" si="2200"/>
        <v>Cara Losch</v>
      </c>
      <c r="R2974" t="str">
        <f t="shared" si="2201"/>
        <v>East</v>
      </c>
    </row>
    <row r="2975" spans="1:18">
      <c r="A2975" t="s">
        <v>3139</v>
      </c>
      <c r="B2975" t="s">
        <v>41</v>
      </c>
      <c r="C2975" t="s">
        <v>58</v>
      </c>
      <c r="D2975" t="s">
        <v>210</v>
      </c>
      <c r="E2975" t="s">
        <v>50</v>
      </c>
      <c r="F2975" s="1">
        <v>42905</v>
      </c>
      <c r="G2975" s="1">
        <v>42998</v>
      </c>
      <c r="H2975">
        <v>1213</v>
      </c>
      <c r="I2975" t="str">
        <f>VLOOKUP(pipeline!D2975,account,2,FALSE)</f>
        <v>technolgy</v>
      </c>
      <c r="J2975">
        <f t="shared" ref="J2975:J2983" si="2202">VLOOKUP(D2975,account,3,FALSE)</f>
        <v>1980</v>
      </c>
      <c r="K2975">
        <f t="shared" ref="K2975:K2983" si="2203">VLOOKUP(D2975,account,4,FALSE)</f>
        <v>7708.38</v>
      </c>
      <c r="L2975">
        <f t="shared" ref="L2975:L2983" si="2204">VLOOKUP(D2975,account,5,FALSE)</f>
        <v>13756</v>
      </c>
      <c r="M2975" t="str">
        <f t="shared" ref="M2975:M2983" si="2205">VLOOKUP(D2975,account,6,FALSE)</f>
        <v>United States</v>
      </c>
      <c r="N2975">
        <f t="shared" ref="N2975:N2983" si="2206">VLOOKUP(D2975,accounts,7,FALSE)</f>
        <v>0</v>
      </c>
      <c r="O2975" t="str">
        <f t="shared" ref="O2975:O2983" si="2207">VLOOKUP(C2975,products,2,FALSE)</f>
        <v>GTX</v>
      </c>
      <c r="P2975">
        <f t="shared" si="2199"/>
        <v>1096</v>
      </c>
      <c r="Q2975" t="str">
        <f t="shared" si="2200"/>
        <v>Summer Sewald</v>
      </c>
      <c r="R2975" t="str">
        <f t="shared" si="2201"/>
        <v>West</v>
      </c>
    </row>
    <row r="2976" spans="1:18">
      <c r="A2976" t="s">
        <v>3140</v>
      </c>
      <c r="B2976" t="s">
        <v>31</v>
      </c>
      <c r="C2976" t="s">
        <v>59</v>
      </c>
      <c r="D2976" t="s">
        <v>124</v>
      </c>
      <c r="E2976" t="s">
        <v>52</v>
      </c>
      <c r="F2976" s="1">
        <v>42906</v>
      </c>
      <c r="G2976" s="1">
        <v>42918</v>
      </c>
      <c r="H2976">
        <v>0</v>
      </c>
      <c r="I2976" t="str">
        <f>VLOOKUP(pipeline!D2976,account,2,FALSE)</f>
        <v>entertainment</v>
      </c>
      <c r="J2976">
        <f t="shared" si="2202"/>
        <v>1989</v>
      </c>
      <c r="K2976">
        <f t="shared" si="2203"/>
        <v>3838.39</v>
      </c>
      <c r="L2976">
        <f t="shared" si="2204"/>
        <v>8274</v>
      </c>
      <c r="M2976" t="str">
        <f t="shared" si="2205"/>
        <v>United States</v>
      </c>
      <c r="N2976">
        <f t="shared" si="2206"/>
        <v>0</v>
      </c>
      <c r="O2976" t="str">
        <f t="shared" si="2207"/>
        <v>GTX</v>
      </c>
      <c r="P2976">
        <f t="shared" si="2199"/>
        <v>5482</v>
      </c>
      <c r="Q2976" t="str">
        <f t="shared" si="2200"/>
        <v>Rocco Neubert</v>
      </c>
      <c r="R2976" t="str">
        <f t="shared" si="2201"/>
        <v>East</v>
      </c>
    </row>
    <row r="2977" spans="1:18">
      <c r="A2977" t="s">
        <v>3141</v>
      </c>
      <c r="B2977" t="s">
        <v>32</v>
      </c>
      <c r="C2977" t="s">
        <v>59</v>
      </c>
      <c r="D2977" t="s">
        <v>226</v>
      </c>
      <c r="E2977" t="s">
        <v>53</v>
      </c>
      <c r="F2977" s="1">
        <v>42906</v>
      </c>
      <c r="I2977" t="str">
        <f>VLOOKUP(pipeline!D2977,account,2,FALSE)</f>
        <v>medical</v>
      </c>
      <c r="J2977">
        <f t="shared" si="2202"/>
        <v>2017</v>
      </c>
      <c r="K2977">
        <f t="shared" si="2203"/>
        <v>4.54</v>
      </c>
      <c r="L2977">
        <f t="shared" si="2204"/>
        <v>9</v>
      </c>
      <c r="M2977" t="str">
        <f t="shared" si="2205"/>
        <v>United States</v>
      </c>
      <c r="N2977">
        <f t="shared" si="2206"/>
        <v>0</v>
      </c>
      <c r="O2977" t="str">
        <f t="shared" si="2207"/>
        <v>GTX</v>
      </c>
      <c r="P2977">
        <f t="shared" si="2199"/>
        <v>5482</v>
      </c>
      <c r="Q2977" t="str">
        <f t="shared" si="2200"/>
        <v>Rocco Neubert</v>
      </c>
      <c r="R2977" t="str">
        <f t="shared" si="2201"/>
        <v>East</v>
      </c>
    </row>
    <row r="2978" spans="1:18">
      <c r="A2978" t="s">
        <v>3142</v>
      </c>
      <c r="B2978" t="s">
        <v>20</v>
      </c>
      <c r="C2978" t="s">
        <v>59</v>
      </c>
      <c r="D2978" t="s">
        <v>442</v>
      </c>
      <c r="E2978" t="s">
        <v>52</v>
      </c>
      <c r="F2978" s="1">
        <v>42906</v>
      </c>
      <c r="G2978" s="1">
        <v>42913</v>
      </c>
      <c r="H2978">
        <v>0</v>
      </c>
      <c r="I2978" t="str">
        <f>VLOOKUP(pipeline!D2978,account,2,FALSE)</f>
        <v>retail</v>
      </c>
      <c r="J2978">
        <f t="shared" si="2202"/>
        <v>1988</v>
      </c>
      <c r="K2978">
        <f t="shared" si="2203"/>
        <v>1376.8</v>
      </c>
      <c r="L2978">
        <f t="shared" si="2204"/>
        <v>1165</v>
      </c>
      <c r="M2978" t="str">
        <f t="shared" si="2205"/>
        <v>Belgium</v>
      </c>
      <c r="N2978">
        <f t="shared" si="2206"/>
        <v>0</v>
      </c>
      <c r="O2978" t="str">
        <f t="shared" si="2207"/>
        <v>GTX</v>
      </c>
      <c r="P2978">
        <f t="shared" si="2199"/>
        <v>5482</v>
      </c>
      <c r="Q2978" t="str">
        <f t="shared" si="2200"/>
        <v>Dustin Brinkmann</v>
      </c>
      <c r="R2978" t="str">
        <f t="shared" si="2201"/>
        <v>Central</v>
      </c>
    </row>
    <row r="2979" spans="1:18">
      <c r="A2979" t="s">
        <v>3143</v>
      </c>
      <c r="B2979" t="s">
        <v>7</v>
      </c>
      <c r="C2979" t="s">
        <v>55</v>
      </c>
      <c r="D2979" t="s">
        <v>124</v>
      </c>
      <c r="E2979" t="s">
        <v>52</v>
      </c>
      <c r="F2979" s="1">
        <v>42906</v>
      </c>
      <c r="G2979" s="1">
        <v>42999</v>
      </c>
      <c r="H2979">
        <v>0</v>
      </c>
      <c r="I2979" t="str">
        <f>VLOOKUP(pipeline!D2979,account,2,FALSE)</f>
        <v>entertainment</v>
      </c>
      <c r="J2979">
        <f t="shared" si="2202"/>
        <v>1989</v>
      </c>
      <c r="K2979">
        <f t="shared" si="2203"/>
        <v>3838.39</v>
      </c>
      <c r="L2979">
        <f t="shared" si="2204"/>
        <v>8274</v>
      </c>
      <c r="M2979" t="str">
        <f t="shared" si="2205"/>
        <v>United States</v>
      </c>
      <c r="N2979">
        <f t="shared" si="2206"/>
        <v>0</v>
      </c>
      <c r="O2979" t="str">
        <f t="shared" si="2207"/>
        <v>GTX</v>
      </c>
      <c r="P2979">
        <f t="shared" si="2199"/>
        <v>550</v>
      </c>
      <c r="Q2979" t="str">
        <f t="shared" si="2200"/>
        <v>Cara Losch</v>
      </c>
      <c r="R2979" t="str">
        <f t="shared" si="2201"/>
        <v>East</v>
      </c>
    </row>
    <row r="2980" spans="1:18">
      <c r="A2980" t="s">
        <v>3144</v>
      </c>
      <c r="B2980" t="s">
        <v>33</v>
      </c>
      <c r="C2980" t="s">
        <v>56</v>
      </c>
      <c r="D2980" t="s">
        <v>174</v>
      </c>
      <c r="E2980" t="s">
        <v>50</v>
      </c>
      <c r="F2980" s="1">
        <v>42906</v>
      </c>
      <c r="G2980" s="1">
        <v>42972</v>
      </c>
      <c r="H2980">
        <v>62</v>
      </c>
      <c r="I2980" t="str">
        <f>VLOOKUP(pipeline!D2980,account,2,FALSE)</f>
        <v>software</v>
      </c>
      <c r="J2980">
        <f t="shared" si="2202"/>
        <v>1982</v>
      </c>
      <c r="K2980">
        <f t="shared" si="2203"/>
        <v>11698.03</v>
      </c>
      <c r="L2980">
        <f t="shared" si="2204"/>
        <v>34288</v>
      </c>
      <c r="M2980" t="str">
        <f t="shared" si="2205"/>
        <v>United States</v>
      </c>
      <c r="N2980">
        <f t="shared" si="2206"/>
        <v>0</v>
      </c>
      <c r="O2980" t="str">
        <f t="shared" si="2207"/>
        <v>MG</v>
      </c>
      <c r="P2980">
        <f t="shared" si="2199"/>
        <v>55</v>
      </c>
      <c r="Q2980" t="str">
        <f t="shared" si="2200"/>
        <v>Rocco Neubert</v>
      </c>
      <c r="R2980" t="str">
        <f t="shared" si="2201"/>
        <v>East</v>
      </c>
    </row>
    <row r="2981" spans="1:18">
      <c r="A2981" t="s">
        <v>3145</v>
      </c>
      <c r="B2981" t="s">
        <v>34</v>
      </c>
      <c r="C2981" t="s">
        <v>57</v>
      </c>
      <c r="D2981" t="s">
        <v>164</v>
      </c>
      <c r="E2981" t="s">
        <v>50</v>
      </c>
      <c r="F2981" s="1">
        <v>42906</v>
      </c>
      <c r="G2981" s="1">
        <v>42956</v>
      </c>
      <c r="H2981">
        <v>3546</v>
      </c>
      <c r="I2981" t="str">
        <f>VLOOKUP(pipeline!D2981,account,2,FALSE)</f>
        <v>medical</v>
      </c>
      <c r="J2981">
        <f t="shared" si="2202"/>
        <v>1994</v>
      </c>
      <c r="K2981">
        <f t="shared" si="2203"/>
        <v>2818.38</v>
      </c>
      <c r="L2981">
        <f t="shared" si="2204"/>
        <v>6290</v>
      </c>
      <c r="M2981" t="str">
        <f t="shared" si="2205"/>
        <v>United States</v>
      </c>
      <c r="N2981">
        <f t="shared" si="2206"/>
        <v>0</v>
      </c>
      <c r="O2981" t="str">
        <f t="shared" si="2207"/>
        <v>MG</v>
      </c>
      <c r="P2981">
        <f t="shared" si="2199"/>
        <v>3393</v>
      </c>
      <c r="Q2981" t="str">
        <f t="shared" si="2200"/>
        <v>Rocco Neubert</v>
      </c>
      <c r="R2981" t="str">
        <f t="shared" si="2201"/>
        <v>East</v>
      </c>
    </row>
    <row r="2982" spans="1:18">
      <c r="A2982" t="s">
        <v>3146</v>
      </c>
      <c r="B2982" t="s">
        <v>13</v>
      </c>
      <c r="C2982" t="s">
        <v>56</v>
      </c>
      <c r="D2982" t="s">
        <v>318</v>
      </c>
      <c r="E2982" t="s">
        <v>53</v>
      </c>
      <c r="F2982" s="1">
        <v>42906</v>
      </c>
      <c r="I2982" t="str">
        <f>VLOOKUP(pipeline!D2982,account,2,FALSE)</f>
        <v>retail</v>
      </c>
      <c r="J2982">
        <f t="shared" si="2202"/>
        <v>2000</v>
      </c>
      <c r="K2982">
        <f t="shared" si="2203"/>
        <v>167.89</v>
      </c>
      <c r="L2982">
        <f t="shared" si="2204"/>
        <v>493</v>
      </c>
      <c r="M2982" t="str">
        <f t="shared" si="2205"/>
        <v>Romania</v>
      </c>
      <c r="N2982">
        <f t="shared" si="2206"/>
        <v>0</v>
      </c>
      <c r="O2982" t="str">
        <f t="shared" si="2207"/>
        <v>MG</v>
      </c>
      <c r="P2982">
        <f t="shared" si="2199"/>
        <v>55</v>
      </c>
      <c r="Q2982" t="str">
        <f t="shared" si="2200"/>
        <v>Celia Rouche</v>
      </c>
      <c r="R2982" t="str">
        <f t="shared" si="2201"/>
        <v>West</v>
      </c>
    </row>
    <row r="2983" spans="1:18">
      <c r="A2983" t="s">
        <v>3147</v>
      </c>
      <c r="B2983" t="s">
        <v>37</v>
      </c>
      <c r="C2983" t="s">
        <v>55</v>
      </c>
      <c r="D2983" t="s">
        <v>216</v>
      </c>
      <c r="E2983" t="s">
        <v>53</v>
      </c>
      <c r="F2983" s="1">
        <v>42906</v>
      </c>
      <c r="I2983" t="str">
        <f>VLOOKUP(pipeline!D2983,account,2,FALSE)</f>
        <v>entertainment</v>
      </c>
      <c r="J2983">
        <f t="shared" si="2202"/>
        <v>1998</v>
      </c>
      <c r="K2983">
        <f t="shared" si="2203"/>
        <v>217.87</v>
      </c>
      <c r="L2983">
        <f t="shared" si="2204"/>
        <v>551</v>
      </c>
      <c r="M2983" t="str">
        <f t="shared" si="2205"/>
        <v>United States</v>
      </c>
      <c r="N2983">
        <f t="shared" si="2206"/>
        <v>0</v>
      </c>
      <c r="O2983" t="str">
        <f t="shared" si="2207"/>
        <v>GTX</v>
      </c>
      <c r="P2983">
        <f t="shared" si="2199"/>
        <v>550</v>
      </c>
      <c r="Q2983" t="str">
        <f t="shared" si="2200"/>
        <v>Summer Sewald</v>
      </c>
      <c r="R2983" t="str">
        <f t="shared" si="2201"/>
        <v>West</v>
      </c>
    </row>
    <row r="2984" spans="1:18">
      <c r="A2984" t="s">
        <v>3148</v>
      </c>
      <c r="B2984" t="s">
        <v>27</v>
      </c>
      <c r="C2984" t="s">
        <v>58</v>
      </c>
      <c r="D2984" t="s">
        <v>306</v>
      </c>
      <c r="E2984" t="s">
        <v>50</v>
      </c>
      <c r="F2984" s="1">
        <v>42906</v>
      </c>
      <c r="G2984" s="1">
        <v>42967</v>
      </c>
      <c r="H2984">
        <v>1132</v>
      </c>
      <c r="I2984" t="str">
        <f>VLOOKUP(pipeline!D2984,account,2,FALSE)</f>
        <v>technolgy</v>
      </c>
      <c r="J2984">
        <f t="shared" ref="J2984:J2989" si="2208">VLOOKUP(D2984,account,3,FALSE)</f>
        <v>1997</v>
      </c>
      <c r="K2984">
        <f t="shared" ref="K2984:K2989" si="2209">VLOOKUP(D2984,account,4,FALSE)</f>
        <v>8170.38</v>
      </c>
      <c r="L2984">
        <f t="shared" ref="L2984:L2989" si="2210">VLOOKUP(D2984,account,5,FALSE)</f>
        <v>16499</v>
      </c>
      <c r="M2984" t="str">
        <f t="shared" ref="M2984:M2989" si="2211">VLOOKUP(D2984,account,6,FALSE)</f>
        <v>Korea</v>
      </c>
      <c r="N2984">
        <f t="shared" ref="N2984:N2989" si="2212">VLOOKUP(D2984,accounts,7,FALSE)</f>
        <v>0</v>
      </c>
      <c r="O2984" t="str">
        <f t="shared" ref="O2984:O2989" si="2213">VLOOKUP(C2984,products,2,FALSE)</f>
        <v>GTX</v>
      </c>
      <c r="P2984">
        <f t="shared" si="2199"/>
        <v>1096</v>
      </c>
      <c r="Q2984" t="str">
        <f t="shared" si="2200"/>
        <v>Melvin Marxen</v>
      </c>
      <c r="R2984" t="str">
        <f t="shared" si="2201"/>
        <v>Central</v>
      </c>
    </row>
    <row r="2985" spans="1:18">
      <c r="A2985" t="s">
        <v>3149</v>
      </c>
      <c r="B2985" t="s">
        <v>38</v>
      </c>
      <c r="C2985" t="s">
        <v>55</v>
      </c>
      <c r="D2985" t="s">
        <v>93</v>
      </c>
      <c r="E2985" t="s">
        <v>52</v>
      </c>
      <c r="F2985" s="1">
        <v>42906</v>
      </c>
      <c r="G2985" s="1">
        <v>42960</v>
      </c>
      <c r="H2985">
        <v>0</v>
      </c>
      <c r="I2985" t="str">
        <f>VLOOKUP(pipeline!D2985,account,2,FALSE)</f>
        <v>entertainment</v>
      </c>
      <c r="J2985">
        <f t="shared" si="2208"/>
        <v>1993</v>
      </c>
      <c r="K2985">
        <f t="shared" si="2209"/>
        <v>4269.9</v>
      </c>
      <c r="L2985">
        <f t="shared" si="2210"/>
        <v>6472</v>
      </c>
      <c r="M2985" t="str">
        <f t="shared" si="2211"/>
        <v>United States</v>
      </c>
      <c r="N2985" t="str">
        <f t="shared" si="2212"/>
        <v>Massive Dynamic</v>
      </c>
      <c r="O2985" t="str">
        <f t="shared" si="2213"/>
        <v>GTX</v>
      </c>
      <c r="P2985">
        <f t="shared" si="2199"/>
        <v>550</v>
      </c>
      <c r="Q2985" t="str">
        <f t="shared" si="2200"/>
        <v>Summer Sewald</v>
      </c>
      <c r="R2985" t="str">
        <f t="shared" si="2201"/>
        <v>West</v>
      </c>
    </row>
    <row r="2986" spans="1:18">
      <c r="A2986" t="s">
        <v>3150</v>
      </c>
      <c r="B2986" t="s">
        <v>40</v>
      </c>
      <c r="C2986" t="s">
        <v>56</v>
      </c>
      <c r="D2986" t="s">
        <v>226</v>
      </c>
      <c r="E2986" t="s">
        <v>50</v>
      </c>
      <c r="F2986" s="1">
        <v>42906</v>
      </c>
      <c r="G2986" s="1">
        <v>42966</v>
      </c>
      <c r="H2986">
        <v>57</v>
      </c>
      <c r="I2986" t="str">
        <f>VLOOKUP(pipeline!D2986,account,2,FALSE)</f>
        <v>medical</v>
      </c>
      <c r="J2986">
        <f t="shared" si="2208"/>
        <v>2017</v>
      </c>
      <c r="K2986">
        <f t="shared" si="2209"/>
        <v>4.54</v>
      </c>
      <c r="L2986">
        <f t="shared" si="2210"/>
        <v>9</v>
      </c>
      <c r="M2986" t="str">
        <f t="shared" si="2211"/>
        <v>United States</v>
      </c>
      <c r="N2986">
        <f t="shared" si="2212"/>
        <v>0</v>
      </c>
      <c r="O2986" t="str">
        <f t="shared" si="2213"/>
        <v>MG</v>
      </c>
      <c r="P2986">
        <f t="shared" si="2199"/>
        <v>55</v>
      </c>
      <c r="Q2986" t="str">
        <f t="shared" si="2200"/>
        <v>Summer Sewald</v>
      </c>
      <c r="R2986" t="str">
        <f t="shared" si="2201"/>
        <v>West</v>
      </c>
    </row>
    <row r="2987" spans="1:18">
      <c r="A2987" t="s">
        <v>3151</v>
      </c>
      <c r="B2987" t="s">
        <v>40</v>
      </c>
      <c r="C2987" t="s">
        <v>56</v>
      </c>
      <c r="D2987" t="s">
        <v>112</v>
      </c>
      <c r="E2987" t="s">
        <v>50</v>
      </c>
      <c r="F2987" s="1">
        <v>42906</v>
      </c>
      <c r="G2987" s="1">
        <v>42909</v>
      </c>
      <c r="H2987">
        <v>61</v>
      </c>
      <c r="I2987" t="str">
        <f>VLOOKUP(pipeline!D2987,account,2,FALSE)</f>
        <v>retail</v>
      </c>
      <c r="J2987">
        <f t="shared" si="2208"/>
        <v>1990</v>
      </c>
      <c r="K2987">
        <f t="shared" si="2209"/>
        <v>4968.91</v>
      </c>
      <c r="L2987">
        <f t="shared" si="2210"/>
        <v>7523</v>
      </c>
      <c r="M2987" t="str">
        <f t="shared" si="2211"/>
        <v>United States</v>
      </c>
      <c r="N2987">
        <f t="shared" si="2212"/>
        <v>0</v>
      </c>
      <c r="O2987" t="str">
        <f t="shared" si="2213"/>
        <v>MG</v>
      </c>
      <c r="P2987">
        <f t="shared" si="2199"/>
        <v>55</v>
      </c>
      <c r="Q2987" t="str">
        <f t="shared" si="2200"/>
        <v>Summer Sewald</v>
      </c>
      <c r="R2987" t="str">
        <f t="shared" si="2201"/>
        <v>West</v>
      </c>
    </row>
    <row r="2988" spans="1:18">
      <c r="A2988" t="s">
        <v>3152</v>
      </c>
      <c r="B2988" t="s">
        <v>40</v>
      </c>
      <c r="C2988" t="s">
        <v>56</v>
      </c>
      <c r="D2988" t="s">
        <v>182</v>
      </c>
      <c r="E2988" t="s">
        <v>50</v>
      </c>
      <c r="F2988" s="1">
        <v>42906</v>
      </c>
      <c r="G2988" s="1">
        <v>42917</v>
      </c>
      <c r="H2988">
        <v>57</v>
      </c>
      <c r="I2988" t="str">
        <f>VLOOKUP(pipeline!D2988,account,2,FALSE)</f>
        <v>entertainment</v>
      </c>
      <c r="J2988">
        <f t="shared" si="2208"/>
        <v>2002</v>
      </c>
      <c r="K2988">
        <f t="shared" si="2209"/>
        <v>349.81</v>
      </c>
      <c r="L2988">
        <f t="shared" si="2210"/>
        <v>315</v>
      </c>
      <c r="M2988" t="str">
        <f t="shared" si="2211"/>
        <v>United States</v>
      </c>
      <c r="N2988">
        <f t="shared" si="2212"/>
        <v>0</v>
      </c>
      <c r="O2988" t="str">
        <f t="shared" si="2213"/>
        <v>MG</v>
      </c>
      <c r="P2988">
        <f t="shared" si="2199"/>
        <v>55</v>
      </c>
      <c r="Q2988" t="str">
        <f t="shared" si="2200"/>
        <v>Summer Sewald</v>
      </c>
      <c r="R2988" t="str">
        <f t="shared" si="2201"/>
        <v>West</v>
      </c>
    </row>
    <row r="2989" spans="1:18">
      <c r="A2989" t="s">
        <v>3153</v>
      </c>
      <c r="B2989" t="s">
        <v>35</v>
      </c>
      <c r="C2989" t="s">
        <v>55</v>
      </c>
      <c r="D2989" t="s">
        <v>817</v>
      </c>
      <c r="E2989" t="s">
        <v>50</v>
      </c>
      <c r="F2989" s="1">
        <v>42906</v>
      </c>
      <c r="G2989" s="1">
        <v>42992</v>
      </c>
      <c r="H2989">
        <v>649</v>
      </c>
      <c r="I2989" t="str">
        <f>VLOOKUP(pipeline!D2989,account,2,FALSE)</f>
        <v>entertainment</v>
      </c>
      <c r="J2989">
        <f t="shared" si="2208"/>
        <v>1989</v>
      </c>
      <c r="K2989">
        <f t="shared" si="2209"/>
        <v>665.06</v>
      </c>
      <c r="L2989">
        <f t="shared" si="2210"/>
        <v>1095</v>
      </c>
      <c r="M2989" t="str">
        <f t="shared" si="2211"/>
        <v>United States</v>
      </c>
      <c r="N2989">
        <f t="shared" si="2212"/>
        <v>0</v>
      </c>
      <c r="O2989" t="str">
        <f t="shared" si="2213"/>
        <v>GTX</v>
      </c>
      <c r="P2989">
        <f t="shared" si="2199"/>
        <v>550</v>
      </c>
      <c r="Q2989" t="str">
        <f t="shared" si="2200"/>
        <v>Rocco Neubert</v>
      </c>
      <c r="R2989" t="str">
        <f t="shared" si="2201"/>
        <v>East</v>
      </c>
    </row>
    <row r="2990" spans="1:18">
      <c r="A2990" t="s">
        <v>3154</v>
      </c>
      <c r="B2990" t="s">
        <v>23</v>
      </c>
      <c r="C2990" t="s">
        <v>59</v>
      </c>
      <c r="D2990" t="s">
        <v>158</v>
      </c>
      <c r="E2990" t="s">
        <v>50</v>
      </c>
      <c r="F2990" s="1">
        <v>42906</v>
      </c>
      <c r="G2990" s="1">
        <v>42917</v>
      </c>
      <c r="H2990">
        <v>4813</v>
      </c>
      <c r="I2990" t="str">
        <f>VLOOKUP(pipeline!D2990,account,2,FALSE)</f>
        <v>finance</v>
      </c>
      <c r="J2990">
        <f t="shared" ref="J2990:J2995" si="2214">VLOOKUP(D2990,account,3,FALSE)</f>
        <v>2006</v>
      </c>
      <c r="K2990">
        <f t="shared" ref="K2990:K2995" si="2215">VLOOKUP(D2990,account,4,FALSE)</f>
        <v>1102.43</v>
      </c>
      <c r="L2990">
        <f t="shared" ref="L2990:L2995" si="2216">VLOOKUP(D2990,account,5,FALSE)</f>
        <v>1759</v>
      </c>
      <c r="M2990" t="str">
        <f t="shared" ref="M2990:M2995" si="2217">VLOOKUP(D2990,account,6,FALSE)</f>
        <v>United States</v>
      </c>
      <c r="N2990">
        <f t="shared" ref="N2990:N2995" si="2218">VLOOKUP(D2990,accounts,7,FALSE)</f>
        <v>0</v>
      </c>
      <c r="O2990" t="str">
        <f t="shared" ref="O2990:O2995" si="2219">VLOOKUP(C2990,products,2,FALSE)</f>
        <v>GTX</v>
      </c>
      <c r="P2990">
        <f t="shared" ref="P2990:P2995" si="2220">VLOOKUP(C2990,products,3,FALSE)</f>
        <v>5482</v>
      </c>
      <c r="Q2990" t="str">
        <f t="shared" ref="Q2990:Q2995" si="2221">VLOOKUP(B2990,sales,2,FALSE)</f>
        <v>Dustin Brinkmann</v>
      </c>
      <c r="R2990" t="str">
        <f t="shared" ref="R2990:R2995" si="2222">VLOOKUP(B2990,sales,3,FALSE)</f>
        <v>Central</v>
      </c>
    </row>
    <row r="2991" spans="1:18">
      <c r="A2991" t="s">
        <v>3155</v>
      </c>
      <c r="B2991" t="s">
        <v>17</v>
      </c>
      <c r="C2991" t="s">
        <v>56</v>
      </c>
      <c r="D2991" t="s">
        <v>231</v>
      </c>
      <c r="E2991" t="s">
        <v>52</v>
      </c>
      <c r="F2991" s="1">
        <v>42906</v>
      </c>
      <c r="G2991" s="1">
        <v>42909</v>
      </c>
      <c r="H2991">
        <v>0</v>
      </c>
      <c r="I2991" t="str">
        <f>VLOOKUP(pipeline!D2991,account,2,FALSE)</f>
        <v>technolgy</v>
      </c>
      <c r="J2991">
        <f t="shared" si="2214"/>
        <v>2010</v>
      </c>
      <c r="K2991">
        <f t="shared" si="2215"/>
        <v>587.72</v>
      </c>
      <c r="L2991">
        <f t="shared" si="2216"/>
        <v>1501</v>
      </c>
      <c r="M2991" t="str">
        <f t="shared" si="2217"/>
        <v>United States</v>
      </c>
      <c r="N2991">
        <f t="shared" si="2218"/>
        <v>0</v>
      </c>
      <c r="O2991" t="str">
        <f t="shared" si="2219"/>
        <v>MG</v>
      </c>
      <c r="P2991">
        <f t="shared" si="2220"/>
        <v>55</v>
      </c>
      <c r="Q2991" t="str">
        <f t="shared" si="2221"/>
        <v>Celia Rouche</v>
      </c>
      <c r="R2991" t="str">
        <f t="shared" si="2222"/>
        <v>West</v>
      </c>
    </row>
    <row r="2992" spans="1:18">
      <c r="A2992" t="s">
        <v>3156</v>
      </c>
      <c r="B2992" t="s">
        <v>17</v>
      </c>
      <c r="C2992" t="s">
        <v>56</v>
      </c>
      <c r="D2992" t="s">
        <v>316</v>
      </c>
      <c r="E2992" t="s">
        <v>50</v>
      </c>
      <c r="F2992" s="1">
        <v>42906</v>
      </c>
      <c r="G2992" s="1">
        <v>42917</v>
      </c>
      <c r="H2992">
        <v>51</v>
      </c>
      <c r="I2992" t="str">
        <f>VLOOKUP(pipeline!D2992,account,2,FALSE)</f>
        <v>retail</v>
      </c>
      <c r="J2992">
        <f t="shared" si="2214"/>
        <v>2009</v>
      </c>
      <c r="K2992">
        <f t="shared" si="2215"/>
        <v>497.11</v>
      </c>
      <c r="L2992">
        <f t="shared" si="2216"/>
        <v>1588</v>
      </c>
      <c r="M2992" t="str">
        <f t="shared" si="2217"/>
        <v>United States</v>
      </c>
      <c r="N2992">
        <f t="shared" si="2218"/>
        <v>0</v>
      </c>
      <c r="O2992" t="str">
        <f t="shared" si="2219"/>
        <v>MG</v>
      </c>
      <c r="P2992">
        <f t="shared" si="2220"/>
        <v>55</v>
      </c>
      <c r="Q2992" t="str">
        <f t="shared" si="2221"/>
        <v>Celia Rouche</v>
      </c>
      <c r="R2992" t="str">
        <f t="shared" si="2222"/>
        <v>West</v>
      </c>
    </row>
    <row r="2993" spans="1:18">
      <c r="A2993" t="s">
        <v>3157</v>
      </c>
      <c r="B2993" t="s">
        <v>17</v>
      </c>
      <c r="C2993" t="s">
        <v>57</v>
      </c>
      <c r="D2993" t="s">
        <v>167</v>
      </c>
      <c r="E2993" t="s">
        <v>50</v>
      </c>
      <c r="F2993" s="1">
        <v>42906</v>
      </c>
      <c r="G2993" s="1">
        <v>42991</v>
      </c>
      <c r="H2993">
        <v>3241</v>
      </c>
      <c r="I2993" t="str">
        <f>VLOOKUP(pipeline!D2993,account,2,FALSE)</f>
        <v>marketing</v>
      </c>
      <c r="J2993">
        <f t="shared" si="2214"/>
        <v>2000</v>
      </c>
      <c r="K2993">
        <f t="shared" si="2215"/>
        <v>2952.73</v>
      </c>
      <c r="L2993">
        <f t="shared" si="2216"/>
        <v>5107</v>
      </c>
      <c r="M2993" t="str">
        <f t="shared" si="2217"/>
        <v>United States</v>
      </c>
      <c r="N2993">
        <f t="shared" si="2218"/>
        <v>0</v>
      </c>
      <c r="O2993" t="str">
        <f t="shared" si="2219"/>
        <v>MG</v>
      </c>
      <c r="P2993">
        <f t="shared" si="2220"/>
        <v>3393</v>
      </c>
      <c r="Q2993" t="str">
        <f t="shared" si="2221"/>
        <v>Celia Rouche</v>
      </c>
      <c r="R2993" t="str">
        <f t="shared" si="2222"/>
        <v>West</v>
      </c>
    </row>
    <row r="2994" spans="1:18">
      <c r="A2994" t="s">
        <v>3158</v>
      </c>
      <c r="B2994" t="s">
        <v>10</v>
      </c>
      <c r="C2994" t="s">
        <v>56</v>
      </c>
      <c r="D2994" t="s">
        <v>248</v>
      </c>
      <c r="E2994" t="s">
        <v>52</v>
      </c>
      <c r="F2994" s="1">
        <v>42906</v>
      </c>
      <c r="G2994" s="1">
        <v>42951</v>
      </c>
      <c r="H2994">
        <v>0</v>
      </c>
      <c r="I2994" t="str">
        <f>VLOOKUP(pipeline!D2994,account,2,FALSE)</f>
        <v>telecommunications</v>
      </c>
      <c r="J2994">
        <f t="shared" si="2214"/>
        <v>1994</v>
      </c>
      <c r="K2994">
        <f t="shared" si="2215"/>
        <v>6395.05</v>
      </c>
      <c r="L2994">
        <f t="shared" si="2216"/>
        <v>20275</v>
      </c>
      <c r="M2994" t="str">
        <f t="shared" si="2217"/>
        <v>United States</v>
      </c>
      <c r="N2994">
        <f t="shared" si="2218"/>
        <v>0</v>
      </c>
      <c r="O2994" t="str">
        <f t="shared" si="2219"/>
        <v>MG</v>
      </c>
      <c r="P2994">
        <f t="shared" si="2220"/>
        <v>55</v>
      </c>
      <c r="Q2994" t="str">
        <f t="shared" si="2221"/>
        <v>Cara Losch</v>
      </c>
      <c r="R2994" t="str">
        <f t="shared" si="2222"/>
        <v>East</v>
      </c>
    </row>
    <row r="2995" spans="1:18">
      <c r="A2995" t="s">
        <v>3159</v>
      </c>
      <c r="B2995" t="s">
        <v>10</v>
      </c>
      <c r="C2995" t="s">
        <v>55</v>
      </c>
      <c r="D2995" t="s">
        <v>318</v>
      </c>
      <c r="E2995" t="s">
        <v>50</v>
      </c>
      <c r="F2995" s="1">
        <v>42906</v>
      </c>
      <c r="G2995" s="1">
        <v>42990</v>
      </c>
      <c r="H2995">
        <v>592</v>
      </c>
      <c r="I2995" t="str">
        <f>VLOOKUP(pipeline!D2995,account,2,FALSE)</f>
        <v>retail</v>
      </c>
      <c r="J2995">
        <f t="shared" si="2214"/>
        <v>2000</v>
      </c>
      <c r="K2995">
        <f t="shared" si="2215"/>
        <v>167.89</v>
      </c>
      <c r="L2995">
        <f t="shared" si="2216"/>
        <v>493</v>
      </c>
      <c r="M2995" t="str">
        <f t="shared" si="2217"/>
        <v>Romania</v>
      </c>
      <c r="N2995">
        <f t="shared" si="2218"/>
        <v>0</v>
      </c>
      <c r="O2995" t="str">
        <f t="shared" si="2219"/>
        <v>GTX</v>
      </c>
      <c r="P2995">
        <f t="shared" si="2220"/>
        <v>550</v>
      </c>
      <c r="Q2995" t="str">
        <f t="shared" si="2221"/>
        <v>Cara Losch</v>
      </c>
      <c r="R2995" t="str">
        <f t="shared" si="2222"/>
        <v>East</v>
      </c>
    </row>
    <row r="2996" spans="1:18">
      <c r="A2996" t="s">
        <v>3160</v>
      </c>
      <c r="B2996" t="s">
        <v>11</v>
      </c>
      <c r="C2996" t="s">
        <v>55</v>
      </c>
      <c r="D2996" t="s">
        <v>127</v>
      </c>
      <c r="E2996" t="s">
        <v>50</v>
      </c>
      <c r="F2996" s="1">
        <v>42906</v>
      </c>
      <c r="G2996" s="1">
        <v>42998</v>
      </c>
      <c r="H2996">
        <v>506</v>
      </c>
      <c r="I2996" t="str">
        <f>VLOOKUP(pipeline!D2996,account,2,FALSE)</f>
        <v>software</v>
      </c>
      <c r="J2996">
        <f>VLOOKUP(D2996,account,3,FALSE)</f>
        <v>1979</v>
      </c>
      <c r="K2996">
        <f>VLOOKUP(D2996,account,4,FALSE)</f>
        <v>4478.47</v>
      </c>
      <c r="L2996">
        <f>VLOOKUP(D2996,account,5,FALSE)</f>
        <v>13809</v>
      </c>
      <c r="M2996" t="str">
        <f>VLOOKUP(D2996,account,6,FALSE)</f>
        <v>United States</v>
      </c>
      <c r="N2996">
        <f>VLOOKUP(D2996,accounts,7,FALSE)</f>
        <v>0</v>
      </c>
      <c r="O2996" t="str">
        <f>VLOOKUP(C2996,products,2,FALSE)</f>
        <v>GTX</v>
      </c>
      <c r="P2996">
        <f>VLOOKUP(C2996,products,3,FALSE)</f>
        <v>550</v>
      </c>
      <c r="Q2996" t="str">
        <f>VLOOKUP(B2996,sales,2,FALSE)</f>
        <v>Cara Losch</v>
      </c>
      <c r="R2996" t="str">
        <f>VLOOKUP(B2996,sales,3,FALSE)</f>
        <v>East</v>
      </c>
    </row>
    <row r="2997" spans="1:18">
      <c r="A2997" t="s">
        <v>3161</v>
      </c>
      <c r="B2997" t="s">
        <v>41</v>
      </c>
      <c r="C2997" t="s">
        <v>55</v>
      </c>
      <c r="D2997" t="s">
        <v>282</v>
      </c>
      <c r="E2997" t="s">
        <v>52</v>
      </c>
      <c r="F2997" s="1">
        <v>42906</v>
      </c>
      <c r="G2997" s="1">
        <v>43003</v>
      </c>
      <c r="H2997">
        <v>0</v>
      </c>
      <c r="I2997" t="str">
        <f>VLOOKUP(pipeline!D2997,account,2,FALSE)</f>
        <v>medical</v>
      </c>
      <c r="J2997">
        <f t="shared" ref="J2997:J3002" si="2223">VLOOKUP(D2997,account,3,FALSE)</f>
        <v>1985</v>
      </c>
      <c r="K2997">
        <f t="shared" ref="K2997:K3002" si="2224">VLOOKUP(D2997,account,4,FALSE)</f>
        <v>2741.37</v>
      </c>
      <c r="L2997">
        <f t="shared" ref="L2997:L3002" si="2225">VLOOKUP(D2997,account,5,FALSE)</f>
        <v>9226</v>
      </c>
      <c r="M2997" t="str">
        <f t="shared" ref="M2997:M3002" si="2226">VLOOKUP(D2997,account,6,FALSE)</f>
        <v>United States</v>
      </c>
      <c r="N2997">
        <f t="shared" ref="N2997:N3002" si="2227">VLOOKUP(D2997,accounts,7,FALSE)</f>
        <v>0</v>
      </c>
      <c r="O2997" t="str">
        <f t="shared" ref="O2997:O3002" si="2228">VLOOKUP(C2997,products,2,FALSE)</f>
        <v>GTX</v>
      </c>
      <c r="P2997">
        <f t="shared" ref="P2997:P3002" si="2229">VLOOKUP(C2997,products,3,FALSE)</f>
        <v>550</v>
      </c>
      <c r="Q2997" t="str">
        <f t="shared" ref="Q2997:Q3002" si="2230">VLOOKUP(B2997,sales,2,FALSE)</f>
        <v>Summer Sewald</v>
      </c>
      <c r="R2997" t="str">
        <f t="shared" ref="R2997:R3002" si="2231">VLOOKUP(B2997,sales,3,FALSE)</f>
        <v>West</v>
      </c>
    </row>
    <row r="2998" spans="1:18">
      <c r="A2998" t="s">
        <v>3162</v>
      </c>
      <c r="B2998" t="s">
        <v>19</v>
      </c>
      <c r="C2998" t="s">
        <v>57</v>
      </c>
      <c r="D2998" t="s">
        <v>85</v>
      </c>
      <c r="E2998" t="s">
        <v>50</v>
      </c>
      <c r="F2998" s="1">
        <v>42907</v>
      </c>
      <c r="G2998" s="1">
        <v>42984</v>
      </c>
      <c r="H2998">
        <v>3571</v>
      </c>
      <c r="I2998" t="str">
        <f>VLOOKUP(pipeline!D2998,account,2,FALSE)</f>
        <v>software</v>
      </c>
      <c r="J2998">
        <f t="shared" si="2223"/>
        <v>1998</v>
      </c>
      <c r="K2998">
        <f t="shared" si="2224"/>
        <v>2714.9</v>
      </c>
      <c r="L2998">
        <f t="shared" si="2225"/>
        <v>2641</v>
      </c>
      <c r="M2998" t="str">
        <f t="shared" si="2226"/>
        <v>United States</v>
      </c>
      <c r="N2998" t="str">
        <f t="shared" si="2227"/>
        <v>Acme Corporation</v>
      </c>
      <c r="O2998" t="str">
        <f t="shared" si="2228"/>
        <v>MG</v>
      </c>
      <c r="P2998">
        <f t="shared" si="2229"/>
        <v>3393</v>
      </c>
      <c r="Q2998" t="str">
        <f t="shared" si="2230"/>
        <v>Dustin Brinkmann</v>
      </c>
      <c r="R2998" t="str">
        <f t="shared" si="2231"/>
        <v>Central</v>
      </c>
    </row>
    <row r="2999" spans="1:18">
      <c r="A2999" t="s">
        <v>3163</v>
      </c>
      <c r="B2999" t="s">
        <v>32</v>
      </c>
      <c r="C2999" t="s">
        <v>55</v>
      </c>
      <c r="D2999" t="s">
        <v>136</v>
      </c>
      <c r="E2999" t="s">
        <v>52</v>
      </c>
      <c r="F2999" s="1">
        <v>42907</v>
      </c>
      <c r="G2999" s="1">
        <v>42977</v>
      </c>
      <c r="H2999">
        <v>0</v>
      </c>
      <c r="I2999" t="str">
        <f>VLOOKUP(pipeline!D2999,account,2,FALSE)</f>
        <v>medical</v>
      </c>
      <c r="J2999">
        <f t="shared" si="2223"/>
        <v>1996</v>
      </c>
      <c r="K2999">
        <f t="shared" si="2224"/>
        <v>439.21</v>
      </c>
      <c r="L2999">
        <f t="shared" si="2225"/>
        <v>792</v>
      </c>
      <c r="M2999" t="str">
        <f t="shared" si="2226"/>
        <v>United States</v>
      </c>
      <c r="N2999">
        <f t="shared" si="2227"/>
        <v>0</v>
      </c>
      <c r="O2999" t="str">
        <f t="shared" si="2228"/>
        <v>GTX</v>
      </c>
      <c r="P2999">
        <f t="shared" si="2229"/>
        <v>550</v>
      </c>
      <c r="Q2999" t="str">
        <f t="shared" si="2230"/>
        <v>Rocco Neubert</v>
      </c>
      <c r="R2999" t="str">
        <f t="shared" si="2231"/>
        <v>East</v>
      </c>
    </row>
    <row r="3000" spans="1:18">
      <c r="A3000" t="s">
        <v>3164</v>
      </c>
      <c r="B3000" t="s">
        <v>32</v>
      </c>
      <c r="C3000" t="s">
        <v>56</v>
      </c>
      <c r="D3000" t="s">
        <v>463</v>
      </c>
      <c r="E3000" t="s">
        <v>50</v>
      </c>
      <c r="F3000" s="1">
        <v>42907</v>
      </c>
      <c r="G3000" s="1">
        <v>42919</v>
      </c>
      <c r="H3000">
        <v>60</v>
      </c>
      <c r="I3000" t="str">
        <f>VLOOKUP(pipeline!D3000,account,2,FALSE)</f>
        <v>technolgy</v>
      </c>
      <c r="J3000">
        <f t="shared" si="2223"/>
        <v>2011</v>
      </c>
      <c r="K3000">
        <f t="shared" si="2224"/>
        <v>527.11</v>
      </c>
      <c r="L3000">
        <f t="shared" si="2225"/>
        <v>1428</v>
      </c>
      <c r="M3000" t="str">
        <f t="shared" si="2226"/>
        <v>United States</v>
      </c>
      <c r="N3000" t="str">
        <f t="shared" si="2227"/>
        <v>Acme Corporation</v>
      </c>
      <c r="O3000" t="str">
        <f t="shared" si="2228"/>
        <v>MG</v>
      </c>
      <c r="P3000">
        <f t="shared" si="2229"/>
        <v>55</v>
      </c>
      <c r="Q3000" t="str">
        <f t="shared" si="2230"/>
        <v>Rocco Neubert</v>
      </c>
      <c r="R3000" t="str">
        <f t="shared" si="2231"/>
        <v>East</v>
      </c>
    </row>
    <row r="3001" spans="1:18">
      <c r="A3001" t="s">
        <v>3165</v>
      </c>
      <c r="B3001" t="s">
        <v>32</v>
      </c>
      <c r="C3001" t="s">
        <v>56</v>
      </c>
      <c r="D3001" t="s">
        <v>210</v>
      </c>
      <c r="E3001" t="s">
        <v>50</v>
      </c>
      <c r="F3001" s="1">
        <v>42907</v>
      </c>
      <c r="G3001" s="1">
        <v>42993</v>
      </c>
      <c r="H3001">
        <v>59</v>
      </c>
      <c r="I3001" t="str">
        <f>VLOOKUP(pipeline!D3001,account,2,FALSE)</f>
        <v>technolgy</v>
      </c>
      <c r="J3001">
        <f t="shared" si="2223"/>
        <v>1980</v>
      </c>
      <c r="K3001">
        <f t="shared" si="2224"/>
        <v>7708.38</v>
      </c>
      <c r="L3001">
        <f t="shared" si="2225"/>
        <v>13756</v>
      </c>
      <c r="M3001" t="str">
        <f t="shared" si="2226"/>
        <v>United States</v>
      </c>
      <c r="N3001">
        <f t="shared" si="2227"/>
        <v>0</v>
      </c>
      <c r="O3001" t="str">
        <f t="shared" si="2228"/>
        <v>MG</v>
      </c>
      <c r="P3001">
        <f t="shared" si="2229"/>
        <v>55</v>
      </c>
      <c r="Q3001" t="str">
        <f t="shared" si="2230"/>
        <v>Rocco Neubert</v>
      </c>
      <c r="R3001" t="str">
        <f t="shared" si="2231"/>
        <v>East</v>
      </c>
    </row>
    <row r="3002" spans="1:18">
      <c r="A3002" t="s">
        <v>3166</v>
      </c>
      <c r="B3002" t="s">
        <v>7</v>
      </c>
      <c r="C3002" t="s">
        <v>55</v>
      </c>
      <c r="D3002" t="s">
        <v>164</v>
      </c>
      <c r="E3002" t="s">
        <v>50</v>
      </c>
      <c r="F3002" s="1">
        <v>42907</v>
      </c>
      <c r="G3002" s="1">
        <v>42911</v>
      </c>
      <c r="H3002">
        <v>551</v>
      </c>
      <c r="I3002" t="str">
        <f>VLOOKUP(pipeline!D3002,account,2,FALSE)</f>
        <v>medical</v>
      </c>
      <c r="J3002">
        <f t="shared" si="2223"/>
        <v>1994</v>
      </c>
      <c r="K3002">
        <f t="shared" si="2224"/>
        <v>2818.38</v>
      </c>
      <c r="L3002">
        <f t="shared" si="2225"/>
        <v>6290</v>
      </c>
      <c r="M3002" t="str">
        <f t="shared" si="2226"/>
        <v>United States</v>
      </c>
      <c r="N3002">
        <f t="shared" si="2227"/>
        <v>0</v>
      </c>
      <c r="O3002" t="str">
        <f t="shared" si="2228"/>
        <v>GTX</v>
      </c>
      <c r="P3002">
        <f t="shared" si="2229"/>
        <v>550</v>
      </c>
      <c r="Q3002" t="str">
        <f t="shared" si="2230"/>
        <v>Cara Losch</v>
      </c>
      <c r="R3002" t="str">
        <f t="shared" si="2231"/>
        <v>East</v>
      </c>
    </row>
    <row r="3003" spans="1:18">
      <c r="A3003" t="s">
        <v>3167</v>
      </c>
      <c r="B3003" t="s">
        <v>13</v>
      </c>
      <c r="C3003" t="s">
        <v>56</v>
      </c>
      <c r="D3003" t="s">
        <v>134</v>
      </c>
      <c r="E3003" t="s">
        <v>50</v>
      </c>
      <c r="F3003" s="1">
        <v>42907</v>
      </c>
      <c r="G3003" s="1">
        <v>43008</v>
      </c>
      <c r="H3003">
        <v>58</v>
      </c>
      <c r="I3003" t="str">
        <f>VLOOKUP(pipeline!D3003,account,2,FALSE)</f>
        <v>services</v>
      </c>
      <c r="J3003">
        <f>VLOOKUP(D3003,account,3,FALSE)</f>
        <v>2003</v>
      </c>
      <c r="K3003">
        <f>VLOOKUP(D3003,account,4,FALSE)</f>
        <v>692.19</v>
      </c>
      <c r="L3003">
        <f>VLOOKUP(D3003,account,5,FALSE)</f>
        <v>1922</v>
      </c>
      <c r="M3003" t="str">
        <f>VLOOKUP(D3003,account,6,FALSE)</f>
        <v>United States</v>
      </c>
      <c r="N3003">
        <f>VLOOKUP(D3003,accounts,7,FALSE)</f>
        <v>0</v>
      </c>
      <c r="O3003" t="str">
        <f>VLOOKUP(C3003,products,2,FALSE)</f>
        <v>MG</v>
      </c>
      <c r="P3003">
        <f>VLOOKUP(C3003,products,3,FALSE)</f>
        <v>55</v>
      </c>
      <c r="Q3003" t="str">
        <f>VLOOKUP(B3003,sales,2,FALSE)</f>
        <v>Celia Rouche</v>
      </c>
      <c r="R3003" t="str">
        <f>VLOOKUP(B3003,sales,3,FALSE)</f>
        <v>West</v>
      </c>
    </row>
    <row r="3004" spans="1:18">
      <c r="A3004" t="s">
        <v>3168</v>
      </c>
      <c r="B3004" t="s">
        <v>26</v>
      </c>
      <c r="C3004" t="s">
        <v>56</v>
      </c>
      <c r="D3004" t="s">
        <v>306</v>
      </c>
      <c r="E3004" t="s">
        <v>52</v>
      </c>
      <c r="F3004" s="1">
        <v>42907</v>
      </c>
      <c r="G3004" s="1">
        <v>42918</v>
      </c>
      <c r="H3004">
        <v>0</v>
      </c>
      <c r="I3004" t="str">
        <f>VLOOKUP(pipeline!D3004,account,2,FALSE)</f>
        <v>technolgy</v>
      </c>
      <c r="J3004">
        <f>VLOOKUP(D3004,account,3,FALSE)</f>
        <v>1997</v>
      </c>
      <c r="K3004">
        <f>VLOOKUP(D3004,account,4,FALSE)</f>
        <v>8170.38</v>
      </c>
      <c r="L3004">
        <f>VLOOKUP(D3004,account,5,FALSE)</f>
        <v>16499</v>
      </c>
      <c r="M3004" t="str">
        <f>VLOOKUP(D3004,account,6,FALSE)</f>
        <v>Korea</v>
      </c>
      <c r="N3004">
        <f>VLOOKUP(D3004,accounts,7,FALSE)</f>
        <v>0</v>
      </c>
      <c r="O3004" t="str">
        <f>VLOOKUP(C3004,products,2,FALSE)</f>
        <v>MG</v>
      </c>
      <c r="P3004">
        <f>VLOOKUP(C3004,products,3,FALSE)</f>
        <v>55</v>
      </c>
      <c r="Q3004" t="str">
        <f>VLOOKUP(B3004,sales,2,FALSE)</f>
        <v>Melvin Marxen</v>
      </c>
      <c r="R3004" t="str">
        <f>VLOOKUP(B3004,sales,3,FALSE)</f>
        <v>Central</v>
      </c>
    </row>
    <row r="3005" spans="1:18">
      <c r="A3005" t="s">
        <v>3169</v>
      </c>
      <c r="B3005" t="s">
        <v>26</v>
      </c>
      <c r="C3005" t="s">
        <v>57</v>
      </c>
      <c r="D3005" t="s">
        <v>208</v>
      </c>
      <c r="E3005" t="s">
        <v>50</v>
      </c>
      <c r="F3005" s="1">
        <v>42907</v>
      </c>
      <c r="G3005" s="1">
        <v>42974</v>
      </c>
      <c r="H3005">
        <v>3177</v>
      </c>
      <c r="I3005" t="str">
        <f>VLOOKUP(pipeline!D3005,account,2,FALSE)</f>
        <v>software</v>
      </c>
      <c r="J3005">
        <f>VLOOKUP(D3005,account,3,FALSE)</f>
        <v>1982</v>
      </c>
      <c r="K3005">
        <f>VLOOKUP(D3005,account,4,FALSE)</f>
        <v>4618</v>
      </c>
      <c r="L3005">
        <f>VLOOKUP(D3005,account,5,FALSE)</f>
        <v>10083</v>
      </c>
      <c r="M3005" t="str">
        <f>VLOOKUP(D3005,account,6,FALSE)</f>
        <v>United States</v>
      </c>
      <c r="N3005">
        <f>VLOOKUP(D3005,accounts,7,FALSE)</f>
        <v>0</v>
      </c>
      <c r="O3005" t="str">
        <f>VLOOKUP(C3005,products,2,FALSE)</f>
        <v>MG</v>
      </c>
      <c r="P3005">
        <f>VLOOKUP(C3005,products,3,FALSE)</f>
        <v>3393</v>
      </c>
      <c r="Q3005" t="str">
        <f>VLOOKUP(B3005,sales,2,FALSE)</f>
        <v>Melvin Marxen</v>
      </c>
      <c r="R3005" t="str">
        <f>VLOOKUP(B3005,sales,3,FALSE)</f>
        <v>Central</v>
      </c>
    </row>
    <row r="3006" spans="1:18">
      <c r="A3006" t="s">
        <v>3170</v>
      </c>
      <c r="B3006" t="s">
        <v>38</v>
      </c>
      <c r="C3006" t="s">
        <v>56</v>
      </c>
      <c r="D3006" t="s">
        <v>112</v>
      </c>
      <c r="E3006" t="s">
        <v>50</v>
      </c>
      <c r="F3006" s="1">
        <v>42907</v>
      </c>
      <c r="G3006" s="1">
        <v>42958</v>
      </c>
      <c r="H3006">
        <v>56</v>
      </c>
      <c r="I3006" t="str">
        <f>VLOOKUP(pipeline!D3006,account,2,FALSE)</f>
        <v>retail</v>
      </c>
      <c r="J3006">
        <f>VLOOKUP(D3006,account,3,FALSE)</f>
        <v>1990</v>
      </c>
      <c r="K3006">
        <f>VLOOKUP(D3006,account,4,FALSE)</f>
        <v>4968.91</v>
      </c>
      <c r="L3006">
        <f>VLOOKUP(D3006,account,5,FALSE)</f>
        <v>7523</v>
      </c>
      <c r="M3006" t="str">
        <f>VLOOKUP(D3006,account,6,FALSE)</f>
        <v>United States</v>
      </c>
      <c r="N3006">
        <f>VLOOKUP(D3006,accounts,7,FALSE)</f>
        <v>0</v>
      </c>
      <c r="O3006" t="str">
        <f>VLOOKUP(C3006,products,2,FALSE)</f>
        <v>MG</v>
      </c>
      <c r="P3006">
        <f>VLOOKUP(C3006,products,3,FALSE)</f>
        <v>55</v>
      </c>
      <c r="Q3006" t="str">
        <f>VLOOKUP(B3006,sales,2,FALSE)</f>
        <v>Summer Sewald</v>
      </c>
      <c r="R3006" t="str">
        <f>VLOOKUP(B3006,sales,3,FALSE)</f>
        <v>West</v>
      </c>
    </row>
    <row r="3007" spans="1:18">
      <c r="A3007" t="s">
        <v>3171</v>
      </c>
      <c r="B3007" t="s">
        <v>40</v>
      </c>
      <c r="C3007" t="s">
        <v>58</v>
      </c>
      <c r="D3007" t="s">
        <v>174</v>
      </c>
      <c r="E3007" t="s">
        <v>50</v>
      </c>
      <c r="F3007" s="1">
        <v>42907</v>
      </c>
      <c r="G3007" s="1">
        <v>43000</v>
      </c>
      <c r="H3007">
        <v>990</v>
      </c>
      <c r="I3007" t="str">
        <f>VLOOKUP(pipeline!D3007,account,2,FALSE)</f>
        <v>software</v>
      </c>
      <c r="J3007">
        <f t="shared" ref="J3007:J3017" si="2232">VLOOKUP(D3007,account,3,FALSE)</f>
        <v>1982</v>
      </c>
      <c r="K3007">
        <f t="shared" ref="K3007:K3017" si="2233">VLOOKUP(D3007,account,4,FALSE)</f>
        <v>11698.03</v>
      </c>
      <c r="L3007">
        <f t="shared" ref="L3007:L3017" si="2234">VLOOKUP(D3007,account,5,FALSE)</f>
        <v>34288</v>
      </c>
      <c r="M3007" t="str">
        <f t="shared" ref="M3007:M3017" si="2235">VLOOKUP(D3007,account,6,FALSE)</f>
        <v>United States</v>
      </c>
      <c r="N3007">
        <f t="shared" ref="N3007:N3017" si="2236">VLOOKUP(D3007,accounts,7,FALSE)</f>
        <v>0</v>
      </c>
      <c r="O3007" t="str">
        <f t="shared" ref="O3007:O3017" si="2237">VLOOKUP(C3007,products,2,FALSE)</f>
        <v>GTX</v>
      </c>
      <c r="P3007">
        <f t="shared" ref="P3007:P3017" si="2238">VLOOKUP(C3007,products,3,FALSE)</f>
        <v>1096</v>
      </c>
      <c r="Q3007" t="str">
        <f t="shared" ref="Q3007:Q3017" si="2239">VLOOKUP(B3007,sales,2,FALSE)</f>
        <v>Summer Sewald</v>
      </c>
      <c r="R3007" t="str">
        <f t="shared" ref="R3007:R3017" si="2240">VLOOKUP(B3007,sales,3,FALSE)</f>
        <v>West</v>
      </c>
    </row>
    <row r="3008" spans="1:18">
      <c r="A3008" t="s">
        <v>3172</v>
      </c>
      <c r="B3008" t="s">
        <v>29</v>
      </c>
      <c r="C3008" t="s">
        <v>55</v>
      </c>
      <c r="D3008" t="s">
        <v>117</v>
      </c>
      <c r="E3008" t="s">
        <v>50</v>
      </c>
      <c r="F3008" s="1">
        <v>42907</v>
      </c>
      <c r="G3008" s="1">
        <v>43008</v>
      </c>
      <c r="H3008">
        <v>587</v>
      </c>
      <c r="I3008" t="str">
        <f>VLOOKUP(pipeline!D3008,account,2,FALSE)</f>
        <v>services</v>
      </c>
      <c r="J3008">
        <f t="shared" si="2232"/>
        <v>1997</v>
      </c>
      <c r="K3008">
        <f t="shared" si="2233"/>
        <v>2041.73</v>
      </c>
      <c r="L3008">
        <f t="shared" si="2234"/>
        <v>5276</v>
      </c>
      <c r="M3008" t="str">
        <f t="shared" si="2235"/>
        <v>United States</v>
      </c>
      <c r="N3008">
        <f t="shared" si="2236"/>
        <v>0</v>
      </c>
      <c r="O3008" t="str">
        <f t="shared" si="2237"/>
        <v>GTX</v>
      </c>
      <c r="P3008">
        <f t="shared" si="2238"/>
        <v>550</v>
      </c>
      <c r="Q3008" t="str">
        <f t="shared" si="2239"/>
        <v>Melvin Marxen</v>
      </c>
      <c r="R3008" t="str">
        <f t="shared" si="2240"/>
        <v>Central</v>
      </c>
    </row>
    <row r="3009" spans="1:18">
      <c r="A3009" t="s">
        <v>3173</v>
      </c>
      <c r="B3009" t="s">
        <v>9</v>
      </c>
      <c r="C3009" t="s">
        <v>59</v>
      </c>
      <c r="D3009" t="s">
        <v>180</v>
      </c>
      <c r="E3009" t="s">
        <v>50</v>
      </c>
      <c r="F3009" s="1">
        <v>42907</v>
      </c>
      <c r="G3009" s="1">
        <v>42913</v>
      </c>
      <c r="H3009">
        <v>6229</v>
      </c>
      <c r="I3009" t="str">
        <f>VLOOKUP(pipeline!D3009,account,2,FALSE)</f>
        <v>medical</v>
      </c>
      <c r="J3009">
        <f t="shared" si="2232"/>
        <v>1991</v>
      </c>
      <c r="K3009">
        <f t="shared" si="2233"/>
        <v>326.82</v>
      </c>
      <c r="L3009">
        <f t="shared" si="2234"/>
        <v>1016</v>
      </c>
      <c r="M3009" t="str">
        <f t="shared" si="2235"/>
        <v>United States</v>
      </c>
      <c r="N3009">
        <f t="shared" si="2236"/>
        <v>0</v>
      </c>
      <c r="O3009" t="str">
        <f t="shared" si="2237"/>
        <v>GTX</v>
      </c>
      <c r="P3009">
        <f t="shared" si="2238"/>
        <v>5482</v>
      </c>
      <c r="Q3009" t="str">
        <f t="shared" si="2239"/>
        <v>Cara Losch</v>
      </c>
      <c r="R3009" t="str">
        <f t="shared" si="2240"/>
        <v>East</v>
      </c>
    </row>
    <row r="3010" spans="1:18">
      <c r="A3010" t="s">
        <v>3174</v>
      </c>
      <c r="B3010" t="s">
        <v>23</v>
      </c>
      <c r="C3010" t="s">
        <v>56</v>
      </c>
      <c r="D3010" t="s">
        <v>117</v>
      </c>
      <c r="E3010" t="s">
        <v>52</v>
      </c>
      <c r="F3010" s="1">
        <v>42907</v>
      </c>
      <c r="G3010" s="1">
        <v>42949</v>
      </c>
      <c r="H3010">
        <v>0</v>
      </c>
      <c r="I3010" t="str">
        <f>VLOOKUP(pipeline!D3010,account,2,FALSE)</f>
        <v>services</v>
      </c>
      <c r="J3010">
        <f t="shared" si="2232"/>
        <v>1997</v>
      </c>
      <c r="K3010">
        <f t="shared" si="2233"/>
        <v>2041.73</v>
      </c>
      <c r="L3010">
        <f t="shared" si="2234"/>
        <v>5276</v>
      </c>
      <c r="M3010" t="str">
        <f t="shared" si="2235"/>
        <v>United States</v>
      </c>
      <c r="N3010">
        <f t="shared" si="2236"/>
        <v>0</v>
      </c>
      <c r="O3010" t="str">
        <f t="shared" si="2237"/>
        <v>MG</v>
      </c>
      <c r="P3010">
        <f t="shared" si="2238"/>
        <v>55</v>
      </c>
      <c r="Q3010" t="str">
        <f t="shared" si="2239"/>
        <v>Dustin Brinkmann</v>
      </c>
      <c r="R3010" t="str">
        <f t="shared" si="2240"/>
        <v>Central</v>
      </c>
    </row>
    <row r="3011" spans="1:18">
      <c r="A3011" t="s">
        <v>3175</v>
      </c>
      <c r="B3011" t="s">
        <v>17</v>
      </c>
      <c r="C3011" t="s">
        <v>58</v>
      </c>
      <c r="D3011" t="s">
        <v>266</v>
      </c>
      <c r="E3011" t="s">
        <v>50</v>
      </c>
      <c r="F3011" s="1">
        <v>42907</v>
      </c>
      <c r="G3011" s="1">
        <v>43001</v>
      </c>
      <c r="H3011">
        <v>1027</v>
      </c>
      <c r="I3011" t="str">
        <f>VLOOKUP(pipeline!D3011,account,2,FALSE)</f>
        <v>finance</v>
      </c>
      <c r="J3011">
        <f t="shared" si="2232"/>
        <v>1993</v>
      </c>
      <c r="K3011">
        <f t="shared" si="2233"/>
        <v>7537.24</v>
      </c>
      <c r="L3011">
        <f t="shared" si="2234"/>
        <v>20293</v>
      </c>
      <c r="M3011" t="str">
        <f t="shared" si="2235"/>
        <v>United States</v>
      </c>
      <c r="N3011">
        <f t="shared" si="2236"/>
        <v>0</v>
      </c>
      <c r="O3011" t="str">
        <f t="shared" si="2237"/>
        <v>GTX</v>
      </c>
      <c r="P3011">
        <f t="shared" si="2238"/>
        <v>1096</v>
      </c>
      <c r="Q3011" t="str">
        <f t="shared" si="2239"/>
        <v>Celia Rouche</v>
      </c>
      <c r="R3011" t="str">
        <f t="shared" si="2240"/>
        <v>West</v>
      </c>
    </row>
    <row r="3012" spans="1:18">
      <c r="A3012" t="s">
        <v>3176</v>
      </c>
      <c r="B3012" t="s">
        <v>17</v>
      </c>
      <c r="C3012" t="s">
        <v>57</v>
      </c>
      <c r="D3012" t="s">
        <v>106</v>
      </c>
      <c r="E3012" t="s">
        <v>50</v>
      </c>
      <c r="F3012" s="1">
        <v>42907</v>
      </c>
      <c r="G3012" s="1">
        <v>42909</v>
      </c>
      <c r="H3012">
        <v>3559</v>
      </c>
      <c r="I3012" t="str">
        <f>VLOOKUP(pipeline!D3012,account,2,FALSE)</f>
        <v>software</v>
      </c>
      <c r="J3012">
        <f t="shared" si="2232"/>
        <v>1996</v>
      </c>
      <c r="K3012">
        <f t="shared" si="2233"/>
        <v>6354.87</v>
      </c>
      <c r="L3012">
        <f t="shared" si="2234"/>
        <v>16780</v>
      </c>
      <c r="M3012" t="str">
        <f t="shared" si="2235"/>
        <v>United States</v>
      </c>
      <c r="N3012" t="str">
        <f t="shared" si="2236"/>
        <v>Bubba Gump</v>
      </c>
      <c r="O3012" t="str">
        <f t="shared" si="2237"/>
        <v>MG</v>
      </c>
      <c r="P3012">
        <f t="shared" si="2238"/>
        <v>3393</v>
      </c>
      <c r="Q3012" t="str">
        <f t="shared" si="2239"/>
        <v>Celia Rouche</v>
      </c>
      <c r="R3012" t="str">
        <f t="shared" si="2240"/>
        <v>West</v>
      </c>
    </row>
    <row r="3013" spans="1:18">
      <c r="A3013" t="s">
        <v>3177</v>
      </c>
      <c r="B3013" t="s">
        <v>41</v>
      </c>
      <c r="C3013" t="s">
        <v>55</v>
      </c>
      <c r="D3013" t="s">
        <v>134</v>
      </c>
      <c r="E3013" t="s">
        <v>50</v>
      </c>
      <c r="F3013" s="1">
        <v>42907</v>
      </c>
      <c r="G3013" s="1">
        <v>42975</v>
      </c>
      <c r="H3013">
        <v>506</v>
      </c>
      <c r="I3013" t="str">
        <f>VLOOKUP(pipeline!D3013,account,2,FALSE)</f>
        <v>services</v>
      </c>
      <c r="J3013">
        <f t="shared" si="2232"/>
        <v>2003</v>
      </c>
      <c r="K3013">
        <f t="shared" si="2233"/>
        <v>692.19</v>
      </c>
      <c r="L3013">
        <f t="shared" si="2234"/>
        <v>1922</v>
      </c>
      <c r="M3013" t="str">
        <f t="shared" si="2235"/>
        <v>United States</v>
      </c>
      <c r="N3013">
        <f t="shared" si="2236"/>
        <v>0</v>
      </c>
      <c r="O3013" t="str">
        <f t="shared" si="2237"/>
        <v>GTX</v>
      </c>
      <c r="P3013">
        <f t="shared" si="2238"/>
        <v>550</v>
      </c>
      <c r="Q3013" t="str">
        <f t="shared" si="2239"/>
        <v>Summer Sewald</v>
      </c>
      <c r="R3013" t="str">
        <f t="shared" si="2240"/>
        <v>West</v>
      </c>
    </row>
    <row r="3014" spans="1:18">
      <c r="A3014" t="s">
        <v>3178</v>
      </c>
      <c r="B3014" t="s">
        <v>19</v>
      </c>
      <c r="C3014" t="s">
        <v>56</v>
      </c>
      <c r="D3014" t="s">
        <v>141</v>
      </c>
      <c r="E3014" t="s">
        <v>52</v>
      </c>
      <c r="F3014" s="1">
        <v>42908</v>
      </c>
      <c r="G3014" s="1">
        <v>42919</v>
      </c>
      <c r="H3014">
        <v>0</v>
      </c>
      <c r="I3014" t="str">
        <f>VLOOKUP(pipeline!D3014,account,2,FALSE)</f>
        <v>telecommunications</v>
      </c>
      <c r="J3014">
        <f t="shared" si="2232"/>
        <v>2007</v>
      </c>
      <c r="K3014">
        <f t="shared" si="2233"/>
        <v>86.68</v>
      </c>
      <c r="L3014">
        <f t="shared" si="2234"/>
        <v>187</v>
      </c>
      <c r="M3014" t="str">
        <f t="shared" si="2235"/>
        <v>United States</v>
      </c>
      <c r="N3014" t="str">
        <f t="shared" si="2236"/>
        <v>Sonron</v>
      </c>
      <c r="O3014" t="str">
        <f t="shared" si="2237"/>
        <v>MG</v>
      </c>
      <c r="P3014">
        <f t="shared" si="2238"/>
        <v>55</v>
      </c>
      <c r="Q3014" t="str">
        <f t="shared" si="2239"/>
        <v>Dustin Brinkmann</v>
      </c>
      <c r="R3014" t="str">
        <f t="shared" si="2240"/>
        <v>Central</v>
      </c>
    </row>
    <row r="3015" spans="1:18">
      <c r="A3015" t="s">
        <v>3179</v>
      </c>
      <c r="B3015" t="s">
        <v>19</v>
      </c>
      <c r="C3015" t="s">
        <v>57</v>
      </c>
      <c r="D3015" t="s">
        <v>147</v>
      </c>
      <c r="E3015" t="s">
        <v>52</v>
      </c>
      <c r="F3015" s="1">
        <v>42908</v>
      </c>
      <c r="G3015" s="1">
        <v>42958</v>
      </c>
      <c r="H3015">
        <v>0</v>
      </c>
      <c r="I3015" t="str">
        <f>VLOOKUP(pipeline!D3015,account,2,FALSE)</f>
        <v>retail</v>
      </c>
      <c r="J3015">
        <f t="shared" si="2232"/>
        <v>2007</v>
      </c>
      <c r="K3015">
        <f t="shared" si="2233"/>
        <v>894.33</v>
      </c>
      <c r="L3015">
        <f t="shared" si="2234"/>
        <v>1635</v>
      </c>
      <c r="M3015" t="str">
        <f t="shared" si="2235"/>
        <v>Italy</v>
      </c>
      <c r="N3015">
        <f t="shared" si="2236"/>
        <v>0</v>
      </c>
      <c r="O3015" t="str">
        <f t="shared" si="2237"/>
        <v>MG</v>
      </c>
      <c r="P3015">
        <f t="shared" si="2238"/>
        <v>3393</v>
      </c>
      <c r="Q3015" t="str">
        <f t="shared" si="2239"/>
        <v>Dustin Brinkmann</v>
      </c>
      <c r="R3015" t="str">
        <f t="shared" si="2240"/>
        <v>Central</v>
      </c>
    </row>
    <row r="3016" spans="1:18">
      <c r="A3016" t="s">
        <v>3180</v>
      </c>
      <c r="B3016" t="s">
        <v>19</v>
      </c>
      <c r="C3016" t="s">
        <v>59</v>
      </c>
      <c r="D3016" t="s">
        <v>143</v>
      </c>
      <c r="E3016" t="s">
        <v>50</v>
      </c>
      <c r="F3016" s="1">
        <v>42908</v>
      </c>
      <c r="G3016" s="1">
        <v>42990</v>
      </c>
      <c r="H3016">
        <v>6250</v>
      </c>
      <c r="I3016" t="str">
        <f>VLOOKUP(pipeline!D3016,account,2,FALSE)</f>
        <v>finance</v>
      </c>
      <c r="J3016">
        <f t="shared" si="2232"/>
        <v>1987</v>
      </c>
      <c r="K3016">
        <f t="shared" si="2233"/>
        <v>1698.2</v>
      </c>
      <c r="L3016">
        <f t="shared" si="2234"/>
        <v>3798</v>
      </c>
      <c r="M3016" t="str">
        <f t="shared" si="2235"/>
        <v>United States</v>
      </c>
      <c r="N3016">
        <f t="shared" si="2236"/>
        <v>0</v>
      </c>
      <c r="O3016" t="str">
        <f t="shared" si="2237"/>
        <v>GTX</v>
      </c>
      <c r="P3016">
        <f t="shared" si="2238"/>
        <v>5482</v>
      </c>
      <c r="Q3016" t="str">
        <f t="shared" si="2239"/>
        <v>Dustin Brinkmann</v>
      </c>
      <c r="R3016" t="str">
        <f t="shared" si="2240"/>
        <v>Central</v>
      </c>
    </row>
    <row r="3017" spans="1:18">
      <c r="A3017" t="s">
        <v>3181</v>
      </c>
      <c r="B3017" t="s">
        <v>20</v>
      </c>
      <c r="C3017" t="s">
        <v>57</v>
      </c>
      <c r="D3017" t="s">
        <v>306</v>
      </c>
      <c r="E3017" t="s">
        <v>50</v>
      </c>
      <c r="F3017" s="1">
        <v>42908</v>
      </c>
      <c r="G3017" s="1">
        <v>42990</v>
      </c>
      <c r="H3017">
        <v>3510</v>
      </c>
      <c r="I3017" t="str">
        <f>VLOOKUP(pipeline!D3017,account,2,FALSE)</f>
        <v>technolgy</v>
      </c>
      <c r="J3017">
        <f t="shared" si="2232"/>
        <v>1997</v>
      </c>
      <c r="K3017">
        <f t="shared" si="2233"/>
        <v>8170.38</v>
      </c>
      <c r="L3017">
        <f t="shared" si="2234"/>
        <v>16499</v>
      </c>
      <c r="M3017" t="str">
        <f t="shared" si="2235"/>
        <v>Korea</v>
      </c>
      <c r="N3017">
        <f t="shared" si="2236"/>
        <v>0</v>
      </c>
      <c r="O3017" t="str">
        <f t="shared" si="2237"/>
        <v>MG</v>
      </c>
      <c r="P3017">
        <f t="shared" si="2238"/>
        <v>3393</v>
      </c>
      <c r="Q3017" t="str">
        <f t="shared" si="2239"/>
        <v>Dustin Brinkmann</v>
      </c>
      <c r="R3017" t="str">
        <f t="shared" si="2240"/>
        <v>Central</v>
      </c>
    </row>
    <row r="3018" spans="1:18">
      <c r="A3018" t="s">
        <v>3182</v>
      </c>
      <c r="B3018" t="s">
        <v>33</v>
      </c>
      <c r="C3018" t="s">
        <v>58</v>
      </c>
      <c r="D3018" t="s">
        <v>200</v>
      </c>
      <c r="E3018" t="s">
        <v>50</v>
      </c>
      <c r="F3018" s="1">
        <v>42908</v>
      </c>
      <c r="G3018" s="1">
        <v>42989</v>
      </c>
      <c r="H3018">
        <v>1078</v>
      </c>
      <c r="I3018" t="str">
        <f>VLOOKUP(pipeline!D3018,account,2,FALSE)</f>
        <v>finance</v>
      </c>
      <c r="J3018">
        <f t="shared" ref="J3018:J3030" si="2241">VLOOKUP(D3018,account,3,FALSE)</f>
        <v>1998</v>
      </c>
      <c r="K3018">
        <f t="shared" ref="K3018:K3030" si="2242">VLOOKUP(D3018,account,4,FALSE)</f>
        <v>2022.14</v>
      </c>
      <c r="L3018">
        <f t="shared" ref="L3018:L3030" si="2243">VLOOKUP(D3018,account,5,FALSE)</f>
        <v>5113</v>
      </c>
      <c r="M3018" t="str">
        <f t="shared" ref="M3018:M3030" si="2244">VLOOKUP(D3018,account,6,FALSE)</f>
        <v>United States</v>
      </c>
      <c r="N3018">
        <f t="shared" ref="N3018:N3030" si="2245">VLOOKUP(D3018,accounts,7,FALSE)</f>
        <v>0</v>
      </c>
      <c r="O3018" t="str">
        <f t="shared" ref="O3018:O3030" si="2246">VLOOKUP(C3018,products,2,FALSE)</f>
        <v>GTX</v>
      </c>
      <c r="P3018">
        <f t="shared" ref="P3018:P3028" si="2247">VLOOKUP(C3018,products,3,FALSE)</f>
        <v>1096</v>
      </c>
      <c r="Q3018" t="str">
        <f t="shared" ref="Q3018:Q3028" si="2248">VLOOKUP(B3018,sales,2,FALSE)</f>
        <v>Rocco Neubert</v>
      </c>
      <c r="R3018" t="str">
        <f t="shared" ref="R3018:R3028" si="2249">VLOOKUP(B3018,sales,3,FALSE)</f>
        <v>East</v>
      </c>
    </row>
    <row r="3019" spans="1:18">
      <c r="A3019" t="s">
        <v>3183</v>
      </c>
      <c r="B3019" t="s">
        <v>34</v>
      </c>
      <c r="C3019" t="s">
        <v>55</v>
      </c>
      <c r="D3019" t="s">
        <v>817</v>
      </c>
      <c r="E3019" t="s">
        <v>50</v>
      </c>
      <c r="F3019" s="1">
        <v>42908</v>
      </c>
      <c r="G3019" s="1">
        <v>42918</v>
      </c>
      <c r="H3019">
        <v>553</v>
      </c>
      <c r="I3019" t="str">
        <f>VLOOKUP(pipeline!D3019,account,2,FALSE)</f>
        <v>entertainment</v>
      </c>
      <c r="J3019">
        <f t="shared" si="2241"/>
        <v>1989</v>
      </c>
      <c r="K3019">
        <f t="shared" si="2242"/>
        <v>665.06</v>
      </c>
      <c r="L3019">
        <f t="shared" si="2243"/>
        <v>1095</v>
      </c>
      <c r="M3019" t="str">
        <f t="shared" si="2244"/>
        <v>United States</v>
      </c>
      <c r="N3019">
        <f t="shared" si="2245"/>
        <v>0</v>
      </c>
      <c r="O3019" t="str">
        <f t="shared" si="2246"/>
        <v>GTX</v>
      </c>
      <c r="P3019">
        <f t="shared" si="2247"/>
        <v>550</v>
      </c>
      <c r="Q3019" t="str">
        <f t="shared" si="2248"/>
        <v>Rocco Neubert</v>
      </c>
      <c r="R3019" t="str">
        <f t="shared" si="2249"/>
        <v>East</v>
      </c>
    </row>
    <row r="3020" spans="1:18">
      <c r="A3020" t="s">
        <v>3184</v>
      </c>
      <c r="B3020" t="s">
        <v>27</v>
      </c>
      <c r="C3020" t="s">
        <v>55</v>
      </c>
      <c r="D3020" t="s">
        <v>184</v>
      </c>
      <c r="E3020" t="s">
        <v>50</v>
      </c>
      <c r="F3020" s="1">
        <v>42908</v>
      </c>
      <c r="G3020" s="1">
        <v>42974</v>
      </c>
      <c r="H3020">
        <v>612</v>
      </c>
      <c r="I3020" t="str">
        <f>VLOOKUP(pipeline!D3020,account,2,FALSE)</f>
        <v>retail</v>
      </c>
      <c r="J3020">
        <f t="shared" si="2241"/>
        <v>1995</v>
      </c>
      <c r="K3020">
        <f t="shared" si="2242"/>
        <v>332.43</v>
      </c>
      <c r="L3020">
        <f t="shared" si="2243"/>
        <v>799</v>
      </c>
      <c r="M3020" t="str">
        <f t="shared" si="2244"/>
        <v>United States</v>
      </c>
      <c r="N3020">
        <f t="shared" si="2245"/>
        <v>0</v>
      </c>
      <c r="O3020" t="str">
        <f t="shared" si="2246"/>
        <v>GTX</v>
      </c>
      <c r="P3020">
        <f t="shared" si="2247"/>
        <v>550</v>
      </c>
      <c r="Q3020" t="str">
        <f t="shared" si="2248"/>
        <v>Melvin Marxen</v>
      </c>
      <c r="R3020" t="str">
        <f t="shared" si="2249"/>
        <v>Central</v>
      </c>
    </row>
    <row r="3021" spans="1:18">
      <c r="A3021" t="s">
        <v>3185</v>
      </c>
      <c r="B3021" t="s">
        <v>27</v>
      </c>
      <c r="C3021" t="s">
        <v>58</v>
      </c>
      <c r="D3021" t="s">
        <v>241</v>
      </c>
      <c r="E3021" t="s">
        <v>50</v>
      </c>
      <c r="F3021" s="1">
        <v>42908</v>
      </c>
      <c r="G3021" s="1">
        <v>42912</v>
      </c>
      <c r="H3021">
        <v>1033</v>
      </c>
      <c r="I3021" t="str">
        <f>VLOOKUP(pipeline!D3021,account,2,FALSE)</f>
        <v>finance</v>
      </c>
      <c r="J3021">
        <f t="shared" si="2241"/>
        <v>1991</v>
      </c>
      <c r="K3021">
        <f t="shared" si="2242"/>
        <v>2819.5</v>
      </c>
      <c r="L3021">
        <f t="shared" si="2243"/>
        <v>7227</v>
      </c>
      <c r="M3021" t="str">
        <f t="shared" si="2244"/>
        <v>United States</v>
      </c>
      <c r="N3021" t="str">
        <f t="shared" si="2245"/>
        <v>Golddex</v>
      </c>
      <c r="O3021" t="str">
        <f t="shared" si="2246"/>
        <v>GTX</v>
      </c>
      <c r="P3021">
        <f t="shared" si="2247"/>
        <v>1096</v>
      </c>
      <c r="Q3021" t="str">
        <f t="shared" si="2248"/>
        <v>Melvin Marxen</v>
      </c>
      <c r="R3021" t="str">
        <f t="shared" si="2249"/>
        <v>Central</v>
      </c>
    </row>
    <row r="3022" spans="1:18">
      <c r="A3022" t="s">
        <v>3186</v>
      </c>
      <c r="B3022" t="s">
        <v>27</v>
      </c>
      <c r="C3022" t="s">
        <v>58</v>
      </c>
      <c r="D3022" t="s">
        <v>309</v>
      </c>
      <c r="E3022" t="s">
        <v>50</v>
      </c>
      <c r="F3022" s="1">
        <v>42908</v>
      </c>
      <c r="G3022" s="1">
        <v>42991</v>
      </c>
      <c r="H3022">
        <v>1051</v>
      </c>
      <c r="I3022" t="str">
        <f>VLOOKUP(pipeline!D3022,account,2,FALSE)</f>
        <v>marketing</v>
      </c>
      <c r="J3022">
        <f t="shared" si="2241"/>
        <v>1986</v>
      </c>
      <c r="K3022">
        <f t="shared" si="2242"/>
        <v>2403.58</v>
      </c>
      <c r="L3022">
        <f t="shared" si="2243"/>
        <v>8801</v>
      </c>
      <c r="M3022" t="str">
        <f t="shared" si="2244"/>
        <v>United States</v>
      </c>
      <c r="N3022">
        <f t="shared" si="2245"/>
        <v>0</v>
      </c>
      <c r="O3022" t="str">
        <f t="shared" si="2246"/>
        <v>GTX</v>
      </c>
      <c r="P3022">
        <f t="shared" si="2247"/>
        <v>1096</v>
      </c>
      <c r="Q3022" t="str">
        <f t="shared" si="2248"/>
        <v>Melvin Marxen</v>
      </c>
      <c r="R3022" t="str">
        <f t="shared" si="2249"/>
        <v>Central</v>
      </c>
    </row>
    <row r="3023" spans="1:18">
      <c r="A3023" t="s">
        <v>3187</v>
      </c>
      <c r="B3023" t="s">
        <v>39</v>
      </c>
      <c r="C3023" t="s">
        <v>55</v>
      </c>
      <c r="D3023" t="s">
        <v>196</v>
      </c>
      <c r="E3023" t="s">
        <v>50</v>
      </c>
      <c r="F3023" s="1">
        <v>42908</v>
      </c>
      <c r="G3023" s="1">
        <v>43000</v>
      </c>
      <c r="H3023">
        <v>628</v>
      </c>
      <c r="I3023" t="str">
        <f>VLOOKUP(pipeline!D3023,account,2,FALSE)</f>
        <v>employment</v>
      </c>
      <c r="J3023">
        <f t="shared" si="2241"/>
        <v>1983</v>
      </c>
      <c r="K3023">
        <f t="shared" si="2242"/>
        <v>2871.35</v>
      </c>
      <c r="L3023">
        <f t="shared" si="2243"/>
        <v>9561</v>
      </c>
      <c r="M3023" t="str">
        <f t="shared" si="2244"/>
        <v>United States</v>
      </c>
      <c r="N3023">
        <f t="shared" si="2245"/>
        <v>0</v>
      </c>
      <c r="O3023" t="str">
        <f t="shared" si="2246"/>
        <v>GTX</v>
      </c>
      <c r="P3023">
        <f t="shared" si="2247"/>
        <v>550</v>
      </c>
      <c r="Q3023" t="str">
        <f t="shared" si="2248"/>
        <v>Summer Sewald</v>
      </c>
      <c r="R3023" t="str">
        <f t="shared" si="2249"/>
        <v>West</v>
      </c>
    </row>
    <row r="3024" spans="1:18">
      <c r="A3024" t="s">
        <v>3188</v>
      </c>
      <c r="B3024" t="s">
        <v>15</v>
      </c>
      <c r="C3024" t="s">
        <v>59</v>
      </c>
      <c r="D3024" t="s">
        <v>134</v>
      </c>
      <c r="E3024" t="s">
        <v>50</v>
      </c>
      <c r="F3024" s="1">
        <v>42908</v>
      </c>
      <c r="G3024" s="1">
        <v>42982</v>
      </c>
      <c r="H3024">
        <v>4916</v>
      </c>
      <c r="I3024" t="str">
        <f>VLOOKUP(pipeline!D3024,account,2,FALSE)</f>
        <v>services</v>
      </c>
      <c r="J3024">
        <f t="shared" si="2241"/>
        <v>2003</v>
      </c>
      <c r="K3024">
        <f t="shared" si="2242"/>
        <v>692.19</v>
      </c>
      <c r="L3024">
        <f t="shared" si="2243"/>
        <v>1922</v>
      </c>
      <c r="M3024" t="str">
        <f t="shared" si="2244"/>
        <v>United States</v>
      </c>
      <c r="N3024">
        <f t="shared" si="2245"/>
        <v>0</v>
      </c>
      <c r="O3024" t="str">
        <f t="shared" si="2246"/>
        <v>GTX</v>
      </c>
      <c r="P3024">
        <f t="shared" si="2247"/>
        <v>5482</v>
      </c>
      <c r="Q3024" t="str">
        <f t="shared" si="2248"/>
        <v>Celia Rouche</v>
      </c>
      <c r="R3024" t="str">
        <f t="shared" si="2249"/>
        <v>West</v>
      </c>
    </row>
    <row r="3025" spans="1:18">
      <c r="A3025" t="s">
        <v>3189</v>
      </c>
      <c r="B3025" t="s">
        <v>28</v>
      </c>
      <c r="C3025" t="s">
        <v>57</v>
      </c>
      <c r="D3025" t="s">
        <v>143</v>
      </c>
      <c r="E3025" t="s">
        <v>50</v>
      </c>
      <c r="F3025" s="1">
        <v>42908</v>
      </c>
      <c r="G3025" s="1">
        <v>43006</v>
      </c>
      <c r="H3025">
        <v>3590</v>
      </c>
      <c r="I3025" t="str">
        <f>VLOOKUP(pipeline!D3025,account,2,FALSE)</f>
        <v>finance</v>
      </c>
      <c r="J3025">
        <f t="shared" si="2241"/>
        <v>1987</v>
      </c>
      <c r="K3025">
        <f t="shared" si="2242"/>
        <v>1698.2</v>
      </c>
      <c r="L3025">
        <f t="shared" si="2243"/>
        <v>3798</v>
      </c>
      <c r="M3025" t="str">
        <f t="shared" si="2244"/>
        <v>United States</v>
      </c>
      <c r="N3025">
        <f t="shared" si="2245"/>
        <v>0</v>
      </c>
      <c r="O3025" t="str">
        <f t="shared" si="2246"/>
        <v>MG</v>
      </c>
      <c r="P3025">
        <f t="shared" si="2247"/>
        <v>3393</v>
      </c>
      <c r="Q3025" t="str">
        <f t="shared" si="2248"/>
        <v>Melvin Marxen</v>
      </c>
      <c r="R3025" t="str">
        <f t="shared" si="2249"/>
        <v>Central</v>
      </c>
    </row>
    <row r="3026" spans="1:18">
      <c r="A3026" t="s">
        <v>3190</v>
      </c>
      <c r="B3026" t="s">
        <v>22</v>
      </c>
      <c r="C3026" t="s">
        <v>57</v>
      </c>
      <c r="D3026" t="s">
        <v>216</v>
      </c>
      <c r="E3026" t="s">
        <v>50</v>
      </c>
      <c r="F3026" s="1">
        <v>42908</v>
      </c>
      <c r="G3026" s="1">
        <v>42963</v>
      </c>
      <c r="H3026">
        <v>3207</v>
      </c>
      <c r="I3026" t="str">
        <f>VLOOKUP(pipeline!D3026,account,2,FALSE)</f>
        <v>entertainment</v>
      </c>
      <c r="J3026">
        <f t="shared" si="2241"/>
        <v>1998</v>
      </c>
      <c r="K3026">
        <f t="shared" si="2242"/>
        <v>217.87</v>
      </c>
      <c r="L3026">
        <f t="shared" si="2243"/>
        <v>551</v>
      </c>
      <c r="M3026" t="str">
        <f t="shared" si="2244"/>
        <v>United States</v>
      </c>
      <c r="N3026">
        <f t="shared" si="2245"/>
        <v>0</v>
      </c>
      <c r="O3026" t="str">
        <f t="shared" si="2246"/>
        <v>MG</v>
      </c>
      <c r="P3026">
        <f t="shared" si="2247"/>
        <v>3393</v>
      </c>
      <c r="Q3026" t="str">
        <f t="shared" si="2248"/>
        <v>Dustin Brinkmann</v>
      </c>
      <c r="R3026" t="str">
        <f t="shared" si="2249"/>
        <v>Central</v>
      </c>
    </row>
    <row r="3027" spans="1:18">
      <c r="A3027" t="s">
        <v>3191</v>
      </c>
      <c r="B3027" t="s">
        <v>22</v>
      </c>
      <c r="C3027" t="s">
        <v>57</v>
      </c>
      <c r="D3027" t="s">
        <v>95</v>
      </c>
      <c r="E3027" t="s">
        <v>50</v>
      </c>
      <c r="F3027" s="1">
        <v>42908</v>
      </c>
      <c r="G3027" s="1">
        <v>42999</v>
      </c>
      <c r="H3027">
        <v>2739</v>
      </c>
      <c r="I3027" t="str">
        <f>VLOOKUP(pipeline!D3027,account,2,FALSE)</f>
        <v>medical</v>
      </c>
      <c r="J3027">
        <f t="shared" si="2241"/>
        <v>1984</v>
      </c>
      <c r="K3027">
        <f t="shared" si="2242"/>
        <v>441.08</v>
      </c>
      <c r="L3027">
        <f t="shared" si="2243"/>
        <v>1210</v>
      </c>
      <c r="M3027" t="str">
        <f t="shared" si="2244"/>
        <v>United States</v>
      </c>
      <c r="N3027">
        <f t="shared" si="2245"/>
        <v>0</v>
      </c>
      <c r="O3027" t="str">
        <f t="shared" si="2246"/>
        <v>MG</v>
      </c>
      <c r="P3027">
        <f t="shared" si="2247"/>
        <v>3393</v>
      </c>
      <c r="Q3027" t="str">
        <f t="shared" si="2248"/>
        <v>Dustin Brinkmann</v>
      </c>
      <c r="R3027" t="str">
        <f t="shared" si="2249"/>
        <v>Central</v>
      </c>
    </row>
    <row r="3028" spans="1:18">
      <c r="A3028" t="s">
        <v>3192</v>
      </c>
      <c r="B3028" t="s">
        <v>29</v>
      </c>
      <c r="C3028" t="s">
        <v>55</v>
      </c>
      <c r="D3028" t="s">
        <v>141</v>
      </c>
      <c r="E3028" t="s">
        <v>50</v>
      </c>
      <c r="F3028" s="1">
        <v>42908</v>
      </c>
      <c r="G3028" s="1">
        <v>42919</v>
      </c>
      <c r="H3028">
        <v>557</v>
      </c>
      <c r="I3028" t="str">
        <f>VLOOKUP(pipeline!D3028,account,2,FALSE)</f>
        <v>telecommunications</v>
      </c>
      <c r="J3028">
        <f t="shared" si="2241"/>
        <v>2007</v>
      </c>
      <c r="K3028">
        <f t="shared" si="2242"/>
        <v>86.68</v>
      </c>
      <c r="L3028">
        <f t="shared" si="2243"/>
        <v>187</v>
      </c>
      <c r="M3028" t="str">
        <f t="shared" si="2244"/>
        <v>United States</v>
      </c>
      <c r="N3028" t="str">
        <f t="shared" si="2245"/>
        <v>Sonron</v>
      </c>
      <c r="O3028" t="str">
        <f t="shared" si="2246"/>
        <v>GTX</v>
      </c>
      <c r="P3028">
        <f t="shared" si="2247"/>
        <v>550</v>
      </c>
      <c r="Q3028" t="str">
        <f t="shared" si="2248"/>
        <v>Melvin Marxen</v>
      </c>
      <c r="R3028" t="str">
        <f t="shared" si="2249"/>
        <v>Central</v>
      </c>
    </row>
    <row r="3029" spans="1:18">
      <c r="A3029" t="s">
        <v>3193</v>
      </c>
      <c r="B3029" t="s">
        <v>23</v>
      </c>
      <c r="C3029" t="s">
        <v>56</v>
      </c>
      <c r="D3029" t="s">
        <v>216</v>
      </c>
      <c r="E3029" t="s">
        <v>52</v>
      </c>
      <c r="F3029" s="1">
        <v>42908</v>
      </c>
      <c r="G3029" s="1">
        <v>42973</v>
      </c>
      <c r="H3029">
        <v>0</v>
      </c>
      <c r="I3029" t="str">
        <f>VLOOKUP(pipeline!D3029,account,2,FALSE)</f>
        <v>entertainment</v>
      </c>
      <c r="J3029">
        <f t="shared" si="2241"/>
        <v>1998</v>
      </c>
      <c r="K3029">
        <f t="shared" si="2242"/>
        <v>217.87</v>
      </c>
      <c r="L3029">
        <f t="shared" si="2243"/>
        <v>551</v>
      </c>
      <c r="M3029" t="str">
        <f t="shared" si="2244"/>
        <v>United States</v>
      </c>
      <c r="N3029">
        <f t="shared" si="2245"/>
        <v>0</v>
      </c>
      <c r="O3029" t="str">
        <f t="shared" si="2246"/>
        <v>MG</v>
      </c>
      <c r="P3029">
        <f t="shared" ref="P3029:P3057" si="2250">VLOOKUP(C3029,products,3,FALSE)</f>
        <v>55</v>
      </c>
      <c r="Q3029" t="str">
        <f t="shared" ref="Q3029:Q3057" si="2251">VLOOKUP(B3029,sales,2,FALSE)</f>
        <v>Dustin Brinkmann</v>
      </c>
      <c r="R3029" t="str">
        <f t="shared" ref="R3029:R3057" si="2252">VLOOKUP(B3029,sales,3,FALSE)</f>
        <v>Central</v>
      </c>
    </row>
    <row r="3030" spans="1:18">
      <c r="A3030" t="s">
        <v>3194</v>
      </c>
      <c r="B3030" t="s">
        <v>23</v>
      </c>
      <c r="C3030" t="s">
        <v>57</v>
      </c>
      <c r="D3030" t="s">
        <v>95</v>
      </c>
      <c r="E3030" t="s">
        <v>50</v>
      </c>
      <c r="F3030" s="1">
        <v>42908</v>
      </c>
      <c r="G3030" s="1">
        <v>42917</v>
      </c>
      <c r="H3030">
        <v>3465</v>
      </c>
      <c r="I3030" t="str">
        <f>VLOOKUP(pipeline!D3030,account,2,FALSE)</f>
        <v>medical</v>
      </c>
      <c r="J3030">
        <f t="shared" si="2241"/>
        <v>1984</v>
      </c>
      <c r="K3030">
        <f t="shared" si="2242"/>
        <v>441.08</v>
      </c>
      <c r="L3030">
        <f t="shared" si="2243"/>
        <v>1210</v>
      </c>
      <c r="M3030" t="str">
        <f t="shared" si="2244"/>
        <v>United States</v>
      </c>
      <c r="N3030">
        <f t="shared" si="2245"/>
        <v>0</v>
      </c>
      <c r="O3030" t="str">
        <f t="shared" si="2246"/>
        <v>MG</v>
      </c>
      <c r="P3030">
        <f t="shared" si="2250"/>
        <v>3393</v>
      </c>
      <c r="Q3030" t="str">
        <f t="shared" si="2251"/>
        <v>Dustin Brinkmann</v>
      </c>
      <c r="R3030" t="str">
        <f t="shared" si="2252"/>
        <v>Central</v>
      </c>
    </row>
    <row r="3031" spans="1:18">
      <c r="A3031" t="s">
        <v>3195</v>
      </c>
      <c r="B3031" t="s">
        <v>20</v>
      </c>
      <c r="C3031" t="s">
        <v>57</v>
      </c>
      <c r="D3031" t="s">
        <v>170</v>
      </c>
      <c r="E3031" t="s">
        <v>52</v>
      </c>
      <c r="F3031" s="1">
        <v>42909</v>
      </c>
      <c r="G3031" s="1">
        <v>42920</v>
      </c>
      <c r="H3031">
        <v>0</v>
      </c>
      <c r="I3031" t="str">
        <f>VLOOKUP(pipeline!D3031,account,2,FALSE)</f>
        <v>technolgy</v>
      </c>
      <c r="J3031">
        <f t="shared" ref="J3031:J3053" si="2253">VLOOKUP(D3031,account,3,FALSE)</f>
        <v>1987</v>
      </c>
      <c r="K3031">
        <f t="shared" ref="K3031:K3053" si="2254">VLOOKUP(D3031,account,4,FALSE)</f>
        <v>2938.67</v>
      </c>
      <c r="L3031">
        <f t="shared" ref="L3031:L3053" si="2255">VLOOKUP(D3031,account,5,FALSE)</f>
        <v>8775</v>
      </c>
      <c r="M3031" t="str">
        <f t="shared" ref="M3031:M3053" si="2256">VLOOKUP(D3031,account,6,FALSE)</f>
        <v>Panama</v>
      </c>
      <c r="N3031">
        <f t="shared" ref="N3031:N3053" si="2257">VLOOKUP(D3031,accounts,7,FALSE)</f>
        <v>0</v>
      </c>
      <c r="O3031" t="str">
        <f t="shared" ref="O3031:O3053" si="2258">VLOOKUP(C3031,products,2,FALSE)</f>
        <v>MG</v>
      </c>
      <c r="P3031">
        <f t="shared" si="2250"/>
        <v>3393</v>
      </c>
      <c r="Q3031" t="str">
        <f t="shared" si="2251"/>
        <v>Dustin Brinkmann</v>
      </c>
      <c r="R3031" t="str">
        <f t="shared" si="2252"/>
        <v>Central</v>
      </c>
    </row>
    <row r="3032" spans="1:18">
      <c r="A3032" t="s">
        <v>3196</v>
      </c>
      <c r="B3032" t="s">
        <v>20</v>
      </c>
      <c r="C3032" t="s">
        <v>56</v>
      </c>
      <c r="D3032" t="s">
        <v>108</v>
      </c>
      <c r="E3032" t="s">
        <v>50</v>
      </c>
      <c r="F3032" s="1">
        <v>42909</v>
      </c>
      <c r="G3032" s="1">
        <v>42921</v>
      </c>
      <c r="H3032">
        <v>66</v>
      </c>
      <c r="I3032" t="str">
        <f>VLOOKUP(pipeline!D3032,account,2,FALSE)</f>
        <v>telecommunications</v>
      </c>
      <c r="J3032">
        <f t="shared" si="2253"/>
        <v>1988</v>
      </c>
      <c r="K3032">
        <f t="shared" si="2254"/>
        <v>5266.09</v>
      </c>
      <c r="L3032">
        <f t="shared" si="2255"/>
        <v>8595</v>
      </c>
      <c r="M3032" t="str">
        <f t="shared" si="2256"/>
        <v>United States</v>
      </c>
      <c r="N3032" t="str">
        <f t="shared" si="2257"/>
        <v>Sonron</v>
      </c>
      <c r="O3032" t="str">
        <f t="shared" si="2258"/>
        <v>MG</v>
      </c>
      <c r="P3032">
        <f t="shared" si="2250"/>
        <v>55</v>
      </c>
      <c r="Q3032" t="str">
        <f t="shared" si="2251"/>
        <v>Dustin Brinkmann</v>
      </c>
      <c r="R3032" t="str">
        <f t="shared" si="2252"/>
        <v>Central</v>
      </c>
    </row>
    <row r="3033" spans="1:18">
      <c r="A3033" t="s">
        <v>3197</v>
      </c>
      <c r="B3033" t="s">
        <v>7</v>
      </c>
      <c r="C3033" t="s">
        <v>55</v>
      </c>
      <c r="D3033" t="s">
        <v>115</v>
      </c>
      <c r="E3033" t="s">
        <v>52</v>
      </c>
      <c r="F3033" s="1">
        <v>42909</v>
      </c>
      <c r="G3033" s="1">
        <v>42919</v>
      </c>
      <c r="H3033">
        <v>0</v>
      </c>
      <c r="I3033" t="str">
        <f>VLOOKUP(pipeline!D3033,account,2,FALSE)</f>
        <v>finance</v>
      </c>
      <c r="J3033">
        <f t="shared" si="2253"/>
        <v>1993</v>
      </c>
      <c r="K3033">
        <f t="shared" si="2254"/>
        <v>646.1</v>
      </c>
      <c r="L3033">
        <f t="shared" si="2255"/>
        <v>883</v>
      </c>
      <c r="M3033" t="str">
        <f t="shared" si="2256"/>
        <v>United States</v>
      </c>
      <c r="N3033" t="str">
        <f t="shared" si="2257"/>
        <v>Golddex</v>
      </c>
      <c r="O3033" t="str">
        <f t="shared" si="2258"/>
        <v>GTX</v>
      </c>
      <c r="P3033">
        <f t="shared" si="2250"/>
        <v>550</v>
      </c>
      <c r="Q3033" t="str">
        <f t="shared" si="2251"/>
        <v>Cara Losch</v>
      </c>
      <c r="R3033" t="str">
        <f t="shared" si="2252"/>
        <v>East</v>
      </c>
    </row>
    <row r="3034" spans="1:18">
      <c r="A3034" t="s">
        <v>3198</v>
      </c>
      <c r="B3034" t="s">
        <v>7</v>
      </c>
      <c r="C3034" t="s">
        <v>59</v>
      </c>
      <c r="D3034" t="s">
        <v>463</v>
      </c>
      <c r="E3034" t="s">
        <v>50</v>
      </c>
      <c r="F3034" s="1">
        <v>42909</v>
      </c>
      <c r="G3034" s="1">
        <v>42917</v>
      </c>
      <c r="H3034">
        <v>5640</v>
      </c>
      <c r="I3034" t="str">
        <f>VLOOKUP(pipeline!D3034,account,2,FALSE)</f>
        <v>technolgy</v>
      </c>
      <c r="J3034">
        <f t="shared" si="2253"/>
        <v>2011</v>
      </c>
      <c r="K3034">
        <f t="shared" si="2254"/>
        <v>527.11</v>
      </c>
      <c r="L3034">
        <f t="shared" si="2255"/>
        <v>1428</v>
      </c>
      <c r="M3034" t="str">
        <f t="shared" si="2256"/>
        <v>United States</v>
      </c>
      <c r="N3034" t="str">
        <f t="shared" si="2257"/>
        <v>Acme Corporation</v>
      </c>
      <c r="O3034" t="str">
        <f t="shared" si="2258"/>
        <v>GTX</v>
      </c>
      <c r="P3034">
        <f t="shared" si="2250"/>
        <v>5482</v>
      </c>
      <c r="Q3034" t="str">
        <f t="shared" si="2251"/>
        <v>Cara Losch</v>
      </c>
      <c r="R3034" t="str">
        <f t="shared" si="2252"/>
        <v>East</v>
      </c>
    </row>
    <row r="3035" spans="1:18">
      <c r="A3035" t="s">
        <v>3199</v>
      </c>
      <c r="B3035" t="s">
        <v>33</v>
      </c>
      <c r="C3035" t="s">
        <v>57</v>
      </c>
      <c r="D3035" t="s">
        <v>191</v>
      </c>
      <c r="E3035" t="s">
        <v>52</v>
      </c>
      <c r="F3035" s="1">
        <v>42909</v>
      </c>
      <c r="G3035" s="1">
        <v>42977</v>
      </c>
      <c r="H3035">
        <v>0</v>
      </c>
      <c r="I3035" t="str">
        <f>VLOOKUP(pipeline!D3035,account,2,FALSE)</f>
        <v>retail</v>
      </c>
      <c r="J3035">
        <f t="shared" si="2253"/>
        <v>2004</v>
      </c>
      <c r="K3035">
        <f t="shared" si="2254"/>
        <v>702.72</v>
      </c>
      <c r="L3035">
        <f t="shared" si="2255"/>
        <v>1831</v>
      </c>
      <c r="M3035" t="str">
        <f t="shared" si="2256"/>
        <v>United States</v>
      </c>
      <c r="N3035">
        <f t="shared" si="2257"/>
        <v>0</v>
      </c>
      <c r="O3035" t="str">
        <f t="shared" si="2258"/>
        <v>MG</v>
      </c>
      <c r="P3035">
        <f t="shared" si="2250"/>
        <v>3393</v>
      </c>
      <c r="Q3035" t="str">
        <f t="shared" si="2251"/>
        <v>Rocco Neubert</v>
      </c>
      <c r="R3035" t="str">
        <f t="shared" si="2252"/>
        <v>East</v>
      </c>
    </row>
    <row r="3036" spans="1:18">
      <c r="A3036" t="s">
        <v>3200</v>
      </c>
      <c r="B3036" t="s">
        <v>33</v>
      </c>
      <c r="C3036" t="s">
        <v>58</v>
      </c>
      <c r="D3036" t="s">
        <v>174</v>
      </c>
      <c r="E3036" t="s">
        <v>50</v>
      </c>
      <c r="F3036" s="1">
        <v>42909</v>
      </c>
      <c r="G3036" s="1">
        <v>43006</v>
      </c>
      <c r="H3036">
        <v>1291</v>
      </c>
      <c r="I3036" t="str">
        <f>VLOOKUP(pipeline!D3036,account,2,FALSE)</f>
        <v>software</v>
      </c>
      <c r="J3036">
        <f t="shared" si="2253"/>
        <v>1982</v>
      </c>
      <c r="K3036">
        <f t="shared" si="2254"/>
        <v>11698.03</v>
      </c>
      <c r="L3036">
        <f t="shared" si="2255"/>
        <v>34288</v>
      </c>
      <c r="M3036" t="str">
        <f t="shared" si="2256"/>
        <v>United States</v>
      </c>
      <c r="N3036">
        <f t="shared" si="2257"/>
        <v>0</v>
      </c>
      <c r="O3036" t="str">
        <f t="shared" si="2258"/>
        <v>GTX</v>
      </c>
      <c r="P3036">
        <f t="shared" si="2250"/>
        <v>1096</v>
      </c>
      <c r="Q3036" t="str">
        <f t="shared" si="2251"/>
        <v>Rocco Neubert</v>
      </c>
      <c r="R3036" t="str">
        <f t="shared" si="2252"/>
        <v>East</v>
      </c>
    </row>
    <row r="3037" spans="1:18">
      <c r="A3037" t="s">
        <v>3201</v>
      </c>
      <c r="B3037" t="s">
        <v>26</v>
      </c>
      <c r="C3037" t="s">
        <v>56</v>
      </c>
      <c r="D3037" t="s">
        <v>149</v>
      </c>
      <c r="E3037" t="s">
        <v>50</v>
      </c>
      <c r="F3037" s="1">
        <v>42909</v>
      </c>
      <c r="G3037" s="1">
        <v>42919</v>
      </c>
      <c r="H3037">
        <v>49</v>
      </c>
      <c r="I3037" t="str">
        <f>VLOOKUP(pipeline!D3037,account,2,FALSE)</f>
        <v>technolgy</v>
      </c>
      <c r="J3037">
        <f t="shared" si="2253"/>
        <v>2005</v>
      </c>
      <c r="K3037">
        <f t="shared" si="2254"/>
        <v>1520.66</v>
      </c>
      <c r="L3037">
        <f t="shared" si="2255"/>
        <v>1806</v>
      </c>
      <c r="M3037" t="str">
        <f t="shared" si="2256"/>
        <v>United States</v>
      </c>
      <c r="N3037">
        <f t="shared" si="2257"/>
        <v>0</v>
      </c>
      <c r="O3037" t="str">
        <f t="shared" si="2258"/>
        <v>MG</v>
      </c>
      <c r="P3037">
        <f t="shared" si="2250"/>
        <v>55</v>
      </c>
      <c r="Q3037" t="str">
        <f t="shared" si="2251"/>
        <v>Melvin Marxen</v>
      </c>
      <c r="R3037" t="str">
        <f t="shared" si="2252"/>
        <v>Central</v>
      </c>
    </row>
    <row r="3038" spans="1:18">
      <c r="A3038" t="s">
        <v>3202</v>
      </c>
      <c r="B3038" t="s">
        <v>14</v>
      </c>
      <c r="C3038" t="s">
        <v>57</v>
      </c>
      <c r="D3038" t="s">
        <v>273</v>
      </c>
      <c r="E3038" t="s">
        <v>52</v>
      </c>
      <c r="F3038" s="1">
        <v>42909</v>
      </c>
      <c r="G3038" s="1">
        <v>42919</v>
      </c>
      <c r="H3038">
        <v>0</v>
      </c>
      <c r="I3038" t="str">
        <f>VLOOKUP(pipeline!D3038,account,2,FALSE)</f>
        <v>retail</v>
      </c>
      <c r="J3038">
        <f t="shared" si="2253"/>
        <v>1996</v>
      </c>
      <c r="K3038">
        <f t="shared" si="2254"/>
        <v>2214.94</v>
      </c>
      <c r="L3038">
        <f t="shared" si="2255"/>
        <v>5374</v>
      </c>
      <c r="M3038" t="str">
        <f t="shared" si="2256"/>
        <v>United States</v>
      </c>
      <c r="N3038">
        <f t="shared" si="2257"/>
        <v>0</v>
      </c>
      <c r="O3038" t="str">
        <f t="shared" si="2258"/>
        <v>MG</v>
      </c>
      <c r="P3038">
        <f t="shared" si="2250"/>
        <v>3393</v>
      </c>
      <c r="Q3038" t="str">
        <f t="shared" si="2251"/>
        <v>Celia Rouche</v>
      </c>
      <c r="R3038" t="str">
        <f t="shared" si="2252"/>
        <v>West</v>
      </c>
    </row>
    <row r="3039" spans="1:18">
      <c r="A3039" t="s">
        <v>3203</v>
      </c>
      <c r="B3039" t="s">
        <v>14</v>
      </c>
      <c r="C3039" t="s">
        <v>58</v>
      </c>
      <c r="D3039" t="s">
        <v>182</v>
      </c>
      <c r="E3039" t="s">
        <v>50</v>
      </c>
      <c r="F3039" s="1">
        <v>42909</v>
      </c>
      <c r="G3039" s="1">
        <v>42990</v>
      </c>
      <c r="H3039">
        <v>1099</v>
      </c>
      <c r="I3039" t="str">
        <f>VLOOKUP(pipeline!D3039,account,2,FALSE)</f>
        <v>entertainment</v>
      </c>
      <c r="J3039">
        <f t="shared" si="2253"/>
        <v>2002</v>
      </c>
      <c r="K3039">
        <f t="shared" si="2254"/>
        <v>349.81</v>
      </c>
      <c r="L3039">
        <f t="shared" si="2255"/>
        <v>315</v>
      </c>
      <c r="M3039" t="str">
        <f t="shared" si="2256"/>
        <v>United States</v>
      </c>
      <c r="N3039">
        <f t="shared" si="2257"/>
        <v>0</v>
      </c>
      <c r="O3039" t="str">
        <f t="shared" si="2258"/>
        <v>GTX</v>
      </c>
      <c r="P3039">
        <f t="shared" si="2250"/>
        <v>1096</v>
      </c>
      <c r="Q3039" t="str">
        <f t="shared" si="2251"/>
        <v>Celia Rouche</v>
      </c>
      <c r="R3039" t="str">
        <f t="shared" si="2252"/>
        <v>West</v>
      </c>
    </row>
    <row r="3040" spans="1:18">
      <c r="A3040" t="s">
        <v>3204</v>
      </c>
      <c r="B3040" t="s">
        <v>21</v>
      </c>
      <c r="C3040" t="s">
        <v>57</v>
      </c>
      <c r="D3040" t="s">
        <v>226</v>
      </c>
      <c r="E3040" t="s">
        <v>52</v>
      </c>
      <c r="F3040" s="1">
        <v>42909</v>
      </c>
      <c r="G3040" s="1">
        <v>42919</v>
      </c>
      <c r="H3040">
        <v>0</v>
      </c>
      <c r="I3040" t="str">
        <f>VLOOKUP(pipeline!D3040,account,2,FALSE)</f>
        <v>medical</v>
      </c>
      <c r="J3040">
        <f t="shared" si="2253"/>
        <v>2017</v>
      </c>
      <c r="K3040">
        <f t="shared" si="2254"/>
        <v>4.54</v>
      </c>
      <c r="L3040">
        <f t="shared" si="2255"/>
        <v>9</v>
      </c>
      <c r="M3040" t="str">
        <f t="shared" si="2256"/>
        <v>United States</v>
      </c>
      <c r="N3040">
        <f t="shared" si="2257"/>
        <v>0</v>
      </c>
      <c r="O3040" t="str">
        <f t="shared" si="2258"/>
        <v>MG</v>
      </c>
      <c r="P3040">
        <f t="shared" si="2250"/>
        <v>3393</v>
      </c>
      <c r="Q3040" t="str">
        <f t="shared" si="2251"/>
        <v>Dustin Brinkmann</v>
      </c>
      <c r="R3040" t="str">
        <f t="shared" si="2252"/>
        <v>Central</v>
      </c>
    </row>
    <row r="3041" spans="1:18">
      <c r="A3041" t="s">
        <v>3205</v>
      </c>
      <c r="B3041" t="s">
        <v>28</v>
      </c>
      <c r="C3041" t="s">
        <v>57</v>
      </c>
      <c r="D3041" t="s">
        <v>145</v>
      </c>
      <c r="E3041" t="s">
        <v>52</v>
      </c>
      <c r="F3041" s="1">
        <v>42909</v>
      </c>
      <c r="G3041" s="1">
        <v>43000</v>
      </c>
      <c r="H3041">
        <v>0</v>
      </c>
      <c r="I3041" t="str">
        <f>VLOOKUP(pipeline!D3041,account,2,FALSE)</f>
        <v>marketing</v>
      </c>
      <c r="J3041">
        <f t="shared" si="2253"/>
        <v>1985</v>
      </c>
      <c r="K3041">
        <f t="shared" si="2254"/>
        <v>375.43</v>
      </c>
      <c r="L3041">
        <f t="shared" si="2255"/>
        <v>1190</v>
      </c>
      <c r="M3041" t="str">
        <f t="shared" si="2256"/>
        <v>United States</v>
      </c>
      <c r="N3041">
        <f t="shared" si="2257"/>
        <v>0</v>
      </c>
      <c r="O3041" t="str">
        <f t="shared" si="2258"/>
        <v>MG</v>
      </c>
      <c r="P3041">
        <f t="shared" si="2250"/>
        <v>3393</v>
      </c>
      <c r="Q3041" t="str">
        <f t="shared" si="2251"/>
        <v>Melvin Marxen</v>
      </c>
      <c r="R3041" t="str">
        <f t="shared" si="2252"/>
        <v>Central</v>
      </c>
    </row>
    <row r="3042" spans="1:18">
      <c r="A3042" t="s">
        <v>3206</v>
      </c>
      <c r="B3042" t="s">
        <v>29</v>
      </c>
      <c r="C3042" t="s">
        <v>58</v>
      </c>
      <c r="D3042" t="s">
        <v>226</v>
      </c>
      <c r="E3042" t="s">
        <v>50</v>
      </c>
      <c r="F3042" s="1">
        <v>42909</v>
      </c>
      <c r="G3042" s="1">
        <v>42918</v>
      </c>
      <c r="H3042">
        <v>932</v>
      </c>
      <c r="I3042" t="str">
        <f>VLOOKUP(pipeline!D3042,account,2,FALSE)</f>
        <v>medical</v>
      </c>
      <c r="J3042">
        <f t="shared" si="2253"/>
        <v>2017</v>
      </c>
      <c r="K3042">
        <f t="shared" si="2254"/>
        <v>4.54</v>
      </c>
      <c r="L3042">
        <f t="shared" si="2255"/>
        <v>9</v>
      </c>
      <c r="M3042" t="str">
        <f t="shared" si="2256"/>
        <v>United States</v>
      </c>
      <c r="N3042">
        <f t="shared" si="2257"/>
        <v>0</v>
      </c>
      <c r="O3042" t="str">
        <f t="shared" si="2258"/>
        <v>GTX</v>
      </c>
      <c r="P3042">
        <f t="shared" si="2250"/>
        <v>1096</v>
      </c>
      <c r="Q3042" t="str">
        <f t="shared" si="2251"/>
        <v>Melvin Marxen</v>
      </c>
      <c r="R3042" t="str">
        <f t="shared" si="2252"/>
        <v>Central</v>
      </c>
    </row>
    <row r="3043" spans="1:18">
      <c r="A3043" t="s">
        <v>3207</v>
      </c>
      <c r="B3043" t="s">
        <v>35</v>
      </c>
      <c r="C3043" t="s">
        <v>55</v>
      </c>
      <c r="D3043" t="s">
        <v>164</v>
      </c>
      <c r="E3043" t="s">
        <v>52</v>
      </c>
      <c r="F3043" s="1">
        <v>42909</v>
      </c>
      <c r="G3043" s="1">
        <v>42917</v>
      </c>
      <c r="H3043">
        <v>0</v>
      </c>
      <c r="I3043" t="str">
        <f>VLOOKUP(pipeline!D3043,account,2,FALSE)</f>
        <v>medical</v>
      </c>
      <c r="J3043">
        <f t="shared" si="2253"/>
        <v>1994</v>
      </c>
      <c r="K3043">
        <f t="shared" si="2254"/>
        <v>2818.38</v>
      </c>
      <c r="L3043">
        <f t="shared" si="2255"/>
        <v>6290</v>
      </c>
      <c r="M3043" t="str">
        <f t="shared" si="2256"/>
        <v>United States</v>
      </c>
      <c r="N3043">
        <f t="shared" si="2257"/>
        <v>0</v>
      </c>
      <c r="O3043" t="str">
        <f t="shared" si="2258"/>
        <v>GTX</v>
      </c>
      <c r="P3043">
        <f t="shared" si="2250"/>
        <v>550</v>
      </c>
      <c r="Q3043" t="str">
        <f t="shared" si="2251"/>
        <v>Rocco Neubert</v>
      </c>
      <c r="R3043" t="str">
        <f t="shared" si="2252"/>
        <v>East</v>
      </c>
    </row>
    <row r="3044" spans="1:18">
      <c r="A3044" t="s">
        <v>3208</v>
      </c>
      <c r="B3044" t="s">
        <v>35</v>
      </c>
      <c r="C3044" t="s">
        <v>58</v>
      </c>
      <c r="D3044" t="s">
        <v>218</v>
      </c>
      <c r="E3044" t="s">
        <v>50</v>
      </c>
      <c r="F3044" s="1">
        <v>42909</v>
      </c>
      <c r="G3044" s="1">
        <v>42920</v>
      </c>
      <c r="H3044">
        <v>880</v>
      </c>
      <c r="I3044" t="str">
        <f>VLOOKUP(pipeline!D3044,account,2,FALSE)</f>
        <v>technolgy</v>
      </c>
      <c r="J3044">
        <f t="shared" si="2253"/>
        <v>1992</v>
      </c>
      <c r="K3044">
        <f t="shared" si="2254"/>
        <v>1712.68</v>
      </c>
      <c r="L3044">
        <f t="shared" si="2255"/>
        <v>3194</v>
      </c>
      <c r="M3044" t="str">
        <f t="shared" si="2256"/>
        <v>United States</v>
      </c>
      <c r="N3044" t="str">
        <f t="shared" si="2257"/>
        <v>Acme Corporation</v>
      </c>
      <c r="O3044" t="str">
        <f t="shared" si="2258"/>
        <v>GTX</v>
      </c>
      <c r="P3044">
        <f t="shared" si="2250"/>
        <v>1096</v>
      </c>
      <c r="Q3044" t="str">
        <f t="shared" si="2251"/>
        <v>Rocco Neubert</v>
      </c>
      <c r="R3044" t="str">
        <f t="shared" si="2252"/>
        <v>East</v>
      </c>
    </row>
    <row r="3045" spans="1:18">
      <c r="A3045" t="s">
        <v>3209</v>
      </c>
      <c r="B3045" t="s">
        <v>9</v>
      </c>
      <c r="C3045" t="s">
        <v>56</v>
      </c>
      <c r="D3045" t="s">
        <v>210</v>
      </c>
      <c r="E3045" t="s">
        <v>50</v>
      </c>
      <c r="F3045" s="1">
        <v>42909</v>
      </c>
      <c r="G3045" s="1">
        <v>42917</v>
      </c>
      <c r="H3045">
        <v>59</v>
      </c>
      <c r="I3045" t="str">
        <f>VLOOKUP(pipeline!D3045,account,2,FALSE)</f>
        <v>technolgy</v>
      </c>
      <c r="J3045">
        <f t="shared" si="2253"/>
        <v>1980</v>
      </c>
      <c r="K3045">
        <f t="shared" si="2254"/>
        <v>7708.38</v>
      </c>
      <c r="L3045">
        <f t="shared" si="2255"/>
        <v>13756</v>
      </c>
      <c r="M3045" t="str">
        <f t="shared" si="2256"/>
        <v>United States</v>
      </c>
      <c r="N3045">
        <f t="shared" si="2257"/>
        <v>0</v>
      </c>
      <c r="O3045" t="str">
        <f t="shared" si="2258"/>
        <v>MG</v>
      </c>
      <c r="P3045">
        <f t="shared" si="2250"/>
        <v>55</v>
      </c>
      <c r="Q3045" t="str">
        <f t="shared" si="2251"/>
        <v>Cara Losch</v>
      </c>
      <c r="R3045" t="str">
        <f t="shared" si="2252"/>
        <v>East</v>
      </c>
    </row>
    <row r="3046" spans="1:18">
      <c r="A3046" t="s">
        <v>3210</v>
      </c>
      <c r="B3046" t="s">
        <v>23</v>
      </c>
      <c r="C3046" t="s">
        <v>56</v>
      </c>
      <c r="D3046" t="s">
        <v>158</v>
      </c>
      <c r="E3046" t="s">
        <v>52</v>
      </c>
      <c r="F3046" s="1">
        <v>42909</v>
      </c>
      <c r="G3046" s="1">
        <v>42921</v>
      </c>
      <c r="H3046">
        <v>0</v>
      </c>
      <c r="I3046" t="str">
        <f>VLOOKUP(pipeline!D3046,account,2,FALSE)</f>
        <v>finance</v>
      </c>
      <c r="J3046">
        <f t="shared" si="2253"/>
        <v>2006</v>
      </c>
      <c r="K3046">
        <f t="shared" si="2254"/>
        <v>1102.43</v>
      </c>
      <c r="L3046">
        <f t="shared" si="2255"/>
        <v>1759</v>
      </c>
      <c r="M3046" t="str">
        <f t="shared" si="2256"/>
        <v>United States</v>
      </c>
      <c r="N3046">
        <f t="shared" si="2257"/>
        <v>0</v>
      </c>
      <c r="O3046" t="str">
        <f t="shared" si="2258"/>
        <v>MG</v>
      </c>
      <c r="P3046">
        <f t="shared" si="2250"/>
        <v>55</v>
      </c>
      <c r="Q3046" t="str">
        <f t="shared" si="2251"/>
        <v>Dustin Brinkmann</v>
      </c>
      <c r="R3046" t="str">
        <f t="shared" si="2252"/>
        <v>Central</v>
      </c>
    </row>
    <row r="3047" spans="1:18">
      <c r="A3047" t="s">
        <v>3211</v>
      </c>
      <c r="B3047" t="s">
        <v>23</v>
      </c>
      <c r="C3047" t="s">
        <v>56</v>
      </c>
      <c r="D3047" t="s">
        <v>89</v>
      </c>
      <c r="E3047" t="s">
        <v>50</v>
      </c>
      <c r="F3047" s="1">
        <v>42909</v>
      </c>
      <c r="G3047" s="1">
        <v>43007</v>
      </c>
      <c r="H3047">
        <v>52</v>
      </c>
      <c r="I3047" t="str">
        <f>VLOOKUP(pipeline!D3047,account,2,FALSE)</f>
        <v>medical</v>
      </c>
      <c r="J3047">
        <f t="shared" si="2253"/>
        <v>1992</v>
      </c>
      <c r="K3047">
        <f t="shared" si="2254"/>
        <v>3922.42</v>
      </c>
      <c r="L3047">
        <f t="shared" si="2255"/>
        <v>6837</v>
      </c>
      <c r="M3047" t="str">
        <f t="shared" si="2256"/>
        <v>United States</v>
      </c>
      <c r="N3047">
        <f t="shared" si="2257"/>
        <v>0</v>
      </c>
      <c r="O3047" t="str">
        <f t="shared" si="2258"/>
        <v>MG</v>
      </c>
      <c r="P3047">
        <f t="shared" si="2250"/>
        <v>55</v>
      </c>
      <c r="Q3047" t="str">
        <f t="shared" si="2251"/>
        <v>Dustin Brinkmann</v>
      </c>
      <c r="R3047" t="str">
        <f t="shared" si="2252"/>
        <v>Central</v>
      </c>
    </row>
    <row r="3048" spans="1:18">
      <c r="A3048" t="s">
        <v>3212</v>
      </c>
      <c r="B3048" t="s">
        <v>23</v>
      </c>
      <c r="C3048" t="s">
        <v>57</v>
      </c>
      <c r="D3048" t="s">
        <v>143</v>
      </c>
      <c r="E3048" t="s">
        <v>50</v>
      </c>
      <c r="F3048" s="1">
        <v>42909</v>
      </c>
      <c r="G3048" s="1">
        <v>42999</v>
      </c>
      <c r="H3048">
        <v>2949</v>
      </c>
      <c r="I3048" t="str">
        <f>VLOOKUP(pipeline!D3048,account,2,FALSE)</f>
        <v>finance</v>
      </c>
      <c r="J3048">
        <f t="shared" si="2253"/>
        <v>1987</v>
      </c>
      <c r="K3048">
        <f t="shared" si="2254"/>
        <v>1698.2</v>
      </c>
      <c r="L3048">
        <f t="shared" si="2255"/>
        <v>3798</v>
      </c>
      <c r="M3048" t="str">
        <f t="shared" si="2256"/>
        <v>United States</v>
      </c>
      <c r="N3048">
        <f t="shared" si="2257"/>
        <v>0</v>
      </c>
      <c r="O3048" t="str">
        <f t="shared" si="2258"/>
        <v>MG</v>
      </c>
      <c r="P3048">
        <f t="shared" si="2250"/>
        <v>3393</v>
      </c>
      <c r="Q3048" t="str">
        <f t="shared" si="2251"/>
        <v>Dustin Brinkmann</v>
      </c>
      <c r="R3048" t="str">
        <f t="shared" si="2252"/>
        <v>Central</v>
      </c>
    </row>
    <row r="3049" spans="1:18">
      <c r="A3049" t="s">
        <v>3213</v>
      </c>
      <c r="B3049" t="s">
        <v>10</v>
      </c>
      <c r="C3049" t="s">
        <v>56</v>
      </c>
      <c r="D3049" t="s">
        <v>214</v>
      </c>
      <c r="E3049" t="s">
        <v>53</v>
      </c>
      <c r="F3049" s="1">
        <v>42909</v>
      </c>
      <c r="I3049" t="str">
        <f>VLOOKUP(pipeline!D3049,account,2,FALSE)</f>
        <v>medical</v>
      </c>
      <c r="J3049">
        <f t="shared" si="2253"/>
        <v>1999</v>
      </c>
      <c r="K3049">
        <f t="shared" si="2254"/>
        <v>251.41</v>
      </c>
      <c r="L3049">
        <f t="shared" si="2255"/>
        <v>495</v>
      </c>
      <c r="M3049" t="str">
        <f t="shared" si="2256"/>
        <v>United States</v>
      </c>
      <c r="N3049">
        <f t="shared" si="2257"/>
        <v>0</v>
      </c>
      <c r="O3049" t="str">
        <f t="shared" si="2258"/>
        <v>MG</v>
      </c>
      <c r="P3049">
        <f t="shared" si="2250"/>
        <v>55</v>
      </c>
      <c r="Q3049" t="str">
        <f t="shared" si="2251"/>
        <v>Cara Losch</v>
      </c>
      <c r="R3049" t="str">
        <f t="shared" si="2252"/>
        <v>East</v>
      </c>
    </row>
    <row r="3050" spans="1:18">
      <c r="A3050" t="s">
        <v>3214</v>
      </c>
      <c r="B3050" t="s">
        <v>10</v>
      </c>
      <c r="C3050" t="s">
        <v>56</v>
      </c>
      <c r="D3050" t="s">
        <v>210</v>
      </c>
      <c r="E3050" t="s">
        <v>50</v>
      </c>
      <c r="F3050" s="1">
        <v>42909</v>
      </c>
      <c r="G3050" s="1">
        <v>42962</v>
      </c>
      <c r="H3050">
        <v>50</v>
      </c>
      <c r="I3050" t="str">
        <f>VLOOKUP(pipeline!D3050,account,2,FALSE)</f>
        <v>technolgy</v>
      </c>
      <c r="J3050">
        <f t="shared" si="2253"/>
        <v>1980</v>
      </c>
      <c r="K3050">
        <f t="shared" si="2254"/>
        <v>7708.38</v>
      </c>
      <c r="L3050">
        <f t="shared" si="2255"/>
        <v>13756</v>
      </c>
      <c r="M3050" t="str">
        <f t="shared" si="2256"/>
        <v>United States</v>
      </c>
      <c r="N3050">
        <f t="shared" si="2257"/>
        <v>0</v>
      </c>
      <c r="O3050" t="str">
        <f t="shared" si="2258"/>
        <v>MG</v>
      </c>
      <c r="P3050">
        <f t="shared" si="2250"/>
        <v>55</v>
      </c>
      <c r="Q3050" t="str">
        <f t="shared" si="2251"/>
        <v>Cara Losch</v>
      </c>
      <c r="R3050" t="str">
        <f t="shared" si="2252"/>
        <v>East</v>
      </c>
    </row>
    <row r="3051" spans="1:18">
      <c r="A3051" t="s">
        <v>3215</v>
      </c>
      <c r="B3051" t="s">
        <v>10</v>
      </c>
      <c r="C3051" t="s">
        <v>57</v>
      </c>
      <c r="D3051" t="s">
        <v>223</v>
      </c>
      <c r="E3051" t="s">
        <v>50</v>
      </c>
      <c r="F3051" s="1">
        <v>42909</v>
      </c>
      <c r="G3051" s="1">
        <v>42916</v>
      </c>
      <c r="H3051">
        <v>3863</v>
      </c>
      <c r="I3051" t="str">
        <f>VLOOKUP(pipeline!D3051,account,2,FALSE)</f>
        <v>retail</v>
      </c>
      <c r="J3051">
        <f t="shared" si="2253"/>
        <v>2003</v>
      </c>
      <c r="K3051">
        <f t="shared" si="2254"/>
        <v>1419.98</v>
      </c>
      <c r="L3051">
        <f t="shared" si="2255"/>
        <v>4018</v>
      </c>
      <c r="M3051" t="str">
        <f t="shared" si="2256"/>
        <v>United States</v>
      </c>
      <c r="N3051">
        <f t="shared" si="2257"/>
        <v>0</v>
      </c>
      <c r="O3051" t="str">
        <f t="shared" si="2258"/>
        <v>MG</v>
      </c>
      <c r="P3051">
        <f t="shared" si="2250"/>
        <v>3393</v>
      </c>
      <c r="Q3051" t="str">
        <f t="shared" si="2251"/>
        <v>Cara Losch</v>
      </c>
      <c r="R3051" t="str">
        <f t="shared" si="2252"/>
        <v>East</v>
      </c>
    </row>
    <row r="3052" spans="1:18">
      <c r="A3052" t="s">
        <v>3216</v>
      </c>
      <c r="B3052" t="s">
        <v>41</v>
      </c>
      <c r="C3052" t="s">
        <v>55</v>
      </c>
      <c r="D3052" t="s">
        <v>151</v>
      </c>
      <c r="E3052" t="s">
        <v>52</v>
      </c>
      <c r="F3052" s="1">
        <v>42909</v>
      </c>
      <c r="G3052" s="1">
        <v>42920</v>
      </c>
      <c r="H3052">
        <v>0</v>
      </c>
      <c r="I3052" t="str">
        <f>VLOOKUP(pipeline!D3052,account,2,FALSE)</f>
        <v>finance</v>
      </c>
      <c r="J3052">
        <f t="shared" si="2253"/>
        <v>2008</v>
      </c>
      <c r="K3052">
        <f t="shared" si="2254"/>
        <v>52.5</v>
      </c>
      <c r="L3052">
        <f t="shared" si="2255"/>
        <v>165</v>
      </c>
      <c r="M3052" t="str">
        <f t="shared" si="2256"/>
        <v>United States</v>
      </c>
      <c r="N3052">
        <f t="shared" si="2257"/>
        <v>0</v>
      </c>
      <c r="O3052" t="str">
        <f t="shared" si="2258"/>
        <v>GTX</v>
      </c>
      <c r="P3052">
        <f t="shared" si="2250"/>
        <v>550</v>
      </c>
      <c r="Q3052" t="str">
        <f t="shared" si="2251"/>
        <v>Summer Sewald</v>
      </c>
      <c r="R3052" t="str">
        <f t="shared" si="2252"/>
        <v>West</v>
      </c>
    </row>
    <row r="3053" spans="1:18">
      <c r="A3053" t="s">
        <v>3217</v>
      </c>
      <c r="B3053" t="s">
        <v>19</v>
      </c>
      <c r="C3053" t="s">
        <v>56</v>
      </c>
      <c r="D3053" t="s">
        <v>143</v>
      </c>
      <c r="E3053" t="s">
        <v>50</v>
      </c>
      <c r="F3053" s="1">
        <v>42910</v>
      </c>
      <c r="G3053" s="1">
        <v>42918</v>
      </c>
      <c r="H3053">
        <v>64</v>
      </c>
      <c r="I3053" t="str">
        <f>VLOOKUP(pipeline!D3053,account,2,FALSE)</f>
        <v>finance</v>
      </c>
      <c r="J3053">
        <f t="shared" si="2253"/>
        <v>1987</v>
      </c>
      <c r="K3053">
        <f t="shared" si="2254"/>
        <v>1698.2</v>
      </c>
      <c r="L3053">
        <f t="shared" si="2255"/>
        <v>3798</v>
      </c>
      <c r="M3053" t="str">
        <f t="shared" si="2256"/>
        <v>United States</v>
      </c>
      <c r="N3053">
        <f t="shared" si="2257"/>
        <v>0</v>
      </c>
      <c r="O3053" t="str">
        <f t="shared" si="2258"/>
        <v>MG</v>
      </c>
      <c r="P3053">
        <f t="shared" si="2250"/>
        <v>55</v>
      </c>
      <c r="Q3053" t="str">
        <f t="shared" si="2251"/>
        <v>Dustin Brinkmann</v>
      </c>
      <c r="R3053" t="str">
        <f t="shared" si="2252"/>
        <v>Central</v>
      </c>
    </row>
    <row r="3054" spans="1:18">
      <c r="A3054" t="s">
        <v>3218</v>
      </c>
      <c r="B3054" t="s">
        <v>7</v>
      </c>
      <c r="C3054" t="s">
        <v>58</v>
      </c>
      <c r="D3054" t="s">
        <v>200</v>
      </c>
      <c r="E3054" t="s">
        <v>52</v>
      </c>
      <c r="F3054" s="1">
        <v>42910</v>
      </c>
      <c r="G3054" s="1">
        <v>42919</v>
      </c>
      <c r="H3054">
        <v>0</v>
      </c>
      <c r="I3054" t="str">
        <f>VLOOKUP(pipeline!D3054,account,2,FALSE)</f>
        <v>finance</v>
      </c>
      <c r="J3054">
        <f t="shared" ref="J3054:J3064" si="2259">VLOOKUP(D3054,account,3,FALSE)</f>
        <v>1998</v>
      </c>
      <c r="K3054">
        <f t="shared" ref="K3054:K3064" si="2260">VLOOKUP(D3054,account,4,FALSE)</f>
        <v>2022.14</v>
      </c>
      <c r="L3054">
        <f t="shared" ref="L3054:L3064" si="2261">VLOOKUP(D3054,account,5,FALSE)</f>
        <v>5113</v>
      </c>
      <c r="M3054" t="str">
        <f t="shared" ref="M3054:M3064" si="2262">VLOOKUP(D3054,account,6,FALSE)</f>
        <v>United States</v>
      </c>
      <c r="N3054">
        <f t="shared" ref="N3054:N3064" si="2263">VLOOKUP(D3054,accounts,7,FALSE)</f>
        <v>0</v>
      </c>
      <c r="O3054" t="str">
        <f t="shared" ref="O3054:O3064" si="2264">VLOOKUP(C3054,products,2,FALSE)</f>
        <v>GTX</v>
      </c>
      <c r="P3054">
        <f t="shared" si="2250"/>
        <v>1096</v>
      </c>
      <c r="Q3054" t="str">
        <f t="shared" si="2251"/>
        <v>Cara Losch</v>
      </c>
      <c r="R3054" t="str">
        <f t="shared" si="2252"/>
        <v>East</v>
      </c>
    </row>
    <row r="3055" spans="1:18">
      <c r="A3055" t="s">
        <v>3219</v>
      </c>
      <c r="B3055" t="s">
        <v>7</v>
      </c>
      <c r="C3055" t="s">
        <v>59</v>
      </c>
      <c r="D3055" t="s">
        <v>191</v>
      </c>
      <c r="E3055" t="s">
        <v>50</v>
      </c>
      <c r="F3055" s="1">
        <v>42910</v>
      </c>
      <c r="G3055" s="1">
        <v>42969</v>
      </c>
      <c r="H3055">
        <v>5038</v>
      </c>
      <c r="I3055" t="str">
        <f>VLOOKUP(pipeline!D3055,account,2,FALSE)</f>
        <v>retail</v>
      </c>
      <c r="J3055">
        <f t="shared" si="2259"/>
        <v>2004</v>
      </c>
      <c r="K3055">
        <f t="shared" si="2260"/>
        <v>702.72</v>
      </c>
      <c r="L3055">
        <f t="shared" si="2261"/>
        <v>1831</v>
      </c>
      <c r="M3055" t="str">
        <f t="shared" si="2262"/>
        <v>United States</v>
      </c>
      <c r="N3055">
        <f t="shared" si="2263"/>
        <v>0</v>
      </c>
      <c r="O3055" t="str">
        <f t="shared" si="2264"/>
        <v>GTX</v>
      </c>
      <c r="P3055">
        <f t="shared" si="2250"/>
        <v>5482</v>
      </c>
      <c r="Q3055" t="str">
        <f t="shared" si="2251"/>
        <v>Cara Losch</v>
      </c>
      <c r="R3055" t="str">
        <f t="shared" si="2252"/>
        <v>East</v>
      </c>
    </row>
    <row r="3056" spans="1:18">
      <c r="A3056" t="s">
        <v>3220</v>
      </c>
      <c r="B3056" t="s">
        <v>26</v>
      </c>
      <c r="C3056" t="s">
        <v>56</v>
      </c>
      <c r="D3056" t="s">
        <v>198</v>
      </c>
      <c r="E3056" t="s">
        <v>50</v>
      </c>
      <c r="F3056" s="1">
        <v>42910</v>
      </c>
      <c r="G3056" s="1">
        <v>42961</v>
      </c>
      <c r="H3056">
        <v>48</v>
      </c>
      <c r="I3056" t="str">
        <f>VLOOKUP(pipeline!D3056,account,2,FALSE)</f>
        <v>employment</v>
      </c>
      <c r="J3056">
        <f t="shared" si="2259"/>
        <v>1997</v>
      </c>
      <c r="K3056">
        <f t="shared" si="2260"/>
        <v>291.27</v>
      </c>
      <c r="L3056">
        <f t="shared" si="2261"/>
        <v>586</v>
      </c>
      <c r="M3056" t="str">
        <f t="shared" si="2262"/>
        <v>United States</v>
      </c>
      <c r="N3056">
        <f t="shared" si="2263"/>
        <v>0</v>
      </c>
      <c r="O3056" t="str">
        <f t="shared" si="2264"/>
        <v>MG</v>
      </c>
      <c r="P3056">
        <f t="shared" si="2250"/>
        <v>55</v>
      </c>
      <c r="Q3056" t="str">
        <f t="shared" si="2251"/>
        <v>Melvin Marxen</v>
      </c>
      <c r="R3056" t="str">
        <f t="shared" si="2252"/>
        <v>Central</v>
      </c>
    </row>
    <row r="3057" spans="1:18">
      <c r="A3057" t="s">
        <v>3221</v>
      </c>
      <c r="B3057" t="s">
        <v>14</v>
      </c>
      <c r="C3057" t="s">
        <v>58</v>
      </c>
      <c r="D3057" t="s">
        <v>303</v>
      </c>
      <c r="E3057" t="s">
        <v>52</v>
      </c>
      <c r="F3057" s="1">
        <v>42910</v>
      </c>
      <c r="G3057" s="1">
        <v>42920</v>
      </c>
      <c r="H3057">
        <v>0</v>
      </c>
      <c r="I3057" t="str">
        <f>VLOOKUP(pipeline!D3057,account,2,FALSE)</f>
        <v>software</v>
      </c>
      <c r="J3057">
        <f t="shared" si="2259"/>
        <v>2013</v>
      </c>
      <c r="K3057">
        <f t="shared" si="2260"/>
        <v>98.79</v>
      </c>
      <c r="L3057">
        <f t="shared" si="2261"/>
        <v>96</v>
      </c>
      <c r="M3057" t="str">
        <f t="shared" si="2262"/>
        <v>United States</v>
      </c>
      <c r="N3057" t="str">
        <f t="shared" si="2263"/>
        <v>Bubba Gump</v>
      </c>
      <c r="O3057" t="str">
        <f t="shared" si="2264"/>
        <v>GTX</v>
      </c>
      <c r="P3057">
        <f t="shared" si="2250"/>
        <v>1096</v>
      </c>
      <c r="Q3057" t="str">
        <f t="shared" si="2251"/>
        <v>Celia Rouche</v>
      </c>
      <c r="R3057" t="str">
        <f t="shared" si="2252"/>
        <v>West</v>
      </c>
    </row>
    <row r="3058" spans="1:18">
      <c r="A3058" t="s">
        <v>3222</v>
      </c>
      <c r="B3058" t="s">
        <v>39</v>
      </c>
      <c r="C3058" t="s">
        <v>58</v>
      </c>
      <c r="D3058" t="s">
        <v>134</v>
      </c>
      <c r="E3058" t="s">
        <v>52</v>
      </c>
      <c r="F3058" s="1">
        <v>42910</v>
      </c>
      <c r="G3058" s="1">
        <v>42986</v>
      </c>
      <c r="H3058">
        <v>0</v>
      </c>
      <c r="I3058" t="str">
        <f>VLOOKUP(pipeline!D3058,account,2,FALSE)</f>
        <v>services</v>
      </c>
      <c r="J3058">
        <f t="shared" si="2259"/>
        <v>2003</v>
      </c>
      <c r="K3058">
        <f t="shared" si="2260"/>
        <v>692.19</v>
      </c>
      <c r="L3058">
        <f t="shared" si="2261"/>
        <v>1922</v>
      </c>
      <c r="M3058" t="str">
        <f t="shared" si="2262"/>
        <v>United States</v>
      </c>
      <c r="N3058">
        <f t="shared" si="2263"/>
        <v>0</v>
      </c>
      <c r="O3058" t="str">
        <f t="shared" si="2264"/>
        <v>GTX</v>
      </c>
      <c r="P3058">
        <f t="shared" ref="P3058:P3064" si="2265">VLOOKUP(C3058,products,3,FALSE)</f>
        <v>1096</v>
      </c>
      <c r="Q3058" t="str">
        <f t="shared" ref="Q3058:Q3064" si="2266">VLOOKUP(B3058,sales,2,FALSE)</f>
        <v>Summer Sewald</v>
      </c>
      <c r="R3058" t="str">
        <f t="shared" ref="R3058:R3064" si="2267">VLOOKUP(B3058,sales,3,FALSE)</f>
        <v>West</v>
      </c>
    </row>
    <row r="3059" spans="1:18">
      <c r="A3059" t="s">
        <v>3223</v>
      </c>
      <c r="B3059" t="s">
        <v>39</v>
      </c>
      <c r="C3059" t="s">
        <v>59</v>
      </c>
      <c r="D3059" t="s">
        <v>194</v>
      </c>
      <c r="E3059" t="s">
        <v>50</v>
      </c>
      <c r="F3059" s="1">
        <v>42910</v>
      </c>
      <c r="G3059" s="1">
        <v>43008</v>
      </c>
      <c r="H3059">
        <v>5056</v>
      </c>
      <c r="I3059" t="str">
        <f>VLOOKUP(pipeline!D3059,account,2,FALSE)</f>
        <v>medical</v>
      </c>
      <c r="J3059">
        <f t="shared" si="2259"/>
        <v>2004</v>
      </c>
      <c r="K3059">
        <f t="shared" si="2260"/>
        <v>1618.89</v>
      </c>
      <c r="L3059">
        <f t="shared" si="2261"/>
        <v>3889</v>
      </c>
      <c r="M3059" t="str">
        <f t="shared" si="2262"/>
        <v>United States</v>
      </c>
      <c r="N3059">
        <f t="shared" si="2263"/>
        <v>0</v>
      </c>
      <c r="O3059" t="str">
        <f t="shared" si="2264"/>
        <v>GTX</v>
      </c>
      <c r="P3059">
        <f t="shared" si="2265"/>
        <v>5482</v>
      </c>
      <c r="Q3059" t="str">
        <f t="shared" si="2266"/>
        <v>Summer Sewald</v>
      </c>
      <c r="R3059" t="str">
        <f t="shared" si="2267"/>
        <v>West</v>
      </c>
    </row>
    <row r="3060" spans="1:18">
      <c r="A3060" t="s">
        <v>3224</v>
      </c>
      <c r="B3060" t="s">
        <v>15</v>
      </c>
      <c r="C3060" t="s">
        <v>56</v>
      </c>
      <c r="D3060" t="s">
        <v>316</v>
      </c>
      <c r="E3060" t="s">
        <v>50</v>
      </c>
      <c r="F3060" s="1">
        <v>42910</v>
      </c>
      <c r="G3060" s="1">
        <v>42918</v>
      </c>
      <c r="H3060">
        <v>59</v>
      </c>
      <c r="I3060" t="str">
        <f>VLOOKUP(pipeline!D3060,account,2,FALSE)</f>
        <v>retail</v>
      </c>
      <c r="J3060">
        <f t="shared" si="2259"/>
        <v>2009</v>
      </c>
      <c r="K3060">
        <f t="shared" si="2260"/>
        <v>497.11</v>
      </c>
      <c r="L3060">
        <f t="shared" si="2261"/>
        <v>1588</v>
      </c>
      <c r="M3060" t="str">
        <f t="shared" si="2262"/>
        <v>United States</v>
      </c>
      <c r="N3060">
        <f t="shared" si="2263"/>
        <v>0</v>
      </c>
      <c r="O3060" t="str">
        <f t="shared" si="2264"/>
        <v>MG</v>
      </c>
      <c r="P3060">
        <f t="shared" si="2265"/>
        <v>55</v>
      </c>
      <c r="Q3060" t="str">
        <f t="shared" si="2266"/>
        <v>Celia Rouche</v>
      </c>
      <c r="R3060" t="str">
        <f t="shared" si="2267"/>
        <v>West</v>
      </c>
    </row>
    <row r="3061" spans="1:18">
      <c r="A3061" t="s">
        <v>3225</v>
      </c>
      <c r="B3061" t="s">
        <v>40</v>
      </c>
      <c r="C3061" t="s">
        <v>58</v>
      </c>
      <c r="D3061" t="s">
        <v>93</v>
      </c>
      <c r="E3061" t="s">
        <v>52</v>
      </c>
      <c r="F3061" s="1">
        <v>42910</v>
      </c>
      <c r="G3061" s="1">
        <v>42967</v>
      </c>
      <c r="H3061">
        <v>0</v>
      </c>
      <c r="I3061" t="str">
        <f>VLOOKUP(pipeline!D3061,account,2,FALSE)</f>
        <v>entertainment</v>
      </c>
      <c r="J3061">
        <f t="shared" si="2259"/>
        <v>1993</v>
      </c>
      <c r="K3061">
        <f t="shared" si="2260"/>
        <v>4269.9</v>
      </c>
      <c r="L3061">
        <f t="shared" si="2261"/>
        <v>6472</v>
      </c>
      <c r="M3061" t="str">
        <f t="shared" si="2262"/>
        <v>United States</v>
      </c>
      <c r="N3061" t="str">
        <f t="shared" si="2263"/>
        <v>Massive Dynamic</v>
      </c>
      <c r="O3061" t="str">
        <f t="shared" si="2264"/>
        <v>GTX</v>
      </c>
      <c r="P3061">
        <f t="shared" si="2265"/>
        <v>1096</v>
      </c>
      <c r="Q3061" t="str">
        <f t="shared" si="2266"/>
        <v>Summer Sewald</v>
      </c>
      <c r="R3061" t="str">
        <f t="shared" si="2267"/>
        <v>West</v>
      </c>
    </row>
    <row r="3062" spans="1:18">
      <c r="A3062" t="s">
        <v>3226</v>
      </c>
      <c r="B3062" t="s">
        <v>40</v>
      </c>
      <c r="C3062" t="s">
        <v>55</v>
      </c>
      <c r="D3062" t="s">
        <v>205</v>
      </c>
      <c r="E3062" t="s">
        <v>50</v>
      </c>
      <c r="F3062" s="1">
        <v>42910</v>
      </c>
      <c r="G3062" s="1">
        <v>42968</v>
      </c>
      <c r="H3062">
        <v>562</v>
      </c>
      <c r="I3062" t="str">
        <f>VLOOKUP(pipeline!D3062,account,2,FALSE)</f>
        <v>telecommunications</v>
      </c>
      <c r="J3062">
        <f t="shared" si="2259"/>
        <v>1995</v>
      </c>
      <c r="K3062">
        <f t="shared" si="2260"/>
        <v>1825.82</v>
      </c>
      <c r="L3062">
        <f t="shared" si="2261"/>
        <v>5595</v>
      </c>
      <c r="M3062" t="str">
        <f t="shared" si="2262"/>
        <v>United States</v>
      </c>
      <c r="N3062" t="str">
        <f t="shared" si="2263"/>
        <v>Sonron</v>
      </c>
      <c r="O3062" t="str">
        <f t="shared" si="2264"/>
        <v>GTX</v>
      </c>
      <c r="P3062">
        <f t="shared" si="2265"/>
        <v>550</v>
      </c>
      <c r="Q3062" t="str">
        <f t="shared" si="2266"/>
        <v>Summer Sewald</v>
      </c>
      <c r="R3062" t="str">
        <f t="shared" si="2267"/>
        <v>West</v>
      </c>
    </row>
    <row r="3063" spans="1:18">
      <c r="A3063" t="s">
        <v>3227</v>
      </c>
      <c r="B3063" t="s">
        <v>22</v>
      </c>
      <c r="C3063" t="s">
        <v>56</v>
      </c>
      <c r="D3063" t="s">
        <v>85</v>
      </c>
      <c r="E3063" t="s">
        <v>50</v>
      </c>
      <c r="F3063" s="1">
        <v>42910</v>
      </c>
      <c r="G3063" s="1">
        <v>42988</v>
      </c>
      <c r="H3063">
        <v>63</v>
      </c>
      <c r="I3063" t="str">
        <f>VLOOKUP(pipeline!D3063,account,2,FALSE)</f>
        <v>software</v>
      </c>
      <c r="J3063">
        <f t="shared" si="2259"/>
        <v>1998</v>
      </c>
      <c r="K3063">
        <f t="shared" si="2260"/>
        <v>2714.9</v>
      </c>
      <c r="L3063">
        <f t="shared" si="2261"/>
        <v>2641</v>
      </c>
      <c r="M3063" t="str">
        <f t="shared" si="2262"/>
        <v>United States</v>
      </c>
      <c r="N3063" t="str">
        <f t="shared" si="2263"/>
        <v>Acme Corporation</v>
      </c>
      <c r="O3063" t="str">
        <f t="shared" si="2264"/>
        <v>MG</v>
      </c>
      <c r="P3063">
        <f t="shared" si="2265"/>
        <v>55</v>
      </c>
      <c r="Q3063" t="str">
        <f t="shared" si="2266"/>
        <v>Dustin Brinkmann</v>
      </c>
      <c r="R3063" t="str">
        <f t="shared" si="2267"/>
        <v>Central</v>
      </c>
    </row>
    <row r="3064" spans="1:18">
      <c r="A3064" t="s">
        <v>3228</v>
      </c>
      <c r="B3064" t="s">
        <v>22</v>
      </c>
      <c r="C3064" t="s">
        <v>57</v>
      </c>
      <c r="D3064" t="s">
        <v>297</v>
      </c>
      <c r="E3064" t="s">
        <v>50</v>
      </c>
      <c r="F3064" s="1">
        <v>42910</v>
      </c>
      <c r="G3064" s="1">
        <v>42921</v>
      </c>
      <c r="H3064">
        <v>3355</v>
      </c>
      <c r="I3064" t="str">
        <f>VLOOKUP(pipeline!D3064,account,2,FALSE)</f>
        <v>medical</v>
      </c>
      <c r="J3064">
        <f t="shared" si="2259"/>
        <v>1986</v>
      </c>
      <c r="K3064">
        <f t="shared" si="2260"/>
        <v>647.18</v>
      </c>
      <c r="L3064">
        <f t="shared" si="2261"/>
        <v>1185</v>
      </c>
      <c r="M3064" t="str">
        <f t="shared" si="2262"/>
        <v>Kenya</v>
      </c>
      <c r="N3064">
        <f t="shared" si="2263"/>
        <v>0</v>
      </c>
      <c r="O3064" t="str">
        <f t="shared" si="2264"/>
        <v>MG</v>
      </c>
      <c r="P3064">
        <f t="shared" si="2265"/>
        <v>3393</v>
      </c>
      <c r="Q3064" t="str">
        <f t="shared" si="2266"/>
        <v>Dustin Brinkmann</v>
      </c>
      <c r="R3064" t="str">
        <f t="shared" si="2267"/>
        <v>Central</v>
      </c>
    </row>
    <row r="3065" spans="1:18">
      <c r="A3065" t="s">
        <v>3229</v>
      </c>
      <c r="B3065" t="s">
        <v>10</v>
      </c>
      <c r="C3065" t="s">
        <v>57</v>
      </c>
      <c r="D3065" t="s">
        <v>627</v>
      </c>
      <c r="E3065" t="s">
        <v>52</v>
      </c>
      <c r="F3065" s="1">
        <v>42910</v>
      </c>
      <c r="G3065" s="1">
        <v>42921</v>
      </c>
      <c r="H3065">
        <v>0</v>
      </c>
      <c r="I3065" t="str">
        <f>VLOOKUP(pipeline!D3065,account,2,FALSE)</f>
        <v>technolgy</v>
      </c>
      <c r="J3065">
        <f>VLOOKUP(D3065,account,3,FALSE)</f>
        <v>1993</v>
      </c>
      <c r="K3065">
        <f>VLOOKUP(D3065,account,4,FALSE)</f>
        <v>1242.32</v>
      </c>
      <c r="L3065">
        <f>VLOOKUP(D3065,account,5,FALSE)</f>
        <v>3027</v>
      </c>
      <c r="M3065" t="str">
        <f>VLOOKUP(D3065,account,6,FALSE)</f>
        <v>United States</v>
      </c>
      <c r="N3065" t="str">
        <f>VLOOKUP(D3065,accounts,7,FALSE)</f>
        <v>Acme Corporation</v>
      </c>
      <c r="O3065" t="str">
        <f>VLOOKUP(C3065,products,2,FALSE)</f>
        <v>MG</v>
      </c>
      <c r="P3065">
        <f t="shared" ref="P3065:P3074" si="2268">VLOOKUP(C3065,products,3,FALSE)</f>
        <v>3393</v>
      </c>
      <c r="Q3065" t="str">
        <f t="shared" ref="Q3065:Q3074" si="2269">VLOOKUP(B3065,sales,2,FALSE)</f>
        <v>Cara Losch</v>
      </c>
      <c r="R3065" t="str">
        <f t="shared" ref="R3065:R3074" si="2270">VLOOKUP(B3065,sales,3,FALSE)</f>
        <v>East</v>
      </c>
    </row>
    <row r="3066" spans="1:18">
      <c r="A3066" t="s">
        <v>3230</v>
      </c>
      <c r="B3066" t="s">
        <v>10</v>
      </c>
      <c r="C3066" t="s">
        <v>56</v>
      </c>
      <c r="D3066" t="s">
        <v>817</v>
      </c>
      <c r="E3066" t="s">
        <v>50</v>
      </c>
      <c r="F3066" s="1">
        <v>42910</v>
      </c>
      <c r="G3066" s="1">
        <v>42995</v>
      </c>
      <c r="H3066">
        <v>55</v>
      </c>
      <c r="I3066" t="str">
        <f>VLOOKUP(pipeline!D3066,account,2,FALSE)</f>
        <v>entertainment</v>
      </c>
      <c r="J3066">
        <f>VLOOKUP(D3066,account,3,FALSE)</f>
        <v>1989</v>
      </c>
      <c r="K3066">
        <f>VLOOKUP(D3066,account,4,FALSE)</f>
        <v>665.06</v>
      </c>
      <c r="L3066">
        <f>VLOOKUP(D3066,account,5,FALSE)</f>
        <v>1095</v>
      </c>
      <c r="M3066" t="str">
        <f>VLOOKUP(D3066,account,6,FALSE)</f>
        <v>United States</v>
      </c>
      <c r="N3066">
        <f>VLOOKUP(D3066,accounts,7,FALSE)</f>
        <v>0</v>
      </c>
      <c r="O3066" t="str">
        <f>VLOOKUP(C3066,products,2,FALSE)</f>
        <v>MG</v>
      </c>
      <c r="P3066">
        <f t="shared" si="2268"/>
        <v>55</v>
      </c>
      <c r="Q3066" t="str">
        <f t="shared" si="2269"/>
        <v>Cara Losch</v>
      </c>
      <c r="R3066" t="str">
        <f t="shared" si="2270"/>
        <v>East</v>
      </c>
    </row>
    <row r="3067" spans="1:18">
      <c r="A3067" t="s">
        <v>3231</v>
      </c>
      <c r="B3067" t="s">
        <v>41</v>
      </c>
      <c r="C3067" t="s">
        <v>59</v>
      </c>
      <c r="D3067" t="s">
        <v>621</v>
      </c>
      <c r="E3067" t="s">
        <v>50</v>
      </c>
      <c r="F3067" s="1">
        <v>42910</v>
      </c>
      <c r="G3067" s="1">
        <v>43001</v>
      </c>
      <c r="H3067">
        <v>4059</v>
      </c>
      <c r="I3067" t="str">
        <f>VLOOKUP(pipeline!D3067,account,2,FALSE)</f>
        <v>services</v>
      </c>
      <c r="J3067">
        <f>VLOOKUP(D3067,account,3,FALSE)</f>
        <v>1991</v>
      </c>
      <c r="K3067">
        <f>VLOOKUP(D3067,account,4,FALSE)</f>
        <v>1012.72</v>
      </c>
      <c r="L3067">
        <f>VLOOKUP(D3067,account,5,FALSE)</f>
        <v>3492</v>
      </c>
      <c r="M3067" t="str">
        <f>VLOOKUP(D3067,account,6,FALSE)</f>
        <v>Germany</v>
      </c>
      <c r="N3067">
        <f>VLOOKUP(D3067,accounts,7,FALSE)</f>
        <v>0</v>
      </c>
      <c r="O3067" t="str">
        <f>VLOOKUP(C3067,products,2,FALSE)</f>
        <v>GTX</v>
      </c>
      <c r="P3067">
        <f t="shared" si="2268"/>
        <v>5482</v>
      </c>
      <c r="Q3067" t="str">
        <f t="shared" si="2269"/>
        <v>Summer Sewald</v>
      </c>
      <c r="R3067" t="str">
        <f t="shared" si="2270"/>
        <v>West</v>
      </c>
    </row>
    <row r="3068" spans="1:18">
      <c r="A3068" t="s">
        <v>3232</v>
      </c>
      <c r="B3068" t="s">
        <v>32</v>
      </c>
      <c r="C3068" t="s">
        <v>57</v>
      </c>
      <c r="D3068" t="s">
        <v>203</v>
      </c>
      <c r="E3068" t="s">
        <v>52</v>
      </c>
      <c r="F3068" s="1">
        <v>42911</v>
      </c>
      <c r="G3068" s="1">
        <v>42920</v>
      </c>
      <c r="H3068">
        <v>0</v>
      </c>
      <c r="I3068" t="str">
        <f>VLOOKUP(pipeline!D3068,account,2,FALSE)</f>
        <v>software</v>
      </c>
      <c r="J3068">
        <f>VLOOKUP(D3068,account,3,FALSE)</f>
        <v>2002</v>
      </c>
      <c r="K3068">
        <f>VLOOKUP(D3068,account,4,FALSE)</f>
        <v>987.39</v>
      </c>
      <c r="L3068">
        <f>VLOOKUP(D3068,account,5,FALSE)</f>
        <v>2253</v>
      </c>
      <c r="M3068" t="str">
        <f>VLOOKUP(D3068,account,6,FALSE)</f>
        <v>United States</v>
      </c>
      <c r="N3068">
        <f>VLOOKUP(D3068,accounts,7,FALSE)</f>
        <v>0</v>
      </c>
      <c r="O3068" t="str">
        <f>VLOOKUP(C3068,products,2,FALSE)</f>
        <v>MG</v>
      </c>
      <c r="P3068">
        <f t="shared" si="2268"/>
        <v>3393</v>
      </c>
      <c r="Q3068" t="str">
        <f t="shared" si="2269"/>
        <v>Rocco Neubert</v>
      </c>
      <c r="R3068" t="str">
        <f t="shared" si="2270"/>
        <v>East</v>
      </c>
    </row>
    <row r="3069" spans="1:18">
      <c r="A3069" t="s">
        <v>3233</v>
      </c>
      <c r="B3069" t="s">
        <v>20</v>
      </c>
      <c r="C3069" t="s">
        <v>58</v>
      </c>
      <c r="D3069" t="s">
        <v>85</v>
      </c>
      <c r="E3069" t="s">
        <v>50</v>
      </c>
      <c r="F3069" s="1">
        <v>42911</v>
      </c>
      <c r="G3069" s="1">
        <v>42956</v>
      </c>
      <c r="H3069">
        <v>1128</v>
      </c>
      <c r="I3069" t="str">
        <f>VLOOKUP(pipeline!D3069,account,2,FALSE)</f>
        <v>software</v>
      </c>
      <c r="J3069">
        <f>VLOOKUP(D3069,account,3,FALSE)</f>
        <v>1998</v>
      </c>
      <c r="K3069">
        <f>VLOOKUP(D3069,account,4,FALSE)</f>
        <v>2714.9</v>
      </c>
      <c r="L3069">
        <f>VLOOKUP(D3069,account,5,FALSE)</f>
        <v>2641</v>
      </c>
      <c r="M3069" t="str">
        <f>VLOOKUP(D3069,account,6,FALSE)</f>
        <v>United States</v>
      </c>
      <c r="N3069" t="str">
        <f>VLOOKUP(D3069,accounts,7,FALSE)</f>
        <v>Acme Corporation</v>
      </c>
      <c r="O3069" t="str">
        <f>VLOOKUP(C3069,products,2,FALSE)</f>
        <v>GTX</v>
      </c>
      <c r="P3069">
        <f t="shared" si="2268"/>
        <v>1096</v>
      </c>
      <c r="Q3069" t="str">
        <f t="shared" si="2269"/>
        <v>Dustin Brinkmann</v>
      </c>
      <c r="R3069" t="str">
        <f t="shared" si="2270"/>
        <v>Central</v>
      </c>
    </row>
    <row r="3070" spans="1:18">
      <c r="A3070" t="s">
        <v>3234</v>
      </c>
      <c r="B3070" t="s">
        <v>25</v>
      </c>
      <c r="C3070" t="s">
        <v>58</v>
      </c>
      <c r="D3070" t="s">
        <v>149</v>
      </c>
      <c r="E3070" t="s">
        <v>52</v>
      </c>
      <c r="F3070" s="1">
        <v>42911</v>
      </c>
      <c r="G3070" s="1">
        <v>42917</v>
      </c>
      <c r="H3070">
        <v>0</v>
      </c>
      <c r="I3070" t="str">
        <f>VLOOKUP(pipeline!D3070,account,2,FALSE)</f>
        <v>technolgy</v>
      </c>
      <c r="J3070">
        <f t="shared" ref="J3070:J3090" si="2271">VLOOKUP(D3070,account,3,FALSE)</f>
        <v>2005</v>
      </c>
      <c r="K3070">
        <f t="shared" ref="K3070:K3090" si="2272">VLOOKUP(D3070,account,4,FALSE)</f>
        <v>1520.66</v>
      </c>
      <c r="L3070">
        <f t="shared" ref="L3070:L3090" si="2273">VLOOKUP(D3070,account,5,FALSE)</f>
        <v>1806</v>
      </c>
      <c r="M3070" t="str">
        <f t="shared" ref="M3070:M3090" si="2274">VLOOKUP(D3070,account,6,FALSE)</f>
        <v>United States</v>
      </c>
      <c r="N3070">
        <f t="shared" ref="N3070:N3090" si="2275">VLOOKUP(D3070,accounts,7,FALSE)</f>
        <v>0</v>
      </c>
      <c r="O3070" t="str">
        <f t="shared" ref="O3070:O3090" si="2276">VLOOKUP(C3070,products,2,FALSE)</f>
        <v>GTX</v>
      </c>
      <c r="P3070">
        <f t="shared" si="2268"/>
        <v>1096</v>
      </c>
      <c r="Q3070" t="str">
        <f t="shared" si="2269"/>
        <v>Melvin Marxen</v>
      </c>
      <c r="R3070" t="str">
        <f t="shared" si="2270"/>
        <v>Central</v>
      </c>
    </row>
    <row r="3071" spans="1:18">
      <c r="A3071" t="s">
        <v>3235</v>
      </c>
      <c r="B3071" t="s">
        <v>25</v>
      </c>
      <c r="C3071" t="s">
        <v>59</v>
      </c>
      <c r="D3071" t="s">
        <v>89</v>
      </c>
      <c r="E3071" t="s">
        <v>50</v>
      </c>
      <c r="F3071" s="1">
        <v>42911</v>
      </c>
      <c r="G3071" s="1">
        <v>42924</v>
      </c>
      <c r="H3071">
        <v>5536</v>
      </c>
      <c r="I3071" t="str">
        <f>VLOOKUP(pipeline!D3071,account,2,FALSE)</f>
        <v>medical</v>
      </c>
      <c r="J3071">
        <f t="shared" si="2271"/>
        <v>1992</v>
      </c>
      <c r="K3071">
        <f t="shared" si="2272"/>
        <v>3922.42</v>
      </c>
      <c r="L3071">
        <f t="shared" si="2273"/>
        <v>6837</v>
      </c>
      <c r="M3071" t="str">
        <f t="shared" si="2274"/>
        <v>United States</v>
      </c>
      <c r="N3071">
        <f t="shared" si="2275"/>
        <v>0</v>
      </c>
      <c r="O3071" t="str">
        <f t="shared" si="2276"/>
        <v>GTX</v>
      </c>
      <c r="P3071">
        <f t="shared" si="2268"/>
        <v>5482</v>
      </c>
      <c r="Q3071" t="str">
        <f t="shared" si="2269"/>
        <v>Melvin Marxen</v>
      </c>
      <c r="R3071" t="str">
        <f t="shared" si="2270"/>
        <v>Central</v>
      </c>
    </row>
    <row r="3072" spans="1:18">
      <c r="A3072" t="s">
        <v>3236</v>
      </c>
      <c r="B3072" t="s">
        <v>25</v>
      </c>
      <c r="C3072" t="s">
        <v>56</v>
      </c>
      <c r="D3072" t="s">
        <v>216</v>
      </c>
      <c r="E3072" t="s">
        <v>50</v>
      </c>
      <c r="F3072" s="1">
        <v>42911</v>
      </c>
      <c r="G3072" s="1">
        <v>42919</v>
      </c>
      <c r="H3072">
        <v>54</v>
      </c>
      <c r="I3072" t="str">
        <f>VLOOKUP(pipeline!D3072,account,2,FALSE)</f>
        <v>entertainment</v>
      </c>
      <c r="J3072">
        <f t="shared" si="2271"/>
        <v>1998</v>
      </c>
      <c r="K3072">
        <f t="shared" si="2272"/>
        <v>217.87</v>
      </c>
      <c r="L3072">
        <f t="shared" si="2273"/>
        <v>551</v>
      </c>
      <c r="M3072" t="str">
        <f t="shared" si="2274"/>
        <v>United States</v>
      </c>
      <c r="N3072">
        <f t="shared" si="2275"/>
        <v>0</v>
      </c>
      <c r="O3072" t="str">
        <f t="shared" si="2276"/>
        <v>MG</v>
      </c>
      <c r="P3072">
        <f t="shared" si="2268"/>
        <v>55</v>
      </c>
      <c r="Q3072" t="str">
        <f t="shared" si="2269"/>
        <v>Melvin Marxen</v>
      </c>
      <c r="R3072" t="str">
        <f t="shared" si="2270"/>
        <v>Central</v>
      </c>
    </row>
    <row r="3073" spans="1:18">
      <c r="A3073" t="s">
        <v>3237</v>
      </c>
      <c r="B3073" t="s">
        <v>25</v>
      </c>
      <c r="C3073" t="s">
        <v>56</v>
      </c>
      <c r="D3073" t="s">
        <v>89</v>
      </c>
      <c r="E3073" t="s">
        <v>50</v>
      </c>
      <c r="F3073" s="1">
        <v>42911</v>
      </c>
      <c r="G3073" s="1">
        <v>42949</v>
      </c>
      <c r="H3073">
        <v>56</v>
      </c>
      <c r="I3073" t="str">
        <f>VLOOKUP(pipeline!D3073,account,2,FALSE)</f>
        <v>medical</v>
      </c>
      <c r="J3073">
        <f t="shared" si="2271"/>
        <v>1992</v>
      </c>
      <c r="K3073">
        <f t="shared" si="2272"/>
        <v>3922.42</v>
      </c>
      <c r="L3073">
        <f t="shared" si="2273"/>
        <v>6837</v>
      </c>
      <c r="M3073" t="str">
        <f t="shared" si="2274"/>
        <v>United States</v>
      </c>
      <c r="N3073">
        <f t="shared" si="2275"/>
        <v>0</v>
      </c>
      <c r="O3073" t="str">
        <f t="shared" si="2276"/>
        <v>MG</v>
      </c>
      <c r="P3073">
        <f t="shared" si="2268"/>
        <v>55</v>
      </c>
      <c r="Q3073" t="str">
        <f t="shared" si="2269"/>
        <v>Melvin Marxen</v>
      </c>
      <c r="R3073" t="str">
        <f t="shared" si="2270"/>
        <v>Central</v>
      </c>
    </row>
    <row r="3074" spans="1:18">
      <c r="A3074" t="s">
        <v>3238</v>
      </c>
      <c r="B3074" t="s">
        <v>34</v>
      </c>
      <c r="C3074" t="s">
        <v>59</v>
      </c>
      <c r="D3074" t="s">
        <v>115</v>
      </c>
      <c r="E3074" t="s">
        <v>52</v>
      </c>
      <c r="F3074" s="1">
        <v>42911</v>
      </c>
      <c r="G3074" s="1">
        <v>42918</v>
      </c>
      <c r="H3074">
        <v>0</v>
      </c>
      <c r="I3074" t="str">
        <f>VLOOKUP(pipeline!D3074,account,2,FALSE)</f>
        <v>finance</v>
      </c>
      <c r="J3074">
        <f t="shared" si="2271"/>
        <v>1993</v>
      </c>
      <c r="K3074">
        <f t="shared" si="2272"/>
        <v>646.1</v>
      </c>
      <c r="L3074">
        <f t="shared" si="2273"/>
        <v>883</v>
      </c>
      <c r="M3074" t="str">
        <f t="shared" si="2274"/>
        <v>United States</v>
      </c>
      <c r="N3074" t="str">
        <f t="shared" si="2275"/>
        <v>Golddex</v>
      </c>
      <c r="O3074" t="str">
        <f t="shared" si="2276"/>
        <v>GTX</v>
      </c>
      <c r="P3074">
        <f t="shared" si="2268"/>
        <v>5482</v>
      </c>
      <c r="Q3074" t="str">
        <f t="shared" si="2269"/>
        <v>Rocco Neubert</v>
      </c>
      <c r="R3074" t="str">
        <f t="shared" si="2270"/>
        <v>East</v>
      </c>
    </row>
    <row r="3075" spans="1:18">
      <c r="A3075" t="s">
        <v>3239</v>
      </c>
      <c r="B3075" t="s">
        <v>34</v>
      </c>
      <c r="C3075" t="s">
        <v>57</v>
      </c>
      <c r="D3075" t="s">
        <v>127</v>
      </c>
      <c r="E3075" t="s">
        <v>50</v>
      </c>
      <c r="F3075" s="1">
        <v>42911</v>
      </c>
      <c r="G3075" s="1">
        <v>42921</v>
      </c>
      <c r="H3075">
        <v>3423</v>
      </c>
      <c r="I3075" t="str">
        <f>VLOOKUP(pipeline!D3075,account,2,FALSE)</f>
        <v>software</v>
      </c>
      <c r="J3075">
        <f t="shared" si="2271"/>
        <v>1979</v>
      </c>
      <c r="K3075">
        <f t="shared" si="2272"/>
        <v>4478.47</v>
      </c>
      <c r="L3075">
        <f t="shared" si="2273"/>
        <v>13809</v>
      </c>
      <c r="M3075" t="str">
        <f t="shared" si="2274"/>
        <v>United States</v>
      </c>
      <c r="N3075">
        <f t="shared" si="2275"/>
        <v>0</v>
      </c>
      <c r="O3075" t="str">
        <f t="shared" si="2276"/>
        <v>MG</v>
      </c>
      <c r="P3075">
        <f t="shared" ref="P3075:P3090" si="2277">VLOOKUP(C3075,products,3,FALSE)</f>
        <v>3393</v>
      </c>
      <c r="Q3075" t="str">
        <f t="shared" ref="Q3075:Q3090" si="2278">VLOOKUP(B3075,sales,2,FALSE)</f>
        <v>Rocco Neubert</v>
      </c>
      <c r="R3075" t="str">
        <f t="shared" ref="R3075:R3090" si="2279">VLOOKUP(B3075,sales,3,FALSE)</f>
        <v>East</v>
      </c>
    </row>
    <row r="3076" spans="1:18">
      <c r="A3076" t="s">
        <v>3240</v>
      </c>
      <c r="B3076" t="s">
        <v>13</v>
      </c>
      <c r="C3076" t="s">
        <v>56</v>
      </c>
      <c r="D3076" t="s">
        <v>91</v>
      </c>
      <c r="E3076" t="s">
        <v>52</v>
      </c>
      <c r="F3076" s="1">
        <v>42911</v>
      </c>
      <c r="G3076" s="1">
        <v>42991</v>
      </c>
      <c r="H3076">
        <v>0</v>
      </c>
      <c r="I3076" t="str">
        <f>VLOOKUP(pipeline!D3076,account,2,FALSE)</f>
        <v>retail</v>
      </c>
      <c r="J3076">
        <f t="shared" si="2271"/>
        <v>1989</v>
      </c>
      <c r="K3076">
        <f t="shared" si="2272"/>
        <v>1388.67</v>
      </c>
      <c r="L3076">
        <f t="shared" si="2273"/>
        <v>3583</v>
      </c>
      <c r="M3076" t="str">
        <f t="shared" si="2274"/>
        <v>United States</v>
      </c>
      <c r="N3076">
        <f t="shared" si="2275"/>
        <v>0</v>
      </c>
      <c r="O3076" t="str">
        <f t="shared" si="2276"/>
        <v>MG</v>
      </c>
      <c r="P3076">
        <f t="shared" si="2277"/>
        <v>55</v>
      </c>
      <c r="Q3076" t="str">
        <f t="shared" si="2278"/>
        <v>Celia Rouche</v>
      </c>
      <c r="R3076" t="str">
        <f t="shared" si="2279"/>
        <v>West</v>
      </c>
    </row>
    <row r="3077" spans="1:18">
      <c r="A3077" t="s">
        <v>3241</v>
      </c>
      <c r="B3077" t="s">
        <v>8</v>
      </c>
      <c r="C3077" t="s">
        <v>57</v>
      </c>
      <c r="D3077" t="s">
        <v>200</v>
      </c>
      <c r="E3077" t="s">
        <v>52</v>
      </c>
      <c r="F3077" s="1">
        <v>42911</v>
      </c>
      <c r="G3077" s="1">
        <v>42923</v>
      </c>
      <c r="H3077">
        <v>0</v>
      </c>
      <c r="I3077" t="str">
        <f>VLOOKUP(pipeline!D3077,account,2,FALSE)</f>
        <v>finance</v>
      </c>
      <c r="J3077">
        <f t="shared" si="2271"/>
        <v>1998</v>
      </c>
      <c r="K3077">
        <f t="shared" si="2272"/>
        <v>2022.14</v>
      </c>
      <c r="L3077">
        <f t="shared" si="2273"/>
        <v>5113</v>
      </c>
      <c r="M3077" t="str">
        <f t="shared" si="2274"/>
        <v>United States</v>
      </c>
      <c r="N3077">
        <f t="shared" si="2275"/>
        <v>0</v>
      </c>
      <c r="O3077" t="str">
        <f t="shared" si="2276"/>
        <v>MG</v>
      </c>
      <c r="P3077">
        <f t="shared" si="2277"/>
        <v>3393</v>
      </c>
      <c r="Q3077" t="str">
        <f t="shared" si="2278"/>
        <v>Cara Losch</v>
      </c>
      <c r="R3077" t="str">
        <f t="shared" si="2279"/>
        <v>East</v>
      </c>
    </row>
    <row r="3078" spans="1:18">
      <c r="A3078" t="s">
        <v>3242</v>
      </c>
      <c r="B3078" t="s">
        <v>26</v>
      </c>
      <c r="C3078" t="s">
        <v>59</v>
      </c>
      <c r="D3078" t="s">
        <v>82</v>
      </c>
      <c r="E3078" t="s">
        <v>52</v>
      </c>
      <c r="F3078" s="1">
        <v>42911</v>
      </c>
      <c r="G3078" s="1">
        <v>42919</v>
      </c>
      <c r="H3078">
        <v>0</v>
      </c>
      <c r="I3078" t="str">
        <f>VLOOKUP(pipeline!D3078,account,2,FALSE)</f>
        <v>retail</v>
      </c>
      <c r="J3078">
        <f t="shared" si="2271"/>
        <v>2001</v>
      </c>
      <c r="K3078">
        <f t="shared" si="2272"/>
        <v>718.62</v>
      </c>
      <c r="L3078">
        <f t="shared" si="2273"/>
        <v>2448</v>
      </c>
      <c r="M3078" t="str">
        <f t="shared" si="2274"/>
        <v>United States</v>
      </c>
      <c r="N3078">
        <f t="shared" si="2275"/>
        <v>0</v>
      </c>
      <c r="O3078" t="str">
        <f t="shared" si="2276"/>
        <v>GTX</v>
      </c>
      <c r="P3078">
        <f t="shared" si="2277"/>
        <v>5482</v>
      </c>
      <c r="Q3078" t="str">
        <f t="shared" si="2278"/>
        <v>Melvin Marxen</v>
      </c>
      <c r="R3078" t="str">
        <f t="shared" si="2279"/>
        <v>Central</v>
      </c>
    </row>
    <row r="3079" spans="1:18">
      <c r="A3079" t="s">
        <v>3243</v>
      </c>
      <c r="B3079" t="s">
        <v>26</v>
      </c>
      <c r="C3079" t="s">
        <v>58</v>
      </c>
      <c r="D3079" t="s">
        <v>170</v>
      </c>
      <c r="E3079" t="s">
        <v>50</v>
      </c>
      <c r="F3079" s="1">
        <v>42911</v>
      </c>
      <c r="G3079" s="1">
        <v>42992</v>
      </c>
      <c r="H3079">
        <v>1102</v>
      </c>
      <c r="I3079" t="str">
        <f>VLOOKUP(pipeline!D3079,account,2,FALSE)</f>
        <v>technolgy</v>
      </c>
      <c r="J3079">
        <f t="shared" si="2271"/>
        <v>1987</v>
      </c>
      <c r="K3079">
        <f t="shared" si="2272"/>
        <v>2938.67</v>
      </c>
      <c r="L3079">
        <f t="shared" si="2273"/>
        <v>8775</v>
      </c>
      <c r="M3079" t="str">
        <f t="shared" si="2274"/>
        <v>Panama</v>
      </c>
      <c r="N3079">
        <f t="shared" si="2275"/>
        <v>0</v>
      </c>
      <c r="O3079" t="str">
        <f t="shared" si="2276"/>
        <v>GTX</v>
      </c>
      <c r="P3079">
        <f t="shared" si="2277"/>
        <v>1096</v>
      </c>
      <c r="Q3079" t="str">
        <f t="shared" si="2278"/>
        <v>Melvin Marxen</v>
      </c>
      <c r="R3079" t="str">
        <f t="shared" si="2279"/>
        <v>Central</v>
      </c>
    </row>
    <row r="3080" spans="1:18">
      <c r="A3080" t="s">
        <v>3244</v>
      </c>
      <c r="B3080" t="s">
        <v>38</v>
      </c>
      <c r="C3080" t="s">
        <v>55</v>
      </c>
      <c r="D3080" t="s">
        <v>167</v>
      </c>
      <c r="E3080" t="s">
        <v>50</v>
      </c>
      <c r="F3080" s="1">
        <v>42911</v>
      </c>
      <c r="G3080" s="1">
        <v>43000</v>
      </c>
      <c r="H3080">
        <v>519</v>
      </c>
      <c r="I3080" t="str">
        <f>VLOOKUP(pipeline!D3080,account,2,FALSE)</f>
        <v>marketing</v>
      </c>
      <c r="J3080">
        <f t="shared" si="2271"/>
        <v>2000</v>
      </c>
      <c r="K3080">
        <f t="shared" si="2272"/>
        <v>2952.73</v>
      </c>
      <c r="L3080">
        <f t="shared" si="2273"/>
        <v>5107</v>
      </c>
      <c r="M3080" t="str">
        <f t="shared" si="2274"/>
        <v>United States</v>
      </c>
      <c r="N3080">
        <f t="shared" si="2275"/>
        <v>0</v>
      </c>
      <c r="O3080" t="str">
        <f t="shared" si="2276"/>
        <v>GTX</v>
      </c>
      <c r="P3080">
        <f t="shared" si="2277"/>
        <v>550</v>
      </c>
      <c r="Q3080" t="str">
        <f t="shared" si="2278"/>
        <v>Summer Sewald</v>
      </c>
      <c r="R3080" t="str">
        <f t="shared" si="2279"/>
        <v>West</v>
      </c>
    </row>
    <row r="3081" spans="1:18">
      <c r="A3081" t="s">
        <v>3245</v>
      </c>
      <c r="B3081" t="s">
        <v>39</v>
      </c>
      <c r="C3081" t="s">
        <v>59</v>
      </c>
      <c r="D3081" t="s">
        <v>87</v>
      </c>
      <c r="E3081" t="s">
        <v>52</v>
      </c>
      <c r="F3081" s="1">
        <v>42911</v>
      </c>
      <c r="G3081" s="1">
        <v>42918</v>
      </c>
      <c r="H3081">
        <v>0</v>
      </c>
      <c r="I3081" t="str">
        <f>VLOOKUP(pipeline!D3081,account,2,FALSE)</f>
        <v>services</v>
      </c>
      <c r="J3081">
        <f t="shared" si="2271"/>
        <v>1982</v>
      </c>
      <c r="K3081">
        <f t="shared" si="2272"/>
        <v>792.46</v>
      </c>
      <c r="L3081">
        <f t="shared" si="2273"/>
        <v>1299</v>
      </c>
      <c r="M3081" t="str">
        <f t="shared" si="2274"/>
        <v>United States</v>
      </c>
      <c r="N3081">
        <f t="shared" si="2275"/>
        <v>0</v>
      </c>
      <c r="O3081" t="str">
        <f t="shared" si="2276"/>
        <v>GTX</v>
      </c>
      <c r="P3081">
        <f t="shared" si="2277"/>
        <v>5482</v>
      </c>
      <c r="Q3081" t="str">
        <f t="shared" si="2278"/>
        <v>Summer Sewald</v>
      </c>
      <c r="R3081" t="str">
        <f t="shared" si="2279"/>
        <v>West</v>
      </c>
    </row>
    <row r="3082" spans="1:18">
      <c r="A3082" t="s">
        <v>3246</v>
      </c>
      <c r="B3082" t="s">
        <v>39</v>
      </c>
      <c r="C3082" t="s">
        <v>56</v>
      </c>
      <c r="D3082" t="s">
        <v>87</v>
      </c>
      <c r="E3082" t="s">
        <v>52</v>
      </c>
      <c r="F3082" s="1">
        <v>42911</v>
      </c>
      <c r="G3082" s="1">
        <v>42974</v>
      </c>
      <c r="H3082">
        <v>0</v>
      </c>
      <c r="I3082" t="str">
        <f>VLOOKUP(pipeline!D3082,account,2,FALSE)</f>
        <v>services</v>
      </c>
      <c r="J3082">
        <f t="shared" si="2271"/>
        <v>1982</v>
      </c>
      <c r="K3082">
        <f t="shared" si="2272"/>
        <v>792.46</v>
      </c>
      <c r="L3082">
        <f t="shared" si="2273"/>
        <v>1299</v>
      </c>
      <c r="M3082" t="str">
        <f t="shared" si="2274"/>
        <v>United States</v>
      </c>
      <c r="N3082">
        <f t="shared" si="2275"/>
        <v>0</v>
      </c>
      <c r="O3082" t="str">
        <f t="shared" si="2276"/>
        <v>MG</v>
      </c>
      <c r="P3082">
        <f t="shared" si="2277"/>
        <v>55</v>
      </c>
      <c r="Q3082" t="str">
        <f t="shared" si="2278"/>
        <v>Summer Sewald</v>
      </c>
      <c r="R3082" t="str">
        <f t="shared" si="2279"/>
        <v>West</v>
      </c>
    </row>
    <row r="3083" spans="1:18">
      <c r="A3083" t="s">
        <v>3247</v>
      </c>
      <c r="B3083" t="s">
        <v>21</v>
      </c>
      <c r="C3083" t="s">
        <v>58</v>
      </c>
      <c r="D3083" t="s">
        <v>290</v>
      </c>
      <c r="E3083" t="s">
        <v>52</v>
      </c>
      <c r="F3083" s="1">
        <v>42911</v>
      </c>
      <c r="G3083" s="1">
        <v>42974</v>
      </c>
      <c r="H3083">
        <v>0</v>
      </c>
      <c r="I3083" t="str">
        <f>VLOOKUP(pipeline!D3083,account,2,FALSE)</f>
        <v>medical</v>
      </c>
      <c r="J3083">
        <f t="shared" si="2271"/>
        <v>2002</v>
      </c>
      <c r="K3083">
        <f t="shared" si="2272"/>
        <v>3178.24</v>
      </c>
      <c r="L3083">
        <f t="shared" si="2273"/>
        <v>4540</v>
      </c>
      <c r="M3083" t="str">
        <f t="shared" si="2274"/>
        <v>United States</v>
      </c>
      <c r="N3083">
        <f t="shared" si="2275"/>
        <v>0</v>
      </c>
      <c r="O3083" t="str">
        <f t="shared" si="2276"/>
        <v>GTX</v>
      </c>
      <c r="P3083">
        <f t="shared" si="2277"/>
        <v>1096</v>
      </c>
      <c r="Q3083" t="str">
        <f t="shared" si="2278"/>
        <v>Dustin Brinkmann</v>
      </c>
      <c r="R3083" t="str">
        <f t="shared" si="2279"/>
        <v>Central</v>
      </c>
    </row>
    <row r="3084" spans="1:18">
      <c r="A3084" t="s">
        <v>3248</v>
      </c>
      <c r="B3084" t="s">
        <v>21</v>
      </c>
      <c r="C3084" t="s">
        <v>57</v>
      </c>
      <c r="D3084" t="s">
        <v>97</v>
      </c>
      <c r="E3084" t="s">
        <v>52</v>
      </c>
      <c r="F3084" s="1">
        <v>42911</v>
      </c>
      <c r="G3084" s="1">
        <v>42920</v>
      </c>
      <c r="H3084">
        <v>0</v>
      </c>
      <c r="I3084" t="str">
        <f>VLOOKUP(pipeline!D3084,account,2,FALSE)</f>
        <v>medical</v>
      </c>
      <c r="J3084">
        <f t="shared" si="2271"/>
        <v>2012</v>
      </c>
      <c r="K3084">
        <f t="shared" si="2272"/>
        <v>587.34</v>
      </c>
      <c r="L3084">
        <f t="shared" si="2273"/>
        <v>1356</v>
      </c>
      <c r="M3084" t="str">
        <f t="shared" si="2274"/>
        <v>Philipines</v>
      </c>
      <c r="N3084">
        <f t="shared" si="2275"/>
        <v>0</v>
      </c>
      <c r="O3084" t="str">
        <f t="shared" si="2276"/>
        <v>MG</v>
      </c>
      <c r="P3084">
        <f t="shared" si="2277"/>
        <v>3393</v>
      </c>
      <c r="Q3084" t="str">
        <f t="shared" si="2278"/>
        <v>Dustin Brinkmann</v>
      </c>
      <c r="R3084" t="str">
        <f t="shared" si="2279"/>
        <v>Central</v>
      </c>
    </row>
    <row r="3085" spans="1:18">
      <c r="A3085" t="s">
        <v>3249</v>
      </c>
      <c r="B3085" t="s">
        <v>21</v>
      </c>
      <c r="C3085" t="s">
        <v>59</v>
      </c>
      <c r="D3085" t="s">
        <v>290</v>
      </c>
      <c r="E3085" t="s">
        <v>50</v>
      </c>
      <c r="F3085" s="1">
        <v>42911</v>
      </c>
      <c r="G3085" s="1">
        <v>42919</v>
      </c>
      <c r="H3085">
        <v>5536</v>
      </c>
      <c r="I3085" t="str">
        <f>VLOOKUP(pipeline!D3085,account,2,FALSE)</f>
        <v>medical</v>
      </c>
      <c r="J3085">
        <f t="shared" si="2271"/>
        <v>2002</v>
      </c>
      <c r="K3085">
        <f t="shared" si="2272"/>
        <v>3178.24</v>
      </c>
      <c r="L3085">
        <f t="shared" si="2273"/>
        <v>4540</v>
      </c>
      <c r="M3085" t="str">
        <f t="shared" si="2274"/>
        <v>United States</v>
      </c>
      <c r="N3085">
        <f t="shared" si="2275"/>
        <v>0</v>
      </c>
      <c r="O3085" t="str">
        <f t="shared" si="2276"/>
        <v>GTX</v>
      </c>
      <c r="P3085">
        <f t="shared" si="2277"/>
        <v>5482</v>
      </c>
      <c r="Q3085" t="str">
        <f t="shared" si="2278"/>
        <v>Dustin Brinkmann</v>
      </c>
      <c r="R3085" t="str">
        <f t="shared" si="2279"/>
        <v>Central</v>
      </c>
    </row>
    <row r="3086" spans="1:18">
      <c r="A3086" t="s">
        <v>3250</v>
      </c>
      <c r="B3086" t="s">
        <v>28</v>
      </c>
      <c r="C3086" t="s">
        <v>59</v>
      </c>
      <c r="D3086" t="s">
        <v>297</v>
      </c>
      <c r="E3086" t="s">
        <v>52</v>
      </c>
      <c r="F3086" s="1">
        <v>42911</v>
      </c>
      <c r="G3086" s="1">
        <v>42961</v>
      </c>
      <c r="H3086">
        <v>0</v>
      </c>
      <c r="I3086" t="str">
        <f>VLOOKUP(pipeline!D3086,account,2,FALSE)</f>
        <v>medical</v>
      </c>
      <c r="J3086">
        <f t="shared" si="2271"/>
        <v>1986</v>
      </c>
      <c r="K3086">
        <f t="shared" si="2272"/>
        <v>647.18</v>
      </c>
      <c r="L3086">
        <f t="shared" si="2273"/>
        <v>1185</v>
      </c>
      <c r="M3086" t="str">
        <f t="shared" si="2274"/>
        <v>Kenya</v>
      </c>
      <c r="N3086">
        <f t="shared" si="2275"/>
        <v>0</v>
      </c>
      <c r="O3086" t="str">
        <f t="shared" si="2276"/>
        <v>GTX</v>
      </c>
      <c r="P3086">
        <f t="shared" si="2277"/>
        <v>5482</v>
      </c>
      <c r="Q3086" t="str">
        <f t="shared" si="2278"/>
        <v>Melvin Marxen</v>
      </c>
      <c r="R3086" t="str">
        <f t="shared" si="2279"/>
        <v>Central</v>
      </c>
    </row>
    <row r="3087" spans="1:18">
      <c r="A3087" t="s">
        <v>3251</v>
      </c>
      <c r="B3087" t="s">
        <v>28</v>
      </c>
      <c r="C3087" t="s">
        <v>58</v>
      </c>
      <c r="D3087" t="s">
        <v>117</v>
      </c>
      <c r="E3087" t="s">
        <v>50</v>
      </c>
      <c r="F3087" s="1">
        <v>42911</v>
      </c>
      <c r="G3087" s="1">
        <v>42918</v>
      </c>
      <c r="H3087">
        <v>839</v>
      </c>
      <c r="I3087" t="str">
        <f>VLOOKUP(pipeline!D3087,account,2,FALSE)</f>
        <v>services</v>
      </c>
      <c r="J3087">
        <f t="shared" si="2271"/>
        <v>1997</v>
      </c>
      <c r="K3087">
        <f t="shared" si="2272"/>
        <v>2041.73</v>
      </c>
      <c r="L3087">
        <f t="shared" si="2273"/>
        <v>5276</v>
      </c>
      <c r="M3087" t="str">
        <f t="shared" si="2274"/>
        <v>United States</v>
      </c>
      <c r="N3087">
        <f t="shared" si="2275"/>
        <v>0</v>
      </c>
      <c r="O3087" t="str">
        <f t="shared" si="2276"/>
        <v>GTX</v>
      </c>
      <c r="P3087">
        <f t="shared" si="2277"/>
        <v>1096</v>
      </c>
      <c r="Q3087" t="str">
        <f t="shared" si="2278"/>
        <v>Melvin Marxen</v>
      </c>
      <c r="R3087" t="str">
        <f t="shared" si="2279"/>
        <v>Central</v>
      </c>
    </row>
    <row r="3088" spans="1:18">
      <c r="A3088" t="s">
        <v>3252</v>
      </c>
      <c r="B3088" t="s">
        <v>40</v>
      </c>
      <c r="C3088" t="s">
        <v>55</v>
      </c>
      <c r="D3088" t="s">
        <v>303</v>
      </c>
      <c r="E3088" t="s">
        <v>50</v>
      </c>
      <c r="F3088" s="1">
        <v>42911</v>
      </c>
      <c r="G3088" s="1">
        <v>42984</v>
      </c>
      <c r="H3088">
        <v>500</v>
      </c>
      <c r="I3088" t="str">
        <f>VLOOKUP(pipeline!D3088,account,2,FALSE)</f>
        <v>software</v>
      </c>
      <c r="J3088">
        <f t="shared" si="2271"/>
        <v>2013</v>
      </c>
      <c r="K3088">
        <f t="shared" si="2272"/>
        <v>98.79</v>
      </c>
      <c r="L3088">
        <f t="shared" si="2273"/>
        <v>96</v>
      </c>
      <c r="M3088" t="str">
        <f t="shared" si="2274"/>
        <v>United States</v>
      </c>
      <c r="N3088" t="str">
        <f t="shared" si="2275"/>
        <v>Bubba Gump</v>
      </c>
      <c r="O3088" t="str">
        <f t="shared" si="2276"/>
        <v>GTX</v>
      </c>
      <c r="P3088">
        <f t="shared" si="2277"/>
        <v>550</v>
      </c>
      <c r="Q3088" t="str">
        <f t="shared" si="2278"/>
        <v>Summer Sewald</v>
      </c>
      <c r="R3088" t="str">
        <f t="shared" si="2279"/>
        <v>West</v>
      </c>
    </row>
    <row r="3089" spans="1:18">
      <c r="A3089" t="s">
        <v>3253</v>
      </c>
      <c r="B3089" t="s">
        <v>22</v>
      </c>
      <c r="C3089" t="s">
        <v>57</v>
      </c>
      <c r="D3089" t="s">
        <v>170</v>
      </c>
      <c r="E3089" t="s">
        <v>50</v>
      </c>
      <c r="F3089" s="1">
        <v>42911</v>
      </c>
      <c r="G3089" s="1">
        <v>43002</v>
      </c>
      <c r="H3089">
        <v>3679</v>
      </c>
      <c r="I3089" t="str">
        <f>VLOOKUP(pipeline!D3089,account,2,FALSE)</f>
        <v>technolgy</v>
      </c>
      <c r="J3089">
        <f t="shared" si="2271"/>
        <v>1987</v>
      </c>
      <c r="K3089">
        <f t="shared" si="2272"/>
        <v>2938.67</v>
      </c>
      <c r="L3089">
        <f t="shared" si="2273"/>
        <v>8775</v>
      </c>
      <c r="M3089" t="str">
        <f t="shared" si="2274"/>
        <v>Panama</v>
      </c>
      <c r="N3089">
        <f t="shared" si="2275"/>
        <v>0</v>
      </c>
      <c r="O3089" t="str">
        <f t="shared" si="2276"/>
        <v>MG</v>
      </c>
      <c r="P3089">
        <f t="shared" si="2277"/>
        <v>3393</v>
      </c>
      <c r="Q3089" t="str">
        <f t="shared" si="2278"/>
        <v>Dustin Brinkmann</v>
      </c>
      <c r="R3089" t="str">
        <f t="shared" si="2279"/>
        <v>Central</v>
      </c>
    </row>
    <row r="3090" spans="1:18">
      <c r="A3090" t="s">
        <v>3254</v>
      </c>
      <c r="B3090" t="s">
        <v>29</v>
      </c>
      <c r="C3090" t="s">
        <v>58</v>
      </c>
      <c r="D3090" t="s">
        <v>108</v>
      </c>
      <c r="E3090" t="s">
        <v>52</v>
      </c>
      <c r="F3090" s="1">
        <v>42911</v>
      </c>
      <c r="G3090" s="1">
        <v>42921</v>
      </c>
      <c r="H3090">
        <v>0</v>
      </c>
      <c r="I3090" t="str">
        <f>VLOOKUP(pipeline!D3090,account,2,FALSE)</f>
        <v>telecommunications</v>
      </c>
      <c r="J3090">
        <f t="shared" si="2271"/>
        <v>1988</v>
      </c>
      <c r="K3090">
        <f t="shared" si="2272"/>
        <v>5266.09</v>
      </c>
      <c r="L3090">
        <f t="shared" si="2273"/>
        <v>8595</v>
      </c>
      <c r="M3090" t="str">
        <f t="shared" si="2274"/>
        <v>United States</v>
      </c>
      <c r="N3090" t="str">
        <f t="shared" si="2275"/>
        <v>Sonron</v>
      </c>
      <c r="O3090" t="str">
        <f t="shared" si="2276"/>
        <v>GTX</v>
      </c>
      <c r="P3090">
        <f t="shared" si="2277"/>
        <v>1096</v>
      </c>
      <c r="Q3090" t="str">
        <f t="shared" si="2278"/>
        <v>Melvin Marxen</v>
      </c>
      <c r="R3090" t="str">
        <f t="shared" si="2279"/>
        <v>Central</v>
      </c>
    </row>
    <row r="3091" spans="1:18">
      <c r="A3091" t="s">
        <v>3255</v>
      </c>
      <c r="B3091" t="s">
        <v>9</v>
      </c>
      <c r="C3091" t="s">
        <v>55</v>
      </c>
      <c r="D3091" t="s">
        <v>89</v>
      </c>
      <c r="E3091" t="s">
        <v>53</v>
      </c>
      <c r="F3091" s="1">
        <v>42911</v>
      </c>
      <c r="I3091" t="str">
        <f>VLOOKUP(pipeline!D3091,account,2,FALSE)</f>
        <v>medical</v>
      </c>
      <c r="J3091">
        <f t="shared" ref="J3091:J3096" si="2280">VLOOKUP(D3091,account,3,FALSE)</f>
        <v>1992</v>
      </c>
      <c r="K3091">
        <f t="shared" ref="K3091:K3096" si="2281">VLOOKUP(D3091,account,4,FALSE)</f>
        <v>3922.42</v>
      </c>
      <c r="L3091">
        <f t="shared" ref="L3091:L3096" si="2282">VLOOKUP(D3091,account,5,FALSE)</f>
        <v>6837</v>
      </c>
      <c r="M3091" t="str">
        <f t="shared" ref="M3091:M3096" si="2283">VLOOKUP(D3091,account,6,FALSE)</f>
        <v>United States</v>
      </c>
      <c r="N3091">
        <f t="shared" ref="N3091:N3096" si="2284">VLOOKUP(D3091,accounts,7,FALSE)</f>
        <v>0</v>
      </c>
      <c r="O3091" t="str">
        <f t="shared" ref="O3091:O3096" si="2285">VLOOKUP(C3091,products,2,FALSE)</f>
        <v>GTX</v>
      </c>
      <c r="P3091">
        <f t="shared" ref="P3091:P3096" si="2286">VLOOKUP(C3091,products,3,FALSE)</f>
        <v>550</v>
      </c>
      <c r="Q3091" t="str">
        <f t="shared" ref="Q3091:Q3096" si="2287">VLOOKUP(B3091,sales,2,FALSE)</f>
        <v>Cara Losch</v>
      </c>
      <c r="R3091" t="str">
        <f t="shared" ref="R3091:R3096" si="2288">VLOOKUP(B3091,sales,3,FALSE)</f>
        <v>East</v>
      </c>
    </row>
    <row r="3092" spans="1:18">
      <c r="A3092" t="s">
        <v>3256</v>
      </c>
      <c r="B3092" t="s">
        <v>23</v>
      </c>
      <c r="C3092" t="s">
        <v>56</v>
      </c>
      <c r="D3092" t="s">
        <v>85</v>
      </c>
      <c r="E3092" t="s">
        <v>52</v>
      </c>
      <c r="F3092" s="1">
        <v>42911</v>
      </c>
      <c r="G3092" s="1">
        <v>42954</v>
      </c>
      <c r="H3092">
        <v>0</v>
      </c>
      <c r="I3092" t="str">
        <f>VLOOKUP(pipeline!D3092,account,2,FALSE)</f>
        <v>software</v>
      </c>
      <c r="J3092">
        <f t="shared" si="2280"/>
        <v>1998</v>
      </c>
      <c r="K3092">
        <f t="shared" si="2281"/>
        <v>2714.9</v>
      </c>
      <c r="L3092">
        <f t="shared" si="2282"/>
        <v>2641</v>
      </c>
      <c r="M3092" t="str">
        <f t="shared" si="2283"/>
        <v>United States</v>
      </c>
      <c r="N3092" t="str">
        <f t="shared" si="2284"/>
        <v>Acme Corporation</v>
      </c>
      <c r="O3092" t="str">
        <f t="shared" si="2285"/>
        <v>MG</v>
      </c>
      <c r="P3092">
        <f t="shared" si="2286"/>
        <v>55</v>
      </c>
      <c r="Q3092" t="str">
        <f t="shared" si="2287"/>
        <v>Dustin Brinkmann</v>
      </c>
      <c r="R3092" t="str">
        <f t="shared" si="2288"/>
        <v>Central</v>
      </c>
    </row>
    <row r="3093" spans="1:18">
      <c r="A3093" t="s">
        <v>3257</v>
      </c>
      <c r="B3093" t="s">
        <v>17</v>
      </c>
      <c r="C3093" t="s">
        <v>55</v>
      </c>
      <c r="D3093" t="s">
        <v>106</v>
      </c>
      <c r="E3093" t="s">
        <v>52</v>
      </c>
      <c r="F3093" s="1">
        <v>42911</v>
      </c>
      <c r="G3093" s="1">
        <v>42920</v>
      </c>
      <c r="H3093">
        <v>0</v>
      </c>
      <c r="I3093" t="str">
        <f>VLOOKUP(pipeline!D3093,account,2,FALSE)</f>
        <v>software</v>
      </c>
      <c r="J3093">
        <f t="shared" si="2280"/>
        <v>1996</v>
      </c>
      <c r="K3093">
        <f t="shared" si="2281"/>
        <v>6354.87</v>
      </c>
      <c r="L3093">
        <f t="shared" si="2282"/>
        <v>16780</v>
      </c>
      <c r="M3093" t="str">
        <f t="shared" si="2283"/>
        <v>United States</v>
      </c>
      <c r="N3093" t="str">
        <f t="shared" si="2284"/>
        <v>Bubba Gump</v>
      </c>
      <c r="O3093" t="str">
        <f t="shared" si="2285"/>
        <v>GTX</v>
      </c>
      <c r="P3093">
        <f t="shared" si="2286"/>
        <v>550</v>
      </c>
      <c r="Q3093" t="str">
        <f t="shared" si="2287"/>
        <v>Celia Rouche</v>
      </c>
      <c r="R3093" t="str">
        <f t="shared" si="2288"/>
        <v>West</v>
      </c>
    </row>
    <row r="3094" spans="1:18">
      <c r="A3094" t="s">
        <v>3258</v>
      </c>
      <c r="B3094" t="s">
        <v>17</v>
      </c>
      <c r="C3094" t="s">
        <v>59</v>
      </c>
      <c r="D3094" t="s">
        <v>316</v>
      </c>
      <c r="E3094" t="s">
        <v>52</v>
      </c>
      <c r="F3094" s="1">
        <v>42911</v>
      </c>
      <c r="G3094" s="1">
        <v>42918</v>
      </c>
      <c r="H3094">
        <v>0</v>
      </c>
      <c r="I3094" t="str">
        <f>VLOOKUP(pipeline!D3094,account,2,FALSE)</f>
        <v>retail</v>
      </c>
      <c r="J3094">
        <f t="shared" si="2280"/>
        <v>2009</v>
      </c>
      <c r="K3094">
        <f t="shared" si="2281"/>
        <v>497.11</v>
      </c>
      <c r="L3094">
        <f t="shared" si="2282"/>
        <v>1588</v>
      </c>
      <c r="M3094" t="str">
        <f t="shared" si="2283"/>
        <v>United States</v>
      </c>
      <c r="N3094">
        <f t="shared" si="2284"/>
        <v>0</v>
      </c>
      <c r="O3094" t="str">
        <f t="shared" si="2285"/>
        <v>GTX</v>
      </c>
      <c r="P3094">
        <f t="shared" si="2286"/>
        <v>5482</v>
      </c>
      <c r="Q3094" t="str">
        <f t="shared" si="2287"/>
        <v>Celia Rouche</v>
      </c>
      <c r="R3094" t="str">
        <f t="shared" si="2288"/>
        <v>West</v>
      </c>
    </row>
    <row r="3095" spans="1:18">
      <c r="A3095" t="s">
        <v>3259</v>
      </c>
      <c r="B3095" t="s">
        <v>17</v>
      </c>
      <c r="C3095" t="s">
        <v>57</v>
      </c>
      <c r="D3095" t="s">
        <v>167</v>
      </c>
      <c r="E3095" t="s">
        <v>50</v>
      </c>
      <c r="F3095" s="1">
        <v>42911</v>
      </c>
      <c r="G3095" s="1">
        <v>42916</v>
      </c>
      <c r="H3095">
        <v>3815</v>
      </c>
      <c r="I3095" t="str">
        <f>VLOOKUP(pipeline!D3095,account,2,FALSE)</f>
        <v>marketing</v>
      </c>
      <c r="J3095">
        <f t="shared" si="2280"/>
        <v>2000</v>
      </c>
      <c r="K3095">
        <f t="shared" si="2281"/>
        <v>2952.73</v>
      </c>
      <c r="L3095">
        <f t="shared" si="2282"/>
        <v>5107</v>
      </c>
      <c r="M3095" t="str">
        <f t="shared" si="2283"/>
        <v>United States</v>
      </c>
      <c r="N3095">
        <f t="shared" si="2284"/>
        <v>0</v>
      </c>
      <c r="O3095" t="str">
        <f t="shared" si="2285"/>
        <v>MG</v>
      </c>
      <c r="P3095">
        <f t="shared" si="2286"/>
        <v>3393</v>
      </c>
      <c r="Q3095" t="str">
        <f t="shared" si="2287"/>
        <v>Celia Rouche</v>
      </c>
      <c r="R3095" t="str">
        <f t="shared" si="2288"/>
        <v>West</v>
      </c>
    </row>
    <row r="3096" spans="1:18">
      <c r="A3096" t="s">
        <v>3260</v>
      </c>
      <c r="B3096" t="s">
        <v>17</v>
      </c>
      <c r="C3096" t="s">
        <v>57</v>
      </c>
      <c r="D3096" t="s">
        <v>99</v>
      </c>
      <c r="E3096" t="s">
        <v>50</v>
      </c>
      <c r="F3096" s="1">
        <v>42911</v>
      </c>
      <c r="G3096" s="1">
        <v>42913</v>
      </c>
      <c r="H3096">
        <v>2753</v>
      </c>
      <c r="I3096" t="str">
        <f>VLOOKUP(pipeline!D3096,account,2,FALSE)</f>
        <v>marketing</v>
      </c>
      <c r="J3096">
        <f t="shared" si="2280"/>
        <v>2008</v>
      </c>
      <c r="K3096">
        <f t="shared" si="2281"/>
        <v>894.37</v>
      </c>
      <c r="L3096">
        <f t="shared" si="2282"/>
        <v>1593</v>
      </c>
      <c r="M3096" t="str">
        <f t="shared" si="2283"/>
        <v>Poland</v>
      </c>
      <c r="N3096">
        <f t="shared" si="2284"/>
        <v>0</v>
      </c>
      <c r="O3096" t="str">
        <f t="shared" si="2285"/>
        <v>MG</v>
      </c>
      <c r="P3096">
        <f t="shared" si="2286"/>
        <v>3393</v>
      </c>
      <c r="Q3096" t="str">
        <f t="shared" si="2287"/>
        <v>Celia Rouche</v>
      </c>
      <c r="R3096" t="str">
        <f t="shared" si="2288"/>
        <v>West</v>
      </c>
    </row>
    <row r="3097" spans="1:18">
      <c r="A3097" t="s">
        <v>3261</v>
      </c>
      <c r="B3097" t="s">
        <v>10</v>
      </c>
      <c r="C3097" t="s">
        <v>56</v>
      </c>
      <c r="D3097" t="s">
        <v>124</v>
      </c>
      <c r="E3097" t="s">
        <v>50</v>
      </c>
      <c r="F3097" s="1">
        <v>42911</v>
      </c>
      <c r="G3097" s="1">
        <v>42918</v>
      </c>
      <c r="H3097">
        <v>60</v>
      </c>
      <c r="I3097" t="str">
        <f>VLOOKUP(pipeline!D3097,account,2,FALSE)</f>
        <v>entertainment</v>
      </c>
      <c r="J3097">
        <f t="shared" ref="J3097:J3104" si="2289">VLOOKUP(D3097,account,3,FALSE)</f>
        <v>1989</v>
      </c>
      <c r="K3097">
        <f t="shared" ref="K3097:K3104" si="2290">VLOOKUP(D3097,account,4,FALSE)</f>
        <v>3838.39</v>
      </c>
      <c r="L3097">
        <f t="shared" ref="L3097:L3104" si="2291">VLOOKUP(D3097,account,5,FALSE)</f>
        <v>8274</v>
      </c>
      <c r="M3097" t="str">
        <f t="shared" ref="M3097:M3104" si="2292">VLOOKUP(D3097,account,6,FALSE)</f>
        <v>United States</v>
      </c>
      <c r="N3097">
        <f t="shared" ref="N3097:N3104" si="2293">VLOOKUP(D3097,accounts,7,FALSE)</f>
        <v>0</v>
      </c>
      <c r="O3097" t="str">
        <f t="shared" ref="O3097:O3104" si="2294">VLOOKUP(C3097,products,2,FALSE)</f>
        <v>MG</v>
      </c>
      <c r="P3097">
        <f t="shared" ref="P3097:P3104" si="2295">VLOOKUP(C3097,products,3,FALSE)</f>
        <v>55</v>
      </c>
      <c r="Q3097" t="str">
        <f t="shared" ref="Q3097:Q3104" si="2296">VLOOKUP(B3097,sales,2,FALSE)</f>
        <v>Cara Losch</v>
      </c>
      <c r="R3097" t="str">
        <f t="shared" ref="R3097:R3104" si="2297">VLOOKUP(B3097,sales,3,FALSE)</f>
        <v>East</v>
      </c>
    </row>
    <row r="3098" spans="1:18">
      <c r="A3098" t="s">
        <v>3262</v>
      </c>
      <c r="B3098" t="s">
        <v>41</v>
      </c>
      <c r="C3098" t="s">
        <v>55</v>
      </c>
      <c r="D3098" t="s">
        <v>174</v>
      </c>
      <c r="E3098" t="s">
        <v>52</v>
      </c>
      <c r="F3098" s="1">
        <v>42911</v>
      </c>
      <c r="G3098" s="1">
        <v>42918</v>
      </c>
      <c r="H3098">
        <v>0</v>
      </c>
      <c r="I3098" t="str">
        <f>VLOOKUP(pipeline!D3098,account,2,FALSE)</f>
        <v>software</v>
      </c>
      <c r="J3098">
        <f t="shared" si="2289"/>
        <v>1982</v>
      </c>
      <c r="K3098">
        <f t="shared" si="2290"/>
        <v>11698.03</v>
      </c>
      <c r="L3098">
        <f t="shared" si="2291"/>
        <v>34288</v>
      </c>
      <c r="M3098" t="str">
        <f t="shared" si="2292"/>
        <v>United States</v>
      </c>
      <c r="N3098">
        <f t="shared" si="2293"/>
        <v>0</v>
      </c>
      <c r="O3098" t="str">
        <f t="shared" si="2294"/>
        <v>GTX</v>
      </c>
      <c r="P3098">
        <f t="shared" si="2295"/>
        <v>550</v>
      </c>
      <c r="Q3098" t="str">
        <f t="shared" si="2296"/>
        <v>Summer Sewald</v>
      </c>
      <c r="R3098" t="str">
        <f t="shared" si="2297"/>
        <v>West</v>
      </c>
    </row>
    <row r="3099" spans="1:18">
      <c r="A3099" t="s">
        <v>3263</v>
      </c>
      <c r="B3099" t="s">
        <v>41</v>
      </c>
      <c r="C3099" t="s">
        <v>58</v>
      </c>
      <c r="D3099" t="s">
        <v>110</v>
      </c>
      <c r="E3099" t="s">
        <v>50</v>
      </c>
      <c r="F3099" s="1">
        <v>42911</v>
      </c>
      <c r="G3099" s="1">
        <v>42919</v>
      </c>
      <c r="H3099">
        <v>1137</v>
      </c>
      <c r="I3099" t="str">
        <f>VLOOKUP(pipeline!D3099,account,2,FALSE)</f>
        <v>telecommunications</v>
      </c>
      <c r="J3099">
        <f t="shared" si="2289"/>
        <v>1994</v>
      </c>
      <c r="K3099">
        <f t="shared" si="2290"/>
        <v>1188.42</v>
      </c>
      <c r="L3099">
        <f t="shared" si="2291"/>
        <v>3015</v>
      </c>
      <c r="M3099" t="str">
        <f t="shared" si="2292"/>
        <v>United States</v>
      </c>
      <c r="N3099">
        <f t="shared" si="2293"/>
        <v>0</v>
      </c>
      <c r="O3099" t="str">
        <f t="shared" si="2294"/>
        <v>GTX</v>
      </c>
      <c r="P3099">
        <f t="shared" si="2295"/>
        <v>1096</v>
      </c>
      <c r="Q3099" t="str">
        <f t="shared" si="2296"/>
        <v>Summer Sewald</v>
      </c>
      <c r="R3099" t="str">
        <f t="shared" si="2297"/>
        <v>West</v>
      </c>
    </row>
    <row r="3100" spans="1:18">
      <c r="A3100" t="s">
        <v>3264</v>
      </c>
      <c r="B3100" t="s">
        <v>31</v>
      </c>
      <c r="C3100" t="s">
        <v>59</v>
      </c>
      <c r="D3100" t="s">
        <v>277</v>
      </c>
      <c r="E3100" t="s">
        <v>50</v>
      </c>
      <c r="F3100" s="1">
        <v>42912</v>
      </c>
      <c r="G3100" s="1">
        <v>42920</v>
      </c>
      <c r="H3100">
        <v>5201</v>
      </c>
      <c r="I3100" t="str">
        <f>VLOOKUP(pipeline!D3100,account,2,FALSE)</f>
        <v>retail</v>
      </c>
      <c r="J3100">
        <f t="shared" si="2289"/>
        <v>2005</v>
      </c>
      <c r="K3100">
        <f t="shared" si="2290"/>
        <v>2261.05</v>
      </c>
      <c r="L3100">
        <f t="shared" si="2291"/>
        <v>3851</v>
      </c>
      <c r="M3100" t="str">
        <f t="shared" si="2292"/>
        <v>United States</v>
      </c>
      <c r="N3100">
        <f t="shared" si="2293"/>
        <v>0</v>
      </c>
      <c r="O3100" t="str">
        <f t="shared" si="2294"/>
        <v>GTX</v>
      </c>
      <c r="P3100">
        <f t="shared" si="2295"/>
        <v>5482</v>
      </c>
      <c r="Q3100" t="str">
        <f t="shared" si="2296"/>
        <v>Rocco Neubert</v>
      </c>
      <c r="R3100" t="str">
        <f t="shared" si="2297"/>
        <v>East</v>
      </c>
    </row>
    <row r="3101" spans="1:18">
      <c r="A3101" t="s">
        <v>3265</v>
      </c>
      <c r="B3101" t="s">
        <v>32</v>
      </c>
      <c r="C3101" t="s">
        <v>55</v>
      </c>
      <c r="D3101" t="s">
        <v>138</v>
      </c>
      <c r="E3101" t="s">
        <v>52</v>
      </c>
      <c r="F3101" s="1">
        <v>42912</v>
      </c>
      <c r="G3101" s="1">
        <v>43005</v>
      </c>
      <c r="H3101">
        <v>0</v>
      </c>
      <c r="I3101" t="str">
        <f>VLOOKUP(pipeline!D3101,account,2,FALSE)</f>
        <v>marketing</v>
      </c>
      <c r="J3101">
        <f t="shared" si="2289"/>
        <v>1984</v>
      </c>
      <c r="K3101">
        <f t="shared" si="2290"/>
        <v>3027.46</v>
      </c>
      <c r="L3101">
        <f t="shared" si="2291"/>
        <v>9516</v>
      </c>
      <c r="M3101" t="str">
        <f t="shared" si="2292"/>
        <v>Jordan</v>
      </c>
      <c r="N3101">
        <f t="shared" si="2293"/>
        <v>0</v>
      </c>
      <c r="O3101" t="str">
        <f t="shared" si="2294"/>
        <v>GTX</v>
      </c>
      <c r="P3101">
        <f t="shared" si="2295"/>
        <v>550</v>
      </c>
      <c r="Q3101" t="str">
        <f t="shared" si="2296"/>
        <v>Rocco Neubert</v>
      </c>
      <c r="R3101" t="str">
        <f t="shared" si="2297"/>
        <v>East</v>
      </c>
    </row>
    <row r="3102" spans="1:18">
      <c r="A3102" t="s">
        <v>3266</v>
      </c>
      <c r="B3102" t="s">
        <v>32</v>
      </c>
      <c r="C3102" t="s">
        <v>57</v>
      </c>
      <c r="D3102" t="s">
        <v>627</v>
      </c>
      <c r="E3102" t="s">
        <v>52</v>
      </c>
      <c r="F3102" s="1">
        <v>42912</v>
      </c>
      <c r="G3102" s="1">
        <v>42919</v>
      </c>
      <c r="H3102">
        <v>0</v>
      </c>
      <c r="I3102" t="str">
        <f>VLOOKUP(pipeline!D3102,account,2,FALSE)</f>
        <v>technolgy</v>
      </c>
      <c r="J3102">
        <f t="shared" si="2289"/>
        <v>1993</v>
      </c>
      <c r="K3102">
        <f t="shared" si="2290"/>
        <v>1242.32</v>
      </c>
      <c r="L3102">
        <f t="shared" si="2291"/>
        <v>3027</v>
      </c>
      <c r="M3102" t="str">
        <f t="shared" si="2292"/>
        <v>United States</v>
      </c>
      <c r="N3102" t="str">
        <f t="shared" si="2293"/>
        <v>Acme Corporation</v>
      </c>
      <c r="O3102" t="str">
        <f t="shared" si="2294"/>
        <v>MG</v>
      </c>
      <c r="P3102">
        <f t="shared" si="2295"/>
        <v>3393</v>
      </c>
      <c r="Q3102" t="str">
        <f t="shared" si="2296"/>
        <v>Rocco Neubert</v>
      </c>
      <c r="R3102" t="str">
        <f t="shared" si="2297"/>
        <v>East</v>
      </c>
    </row>
    <row r="3103" spans="1:18">
      <c r="A3103" t="s">
        <v>3267</v>
      </c>
      <c r="B3103" t="s">
        <v>20</v>
      </c>
      <c r="C3103" t="s">
        <v>55</v>
      </c>
      <c r="D3103" t="s">
        <v>184</v>
      </c>
      <c r="E3103" t="s">
        <v>50</v>
      </c>
      <c r="F3103" s="1">
        <v>42912</v>
      </c>
      <c r="G3103" s="1">
        <v>42922</v>
      </c>
      <c r="H3103">
        <v>612</v>
      </c>
      <c r="I3103" t="str">
        <f>VLOOKUP(pipeline!D3103,account,2,FALSE)</f>
        <v>retail</v>
      </c>
      <c r="J3103">
        <f t="shared" si="2289"/>
        <v>1995</v>
      </c>
      <c r="K3103">
        <f t="shared" si="2290"/>
        <v>332.43</v>
      </c>
      <c r="L3103">
        <f t="shared" si="2291"/>
        <v>799</v>
      </c>
      <c r="M3103" t="str">
        <f t="shared" si="2292"/>
        <v>United States</v>
      </c>
      <c r="N3103">
        <f t="shared" si="2293"/>
        <v>0</v>
      </c>
      <c r="O3103" t="str">
        <f t="shared" si="2294"/>
        <v>GTX</v>
      </c>
      <c r="P3103">
        <f t="shared" si="2295"/>
        <v>550</v>
      </c>
      <c r="Q3103" t="str">
        <f t="shared" si="2296"/>
        <v>Dustin Brinkmann</v>
      </c>
      <c r="R3103" t="str">
        <f t="shared" si="2297"/>
        <v>Central</v>
      </c>
    </row>
    <row r="3104" spans="1:18">
      <c r="A3104" t="s">
        <v>3268</v>
      </c>
      <c r="B3104" t="s">
        <v>7</v>
      </c>
      <c r="C3104" t="s">
        <v>59</v>
      </c>
      <c r="D3104" t="s">
        <v>218</v>
      </c>
      <c r="E3104" t="s">
        <v>50</v>
      </c>
      <c r="F3104" s="1">
        <v>42912</v>
      </c>
      <c r="G3104" s="1">
        <v>42989</v>
      </c>
      <c r="H3104">
        <v>4905</v>
      </c>
      <c r="I3104" t="str">
        <f>VLOOKUP(pipeline!D3104,account,2,FALSE)</f>
        <v>technolgy</v>
      </c>
      <c r="J3104">
        <f t="shared" si="2289"/>
        <v>1992</v>
      </c>
      <c r="K3104">
        <f t="shared" si="2290"/>
        <v>1712.68</v>
      </c>
      <c r="L3104">
        <f t="shared" si="2291"/>
        <v>3194</v>
      </c>
      <c r="M3104" t="str">
        <f t="shared" si="2292"/>
        <v>United States</v>
      </c>
      <c r="N3104" t="str">
        <f t="shared" si="2293"/>
        <v>Acme Corporation</v>
      </c>
      <c r="O3104" t="str">
        <f t="shared" si="2294"/>
        <v>GTX</v>
      </c>
      <c r="P3104">
        <f t="shared" si="2295"/>
        <v>5482</v>
      </c>
      <c r="Q3104" t="str">
        <f t="shared" si="2296"/>
        <v>Cara Losch</v>
      </c>
      <c r="R3104" t="str">
        <f t="shared" si="2297"/>
        <v>East</v>
      </c>
    </row>
    <row r="3105" spans="1:18">
      <c r="A3105" t="s">
        <v>3269</v>
      </c>
      <c r="B3105" t="s">
        <v>33</v>
      </c>
      <c r="C3105" t="s">
        <v>56</v>
      </c>
      <c r="D3105" t="s">
        <v>136</v>
      </c>
      <c r="E3105" t="s">
        <v>52</v>
      </c>
      <c r="F3105" s="1">
        <v>42912</v>
      </c>
      <c r="G3105" s="1">
        <v>42923</v>
      </c>
      <c r="H3105">
        <v>0</v>
      </c>
      <c r="I3105" t="str">
        <f>VLOOKUP(pipeline!D3105,account,2,FALSE)</f>
        <v>medical</v>
      </c>
      <c r="J3105">
        <f t="shared" ref="J3105:J3112" si="2298">VLOOKUP(D3105,account,3,FALSE)</f>
        <v>1996</v>
      </c>
      <c r="K3105">
        <f t="shared" ref="K3105:K3112" si="2299">VLOOKUP(D3105,account,4,FALSE)</f>
        <v>439.21</v>
      </c>
      <c r="L3105">
        <f t="shared" ref="L3105:L3112" si="2300">VLOOKUP(D3105,account,5,FALSE)</f>
        <v>792</v>
      </c>
      <c r="M3105" t="str">
        <f t="shared" ref="M3105:M3112" si="2301">VLOOKUP(D3105,account,6,FALSE)</f>
        <v>United States</v>
      </c>
      <c r="N3105">
        <f t="shared" ref="N3105:N3112" si="2302">VLOOKUP(D3105,accounts,7,FALSE)</f>
        <v>0</v>
      </c>
      <c r="O3105" t="str">
        <f t="shared" ref="O3105:O3112" si="2303">VLOOKUP(C3105,products,2,FALSE)</f>
        <v>MG</v>
      </c>
      <c r="P3105">
        <f t="shared" ref="P3105:P3112" si="2304">VLOOKUP(C3105,products,3,FALSE)</f>
        <v>55</v>
      </c>
      <c r="Q3105" t="str">
        <f t="shared" ref="Q3105:Q3112" si="2305">VLOOKUP(B3105,sales,2,FALSE)</f>
        <v>Rocco Neubert</v>
      </c>
      <c r="R3105" t="str">
        <f t="shared" ref="R3105:R3112" si="2306">VLOOKUP(B3105,sales,3,FALSE)</f>
        <v>East</v>
      </c>
    </row>
    <row r="3106" spans="1:18">
      <c r="A3106" t="s">
        <v>3270</v>
      </c>
      <c r="B3106" t="s">
        <v>25</v>
      </c>
      <c r="C3106" t="s">
        <v>58</v>
      </c>
      <c r="D3106" t="s">
        <v>442</v>
      </c>
      <c r="E3106" t="s">
        <v>50</v>
      </c>
      <c r="F3106" s="1">
        <v>42912</v>
      </c>
      <c r="G3106" s="1">
        <v>42978</v>
      </c>
      <c r="H3106">
        <v>1028</v>
      </c>
      <c r="I3106" t="str">
        <f>VLOOKUP(pipeline!D3106,account,2,FALSE)</f>
        <v>retail</v>
      </c>
      <c r="J3106">
        <f t="shared" si="2298"/>
        <v>1988</v>
      </c>
      <c r="K3106">
        <f t="shared" si="2299"/>
        <v>1376.8</v>
      </c>
      <c r="L3106">
        <f t="shared" si="2300"/>
        <v>1165</v>
      </c>
      <c r="M3106" t="str">
        <f t="shared" si="2301"/>
        <v>Belgium</v>
      </c>
      <c r="N3106">
        <f t="shared" si="2302"/>
        <v>0</v>
      </c>
      <c r="O3106" t="str">
        <f t="shared" si="2303"/>
        <v>GTX</v>
      </c>
      <c r="P3106">
        <f t="shared" si="2304"/>
        <v>1096</v>
      </c>
      <c r="Q3106" t="str">
        <f t="shared" si="2305"/>
        <v>Melvin Marxen</v>
      </c>
      <c r="R3106" t="str">
        <f t="shared" si="2306"/>
        <v>Central</v>
      </c>
    </row>
    <row r="3107" spans="1:18">
      <c r="A3107" t="s">
        <v>3271</v>
      </c>
      <c r="B3107" t="s">
        <v>25</v>
      </c>
      <c r="C3107" t="s">
        <v>59</v>
      </c>
      <c r="D3107" t="s">
        <v>85</v>
      </c>
      <c r="E3107" t="s">
        <v>50</v>
      </c>
      <c r="F3107" s="1">
        <v>42912</v>
      </c>
      <c r="G3107" s="1">
        <v>42990</v>
      </c>
      <c r="H3107">
        <v>4430</v>
      </c>
      <c r="I3107" t="str">
        <f>VLOOKUP(pipeline!D3107,account,2,FALSE)</f>
        <v>software</v>
      </c>
      <c r="J3107">
        <f t="shared" si="2298"/>
        <v>1998</v>
      </c>
      <c r="K3107">
        <f t="shared" si="2299"/>
        <v>2714.9</v>
      </c>
      <c r="L3107">
        <f t="shared" si="2300"/>
        <v>2641</v>
      </c>
      <c r="M3107" t="str">
        <f t="shared" si="2301"/>
        <v>United States</v>
      </c>
      <c r="N3107" t="str">
        <f t="shared" si="2302"/>
        <v>Acme Corporation</v>
      </c>
      <c r="O3107" t="str">
        <f t="shared" si="2303"/>
        <v>GTX</v>
      </c>
      <c r="P3107">
        <f t="shared" si="2304"/>
        <v>5482</v>
      </c>
      <c r="Q3107" t="str">
        <f t="shared" si="2305"/>
        <v>Melvin Marxen</v>
      </c>
      <c r="R3107" t="str">
        <f t="shared" si="2306"/>
        <v>Central</v>
      </c>
    </row>
    <row r="3108" spans="1:18">
      <c r="A3108" t="s">
        <v>3272</v>
      </c>
      <c r="B3108" t="s">
        <v>34</v>
      </c>
      <c r="C3108" t="s">
        <v>58</v>
      </c>
      <c r="D3108" t="s">
        <v>218</v>
      </c>
      <c r="E3108" t="s">
        <v>52</v>
      </c>
      <c r="F3108" s="1">
        <v>42912</v>
      </c>
      <c r="G3108" s="1">
        <v>42996</v>
      </c>
      <c r="H3108">
        <v>0</v>
      </c>
      <c r="I3108" t="str">
        <f>VLOOKUP(pipeline!D3108,account,2,FALSE)</f>
        <v>technolgy</v>
      </c>
      <c r="J3108">
        <f t="shared" si="2298"/>
        <v>1992</v>
      </c>
      <c r="K3108">
        <f t="shared" si="2299"/>
        <v>1712.68</v>
      </c>
      <c r="L3108">
        <f t="shared" si="2300"/>
        <v>3194</v>
      </c>
      <c r="M3108" t="str">
        <f t="shared" si="2301"/>
        <v>United States</v>
      </c>
      <c r="N3108" t="str">
        <f t="shared" si="2302"/>
        <v>Acme Corporation</v>
      </c>
      <c r="O3108" t="str">
        <f t="shared" si="2303"/>
        <v>GTX</v>
      </c>
      <c r="P3108">
        <f t="shared" si="2304"/>
        <v>1096</v>
      </c>
      <c r="Q3108" t="str">
        <f t="shared" si="2305"/>
        <v>Rocco Neubert</v>
      </c>
      <c r="R3108" t="str">
        <f t="shared" si="2306"/>
        <v>East</v>
      </c>
    </row>
    <row r="3109" spans="1:18">
      <c r="A3109" t="s">
        <v>3273</v>
      </c>
      <c r="B3109" t="s">
        <v>34</v>
      </c>
      <c r="C3109" t="s">
        <v>58</v>
      </c>
      <c r="D3109" t="s">
        <v>228</v>
      </c>
      <c r="E3109" t="s">
        <v>52</v>
      </c>
      <c r="F3109" s="1">
        <v>42912</v>
      </c>
      <c r="G3109" s="1">
        <v>42925</v>
      </c>
      <c r="H3109">
        <v>0</v>
      </c>
      <c r="I3109" t="str">
        <f>VLOOKUP(pipeline!D3109,account,2,FALSE)</f>
        <v>finance</v>
      </c>
      <c r="J3109">
        <f t="shared" si="2298"/>
        <v>1994</v>
      </c>
      <c r="K3109">
        <f t="shared" si="2299"/>
        <v>355.23</v>
      </c>
      <c r="L3109">
        <f t="shared" si="2300"/>
        <v>853</v>
      </c>
      <c r="M3109" t="str">
        <f t="shared" si="2301"/>
        <v>United States</v>
      </c>
      <c r="N3109">
        <f t="shared" si="2302"/>
        <v>0</v>
      </c>
      <c r="O3109" t="str">
        <f t="shared" si="2303"/>
        <v>GTX</v>
      </c>
      <c r="P3109">
        <f t="shared" si="2304"/>
        <v>1096</v>
      </c>
      <c r="Q3109" t="str">
        <f t="shared" si="2305"/>
        <v>Rocco Neubert</v>
      </c>
      <c r="R3109" t="str">
        <f t="shared" si="2306"/>
        <v>East</v>
      </c>
    </row>
    <row r="3110" spans="1:18">
      <c r="A3110" t="s">
        <v>3274</v>
      </c>
      <c r="B3110" t="s">
        <v>34</v>
      </c>
      <c r="C3110" t="s">
        <v>55</v>
      </c>
      <c r="D3110" t="s">
        <v>180</v>
      </c>
      <c r="E3110" t="s">
        <v>50</v>
      </c>
      <c r="F3110" s="1">
        <v>42912</v>
      </c>
      <c r="G3110" s="1">
        <v>42922</v>
      </c>
      <c r="H3110">
        <v>541</v>
      </c>
      <c r="I3110" t="str">
        <f>VLOOKUP(pipeline!D3110,account,2,FALSE)</f>
        <v>medical</v>
      </c>
      <c r="J3110">
        <f t="shared" si="2298"/>
        <v>1991</v>
      </c>
      <c r="K3110">
        <f t="shared" si="2299"/>
        <v>326.82</v>
      </c>
      <c r="L3110">
        <f t="shared" si="2300"/>
        <v>1016</v>
      </c>
      <c r="M3110" t="str">
        <f t="shared" si="2301"/>
        <v>United States</v>
      </c>
      <c r="N3110">
        <f t="shared" si="2302"/>
        <v>0</v>
      </c>
      <c r="O3110" t="str">
        <f t="shared" si="2303"/>
        <v>GTX</v>
      </c>
      <c r="P3110">
        <f t="shared" si="2304"/>
        <v>550</v>
      </c>
      <c r="Q3110" t="str">
        <f t="shared" si="2305"/>
        <v>Rocco Neubert</v>
      </c>
      <c r="R3110" t="str">
        <f t="shared" si="2306"/>
        <v>East</v>
      </c>
    </row>
    <row r="3111" spans="1:18">
      <c r="A3111" t="s">
        <v>3275</v>
      </c>
      <c r="B3111" t="s">
        <v>26</v>
      </c>
      <c r="C3111" t="s">
        <v>57</v>
      </c>
      <c r="D3111" t="s">
        <v>170</v>
      </c>
      <c r="E3111" t="s">
        <v>50</v>
      </c>
      <c r="F3111" s="1">
        <v>42912</v>
      </c>
      <c r="G3111" s="1">
        <v>42914</v>
      </c>
      <c r="H3111">
        <v>3478</v>
      </c>
      <c r="I3111" t="str">
        <f>VLOOKUP(pipeline!D3111,account,2,FALSE)</f>
        <v>technolgy</v>
      </c>
      <c r="J3111">
        <f t="shared" si="2298"/>
        <v>1987</v>
      </c>
      <c r="K3111">
        <f t="shared" si="2299"/>
        <v>2938.67</v>
      </c>
      <c r="L3111">
        <f t="shared" si="2300"/>
        <v>8775</v>
      </c>
      <c r="M3111" t="str">
        <f t="shared" si="2301"/>
        <v>Panama</v>
      </c>
      <c r="N3111">
        <f t="shared" si="2302"/>
        <v>0</v>
      </c>
      <c r="O3111" t="str">
        <f t="shared" si="2303"/>
        <v>MG</v>
      </c>
      <c r="P3111">
        <f t="shared" si="2304"/>
        <v>3393</v>
      </c>
      <c r="Q3111" t="str">
        <f t="shared" si="2305"/>
        <v>Melvin Marxen</v>
      </c>
      <c r="R3111" t="str">
        <f t="shared" si="2306"/>
        <v>Central</v>
      </c>
    </row>
    <row r="3112" spans="1:18">
      <c r="A3112" t="s">
        <v>3276</v>
      </c>
      <c r="B3112" t="s">
        <v>27</v>
      </c>
      <c r="C3112" t="s">
        <v>55</v>
      </c>
      <c r="D3112" t="s">
        <v>82</v>
      </c>
      <c r="E3112" t="s">
        <v>50</v>
      </c>
      <c r="F3112" s="1">
        <v>42912</v>
      </c>
      <c r="G3112" s="1">
        <v>42919</v>
      </c>
      <c r="H3112">
        <v>504</v>
      </c>
      <c r="I3112" t="str">
        <f>VLOOKUP(pipeline!D3112,account,2,FALSE)</f>
        <v>retail</v>
      </c>
      <c r="J3112">
        <f t="shared" si="2298"/>
        <v>2001</v>
      </c>
      <c r="K3112">
        <f t="shared" si="2299"/>
        <v>718.62</v>
      </c>
      <c r="L3112">
        <f t="shared" si="2300"/>
        <v>2448</v>
      </c>
      <c r="M3112" t="str">
        <f t="shared" si="2301"/>
        <v>United States</v>
      </c>
      <c r="N3112">
        <f t="shared" si="2302"/>
        <v>0</v>
      </c>
      <c r="O3112" t="str">
        <f t="shared" si="2303"/>
        <v>GTX</v>
      </c>
      <c r="P3112">
        <f t="shared" si="2304"/>
        <v>550</v>
      </c>
      <c r="Q3112" t="str">
        <f t="shared" si="2305"/>
        <v>Melvin Marxen</v>
      </c>
      <c r="R3112" t="str">
        <f t="shared" si="2306"/>
        <v>Central</v>
      </c>
    </row>
    <row r="3113" spans="1:18">
      <c r="A3113" t="s">
        <v>3277</v>
      </c>
      <c r="B3113" t="s">
        <v>21</v>
      </c>
      <c r="C3113" t="s">
        <v>55</v>
      </c>
      <c r="D3113" t="s">
        <v>97</v>
      </c>
      <c r="E3113" t="s">
        <v>52</v>
      </c>
      <c r="F3113" s="1">
        <v>42912</v>
      </c>
      <c r="G3113" s="1">
        <v>42957</v>
      </c>
      <c r="H3113">
        <v>0</v>
      </c>
      <c r="I3113" t="str">
        <f>VLOOKUP(pipeline!D3113,account,2,FALSE)</f>
        <v>medical</v>
      </c>
      <c r="J3113">
        <f t="shared" ref="J3113:J3125" si="2307">VLOOKUP(D3113,account,3,FALSE)</f>
        <v>2012</v>
      </c>
      <c r="K3113">
        <f t="shared" ref="K3113:K3125" si="2308">VLOOKUP(D3113,account,4,FALSE)</f>
        <v>587.34</v>
      </c>
      <c r="L3113">
        <f t="shared" ref="L3113:L3125" si="2309">VLOOKUP(D3113,account,5,FALSE)</f>
        <v>1356</v>
      </c>
      <c r="M3113" t="str">
        <f t="shared" ref="M3113:M3125" si="2310">VLOOKUP(D3113,account,6,FALSE)</f>
        <v>Philipines</v>
      </c>
      <c r="N3113">
        <f t="shared" ref="N3113:N3125" si="2311">VLOOKUP(D3113,accounts,7,FALSE)</f>
        <v>0</v>
      </c>
      <c r="O3113" t="str">
        <f t="shared" ref="O3113:O3125" si="2312">VLOOKUP(C3113,products,2,FALSE)</f>
        <v>GTX</v>
      </c>
      <c r="P3113">
        <f t="shared" ref="P3113:P3121" si="2313">VLOOKUP(C3113,products,3,FALSE)</f>
        <v>550</v>
      </c>
      <c r="Q3113" t="str">
        <f t="shared" ref="Q3113:Q3121" si="2314">VLOOKUP(B3113,sales,2,FALSE)</f>
        <v>Dustin Brinkmann</v>
      </c>
      <c r="R3113" t="str">
        <f t="shared" ref="R3113:R3121" si="2315">VLOOKUP(B3113,sales,3,FALSE)</f>
        <v>Central</v>
      </c>
    </row>
    <row r="3114" spans="1:18">
      <c r="A3114" t="s">
        <v>3278</v>
      </c>
      <c r="B3114" t="s">
        <v>21</v>
      </c>
      <c r="C3114" t="s">
        <v>55</v>
      </c>
      <c r="D3114" t="s">
        <v>208</v>
      </c>
      <c r="E3114" t="s">
        <v>52</v>
      </c>
      <c r="F3114" s="1">
        <v>42912</v>
      </c>
      <c r="G3114" s="1">
        <v>42919</v>
      </c>
      <c r="H3114">
        <v>0</v>
      </c>
      <c r="I3114" t="str">
        <f>VLOOKUP(pipeline!D3114,account,2,FALSE)</f>
        <v>software</v>
      </c>
      <c r="J3114">
        <f t="shared" si="2307"/>
        <v>1982</v>
      </c>
      <c r="K3114">
        <f t="shared" si="2308"/>
        <v>4618</v>
      </c>
      <c r="L3114">
        <f t="shared" si="2309"/>
        <v>10083</v>
      </c>
      <c r="M3114" t="str">
        <f t="shared" si="2310"/>
        <v>United States</v>
      </c>
      <c r="N3114">
        <f t="shared" si="2311"/>
        <v>0</v>
      </c>
      <c r="O3114" t="str">
        <f t="shared" si="2312"/>
        <v>GTX</v>
      </c>
      <c r="P3114">
        <f t="shared" si="2313"/>
        <v>550</v>
      </c>
      <c r="Q3114" t="str">
        <f t="shared" si="2314"/>
        <v>Dustin Brinkmann</v>
      </c>
      <c r="R3114" t="str">
        <f t="shared" si="2315"/>
        <v>Central</v>
      </c>
    </row>
    <row r="3115" spans="1:18">
      <c r="A3115" t="s">
        <v>3279</v>
      </c>
      <c r="B3115" t="s">
        <v>15</v>
      </c>
      <c r="C3115" t="s">
        <v>57</v>
      </c>
      <c r="D3115" t="s">
        <v>151</v>
      </c>
      <c r="E3115" t="s">
        <v>50</v>
      </c>
      <c r="F3115" s="1">
        <v>42912</v>
      </c>
      <c r="G3115" s="1">
        <v>42971</v>
      </c>
      <c r="H3115">
        <v>3838</v>
      </c>
      <c r="I3115" t="str">
        <f>VLOOKUP(pipeline!D3115,account,2,FALSE)</f>
        <v>finance</v>
      </c>
      <c r="J3115">
        <f t="shared" si="2307"/>
        <v>2008</v>
      </c>
      <c r="K3115">
        <f t="shared" si="2308"/>
        <v>52.5</v>
      </c>
      <c r="L3115">
        <f t="shared" si="2309"/>
        <v>165</v>
      </c>
      <c r="M3115" t="str">
        <f t="shared" si="2310"/>
        <v>United States</v>
      </c>
      <c r="N3115">
        <f t="shared" si="2311"/>
        <v>0</v>
      </c>
      <c r="O3115" t="str">
        <f t="shared" si="2312"/>
        <v>MG</v>
      </c>
      <c r="P3115">
        <f t="shared" si="2313"/>
        <v>3393</v>
      </c>
      <c r="Q3115" t="str">
        <f t="shared" si="2314"/>
        <v>Celia Rouche</v>
      </c>
      <c r="R3115" t="str">
        <f t="shared" si="2315"/>
        <v>West</v>
      </c>
    </row>
    <row r="3116" spans="1:18">
      <c r="A3116" t="s">
        <v>3280</v>
      </c>
      <c r="B3116" t="s">
        <v>28</v>
      </c>
      <c r="C3116" t="s">
        <v>59</v>
      </c>
      <c r="D3116" t="s">
        <v>238</v>
      </c>
      <c r="E3116" t="s">
        <v>50</v>
      </c>
      <c r="F3116" s="1">
        <v>42912</v>
      </c>
      <c r="G3116" s="1">
        <v>42973</v>
      </c>
      <c r="H3116">
        <v>5217</v>
      </c>
      <c r="I3116" t="str">
        <f>VLOOKUP(pipeline!D3116,account,2,FALSE)</f>
        <v>marketing</v>
      </c>
      <c r="J3116">
        <f t="shared" si="2307"/>
        <v>2012</v>
      </c>
      <c r="K3116">
        <f t="shared" si="2308"/>
        <v>45.39</v>
      </c>
      <c r="L3116">
        <f t="shared" si="2309"/>
        <v>100</v>
      </c>
      <c r="M3116" t="str">
        <f t="shared" si="2310"/>
        <v>United States</v>
      </c>
      <c r="N3116" t="str">
        <f t="shared" si="2311"/>
        <v>Inity</v>
      </c>
      <c r="O3116" t="str">
        <f t="shared" si="2312"/>
        <v>GTX</v>
      </c>
      <c r="P3116">
        <f t="shared" si="2313"/>
        <v>5482</v>
      </c>
      <c r="Q3116" t="str">
        <f t="shared" si="2314"/>
        <v>Melvin Marxen</v>
      </c>
      <c r="R3116" t="str">
        <f t="shared" si="2315"/>
        <v>Central</v>
      </c>
    </row>
    <row r="3117" spans="1:18">
      <c r="A3117" t="s">
        <v>3281</v>
      </c>
      <c r="B3117" t="s">
        <v>28</v>
      </c>
      <c r="C3117" t="s">
        <v>59</v>
      </c>
      <c r="D3117" t="s">
        <v>442</v>
      </c>
      <c r="E3117" t="s">
        <v>50</v>
      </c>
      <c r="F3117" s="1">
        <v>42912</v>
      </c>
      <c r="G3117" s="1">
        <v>42921</v>
      </c>
      <c r="H3117">
        <v>4181</v>
      </c>
      <c r="I3117" t="str">
        <f>VLOOKUP(pipeline!D3117,account,2,FALSE)</f>
        <v>retail</v>
      </c>
      <c r="J3117">
        <f t="shared" si="2307"/>
        <v>1988</v>
      </c>
      <c r="K3117">
        <f t="shared" si="2308"/>
        <v>1376.8</v>
      </c>
      <c r="L3117">
        <f t="shared" si="2309"/>
        <v>1165</v>
      </c>
      <c r="M3117" t="str">
        <f t="shared" si="2310"/>
        <v>Belgium</v>
      </c>
      <c r="N3117">
        <f t="shared" si="2311"/>
        <v>0</v>
      </c>
      <c r="O3117" t="str">
        <f t="shared" si="2312"/>
        <v>GTX</v>
      </c>
      <c r="P3117">
        <f t="shared" si="2313"/>
        <v>5482</v>
      </c>
      <c r="Q3117" t="str">
        <f t="shared" si="2314"/>
        <v>Melvin Marxen</v>
      </c>
      <c r="R3117" t="str">
        <f t="shared" si="2315"/>
        <v>Central</v>
      </c>
    </row>
    <row r="3118" spans="1:18">
      <c r="A3118" t="s">
        <v>3282</v>
      </c>
      <c r="B3118" t="s">
        <v>40</v>
      </c>
      <c r="C3118" t="s">
        <v>55</v>
      </c>
      <c r="D3118" t="s">
        <v>87</v>
      </c>
      <c r="E3118" t="s">
        <v>50</v>
      </c>
      <c r="F3118" s="1">
        <v>42912</v>
      </c>
      <c r="G3118" s="1">
        <v>42922</v>
      </c>
      <c r="H3118">
        <v>518</v>
      </c>
      <c r="I3118" t="str">
        <f>VLOOKUP(pipeline!D3118,account,2,FALSE)</f>
        <v>services</v>
      </c>
      <c r="J3118">
        <f t="shared" si="2307"/>
        <v>1982</v>
      </c>
      <c r="K3118">
        <f t="shared" si="2308"/>
        <v>792.46</v>
      </c>
      <c r="L3118">
        <f t="shared" si="2309"/>
        <v>1299</v>
      </c>
      <c r="M3118" t="str">
        <f t="shared" si="2310"/>
        <v>United States</v>
      </c>
      <c r="N3118">
        <f t="shared" si="2311"/>
        <v>0</v>
      </c>
      <c r="O3118" t="str">
        <f t="shared" si="2312"/>
        <v>GTX</v>
      </c>
      <c r="P3118">
        <f t="shared" si="2313"/>
        <v>550</v>
      </c>
      <c r="Q3118" t="str">
        <f t="shared" si="2314"/>
        <v>Summer Sewald</v>
      </c>
      <c r="R3118" t="str">
        <f t="shared" si="2315"/>
        <v>West</v>
      </c>
    </row>
    <row r="3119" spans="1:18">
      <c r="A3119" t="s">
        <v>3283</v>
      </c>
      <c r="B3119" t="s">
        <v>22</v>
      </c>
      <c r="C3119" t="s">
        <v>55</v>
      </c>
      <c r="D3119" t="s">
        <v>442</v>
      </c>
      <c r="E3119" t="s">
        <v>50</v>
      </c>
      <c r="F3119" s="1">
        <v>42912</v>
      </c>
      <c r="G3119" s="1">
        <v>42995</v>
      </c>
      <c r="H3119">
        <v>533</v>
      </c>
      <c r="I3119" t="str">
        <f>VLOOKUP(pipeline!D3119,account,2,FALSE)</f>
        <v>retail</v>
      </c>
      <c r="J3119">
        <f t="shared" si="2307"/>
        <v>1988</v>
      </c>
      <c r="K3119">
        <f t="shared" si="2308"/>
        <v>1376.8</v>
      </c>
      <c r="L3119">
        <f t="shared" si="2309"/>
        <v>1165</v>
      </c>
      <c r="M3119" t="str">
        <f t="shared" si="2310"/>
        <v>Belgium</v>
      </c>
      <c r="N3119">
        <f t="shared" si="2311"/>
        <v>0</v>
      </c>
      <c r="O3119" t="str">
        <f t="shared" si="2312"/>
        <v>GTX</v>
      </c>
      <c r="P3119">
        <f t="shared" si="2313"/>
        <v>550</v>
      </c>
      <c r="Q3119" t="str">
        <f t="shared" si="2314"/>
        <v>Dustin Brinkmann</v>
      </c>
      <c r="R3119" t="str">
        <f t="shared" si="2315"/>
        <v>Central</v>
      </c>
    </row>
    <row r="3120" spans="1:18">
      <c r="A3120" t="s">
        <v>3284</v>
      </c>
      <c r="B3120" t="s">
        <v>16</v>
      </c>
      <c r="C3120" t="s">
        <v>57</v>
      </c>
      <c r="D3120" t="s">
        <v>273</v>
      </c>
      <c r="E3120" t="s">
        <v>50</v>
      </c>
      <c r="F3120" s="1">
        <v>42912</v>
      </c>
      <c r="G3120" s="1">
        <v>42950</v>
      </c>
      <c r="H3120">
        <v>3855</v>
      </c>
      <c r="I3120" t="str">
        <f>VLOOKUP(pipeline!D3120,account,2,FALSE)</f>
        <v>retail</v>
      </c>
      <c r="J3120">
        <f t="shared" si="2307"/>
        <v>1996</v>
      </c>
      <c r="K3120">
        <f t="shared" si="2308"/>
        <v>2214.94</v>
      </c>
      <c r="L3120">
        <f t="shared" si="2309"/>
        <v>5374</v>
      </c>
      <c r="M3120" t="str">
        <f t="shared" si="2310"/>
        <v>United States</v>
      </c>
      <c r="N3120">
        <f t="shared" si="2311"/>
        <v>0</v>
      </c>
      <c r="O3120" t="str">
        <f t="shared" si="2312"/>
        <v>MG</v>
      </c>
      <c r="P3120">
        <f t="shared" si="2313"/>
        <v>3393</v>
      </c>
      <c r="Q3120" t="str">
        <f t="shared" si="2314"/>
        <v>Celia Rouche</v>
      </c>
      <c r="R3120" t="str">
        <f t="shared" si="2315"/>
        <v>West</v>
      </c>
    </row>
    <row r="3121" spans="1:18">
      <c r="A3121" t="s">
        <v>3285</v>
      </c>
      <c r="B3121" t="s">
        <v>17</v>
      </c>
      <c r="C3121" t="s">
        <v>55</v>
      </c>
      <c r="D3121" t="s">
        <v>182</v>
      </c>
      <c r="E3121" t="s">
        <v>52</v>
      </c>
      <c r="F3121" s="1">
        <v>42912</v>
      </c>
      <c r="G3121" s="1">
        <v>42923</v>
      </c>
      <c r="H3121">
        <v>0</v>
      </c>
      <c r="I3121" t="str">
        <f>VLOOKUP(pipeline!D3121,account,2,FALSE)</f>
        <v>entertainment</v>
      </c>
      <c r="J3121">
        <f t="shared" si="2307"/>
        <v>2002</v>
      </c>
      <c r="K3121">
        <f t="shared" si="2308"/>
        <v>349.81</v>
      </c>
      <c r="L3121">
        <f t="shared" si="2309"/>
        <v>315</v>
      </c>
      <c r="M3121" t="str">
        <f t="shared" si="2310"/>
        <v>United States</v>
      </c>
      <c r="N3121">
        <f t="shared" si="2311"/>
        <v>0</v>
      </c>
      <c r="O3121" t="str">
        <f t="shared" si="2312"/>
        <v>GTX</v>
      </c>
      <c r="P3121">
        <f t="shared" si="2313"/>
        <v>550</v>
      </c>
      <c r="Q3121" t="str">
        <f t="shared" si="2314"/>
        <v>Celia Rouche</v>
      </c>
      <c r="R3121" t="str">
        <f t="shared" si="2315"/>
        <v>West</v>
      </c>
    </row>
    <row r="3122" spans="1:18">
      <c r="A3122" t="s">
        <v>3286</v>
      </c>
      <c r="B3122" t="s">
        <v>41</v>
      </c>
      <c r="C3122" t="s">
        <v>55</v>
      </c>
      <c r="D3122" t="s">
        <v>176</v>
      </c>
      <c r="E3122" t="s">
        <v>50</v>
      </c>
      <c r="F3122" s="1">
        <v>42912</v>
      </c>
      <c r="G3122" s="1">
        <v>42920</v>
      </c>
      <c r="H3122">
        <v>617</v>
      </c>
      <c r="I3122" t="str">
        <f>VLOOKUP(pipeline!D3122,account,2,FALSE)</f>
        <v>services</v>
      </c>
      <c r="J3122">
        <f t="shared" si="2307"/>
        <v>1987</v>
      </c>
      <c r="K3122">
        <f t="shared" si="2308"/>
        <v>405.59</v>
      </c>
      <c r="L3122">
        <f t="shared" si="2309"/>
        <v>1179</v>
      </c>
      <c r="M3122" t="str">
        <f t="shared" si="2310"/>
        <v>Brazil</v>
      </c>
      <c r="N3122" t="str">
        <f t="shared" si="2311"/>
        <v>Warephase</v>
      </c>
      <c r="O3122" t="str">
        <f t="shared" si="2312"/>
        <v>GTX</v>
      </c>
      <c r="P3122">
        <f t="shared" ref="P3122:P3152" si="2316">VLOOKUP(C3122,products,3,FALSE)</f>
        <v>550</v>
      </c>
      <c r="Q3122" t="str">
        <f t="shared" ref="Q3122:Q3152" si="2317">VLOOKUP(B3122,sales,2,FALSE)</f>
        <v>Summer Sewald</v>
      </c>
      <c r="R3122" t="str">
        <f t="shared" ref="R3122:R3152" si="2318">VLOOKUP(B3122,sales,3,FALSE)</f>
        <v>West</v>
      </c>
    </row>
    <row r="3123" spans="1:18">
      <c r="A3123" t="s">
        <v>3287</v>
      </c>
      <c r="B3123" t="s">
        <v>19</v>
      </c>
      <c r="C3123" t="s">
        <v>58</v>
      </c>
      <c r="D3123" t="s">
        <v>117</v>
      </c>
      <c r="E3123" t="s">
        <v>50</v>
      </c>
      <c r="F3123" s="1">
        <v>42913</v>
      </c>
      <c r="G3123" s="1">
        <v>42922</v>
      </c>
      <c r="H3123">
        <v>991</v>
      </c>
      <c r="I3123" t="str">
        <f>VLOOKUP(pipeline!D3123,account,2,FALSE)</f>
        <v>services</v>
      </c>
      <c r="J3123">
        <f t="shared" si="2307"/>
        <v>1997</v>
      </c>
      <c r="K3123">
        <f t="shared" si="2308"/>
        <v>2041.73</v>
      </c>
      <c r="L3123">
        <f t="shared" si="2309"/>
        <v>5276</v>
      </c>
      <c r="M3123" t="str">
        <f t="shared" si="2310"/>
        <v>United States</v>
      </c>
      <c r="N3123">
        <f t="shared" si="2311"/>
        <v>0</v>
      </c>
      <c r="O3123" t="str">
        <f t="shared" si="2312"/>
        <v>GTX</v>
      </c>
      <c r="P3123">
        <f t="shared" si="2316"/>
        <v>1096</v>
      </c>
      <c r="Q3123" t="str">
        <f t="shared" si="2317"/>
        <v>Dustin Brinkmann</v>
      </c>
      <c r="R3123" t="str">
        <f t="shared" si="2318"/>
        <v>Central</v>
      </c>
    </row>
    <row r="3124" spans="1:18">
      <c r="A3124" t="s">
        <v>3288</v>
      </c>
      <c r="B3124" t="s">
        <v>20</v>
      </c>
      <c r="C3124" t="s">
        <v>55</v>
      </c>
      <c r="D3124" t="s">
        <v>216</v>
      </c>
      <c r="E3124" t="s">
        <v>50</v>
      </c>
      <c r="F3124" s="1">
        <v>42913</v>
      </c>
      <c r="G3124" s="1">
        <v>42948</v>
      </c>
      <c r="H3124">
        <v>513</v>
      </c>
      <c r="I3124" t="str">
        <f>VLOOKUP(pipeline!D3124,account,2,FALSE)</f>
        <v>entertainment</v>
      </c>
      <c r="J3124">
        <f t="shared" si="2307"/>
        <v>1998</v>
      </c>
      <c r="K3124">
        <f t="shared" si="2308"/>
        <v>217.87</v>
      </c>
      <c r="L3124">
        <f t="shared" si="2309"/>
        <v>551</v>
      </c>
      <c r="M3124" t="str">
        <f t="shared" si="2310"/>
        <v>United States</v>
      </c>
      <c r="N3124">
        <f t="shared" si="2311"/>
        <v>0</v>
      </c>
      <c r="O3124" t="str">
        <f t="shared" si="2312"/>
        <v>GTX</v>
      </c>
      <c r="P3124">
        <f t="shared" si="2316"/>
        <v>550</v>
      </c>
      <c r="Q3124" t="str">
        <f t="shared" si="2317"/>
        <v>Dustin Brinkmann</v>
      </c>
      <c r="R3124" t="str">
        <f t="shared" si="2318"/>
        <v>Central</v>
      </c>
    </row>
    <row r="3125" spans="1:18">
      <c r="A3125" t="s">
        <v>3289</v>
      </c>
      <c r="B3125" t="s">
        <v>7</v>
      </c>
      <c r="C3125" t="s">
        <v>59</v>
      </c>
      <c r="D3125" t="s">
        <v>121</v>
      </c>
      <c r="E3125" t="s">
        <v>50</v>
      </c>
      <c r="F3125" s="1">
        <v>42913</v>
      </c>
      <c r="G3125" s="1">
        <v>42923</v>
      </c>
      <c r="H3125">
        <v>5121</v>
      </c>
      <c r="I3125" t="str">
        <f>VLOOKUP(pipeline!D3125,account,2,FALSE)</f>
        <v>retail</v>
      </c>
      <c r="J3125">
        <f t="shared" si="2307"/>
        <v>1995</v>
      </c>
      <c r="K3125">
        <f t="shared" si="2308"/>
        <v>5158.71</v>
      </c>
      <c r="L3125">
        <f t="shared" si="2309"/>
        <v>17479</v>
      </c>
      <c r="M3125" t="str">
        <f t="shared" si="2310"/>
        <v>Japan</v>
      </c>
      <c r="N3125">
        <f t="shared" si="2311"/>
        <v>0</v>
      </c>
      <c r="O3125" t="str">
        <f t="shared" si="2312"/>
        <v>GTX</v>
      </c>
      <c r="P3125">
        <f t="shared" si="2316"/>
        <v>5482</v>
      </c>
      <c r="Q3125" t="str">
        <f t="shared" si="2317"/>
        <v>Cara Losch</v>
      </c>
      <c r="R3125" t="str">
        <f t="shared" si="2318"/>
        <v>East</v>
      </c>
    </row>
    <row r="3126" spans="1:18">
      <c r="A3126" t="s">
        <v>3290</v>
      </c>
      <c r="B3126" t="s">
        <v>33</v>
      </c>
      <c r="C3126" t="s">
        <v>57</v>
      </c>
      <c r="D3126" t="s">
        <v>174</v>
      </c>
      <c r="E3126" t="s">
        <v>52</v>
      </c>
      <c r="F3126" s="1">
        <v>42913</v>
      </c>
      <c r="G3126" s="1">
        <v>42917</v>
      </c>
      <c r="H3126">
        <v>0</v>
      </c>
      <c r="I3126" t="str">
        <f>VLOOKUP(pipeline!D3126,account,2,FALSE)</f>
        <v>software</v>
      </c>
      <c r="J3126">
        <f t="shared" ref="J3126:J3142" si="2319">VLOOKUP(D3126,account,3,FALSE)</f>
        <v>1982</v>
      </c>
      <c r="K3126">
        <f t="shared" ref="K3126:K3142" si="2320">VLOOKUP(D3126,account,4,FALSE)</f>
        <v>11698.03</v>
      </c>
      <c r="L3126">
        <f t="shared" ref="L3126:L3142" si="2321">VLOOKUP(D3126,account,5,FALSE)</f>
        <v>34288</v>
      </c>
      <c r="M3126" t="str">
        <f t="shared" ref="M3126:M3142" si="2322">VLOOKUP(D3126,account,6,FALSE)</f>
        <v>United States</v>
      </c>
      <c r="N3126">
        <f t="shared" ref="N3126:N3142" si="2323">VLOOKUP(D3126,accounts,7,FALSE)</f>
        <v>0</v>
      </c>
      <c r="O3126" t="str">
        <f t="shared" ref="O3126:O3142" si="2324">VLOOKUP(C3126,products,2,FALSE)</f>
        <v>MG</v>
      </c>
      <c r="P3126">
        <f t="shared" si="2316"/>
        <v>3393</v>
      </c>
      <c r="Q3126" t="str">
        <f t="shared" si="2317"/>
        <v>Rocco Neubert</v>
      </c>
      <c r="R3126" t="str">
        <f t="shared" si="2318"/>
        <v>East</v>
      </c>
    </row>
    <row r="3127" spans="1:18">
      <c r="A3127" t="s">
        <v>3291</v>
      </c>
      <c r="B3127" t="s">
        <v>25</v>
      </c>
      <c r="C3127" t="s">
        <v>55</v>
      </c>
      <c r="D3127" t="s">
        <v>226</v>
      </c>
      <c r="E3127" t="s">
        <v>52</v>
      </c>
      <c r="F3127" s="1">
        <v>42913</v>
      </c>
      <c r="G3127" s="1">
        <v>42922</v>
      </c>
      <c r="H3127">
        <v>0</v>
      </c>
      <c r="I3127" t="str">
        <f>VLOOKUP(pipeline!D3127,account,2,FALSE)</f>
        <v>medical</v>
      </c>
      <c r="J3127">
        <f t="shared" si="2319"/>
        <v>2017</v>
      </c>
      <c r="K3127">
        <f t="shared" si="2320"/>
        <v>4.54</v>
      </c>
      <c r="L3127">
        <f t="shared" si="2321"/>
        <v>9</v>
      </c>
      <c r="M3127" t="str">
        <f t="shared" si="2322"/>
        <v>United States</v>
      </c>
      <c r="N3127">
        <f t="shared" si="2323"/>
        <v>0</v>
      </c>
      <c r="O3127" t="str">
        <f t="shared" si="2324"/>
        <v>GTX</v>
      </c>
      <c r="P3127">
        <f t="shared" si="2316"/>
        <v>550</v>
      </c>
      <c r="Q3127" t="str">
        <f t="shared" si="2317"/>
        <v>Melvin Marxen</v>
      </c>
      <c r="R3127" t="str">
        <f t="shared" si="2318"/>
        <v>Central</v>
      </c>
    </row>
    <row r="3128" spans="1:18">
      <c r="A3128" t="s">
        <v>3292</v>
      </c>
      <c r="B3128" t="s">
        <v>34</v>
      </c>
      <c r="C3128" t="s">
        <v>59</v>
      </c>
      <c r="D3128" t="s">
        <v>127</v>
      </c>
      <c r="E3128" t="s">
        <v>52</v>
      </c>
      <c r="F3128" s="1">
        <v>42913</v>
      </c>
      <c r="G3128" s="1">
        <v>42986</v>
      </c>
      <c r="H3128">
        <v>0</v>
      </c>
      <c r="I3128" t="str">
        <f>VLOOKUP(pipeline!D3128,account,2,FALSE)</f>
        <v>software</v>
      </c>
      <c r="J3128">
        <f t="shared" si="2319"/>
        <v>1979</v>
      </c>
      <c r="K3128">
        <f t="shared" si="2320"/>
        <v>4478.47</v>
      </c>
      <c r="L3128">
        <f t="shared" si="2321"/>
        <v>13809</v>
      </c>
      <c r="M3128" t="str">
        <f t="shared" si="2322"/>
        <v>United States</v>
      </c>
      <c r="N3128">
        <f t="shared" si="2323"/>
        <v>0</v>
      </c>
      <c r="O3128" t="str">
        <f t="shared" si="2324"/>
        <v>GTX</v>
      </c>
      <c r="P3128">
        <f t="shared" si="2316"/>
        <v>5482</v>
      </c>
      <c r="Q3128" t="str">
        <f t="shared" si="2317"/>
        <v>Rocco Neubert</v>
      </c>
      <c r="R3128" t="str">
        <f t="shared" si="2318"/>
        <v>East</v>
      </c>
    </row>
    <row r="3129" spans="1:18">
      <c r="A3129" t="s">
        <v>3293</v>
      </c>
      <c r="B3129" t="s">
        <v>8</v>
      </c>
      <c r="C3129" t="s">
        <v>55</v>
      </c>
      <c r="D3129" t="s">
        <v>463</v>
      </c>
      <c r="E3129" t="s">
        <v>50</v>
      </c>
      <c r="F3129" s="1">
        <v>42913</v>
      </c>
      <c r="G3129" s="1">
        <v>42998</v>
      </c>
      <c r="H3129">
        <v>470</v>
      </c>
      <c r="I3129" t="str">
        <f>VLOOKUP(pipeline!D3129,account,2,FALSE)</f>
        <v>technolgy</v>
      </c>
      <c r="J3129">
        <f t="shared" si="2319"/>
        <v>2011</v>
      </c>
      <c r="K3129">
        <f t="shared" si="2320"/>
        <v>527.11</v>
      </c>
      <c r="L3129">
        <f t="shared" si="2321"/>
        <v>1428</v>
      </c>
      <c r="M3129" t="str">
        <f t="shared" si="2322"/>
        <v>United States</v>
      </c>
      <c r="N3129" t="str">
        <f t="shared" si="2323"/>
        <v>Acme Corporation</v>
      </c>
      <c r="O3129" t="str">
        <f t="shared" si="2324"/>
        <v>GTX</v>
      </c>
      <c r="P3129">
        <f t="shared" si="2316"/>
        <v>550</v>
      </c>
      <c r="Q3129" t="str">
        <f t="shared" si="2317"/>
        <v>Cara Losch</v>
      </c>
      <c r="R3129" t="str">
        <f t="shared" si="2318"/>
        <v>East</v>
      </c>
    </row>
    <row r="3130" spans="1:18">
      <c r="A3130" t="s">
        <v>3294</v>
      </c>
      <c r="B3130" t="s">
        <v>26</v>
      </c>
      <c r="C3130" t="s">
        <v>56</v>
      </c>
      <c r="D3130" t="s">
        <v>290</v>
      </c>
      <c r="E3130" t="s">
        <v>52</v>
      </c>
      <c r="F3130" s="1">
        <v>42913</v>
      </c>
      <c r="G3130" s="1">
        <v>42979</v>
      </c>
      <c r="H3130">
        <v>0</v>
      </c>
      <c r="I3130" t="str">
        <f>VLOOKUP(pipeline!D3130,account,2,FALSE)</f>
        <v>medical</v>
      </c>
      <c r="J3130">
        <f t="shared" si="2319"/>
        <v>2002</v>
      </c>
      <c r="K3130">
        <f t="shared" si="2320"/>
        <v>3178.24</v>
      </c>
      <c r="L3130">
        <f t="shared" si="2321"/>
        <v>4540</v>
      </c>
      <c r="M3130" t="str">
        <f t="shared" si="2322"/>
        <v>United States</v>
      </c>
      <c r="N3130">
        <f t="shared" si="2323"/>
        <v>0</v>
      </c>
      <c r="O3130" t="str">
        <f t="shared" si="2324"/>
        <v>MG</v>
      </c>
      <c r="P3130">
        <f t="shared" si="2316"/>
        <v>55</v>
      </c>
      <c r="Q3130" t="str">
        <f t="shared" si="2317"/>
        <v>Melvin Marxen</v>
      </c>
      <c r="R3130" t="str">
        <f t="shared" si="2318"/>
        <v>Central</v>
      </c>
    </row>
    <row r="3131" spans="1:18">
      <c r="A3131" t="s">
        <v>3295</v>
      </c>
      <c r="B3131" t="s">
        <v>26</v>
      </c>
      <c r="C3131" t="s">
        <v>59</v>
      </c>
      <c r="D3131" t="s">
        <v>108</v>
      </c>
      <c r="E3131" t="s">
        <v>50</v>
      </c>
      <c r="F3131" s="1">
        <v>42913</v>
      </c>
      <c r="G3131" s="1">
        <v>42995</v>
      </c>
      <c r="H3131">
        <v>6193</v>
      </c>
      <c r="I3131" t="str">
        <f>VLOOKUP(pipeline!D3131,account,2,FALSE)</f>
        <v>telecommunications</v>
      </c>
      <c r="J3131">
        <f t="shared" si="2319"/>
        <v>1988</v>
      </c>
      <c r="K3131">
        <f t="shared" si="2320"/>
        <v>5266.09</v>
      </c>
      <c r="L3131">
        <f t="shared" si="2321"/>
        <v>8595</v>
      </c>
      <c r="M3131" t="str">
        <f t="shared" si="2322"/>
        <v>United States</v>
      </c>
      <c r="N3131" t="str">
        <f t="shared" si="2323"/>
        <v>Sonron</v>
      </c>
      <c r="O3131" t="str">
        <f t="shared" si="2324"/>
        <v>GTX</v>
      </c>
      <c r="P3131">
        <f t="shared" si="2316"/>
        <v>5482</v>
      </c>
      <c r="Q3131" t="str">
        <f t="shared" si="2317"/>
        <v>Melvin Marxen</v>
      </c>
      <c r="R3131" t="str">
        <f t="shared" si="2318"/>
        <v>Central</v>
      </c>
    </row>
    <row r="3132" spans="1:18">
      <c r="A3132" t="s">
        <v>3296</v>
      </c>
      <c r="B3132" t="s">
        <v>38</v>
      </c>
      <c r="C3132" t="s">
        <v>56</v>
      </c>
      <c r="D3132" t="s">
        <v>316</v>
      </c>
      <c r="E3132" t="s">
        <v>50</v>
      </c>
      <c r="F3132" s="1">
        <v>42913</v>
      </c>
      <c r="G3132" s="1">
        <v>42923</v>
      </c>
      <c r="H3132">
        <v>59</v>
      </c>
      <c r="I3132" t="str">
        <f>VLOOKUP(pipeline!D3132,account,2,FALSE)</f>
        <v>retail</v>
      </c>
      <c r="J3132">
        <f t="shared" si="2319"/>
        <v>2009</v>
      </c>
      <c r="K3132">
        <f t="shared" si="2320"/>
        <v>497.11</v>
      </c>
      <c r="L3132">
        <f t="shared" si="2321"/>
        <v>1588</v>
      </c>
      <c r="M3132" t="str">
        <f t="shared" si="2322"/>
        <v>United States</v>
      </c>
      <c r="N3132">
        <f t="shared" si="2323"/>
        <v>0</v>
      </c>
      <c r="O3132" t="str">
        <f t="shared" si="2324"/>
        <v>MG</v>
      </c>
      <c r="P3132">
        <f t="shared" si="2316"/>
        <v>55</v>
      </c>
      <c r="Q3132" t="str">
        <f t="shared" si="2317"/>
        <v>Summer Sewald</v>
      </c>
      <c r="R3132" t="str">
        <f t="shared" si="2318"/>
        <v>West</v>
      </c>
    </row>
    <row r="3133" spans="1:18">
      <c r="A3133" t="s">
        <v>3297</v>
      </c>
      <c r="B3133" t="s">
        <v>15</v>
      </c>
      <c r="C3133" t="s">
        <v>55</v>
      </c>
      <c r="D3133" t="s">
        <v>226</v>
      </c>
      <c r="E3133" t="s">
        <v>52</v>
      </c>
      <c r="F3133" s="1">
        <v>42913</v>
      </c>
      <c r="G3133" s="1">
        <v>42922</v>
      </c>
      <c r="H3133">
        <v>0</v>
      </c>
      <c r="I3133" t="str">
        <f>VLOOKUP(pipeline!D3133,account,2,FALSE)</f>
        <v>medical</v>
      </c>
      <c r="J3133">
        <f t="shared" si="2319"/>
        <v>2017</v>
      </c>
      <c r="K3133">
        <f t="shared" si="2320"/>
        <v>4.54</v>
      </c>
      <c r="L3133">
        <f t="shared" si="2321"/>
        <v>9</v>
      </c>
      <c r="M3133" t="str">
        <f t="shared" si="2322"/>
        <v>United States</v>
      </c>
      <c r="N3133">
        <f t="shared" si="2323"/>
        <v>0</v>
      </c>
      <c r="O3133" t="str">
        <f t="shared" si="2324"/>
        <v>GTX</v>
      </c>
      <c r="P3133">
        <f t="shared" si="2316"/>
        <v>550</v>
      </c>
      <c r="Q3133" t="str">
        <f t="shared" si="2317"/>
        <v>Celia Rouche</v>
      </c>
      <c r="R3133" t="str">
        <f t="shared" si="2318"/>
        <v>West</v>
      </c>
    </row>
    <row r="3134" spans="1:18">
      <c r="A3134" t="s">
        <v>3298</v>
      </c>
      <c r="B3134" t="s">
        <v>28</v>
      </c>
      <c r="C3134" t="s">
        <v>58</v>
      </c>
      <c r="D3134" t="s">
        <v>221</v>
      </c>
      <c r="E3134" t="s">
        <v>50</v>
      </c>
      <c r="F3134" s="1">
        <v>42913</v>
      </c>
      <c r="G3134" s="1">
        <v>42918</v>
      </c>
      <c r="H3134">
        <v>1176</v>
      </c>
      <c r="I3134" t="str">
        <f>VLOOKUP(pipeline!D3134,account,2,FALSE)</f>
        <v>technolgy</v>
      </c>
      <c r="J3134">
        <f t="shared" si="2319"/>
        <v>2000</v>
      </c>
      <c r="K3134">
        <f t="shared" si="2320"/>
        <v>1223.72</v>
      </c>
      <c r="L3134">
        <f t="shared" si="2321"/>
        <v>2497</v>
      </c>
      <c r="M3134" t="str">
        <f t="shared" si="2322"/>
        <v>Norway</v>
      </c>
      <c r="N3134">
        <f t="shared" si="2323"/>
        <v>0</v>
      </c>
      <c r="O3134" t="str">
        <f t="shared" si="2324"/>
        <v>GTX</v>
      </c>
      <c r="P3134">
        <f t="shared" si="2316"/>
        <v>1096</v>
      </c>
      <c r="Q3134" t="str">
        <f t="shared" si="2317"/>
        <v>Melvin Marxen</v>
      </c>
      <c r="R3134" t="str">
        <f t="shared" si="2318"/>
        <v>Central</v>
      </c>
    </row>
    <row r="3135" spans="1:18">
      <c r="A3135" t="s">
        <v>3299</v>
      </c>
      <c r="B3135" t="s">
        <v>22</v>
      </c>
      <c r="C3135" t="s">
        <v>59</v>
      </c>
      <c r="D3135" t="s">
        <v>158</v>
      </c>
      <c r="E3135" t="s">
        <v>52</v>
      </c>
      <c r="F3135" s="1">
        <v>42913</v>
      </c>
      <c r="G3135" s="1">
        <v>42924</v>
      </c>
      <c r="H3135">
        <v>0</v>
      </c>
      <c r="I3135" t="str">
        <f>VLOOKUP(pipeline!D3135,account,2,FALSE)</f>
        <v>finance</v>
      </c>
      <c r="J3135">
        <f t="shared" si="2319"/>
        <v>2006</v>
      </c>
      <c r="K3135">
        <f t="shared" si="2320"/>
        <v>1102.43</v>
      </c>
      <c r="L3135">
        <f t="shared" si="2321"/>
        <v>1759</v>
      </c>
      <c r="M3135" t="str">
        <f t="shared" si="2322"/>
        <v>United States</v>
      </c>
      <c r="N3135">
        <f t="shared" si="2323"/>
        <v>0</v>
      </c>
      <c r="O3135" t="str">
        <f t="shared" si="2324"/>
        <v>GTX</v>
      </c>
      <c r="P3135">
        <f t="shared" si="2316"/>
        <v>5482</v>
      </c>
      <c r="Q3135" t="str">
        <f t="shared" si="2317"/>
        <v>Dustin Brinkmann</v>
      </c>
      <c r="R3135" t="str">
        <f t="shared" si="2318"/>
        <v>Central</v>
      </c>
    </row>
    <row r="3136" spans="1:18">
      <c r="A3136" t="s">
        <v>3300</v>
      </c>
      <c r="B3136" t="s">
        <v>22</v>
      </c>
      <c r="C3136" t="s">
        <v>55</v>
      </c>
      <c r="D3136" t="s">
        <v>198</v>
      </c>
      <c r="E3136" t="s">
        <v>50</v>
      </c>
      <c r="F3136" s="1">
        <v>42913</v>
      </c>
      <c r="G3136" s="1">
        <v>42921</v>
      </c>
      <c r="H3136">
        <v>541</v>
      </c>
      <c r="I3136" t="str">
        <f>VLOOKUP(pipeline!D3136,account,2,FALSE)</f>
        <v>employment</v>
      </c>
      <c r="J3136">
        <f t="shared" si="2319"/>
        <v>1997</v>
      </c>
      <c r="K3136">
        <f t="shared" si="2320"/>
        <v>291.27</v>
      </c>
      <c r="L3136">
        <f t="shared" si="2321"/>
        <v>586</v>
      </c>
      <c r="M3136" t="str">
        <f t="shared" si="2322"/>
        <v>United States</v>
      </c>
      <c r="N3136">
        <f t="shared" si="2323"/>
        <v>0</v>
      </c>
      <c r="O3136" t="str">
        <f t="shared" si="2324"/>
        <v>GTX</v>
      </c>
      <c r="P3136">
        <f t="shared" si="2316"/>
        <v>550</v>
      </c>
      <c r="Q3136" t="str">
        <f t="shared" si="2317"/>
        <v>Dustin Brinkmann</v>
      </c>
      <c r="R3136" t="str">
        <f t="shared" si="2318"/>
        <v>Central</v>
      </c>
    </row>
    <row r="3137" spans="1:18">
      <c r="A3137" t="s">
        <v>3301</v>
      </c>
      <c r="B3137" t="s">
        <v>29</v>
      </c>
      <c r="C3137" t="s">
        <v>59</v>
      </c>
      <c r="D3137" t="s">
        <v>216</v>
      </c>
      <c r="E3137" t="s">
        <v>50</v>
      </c>
      <c r="F3137" s="1">
        <v>42913</v>
      </c>
      <c r="G3137" s="1">
        <v>42917</v>
      </c>
      <c r="H3137">
        <v>4766</v>
      </c>
      <c r="I3137" t="str">
        <f>VLOOKUP(pipeline!D3137,account,2,FALSE)</f>
        <v>entertainment</v>
      </c>
      <c r="J3137">
        <f t="shared" si="2319"/>
        <v>1998</v>
      </c>
      <c r="K3137">
        <f t="shared" si="2320"/>
        <v>217.87</v>
      </c>
      <c r="L3137">
        <f t="shared" si="2321"/>
        <v>551</v>
      </c>
      <c r="M3137" t="str">
        <f t="shared" si="2322"/>
        <v>United States</v>
      </c>
      <c r="N3137">
        <f t="shared" si="2323"/>
        <v>0</v>
      </c>
      <c r="O3137" t="str">
        <f t="shared" si="2324"/>
        <v>GTX</v>
      </c>
      <c r="P3137">
        <f t="shared" si="2316"/>
        <v>5482</v>
      </c>
      <c r="Q3137" t="str">
        <f t="shared" si="2317"/>
        <v>Melvin Marxen</v>
      </c>
      <c r="R3137" t="str">
        <f t="shared" si="2318"/>
        <v>Central</v>
      </c>
    </row>
    <row r="3138" spans="1:18">
      <c r="A3138" t="s">
        <v>3302</v>
      </c>
      <c r="B3138" t="s">
        <v>35</v>
      </c>
      <c r="C3138" t="s">
        <v>57</v>
      </c>
      <c r="D3138" t="s">
        <v>463</v>
      </c>
      <c r="E3138" t="s">
        <v>52</v>
      </c>
      <c r="F3138" s="1">
        <v>42913</v>
      </c>
      <c r="G3138" s="1">
        <v>42984</v>
      </c>
      <c r="H3138">
        <v>0</v>
      </c>
      <c r="I3138" t="str">
        <f>VLOOKUP(pipeline!D3138,account,2,FALSE)</f>
        <v>technolgy</v>
      </c>
      <c r="J3138">
        <f t="shared" si="2319"/>
        <v>2011</v>
      </c>
      <c r="K3138">
        <f t="shared" si="2320"/>
        <v>527.11</v>
      </c>
      <c r="L3138">
        <f t="shared" si="2321"/>
        <v>1428</v>
      </c>
      <c r="M3138" t="str">
        <f t="shared" si="2322"/>
        <v>United States</v>
      </c>
      <c r="N3138" t="str">
        <f t="shared" si="2323"/>
        <v>Acme Corporation</v>
      </c>
      <c r="O3138" t="str">
        <f t="shared" si="2324"/>
        <v>MG</v>
      </c>
      <c r="P3138">
        <f t="shared" si="2316"/>
        <v>3393</v>
      </c>
      <c r="Q3138" t="str">
        <f t="shared" si="2317"/>
        <v>Rocco Neubert</v>
      </c>
      <c r="R3138" t="str">
        <f t="shared" si="2318"/>
        <v>East</v>
      </c>
    </row>
    <row r="3139" spans="1:18">
      <c r="A3139" t="s">
        <v>3303</v>
      </c>
      <c r="B3139" t="s">
        <v>23</v>
      </c>
      <c r="C3139" t="s">
        <v>57</v>
      </c>
      <c r="D3139" t="s">
        <v>170</v>
      </c>
      <c r="E3139" t="s">
        <v>50</v>
      </c>
      <c r="F3139" s="1">
        <v>42913</v>
      </c>
      <c r="G3139" s="1">
        <v>42990</v>
      </c>
      <c r="H3139">
        <v>3046</v>
      </c>
      <c r="I3139" t="str">
        <f>VLOOKUP(pipeline!D3139,account,2,FALSE)</f>
        <v>technolgy</v>
      </c>
      <c r="J3139">
        <f t="shared" si="2319"/>
        <v>1987</v>
      </c>
      <c r="K3139">
        <f t="shared" si="2320"/>
        <v>2938.67</v>
      </c>
      <c r="L3139">
        <f t="shared" si="2321"/>
        <v>8775</v>
      </c>
      <c r="M3139" t="str">
        <f t="shared" si="2322"/>
        <v>Panama</v>
      </c>
      <c r="N3139">
        <f t="shared" si="2323"/>
        <v>0</v>
      </c>
      <c r="O3139" t="str">
        <f t="shared" si="2324"/>
        <v>MG</v>
      </c>
      <c r="P3139">
        <f t="shared" si="2316"/>
        <v>3393</v>
      </c>
      <c r="Q3139" t="str">
        <f t="shared" si="2317"/>
        <v>Dustin Brinkmann</v>
      </c>
      <c r="R3139" t="str">
        <f t="shared" si="2318"/>
        <v>Central</v>
      </c>
    </row>
    <row r="3140" spans="1:18">
      <c r="A3140" t="s">
        <v>3304</v>
      </c>
      <c r="B3140" t="s">
        <v>23</v>
      </c>
      <c r="C3140" t="s">
        <v>57</v>
      </c>
      <c r="D3140" t="s">
        <v>89</v>
      </c>
      <c r="E3140" t="s">
        <v>50</v>
      </c>
      <c r="F3140" s="1">
        <v>42913</v>
      </c>
      <c r="G3140" s="1">
        <v>42920</v>
      </c>
      <c r="H3140">
        <v>3548</v>
      </c>
      <c r="I3140" t="str">
        <f>VLOOKUP(pipeline!D3140,account,2,FALSE)</f>
        <v>medical</v>
      </c>
      <c r="J3140">
        <f t="shared" si="2319"/>
        <v>1992</v>
      </c>
      <c r="K3140">
        <f t="shared" si="2320"/>
        <v>3922.42</v>
      </c>
      <c r="L3140">
        <f t="shared" si="2321"/>
        <v>6837</v>
      </c>
      <c r="M3140" t="str">
        <f t="shared" si="2322"/>
        <v>United States</v>
      </c>
      <c r="N3140">
        <f t="shared" si="2323"/>
        <v>0</v>
      </c>
      <c r="O3140" t="str">
        <f t="shared" si="2324"/>
        <v>MG</v>
      </c>
      <c r="P3140">
        <f t="shared" si="2316"/>
        <v>3393</v>
      </c>
      <c r="Q3140" t="str">
        <f t="shared" si="2317"/>
        <v>Dustin Brinkmann</v>
      </c>
      <c r="R3140" t="str">
        <f t="shared" si="2318"/>
        <v>Central</v>
      </c>
    </row>
    <row r="3141" spans="1:18">
      <c r="A3141" t="s">
        <v>3305</v>
      </c>
      <c r="B3141" t="s">
        <v>17</v>
      </c>
      <c r="C3141" t="s">
        <v>57</v>
      </c>
      <c r="D3141" t="s">
        <v>110</v>
      </c>
      <c r="E3141" t="s">
        <v>52</v>
      </c>
      <c r="F3141" s="1">
        <v>42913</v>
      </c>
      <c r="G3141" s="1">
        <v>42922</v>
      </c>
      <c r="H3141">
        <v>0</v>
      </c>
      <c r="I3141" t="str">
        <f>VLOOKUP(pipeline!D3141,account,2,FALSE)</f>
        <v>telecommunications</v>
      </c>
      <c r="J3141">
        <f t="shared" si="2319"/>
        <v>1994</v>
      </c>
      <c r="K3141">
        <f t="shared" si="2320"/>
        <v>1188.42</v>
      </c>
      <c r="L3141">
        <f t="shared" si="2321"/>
        <v>3015</v>
      </c>
      <c r="M3141" t="str">
        <f t="shared" si="2322"/>
        <v>United States</v>
      </c>
      <c r="N3141">
        <f t="shared" si="2323"/>
        <v>0</v>
      </c>
      <c r="O3141" t="str">
        <f t="shared" si="2324"/>
        <v>MG</v>
      </c>
      <c r="P3141">
        <f t="shared" si="2316"/>
        <v>3393</v>
      </c>
      <c r="Q3141" t="str">
        <f t="shared" si="2317"/>
        <v>Celia Rouche</v>
      </c>
      <c r="R3141" t="str">
        <f t="shared" si="2318"/>
        <v>West</v>
      </c>
    </row>
    <row r="3142" spans="1:18">
      <c r="A3142" t="s">
        <v>3306</v>
      </c>
      <c r="B3142" t="s">
        <v>17</v>
      </c>
      <c r="C3142" t="s">
        <v>57</v>
      </c>
      <c r="D3142" t="s">
        <v>110</v>
      </c>
      <c r="E3142" t="s">
        <v>50</v>
      </c>
      <c r="F3142" s="1">
        <v>42913</v>
      </c>
      <c r="G3142" s="1">
        <v>42923</v>
      </c>
      <c r="H3142">
        <v>3615</v>
      </c>
      <c r="I3142" t="str">
        <f>VLOOKUP(pipeline!D3142,account,2,FALSE)</f>
        <v>telecommunications</v>
      </c>
      <c r="J3142">
        <f t="shared" si="2319"/>
        <v>1994</v>
      </c>
      <c r="K3142">
        <f t="shared" si="2320"/>
        <v>1188.42</v>
      </c>
      <c r="L3142">
        <f t="shared" si="2321"/>
        <v>3015</v>
      </c>
      <c r="M3142" t="str">
        <f t="shared" si="2322"/>
        <v>United States</v>
      </c>
      <c r="N3142">
        <f t="shared" si="2323"/>
        <v>0</v>
      </c>
      <c r="O3142" t="str">
        <f t="shared" si="2324"/>
        <v>MG</v>
      </c>
      <c r="P3142">
        <f t="shared" si="2316"/>
        <v>3393</v>
      </c>
      <c r="Q3142" t="str">
        <f t="shared" si="2317"/>
        <v>Celia Rouche</v>
      </c>
      <c r="R3142" t="str">
        <f t="shared" si="2318"/>
        <v>West</v>
      </c>
    </row>
    <row r="3143" spans="1:18">
      <c r="A3143" t="s">
        <v>3307</v>
      </c>
      <c r="B3143" t="s">
        <v>19</v>
      </c>
      <c r="C3143" t="s">
        <v>55</v>
      </c>
      <c r="D3143" t="s">
        <v>147</v>
      </c>
      <c r="E3143" t="s">
        <v>50</v>
      </c>
      <c r="F3143" s="1">
        <v>42914</v>
      </c>
      <c r="G3143" s="1">
        <v>42989</v>
      </c>
      <c r="H3143">
        <v>631</v>
      </c>
      <c r="I3143" t="str">
        <f>VLOOKUP(pipeline!D3143,account,2,FALSE)</f>
        <v>retail</v>
      </c>
      <c r="J3143">
        <f t="shared" ref="J3143:J3162" si="2325">VLOOKUP(D3143,account,3,FALSE)</f>
        <v>2007</v>
      </c>
      <c r="K3143">
        <f t="shared" ref="K3143:K3162" si="2326">VLOOKUP(D3143,account,4,FALSE)</f>
        <v>894.33</v>
      </c>
      <c r="L3143">
        <f t="shared" ref="L3143:L3162" si="2327">VLOOKUP(D3143,account,5,FALSE)</f>
        <v>1635</v>
      </c>
      <c r="M3143" t="str">
        <f t="shared" ref="M3143:M3162" si="2328">VLOOKUP(D3143,account,6,FALSE)</f>
        <v>Italy</v>
      </c>
      <c r="N3143">
        <f t="shared" ref="N3143:N3162" si="2329">VLOOKUP(D3143,accounts,7,FALSE)</f>
        <v>0</v>
      </c>
      <c r="O3143" t="str">
        <f t="shared" ref="O3143:O3162" si="2330">VLOOKUP(C3143,products,2,FALSE)</f>
        <v>GTX</v>
      </c>
      <c r="P3143">
        <f t="shared" si="2316"/>
        <v>550</v>
      </c>
      <c r="Q3143" t="str">
        <f t="shared" si="2317"/>
        <v>Dustin Brinkmann</v>
      </c>
      <c r="R3143" t="str">
        <f t="shared" si="2318"/>
        <v>Central</v>
      </c>
    </row>
    <row r="3144" spans="1:18">
      <c r="A3144" t="s">
        <v>3308</v>
      </c>
      <c r="B3144" t="s">
        <v>32</v>
      </c>
      <c r="C3144" t="s">
        <v>55</v>
      </c>
      <c r="D3144" t="s">
        <v>174</v>
      </c>
      <c r="E3144" t="s">
        <v>52</v>
      </c>
      <c r="F3144" s="1">
        <v>42914</v>
      </c>
      <c r="G3144" s="1">
        <v>42917</v>
      </c>
      <c r="H3144">
        <v>0</v>
      </c>
      <c r="I3144" t="str">
        <f>VLOOKUP(pipeline!D3144,account,2,FALSE)</f>
        <v>software</v>
      </c>
      <c r="J3144">
        <f t="shared" si="2325"/>
        <v>1982</v>
      </c>
      <c r="K3144">
        <f t="shared" si="2326"/>
        <v>11698.03</v>
      </c>
      <c r="L3144">
        <f t="shared" si="2327"/>
        <v>34288</v>
      </c>
      <c r="M3144" t="str">
        <f t="shared" si="2328"/>
        <v>United States</v>
      </c>
      <c r="N3144">
        <f t="shared" si="2329"/>
        <v>0</v>
      </c>
      <c r="O3144" t="str">
        <f t="shared" si="2330"/>
        <v>GTX</v>
      </c>
      <c r="P3144">
        <f t="shared" si="2316"/>
        <v>550</v>
      </c>
      <c r="Q3144" t="str">
        <f t="shared" si="2317"/>
        <v>Rocco Neubert</v>
      </c>
      <c r="R3144" t="str">
        <f t="shared" si="2318"/>
        <v>East</v>
      </c>
    </row>
    <row r="3145" spans="1:18">
      <c r="A3145" t="s">
        <v>3309</v>
      </c>
      <c r="B3145" t="s">
        <v>20</v>
      </c>
      <c r="C3145" t="s">
        <v>55</v>
      </c>
      <c r="D3145" t="s">
        <v>306</v>
      </c>
      <c r="E3145" t="s">
        <v>52</v>
      </c>
      <c r="F3145" s="1">
        <v>42914</v>
      </c>
      <c r="G3145" s="1">
        <v>42958</v>
      </c>
      <c r="H3145">
        <v>0</v>
      </c>
      <c r="I3145" t="str">
        <f>VLOOKUP(pipeline!D3145,account,2,FALSE)</f>
        <v>technolgy</v>
      </c>
      <c r="J3145">
        <f t="shared" si="2325"/>
        <v>1997</v>
      </c>
      <c r="K3145">
        <f t="shared" si="2326"/>
        <v>8170.38</v>
      </c>
      <c r="L3145">
        <f t="shared" si="2327"/>
        <v>16499</v>
      </c>
      <c r="M3145" t="str">
        <f t="shared" si="2328"/>
        <v>Korea</v>
      </c>
      <c r="N3145">
        <f t="shared" si="2329"/>
        <v>0</v>
      </c>
      <c r="O3145" t="str">
        <f t="shared" si="2330"/>
        <v>GTX</v>
      </c>
      <c r="P3145">
        <f t="shared" si="2316"/>
        <v>550</v>
      </c>
      <c r="Q3145" t="str">
        <f t="shared" si="2317"/>
        <v>Dustin Brinkmann</v>
      </c>
      <c r="R3145" t="str">
        <f t="shared" si="2318"/>
        <v>Central</v>
      </c>
    </row>
    <row r="3146" spans="1:18">
      <c r="A3146" t="s">
        <v>3310</v>
      </c>
      <c r="B3146" t="s">
        <v>20</v>
      </c>
      <c r="C3146" t="s">
        <v>56</v>
      </c>
      <c r="D3146" t="s">
        <v>147</v>
      </c>
      <c r="E3146" t="s">
        <v>52</v>
      </c>
      <c r="F3146" s="1">
        <v>42914</v>
      </c>
      <c r="G3146" s="1">
        <v>42923</v>
      </c>
      <c r="H3146">
        <v>0</v>
      </c>
      <c r="I3146" t="str">
        <f>VLOOKUP(pipeline!D3146,account,2,FALSE)</f>
        <v>retail</v>
      </c>
      <c r="J3146">
        <f t="shared" si="2325"/>
        <v>2007</v>
      </c>
      <c r="K3146">
        <f t="shared" si="2326"/>
        <v>894.33</v>
      </c>
      <c r="L3146">
        <f t="shared" si="2327"/>
        <v>1635</v>
      </c>
      <c r="M3146" t="str">
        <f t="shared" si="2328"/>
        <v>Italy</v>
      </c>
      <c r="N3146">
        <f t="shared" si="2329"/>
        <v>0</v>
      </c>
      <c r="O3146" t="str">
        <f t="shared" si="2330"/>
        <v>MG</v>
      </c>
      <c r="P3146">
        <f t="shared" si="2316"/>
        <v>55</v>
      </c>
      <c r="Q3146" t="str">
        <f t="shared" si="2317"/>
        <v>Dustin Brinkmann</v>
      </c>
      <c r="R3146" t="str">
        <f t="shared" si="2318"/>
        <v>Central</v>
      </c>
    </row>
    <row r="3147" spans="1:18">
      <c r="A3147" t="s">
        <v>3311</v>
      </c>
      <c r="B3147" t="s">
        <v>25</v>
      </c>
      <c r="C3147" t="s">
        <v>56</v>
      </c>
      <c r="D3147" t="s">
        <v>184</v>
      </c>
      <c r="E3147" t="s">
        <v>50</v>
      </c>
      <c r="F3147" s="1">
        <v>42914</v>
      </c>
      <c r="G3147" s="1">
        <v>43007</v>
      </c>
      <c r="H3147">
        <v>54</v>
      </c>
      <c r="I3147" t="str">
        <f>VLOOKUP(pipeline!D3147,account,2,FALSE)</f>
        <v>retail</v>
      </c>
      <c r="J3147">
        <f t="shared" si="2325"/>
        <v>1995</v>
      </c>
      <c r="K3147">
        <f t="shared" si="2326"/>
        <v>332.43</v>
      </c>
      <c r="L3147">
        <f t="shared" si="2327"/>
        <v>799</v>
      </c>
      <c r="M3147" t="str">
        <f t="shared" si="2328"/>
        <v>United States</v>
      </c>
      <c r="N3147">
        <f t="shared" si="2329"/>
        <v>0</v>
      </c>
      <c r="O3147" t="str">
        <f t="shared" si="2330"/>
        <v>MG</v>
      </c>
      <c r="P3147">
        <f t="shared" si="2316"/>
        <v>55</v>
      </c>
      <c r="Q3147" t="str">
        <f t="shared" si="2317"/>
        <v>Melvin Marxen</v>
      </c>
      <c r="R3147" t="str">
        <f t="shared" si="2318"/>
        <v>Central</v>
      </c>
    </row>
    <row r="3148" spans="1:18">
      <c r="A3148" t="s">
        <v>3312</v>
      </c>
      <c r="B3148" t="s">
        <v>13</v>
      </c>
      <c r="C3148" t="s">
        <v>57</v>
      </c>
      <c r="D3148" t="s">
        <v>174</v>
      </c>
      <c r="E3148" t="s">
        <v>52</v>
      </c>
      <c r="F3148" s="1">
        <v>42914</v>
      </c>
      <c r="G3148" s="1">
        <v>42923</v>
      </c>
      <c r="H3148">
        <v>0</v>
      </c>
      <c r="I3148" t="str">
        <f>VLOOKUP(pipeline!D3148,account,2,FALSE)</f>
        <v>software</v>
      </c>
      <c r="J3148">
        <f t="shared" si="2325"/>
        <v>1982</v>
      </c>
      <c r="K3148">
        <f t="shared" si="2326"/>
        <v>11698.03</v>
      </c>
      <c r="L3148">
        <f t="shared" si="2327"/>
        <v>34288</v>
      </c>
      <c r="M3148" t="str">
        <f t="shared" si="2328"/>
        <v>United States</v>
      </c>
      <c r="N3148">
        <f t="shared" si="2329"/>
        <v>0</v>
      </c>
      <c r="O3148" t="str">
        <f t="shared" si="2330"/>
        <v>MG</v>
      </c>
      <c r="P3148">
        <f t="shared" si="2316"/>
        <v>3393</v>
      </c>
      <c r="Q3148" t="str">
        <f t="shared" si="2317"/>
        <v>Celia Rouche</v>
      </c>
      <c r="R3148" t="str">
        <f t="shared" si="2318"/>
        <v>West</v>
      </c>
    </row>
    <row r="3149" spans="1:18">
      <c r="A3149" t="s">
        <v>3313</v>
      </c>
      <c r="B3149" t="s">
        <v>26</v>
      </c>
      <c r="C3149" t="s">
        <v>58</v>
      </c>
      <c r="D3149" t="s">
        <v>145</v>
      </c>
      <c r="E3149" t="s">
        <v>52</v>
      </c>
      <c r="F3149" s="1">
        <v>42914</v>
      </c>
      <c r="G3149" s="1">
        <v>42976</v>
      </c>
      <c r="H3149">
        <v>0</v>
      </c>
      <c r="I3149" t="str">
        <f>VLOOKUP(pipeline!D3149,account,2,FALSE)</f>
        <v>marketing</v>
      </c>
      <c r="J3149">
        <f t="shared" si="2325"/>
        <v>1985</v>
      </c>
      <c r="K3149">
        <f t="shared" si="2326"/>
        <v>375.43</v>
      </c>
      <c r="L3149">
        <f t="shared" si="2327"/>
        <v>1190</v>
      </c>
      <c r="M3149" t="str">
        <f t="shared" si="2328"/>
        <v>United States</v>
      </c>
      <c r="N3149">
        <f t="shared" si="2329"/>
        <v>0</v>
      </c>
      <c r="O3149" t="str">
        <f t="shared" si="2330"/>
        <v>GTX</v>
      </c>
      <c r="P3149">
        <f t="shared" si="2316"/>
        <v>1096</v>
      </c>
      <c r="Q3149" t="str">
        <f t="shared" si="2317"/>
        <v>Melvin Marxen</v>
      </c>
      <c r="R3149" t="str">
        <f t="shared" si="2318"/>
        <v>Central</v>
      </c>
    </row>
    <row r="3150" spans="1:18">
      <c r="A3150" t="s">
        <v>3314</v>
      </c>
      <c r="B3150" t="s">
        <v>26</v>
      </c>
      <c r="C3150" t="s">
        <v>56</v>
      </c>
      <c r="D3150" t="s">
        <v>145</v>
      </c>
      <c r="E3150" t="s">
        <v>52</v>
      </c>
      <c r="F3150" s="1">
        <v>42914</v>
      </c>
      <c r="G3150" s="1">
        <v>42925</v>
      </c>
      <c r="H3150">
        <v>0</v>
      </c>
      <c r="I3150" t="str">
        <f>VLOOKUP(pipeline!D3150,account,2,FALSE)</f>
        <v>marketing</v>
      </c>
      <c r="J3150">
        <f t="shared" si="2325"/>
        <v>1985</v>
      </c>
      <c r="K3150">
        <f t="shared" si="2326"/>
        <v>375.43</v>
      </c>
      <c r="L3150">
        <f t="shared" si="2327"/>
        <v>1190</v>
      </c>
      <c r="M3150" t="str">
        <f t="shared" si="2328"/>
        <v>United States</v>
      </c>
      <c r="N3150">
        <f t="shared" si="2329"/>
        <v>0</v>
      </c>
      <c r="O3150" t="str">
        <f t="shared" si="2330"/>
        <v>MG</v>
      </c>
      <c r="P3150">
        <f t="shared" si="2316"/>
        <v>55</v>
      </c>
      <c r="Q3150" t="str">
        <f t="shared" si="2317"/>
        <v>Melvin Marxen</v>
      </c>
      <c r="R3150" t="str">
        <f t="shared" si="2318"/>
        <v>Central</v>
      </c>
    </row>
    <row r="3151" spans="1:18">
      <c r="A3151" t="s">
        <v>3315</v>
      </c>
      <c r="B3151" t="s">
        <v>26</v>
      </c>
      <c r="C3151" t="s">
        <v>57</v>
      </c>
      <c r="D3151" t="s">
        <v>149</v>
      </c>
      <c r="E3151" t="s">
        <v>50</v>
      </c>
      <c r="F3151" s="1">
        <v>42914</v>
      </c>
      <c r="G3151" s="1">
        <v>42923</v>
      </c>
      <c r="H3151">
        <v>3865</v>
      </c>
      <c r="I3151" t="str">
        <f>VLOOKUP(pipeline!D3151,account,2,FALSE)</f>
        <v>technolgy</v>
      </c>
      <c r="J3151">
        <f t="shared" si="2325"/>
        <v>2005</v>
      </c>
      <c r="K3151">
        <f t="shared" si="2326"/>
        <v>1520.66</v>
      </c>
      <c r="L3151">
        <f t="shared" si="2327"/>
        <v>1806</v>
      </c>
      <c r="M3151" t="str">
        <f t="shared" si="2328"/>
        <v>United States</v>
      </c>
      <c r="N3151">
        <f t="shared" si="2329"/>
        <v>0</v>
      </c>
      <c r="O3151" t="str">
        <f t="shared" si="2330"/>
        <v>MG</v>
      </c>
      <c r="P3151">
        <f t="shared" si="2316"/>
        <v>3393</v>
      </c>
      <c r="Q3151" t="str">
        <f t="shared" si="2317"/>
        <v>Melvin Marxen</v>
      </c>
      <c r="R3151" t="str">
        <f t="shared" si="2318"/>
        <v>Central</v>
      </c>
    </row>
    <row r="3152" spans="1:18">
      <c r="A3152" t="s">
        <v>3316</v>
      </c>
      <c r="B3152" t="s">
        <v>14</v>
      </c>
      <c r="C3152" t="s">
        <v>57</v>
      </c>
      <c r="D3152" t="s">
        <v>210</v>
      </c>
      <c r="E3152" t="s">
        <v>52</v>
      </c>
      <c r="F3152" s="1">
        <v>42914</v>
      </c>
      <c r="G3152" s="1">
        <v>42992</v>
      </c>
      <c r="H3152">
        <v>0</v>
      </c>
      <c r="I3152" t="str">
        <f>VLOOKUP(pipeline!D3152,account,2,FALSE)</f>
        <v>technolgy</v>
      </c>
      <c r="J3152">
        <f t="shared" si="2325"/>
        <v>1980</v>
      </c>
      <c r="K3152">
        <f t="shared" si="2326"/>
        <v>7708.38</v>
      </c>
      <c r="L3152">
        <f t="shared" si="2327"/>
        <v>13756</v>
      </c>
      <c r="M3152" t="str">
        <f t="shared" si="2328"/>
        <v>United States</v>
      </c>
      <c r="N3152">
        <f t="shared" si="2329"/>
        <v>0</v>
      </c>
      <c r="O3152" t="str">
        <f t="shared" si="2330"/>
        <v>MG</v>
      </c>
      <c r="P3152">
        <f t="shared" si="2316"/>
        <v>3393</v>
      </c>
      <c r="Q3152" t="str">
        <f t="shared" si="2317"/>
        <v>Celia Rouche</v>
      </c>
      <c r="R3152" t="str">
        <f t="shared" si="2318"/>
        <v>West</v>
      </c>
    </row>
    <row r="3153" spans="1:18">
      <c r="A3153" t="s">
        <v>3317</v>
      </c>
      <c r="B3153" t="s">
        <v>37</v>
      </c>
      <c r="C3153" t="s">
        <v>55</v>
      </c>
      <c r="D3153" t="s">
        <v>266</v>
      </c>
      <c r="E3153" t="s">
        <v>50</v>
      </c>
      <c r="F3153" s="1">
        <v>42914</v>
      </c>
      <c r="G3153" s="1">
        <v>42957</v>
      </c>
      <c r="H3153">
        <v>553</v>
      </c>
      <c r="I3153" t="str">
        <f>VLOOKUP(pipeline!D3153,account,2,FALSE)</f>
        <v>finance</v>
      </c>
      <c r="J3153">
        <f t="shared" si="2325"/>
        <v>1993</v>
      </c>
      <c r="K3153">
        <f t="shared" si="2326"/>
        <v>7537.24</v>
      </c>
      <c r="L3153">
        <f t="shared" si="2327"/>
        <v>20293</v>
      </c>
      <c r="M3153" t="str">
        <f t="shared" si="2328"/>
        <v>United States</v>
      </c>
      <c r="N3153">
        <f t="shared" si="2329"/>
        <v>0</v>
      </c>
      <c r="O3153" t="str">
        <f t="shared" si="2330"/>
        <v>GTX</v>
      </c>
      <c r="P3153">
        <f t="shared" ref="P3153:P3158" si="2331">VLOOKUP(C3153,products,3,FALSE)</f>
        <v>550</v>
      </c>
      <c r="Q3153" t="str">
        <f t="shared" ref="Q3153:Q3158" si="2332">VLOOKUP(B3153,sales,2,FALSE)</f>
        <v>Summer Sewald</v>
      </c>
      <c r="R3153" t="str">
        <f t="shared" ref="R3153:R3158" si="2333">VLOOKUP(B3153,sales,3,FALSE)</f>
        <v>West</v>
      </c>
    </row>
    <row r="3154" spans="1:18">
      <c r="A3154" t="s">
        <v>3318</v>
      </c>
      <c r="B3154" t="s">
        <v>27</v>
      </c>
      <c r="C3154" t="s">
        <v>58</v>
      </c>
      <c r="D3154" t="s">
        <v>158</v>
      </c>
      <c r="E3154" t="s">
        <v>52</v>
      </c>
      <c r="F3154" s="1">
        <v>42914</v>
      </c>
      <c r="G3154" s="1">
        <v>42919</v>
      </c>
      <c r="H3154">
        <v>0</v>
      </c>
      <c r="I3154" t="str">
        <f>VLOOKUP(pipeline!D3154,account,2,FALSE)</f>
        <v>finance</v>
      </c>
      <c r="J3154">
        <f t="shared" si="2325"/>
        <v>2006</v>
      </c>
      <c r="K3154">
        <f t="shared" si="2326"/>
        <v>1102.43</v>
      </c>
      <c r="L3154">
        <f t="shared" si="2327"/>
        <v>1759</v>
      </c>
      <c r="M3154" t="str">
        <f t="shared" si="2328"/>
        <v>United States</v>
      </c>
      <c r="N3154">
        <f t="shared" si="2329"/>
        <v>0</v>
      </c>
      <c r="O3154" t="str">
        <f t="shared" si="2330"/>
        <v>GTX</v>
      </c>
      <c r="P3154">
        <f t="shared" si="2331"/>
        <v>1096</v>
      </c>
      <c r="Q3154" t="str">
        <f t="shared" si="2332"/>
        <v>Melvin Marxen</v>
      </c>
      <c r="R3154" t="str">
        <f t="shared" si="2333"/>
        <v>Central</v>
      </c>
    </row>
    <row r="3155" spans="1:18">
      <c r="A3155" t="s">
        <v>3319</v>
      </c>
      <c r="B3155" t="s">
        <v>27</v>
      </c>
      <c r="C3155" t="s">
        <v>57</v>
      </c>
      <c r="D3155" t="s">
        <v>208</v>
      </c>
      <c r="E3155" t="s">
        <v>52</v>
      </c>
      <c r="F3155" s="1">
        <v>42914</v>
      </c>
      <c r="G3155" s="1">
        <v>42921</v>
      </c>
      <c r="H3155">
        <v>0</v>
      </c>
      <c r="I3155" t="str">
        <f>VLOOKUP(pipeline!D3155,account,2,FALSE)</f>
        <v>software</v>
      </c>
      <c r="J3155">
        <f t="shared" si="2325"/>
        <v>1982</v>
      </c>
      <c r="K3155">
        <f t="shared" si="2326"/>
        <v>4618</v>
      </c>
      <c r="L3155">
        <f t="shared" si="2327"/>
        <v>10083</v>
      </c>
      <c r="M3155" t="str">
        <f t="shared" si="2328"/>
        <v>United States</v>
      </c>
      <c r="N3155">
        <f t="shared" si="2329"/>
        <v>0</v>
      </c>
      <c r="O3155" t="str">
        <f t="shared" si="2330"/>
        <v>MG</v>
      </c>
      <c r="P3155">
        <f t="shared" si="2331"/>
        <v>3393</v>
      </c>
      <c r="Q3155" t="str">
        <f t="shared" si="2332"/>
        <v>Melvin Marxen</v>
      </c>
      <c r="R3155" t="str">
        <f t="shared" si="2333"/>
        <v>Central</v>
      </c>
    </row>
    <row r="3156" spans="1:18">
      <c r="A3156" t="s">
        <v>3320</v>
      </c>
      <c r="B3156" t="s">
        <v>27</v>
      </c>
      <c r="C3156" t="s">
        <v>55</v>
      </c>
      <c r="D3156" t="s">
        <v>89</v>
      </c>
      <c r="E3156" t="s">
        <v>50</v>
      </c>
      <c r="F3156" s="1">
        <v>42914</v>
      </c>
      <c r="G3156" s="1">
        <v>42980</v>
      </c>
      <c r="H3156">
        <v>501</v>
      </c>
      <c r="I3156" t="str">
        <f>VLOOKUP(pipeline!D3156,account,2,FALSE)</f>
        <v>medical</v>
      </c>
      <c r="J3156">
        <f t="shared" si="2325"/>
        <v>1992</v>
      </c>
      <c r="K3156">
        <f t="shared" si="2326"/>
        <v>3922.42</v>
      </c>
      <c r="L3156">
        <f t="shared" si="2327"/>
        <v>6837</v>
      </c>
      <c r="M3156" t="str">
        <f t="shared" si="2328"/>
        <v>United States</v>
      </c>
      <c r="N3156">
        <f t="shared" si="2329"/>
        <v>0</v>
      </c>
      <c r="O3156" t="str">
        <f t="shared" si="2330"/>
        <v>GTX</v>
      </c>
      <c r="P3156">
        <f t="shared" si="2331"/>
        <v>550</v>
      </c>
      <c r="Q3156" t="str">
        <f t="shared" si="2332"/>
        <v>Melvin Marxen</v>
      </c>
      <c r="R3156" t="str">
        <f t="shared" si="2333"/>
        <v>Central</v>
      </c>
    </row>
    <row r="3157" spans="1:18">
      <c r="A3157" t="s">
        <v>3321</v>
      </c>
      <c r="B3157" t="s">
        <v>39</v>
      </c>
      <c r="C3157" t="s">
        <v>55</v>
      </c>
      <c r="D3157" t="s">
        <v>91</v>
      </c>
      <c r="E3157" t="s">
        <v>50</v>
      </c>
      <c r="F3157" s="1">
        <v>42914</v>
      </c>
      <c r="G3157" s="1">
        <v>43005</v>
      </c>
      <c r="H3157">
        <v>539</v>
      </c>
      <c r="I3157" t="str">
        <f>VLOOKUP(pipeline!D3157,account,2,FALSE)</f>
        <v>retail</v>
      </c>
      <c r="J3157">
        <f t="shared" si="2325"/>
        <v>1989</v>
      </c>
      <c r="K3157">
        <f t="shared" si="2326"/>
        <v>1388.67</v>
      </c>
      <c r="L3157">
        <f t="shared" si="2327"/>
        <v>3583</v>
      </c>
      <c r="M3157" t="str">
        <f t="shared" si="2328"/>
        <v>United States</v>
      </c>
      <c r="N3157">
        <f t="shared" si="2329"/>
        <v>0</v>
      </c>
      <c r="O3157" t="str">
        <f t="shared" si="2330"/>
        <v>GTX</v>
      </c>
      <c r="P3157">
        <f t="shared" si="2331"/>
        <v>550</v>
      </c>
      <c r="Q3157" t="str">
        <f t="shared" si="2332"/>
        <v>Summer Sewald</v>
      </c>
      <c r="R3157" t="str">
        <f t="shared" si="2333"/>
        <v>West</v>
      </c>
    </row>
    <row r="3158" spans="1:18">
      <c r="A3158" t="s">
        <v>3322</v>
      </c>
      <c r="B3158" t="s">
        <v>39</v>
      </c>
      <c r="C3158" t="s">
        <v>58</v>
      </c>
      <c r="D3158" t="s">
        <v>273</v>
      </c>
      <c r="E3158" t="s">
        <v>50</v>
      </c>
      <c r="F3158" s="1">
        <v>42914</v>
      </c>
      <c r="G3158" s="1">
        <v>42920</v>
      </c>
      <c r="H3158">
        <v>1028</v>
      </c>
      <c r="I3158" t="str">
        <f>VLOOKUP(pipeline!D3158,account,2,FALSE)</f>
        <v>retail</v>
      </c>
      <c r="J3158">
        <f t="shared" si="2325"/>
        <v>1996</v>
      </c>
      <c r="K3158">
        <f t="shared" si="2326"/>
        <v>2214.94</v>
      </c>
      <c r="L3158">
        <f t="shared" si="2327"/>
        <v>5374</v>
      </c>
      <c r="M3158" t="str">
        <f t="shared" si="2328"/>
        <v>United States</v>
      </c>
      <c r="N3158">
        <f t="shared" si="2329"/>
        <v>0</v>
      </c>
      <c r="O3158" t="str">
        <f t="shared" si="2330"/>
        <v>GTX</v>
      </c>
      <c r="P3158">
        <f t="shared" si="2331"/>
        <v>1096</v>
      </c>
      <c r="Q3158" t="str">
        <f t="shared" si="2332"/>
        <v>Summer Sewald</v>
      </c>
      <c r="R3158" t="str">
        <f t="shared" si="2333"/>
        <v>West</v>
      </c>
    </row>
    <row r="3159" spans="1:18">
      <c r="A3159" t="s">
        <v>3323</v>
      </c>
      <c r="B3159" t="s">
        <v>21</v>
      </c>
      <c r="C3159" t="s">
        <v>55</v>
      </c>
      <c r="D3159" t="s">
        <v>158</v>
      </c>
      <c r="E3159" t="s">
        <v>50</v>
      </c>
      <c r="F3159" s="1">
        <v>42914</v>
      </c>
      <c r="G3159" s="1">
        <v>42958</v>
      </c>
      <c r="H3159">
        <v>560</v>
      </c>
      <c r="I3159" t="str">
        <f>VLOOKUP(pipeline!D3159,account,2,FALSE)</f>
        <v>finance</v>
      </c>
      <c r="J3159">
        <f t="shared" si="2325"/>
        <v>2006</v>
      </c>
      <c r="K3159">
        <f t="shared" si="2326"/>
        <v>1102.43</v>
      </c>
      <c r="L3159">
        <f t="shared" si="2327"/>
        <v>1759</v>
      </c>
      <c r="M3159" t="str">
        <f t="shared" si="2328"/>
        <v>United States</v>
      </c>
      <c r="N3159">
        <f t="shared" si="2329"/>
        <v>0</v>
      </c>
      <c r="O3159" t="str">
        <f t="shared" si="2330"/>
        <v>GTX</v>
      </c>
      <c r="P3159">
        <f t="shared" ref="P3159:P3169" si="2334">VLOOKUP(C3159,products,3,FALSE)</f>
        <v>550</v>
      </c>
      <c r="Q3159" t="str">
        <f t="shared" ref="Q3159:Q3169" si="2335">VLOOKUP(B3159,sales,2,FALSE)</f>
        <v>Dustin Brinkmann</v>
      </c>
      <c r="R3159" t="str">
        <f t="shared" ref="R3159:R3169" si="2336">VLOOKUP(B3159,sales,3,FALSE)</f>
        <v>Central</v>
      </c>
    </row>
    <row r="3160" spans="1:18">
      <c r="A3160" t="s">
        <v>3324</v>
      </c>
      <c r="B3160" t="s">
        <v>15</v>
      </c>
      <c r="C3160" t="s">
        <v>59</v>
      </c>
      <c r="D3160" t="s">
        <v>167</v>
      </c>
      <c r="E3160" t="s">
        <v>52</v>
      </c>
      <c r="F3160" s="1">
        <v>42914</v>
      </c>
      <c r="G3160" s="1">
        <v>42921</v>
      </c>
      <c r="H3160">
        <v>0</v>
      </c>
      <c r="I3160" t="str">
        <f>VLOOKUP(pipeline!D3160,account,2,FALSE)</f>
        <v>marketing</v>
      </c>
      <c r="J3160">
        <f t="shared" si="2325"/>
        <v>2000</v>
      </c>
      <c r="K3160">
        <f t="shared" si="2326"/>
        <v>2952.73</v>
      </c>
      <c r="L3160">
        <f t="shared" si="2327"/>
        <v>5107</v>
      </c>
      <c r="M3160" t="str">
        <f t="shared" si="2328"/>
        <v>United States</v>
      </c>
      <c r="N3160">
        <f t="shared" si="2329"/>
        <v>0</v>
      </c>
      <c r="O3160" t="str">
        <f t="shared" si="2330"/>
        <v>GTX</v>
      </c>
      <c r="P3160">
        <f t="shared" si="2334"/>
        <v>5482</v>
      </c>
      <c r="Q3160" t="str">
        <f t="shared" si="2335"/>
        <v>Celia Rouche</v>
      </c>
      <c r="R3160" t="str">
        <f t="shared" si="2336"/>
        <v>West</v>
      </c>
    </row>
    <row r="3161" spans="1:18">
      <c r="A3161" t="s">
        <v>3325</v>
      </c>
      <c r="B3161" t="s">
        <v>22</v>
      </c>
      <c r="C3161" t="s">
        <v>59</v>
      </c>
      <c r="D3161" t="s">
        <v>297</v>
      </c>
      <c r="E3161" t="s">
        <v>52</v>
      </c>
      <c r="F3161" s="1">
        <v>42914</v>
      </c>
      <c r="G3161" s="1">
        <v>42971</v>
      </c>
      <c r="H3161">
        <v>0</v>
      </c>
      <c r="I3161" t="str">
        <f>VLOOKUP(pipeline!D3161,account,2,FALSE)</f>
        <v>medical</v>
      </c>
      <c r="J3161">
        <f t="shared" si="2325"/>
        <v>1986</v>
      </c>
      <c r="K3161">
        <f t="shared" si="2326"/>
        <v>647.18</v>
      </c>
      <c r="L3161">
        <f t="shared" si="2327"/>
        <v>1185</v>
      </c>
      <c r="M3161" t="str">
        <f t="shared" si="2328"/>
        <v>Kenya</v>
      </c>
      <c r="N3161">
        <f t="shared" si="2329"/>
        <v>0</v>
      </c>
      <c r="O3161" t="str">
        <f t="shared" si="2330"/>
        <v>GTX</v>
      </c>
      <c r="P3161">
        <f t="shared" si="2334"/>
        <v>5482</v>
      </c>
      <c r="Q3161" t="str">
        <f t="shared" si="2335"/>
        <v>Dustin Brinkmann</v>
      </c>
      <c r="R3161" t="str">
        <f t="shared" si="2336"/>
        <v>Central</v>
      </c>
    </row>
    <row r="3162" spans="1:18">
      <c r="A3162" t="s">
        <v>3326</v>
      </c>
      <c r="B3162" t="s">
        <v>22</v>
      </c>
      <c r="C3162" t="s">
        <v>55</v>
      </c>
      <c r="D3162" t="s">
        <v>290</v>
      </c>
      <c r="E3162" t="s">
        <v>50</v>
      </c>
      <c r="F3162" s="1">
        <v>42914</v>
      </c>
      <c r="G3162" s="1">
        <v>43008</v>
      </c>
      <c r="H3162">
        <v>530</v>
      </c>
      <c r="I3162" t="str">
        <f>VLOOKUP(pipeline!D3162,account,2,FALSE)</f>
        <v>medical</v>
      </c>
      <c r="J3162">
        <f t="shared" si="2325"/>
        <v>2002</v>
      </c>
      <c r="K3162">
        <f t="shared" si="2326"/>
        <v>3178.24</v>
      </c>
      <c r="L3162">
        <f t="shared" si="2327"/>
        <v>4540</v>
      </c>
      <c r="M3162" t="str">
        <f t="shared" si="2328"/>
        <v>United States</v>
      </c>
      <c r="N3162">
        <f t="shared" si="2329"/>
        <v>0</v>
      </c>
      <c r="O3162" t="str">
        <f t="shared" si="2330"/>
        <v>GTX</v>
      </c>
      <c r="P3162">
        <f t="shared" si="2334"/>
        <v>550</v>
      </c>
      <c r="Q3162" t="str">
        <f t="shared" si="2335"/>
        <v>Dustin Brinkmann</v>
      </c>
      <c r="R3162" t="str">
        <f t="shared" si="2336"/>
        <v>Central</v>
      </c>
    </row>
    <row r="3163" spans="1:18">
      <c r="A3163" t="s">
        <v>3327</v>
      </c>
      <c r="B3163" t="s">
        <v>23</v>
      </c>
      <c r="C3163" t="s">
        <v>55</v>
      </c>
      <c r="D3163" t="s">
        <v>208</v>
      </c>
      <c r="E3163" t="s">
        <v>50</v>
      </c>
      <c r="F3163" s="1">
        <v>42914</v>
      </c>
      <c r="G3163" s="1">
        <v>42918</v>
      </c>
      <c r="H3163">
        <v>462</v>
      </c>
      <c r="I3163" t="str">
        <f>VLOOKUP(pipeline!D3163,account,2,FALSE)</f>
        <v>software</v>
      </c>
      <c r="J3163">
        <f t="shared" ref="J3163:J3169" si="2337">VLOOKUP(D3163,account,3,FALSE)</f>
        <v>1982</v>
      </c>
      <c r="K3163">
        <f t="shared" ref="K3163:K3169" si="2338">VLOOKUP(D3163,account,4,FALSE)</f>
        <v>4618</v>
      </c>
      <c r="L3163">
        <f t="shared" ref="L3163:L3169" si="2339">VLOOKUP(D3163,account,5,FALSE)</f>
        <v>10083</v>
      </c>
      <c r="M3163" t="str">
        <f t="shared" ref="M3163:M3169" si="2340">VLOOKUP(D3163,account,6,FALSE)</f>
        <v>United States</v>
      </c>
      <c r="N3163">
        <f t="shared" ref="N3163:N3169" si="2341">VLOOKUP(D3163,accounts,7,FALSE)</f>
        <v>0</v>
      </c>
      <c r="O3163" t="str">
        <f t="shared" ref="O3163:O3169" si="2342">VLOOKUP(C3163,products,2,FALSE)</f>
        <v>GTX</v>
      </c>
      <c r="P3163">
        <f t="shared" si="2334"/>
        <v>550</v>
      </c>
      <c r="Q3163" t="str">
        <f t="shared" si="2335"/>
        <v>Dustin Brinkmann</v>
      </c>
      <c r="R3163" t="str">
        <f t="shared" si="2336"/>
        <v>Central</v>
      </c>
    </row>
    <row r="3164" spans="1:18">
      <c r="A3164" t="s">
        <v>3328</v>
      </c>
      <c r="B3164" t="s">
        <v>17</v>
      </c>
      <c r="C3164" t="s">
        <v>58</v>
      </c>
      <c r="D3164" t="s">
        <v>316</v>
      </c>
      <c r="E3164" t="s">
        <v>50</v>
      </c>
      <c r="F3164" s="1">
        <v>42914</v>
      </c>
      <c r="G3164" s="1">
        <v>42985</v>
      </c>
      <c r="H3164">
        <v>1211</v>
      </c>
      <c r="I3164" t="str">
        <f>VLOOKUP(pipeline!D3164,account,2,FALSE)</f>
        <v>retail</v>
      </c>
      <c r="J3164">
        <f t="shared" si="2337"/>
        <v>2009</v>
      </c>
      <c r="K3164">
        <f t="shared" si="2338"/>
        <v>497.11</v>
      </c>
      <c r="L3164">
        <f t="shared" si="2339"/>
        <v>1588</v>
      </c>
      <c r="M3164" t="str">
        <f t="shared" si="2340"/>
        <v>United States</v>
      </c>
      <c r="N3164">
        <f t="shared" si="2341"/>
        <v>0</v>
      </c>
      <c r="O3164" t="str">
        <f t="shared" si="2342"/>
        <v>GTX</v>
      </c>
      <c r="P3164">
        <f t="shared" si="2334"/>
        <v>1096</v>
      </c>
      <c r="Q3164" t="str">
        <f t="shared" si="2335"/>
        <v>Celia Rouche</v>
      </c>
      <c r="R3164" t="str">
        <f t="shared" si="2336"/>
        <v>West</v>
      </c>
    </row>
    <row r="3165" spans="1:18">
      <c r="A3165" t="s">
        <v>3329</v>
      </c>
      <c r="B3165" t="s">
        <v>17</v>
      </c>
      <c r="C3165" t="s">
        <v>57</v>
      </c>
      <c r="D3165" t="s">
        <v>205</v>
      </c>
      <c r="E3165" t="s">
        <v>50</v>
      </c>
      <c r="F3165" s="1">
        <v>42914</v>
      </c>
      <c r="G3165" s="1">
        <v>42987</v>
      </c>
      <c r="H3165">
        <v>3104</v>
      </c>
      <c r="I3165" t="str">
        <f>VLOOKUP(pipeline!D3165,account,2,FALSE)</f>
        <v>telecommunications</v>
      </c>
      <c r="J3165">
        <f t="shared" si="2337"/>
        <v>1995</v>
      </c>
      <c r="K3165">
        <f t="shared" si="2338"/>
        <v>1825.82</v>
      </c>
      <c r="L3165">
        <f t="shared" si="2339"/>
        <v>5595</v>
      </c>
      <c r="M3165" t="str">
        <f t="shared" si="2340"/>
        <v>United States</v>
      </c>
      <c r="N3165" t="str">
        <f t="shared" si="2341"/>
        <v>Sonron</v>
      </c>
      <c r="O3165" t="str">
        <f t="shared" si="2342"/>
        <v>MG</v>
      </c>
      <c r="P3165">
        <f t="shared" si="2334"/>
        <v>3393</v>
      </c>
      <c r="Q3165" t="str">
        <f t="shared" si="2335"/>
        <v>Celia Rouche</v>
      </c>
      <c r="R3165" t="str">
        <f t="shared" si="2336"/>
        <v>West</v>
      </c>
    </row>
    <row r="3166" spans="1:18">
      <c r="A3166" t="s">
        <v>3330</v>
      </c>
      <c r="B3166" t="s">
        <v>10</v>
      </c>
      <c r="C3166" t="s">
        <v>57</v>
      </c>
      <c r="D3166" t="s">
        <v>176</v>
      </c>
      <c r="E3166" t="s">
        <v>53</v>
      </c>
      <c r="F3166" s="1">
        <v>42914</v>
      </c>
      <c r="I3166" t="str">
        <f>VLOOKUP(pipeline!D3166,account,2,FALSE)</f>
        <v>services</v>
      </c>
      <c r="J3166">
        <f t="shared" si="2337"/>
        <v>1987</v>
      </c>
      <c r="K3166">
        <f t="shared" si="2338"/>
        <v>405.59</v>
      </c>
      <c r="L3166">
        <f t="shared" si="2339"/>
        <v>1179</v>
      </c>
      <c r="M3166" t="str">
        <f t="shared" si="2340"/>
        <v>Brazil</v>
      </c>
      <c r="N3166" t="str">
        <f t="shared" si="2341"/>
        <v>Warephase</v>
      </c>
      <c r="O3166" t="str">
        <f t="shared" si="2342"/>
        <v>MG</v>
      </c>
      <c r="P3166">
        <f t="shared" si="2334"/>
        <v>3393</v>
      </c>
      <c r="Q3166" t="str">
        <f t="shared" si="2335"/>
        <v>Cara Losch</v>
      </c>
      <c r="R3166" t="str">
        <f t="shared" si="2336"/>
        <v>East</v>
      </c>
    </row>
    <row r="3167" spans="1:18">
      <c r="A3167" t="s">
        <v>3331</v>
      </c>
      <c r="B3167" t="s">
        <v>10</v>
      </c>
      <c r="C3167" t="s">
        <v>56</v>
      </c>
      <c r="D3167" t="s">
        <v>245</v>
      </c>
      <c r="E3167" t="s">
        <v>50</v>
      </c>
      <c r="F3167" s="1">
        <v>42914</v>
      </c>
      <c r="G3167" s="1">
        <v>43008</v>
      </c>
      <c r="H3167">
        <v>56</v>
      </c>
      <c r="I3167" t="str">
        <f>VLOOKUP(pipeline!D3167,account,2,FALSE)</f>
        <v>retail</v>
      </c>
      <c r="J3167">
        <f t="shared" si="2337"/>
        <v>1990</v>
      </c>
      <c r="K3167">
        <f t="shared" si="2338"/>
        <v>2520.83</v>
      </c>
      <c r="L3167">
        <f t="shared" si="2339"/>
        <v>3502</v>
      </c>
      <c r="M3167" t="str">
        <f t="shared" si="2340"/>
        <v>United States</v>
      </c>
      <c r="N3167">
        <f t="shared" si="2341"/>
        <v>0</v>
      </c>
      <c r="O3167" t="str">
        <f t="shared" si="2342"/>
        <v>MG</v>
      </c>
      <c r="P3167">
        <f t="shared" si="2334"/>
        <v>55</v>
      </c>
      <c r="Q3167" t="str">
        <f t="shared" si="2335"/>
        <v>Cara Losch</v>
      </c>
      <c r="R3167" t="str">
        <f t="shared" si="2336"/>
        <v>East</v>
      </c>
    </row>
    <row r="3168" spans="1:18">
      <c r="A3168" t="s">
        <v>3332</v>
      </c>
      <c r="B3168" t="s">
        <v>19</v>
      </c>
      <c r="C3168" t="s">
        <v>58</v>
      </c>
      <c r="D3168" t="s">
        <v>297</v>
      </c>
      <c r="E3168" t="s">
        <v>50</v>
      </c>
      <c r="F3168" s="1">
        <v>42915</v>
      </c>
      <c r="G3168" s="1">
        <v>42926</v>
      </c>
      <c r="H3168">
        <v>1047</v>
      </c>
      <c r="I3168" t="str">
        <f>VLOOKUP(pipeline!D3168,account,2,FALSE)</f>
        <v>medical</v>
      </c>
      <c r="J3168">
        <f t="shared" si="2337"/>
        <v>1986</v>
      </c>
      <c r="K3168">
        <f t="shared" si="2338"/>
        <v>647.18</v>
      </c>
      <c r="L3168">
        <f t="shared" si="2339"/>
        <v>1185</v>
      </c>
      <c r="M3168" t="str">
        <f t="shared" si="2340"/>
        <v>Kenya</v>
      </c>
      <c r="N3168">
        <f t="shared" si="2341"/>
        <v>0</v>
      </c>
      <c r="O3168" t="str">
        <f t="shared" si="2342"/>
        <v>GTX</v>
      </c>
      <c r="P3168">
        <f t="shared" si="2334"/>
        <v>1096</v>
      </c>
      <c r="Q3168" t="str">
        <f t="shared" si="2335"/>
        <v>Dustin Brinkmann</v>
      </c>
      <c r="R3168" t="str">
        <f t="shared" si="2336"/>
        <v>Central</v>
      </c>
    </row>
    <row r="3169" spans="1:18">
      <c r="A3169" t="s">
        <v>3333</v>
      </c>
      <c r="B3169" t="s">
        <v>32</v>
      </c>
      <c r="C3169" t="s">
        <v>57</v>
      </c>
      <c r="D3169" t="s">
        <v>463</v>
      </c>
      <c r="E3169" t="s">
        <v>52</v>
      </c>
      <c r="F3169" s="1">
        <v>42915</v>
      </c>
      <c r="G3169" s="1">
        <v>42924</v>
      </c>
      <c r="H3169">
        <v>0</v>
      </c>
      <c r="I3169" t="str">
        <f>VLOOKUP(pipeline!D3169,account,2,FALSE)</f>
        <v>technolgy</v>
      </c>
      <c r="J3169">
        <f t="shared" si="2337"/>
        <v>2011</v>
      </c>
      <c r="K3169">
        <f t="shared" si="2338"/>
        <v>527.11</v>
      </c>
      <c r="L3169">
        <f t="shared" si="2339"/>
        <v>1428</v>
      </c>
      <c r="M3169" t="str">
        <f t="shared" si="2340"/>
        <v>United States</v>
      </c>
      <c r="N3169" t="str">
        <f t="shared" si="2341"/>
        <v>Acme Corporation</v>
      </c>
      <c r="O3169" t="str">
        <f t="shared" si="2342"/>
        <v>MG</v>
      </c>
      <c r="P3169">
        <f t="shared" si="2334"/>
        <v>3393</v>
      </c>
      <c r="Q3169" t="str">
        <f t="shared" si="2335"/>
        <v>Rocco Neubert</v>
      </c>
      <c r="R3169" t="str">
        <f t="shared" si="2336"/>
        <v>East</v>
      </c>
    </row>
    <row r="3170" spans="1:18">
      <c r="A3170" t="s">
        <v>3334</v>
      </c>
      <c r="B3170" t="s">
        <v>25</v>
      </c>
      <c r="C3170" t="s">
        <v>56</v>
      </c>
      <c r="D3170" t="s">
        <v>221</v>
      </c>
      <c r="E3170" t="s">
        <v>50</v>
      </c>
      <c r="F3170" s="1">
        <v>42915</v>
      </c>
      <c r="G3170" s="1">
        <v>42922</v>
      </c>
      <c r="H3170">
        <v>57</v>
      </c>
      <c r="I3170" t="str">
        <f>VLOOKUP(pipeline!D3170,account,2,FALSE)</f>
        <v>technolgy</v>
      </c>
      <c r="J3170">
        <f t="shared" ref="J3170:J3177" si="2343">VLOOKUP(D3170,account,3,FALSE)</f>
        <v>2000</v>
      </c>
      <c r="K3170">
        <f t="shared" ref="K3170:K3177" si="2344">VLOOKUP(D3170,account,4,FALSE)</f>
        <v>1223.72</v>
      </c>
      <c r="L3170">
        <f t="shared" ref="L3170:L3177" si="2345">VLOOKUP(D3170,account,5,FALSE)</f>
        <v>2497</v>
      </c>
      <c r="M3170" t="str">
        <f t="shared" ref="M3170:M3177" si="2346">VLOOKUP(D3170,account,6,FALSE)</f>
        <v>Norway</v>
      </c>
      <c r="N3170">
        <f t="shared" ref="N3170:N3177" si="2347">VLOOKUP(D3170,accounts,7,FALSE)</f>
        <v>0</v>
      </c>
      <c r="O3170" t="str">
        <f t="shared" ref="O3170:O3177" si="2348">VLOOKUP(C3170,products,2,FALSE)</f>
        <v>MG</v>
      </c>
      <c r="P3170">
        <f t="shared" ref="P3170:P3177" si="2349">VLOOKUP(C3170,products,3,FALSE)</f>
        <v>55</v>
      </c>
      <c r="Q3170" t="str">
        <f t="shared" ref="Q3170:Q3177" si="2350">VLOOKUP(B3170,sales,2,FALSE)</f>
        <v>Melvin Marxen</v>
      </c>
      <c r="R3170" t="str">
        <f t="shared" ref="R3170:R3177" si="2351">VLOOKUP(B3170,sales,3,FALSE)</f>
        <v>Central</v>
      </c>
    </row>
    <row r="3171" spans="1:18">
      <c r="A3171" t="s">
        <v>3335</v>
      </c>
      <c r="B3171" t="s">
        <v>8</v>
      </c>
      <c r="C3171" t="s">
        <v>58</v>
      </c>
      <c r="D3171" t="s">
        <v>174</v>
      </c>
      <c r="E3171" t="s">
        <v>50</v>
      </c>
      <c r="F3171" s="1">
        <v>42915</v>
      </c>
      <c r="G3171" s="1">
        <v>42924</v>
      </c>
      <c r="H3171">
        <v>950</v>
      </c>
      <c r="I3171" t="str">
        <f>VLOOKUP(pipeline!D3171,account,2,FALSE)</f>
        <v>software</v>
      </c>
      <c r="J3171">
        <f t="shared" si="2343"/>
        <v>1982</v>
      </c>
      <c r="K3171">
        <f t="shared" si="2344"/>
        <v>11698.03</v>
      </c>
      <c r="L3171">
        <f t="shared" si="2345"/>
        <v>34288</v>
      </c>
      <c r="M3171" t="str">
        <f t="shared" si="2346"/>
        <v>United States</v>
      </c>
      <c r="N3171">
        <f t="shared" si="2347"/>
        <v>0</v>
      </c>
      <c r="O3171" t="str">
        <f t="shared" si="2348"/>
        <v>GTX</v>
      </c>
      <c r="P3171">
        <f t="shared" si="2349"/>
        <v>1096</v>
      </c>
      <c r="Q3171" t="str">
        <f t="shared" si="2350"/>
        <v>Cara Losch</v>
      </c>
      <c r="R3171" t="str">
        <f t="shared" si="2351"/>
        <v>East</v>
      </c>
    </row>
    <row r="3172" spans="1:18">
      <c r="A3172" t="s">
        <v>3336</v>
      </c>
      <c r="B3172" t="s">
        <v>8</v>
      </c>
      <c r="C3172" t="s">
        <v>56</v>
      </c>
      <c r="D3172" t="s">
        <v>138</v>
      </c>
      <c r="E3172" t="s">
        <v>50</v>
      </c>
      <c r="F3172" s="1">
        <v>42915</v>
      </c>
      <c r="G3172" s="1">
        <v>42985</v>
      </c>
      <c r="H3172">
        <v>61</v>
      </c>
      <c r="I3172" t="str">
        <f>VLOOKUP(pipeline!D3172,account,2,FALSE)</f>
        <v>marketing</v>
      </c>
      <c r="J3172">
        <f t="shared" si="2343"/>
        <v>1984</v>
      </c>
      <c r="K3172">
        <f t="shared" si="2344"/>
        <v>3027.46</v>
      </c>
      <c r="L3172">
        <f t="shared" si="2345"/>
        <v>9516</v>
      </c>
      <c r="M3172" t="str">
        <f t="shared" si="2346"/>
        <v>Jordan</v>
      </c>
      <c r="N3172">
        <f t="shared" si="2347"/>
        <v>0</v>
      </c>
      <c r="O3172" t="str">
        <f t="shared" si="2348"/>
        <v>MG</v>
      </c>
      <c r="P3172">
        <f t="shared" si="2349"/>
        <v>55</v>
      </c>
      <c r="Q3172" t="str">
        <f t="shared" si="2350"/>
        <v>Cara Losch</v>
      </c>
      <c r="R3172" t="str">
        <f t="shared" si="2351"/>
        <v>East</v>
      </c>
    </row>
    <row r="3173" spans="1:18">
      <c r="A3173" t="s">
        <v>3337</v>
      </c>
      <c r="B3173" t="s">
        <v>8</v>
      </c>
      <c r="C3173" t="s">
        <v>56</v>
      </c>
      <c r="D3173" t="s">
        <v>124</v>
      </c>
      <c r="E3173" t="s">
        <v>50</v>
      </c>
      <c r="F3173" s="1">
        <v>42915</v>
      </c>
      <c r="G3173" s="1">
        <v>42924</v>
      </c>
      <c r="H3173">
        <v>62</v>
      </c>
      <c r="I3173" t="str">
        <f>VLOOKUP(pipeline!D3173,account,2,FALSE)</f>
        <v>entertainment</v>
      </c>
      <c r="J3173">
        <f t="shared" si="2343"/>
        <v>1989</v>
      </c>
      <c r="K3173">
        <f t="shared" si="2344"/>
        <v>3838.39</v>
      </c>
      <c r="L3173">
        <f t="shared" si="2345"/>
        <v>8274</v>
      </c>
      <c r="M3173" t="str">
        <f t="shared" si="2346"/>
        <v>United States</v>
      </c>
      <c r="N3173">
        <f t="shared" si="2347"/>
        <v>0</v>
      </c>
      <c r="O3173" t="str">
        <f t="shared" si="2348"/>
        <v>MG</v>
      </c>
      <c r="P3173">
        <f t="shared" si="2349"/>
        <v>55</v>
      </c>
      <c r="Q3173" t="str">
        <f t="shared" si="2350"/>
        <v>Cara Losch</v>
      </c>
      <c r="R3173" t="str">
        <f t="shared" si="2351"/>
        <v>East</v>
      </c>
    </row>
    <row r="3174" spans="1:18">
      <c r="A3174" t="s">
        <v>3338</v>
      </c>
      <c r="B3174" t="s">
        <v>26</v>
      </c>
      <c r="C3174" t="s">
        <v>58</v>
      </c>
      <c r="D3174" t="s">
        <v>290</v>
      </c>
      <c r="E3174" t="s">
        <v>50</v>
      </c>
      <c r="F3174" s="1">
        <v>42915</v>
      </c>
      <c r="G3174" s="1">
        <v>42923</v>
      </c>
      <c r="H3174">
        <v>1105</v>
      </c>
      <c r="I3174" t="str">
        <f>VLOOKUP(pipeline!D3174,account,2,FALSE)</f>
        <v>medical</v>
      </c>
      <c r="J3174">
        <f t="shared" si="2343"/>
        <v>2002</v>
      </c>
      <c r="K3174">
        <f t="shared" si="2344"/>
        <v>3178.24</v>
      </c>
      <c r="L3174">
        <f t="shared" si="2345"/>
        <v>4540</v>
      </c>
      <c r="M3174" t="str">
        <f t="shared" si="2346"/>
        <v>United States</v>
      </c>
      <c r="N3174">
        <f t="shared" si="2347"/>
        <v>0</v>
      </c>
      <c r="O3174" t="str">
        <f t="shared" si="2348"/>
        <v>GTX</v>
      </c>
      <c r="P3174">
        <f t="shared" si="2349"/>
        <v>1096</v>
      </c>
      <c r="Q3174" t="str">
        <f t="shared" si="2350"/>
        <v>Melvin Marxen</v>
      </c>
      <c r="R3174" t="str">
        <f t="shared" si="2351"/>
        <v>Central</v>
      </c>
    </row>
    <row r="3175" spans="1:18">
      <c r="A3175" t="s">
        <v>3339</v>
      </c>
      <c r="B3175" t="s">
        <v>27</v>
      </c>
      <c r="C3175" t="s">
        <v>58</v>
      </c>
      <c r="D3175" t="s">
        <v>89</v>
      </c>
      <c r="E3175" t="s">
        <v>50</v>
      </c>
      <c r="F3175" s="1">
        <v>42915</v>
      </c>
      <c r="G3175" s="1">
        <v>42980</v>
      </c>
      <c r="H3175">
        <v>835</v>
      </c>
      <c r="I3175" t="str">
        <f>VLOOKUP(pipeline!D3175,account,2,FALSE)</f>
        <v>medical</v>
      </c>
      <c r="J3175">
        <f t="shared" si="2343"/>
        <v>1992</v>
      </c>
      <c r="K3175">
        <f t="shared" si="2344"/>
        <v>3922.42</v>
      </c>
      <c r="L3175">
        <f t="shared" si="2345"/>
        <v>6837</v>
      </c>
      <c r="M3175" t="str">
        <f t="shared" si="2346"/>
        <v>United States</v>
      </c>
      <c r="N3175">
        <f t="shared" si="2347"/>
        <v>0</v>
      </c>
      <c r="O3175" t="str">
        <f t="shared" si="2348"/>
        <v>GTX</v>
      </c>
      <c r="P3175">
        <f t="shared" si="2349"/>
        <v>1096</v>
      </c>
      <c r="Q3175" t="str">
        <f t="shared" si="2350"/>
        <v>Melvin Marxen</v>
      </c>
      <c r="R3175" t="str">
        <f t="shared" si="2351"/>
        <v>Central</v>
      </c>
    </row>
    <row r="3176" spans="1:18">
      <c r="A3176" t="s">
        <v>3340</v>
      </c>
      <c r="B3176" t="s">
        <v>38</v>
      </c>
      <c r="C3176" t="s">
        <v>58</v>
      </c>
      <c r="D3176" t="s">
        <v>110</v>
      </c>
      <c r="E3176" t="s">
        <v>50</v>
      </c>
      <c r="F3176" s="1">
        <v>42915</v>
      </c>
      <c r="G3176" s="1">
        <v>42975</v>
      </c>
      <c r="H3176">
        <v>1104</v>
      </c>
      <c r="I3176" t="str">
        <f>VLOOKUP(pipeline!D3176,account,2,FALSE)</f>
        <v>telecommunications</v>
      </c>
      <c r="J3176">
        <f t="shared" si="2343"/>
        <v>1994</v>
      </c>
      <c r="K3176">
        <f t="shared" si="2344"/>
        <v>1188.42</v>
      </c>
      <c r="L3176">
        <f t="shared" si="2345"/>
        <v>3015</v>
      </c>
      <c r="M3176" t="str">
        <f t="shared" si="2346"/>
        <v>United States</v>
      </c>
      <c r="N3176">
        <f t="shared" si="2347"/>
        <v>0</v>
      </c>
      <c r="O3176" t="str">
        <f t="shared" si="2348"/>
        <v>GTX</v>
      </c>
      <c r="P3176">
        <f t="shared" si="2349"/>
        <v>1096</v>
      </c>
      <c r="Q3176" t="str">
        <f t="shared" si="2350"/>
        <v>Summer Sewald</v>
      </c>
      <c r="R3176" t="str">
        <f t="shared" si="2351"/>
        <v>West</v>
      </c>
    </row>
    <row r="3177" spans="1:18">
      <c r="A3177" t="s">
        <v>3341</v>
      </c>
      <c r="B3177" t="s">
        <v>38</v>
      </c>
      <c r="C3177" t="s">
        <v>57</v>
      </c>
      <c r="D3177" t="s">
        <v>174</v>
      </c>
      <c r="E3177" t="s">
        <v>50</v>
      </c>
      <c r="F3177" s="1">
        <v>42915</v>
      </c>
      <c r="G3177" s="1">
        <v>42990</v>
      </c>
      <c r="H3177">
        <v>3464</v>
      </c>
      <c r="I3177" t="str">
        <f>VLOOKUP(pipeline!D3177,account,2,FALSE)</f>
        <v>software</v>
      </c>
      <c r="J3177">
        <f t="shared" si="2343"/>
        <v>1982</v>
      </c>
      <c r="K3177">
        <f t="shared" si="2344"/>
        <v>11698.03</v>
      </c>
      <c r="L3177">
        <f t="shared" si="2345"/>
        <v>34288</v>
      </c>
      <c r="M3177" t="str">
        <f t="shared" si="2346"/>
        <v>United States</v>
      </c>
      <c r="N3177">
        <f t="shared" si="2347"/>
        <v>0</v>
      </c>
      <c r="O3177" t="str">
        <f t="shared" si="2348"/>
        <v>MG</v>
      </c>
      <c r="P3177">
        <f t="shared" si="2349"/>
        <v>3393</v>
      </c>
      <c r="Q3177" t="str">
        <f t="shared" si="2350"/>
        <v>Summer Sewald</v>
      </c>
      <c r="R3177" t="str">
        <f t="shared" si="2351"/>
        <v>West</v>
      </c>
    </row>
    <row r="3178" spans="1:18">
      <c r="A3178" t="s">
        <v>3342</v>
      </c>
      <c r="B3178" t="s">
        <v>39</v>
      </c>
      <c r="C3178" t="s">
        <v>55</v>
      </c>
      <c r="D3178" t="s">
        <v>101</v>
      </c>
      <c r="E3178" t="s">
        <v>52</v>
      </c>
      <c r="F3178" s="1">
        <v>42915</v>
      </c>
      <c r="G3178" s="1">
        <v>42922</v>
      </c>
      <c r="H3178">
        <v>0</v>
      </c>
      <c r="I3178" t="str">
        <f>VLOOKUP(pipeline!D3178,account,2,FALSE)</f>
        <v>telecommunications</v>
      </c>
      <c r="J3178">
        <f>VLOOKUP(D3178,account,3,FALSE)</f>
        <v>1999</v>
      </c>
      <c r="K3178">
        <f>VLOOKUP(D3178,account,4,FALSE)</f>
        <v>1699.85</v>
      </c>
      <c r="L3178">
        <f>VLOOKUP(D3178,account,5,FALSE)</f>
        <v>5108</v>
      </c>
      <c r="M3178" t="str">
        <f>VLOOKUP(D3178,account,6,FALSE)</f>
        <v>United States</v>
      </c>
      <c r="N3178">
        <f>VLOOKUP(D3178,accounts,7,FALSE)</f>
        <v>0</v>
      </c>
      <c r="O3178" t="str">
        <f>VLOOKUP(C3178,products,2,FALSE)</f>
        <v>GTX</v>
      </c>
      <c r="P3178">
        <f t="shared" ref="P3178:P3193" si="2352">VLOOKUP(C3178,products,3,FALSE)</f>
        <v>550</v>
      </c>
      <c r="Q3178" t="str">
        <f t="shared" ref="Q3178:Q3193" si="2353">VLOOKUP(B3178,sales,2,FALSE)</f>
        <v>Summer Sewald</v>
      </c>
      <c r="R3178" t="str">
        <f t="shared" ref="R3178:R3193" si="2354">VLOOKUP(B3178,sales,3,FALSE)</f>
        <v>West</v>
      </c>
    </row>
    <row r="3179" spans="1:18">
      <c r="A3179" t="s">
        <v>3343</v>
      </c>
      <c r="B3179" t="s">
        <v>21</v>
      </c>
      <c r="C3179" t="s">
        <v>56</v>
      </c>
      <c r="D3179" t="s">
        <v>238</v>
      </c>
      <c r="E3179" t="s">
        <v>52</v>
      </c>
      <c r="F3179" s="1">
        <v>42915</v>
      </c>
      <c r="G3179" s="1">
        <v>42978</v>
      </c>
      <c r="H3179">
        <v>0</v>
      </c>
      <c r="I3179" t="str">
        <f>VLOOKUP(pipeline!D3179,account,2,FALSE)</f>
        <v>marketing</v>
      </c>
      <c r="J3179">
        <f>VLOOKUP(D3179,account,3,FALSE)</f>
        <v>2012</v>
      </c>
      <c r="K3179">
        <f>VLOOKUP(D3179,account,4,FALSE)</f>
        <v>45.39</v>
      </c>
      <c r="L3179">
        <f>VLOOKUP(D3179,account,5,FALSE)</f>
        <v>100</v>
      </c>
      <c r="M3179" t="str">
        <f>VLOOKUP(D3179,account,6,FALSE)</f>
        <v>United States</v>
      </c>
      <c r="N3179" t="str">
        <f>VLOOKUP(D3179,accounts,7,FALSE)</f>
        <v>Inity</v>
      </c>
      <c r="O3179" t="str">
        <f>VLOOKUP(C3179,products,2,FALSE)</f>
        <v>MG</v>
      </c>
      <c r="P3179">
        <f t="shared" si="2352"/>
        <v>55</v>
      </c>
      <c r="Q3179" t="str">
        <f t="shared" si="2353"/>
        <v>Dustin Brinkmann</v>
      </c>
      <c r="R3179" t="str">
        <f t="shared" si="2354"/>
        <v>Central</v>
      </c>
    </row>
    <row r="3180" spans="1:18">
      <c r="A3180" t="s">
        <v>3344</v>
      </c>
      <c r="B3180" t="s">
        <v>21</v>
      </c>
      <c r="C3180" t="s">
        <v>57</v>
      </c>
      <c r="D3180" t="s">
        <v>442</v>
      </c>
      <c r="E3180" t="s">
        <v>52</v>
      </c>
      <c r="F3180" s="1">
        <v>42915</v>
      </c>
      <c r="G3180" s="1">
        <v>42922</v>
      </c>
      <c r="H3180">
        <v>0</v>
      </c>
      <c r="I3180" t="str">
        <f>VLOOKUP(pipeline!D3180,account,2,FALSE)</f>
        <v>retail</v>
      </c>
      <c r="J3180">
        <f>VLOOKUP(D3180,account,3,FALSE)</f>
        <v>1988</v>
      </c>
      <c r="K3180">
        <f>VLOOKUP(D3180,account,4,FALSE)</f>
        <v>1376.8</v>
      </c>
      <c r="L3180">
        <f>VLOOKUP(D3180,account,5,FALSE)</f>
        <v>1165</v>
      </c>
      <c r="M3180" t="str">
        <f>VLOOKUP(D3180,account,6,FALSE)</f>
        <v>Belgium</v>
      </c>
      <c r="N3180">
        <f>VLOOKUP(D3180,accounts,7,FALSE)</f>
        <v>0</v>
      </c>
      <c r="O3180" t="str">
        <f>VLOOKUP(C3180,products,2,FALSE)</f>
        <v>MG</v>
      </c>
      <c r="P3180">
        <f t="shared" si="2352"/>
        <v>3393</v>
      </c>
      <c r="Q3180" t="str">
        <f t="shared" si="2353"/>
        <v>Dustin Brinkmann</v>
      </c>
      <c r="R3180" t="str">
        <f t="shared" si="2354"/>
        <v>Central</v>
      </c>
    </row>
    <row r="3181" spans="1:18">
      <c r="A3181" t="s">
        <v>3345</v>
      </c>
      <c r="B3181" t="s">
        <v>15</v>
      </c>
      <c r="C3181" t="s">
        <v>55</v>
      </c>
      <c r="D3181" t="s">
        <v>306</v>
      </c>
      <c r="E3181" t="s">
        <v>52</v>
      </c>
      <c r="F3181" s="1">
        <v>42915</v>
      </c>
      <c r="G3181" s="1">
        <v>42926</v>
      </c>
      <c r="H3181">
        <v>0</v>
      </c>
      <c r="I3181" t="str">
        <f>VLOOKUP(pipeline!D3181,account,2,FALSE)</f>
        <v>technolgy</v>
      </c>
      <c r="J3181">
        <f t="shared" ref="J3181:J3187" si="2355">VLOOKUP(D3181,account,3,FALSE)</f>
        <v>1997</v>
      </c>
      <c r="K3181">
        <f t="shared" ref="K3181:K3187" si="2356">VLOOKUP(D3181,account,4,FALSE)</f>
        <v>8170.38</v>
      </c>
      <c r="L3181">
        <f t="shared" ref="L3181:L3187" si="2357">VLOOKUP(D3181,account,5,FALSE)</f>
        <v>16499</v>
      </c>
      <c r="M3181" t="str">
        <f t="shared" ref="M3181:M3187" si="2358">VLOOKUP(D3181,account,6,FALSE)</f>
        <v>Korea</v>
      </c>
      <c r="N3181">
        <f t="shared" ref="N3181:N3187" si="2359">VLOOKUP(D3181,accounts,7,FALSE)</f>
        <v>0</v>
      </c>
      <c r="O3181" t="str">
        <f t="shared" ref="O3181:O3187" si="2360">VLOOKUP(C3181,products,2,FALSE)</f>
        <v>GTX</v>
      </c>
      <c r="P3181">
        <f t="shared" si="2352"/>
        <v>550</v>
      </c>
      <c r="Q3181" t="str">
        <f t="shared" si="2353"/>
        <v>Celia Rouche</v>
      </c>
      <c r="R3181" t="str">
        <f t="shared" si="2354"/>
        <v>West</v>
      </c>
    </row>
    <row r="3182" spans="1:18">
      <c r="A3182" t="s">
        <v>3346</v>
      </c>
      <c r="B3182" t="s">
        <v>15</v>
      </c>
      <c r="C3182" t="s">
        <v>56</v>
      </c>
      <c r="D3182" t="s">
        <v>226</v>
      </c>
      <c r="E3182" t="s">
        <v>52</v>
      </c>
      <c r="F3182" s="1">
        <v>42915</v>
      </c>
      <c r="G3182" s="1">
        <v>42922</v>
      </c>
      <c r="H3182">
        <v>0</v>
      </c>
      <c r="I3182" t="str">
        <f>VLOOKUP(pipeline!D3182,account,2,FALSE)</f>
        <v>medical</v>
      </c>
      <c r="J3182">
        <f t="shared" si="2355"/>
        <v>2017</v>
      </c>
      <c r="K3182">
        <f t="shared" si="2356"/>
        <v>4.54</v>
      </c>
      <c r="L3182">
        <f t="shared" si="2357"/>
        <v>9</v>
      </c>
      <c r="M3182" t="str">
        <f t="shared" si="2358"/>
        <v>United States</v>
      </c>
      <c r="N3182">
        <f t="shared" si="2359"/>
        <v>0</v>
      </c>
      <c r="O3182" t="str">
        <f t="shared" si="2360"/>
        <v>MG</v>
      </c>
      <c r="P3182">
        <f t="shared" si="2352"/>
        <v>55</v>
      </c>
      <c r="Q3182" t="str">
        <f t="shared" si="2353"/>
        <v>Celia Rouche</v>
      </c>
      <c r="R3182" t="str">
        <f t="shared" si="2354"/>
        <v>West</v>
      </c>
    </row>
    <row r="3183" spans="1:18">
      <c r="A3183" t="s">
        <v>3347</v>
      </c>
      <c r="B3183" t="s">
        <v>15</v>
      </c>
      <c r="C3183" t="s">
        <v>56</v>
      </c>
      <c r="D3183" t="s">
        <v>273</v>
      </c>
      <c r="E3183" t="s">
        <v>52</v>
      </c>
      <c r="F3183" s="1">
        <v>42915</v>
      </c>
      <c r="G3183" s="1">
        <v>42922</v>
      </c>
      <c r="H3183">
        <v>0</v>
      </c>
      <c r="I3183" t="str">
        <f>VLOOKUP(pipeline!D3183,account,2,FALSE)</f>
        <v>retail</v>
      </c>
      <c r="J3183">
        <f t="shared" si="2355"/>
        <v>1996</v>
      </c>
      <c r="K3183">
        <f t="shared" si="2356"/>
        <v>2214.94</v>
      </c>
      <c r="L3183">
        <f t="shared" si="2357"/>
        <v>5374</v>
      </c>
      <c r="M3183" t="str">
        <f t="shared" si="2358"/>
        <v>United States</v>
      </c>
      <c r="N3183">
        <f t="shared" si="2359"/>
        <v>0</v>
      </c>
      <c r="O3183" t="str">
        <f t="shared" si="2360"/>
        <v>MG</v>
      </c>
      <c r="P3183">
        <f t="shared" si="2352"/>
        <v>55</v>
      </c>
      <c r="Q3183" t="str">
        <f t="shared" si="2353"/>
        <v>Celia Rouche</v>
      </c>
      <c r="R3183" t="str">
        <f t="shared" si="2354"/>
        <v>West</v>
      </c>
    </row>
    <row r="3184" spans="1:18">
      <c r="A3184" t="s">
        <v>3348</v>
      </c>
      <c r="B3184" t="s">
        <v>22</v>
      </c>
      <c r="C3184" t="s">
        <v>57</v>
      </c>
      <c r="D3184" t="s">
        <v>155</v>
      </c>
      <c r="E3184" t="s">
        <v>50</v>
      </c>
      <c r="F3184" s="1">
        <v>42915</v>
      </c>
      <c r="G3184" s="1">
        <v>42922</v>
      </c>
      <c r="H3184">
        <v>3676</v>
      </c>
      <c r="I3184" t="str">
        <f>VLOOKUP(pipeline!D3184,account,2,FALSE)</f>
        <v>technolgy</v>
      </c>
      <c r="J3184">
        <f t="shared" si="2355"/>
        <v>1983</v>
      </c>
      <c r="K3184">
        <f t="shared" si="2356"/>
        <v>1008.06</v>
      </c>
      <c r="L3184">
        <f t="shared" si="2357"/>
        <v>1238</v>
      </c>
      <c r="M3184" t="str">
        <f t="shared" si="2358"/>
        <v>United States</v>
      </c>
      <c r="N3184">
        <f t="shared" si="2359"/>
        <v>0</v>
      </c>
      <c r="O3184" t="str">
        <f t="shared" si="2360"/>
        <v>MG</v>
      </c>
      <c r="P3184">
        <f t="shared" si="2352"/>
        <v>3393</v>
      </c>
      <c r="Q3184" t="str">
        <f t="shared" si="2353"/>
        <v>Dustin Brinkmann</v>
      </c>
      <c r="R3184" t="str">
        <f t="shared" si="2354"/>
        <v>Central</v>
      </c>
    </row>
    <row r="3185" spans="1:18">
      <c r="A3185" t="s">
        <v>3349</v>
      </c>
      <c r="B3185" t="s">
        <v>29</v>
      </c>
      <c r="C3185" t="s">
        <v>55</v>
      </c>
      <c r="D3185" t="s">
        <v>108</v>
      </c>
      <c r="E3185" t="s">
        <v>50</v>
      </c>
      <c r="F3185" s="1">
        <v>42915</v>
      </c>
      <c r="G3185" s="1">
        <v>42956</v>
      </c>
      <c r="H3185">
        <v>568</v>
      </c>
      <c r="I3185" t="str">
        <f>VLOOKUP(pipeline!D3185,account,2,FALSE)</f>
        <v>telecommunications</v>
      </c>
      <c r="J3185">
        <f t="shared" si="2355"/>
        <v>1988</v>
      </c>
      <c r="K3185">
        <f t="shared" si="2356"/>
        <v>5266.09</v>
      </c>
      <c r="L3185">
        <f t="shared" si="2357"/>
        <v>8595</v>
      </c>
      <c r="M3185" t="str">
        <f t="shared" si="2358"/>
        <v>United States</v>
      </c>
      <c r="N3185" t="str">
        <f t="shared" si="2359"/>
        <v>Sonron</v>
      </c>
      <c r="O3185" t="str">
        <f t="shared" si="2360"/>
        <v>GTX</v>
      </c>
      <c r="P3185">
        <f t="shared" si="2352"/>
        <v>550</v>
      </c>
      <c r="Q3185" t="str">
        <f t="shared" si="2353"/>
        <v>Melvin Marxen</v>
      </c>
      <c r="R3185" t="str">
        <f t="shared" si="2354"/>
        <v>Central</v>
      </c>
    </row>
    <row r="3186" spans="1:18">
      <c r="A3186" t="s">
        <v>3350</v>
      </c>
      <c r="B3186" t="s">
        <v>16</v>
      </c>
      <c r="C3186" t="s">
        <v>56</v>
      </c>
      <c r="D3186" t="s">
        <v>371</v>
      </c>
      <c r="E3186" t="s">
        <v>50</v>
      </c>
      <c r="F3186" s="1">
        <v>42915</v>
      </c>
      <c r="G3186" s="1">
        <v>42981</v>
      </c>
      <c r="H3186">
        <v>55</v>
      </c>
      <c r="I3186" t="str">
        <f>VLOOKUP(pipeline!D3186,account,2,FALSE)</f>
        <v>retail</v>
      </c>
      <c r="J3186">
        <f t="shared" si="2355"/>
        <v>2003</v>
      </c>
      <c r="K3186">
        <f t="shared" si="2356"/>
        <v>223.8</v>
      </c>
      <c r="L3186">
        <f t="shared" si="2357"/>
        <v>299</v>
      </c>
      <c r="M3186" t="str">
        <f t="shared" si="2358"/>
        <v>United States</v>
      </c>
      <c r="N3186">
        <f t="shared" si="2359"/>
        <v>0</v>
      </c>
      <c r="O3186" t="str">
        <f t="shared" si="2360"/>
        <v>MG</v>
      </c>
      <c r="P3186">
        <f t="shared" si="2352"/>
        <v>55</v>
      </c>
      <c r="Q3186" t="str">
        <f t="shared" si="2353"/>
        <v>Celia Rouche</v>
      </c>
      <c r="R3186" t="str">
        <f t="shared" si="2354"/>
        <v>West</v>
      </c>
    </row>
    <row r="3187" spans="1:18">
      <c r="A3187" t="s">
        <v>3351</v>
      </c>
      <c r="B3187" t="s">
        <v>23</v>
      </c>
      <c r="C3187" t="s">
        <v>55</v>
      </c>
      <c r="D3187" t="s">
        <v>145</v>
      </c>
      <c r="E3187" t="s">
        <v>50</v>
      </c>
      <c r="F3187" s="1">
        <v>42915</v>
      </c>
      <c r="G3187" s="1">
        <v>42926</v>
      </c>
      <c r="H3187">
        <v>466</v>
      </c>
      <c r="I3187" t="str">
        <f>VLOOKUP(pipeline!D3187,account,2,FALSE)</f>
        <v>marketing</v>
      </c>
      <c r="J3187">
        <f t="shared" si="2355"/>
        <v>1985</v>
      </c>
      <c r="K3187">
        <f t="shared" si="2356"/>
        <v>375.43</v>
      </c>
      <c r="L3187">
        <f t="shared" si="2357"/>
        <v>1190</v>
      </c>
      <c r="M3187" t="str">
        <f t="shared" si="2358"/>
        <v>United States</v>
      </c>
      <c r="N3187">
        <f t="shared" si="2359"/>
        <v>0</v>
      </c>
      <c r="O3187" t="str">
        <f t="shared" si="2360"/>
        <v>GTX</v>
      </c>
      <c r="P3187">
        <f t="shared" si="2352"/>
        <v>550</v>
      </c>
      <c r="Q3187" t="str">
        <f t="shared" si="2353"/>
        <v>Dustin Brinkmann</v>
      </c>
      <c r="R3187" t="str">
        <f t="shared" si="2354"/>
        <v>Central</v>
      </c>
    </row>
    <row r="3188" spans="1:18">
      <c r="A3188" t="s">
        <v>3352</v>
      </c>
      <c r="B3188" t="s">
        <v>17</v>
      </c>
      <c r="C3188" t="s">
        <v>56</v>
      </c>
      <c r="D3188" t="s">
        <v>103</v>
      </c>
      <c r="E3188" t="s">
        <v>52</v>
      </c>
      <c r="F3188" s="1">
        <v>42915</v>
      </c>
      <c r="G3188" s="1">
        <v>42921</v>
      </c>
      <c r="H3188">
        <v>0</v>
      </c>
      <c r="I3188" t="str">
        <f>VLOOKUP(pipeline!D3188,account,2,FALSE)</f>
        <v>employment</v>
      </c>
      <c r="J3188">
        <f t="shared" ref="J3188:J3193" si="2361">VLOOKUP(D3188,account,3,FALSE)</f>
        <v>1988</v>
      </c>
      <c r="K3188">
        <f t="shared" ref="K3188:K3193" si="2362">VLOOKUP(D3188,account,4,FALSE)</f>
        <v>2059.9</v>
      </c>
      <c r="L3188">
        <f t="shared" ref="L3188:L3193" si="2363">VLOOKUP(D3188,account,5,FALSE)</f>
        <v>3644</v>
      </c>
      <c r="M3188" t="str">
        <f t="shared" ref="M3188:M3193" si="2364">VLOOKUP(D3188,account,6,FALSE)</f>
        <v>United States</v>
      </c>
      <c r="N3188">
        <f t="shared" ref="N3188:N3193" si="2365">VLOOKUP(D3188,accounts,7,FALSE)</f>
        <v>0</v>
      </c>
      <c r="O3188" t="str">
        <f t="shared" ref="O3188:O3193" si="2366">VLOOKUP(C3188,products,2,FALSE)</f>
        <v>MG</v>
      </c>
      <c r="P3188">
        <f t="shared" si="2352"/>
        <v>55</v>
      </c>
      <c r="Q3188" t="str">
        <f t="shared" si="2353"/>
        <v>Celia Rouche</v>
      </c>
      <c r="R3188" t="str">
        <f t="shared" si="2354"/>
        <v>West</v>
      </c>
    </row>
    <row r="3189" spans="1:18">
      <c r="A3189" t="s">
        <v>3353</v>
      </c>
      <c r="B3189" t="s">
        <v>17</v>
      </c>
      <c r="C3189" t="s">
        <v>57</v>
      </c>
      <c r="D3189" t="s">
        <v>153</v>
      </c>
      <c r="E3189" t="s">
        <v>50</v>
      </c>
      <c r="F3189" s="1">
        <v>42915</v>
      </c>
      <c r="G3189" s="1">
        <v>42924</v>
      </c>
      <c r="H3189">
        <v>3562</v>
      </c>
      <c r="I3189" t="str">
        <f>VLOOKUP(pipeline!D3189,account,2,FALSE)</f>
        <v>retail</v>
      </c>
      <c r="J3189">
        <f t="shared" si="2361"/>
        <v>2001</v>
      </c>
      <c r="K3189">
        <f t="shared" si="2362"/>
        <v>2437.85</v>
      </c>
      <c r="L3189">
        <f t="shared" si="2363"/>
        <v>4874</v>
      </c>
      <c r="M3189" t="str">
        <f t="shared" si="2364"/>
        <v>United States</v>
      </c>
      <c r="N3189">
        <f t="shared" si="2365"/>
        <v>0</v>
      </c>
      <c r="O3189" t="str">
        <f t="shared" si="2366"/>
        <v>MG</v>
      </c>
      <c r="P3189">
        <f t="shared" si="2352"/>
        <v>3393</v>
      </c>
      <c r="Q3189" t="str">
        <f t="shared" si="2353"/>
        <v>Celia Rouche</v>
      </c>
      <c r="R3189" t="str">
        <f t="shared" si="2354"/>
        <v>West</v>
      </c>
    </row>
    <row r="3190" spans="1:18">
      <c r="A3190" t="s">
        <v>3354</v>
      </c>
      <c r="B3190" t="s">
        <v>10</v>
      </c>
      <c r="C3190" t="s">
        <v>57</v>
      </c>
      <c r="D3190" t="s">
        <v>191</v>
      </c>
      <c r="E3190" t="s">
        <v>50</v>
      </c>
      <c r="F3190" s="1">
        <v>42915</v>
      </c>
      <c r="G3190" s="1">
        <v>42927</v>
      </c>
      <c r="H3190">
        <v>3172</v>
      </c>
      <c r="I3190" t="str">
        <f>VLOOKUP(pipeline!D3190,account,2,FALSE)</f>
        <v>retail</v>
      </c>
      <c r="J3190">
        <f t="shared" si="2361"/>
        <v>2004</v>
      </c>
      <c r="K3190">
        <f t="shared" si="2362"/>
        <v>702.72</v>
      </c>
      <c r="L3190">
        <f t="shared" si="2363"/>
        <v>1831</v>
      </c>
      <c r="M3190" t="str">
        <f t="shared" si="2364"/>
        <v>United States</v>
      </c>
      <c r="N3190">
        <f t="shared" si="2365"/>
        <v>0</v>
      </c>
      <c r="O3190" t="str">
        <f t="shared" si="2366"/>
        <v>MG</v>
      </c>
      <c r="P3190">
        <f t="shared" si="2352"/>
        <v>3393</v>
      </c>
      <c r="Q3190" t="str">
        <f t="shared" si="2353"/>
        <v>Cara Losch</v>
      </c>
      <c r="R3190" t="str">
        <f t="shared" si="2354"/>
        <v>East</v>
      </c>
    </row>
    <row r="3191" spans="1:18">
      <c r="A3191" t="s">
        <v>3355</v>
      </c>
      <c r="B3191" t="s">
        <v>11</v>
      </c>
      <c r="C3191" t="s">
        <v>57</v>
      </c>
      <c r="D3191" t="s">
        <v>191</v>
      </c>
      <c r="E3191" t="s">
        <v>50</v>
      </c>
      <c r="F3191" s="1">
        <v>42915</v>
      </c>
      <c r="G3191" s="1">
        <v>42988</v>
      </c>
      <c r="H3191">
        <v>3350</v>
      </c>
      <c r="I3191" t="str">
        <f>VLOOKUP(pipeline!D3191,account,2,FALSE)</f>
        <v>retail</v>
      </c>
      <c r="J3191">
        <f t="shared" si="2361"/>
        <v>2004</v>
      </c>
      <c r="K3191">
        <f t="shared" si="2362"/>
        <v>702.72</v>
      </c>
      <c r="L3191">
        <f t="shared" si="2363"/>
        <v>1831</v>
      </c>
      <c r="M3191" t="str">
        <f t="shared" si="2364"/>
        <v>United States</v>
      </c>
      <c r="N3191">
        <f t="shared" si="2365"/>
        <v>0</v>
      </c>
      <c r="O3191" t="str">
        <f t="shared" si="2366"/>
        <v>MG</v>
      </c>
      <c r="P3191">
        <f t="shared" si="2352"/>
        <v>3393</v>
      </c>
      <c r="Q3191" t="str">
        <f t="shared" si="2353"/>
        <v>Cara Losch</v>
      </c>
      <c r="R3191" t="str">
        <f t="shared" si="2354"/>
        <v>East</v>
      </c>
    </row>
    <row r="3192" spans="1:18">
      <c r="A3192" t="s">
        <v>3356</v>
      </c>
      <c r="B3192" t="s">
        <v>41</v>
      </c>
      <c r="C3192" t="s">
        <v>55</v>
      </c>
      <c r="D3192" t="s">
        <v>167</v>
      </c>
      <c r="E3192" t="s">
        <v>50</v>
      </c>
      <c r="F3192" s="1">
        <v>42915</v>
      </c>
      <c r="G3192" s="1">
        <v>42926</v>
      </c>
      <c r="H3192">
        <v>595</v>
      </c>
      <c r="I3192" t="str">
        <f>VLOOKUP(pipeline!D3192,account,2,FALSE)</f>
        <v>marketing</v>
      </c>
      <c r="J3192">
        <f t="shared" si="2361"/>
        <v>2000</v>
      </c>
      <c r="K3192">
        <f t="shared" si="2362"/>
        <v>2952.73</v>
      </c>
      <c r="L3192">
        <f t="shared" si="2363"/>
        <v>5107</v>
      </c>
      <c r="M3192" t="str">
        <f t="shared" si="2364"/>
        <v>United States</v>
      </c>
      <c r="N3192">
        <f t="shared" si="2365"/>
        <v>0</v>
      </c>
      <c r="O3192" t="str">
        <f t="shared" si="2366"/>
        <v>GTX</v>
      </c>
      <c r="P3192">
        <f t="shared" si="2352"/>
        <v>550</v>
      </c>
      <c r="Q3192" t="str">
        <f t="shared" si="2353"/>
        <v>Summer Sewald</v>
      </c>
      <c r="R3192" t="str">
        <f t="shared" si="2354"/>
        <v>West</v>
      </c>
    </row>
    <row r="3193" spans="1:18">
      <c r="A3193" t="s">
        <v>3357</v>
      </c>
      <c r="B3193" t="s">
        <v>19</v>
      </c>
      <c r="C3193" t="s">
        <v>55</v>
      </c>
      <c r="D3193" t="s">
        <v>297</v>
      </c>
      <c r="E3193" t="s">
        <v>50</v>
      </c>
      <c r="F3193" s="1">
        <v>42916</v>
      </c>
      <c r="G3193" s="1">
        <v>43005</v>
      </c>
      <c r="H3193">
        <v>560</v>
      </c>
      <c r="I3193" t="str">
        <f>VLOOKUP(pipeline!D3193,account,2,FALSE)</f>
        <v>medical</v>
      </c>
      <c r="J3193">
        <f t="shared" si="2361"/>
        <v>1986</v>
      </c>
      <c r="K3193">
        <f t="shared" si="2362"/>
        <v>647.18</v>
      </c>
      <c r="L3193">
        <f t="shared" si="2363"/>
        <v>1185</v>
      </c>
      <c r="M3193" t="str">
        <f t="shared" si="2364"/>
        <v>Kenya</v>
      </c>
      <c r="N3193">
        <f t="shared" si="2365"/>
        <v>0</v>
      </c>
      <c r="O3193" t="str">
        <f t="shared" si="2366"/>
        <v>GTX</v>
      </c>
      <c r="P3193">
        <f t="shared" si="2352"/>
        <v>550</v>
      </c>
      <c r="Q3193" t="str">
        <f t="shared" si="2353"/>
        <v>Dustin Brinkmann</v>
      </c>
      <c r="R3193" t="str">
        <f t="shared" si="2354"/>
        <v>Central</v>
      </c>
    </row>
    <row r="3194" spans="1:18">
      <c r="A3194" t="s">
        <v>3358</v>
      </c>
      <c r="B3194" t="s">
        <v>31</v>
      </c>
      <c r="C3194" t="s">
        <v>58</v>
      </c>
      <c r="D3194" t="s">
        <v>277</v>
      </c>
      <c r="E3194" t="s">
        <v>50</v>
      </c>
      <c r="F3194" s="1">
        <v>42916</v>
      </c>
      <c r="G3194" s="1">
        <v>42918</v>
      </c>
      <c r="H3194">
        <v>1167</v>
      </c>
      <c r="I3194" t="str">
        <f>VLOOKUP(pipeline!D3194,account,2,FALSE)</f>
        <v>retail</v>
      </c>
      <c r="J3194">
        <f t="shared" ref="J3194:J3203" si="2367">VLOOKUP(D3194,account,3,FALSE)</f>
        <v>2005</v>
      </c>
      <c r="K3194">
        <f t="shared" ref="K3194:K3203" si="2368">VLOOKUP(D3194,account,4,FALSE)</f>
        <v>2261.05</v>
      </c>
      <c r="L3194">
        <f t="shared" ref="L3194:L3203" si="2369">VLOOKUP(D3194,account,5,FALSE)</f>
        <v>3851</v>
      </c>
      <c r="M3194" t="str">
        <f t="shared" ref="M3194:M3203" si="2370">VLOOKUP(D3194,account,6,FALSE)</f>
        <v>United States</v>
      </c>
      <c r="N3194">
        <f t="shared" ref="N3194:N3203" si="2371">VLOOKUP(D3194,accounts,7,FALSE)</f>
        <v>0</v>
      </c>
      <c r="O3194" t="str">
        <f t="shared" ref="O3194:O3203" si="2372">VLOOKUP(C3194,products,2,FALSE)</f>
        <v>GTX</v>
      </c>
      <c r="P3194">
        <f t="shared" ref="P3194:P3201" si="2373">VLOOKUP(C3194,products,3,FALSE)</f>
        <v>1096</v>
      </c>
      <c r="Q3194" t="str">
        <f t="shared" ref="Q3194:Q3201" si="2374">VLOOKUP(B3194,sales,2,FALSE)</f>
        <v>Rocco Neubert</v>
      </c>
      <c r="R3194" t="str">
        <f t="shared" ref="R3194:R3201" si="2375">VLOOKUP(B3194,sales,3,FALSE)</f>
        <v>East</v>
      </c>
    </row>
    <row r="3195" spans="1:18">
      <c r="A3195" t="s">
        <v>3359</v>
      </c>
      <c r="B3195" t="s">
        <v>32</v>
      </c>
      <c r="C3195" t="s">
        <v>59</v>
      </c>
      <c r="D3195" t="s">
        <v>248</v>
      </c>
      <c r="E3195" t="s">
        <v>52</v>
      </c>
      <c r="F3195" s="1">
        <v>42916</v>
      </c>
      <c r="G3195" s="1">
        <v>42926</v>
      </c>
      <c r="H3195">
        <v>0</v>
      </c>
      <c r="I3195" t="str">
        <f>VLOOKUP(pipeline!D3195,account,2,FALSE)</f>
        <v>telecommunications</v>
      </c>
      <c r="J3195">
        <f t="shared" si="2367"/>
        <v>1994</v>
      </c>
      <c r="K3195">
        <f t="shared" si="2368"/>
        <v>6395.05</v>
      </c>
      <c r="L3195">
        <f t="shared" si="2369"/>
        <v>20275</v>
      </c>
      <c r="M3195" t="str">
        <f t="shared" si="2370"/>
        <v>United States</v>
      </c>
      <c r="N3195">
        <f t="shared" si="2371"/>
        <v>0</v>
      </c>
      <c r="O3195" t="str">
        <f t="shared" si="2372"/>
        <v>GTX</v>
      </c>
      <c r="P3195">
        <f t="shared" si="2373"/>
        <v>5482</v>
      </c>
      <c r="Q3195" t="str">
        <f t="shared" si="2374"/>
        <v>Rocco Neubert</v>
      </c>
      <c r="R3195" t="str">
        <f t="shared" si="2375"/>
        <v>East</v>
      </c>
    </row>
    <row r="3196" spans="1:18">
      <c r="A3196" t="s">
        <v>3360</v>
      </c>
      <c r="B3196" t="s">
        <v>32</v>
      </c>
      <c r="C3196" t="s">
        <v>57</v>
      </c>
      <c r="D3196" t="s">
        <v>214</v>
      </c>
      <c r="E3196" t="s">
        <v>50</v>
      </c>
      <c r="F3196" s="1">
        <v>42916</v>
      </c>
      <c r="G3196" s="1">
        <v>43004</v>
      </c>
      <c r="H3196">
        <v>3280</v>
      </c>
      <c r="I3196" t="str">
        <f>VLOOKUP(pipeline!D3196,account,2,FALSE)</f>
        <v>medical</v>
      </c>
      <c r="J3196">
        <f t="shared" si="2367"/>
        <v>1999</v>
      </c>
      <c r="K3196">
        <f t="shared" si="2368"/>
        <v>251.41</v>
      </c>
      <c r="L3196">
        <f t="shared" si="2369"/>
        <v>495</v>
      </c>
      <c r="M3196" t="str">
        <f t="shared" si="2370"/>
        <v>United States</v>
      </c>
      <c r="N3196">
        <f t="shared" si="2371"/>
        <v>0</v>
      </c>
      <c r="O3196" t="str">
        <f t="shared" si="2372"/>
        <v>MG</v>
      </c>
      <c r="P3196">
        <f t="shared" si="2373"/>
        <v>3393</v>
      </c>
      <c r="Q3196" t="str">
        <f t="shared" si="2374"/>
        <v>Rocco Neubert</v>
      </c>
      <c r="R3196" t="str">
        <f t="shared" si="2375"/>
        <v>East</v>
      </c>
    </row>
    <row r="3197" spans="1:18">
      <c r="A3197" t="s">
        <v>3361</v>
      </c>
      <c r="B3197" t="s">
        <v>20</v>
      </c>
      <c r="C3197" t="s">
        <v>57</v>
      </c>
      <c r="D3197" t="s">
        <v>147</v>
      </c>
      <c r="E3197" t="s">
        <v>50</v>
      </c>
      <c r="F3197" s="1">
        <v>42916</v>
      </c>
      <c r="G3197" s="1">
        <v>42993</v>
      </c>
      <c r="H3197">
        <v>3427</v>
      </c>
      <c r="I3197" t="str">
        <f>VLOOKUP(pipeline!D3197,account,2,FALSE)</f>
        <v>retail</v>
      </c>
      <c r="J3197">
        <f t="shared" si="2367"/>
        <v>2007</v>
      </c>
      <c r="K3197">
        <f t="shared" si="2368"/>
        <v>894.33</v>
      </c>
      <c r="L3197">
        <f t="shared" si="2369"/>
        <v>1635</v>
      </c>
      <c r="M3197" t="str">
        <f t="shared" si="2370"/>
        <v>Italy</v>
      </c>
      <c r="N3197">
        <f t="shared" si="2371"/>
        <v>0</v>
      </c>
      <c r="O3197" t="str">
        <f t="shared" si="2372"/>
        <v>MG</v>
      </c>
      <c r="P3197">
        <f t="shared" si="2373"/>
        <v>3393</v>
      </c>
      <c r="Q3197" t="str">
        <f t="shared" si="2374"/>
        <v>Dustin Brinkmann</v>
      </c>
      <c r="R3197" t="str">
        <f t="shared" si="2375"/>
        <v>Central</v>
      </c>
    </row>
    <row r="3198" spans="1:18">
      <c r="A3198" t="s">
        <v>3362</v>
      </c>
      <c r="B3198" t="s">
        <v>7</v>
      </c>
      <c r="C3198" t="s">
        <v>55</v>
      </c>
      <c r="D3198" t="s">
        <v>164</v>
      </c>
      <c r="E3198" t="s">
        <v>52</v>
      </c>
      <c r="F3198" s="1">
        <v>42916</v>
      </c>
      <c r="G3198" s="1">
        <v>42928</v>
      </c>
      <c r="H3198">
        <v>0</v>
      </c>
      <c r="I3198" t="str">
        <f>VLOOKUP(pipeline!D3198,account,2,FALSE)</f>
        <v>medical</v>
      </c>
      <c r="J3198">
        <f t="shared" si="2367"/>
        <v>1994</v>
      </c>
      <c r="K3198">
        <f t="shared" si="2368"/>
        <v>2818.38</v>
      </c>
      <c r="L3198">
        <f t="shared" si="2369"/>
        <v>6290</v>
      </c>
      <c r="M3198" t="str">
        <f t="shared" si="2370"/>
        <v>United States</v>
      </c>
      <c r="N3198">
        <f t="shared" si="2371"/>
        <v>0</v>
      </c>
      <c r="O3198" t="str">
        <f t="shared" si="2372"/>
        <v>GTX</v>
      </c>
      <c r="P3198">
        <f t="shared" si="2373"/>
        <v>550</v>
      </c>
      <c r="Q3198" t="str">
        <f t="shared" si="2374"/>
        <v>Cara Losch</v>
      </c>
      <c r="R3198" t="str">
        <f t="shared" si="2375"/>
        <v>East</v>
      </c>
    </row>
    <row r="3199" spans="1:18">
      <c r="A3199" t="s">
        <v>3363</v>
      </c>
      <c r="B3199" t="s">
        <v>33</v>
      </c>
      <c r="C3199" t="s">
        <v>58</v>
      </c>
      <c r="D3199" t="s">
        <v>223</v>
      </c>
      <c r="E3199" t="s">
        <v>52</v>
      </c>
      <c r="F3199" s="1">
        <v>42916</v>
      </c>
      <c r="G3199" s="1">
        <v>42924</v>
      </c>
      <c r="H3199">
        <v>0</v>
      </c>
      <c r="I3199" t="str">
        <f>VLOOKUP(pipeline!D3199,account,2,FALSE)</f>
        <v>retail</v>
      </c>
      <c r="J3199">
        <f t="shared" si="2367"/>
        <v>2003</v>
      </c>
      <c r="K3199">
        <f t="shared" si="2368"/>
        <v>1419.98</v>
      </c>
      <c r="L3199">
        <f t="shared" si="2369"/>
        <v>4018</v>
      </c>
      <c r="M3199" t="str">
        <f t="shared" si="2370"/>
        <v>United States</v>
      </c>
      <c r="N3199">
        <f t="shared" si="2371"/>
        <v>0</v>
      </c>
      <c r="O3199" t="str">
        <f t="shared" si="2372"/>
        <v>GTX</v>
      </c>
      <c r="P3199">
        <f t="shared" si="2373"/>
        <v>1096</v>
      </c>
      <c r="Q3199" t="str">
        <f t="shared" si="2374"/>
        <v>Rocco Neubert</v>
      </c>
      <c r="R3199" t="str">
        <f t="shared" si="2375"/>
        <v>East</v>
      </c>
    </row>
    <row r="3200" spans="1:18">
      <c r="A3200" t="s">
        <v>3364</v>
      </c>
      <c r="B3200" t="s">
        <v>33</v>
      </c>
      <c r="C3200" t="s">
        <v>58</v>
      </c>
      <c r="D3200" t="s">
        <v>463</v>
      </c>
      <c r="E3200" t="s">
        <v>50</v>
      </c>
      <c r="F3200" s="1">
        <v>42916</v>
      </c>
      <c r="G3200" s="1">
        <v>43005</v>
      </c>
      <c r="H3200">
        <v>940</v>
      </c>
      <c r="I3200" t="str">
        <f>VLOOKUP(pipeline!D3200,account,2,FALSE)</f>
        <v>technolgy</v>
      </c>
      <c r="J3200">
        <f t="shared" si="2367"/>
        <v>2011</v>
      </c>
      <c r="K3200">
        <f t="shared" si="2368"/>
        <v>527.11</v>
      </c>
      <c r="L3200">
        <f t="shared" si="2369"/>
        <v>1428</v>
      </c>
      <c r="M3200" t="str">
        <f t="shared" si="2370"/>
        <v>United States</v>
      </c>
      <c r="N3200" t="str">
        <f t="shared" si="2371"/>
        <v>Acme Corporation</v>
      </c>
      <c r="O3200" t="str">
        <f t="shared" si="2372"/>
        <v>GTX</v>
      </c>
      <c r="P3200">
        <f t="shared" si="2373"/>
        <v>1096</v>
      </c>
      <c r="Q3200" t="str">
        <f t="shared" si="2374"/>
        <v>Rocco Neubert</v>
      </c>
      <c r="R3200" t="str">
        <f t="shared" si="2375"/>
        <v>East</v>
      </c>
    </row>
    <row r="3201" spans="1:18">
      <c r="A3201" t="s">
        <v>3365</v>
      </c>
      <c r="B3201" t="s">
        <v>25</v>
      </c>
      <c r="C3201" t="s">
        <v>55</v>
      </c>
      <c r="D3201" t="s">
        <v>117</v>
      </c>
      <c r="E3201" t="s">
        <v>50</v>
      </c>
      <c r="F3201" s="1">
        <v>42916</v>
      </c>
      <c r="G3201" s="1">
        <v>43007</v>
      </c>
      <c r="H3201">
        <v>565</v>
      </c>
      <c r="I3201" t="str">
        <f>VLOOKUP(pipeline!D3201,account,2,FALSE)</f>
        <v>services</v>
      </c>
      <c r="J3201">
        <f t="shared" si="2367"/>
        <v>1997</v>
      </c>
      <c r="K3201">
        <f t="shared" si="2368"/>
        <v>2041.73</v>
      </c>
      <c r="L3201">
        <f t="shared" si="2369"/>
        <v>5276</v>
      </c>
      <c r="M3201" t="str">
        <f t="shared" si="2370"/>
        <v>United States</v>
      </c>
      <c r="N3201">
        <f t="shared" si="2371"/>
        <v>0</v>
      </c>
      <c r="O3201" t="str">
        <f t="shared" si="2372"/>
        <v>GTX</v>
      </c>
      <c r="P3201">
        <f t="shared" si="2373"/>
        <v>550</v>
      </c>
      <c r="Q3201" t="str">
        <f t="shared" si="2374"/>
        <v>Melvin Marxen</v>
      </c>
      <c r="R3201" t="str">
        <f t="shared" si="2375"/>
        <v>Central</v>
      </c>
    </row>
    <row r="3202" spans="1:18">
      <c r="A3202" t="s">
        <v>3366</v>
      </c>
      <c r="B3202" t="s">
        <v>13</v>
      </c>
      <c r="C3202" t="s">
        <v>56</v>
      </c>
      <c r="D3202" t="s">
        <v>282</v>
      </c>
      <c r="E3202" t="s">
        <v>50</v>
      </c>
      <c r="F3202" s="1">
        <v>42916</v>
      </c>
      <c r="G3202" s="1">
        <v>42925</v>
      </c>
      <c r="H3202">
        <v>51</v>
      </c>
      <c r="I3202" t="str">
        <f>VLOOKUP(pipeline!D3202,account,2,FALSE)</f>
        <v>medical</v>
      </c>
      <c r="J3202">
        <f t="shared" si="2367"/>
        <v>1985</v>
      </c>
      <c r="K3202">
        <f t="shared" si="2368"/>
        <v>2741.37</v>
      </c>
      <c r="L3202">
        <f t="shared" si="2369"/>
        <v>9226</v>
      </c>
      <c r="M3202" t="str">
        <f t="shared" si="2370"/>
        <v>United States</v>
      </c>
      <c r="N3202">
        <f t="shared" si="2371"/>
        <v>0</v>
      </c>
      <c r="O3202" t="str">
        <f t="shared" si="2372"/>
        <v>MG</v>
      </c>
      <c r="P3202">
        <f t="shared" ref="P3202:P3208" si="2376">VLOOKUP(C3202,products,3,FALSE)</f>
        <v>55</v>
      </c>
      <c r="Q3202" t="str">
        <f t="shared" ref="Q3202:Q3208" si="2377">VLOOKUP(B3202,sales,2,FALSE)</f>
        <v>Celia Rouche</v>
      </c>
      <c r="R3202" t="str">
        <f t="shared" ref="R3202:R3208" si="2378">VLOOKUP(B3202,sales,3,FALSE)</f>
        <v>West</v>
      </c>
    </row>
    <row r="3203" spans="1:18">
      <c r="A3203" t="s">
        <v>3367</v>
      </c>
      <c r="B3203" t="s">
        <v>26</v>
      </c>
      <c r="C3203" t="s">
        <v>56</v>
      </c>
      <c r="D3203" t="s">
        <v>198</v>
      </c>
      <c r="E3203" t="s">
        <v>52</v>
      </c>
      <c r="F3203" s="1">
        <v>42916</v>
      </c>
      <c r="G3203" s="1">
        <v>42975</v>
      </c>
      <c r="H3203">
        <v>0</v>
      </c>
      <c r="I3203" t="str">
        <f>VLOOKUP(pipeline!D3203,account,2,FALSE)</f>
        <v>employment</v>
      </c>
      <c r="J3203">
        <f t="shared" si="2367"/>
        <v>1997</v>
      </c>
      <c r="K3203">
        <f t="shared" si="2368"/>
        <v>291.27</v>
      </c>
      <c r="L3203">
        <f t="shared" si="2369"/>
        <v>586</v>
      </c>
      <c r="M3203" t="str">
        <f t="shared" si="2370"/>
        <v>United States</v>
      </c>
      <c r="N3203">
        <f t="shared" si="2371"/>
        <v>0</v>
      </c>
      <c r="O3203" t="str">
        <f t="shared" si="2372"/>
        <v>MG</v>
      </c>
      <c r="P3203">
        <f t="shared" si="2376"/>
        <v>55</v>
      </c>
      <c r="Q3203" t="str">
        <f t="shared" si="2377"/>
        <v>Melvin Marxen</v>
      </c>
      <c r="R3203" t="str">
        <f t="shared" si="2378"/>
        <v>Central</v>
      </c>
    </row>
    <row r="3204" spans="1:18">
      <c r="A3204" t="s">
        <v>3368</v>
      </c>
      <c r="B3204" t="s">
        <v>27</v>
      </c>
      <c r="C3204" t="s">
        <v>55</v>
      </c>
      <c r="D3204" t="s">
        <v>117</v>
      </c>
      <c r="E3204" t="s">
        <v>52</v>
      </c>
      <c r="F3204" s="1">
        <v>42916</v>
      </c>
      <c r="G3204" s="1">
        <v>42923</v>
      </c>
      <c r="H3204">
        <v>0</v>
      </c>
      <c r="I3204" t="str">
        <f>VLOOKUP(pipeline!D3204,account,2,FALSE)</f>
        <v>services</v>
      </c>
      <c r="J3204">
        <f t="shared" ref="J3204:J3221" si="2379">VLOOKUP(D3204,account,3,FALSE)</f>
        <v>1997</v>
      </c>
      <c r="K3204">
        <f t="shared" ref="K3204:K3221" si="2380">VLOOKUP(D3204,account,4,FALSE)</f>
        <v>2041.73</v>
      </c>
      <c r="L3204">
        <f t="shared" ref="L3204:L3221" si="2381">VLOOKUP(D3204,account,5,FALSE)</f>
        <v>5276</v>
      </c>
      <c r="M3204" t="str">
        <f t="shared" ref="M3204:M3221" si="2382">VLOOKUP(D3204,account,6,FALSE)</f>
        <v>United States</v>
      </c>
      <c r="N3204">
        <f t="shared" ref="N3204:N3221" si="2383">VLOOKUP(D3204,accounts,7,FALSE)</f>
        <v>0</v>
      </c>
      <c r="O3204" t="str">
        <f t="shared" ref="O3204:O3221" si="2384">VLOOKUP(C3204,products,2,FALSE)</f>
        <v>GTX</v>
      </c>
      <c r="P3204">
        <f t="shared" si="2376"/>
        <v>550</v>
      </c>
      <c r="Q3204" t="str">
        <f t="shared" si="2377"/>
        <v>Melvin Marxen</v>
      </c>
      <c r="R3204" t="str">
        <f t="shared" si="2378"/>
        <v>Central</v>
      </c>
    </row>
    <row r="3205" spans="1:18">
      <c r="A3205" t="s">
        <v>3369</v>
      </c>
      <c r="B3205" t="s">
        <v>15</v>
      </c>
      <c r="C3205" t="s">
        <v>56</v>
      </c>
      <c r="D3205" t="s">
        <v>231</v>
      </c>
      <c r="E3205" t="s">
        <v>52</v>
      </c>
      <c r="F3205" s="1">
        <v>42916</v>
      </c>
      <c r="G3205" s="1">
        <v>42917</v>
      </c>
      <c r="H3205">
        <v>0</v>
      </c>
      <c r="I3205" t="str">
        <f>VLOOKUP(pipeline!D3205,account,2,FALSE)</f>
        <v>technolgy</v>
      </c>
      <c r="J3205">
        <f t="shared" si="2379"/>
        <v>2010</v>
      </c>
      <c r="K3205">
        <f t="shared" si="2380"/>
        <v>587.72</v>
      </c>
      <c r="L3205">
        <f t="shared" si="2381"/>
        <v>1501</v>
      </c>
      <c r="M3205" t="str">
        <f t="shared" si="2382"/>
        <v>United States</v>
      </c>
      <c r="N3205">
        <f t="shared" si="2383"/>
        <v>0</v>
      </c>
      <c r="O3205" t="str">
        <f t="shared" si="2384"/>
        <v>MG</v>
      </c>
      <c r="P3205">
        <f t="shared" si="2376"/>
        <v>55</v>
      </c>
      <c r="Q3205" t="str">
        <f t="shared" si="2377"/>
        <v>Celia Rouche</v>
      </c>
      <c r="R3205" t="str">
        <f t="shared" si="2378"/>
        <v>West</v>
      </c>
    </row>
    <row r="3206" spans="1:18">
      <c r="A3206" t="s">
        <v>3370</v>
      </c>
      <c r="B3206" t="s">
        <v>28</v>
      </c>
      <c r="C3206" t="s">
        <v>57</v>
      </c>
      <c r="D3206" t="s">
        <v>145</v>
      </c>
      <c r="E3206" t="s">
        <v>50</v>
      </c>
      <c r="F3206" s="1">
        <v>42916</v>
      </c>
      <c r="G3206" s="1">
        <v>42925</v>
      </c>
      <c r="H3206">
        <v>3699</v>
      </c>
      <c r="I3206" t="str">
        <f>VLOOKUP(pipeline!D3206,account,2,FALSE)</f>
        <v>marketing</v>
      </c>
      <c r="J3206">
        <f t="shared" si="2379"/>
        <v>1985</v>
      </c>
      <c r="K3206">
        <f t="shared" si="2380"/>
        <v>375.43</v>
      </c>
      <c r="L3206">
        <f t="shared" si="2381"/>
        <v>1190</v>
      </c>
      <c r="M3206" t="str">
        <f t="shared" si="2382"/>
        <v>United States</v>
      </c>
      <c r="N3206">
        <f t="shared" si="2383"/>
        <v>0</v>
      </c>
      <c r="O3206" t="str">
        <f t="shared" si="2384"/>
        <v>MG</v>
      </c>
      <c r="P3206">
        <f t="shared" si="2376"/>
        <v>3393</v>
      </c>
      <c r="Q3206" t="str">
        <f t="shared" si="2377"/>
        <v>Melvin Marxen</v>
      </c>
      <c r="R3206" t="str">
        <f t="shared" si="2378"/>
        <v>Central</v>
      </c>
    </row>
    <row r="3207" spans="1:18">
      <c r="A3207" t="s">
        <v>3371</v>
      </c>
      <c r="B3207" t="s">
        <v>40</v>
      </c>
      <c r="C3207" t="s">
        <v>59</v>
      </c>
      <c r="D3207" t="s">
        <v>93</v>
      </c>
      <c r="E3207" t="s">
        <v>50</v>
      </c>
      <c r="F3207" s="1">
        <v>42916</v>
      </c>
      <c r="G3207" s="1">
        <v>42923</v>
      </c>
      <c r="H3207">
        <v>5909</v>
      </c>
      <c r="I3207" t="str">
        <f>VLOOKUP(pipeline!D3207,account,2,FALSE)</f>
        <v>entertainment</v>
      </c>
      <c r="J3207">
        <f t="shared" si="2379"/>
        <v>1993</v>
      </c>
      <c r="K3207">
        <f t="shared" si="2380"/>
        <v>4269.9</v>
      </c>
      <c r="L3207">
        <f t="shared" si="2381"/>
        <v>6472</v>
      </c>
      <c r="M3207" t="str">
        <f t="shared" si="2382"/>
        <v>United States</v>
      </c>
      <c r="N3207" t="str">
        <f t="shared" si="2383"/>
        <v>Massive Dynamic</v>
      </c>
      <c r="O3207" t="str">
        <f t="shared" si="2384"/>
        <v>GTX</v>
      </c>
      <c r="P3207">
        <f t="shared" si="2376"/>
        <v>5482</v>
      </c>
      <c r="Q3207" t="str">
        <f t="shared" si="2377"/>
        <v>Summer Sewald</v>
      </c>
      <c r="R3207" t="str">
        <f t="shared" si="2378"/>
        <v>West</v>
      </c>
    </row>
    <row r="3208" spans="1:18">
      <c r="A3208" t="s">
        <v>3372</v>
      </c>
      <c r="B3208" t="s">
        <v>22</v>
      </c>
      <c r="C3208" t="s">
        <v>55</v>
      </c>
      <c r="D3208" t="s">
        <v>226</v>
      </c>
      <c r="E3208" t="s">
        <v>52</v>
      </c>
      <c r="F3208" s="1">
        <v>42916</v>
      </c>
      <c r="G3208" s="1">
        <v>43040</v>
      </c>
      <c r="H3208">
        <v>0</v>
      </c>
      <c r="I3208" t="str">
        <f>VLOOKUP(pipeline!D3208,account,2,FALSE)</f>
        <v>medical</v>
      </c>
      <c r="J3208">
        <f t="shared" si="2379"/>
        <v>2017</v>
      </c>
      <c r="K3208">
        <f t="shared" si="2380"/>
        <v>4.54</v>
      </c>
      <c r="L3208">
        <f t="shared" si="2381"/>
        <v>9</v>
      </c>
      <c r="M3208" t="str">
        <f t="shared" si="2382"/>
        <v>United States</v>
      </c>
      <c r="N3208">
        <f t="shared" si="2383"/>
        <v>0</v>
      </c>
      <c r="O3208" t="str">
        <f t="shared" si="2384"/>
        <v>GTX</v>
      </c>
      <c r="P3208">
        <f t="shared" si="2376"/>
        <v>550</v>
      </c>
      <c r="Q3208" t="str">
        <f t="shared" si="2377"/>
        <v>Dustin Brinkmann</v>
      </c>
      <c r="R3208" t="str">
        <f t="shared" si="2378"/>
        <v>Central</v>
      </c>
    </row>
    <row r="3209" spans="1:18">
      <c r="A3209" t="s">
        <v>3373</v>
      </c>
      <c r="B3209" t="s">
        <v>35</v>
      </c>
      <c r="C3209" t="s">
        <v>59</v>
      </c>
      <c r="D3209" t="s">
        <v>226</v>
      </c>
      <c r="E3209" t="s">
        <v>52</v>
      </c>
      <c r="F3209" s="1">
        <v>42916</v>
      </c>
      <c r="G3209" s="1">
        <v>42923</v>
      </c>
      <c r="H3209">
        <v>0</v>
      </c>
      <c r="I3209" t="str">
        <f>VLOOKUP(pipeline!D3209,account,2,FALSE)</f>
        <v>medical</v>
      </c>
      <c r="J3209">
        <f t="shared" si="2379"/>
        <v>2017</v>
      </c>
      <c r="K3209">
        <f t="shared" si="2380"/>
        <v>4.54</v>
      </c>
      <c r="L3209">
        <f t="shared" si="2381"/>
        <v>9</v>
      </c>
      <c r="M3209" t="str">
        <f t="shared" si="2382"/>
        <v>United States</v>
      </c>
      <c r="N3209">
        <f t="shared" si="2383"/>
        <v>0</v>
      </c>
      <c r="O3209" t="str">
        <f t="shared" si="2384"/>
        <v>GTX</v>
      </c>
      <c r="P3209">
        <f t="shared" ref="P3209:P3221" si="2385">VLOOKUP(C3209,products,3,FALSE)</f>
        <v>5482</v>
      </c>
      <c r="Q3209" t="str">
        <f t="shared" ref="Q3209:Q3221" si="2386">VLOOKUP(B3209,sales,2,FALSE)</f>
        <v>Rocco Neubert</v>
      </c>
      <c r="R3209" t="str">
        <f t="shared" ref="R3209:R3221" si="2387">VLOOKUP(B3209,sales,3,FALSE)</f>
        <v>East</v>
      </c>
    </row>
    <row r="3210" spans="1:18">
      <c r="A3210" t="s">
        <v>3374</v>
      </c>
      <c r="B3210" t="s">
        <v>35</v>
      </c>
      <c r="C3210" t="s">
        <v>59</v>
      </c>
      <c r="D3210" t="s">
        <v>817</v>
      </c>
      <c r="E3210" t="s">
        <v>50</v>
      </c>
      <c r="F3210" s="1">
        <v>42916</v>
      </c>
      <c r="G3210" s="1">
        <v>42997</v>
      </c>
      <c r="H3210">
        <v>5927</v>
      </c>
      <c r="I3210" t="str">
        <f>VLOOKUP(pipeline!D3210,account,2,FALSE)</f>
        <v>entertainment</v>
      </c>
      <c r="J3210">
        <f t="shared" si="2379"/>
        <v>1989</v>
      </c>
      <c r="K3210">
        <f t="shared" si="2380"/>
        <v>665.06</v>
      </c>
      <c r="L3210">
        <f t="shared" si="2381"/>
        <v>1095</v>
      </c>
      <c r="M3210" t="str">
        <f t="shared" si="2382"/>
        <v>United States</v>
      </c>
      <c r="N3210">
        <f t="shared" si="2383"/>
        <v>0</v>
      </c>
      <c r="O3210" t="str">
        <f t="shared" si="2384"/>
        <v>GTX</v>
      </c>
      <c r="P3210">
        <f t="shared" si="2385"/>
        <v>5482</v>
      </c>
      <c r="Q3210" t="str">
        <f t="shared" si="2386"/>
        <v>Rocco Neubert</v>
      </c>
      <c r="R3210" t="str">
        <f t="shared" si="2387"/>
        <v>East</v>
      </c>
    </row>
    <row r="3211" spans="1:18">
      <c r="A3211" t="s">
        <v>3375</v>
      </c>
      <c r="B3211" t="s">
        <v>35</v>
      </c>
      <c r="C3211" t="s">
        <v>56</v>
      </c>
      <c r="D3211" t="s">
        <v>627</v>
      </c>
      <c r="E3211" t="s">
        <v>50</v>
      </c>
      <c r="F3211" s="1">
        <v>42916</v>
      </c>
      <c r="G3211" s="1">
        <v>42996</v>
      </c>
      <c r="H3211">
        <v>60</v>
      </c>
      <c r="I3211" t="str">
        <f>VLOOKUP(pipeline!D3211,account,2,FALSE)</f>
        <v>technolgy</v>
      </c>
      <c r="J3211">
        <f t="shared" si="2379"/>
        <v>1993</v>
      </c>
      <c r="K3211">
        <f t="shared" si="2380"/>
        <v>1242.32</v>
      </c>
      <c r="L3211">
        <f t="shared" si="2381"/>
        <v>3027</v>
      </c>
      <c r="M3211" t="str">
        <f t="shared" si="2382"/>
        <v>United States</v>
      </c>
      <c r="N3211" t="str">
        <f t="shared" si="2383"/>
        <v>Acme Corporation</v>
      </c>
      <c r="O3211" t="str">
        <f t="shared" si="2384"/>
        <v>MG</v>
      </c>
      <c r="P3211">
        <f t="shared" si="2385"/>
        <v>55</v>
      </c>
      <c r="Q3211" t="str">
        <f t="shared" si="2386"/>
        <v>Rocco Neubert</v>
      </c>
      <c r="R3211" t="str">
        <f t="shared" si="2387"/>
        <v>East</v>
      </c>
    </row>
    <row r="3212" spans="1:18">
      <c r="A3212" t="s">
        <v>3376</v>
      </c>
      <c r="B3212" t="s">
        <v>35</v>
      </c>
      <c r="C3212" t="s">
        <v>57</v>
      </c>
      <c r="D3212" t="s">
        <v>350</v>
      </c>
      <c r="E3212" t="s">
        <v>50</v>
      </c>
      <c r="F3212" s="1">
        <v>42916</v>
      </c>
      <c r="G3212" s="1">
        <v>42927</v>
      </c>
      <c r="H3212">
        <v>3351</v>
      </c>
      <c r="I3212" t="str">
        <f>VLOOKUP(pipeline!D3212,account,2,FALSE)</f>
        <v>technolgy</v>
      </c>
      <c r="J3212">
        <f t="shared" si="2379"/>
        <v>2011</v>
      </c>
      <c r="K3212">
        <f t="shared" si="2380"/>
        <v>40.79</v>
      </c>
      <c r="L3212">
        <f t="shared" si="2381"/>
        <v>142</v>
      </c>
      <c r="M3212" t="str">
        <f t="shared" si="2382"/>
        <v>China</v>
      </c>
      <c r="N3212">
        <f t="shared" si="2383"/>
        <v>0</v>
      </c>
      <c r="O3212" t="str">
        <f t="shared" si="2384"/>
        <v>MG</v>
      </c>
      <c r="P3212">
        <f t="shared" si="2385"/>
        <v>3393</v>
      </c>
      <c r="Q3212" t="str">
        <f t="shared" si="2386"/>
        <v>Rocco Neubert</v>
      </c>
      <c r="R3212" t="str">
        <f t="shared" si="2387"/>
        <v>East</v>
      </c>
    </row>
    <row r="3213" spans="1:18">
      <c r="A3213" t="s">
        <v>3377</v>
      </c>
      <c r="B3213" t="s">
        <v>16</v>
      </c>
      <c r="C3213" t="s">
        <v>56</v>
      </c>
      <c r="D3213" t="s">
        <v>176</v>
      </c>
      <c r="E3213" t="s">
        <v>50</v>
      </c>
      <c r="F3213" s="1">
        <v>42916</v>
      </c>
      <c r="G3213" s="1">
        <v>42925</v>
      </c>
      <c r="H3213">
        <v>64</v>
      </c>
      <c r="I3213" t="str">
        <f>VLOOKUP(pipeline!D3213,account,2,FALSE)</f>
        <v>services</v>
      </c>
      <c r="J3213">
        <f t="shared" si="2379"/>
        <v>1987</v>
      </c>
      <c r="K3213">
        <f t="shared" si="2380"/>
        <v>405.59</v>
      </c>
      <c r="L3213">
        <f t="shared" si="2381"/>
        <v>1179</v>
      </c>
      <c r="M3213" t="str">
        <f t="shared" si="2382"/>
        <v>Brazil</v>
      </c>
      <c r="N3213" t="str">
        <f t="shared" si="2383"/>
        <v>Warephase</v>
      </c>
      <c r="O3213" t="str">
        <f t="shared" si="2384"/>
        <v>MG</v>
      </c>
      <c r="P3213">
        <f t="shared" si="2385"/>
        <v>55</v>
      </c>
      <c r="Q3213" t="str">
        <f t="shared" si="2386"/>
        <v>Celia Rouche</v>
      </c>
      <c r="R3213" t="str">
        <f t="shared" si="2387"/>
        <v>West</v>
      </c>
    </row>
    <row r="3214" spans="1:18">
      <c r="A3214" t="s">
        <v>3378</v>
      </c>
      <c r="B3214" t="s">
        <v>9</v>
      </c>
      <c r="C3214" t="s">
        <v>57</v>
      </c>
      <c r="D3214" t="s">
        <v>218</v>
      </c>
      <c r="E3214" t="s">
        <v>52</v>
      </c>
      <c r="F3214" s="1">
        <v>42916</v>
      </c>
      <c r="G3214" s="1">
        <v>42918</v>
      </c>
      <c r="H3214">
        <v>0</v>
      </c>
      <c r="I3214" t="str">
        <f>VLOOKUP(pipeline!D3214,account,2,FALSE)</f>
        <v>technolgy</v>
      </c>
      <c r="J3214">
        <f t="shared" si="2379"/>
        <v>1992</v>
      </c>
      <c r="K3214">
        <f t="shared" si="2380"/>
        <v>1712.68</v>
      </c>
      <c r="L3214">
        <f t="shared" si="2381"/>
        <v>3194</v>
      </c>
      <c r="M3214" t="str">
        <f t="shared" si="2382"/>
        <v>United States</v>
      </c>
      <c r="N3214" t="str">
        <f t="shared" si="2383"/>
        <v>Acme Corporation</v>
      </c>
      <c r="O3214" t="str">
        <f t="shared" si="2384"/>
        <v>MG</v>
      </c>
      <c r="P3214">
        <f t="shared" si="2385"/>
        <v>3393</v>
      </c>
      <c r="Q3214" t="str">
        <f t="shared" si="2386"/>
        <v>Cara Losch</v>
      </c>
      <c r="R3214" t="str">
        <f t="shared" si="2387"/>
        <v>East</v>
      </c>
    </row>
    <row r="3215" spans="1:18">
      <c r="A3215" t="s">
        <v>3379</v>
      </c>
      <c r="B3215" t="s">
        <v>23</v>
      </c>
      <c r="C3215" t="s">
        <v>56</v>
      </c>
      <c r="D3215" t="s">
        <v>129</v>
      </c>
      <c r="E3215" t="s">
        <v>50</v>
      </c>
      <c r="F3215" s="1">
        <v>42916</v>
      </c>
      <c r="G3215" s="1">
        <v>42927</v>
      </c>
      <c r="H3215">
        <v>47</v>
      </c>
      <c r="I3215" t="str">
        <f>VLOOKUP(pipeline!D3215,account,2,FALSE)</f>
        <v>marketing</v>
      </c>
      <c r="J3215">
        <f t="shared" si="2379"/>
        <v>1995</v>
      </c>
      <c r="K3215">
        <f t="shared" si="2380"/>
        <v>2173.98</v>
      </c>
      <c r="L3215">
        <f t="shared" si="2381"/>
        <v>2928</v>
      </c>
      <c r="M3215" t="str">
        <f t="shared" si="2382"/>
        <v>United States</v>
      </c>
      <c r="N3215" t="str">
        <f t="shared" si="2383"/>
        <v>Inity</v>
      </c>
      <c r="O3215" t="str">
        <f t="shared" si="2384"/>
        <v>MG</v>
      </c>
      <c r="P3215">
        <f t="shared" si="2385"/>
        <v>55</v>
      </c>
      <c r="Q3215" t="str">
        <f t="shared" si="2386"/>
        <v>Dustin Brinkmann</v>
      </c>
      <c r="R3215" t="str">
        <f t="shared" si="2387"/>
        <v>Central</v>
      </c>
    </row>
    <row r="3216" spans="1:18">
      <c r="A3216" t="s">
        <v>3380</v>
      </c>
      <c r="B3216" t="s">
        <v>23</v>
      </c>
      <c r="C3216" t="s">
        <v>56</v>
      </c>
      <c r="D3216" t="s">
        <v>208</v>
      </c>
      <c r="E3216" t="s">
        <v>50</v>
      </c>
      <c r="F3216" s="1">
        <v>42916</v>
      </c>
      <c r="G3216" s="1">
        <v>42917</v>
      </c>
      <c r="H3216">
        <v>53</v>
      </c>
      <c r="I3216" t="str">
        <f>VLOOKUP(pipeline!D3216,account,2,FALSE)</f>
        <v>software</v>
      </c>
      <c r="J3216">
        <f t="shared" si="2379"/>
        <v>1982</v>
      </c>
      <c r="K3216">
        <f t="shared" si="2380"/>
        <v>4618</v>
      </c>
      <c r="L3216">
        <f t="shared" si="2381"/>
        <v>10083</v>
      </c>
      <c r="M3216" t="str">
        <f t="shared" si="2382"/>
        <v>United States</v>
      </c>
      <c r="N3216">
        <f t="shared" si="2383"/>
        <v>0</v>
      </c>
      <c r="O3216" t="str">
        <f t="shared" si="2384"/>
        <v>MG</v>
      </c>
      <c r="P3216">
        <f t="shared" si="2385"/>
        <v>55</v>
      </c>
      <c r="Q3216" t="str">
        <f t="shared" si="2386"/>
        <v>Dustin Brinkmann</v>
      </c>
      <c r="R3216" t="str">
        <f t="shared" si="2387"/>
        <v>Central</v>
      </c>
    </row>
    <row r="3217" spans="1:18">
      <c r="A3217" t="s">
        <v>3381</v>
      </c>
      <c r="B3217" t="s">
        <v>17</v>
      </c>
      <c r="C3217" t="s">
        <v>55</v>
      </c>
      <c r="D3217" t="s">
        <v>196</v>
      </c>
      <c r="E3217" t="s">
        <v>52</v>
      </c>
      <c r="F3217" s="1">
        <v>42916</v>
      </c>
      <c r="G3217" s="1">
        <v>42928</v>
      </c>
      <c r="H3217">
        <v>0</v>
      </c>
      <c r="I3217" t="str">
        <f>VLOOKUP(pipeline!D3217,account,2,FALSE)</f>
        <v>employment</v>
      </c>
      <c r="J3217">
        <f t="shared" si="2379"/>
        <v>1983</v>
      </c>
      <c r="K3217">
        <f t="shared" si="2380"/>
        <v>2871.35</v>
      </c>
      <c r="L3217">
        <f t="shared" si="2381"/>
        <v>9561</v>
      </c>
      <c r="M3217" t="str">
        <f t="shared" si="2382"/>
        <v>United States</v>
      </c>
      <c r="N3217">
        <f t="shared" si="2383"/>
        <v>0</v>
      </c>
      <c r="O3217" t="str">
        <f t="shared" si="2384"/>
        <v>GTX</v>
      </c>
      <c r="P3217">
        <f t="shared" si="2385"/>
        <v>550</v>
      </c>
      <c r="Q3217" t="str">
        <f t="shared" si="2386"/>
        <v>Celia Rouche</v>
      </c>
      <c r="R3217" t="str">
        <f t="shared" si="2387"/>
        <v>West</v>
      </c>
    </row>
    <row r="3218" spans="1:18">
      <c r="A3218" t="s">
        <v>3382</v>
      </c>
      <c r="B3218" t="s">
        <v>10</v>
      </c>
      <c r="C3218" t="s">
        <v>55</v>
      </c>
      <c r="D3218" t="s">
        <v>132</v>
      </c>
      <c r="E3218" t="s">
        <v>52</v>
      </c>
      <c r="F3218" s="1">
        <v>42916</v>
      </c>
      <c r="G3218" s="1">
        <v>43001</v>
      </c>
      <c r="H3218">
        <v>0</v>
      </c>
      <c r="I3218" t="str">
        <f>VLOOKUP(pipeline!D3218,account,2,FALSE)</f>
        <v>technolgy</v>
      </c>
      <c r="J3218">
        <f t="shared" si="2379"/>
        <v>1996</v>
      </c>
      <c r="K3218">
        <f t="shared" si="2380"/>
        <v>1100.04</v>
      </c>
      <c r="L3218">
        <f t="shared" si="2381"/>
        <v>2822</v>
      </c>
      <c r="M3218" t="str">
        <f t="shared" si="2382"/>
        <v>United States</v>
      </c>
      <c r="N3218">
        <f t="shared" si="2383"/>
        <v>0</v>
      </c>
      <c r="O3218" t="str">
        <f t="shared" si="2384"/>
        <v>GTX</v>
      </c>
      <c r="P3218">
        <f t="shared" si="2385"/>
        <v>550</v>
      </c>
      <c r="Q3218" t="str">
        <f t="shared" si="2386"/>
        <v>Cara Losch</v>
      </c>
      <c r="R3218" t="str">
        <f t="shared" si="2387"/>
        <v>East</v>
      </c>
    </row>
    <row r="3219" spans="1:18">
      <c r="A3219" t="s">
        <v>3383</v>
      </c>
      <c r="B3219" t="s">
        <v>31</v>
      </c>
      <c r="C3219" t="s">
        <v>58</v>
      </c>
      <c r="D3219" t="s">
        <v>442</v>
      </c>
      <c r="E3219" t="s">
        <v>53</v>
      </c>
      <c r="F3219" s="1">
        <v>42917</v>
      </c>
      <c r="I3219" t="str">
        <f>VLOOKUP(pipeline!D3219,account,2,FALSE)</f>
        <v>retail</v>
      </c>
      <c r="J3219">
        <f t="shared" si="2379"/>
        <v>1988</v>
      </c>
      <c r="K3219">
        <f t="shared" si="2380"/>
        <v>1376.8</v>
      </c>
      <c r="L3219">
        <f t="shared" si="2381"/>
        <v>1165</v>
      </c>
      <c r="M3219" t="str">
        <f t="shared" si="2382"/>
        <v>Belgium</v>
      </c>
      <c r="N3219">
        <f t="shared" si="2383"/>
        <v>0</v>
      </c>
      <c r="O3219" t="str">
        <f t="shared" si="2384"/>
        <v>GTX</v>
      </c>
      <c r="P3219">
        <f t="shared" si="2385"/>
        <v>1096</v>
      </c>
      <c r="Q3219" t="str">
        <f t="shared" si="2386"/>
        <v>Rocco Neubert</v>
      </c>
      <c r="R3219" t="str">
        <f t="shared" si="2387"/>
        <v>East</v>
      </c>
    </row>
    <row r="3220" spans="1:18">
      <c r="A3220" t="s">
        <v>3384</v>
      </c>
      <c r="B3220" t="s">
        <v>31</v>
      </c>
      <c r="C3220" t="s">
        <v>58</v>
      </c>
      <c r="D3220" t="s">
        <v>132</v>
      </c>
      <c r="E3220" t="s">
        <v>52</v>
      </c>
      <c r="F3220" s="1">
        <v>42917</v>
      </c>
      <c r="G3220" s="1">
        <v>42962</v>
      </c>
      <c r="H3220">
        <v>0</v>
      </c>
      <c r="I3220" t="str">
        <f>VLOOKUP(pipeline!D3220,account,2,FALSE)</f>
        <v>technolgy</v>
      </c>
      <c r="J3220">
        <f t="shared" si="2379"/>
        <v>1996</v>
      </c>
      <c r="K3220">
        <f t="shared" si="2380"/>
        <v>1100.04</v>
      </c>
      <c r="L3220">
        <f t="shared" si="2381"/>
        <v>2822</v>
      </c>
      <c r="M3220" t="str">
        <f t="shared" si="2382"/>
        <v>United States</v>
      </c>
      <c r="N3220">
        <f t="shared" si="2383"/>
        <v>0</v>
      </c>
      <c r="O3220" t="str">
        <f t="shared" si="2384"/>
        <v>GTX</v>
      </c>
      <c r="P3220">
        <f t="shared" si="2385"/>
        <v>1096</v>
      </c>
      <c r="Q3220" t="str">
        <f t="shared" si="2386"/>
        <v>Rocco Neubert</v>
      </c>
      <c r="R3220" t="str">
        <f t="shared" si="2387"/>
        <v>East</v>
      </c>
    </row>
    <row r="3221" spans="1:18">
      <c r="A3221" t="s">
        <v>3385</v>
      </c>
      <c r="B3221" t="s">
        <v>20</v>
      </c>
      <c r="C3221" t="s">
        <v>59</v>
      </c>
      <c r="D3221" t="s">
        <v>221</v>
      </c>
      <c r="E3221" t="s">
        <v>50</v>
      </c>
      <c r="F3221" s="1">
        <v>42917</v>
      </c>
      <c r="G3221" s="1">
        <v>42927</v>
      </c>
      <c r="H3221">
        <v>4391</v>
      </c>
      <c r="I3221" t="str">
        <f>VLOOKUP(pipeline!D3221,account,2,FALSE)</f>
        <v>technolgy</v>
      </c>
      <c r="J3221">
        <f t="shared" si="2379"/>
        <v>2000</v>
      </c>
      <c r="K3221">
        <f t="shared" si="2380"/>
        <v>1223.72</v>
      </c>
      <c r="L3221">
        <f t="shared" si="2381"/>
        <v>2497</v>
      </c>
      <c r="M3221" t="str">
        <f t="shared" si="2382"/>
        <v>Norway</v>
      </c>
      <c r="N3221">
        <f t="shared" si="2383"/>
        <v>0</v>
      </c>
      <c r="O3221" t="str">
        <f t="shared" si="2384"/>
        <v>GTX</v>
      </c>
      <c r="P3221">
        <f t="shared" si="2385"/>
        <v>5482</v>
      </c>
      <c r="Q3221" t="str">
        <f t="shared" si="2386"/>
        <v>Dustin Brinkmann</v>
      </c>
      <c r="R3221" t="str">
        <f t="shared" si="2387"/>
        <v>Central</v>
      </c>
    </row>
    <row r="3222" spans="1:18">
      <c r="A3222" t="s">
        <v>3386</v>
      </c>
      <c r="B3222" t="s">
        <v>25</v>
      </c>
      <c r="C3222" t="s">
        <v>58</v>
      </c>
      <c r="D3222" t="s">
        <v>198</v>
      </c>
      <c r="E3222" t="s">
        <v>50</v>
      </c>
      <c r="F3222" s="1">
        <v>42917</v>
      </c>
      <c r="G3222" s="1">
        <v>42927</v>
      </c>
      <c r="H3222">
        <v>1308</v>
      </c>
      <c r="I3222" t="str">
        <f>VLOOKUP(pipeline!D3222,account,2,FALSE)</f>
        <v>employment</v>
      </c>
      <c r="J3222">
        <f>VLOOKUP(D3222,account,3,FALSE)</f>
        <v>1997</v>
      </c>
      <c r="K3222">
        <f>VLOOKUP(D3222,account,4,FALSE)</f>
        <v>291.27</v>
      </c>
      <c r="L3222">
        <f>VLOOKUP(D3222,account,5,FALSE)</f>
        <v>586</v>
      </c>
      <c r="M3222" t="str">
        <f>VLOOKUP(D3222,account,6,FALSE)</f>
        <v>United States</v>
      </c>
      <c r="N3222">
        <f>VLOOKUP(D3222,accounts,7,FALSE)</f>
        <v>0</v>
      </c>
      <c r="O3222" t="str">
        <f>VLOOKUP(C3222,products,2,FALSE)</f>
        <v>GTX</v>
      </c>
      <c r="P3222">
        <f t="shared" ref="P3222:P3235" si="2388">VLOOKUP(C3222,products,3,FALSE)</f>
        <v>1096</v>
      </c>
      <c r="Q3222" t="str">
        <f t="shared" ref="Q3222:Q3235" si="2389">VLOOKUP(B3222,sales,2,FALSE)</f>
        <v>Melvin Marxen</v>
      </c>
      <c r="R3222" t="str">
        <f t="shared" ref="R3222:R3235" si="2390">VLOOKUP(B3222,sales,3,FALSE)</f>
        <v>Central</v>
      </c>
    </row>
    <row r="3223" spans="1:18">
      <c r="A3223" t="s">
        <v>3387</v>
      </c>
      <c r="B3223" t="s">
        <v>34</v>
      </c>
      <c r="C3223" t="s">
        <v>55</v>
      </c>
      <c r="D3223" t="s">
        <v>226</v>
      </c>
      <c r="E3223" t="s">
        <v>50</v>
      </c>
      <c r="F3223" s="1">
        <v>42917</v>
      </c>
      <c r="G3223" s="1">
        <v>43003</v>
      </c>
      <c r="H3223">
        <v>535</v>
      </c>
      <c r="I3223" t="str">
        <f>VLOOKUP(pipeline!D3223,account,2,FALSE)</f>
        <v>medical</v>
      </c>
      <c r="J3223">
        <f>VLOOKUP(D3223,account,3,FALSE)</f>
        <v>2017</v>
      </c>
      <c r="K3223">
        <f>VLOOKUP(D3223,account,4,FALSE)</f>
        <v>4.54</v>
      </c>
      <c r="L3223">
        <f>VLOOKUP(D3223,account,5,FALSE)</f>
        <v>9</v>
      </c>
      <c r="M3223" t="str">
        <f>VLOOKUP(D3223,account,6,FALSE)</f>
        <v>United States</v>
      </c>
      <c r="N3223">
        <f>VLOOKUP(D3223,accounts,7,FALSE)</f>
        <v>0</v>
      </c>
      <c r="O3223" t="str">
        <f>VLOOKUP(C3223,products,2,FALSE)</f>
        <v>GTX</v>
      </c>
      <c r="P3223">
        <f t="shared" si="2388"/>
        <v>550</v>
      </c>
      <c r="Q3223" t="str">
        <f t="shared" si="2389"/>
        <v>Rocco Neubert</v>
      </c>
      <c r="R3223" t="str">
        <f t="shared" si="2390"/>
        <v>East</v>
      </c>
    </row>
    <row r="3224" spans="1:18">
      <c r="A3224" t="s">
        <v>3388</v>
      </c>
      <c r="B3224" t="s">
        <v>13</v>
      </c>
      <c r="C3224" t="s">
        <v>59</v>
      </c>
      <c r="D3224" t="s">
        <v>303</v>
      </c>
      <c r="E3224" t="s">
        <v>52</v>
      </c>
      <c r="F3224" s="1">
        <v>42917</v>
      </c>
      <c r="G3224" s="1">
        <v>43042</v>
      </c>
      <c r="H3224">
        <v>0</v>
      </c>
      <c r="I3224" t="str">
        <f>VLOOKUP(pipeline!D3224,account,2,FALSE)</f>
        <v>software</v>
      </c>
      <c r="J3224">
        <f>VLOOKUP(D3224,account,3,FALSE)</f>
        <v>2013</v>
      </c>
      <c r="K3224">
        <f>VLOOKUP(D3224,account,4,FALSE)</f>
        <v>98.79</v>
      </c>
      <c r="L3224">
        <f>VLOOKUP(D3224,account,5,FALSE)</f>
        <v>96</v>
      </c>
      <c r="M3224" t="str">
        <f>VLOOKUP(D3224,account,6,FALSE)</f>
        <v>United States</v>
      </c>
      <c r="N3224" t="str">
        <f>VLOOKUP(D3224,accounts,7,FALSE)</f>
        <v>Bubba Gump</v>
      </c>
      <c r="O3224" t="str">
        <f>VLOOKUP(C3224,products,2,FALSE)</f>
        <v>GTX</v>
      </c>
      <c r="P3224">
        <f t="shared" si="2388"/>
        <v>5482</v>
      </c>
      <c r="Q3224" t="str">
        <f t="shared" si="2389"/>
        <v>Celia Rouche</v>
      </c>
      <c r="R3224" t="str">
        <f t="shared" si="2390"/>
        <v>West</v>
      </c>
    </row>
    <row r="3225" spans="1:18">
      <c r="A3225" t="s">
        <v>3389</v>
      </c>
      <c r="B3225" t="s">
        <v>8</v>
      </c>
      <c r="C3225" t="s">
        <v>56</v>
      </c>
      <c r="D3225" t="s">
        <v>214</v>
      </c>
      <c r="E3225" t="s">
        <v>52</v>
      </c>
      <c r="F3225" s="1">
        <v>42917</v>
      </c>
      <c r="G3225" s="1">
        <v>42994</v>
      </c>
      <c r="H3225">
        <v>0</v>
      </c>
      <c r="I3225" t="str">
        <f>VLOOKUP(pipeline!D3225,account,2,FALSE)</f>
        <v>medical</v>
      </c>
      <c r="J3225">
        <f>VLOOKUP(D3225,account,3,FALSE)</f>
        <v>1999</v>
      </c>
      <c r="K3225">
        <f>VLOOKUP(D3225,account,4,FALSE)</f>
        <v>251.41</v>
      </c>
      <c r="L3225">
        <f>VLOOKUP(D3225,account,5,FALSE)</f>
        <v>495</v>
      </c>
      <c r="M3225" t="str">
        <f>VLOOKUP(D3225,account,6,FALSE)</f>
        <v>United States</v>
      </c>
      <c r="N3225">
        <f>VLOOKUP(D3225,accounts,7,FALSE)</f>
        <v>0</v>
      </c>
      <c r="O3225" t="str">
        <f>VLOOKUP(C3225,products,2,FALSE)</f>
        <v>MG</v>
      </c>
      <c r="P3225">
        <f t="shared" si="2388"/>
        <v>55</v>
      </c>
      <c r="Q3225" t="str">
        <f t="shared" si="2389"/>
        <v>Cara Losch</v>
      </c>
      <c r="R3225" t="str">
        <f t="shared" si="2390"/>
        <v>East</v>
      </c>
    </row>
    <row r="3226" spans="1:18">
      <c r="A3226" t="s">
        <v>3390</v>
      </c>
      <c r="B3226" t="s">
        <v>26</v>
      </c>
      <c r="C3226" t="s">
        <v>57</v>
      </c>
      <c r="D3226" t="s">
        <v>290</v>
      </c>
      <c r="E3226" t="s">
        <v>50</v>
      </c>
      <c r="F3226" s="1">
        <v>42917</v>
      </c>
      <c r="G3226" s="1">
        <v>42922</v>
      </c>
      <c r="H3226">
        <v>3252</v>
      </c>
      <c r="I3226" t="str">
        <f>VLOOKUP(pipeline!D3226,account,2,FALSE)</f>
        <v>medical</v>
      </c>
      <c r="J3226">
        <f>VLOOKUP(D3226,account,3,FALSE)</f>
        <v>2002</v>
      </c>
      <c r="K3226">
        <f>VLOOKUP(D3226,account,4,FALSE)</f>
        <v>3178.24</v>
      </c>
      <c r="L3226">
        <f>VLOOKUP(D3226,account,5,FALSE)</f>
        <v>4540</v>
      </c>
      <c r="M3226" t="str">
        <f>VLOOKUP(D3226,account,6,FALSE)</f>
        <v>United States</v>
      </c>
      <c r="N3226">
        <f>VLOOKUP(D3226,accounts,7,FALSE)</f>
        <v>0</v>
      </c>
      <c r="O3226" t="str">
        <f>VLOOKUP(C3226,products,2,FALSE)</f>
        <v>MG</v>
      </c>
      <c r="P3226">
        <f t="shared" si="2388"/>
        <v>3393</v>
      </c>
      <c r="Q3226" t="str">
        <f t="shared" si="2389"/>
        <v>Melvin Marxen</v>
      </c>
      <c r="R3226" t="str">
        <f t="shared" si="2390"/>
        <v>Central</v>
      </c>
    </row>
    <row r="3227" spans="1:18">
      <c r="A3227" t="s">
        <v>3391</v>
      </c>
      <c r="B3227" t="s">
        <v>27</v>
      </c>
      <c r="C3227" t="s">
        <v>55</v>
      </c>
      <c r="D3227" t="s">
        <v>306</v>
      </c>
      <c r="E3227" t="s">
        <v>52</v>
      </c>
      <c r="F3227" s="1">
        <v>42917</v>
      </c>
      <c r="G3227" s="1">
        <v>42919</v>
      </c>
      <c r="H3227">
        <v>0</v>
      </c>
      <c r="I3227" t="str">
        <f>VLOOKUP(pipeline!D3227,account,2,FALSE)</f>
        <v>technolgy</v>
      </c>
      <c r="J3227">
        <f t="shared" ref="J3227:J3243" si="2391">VLOOKUP(D3227,account,3,FALSE)</f>
        <v>1997</v>
      </c>
      <c r="K3227">
        <f t="shared" ref="K3227:K3243" si="2392">VLOOKUP(D3227,account,4,FALSE)</f>
        <v>8170.38</v>
      </c>
      <c r="L3227">
        <f t="shared" ref="L3227:L3243" si="2393">VLOOKUP(D3227,account,5,FALSE)</f>
        <v>16499</v>
      </c>
      <c r="M3227" t="str">
        <f t="shared" ref="M3227:M3243" si="2394">VLOOKUP(D3227,account,6,FALSE)</f>
        <v>Korea</v>
      </c>
      <c r="N3227">
        <f t="shared" ref="N3227:N3243" si="2395">VLOOKUP(D3227,accounts,7,FALSE)</f>
        <v>0</v>
      </c>
      <c r="O3227" t="str">
        <f t="shared" ref="O3227:O3243" si="2396">VLOOKUP(C3227,products,2,FALSE)</f>
        <v>GTX</v>
      </c>
      <c r="P3227">
        <f t="shared" si="2388"/>
        <v>550</v>
      </c>
      <c r="Q3227" t="str">
        <f t="shared" si="2389"/>
        <v>Melvin Marxen</v>
      </c>
      <c r="R3227" t="str">
        <f t="shared" si="2390"/>
        <v>Central</v>
      </c>
    </row>
    <row r="3228" spans="1:18">
      <c r="A3228" t="s">
        <v>3392</v>
      </c>
      <c r="B3228" t="s">
        <v>27</v>
      </c>
      <c r="C3228" t="s">
        <v>56</v>
      </c>
      <c r="D3228" t="s">
        <v>184</v>
      </c>
      <c r="E3228" t="s">
        <v>52</v>
      </c>
      <c r="F3228" s="1">
        <v>42917</v>
      </c>
      <c r="G3228" s="1">
        <v>42974</v>
      </c>
      <c r="H3228">
        <v>0</v>
      </c>
      <c r="I3228" t="str">
        <f>VLOOKUP(pipeline!D3228,account,2,FALSE)</f>
        <v>retail</v>
      </c>
      <c r="J3228">
        <f t="shared" si="2391"/>
        <v>1995</v>
      </c>
      <c r="K3228">
        <f t="shared" si="2392"/>
        <v>332.43</v>
      </c>
      <c r="L3228">
        <f t="shared" si="2393"/>
        <v>799</v>
      </c>
      <c r="M3228" t="str">
        <f t="shared" si="2394"/>
        <v>United States</v>
      </c>
      <c r="N3228">
        <f t="shared" si="2395"/>
        <v>0</v>
      </c>
      <c r="O3228" t="str">
        <f t="shared" si="2396"/>
        <v>MG</v>
      </c>
      <c r="P3228">
        <f t="shared" si="2388"/>
        <v>55</v>
      </c>
      <c r="Q3228" t="str">
        <f t="shared" si="2389"/>
        <v>Melvin Marxen</v>
      </c>
      <c r="R3228" t="str">
        <f t="shared" si="2390"/>
        <v>Central</v>
      </c>
    </row>
    <row r="3229" spans="1:18">
      <c r="A3229" t="s">
        <v>3393</v>
      </c>
      <c r="B3229" t="s">
        <v>27</v>
      </c>
      <c r="C3229" t="s">
        <v>55</v>
      </c>
      <c r="D3229" t="s">
        <v>238</v>
      </c>
      <c r="E3229" t="s">
        <v>50</v>
      </c>
      <c r="F3229" s="1">
        <v>42917</v>
      </c>
      <c r="G3229" s="1">
        <v>42927</v>
      </c>
      <c r="H3229">
        <v>574</v>
      </c>
      <c r="I3229" t="str">
        <f>VLOOKUP(pipeline!D3229,account,2,FALSE)</f>
        <v>marketing</v>
      </c>
      <c r="J3229">
        <f t="shared" si="2391"/>
        <v>2012</v>
      </c>
      <c r="K3229">
        <f t="shared" si="2392"/>
        <v>45.39</v>
      </c>
      <c r="L3229">
        <f t="shared" si="2393"/>
        <v>100</v>
      </c>
      <c r="M3229" t="str">
        <f t="shared" si="2394"/>
        <v>United States</v>
      </c>
      <c r="N3229" t="str">
        <f t="shared" si="2395"/>
        <v>Inity</v>
      </c>
      <c r="O3229" t="str">
        <f t="shared" si="2396"/>
        <v>GTX</v>
      </c>
      <c r="P3229">
        <f t="shared" si="2388"/>
        <v>550</v>
      </c>
      <c r="Q3229" t="str">
        <f t="shared" si="2389"/>
        <v>Melvin Marxen</v>
      </c>
      <c r="R3229" t="str">
        <f t="shared" si="2390"/>
        <v>Central</v>
      </c>
    </row>
    <row r="3230" spans="1:18">
      <c r="A3230" t="s">
        <v>3394</v>
      </c>
      <c r="B3230" t="s">
        <v>27</v>
      </c>
      <c r="C3230" t="s">
        <v>58</v>
      </c>
      <c r="D3230" t="s">
        <v>85</v>
      </c>
      <c r="E3230" t="s">
        <v>50</v>
      </c>
      <c r="F3230" s="1">
        <v>42917</v>
      </c>
      <c r="G3230" s="1">
        <v>42958</v>
      </c>
      <c r="H3230">
        <v>1012</v>
      </c>
      <c r="I3230" t="str">
        <f>VLOOKUP(pipeline!D3230,account,2,FALSE)</f>
        <v>software</v>
      </c>
      <c r="J3230">
        <f t="shared" si="2391"/>
        <v>1998</v>
      </c>
      <c r="K3230">
        <f t="shared" si="2392"/>
        <v>2714.9</v>
      </c>
      <c r="L3230">
        <f t="shared" si="2393"/>
        <v>2641</v>
      </c>
      <c r="M3230" t="str">
        <f t="shared" si="2394"/>
        <v>United States</v>
      </c>
      <c r="N3230" t="str">
        <f t="shared" si="2395"/>
        <v>Acme Corporation</v>
      </c>
      <c r="O3230" t="str">
        <f t="shared" si="2396"/>
        <v>GTX</v>
      </c>
      <c r="P3230">
        <f t="shared" si="2388"/>
        <v>1096</v>
      </c>
      <c r="Q3230" t="str">
        <f t="shared" si="2389"/>
        <v>Melvin Marxen</v>
      </c>
      <c r="R3230" t="str">
        <f t="shared" si="2390"/>
        <v>Central</v>
      </c>
    </row>
    <row r="3231" spans="1:18">
      <c r="A3231" t="s">
        <v>3395</v>
      </c>
      <c r="B3231" t="s">
        <v>39</v>
      </c>
      <c r="C3231" t="s">
        <v>55</v>
      </c>
      <c r="D3231" t="s">
        <v>303</v>
      </c>
      <c r="E3231" t="s">
        <v>50</v>
      </c>
      <c r="F3231" s="1">
        <v>42917</v>
      </c>
      <c r="G3231" s="1">
        <v>42923</v>
      </c>
      <c r="H3231">
        <v>576</v>
      </c>
      <c r="I3231" t="str">
        <f>VLOOKUP(pipeline!D3231,account,2,FALSE)</f>
        <v>software</v>
      </c>
      <c r="J3231">
        <f t="shared" si="2391"/>
        <v>2013</v>
      </c>
      <c r="K3231">
        <f t="shared" si="2392"/>
        <v>98.79</v>
      </c>
      <c r="L3231">
        <f t="shared" si="2393"/>
        <v>96</v>
      </c>
      <c r="M3231" t="str">
        <f t="shared" si="2394"/>
        <v>United States</v>
      </c>
      <c r="N3231" t="str">
        <f t="shared" si="2395"/>
        <v>Bubba Gump</v>
      </c>
      <c r="O3231" t="str">
        <f t="shared" si="2396"/>
        <v>GTX</v>
      </c>
      <c r="P3231">
        <f t="shared" si="2388"/>
        <v>550</v>
      </c>
      <c r="Q3231" t="str">
        <f t="shared" si="2389"/>
        <v>Summer Sewald</v>
      </c>
      <c r="R3231" t="str">
        <f t="shared" si="2390"/>
        <v>West</v>
      </c>
    </row>
    <row r="3232" spans="1:18">
      <c r="A3232" t="s">
        <v>3396</v>
      </c>
      <c r="B3232" t="s">
        <v>21</v>
      </c>
      <c r="C3232" t="s">
        <v>57</v>
      </c>
      <c r="D3232" t="s">
        <v>290</v>
      </c>
      <c r="E3232" t="s">
        <v>52</v>
      </c>
      <c r="F3232" s="1">
        <v>42917</v>
      </c>
      <c r="G3232" s="1">
        <v>42919</v>
      </c>
      <c r="H3232">
        <v>0</v>
      </c>
      <c r="I3232" t="str">
        <f>VLOOKUP(pipeline!D3232,account,2,FALSE)</f>
        <v>medical</v>
      </c>
      <c r="J3232">
        <f t="shared" si="2391"/>
        <v>2002</v>
      </c>
      <c r="K3232">
        <f t="shared" si="2392"/>
        <v>3178.24</v>
      </c>
      <c r="L3232">
        <f t="shared" si="2393"/>
        <v>4540</v>
      </c>
      <c r="M3232" t="str">
        <f t="shared" si="2394"/>
        <v>United States</v>
      </c>
      <c r="N3232">
        <f t="shared" si="2395"/>
        <v>0</v>
      </c>
      <c r="O3232" t="str">
        <f t="shared" si="2396"/>
        <v>MG</v>
      </c>
      <c r="P3232">
        <f t="shared" si="2388"/>
        <v>3393</v>
      </c>
      <c r="Q3232" t="str">
        <f t="shared" si="2389"/>
        <v>Dustin Brinkmann</v>
      </c>
      <c r="R3232" t="str">
        <f t="shared" si="2390"/>
        <v>Central</v>
      </c>
    </row>
    <row r="3233" spans="1:18">
      <c r="A3233" t="s">
        <v>3397</v>
      </c>
      <c r="B3233" t="s">
        <v>15</v>
      </c>
      <c r="C3233" t="s">
        <v>56</v>
      </c>
      <c r="D3233" t="s">
        <v>101</v>
      </c>
      <c r="E3233" t="s">
        <v>52</v>
      </c>
      <c r="F3233" s="1">
        <v>42917</v>
      </c>
      <c r="G3233" s="1">
        <v>42919</v>
      </c>
      <c r="H3233">
        <v>0</v>
      </c>
      <c r="I3233" t="str">
        <f>VLOOKUP(pipeline!D3233,account,2,FALSE)</f>
        <v>telecommunications</v>
      </c>
      <c r="J3233">
        <f t="shared" si="2391"/>
        <v>1999</v>
      </c>
      <c r="K3233">
        <f t="shared" si="2392"/>
        <v>1699.85</v>
      </c>
      <c r="L3233">
        <f t="shared" si="2393"/>
        <v>5108</v>
      </c>
      <c r="M3233" t="str">
        <f t="shared" si="2394"/>
        <v>United States</v>
      </c>
      <c r="N3233">
        <f t="shared" si="2395"/>
        <v>0</v>
      </c>
      <c r="O3233" t="str">
        <f t="shared" si="2396"/>
        <v>MG</v>
      </c>
      <c r="P3233">
        <f t="shared" si="2388"/>
        <v>55</v>
      </c>
      <c r="Q3233" t="str">
        <f t="shared" si="2389"/>
        <v>Celia Rouche</v>
      </c>
      <c r="R3233" t="str">
        <f t="shared" si="2390"/>
        <v>West</v>
      </c>
    </row>
    <row r="3234" spans="1:18">
      <c r="A3234" t="s">
        <v>3398</v>
      </c>
      <c r="B3234" t="s">
        <v>15</v>
      </c>
      <c r="C3234" t="s">
        <v>57</v>
      </c>
      <c r="D3234" t="s">
        <v>306</v>
      </c>
      <c r="E3234" t="s">
        <v>52</v>
      </c>
      <c r="F3234" s="1">
        <v>42917</v>
      </c>
      <c r="G3234" s="1">
        <v>42924</v>
      </c>
      <c r="H3234">
        <v>0</v>
      </c>
      <c r="I3234" t="str">
        <f>VLOOKUP(pipeline!D3234,account,2,FALSE)</f>
        <v>technolgy</v>
      </c>
      <c r="J3234">
        <f t="shared" si="2391"/>
        <v>1997</v>
      </c>
      <c r="K3234">
        <f t="shared" si="2392"/>
        <v>8170.38</v>
      </c>
      <c r="L3234">
        <f t="shared" si="2393"/>
        <v>16499</v>
      </c>
      <c r="M3234" t="str">
        <f t="shared" si="2394"/>
        <v>Korea</v>
      </c>
      <c r="N3234">
        <f t="shared" si="2395"/>
        <v>0</v>
      </c>
      <c r="O3234" t="str">
        <f t="shared" si="2396"/>
        <v>MG</v>
      </c>
      <c r="P3234">
        <f t="shared" si="2388"/>
        <v>3393</v>
      </c>
      <c r="Q3234" t="str">
        <f t="shared" si="2389"/>
        <v>Celia Rouche</v>
      </c>
      <c r="R3234" t="str">
        <f t="shared" si="2390"/>
        <v>West</v>
      </c>
    </row>
    <row r="3235" spans="1:18">
      <c r="A3235" t="s">
        <v>3399</v>
      </c>
      <c r="B3235" t="s">
        <v>15</v>
      </c>
      <c r="C3235" t="s">
        <v>55</v>
      </c>
      <c r="D3235" t="s">
        <v>91</v>
      </c>
      <c r="E3235" t="s">
        <v>50</v>
      </c>
      <c r="F3235" s="1">
        <v>42917</v>
      </c>
      <c r="G3235" s="1">
        <v>42928</v>
      </c>
      <c r="H3235">
        <v>592</v>
      </c>
      <c r="I3235" t="str">
        <f>VLOOKUP(pipeline!D3235,account,2,FALSE)</f>
        <v>retail</v>
      </c>
      <c r="J3235">
        <f t="shared" si="2391"/>
        <v>1989</v>
      </c>
      <c r="K3235">
        <f t="shared" si="2392"/>
        <v>1388.67</v>
      </c>
      <c r="L3235">
        <f t="shared" si="2393"/>
        <v>3583</v>
      </c>
      <c r="M3235" t="str">
        <f t="shared" si="2394"/>
        <v>United States</v>
      </c>
      <c r="N3235">
        <f t="shared" si="2395"/>
        <v>0</v>
      </c>
      <c r="O3235" t="str">
        <f t="shared" si="2396"/>
        <v>GTX</v>
      </c>
      <c r="P3235">
        <f t="shared" si="2388"/>
        <v>550</v>
      </c>
      <c r="Q3235" t="str">
        <f t="shared" si="2389"/>
        <v>Celia Rouche</v>
      </c>
      <c r="R3235" t="str">
        <f t="shared" si="2390"/>
        <v>West</v>
      </c>
    </row>
    <row r="3236" spans="1:18">
      <c r="A3236" t="s">
        <v>3400</v>
      </c>
      <c r="B3236" t="s">
        <v>15</v>
      </c>
      <c r="C3236" t="s">
        <v>56</v>
      </c>
      <c r="D3236" t="s">
        <v>134</v>
      </c>
      <c r="E3236" t="s">
        <v>50</v>
      </c>
      <c r="F3236" s="1">
        <v>42917</v>
      </c>
      <c r="G3236" s="1">
        <v>42918</v>
      </c>
      <c r="H3236">
        <v>50</v>
      </c>
      <c r="I3236" t="str">
        <f>VLOOKUP(pipeline!D3236,account,2,FALSE)</f>
        <v>services</v>
      </c>
      <c r="J3236">
        <f t="shared" si="2391"/>
        <v>2003</v>
      </c>
      <c r="K3236">
        <f t="shared" si="2392"/>
        <v>692.19</v>
      </c>
      <c r="L3236">
        <f t="shared" si="2393"/>
        <v>1922</v>
      </c>
      <c r="M3236" t="str">
        <f t="shared" si="2394"/>
        <v>United States</v>
      </c>
      <c r="N3236">
        <f t="shared" si="2395"/>
        <v>0</v>
      </c>
      <c r="O3236" t="str">
        <f t="shared" si="2396"/>
        <v>MG</v>
      </c>
      <c r="P3236">
        <f t="shared" ref="P3236:P3241" si="2397">VLOOKUP(C3236,products,3,FALSE)</f>
        <v>55</v>
      </c>
      <c r="Q3236" t="str">
        <f t="shared" ref="Q3236:Q3241" si="2398">VLOOKUP(B3236,sales,2,FALSE)</f>
        <v>Celia Rouche</v>
      </c>
      <c r="R3236" t="str">
        <f t="shared" ref="R3236:R3241" si="2399">VLOOKUP(B3236,sales,3,FALSE)</f>
        <v>West</v>
      </c>
    </row>
    <row r="3237" spans="1:18">
      <c r="A3237" t="s">
        <v>3401</v>
      </c>
      <c r="B3237" t="s">
        <v>15</v>
      </c>
      <c r="C3237" t="s">
        <v>57</v>
      </c>
      <c r="D3237" t="s">
        <v>210</v>
      </c>
      <c r="E3237" t="s">
        <v>50</v>
      </c>
      <c r="F3237" s="1">
        <v>42917</v>
      </c>
      <c r="G3237" s="1">
        <v>43008</v>
      </c>
      <c r="H3237">
        <v>3225</v>
      </c>
      <c r="I3237" t="str">
        <f>VLOOKUP(pipeline!D3237,account,2,FALSE)</f>
        <v>technolgy</v>
      </c>
      <c r="J3237">
        <f t="shared" si="2391"/>
        <v>1980</v>
      </c>
      <c r="K3237">
        <f t="shared" si="2392"/>
        <v>7708.38</v>
      </c>
      <c r="L3237">
        <f t="shared" si="2393"/>
        <v>13756</v>
      </c>
      <c r="M3237" t="str">
        <f t="shared" si="2394"/>
        <v>United States</v>
      </c>
      <c r="N3237">
        <f t="shared" si="2395"/>
        <v>0</v>
      </c>
      <c r="O3237" t="str">
        <f t="shared" si="2396"/>
        <v>MG</v>
      </c>
      <c r="P3237">
        <f t="shared" si="2397"/>
        <v>3393</v>
      </c>
      <c r="Q3237" t="str">
        <f t="shared" si="2398"/>
        <v>Celia Rouche</v>
      </c>
      <c r="R3237" t="str">
        <f t="shared" si="2399"/>
        <v>West</v>
      </c>
    </row>
    <row r="3238" spans="1:18">
      <c r="A3238" t="s">
        <v>3402</v>
      </c>
      <c r="B3238" t="s">
        <v>28</v>
      </c>
      <c r="C3238" t="s">
        <v>59</v>
      </c>
      <c r="D3238" t="s">
        <v>143</v>
      </c>
      <c r="E3238" t="s">
        <v>50</v>
      </c>
      <c r="F3238" s="1">
        <v>42917</v>
      </c>
      <c r="G3238" s="1">
        <v>42925</v>
      </c>
      <c r="H3238">
        <v>5422</v>
      </c>
      <c r="I3238" t="str">
        <f>VLOOKUP(pipeline!D3238,account,2,FALSE)</f>
        <v>finance</v>
      </c>
      <c r="J3238">
        <f t="shared" si="2391"/>
        <v>1987</v>
      </c>
      <c r="K3238">
        <f t="shared" si="2392"/>
        <v>1698.2</v>
      </c>
      <c r="L3238">
        <f t="shared" si="2393"/>
        <v>3798</v>
      </c>
      <c r="M3238" t="str">
        <f t="shared" si="2394"/>
        <v>United States</v>
      </c>
      <c r="N3238">
        <f t="shared" si="2395"/>
        <v>0</v>
      </c>
      <c r="O3238" t="str">
        <f t="shared" si="2396"/>
        <v>GTX</v>
      </c>
      <c r="P3238">
        <f t="shared" si="2397"/>
        <v>5482</v>
      </c>
      <c r="Q3238" t="str">
        <f t="shared" si="2398"/>
        <v>Melvin Marxen</v>
      </c>
      <c r="R3238" t="str">
        <f t="shared" si="2399"/>
        <v>Central</v>
      </c>
    </row>
    <row r="3239" spans="1:18">
      <c r="A3239" t="s">
        <v>3403</v>
      </c>
      <c r="B3239" t="s">
        <v>28</v>
      </c>
      <c r="C3239" t="s">
        <v>57</v>
      </c>
      <c r="D3239" t="s">
        <v>216</v>
      </c>
      <c r="E3239" t="s">
        <v>50</v>
      </c>
      <c r="F3239" s="1">
        <v>42917</v>
      </c>
      <c r="G3239" s="1">
        <v>42927</v>
      </c>
      <c r="H3239">
        <v>3657</v>
      </c>
      <c r="I3239" t="str">
        <f>VLOOKUP(pipeline!D3239,account,2,FALSE)</f>
        <v>entertainment</v>
      </c>
      <c r="J3239">
        <f t="shared" si="2391"/>
        <v>1998</v>
      </c>
      <c r="K3239">
        <f t="shared" si="2392"/>
        <v>217.87</v>
      </c>
      <c r="L3239">
        <f t="shared" si="2393"/>
        <v>551</v>
      </c>
      <c r="M3239" t="str">
        <f t="shared" si="2394"/>
        <v>United States</v>
      </c>
      <c r="N3239">
        <f t="shared" si="2395"/>
        <v>0</v>
      </c>
      <c r="O3239" t="str">
        <f t="shared" si="2396"/>
        <v>MG</v>
      </c>
      <c r="P3239">
        <f t="shared" si="2397"/>
        <v>3393</v>
      </c>
      <c r="Q3239" t="str">
        <f t="shared" si="2398"/>
        <v>Melvin Marxen</v>
      </c>
      <c r="R3239" t="str">
        <f t="shared" si="2399"/>
        <v>Central</v>
      </c>
    </row>
    <row r="3240" spans="1:18">
      <c r="A3240" t="s">
        <v>3404</v>
      </c>
      <c r="B3240" t="s">
        <v>40</v>
      </c>
      <c r="C3240" t="s">
        <v>58</v>
      </c>
      <c r="D3240" t="s">
        <v>112</v>
      </c>
      <c r="E3240" t="s">
        <v>52</v>
      </c>
      <c r="F3240" s="1">
        <v>42917</v>
      </c>
      <c r="G3240" s="1">
        <v>42923</v>
      </c>
      <c r="H3240">
        <v>0</v>
      </c>
      <c r="I3240" t="str">
        <f>VLOOKUP(pipeline!D3240,account,2,FALSE)</f>
        <v>retail</v>
      </c>
      <c r="J3240">
        <f t="shared" si="2391"/>
        <v>1990</v>
      </c>
      <c r="K3240">
        <f t="shared" si="2392"/>
        <v>4968.91</v>
      </c>
      <c r="L3240">
        <f t="shared" si="2393"/>
        <v>7523</v>
      </c>
      <c r="M3240" t="str">
        <f t="shared" si="2394"/>
        <v>United States</v>
      </c>
      <c r="N3240">
        <f t="shared" si="2395"/>
        <v>0</v>
      </c>
      <c r="O3240" t="str">
        <f t="shared" si="2396"/>
        <v>GTX</v>
      </c>
      <c r="P3240">
        <f t="shared" si="2397"/>
        <v>1096</v>
      </c>
      <c r="Q3240" t="str">
        <f t="shared" si="2398"/>
        <v>Summer Sewald</v>
      </c>
      <c r="R3240" t="str">
        <f t="shared" si="2399"/>
        <v>West</v>
      </c>
    </row>
    <row r="3241" spans="1:18">
      <c r="A3241" t="s">
        <v>3405</v>
      </c>
      <c r="B3241" t="s">
        <v>40</v>
      </c>
      <c r="C3241" t="s">
        <v>59</v>
      </c>
      <c r="D3241" t="s">
        <v>167</v>
      </c>
      <c r="E3241" t="s">
        <v>50</v>
      </c>
      <c r="F3241" s="1">
        <v>42917</v>
      </c>
      <c r="G3241" s="1">
        <v>42926</v>
      </c>
      <c r="H3241">
        <v>4974</v>
      </c>
      <c r="I3241" t="str">
        <f>VLOOKUP(pipeline!D3241,account,2,FALSE)</f>
        <v>marketing</v>
      </c>
      <c r="J3241">
        <f t="shared" si="2391"/>
        <v>2000</v>
      </c>
      <c r="K3241">
        <f t="shared" si="2392"/>
        <v>2952.73</v>
      </c>
      <c r="L3241">
        <f t="shared" si="2393"/>
        <v>5107</v>
      </c>
      <c r="M3241" t="str">
        <f t="shared" si="2394"/>
        <v>United States</v>
      </c>
      <c r="N3241">
        <f t="shared" si="2395"/>
        <v>0</v>
      </c>
      <c r="O3241" t="str">
        <f t="shared" si="2396"/>
        <v>GTX</v>
      </c>
      <c r="P3241">
        <f t="shared" si="2397"/>
        <v>5482</v>
      </c>
      <c r="Q3241" t="str">
        <f t="shared" si="2398"/>
        <v>Summer Sewald</v>
      </c>
      <c r="R3241" t="str">
        <f t="shared" si="2399"/>
        <v>West</v>
      </c>
    </row>
    <row r="3242" spans="1:18">
      <c r="A3242" t="s">
        <v>3406</v>
      </c>
      <c r="B3242" t="s">
        <v>29</v>
      </c>
      <c r="C3242" t="s">
        <v>58</v>
      </c>
      <c r="D3242" t="s">
        <v>184</v>
      </c>
      <c r="E3242" t="s">
        <v>52</v>
      </c>
      <c r="F3242" s="1">
        <v>42917</v>
      </c>
      <c r="G3242" s="1">
        <v>42926</v>
      </c>
      <c r="H3242">
        <v>0</v>
      </c>
      <c r="I3242" t="str">
        <f>VLOOKUP(pipeline!D3242,account,2,FALSE)</f>
        <v>retail</v>
      </c>
      <c r="J3242">
        <f t="shared" si="2391"/>
        <v>1995</v>
      </c>
      <c r="K3242">
        <f t="shared" si="2392"/>
        <v>332.43</v>
      </c>
      <c r="L3242">
        <f t="shared" si="2393"/>
        <v>799</v>
      </c>
      <c r="M3242" t="str">
        <f t="shared" si="2394"/>
        <v>United States</v>
      </c>
      <c r="N3242">
        <f t="shared" si="2395"/>
        <v>0</v>
      </c>
      <c r="O3242" t="str">
        <f t="shared" si="2396"/>
        <v>GTX</v>
      </c>
      <c r="P3242">
        <f>VLOOKUP(C3242,products,3,FALSE)</f>
        <v>1096</v>
      </c>
      <c r="Q3242" t="str">
        <f>VLOOKUP(B3242,sales,2,FALSE)</f>
        <v>Melvin Marxen</v>
      </c>
      <c r="R3242" t="str">
        <f>VLOOKUP(B3242,sales,3,FALSE)</f>
        <v>Central</v>
      </c>
    </row>
    <row r="3243" spans="1:18">
      <c r="A3243" t="s">
        <v>3407</v>
      </c>
      <c r="B3243" t="s">
        <v>29</v>
      </c>
      <c r="C3243" t="s">
        <v>56</v>
      </c>
      <c r="D3243" t="s">
        <v>117</v>
      </c>
      <c r="E3243" t="s">
        <v>50</v>
      </c>
      <c r="F3243" s="1">
        <v>42917</v>
      </c>
      <c r="G3243" s="1">
        <v>42928</v>
      </c>
      <c r="H3243">
        <v>50</v>
      </c>
      <c r="I3243" t="str">
        <f>VLOOKUP(pipeline!D3243,account,2,FALSE)</f>
        <v>services</v>
      </c>
      <c r="J3243">
        <f t="shared" si="2391"/>
        <v>1997</v>
      </c>
      <c r="K3243">
        <f t="shared" si="2392"/>
        <v>2041.73</v>
      </c>
      <c r="L3243">
        <f t="shared" si="2393"/>
        <v>5276</v>
      </c>
      <c r="M3243" t="str">
        <f t="shared" si="2394"/>
        <v>United States</v>
      </c>
      <c r="N3243">
        <f t="shared" si="2395"/>
        <v>0</v>
      </c>
      <c r="O3243" t="str">
        <f t="shared" si="2396"/>
        <v>MG</v>
      </c>
      <c r="P3243">
        <f>VLOOKUP(C3243,products,3,FALSE)</f>
        <v>55</v>
      </c>
      <c r="Q3243" t="str">
        <f>VLOOKUP(B3243,sales,2,FALSE)</f>
        <v>Melvin Marxen</v>
      </c>
      <c r="R3243" t="str">
        <f>VLOOKUP(B3243,sales,3,FALSE)</f>
        <v>Central</v>
      </c>
    </row>
    <row r="3244" spans="1:18">
      <c r="A3244" t="s">
        <v>3408</v>
      </c>
      <c r="B3244" t="s">
        <v>23</v>
      </c>
      <c r="C3244" t="s">
        <v>57</v>
      </c>
      <c r="D3244" t="s">
        <v>143</v>
      </c>
      <c r="E3244" t="s">
        <v>52</v>
      </c>
      <c r="F3244" s="1">
        <v>42917</v>
      </c>
      <c r="G3244" s="1">
        <v>42929</v>
      </c>
      <c r="H3244">
        <v>0</v>
      </c>
      <c r="I3244" t="str">
        <f>VLOOKUP(pipeline!D3244,account,2,FALSE)</f>
        <v>finance</v>
      </c>
      <c r="J3244">
        <f>VLOOKUP(D3244,account,3,FALSE)</f>
        <v>1987</v>
      </c>
      <c r="K3244">
        <f>VLOOKUP(D3244,account,4,FALSE)</f>
        <v>1698.2</v>
      </c>
      <c r="L3244">
        <f>VLOOKUP(D3244,account,5,FALSE)</f>
        <v>3798</v>
      </c>
      <c r="M3244" t="str">
        <f>VLOOKUP(D3244,account,6,FALSE)</f>
        <v>United States</v>
      </c>
      <c r="N3244">
        <f>VLOOKUP(D3244,accounts,7,FALSE)</f>
        <v>0</v>
      </c>
      <c r="O3244" t="str">
        <f>VLOOKUP(C3244,products,2,FALSE)</f>
        <v>MG</v>
      </c>
      <c r="P3244">
        <f>VLOOKUP(C3244,products,3,FALSE)</f>
        <v>3393</v>
      </c>
      <c r="Q3244" t="str">
        <f>VLOOKUP(B3244,sales,2,FALSE)</f>
        <v>Dustin Brinkmann</v>
      </c>
      <c r="R3244" t="str">
        <f>VLOOKUP(B3244,sales,3,FALSE)</f>
        <v>Central</v>
      </c>
    </row>
    <row r="3245" spans="1:18">
      <c r="A3245" t="s">
        <v>3409</v>
      </c>
      <c r="B3245" t="s">
        <v>17</v>
      </c>
      <c r="C3245" t="s">
        <v>55</v>
      </c>
      <c r="D3245" t="s">
        <v>174</v>
      </c>
      <c r="E3245" t="s">
        <v>50</v>
      </c>
      <c r="F3245" s="1">
        <v>42917</v>
      </c>
      <c r="G3245" s="1">
        <v>42927</v>
      </c>
      <c r="H3245">
        <v>571</v>
      </c>
      <c r="I3245" t="str">
        <f>VLOOKUP(pipeline!D3245,account,2,FALSE)</f>
        <v>software</v>
      </c>
      <c r="J3245">
        <f t="shared" ref="J3245:J3250" si="2400">VLOOKUP(D3245,account,3,FALSE)</f>
        <v>1982</v>
      </c>
      <c r="K3245">
        <f t="shared" ref="K3245:K3250" si="2401">VLOOKUP(D3245,account,4,FALSE)</f>
        <v>11698.03</v>
      </c>
      <c r="L3245">
        <f t="shared" ref="L3245:L3250" si="2402">VLOOKUP(D3245,account,5,FALSE)</f>
        <v>34288</v>
      </c>
      <c r="M3245" t="str">
        <f t="shared" ref="M3245:M3250" si="2403">VLOOKUP(D3245,account,6,FALSE)</f>
        <v>United States</v>
      </c>
      <c r="N3245">
        <f t="shared" ref="N3245:N3250" si="2404">VLOOKUP(D3245,accounts,7,FALSE)</f>
        <v>0</v>
      </c>
      <c r="O3245" t="str">
        <f t="shared" ref="O3245:O3250" si="2405">VLOOKUP(C3245,products,2,FALSE)</f>
        <v>GTX</v>
      </c>
      <c r="P3245">
        <f t="shared" ref="P3245:P3250" si="2406">VLOOKUP(C3245,products,3,FALSE)</f>
        <v>550</v>
      </c>
      <c r="Q3245" t="str">
        <f t="shared" ref="Q3245:Q3250" si="2407">VLOOKUP(B3245,sales,2,FALSE)</f>
        <v>Celia Rouche</v>
      </c>
      <c r="R3245" t="str">
        <f t="shared" ref="R3245:R3250" si="2408">VLOOKUP(B3245,sales,3,FALSE)</f>
        <v>West</v>
      </c>
    </row>
    <row r="3246" spans="1:18">
      <c r="A3246" t="s">
        <v>3410</v>
      </c>
      <c r="B3246" t="s">
        <v>10</v>
      </c>
      <c r="C3246" t="s">
        <v>56</v>
      </c>
      <c r="D3246" t="s">
        <v>200</v>
      </c>
      <c r="E3246" t="s">
        <v>52</v>
      </c>
      <c r="F3246" s="1">
        <v>42917</v>
      </c>
      <c r="G3246" s="1">
        <v>42919</v>
      </c>
      <c r="H3246">
        <v>0</v>
      </c>
      <c r="I3246" t="str">
        <f>VLOOKUP(pipeline!D3246,account,2,FALSE)</f>
        <v>finance</v>
      </c>
      <c r="J3246">
        <f t="shared" si="2400"/>
        <v>1998</v>
      </c>
      <c r="K3246">
        <f t="shared" si="2401"/>
        <v>2022.14</v>
      </c>
      <c r="L3246">
        <f t="shared" si="2402"/>
        <v>5113</v>
      </c>
      <c r="M3246" t="str">
        <f t="shared" si="2403"/>
        <v>United States</v>
      </c>
      <c r="N3246">
        <f t="shared" si="2404"/>
        <v>0</v>
      </c>
      <c r="O3246" t="str">
        <f t="shared" si="2405"/>
        <v>MG</v>
      </c>
      <c r="P3246">
        <f t="shared" si="2406"/>
        <v>55</v>
      </c>
      <c r="Q3246" t="str">
        <f t="shared" si="2407"/>
        <v>Cara Losch</v>
      </c>
      <c r="R3246" t="str">
        <f t="shared" si="2408"/>
        <v>East</v>
      </c>
    </row>
    <row r="3247" spans="1:18">
      <c r="A3247" t="s">
        <v>3411</v>
      </c>
      <c r="B3247" t="s">
        <v>11</v>
      </c>
      <c r="C3247" t="s">
        <v>59</v>
      </c>
      <c r="D3247" t="s">
        <v>214</v>
      </c>
      <c r="E3247" t="s">
        <v>52</v>
      </c>
      <c r="F3247" s="1">
        <v>42917</v>
      </c>
      <c r="G3247" s="1">
        <v>42953</v>
      </c>
      <c r="H3247">
        <v>0</v>
      </c>
      <c r="I3247" t="str">
        <f>VLOOKUP(pipeline!D3247,account,2,FALSE)</f>
        <v>medical</v>
      </c>
      <c r="J3247">
        <f t="shared" si="2400"/>
        <v>1999</v>
      </c>
      <c r="K3247">
        <f t="shared" si="2401"/>
        <v>251.41</v>
      </c>
      <c r="L3247">
        <f t="shared" si="2402"/>
        <v>495</v>
      </c>
      <c r="M3247" t="str">
        <f t="shared" si="2403"/>
        <v>United States</v>
      </c>
      <c r="N3247">
        <f t="shared" si="2404"/>
        <v>0</v>
      </c>
      <c r="O3247" t="str">
        <f t="shared" si="2405"/>
        <v>GTX</v>
      </c>
      <c r="P3247">
        <f t="shared" si="2406"/>
        <v>5482</v>
      </c>
      <c r="Q3247" t="str">
        <f t="shared" si="2407"/>
        <v>Cara Losch</v>
      </c>
      <c r="R3247" t="str">
        <f t="shared" si="2408"/>
        <v>East</v>
      </c>
    </row>
    <row r="3248" spans="1:18">
      <c r="A3248" t="s">
        <v>3412</v>
      </c>
      <c r="B3248" t="s">
        <v>19</v>
      </c>
      <c r="C3248" t="s">
        <v>58</v>
      </c>
      <c r="D3248" t="s">
        <v>97</v>
      </c>
      <c r="E3248" t="s">
        <v>52</v>
      </c>
      <c r="F3248" s="1">
        <v>42918</v>
      </c>
      <c r="G3248" s="1">
        <v>42926</v>
      </c>
      <c r="H3248">
        <v>0</v>
      </c>
      <c r="I3248" t="str">
        <f>VLOOKUP(pipeline!D3248,account,2,FALSE)</f>
        <v>medical</v>
      </c>
      <c r="J3248">
        <f t="shared" si="2400"/>
        <v>2012</v>
      </c>
      <c r="K3248">
        <f t="shared" si="2401"/>
        <v>587.34</v>
      </c>
      <c r="L3248">
        <f t="shared" si="2402"/>
        <v>1356</v>
      </c>
      <c r="M3248" t="str">
        <f t="shared" si="2403"/>
        <v>Philipines</v>
      </c>
      <c r="N3248">
        <f t="shared" si="2404"/>
        <v>0</v>
      </c>
      <c r="O3248" t="str">
        <f t="shared" si="2405"/>
        <v>GTX</v>
      </c>
      <c r="P3248">
        <f t="shared" si="2406"/>
        <v>1096</v>
      </c>
      <c r="Q3248" t="str">
        <f t="shared" si="2407"/>
        <v>Dustin Brinkmann</v>
      </c>
      <c r="R3248" t="str">
        <f t="shared" si="2408"/>
        <v>Central</v>
      </c>
    </row>
    <row r="3249" spans="1:18">
      <c r="A3249" t="s">
        <v>3413</v>
      </c>
      <c r="B3249" t="s">
        <v>19</v>
      </c>
      <c r="C3249" t="s">
        <v>57</v>
      </c>
      <c r="D3249" t="s">
        <v>143</v>
      </c>
      <c r="E3249" t="s">
        <v>52</v>
      </c>
      <c r="F3249" s="1">
        <v>42918</v>
      </c>
      <c r="G3249" s="1">
        <v>42929</v>
      </c>
      <c r="H3249">
        <v>0</v>
      </c>
      <c r="I3249" t="str">
        <f>VLOOKUP(pipeline!D3249,account,2,FALSE)</f>
        <v>finance</v>
      </c>
      <c r="J3249">
        <f t="shared" si="2400"/>
        <v>1987</v>
      </c>
      <c r="K3249">
        <f t="shared" si="2401"/>
        <v>1698.2</v>
      </c>
      <c r="L3249">
        <f t="shared" si="2402"/>
        <v>3798</v>
      </c>
      <c r="M3249" t="str">
        <f t="shared" si="2403"/>
        <v>United States</v>
      </c>
      <c r="N3249">
        <f t="shared" si="2404"/>
        <v>0</v>
      </c>
      <c r="O3249" t="str">
        <f t="shared" si="2405"/>
        <v>MG</v>
      </c>
      <c r="P3249">
        <f t="shared" si="2406"/>
        <v>3393</v>
      </c>
      <c r="Q3249" t="str">
        <f t="shared" si="2407"/>
        <v>Dustin Brinkmann</v>
      </c>
      <c r="R3249" t="str">
        <f t="shared" si="2408"/>
        <v>Central</v>
      </c>
    </row>
    <row r="3250" spans="1:18">
      <c r="A3250" t="s">
        <v>3414</v>
      </c>
      <c r="B3250" t="s">
        <v>19</v>
      </c>
      <c r="C3250" t="s">
        <v>58</v>
      </c>
      <c r="D3250" t="s">
        <v>198</v>
      </c>
      <c r="E3250" t="s">
        <v>50</v>
      </c>
      <c r="F3250" s="1">
        <v>42918</v>
      </c>
      <c r="G3250" s="1">
        <v>42925</v>
      </c>
      <c r="H3250">
        <v>1180</v>
      </c>
      <c r="I3250" t="str">
        <f>VLOOKUP(pipeline!D3250,account,2,FALSE)</f>
        <v>employment</v>
      </c>
      <c r="J3250">
        <f t="shared" si="2400"/>
        <v>1997</v>
      </c>
      <c r="K3250">
        <f t="shared" si="2401"/>
        <v>291.27</v>
      </c>
      <c r="L3250">
        <f t="shared" si="2402"/>
        <v>586</v>
      </c>
      <c r="M3250" t="str">
        <f t="shared" si="2403"/>
        <v>United States</v>
      </c>
      <c r="N3250">
        <f t="shared" si="2404"/>
        <v>0</v>
      </c>
      <c r="O3250" t="str">
        <f t="shared" si="2405"/>
        <v>GTX</v>
      </c>
      <c r="P3250">
        <f t="shared" si="2406"/>
        <v>1096</v>
      </c>
      <c r="Q3250" t="str">
        <f t="shared" si="2407"/>
        <v>Dustin Brinkmann</v>
      </c>
      <c r="R3250" t="str">
        <f t="shared" si="2408"/>
        <v>Central</v>
      </c>
    </row>
    <row r="3251" spans="1:18">
      <c r="A3251" t="s">
        <v>3415</v>
      </c>
      <c r="B3251" t="s">
        <v>31</v>
      </c>
      <c r="C3251" t="s">
        <v>59</v>
      </c>
      <c r="D3251" t="s">
        <v>115</v>
      </c>
      <c r="E3251" t="s">
        <v>52</v>
      </c>
      <c r="F3251" s="1">
        <v>42918</v>
      </c>
      <c r="G3251" s="1">
        <v>42995</v>
      </c>
      <c r="H3251">
        <v>0</v>
      </c>
      <c r="I3251" t="str">
        <f>VLOOKUP(pipeline!D3251,account,2,FALSE)</f>
        <v>finance</v>
      </c>
      <c r="J3251">
        <f t="shared" ref="J3251:J3261" si="2409">VLOOKUP(D3251,account,3,FALSE)</f>
        <v>1993</v>
      </c>
      <c r="K3251">
        <f t="shared" ref="K3251:K3261" si="2410">VLOOKUP(D3251,account,4,FALSE)</f>
        <v>646.1</v>
      </c>
      <c r="L3251">
        <f t="shared" ref="L3251:L3261" si="2411">VLOOKUP(D3251,account,5,FALSE)</f>
        <v>883</v>
      </c>
      <c r="M3251" t="str">
        <f t="shared" ref="M3251:M3261" si="2412">VLOOKUP(D3251,account,6,FALSE)</f>
        <v>United States</v>
      </c>
      <c r="N3251" t="str">
        <f t="shared" ref="N3251:N3261" si="2413">VLOOKUP(D3251,accounts,7,FALSE)</f>
        <v>Golddex</v>
      </c>
      <c r="O3251" t="str">
        <f t="shared" ref="O3251:O3261" si="2414">VLOOKUP(C3251,products,2,FALSE)</f>
        <v>GTX</v>
      </c>
      <c r="P3251">
        <f t="shared" ref="P3251:P3261" si="2415">VLOOKUP(C3251,products,3,FALSE)</f>
        <v>5482</v>
      </c>
      <c r="Q3251" t="str">
        <f t="shared" ref="Q3251:Q3261" si="2416">VLOOKUP(B3251,sales,2,FALSE)</f>
        <v>Rocco Neubert</v>
      </c>
      <c r="R3251" t="str">
        <f t="shared" ref="R3251:R3261" si="2417">VLOOKUP(B3251,sales,3,FALSE)</f>
        <v>East</v>
      </c>
    </row>
    <row r="3252" spans="1:18">
      <c r="A3252" t="s">
        <v>3416</v>
      </c>
      <c r="B3252" t="s">
        <v>32</v>
      </c>
      <c r="C3252" t="s">
        <v>55</v>
      </c>
      <c r="D3252" t="s">
        <v>180</v>
      </c>
      <c r="E3252" t="s">
        <v>52</v>
      </c>
      <c r="F3252" s="1">
        <v>42918</v>
      </c>
      <c r="G3252" s="1">
        <v>42919</v>
      </c>
      <c r="H3252">
        <v>0</v>
      </c>
      <c r="I3252" t="str">
        <f>VLOOKUP(pipeline!D3252,account,2,FALSE)</f>
        <v>medical</v>
      </c>
      <c r="J3252">
        <f t="shared" si="2409"/>
        <v>1991</v>
      </c>
      <c r="K3252">
        <f t="shared" si="2410"/>
        <v>326.82</v>
      </c>
      <c r="L3252">
        <f t="shared" si="2411"/>
        <v>1016</v>
      </c>
      <c r="M3252" t="str">
        <f t="shared" si="2412"/>
        <v>United States</v>
      </c>
      <c r="N3252">
        <f t="shared" si="2413"/>
        <v>0</v>
      </c>
      <c r="O3252" t="str">
        <f t="shared" si="2414"/>
        <v>GTX</v>
      </c>
      <c r="P3252">
        <f t="shared" si="2415"/>
        <v>550</v>
      </c>
      <c r="Q3252" t="str">
        <f t="shared" si="2416"/>
        <v>Rocco Neubert</v>
      </c>
      <c r="R3252" t="str">
        <f t="shared" si="2417"/>
        <v>East</v>
      </c>
    </row>
    <row r="3253" spans="1:18">
      <c r="A3253" t="s">
        <v>3417</v>
      </c>
      <c r="B3253" t="s">
        <v>32</v>
      </c>
      <c r="C3253" t="s">
        <v>59</v>
      </c>
      <c r="D3253" t="s">
        <v>294</v>
      </c>
      <c r="E3253" t="s">
        <v>50</v>
      </c>
      <c r="F3253" s="1">
        <v>42918</v>
      </c>
      <c r="G3253" s="1">
        <v>42920</v>
      </c>
      <c r="H3253">
        <v>5274</v>
      </c>
      <c r="I3253" t="str">
        <f>VLOOKUP(pipeline!D3253,account,2,FALSE)</f>
        <v>retail</v>
      </c>
      <c r="J3253">
        <f t="shared" si="2409"/>
        <v>2010</v>
      </c>
      <c r="K3253">
        <f t="shared" si="2410"/>
        <v>71.12</v>
      </c>
      <c r="L3253">
        <f t="shared" si="2411"/>
        <v>144</v>
      </c>
      <c r="M3253" t="str">
        <f t="shared" si="2412"/>
        <v>United States</v>
      </c>
      <c r="N3253">
        <f t="shared" si="2413"/>
        <v>0</v>
      </c>
      <c r="O3253" t="str">
        <f t="shared" si="2414"/>
        <v>GTX</v>
      </c>
      <c r="P3253">
        <f t="shared" si="2415"/>
        <v>5482</v>
      </c>
      <c r="Q3253" t="str">
        <f t="shared" si="2416"/>
        <v>Rocco Neubert</v>
      </c>
      <c r="R3253" t="str">
        <f t="shared" si="2417"/>
        <v>East</v>
      </c>
    </row>
    <row r="3254" spans="1:18">
      <c r="A3254" t="s">
        <v>3418</v>
      </c>
      <c r="B3254" t="s">
        <v>20</v>
      </c>
      <c r="C3254" t="s">
        <v>55</v>
      </c>
      <c r="D3254" t="s">
        <v>155</v>
      </c>
      <c r="E3254" t="s">
        <v>50</v>
      </c>
      <c r="F3254" s="1">
        <v>42918</v>
      </c>
      <c r="G3254" s="1">
        <v>42920</v>
      </c>
      <c r="H3254">
        <v>480</v>
      </c>
      <c r="I3254" t="str">
        <f>VLOOKUP(pipeline!D3254,account,2,FALSE)</f>
        <v>technolgy</v>
      </c>
      <c r="J3254">
        <f t="shared" si="2409"/>
        <v>1983</v>
      </c>
      <c r="K3254">
        <f t="shared" si="2410"/>
        <v>1008.06</v>
      </c>
      <c r="L3254">
        <f t="shared" si="2411"/>
        <v>1238</v>
      </c>
      <c r="M3254" t="str">
        <f t="shared" si="2412"/>
        <v>United States</v>
      </c>
      <c r="N3254">
        <f t="shared" si="2413"/>
        <v>0</v>
      </c>
      <c r="O3254" t="str">
        <f t="shared" si="2414"/>
        <v>GTX</v>
      </c>
      <c r="P3254">
        <f t="shared" si="2415"/>
        <v>550</v>
      </c>
      <c r="Q3254" t="str">
        <f t="shared" si="2416"/>
        <v>Dustin Brinkmann</v>
      </c>
      <c r="R3254" t="str">
        <f t="shared" si="2417"/>
        <v>Central</v>
      </c>
    </row>
    <row r="3255" spans="1:18">
      <c r="A3255" t="s">
        <v>3419</v>
      </c>
      <c r="B3255" t="s">
        <v>33</v>
      </c>
      <c r="C3255" t="s">
        <v>58</v>
      </c>
      <c r="D3255" t="s">
        <v>226</v>
      </c>
      <c r="E3255" t="s">
        <v>53</v>
      </c>
      <c r="F3255" s="1">
        <v>42918</v>
      </c>
      <c r="I3255" t="str">
        <f>VLOOKUP(pipeline!D3255,account,2,FALSE)</f>
        <v>medical</v>
      </c>
      <c r="J3255">
        <f t="shared" si="2409"/>
        <v>2017</v>
      </c>
      <c r="K3255">
        <f t="shared" si="2410"/>
        <v>4.54</v>
      </c>
      <c r="L3255">
        <f t="shared" si="2411"/>
        <v>9</v>
      </c>
      <c r="M3255" t="str">
        <f t="shared" si="2412"/>
        <v>United States</v>
      </c>
      <c r="N3255">
        <f t="shared" si="2413"/>
        <v>0</v>
      </c>
      <c r="O3255" t="str">
        <f t="shared" si="2414"/>
        <v>GTX</v>
      </c>
      <c r="P3255">
        <f t="shared" si="2415"/>
        <v>1096</v>
      </c>
      <c r="Q3255" t="str">
        <f t="shared" si="2416"/>
        <v>Rocco Neubert</v>
      </c>
      <c r="R3255" t="str">
        <f t="shared" si="2417"/>
        <v>East</v>
      </c>
    </row>
    <row r="3256" spans="1:18">
      <c r="A3256" t="s">
        <v>3420</v>
      </c>
      <c r="B3256" t="s">
        <v>33</v>
      </c>
      <c r="C3256" t="s">
        <v>59</v>
      </c>
      <c r="D3256" t="s">
        <v>627</v>
      </c>
      <c r="E3256" t="s">
        <v>52</v>
      </c>
      <c r="F3256" s="1">
        <v>42918</v>
      </c>
      <c r="G3256" s="1">
        <v>42919</v>
      </c>
      <c r="H3256">
        <v>0</v>
      </c>
      <c r="I3256" t="str">
        <f>VLOOKUP(pipeline!D3256,account,2,FALSE)</f>
        <v>technolgy</v>
      </c>
      <c r="J3256">
        <f t="shared" si="2409"/>
        <v>1993</v>
      </c>
      <c r="K3256">
        <f t="shared" si="2410"/>
        <v>1242.32</v>
      </c>
      <c r="L3256">
        <f t="shared" si="2411"/>
        <v>3027</v>
      </c>
      <c r="M3256" t="str">
        <f t="shared" si="2412"/>
        <v>United States</v>
      </c>
      <c r="N3256" t="str">
        <f t="shared" si="2413"/>
        <v>Acme Corporation</v>
      </c>
      <c r="O3256" t="str">
        <f t="shared" si="2414"/>
        <v>GTX</v>
      </c>
      <c r="P3256">
        <f t="shared" si="2415"/>
        <v>5482</v>
      </c>
      <c r="Q3256" t="str">
        <f t="shared" si="2416"/>
        <v>Rocco Neubert</v>
      </c>
      <c r="R3256" t="str">
        <f t="shared" si="2417"/>
        <v>East</v>
      </c>
    </row>
    <row r="3257" spans="1:18">
      <c r="A3257" t="s">
        <v>3421</v>
      </c>
      <c r="B3257" t="s">
        <v>25</v>
      </c>
      <c r="C3257" t="s">
        <v>59</v>
      </c>
      <c r="D3257" t="s">
        <v>158</v>
      </c>
      <c r="E3257" t="s">
        <v>50</v>
      </c>
      <c r="F3257" s="1">
        <v>42918</v>
      </c>
      <c r="G3257" s="1">
        <v>42920</v>
      </c>
      <c r="H3257">
        <v>5333</v>
      </c>
      <c r="I3257" t="str">
        <f>VLOOKUP(pipeline!D3257,account,2,FALSE)</f>
        <v>finance</v>
      </c>
      <c r="J3257">
        <f t="shared" si="2409"/>
        <v>2006</v>
      </c>
      <c r="K3257">
        <f t="shared" si="2410"/>
        <v>1102.43</v>
      </c>
      <c r="L3257">
        <f t="shared" si="2411"/>
        <v>1759</v>
      </c>
      <c r="M3257" t="str">
        <f t="shared" si="2412"/>
        <v>United States</v>
      </c>
      <c r="N3257">
        <f t="shared" si="2413"/>
        <v>0</v>
      </c>
      <c r="O3257" t="str">
        <f t="shared" si="2414"/>
        <v>GTX</v>
      </c>
      <c r="P3257">
        <f t="shared" si="2415"/>
        <v>5482</v>
      </c>
      <c r="Q3257" t="str">
        <f t="shared" si="2416"/>
        <v>Melvin Marxen</v>
      </c>
      <c r="R3257" t="str">
        <f t="shared" si="2417"/>
        <v>Central</v>
      </c>
    </row>
    <row r="3258" spans="1:18">
      <c r="A3258" t="s">
        <v>3422</v>
      </c>
      <c r="B3258" t="s">
        <v>13</v>
      </c>
      <c r="C3258" t="s">
        <v>57</v>
      </c>
      <c r="D3258" t="s">
        <v>226</v>
      </c>
      <c r="E3258" t="s">
        <v>52</v>
      </c>
      <c r="F3258" s="1">
        <v>42918</v>
      </c>
      <c r="G3258" s="1">
        <v>42927</v>
      </c>
      <c r="H3258">
        <v>0</v>
      </c>
      <c r="I3258" t="str">
        <f>VLOOKUP(pipeline!D3258,account,2,FALSE)</f>
        <v>medical</v>
      </c>
      <c r="J3258">
        <f t="shared" si="2409"/>
        <v>2017</v>
      </c>
      <c r="K3258">
        <f t="shared" si="2410"/>
        <v>4.54</v>
      </c>
      <c r="L3258">
        <f t="shared" si="2411"/>
        <v>9</v>
      </c>
      <c r="M3258" t="str">
        <f t="shared" si="2412"/>
        <v>United States</v>
      </c>
      <c r="N3258">
        <f t="shared" si="2413"/>
        <v>0</v>
      </c>
      <c r="O3258" t="str">
        <f t="shared" si="2414"/>
        <v>MG</v>
      </c>
      <c r="P3258">
        <f t="shared" si="2415"/>
        <v>3393</v>
      </c>
      <c r="Q3258" t="str">
        <f t="shared" si="2416"/>
        <v>Celia Rouche</v>
      </c>
      <c r="R3258" t="str">
        <f t="shared" si="2417"/>
        <v>West</v>
      </c>
    </row>
    <row r="3259" spans="1:18">
      <c r="A3259" t="s">
        <v>3423</v>
      </c>
      <c r="B3259" t="s">
        <v>26</v>
      </c>
      <c r="C3259" t="s">
        <v>59</v>
      </c>
      <c r="D3259" t="s">
        <v>143</v>
      </c>
      <c r="E3259" t="s">
        <v>52</v>
      </c>
      <c r="F3259" s="1">
        <v>42918</v>
      </c>
      <c r="G3259" s="1">
        <v>42971</v>
      </c>
      <c r="H3259">
        <v>0</v>
      </c>
      <c r="I3259" t="str">
        <f>VLOOKUP(pipeline!D3259,account,2,FALSE)</f>
        <v>finance</v>
      </c>
      <c r="J3259">
        <f t="shared" si="2409"/>
        <v>1987</v>
      </c>
      <c r="K3259">
        <f t="shared" si="2410"/>
        <v>1698.2</v>
      </c>
      <c r="L3259">
        <f t="shared" si="2411"/>
        <v>3798</v>
      </c>
      <c r="M3259" t="str">
        <f t="shared" si="2412"/>
        <v>United States</v>
      </c>
      <c r="N3259">
        <f t="shared" si="2413"/>
        <v>0</v>
      </c>
      <c r="O3259" t="str">
        <f t="shared" si="2414"/>
        <v>GTX</v>
      </c>
      <c r="P3259">
        <f t="shared" si="2415"/>
        <v>5482</v>
      </c>
      <c r="Q3259" t="str">
        <f t="shared" si="2416"/>
        <v>Melvin Marxen</v>
      </c>
      <c r="R3259" t="str">
        <f t="shared" si="2417"/>
        <v>Central</v>
      </c>
    </row>
    <row r="3260" spans="1:18">
      <c r="A3260" t="s">
        <v>3424</v>
      </c>
      <c r="B3260" t="s">
        <v>26</v>
      </c>
      <c r="C3260" t="s">
        <v>57</v>
      </c>
      <c r="D3260" t="s">
        <v>85</v>
      </c>
      <c r="E3260" t="s">
        <v>52</v>
      </c>
      <c r="F3260" s="1">
        <v>42918</v>
      </c>
      <c r="G3260" s="1">
        <v>42919</v>
      </c>
      <c r="H3260">
        <v>0</v>
      </c>
      <c r="I3260" t="str">
        <f>VLOOKUP(pipeline!D3260,account,2,FALSE)</f>
        <v>software</v>
      </c>
      <c r="J3260">
        <f t="shared" si="2409"/>
        <v>1998</v>
      </c>
      <c r="K3260">
        <f t="shared" si="2410"/>
        <v>2714.9</v>
      </c>
      <c r="L3260">
        <f t="shared" si="2411"/>
        <v>2641</v>
      </c>
      <c r="M3260" t="str">
        <f t="shared" si="2412"/>
        <v>United States</v>
      </c>
      <c r="N3260" t="str">
        <f t="shared" si="2413"/>
        <v>Acme Corporation</v>
      </c>
      <c r="O3260" t="str">
        <f t="shared" si="2414"/>
        <v>MG</v>
      </c>
      <c r="P3260">
        <f t="shared" si="2415"/>
        <v>3393</v>
      </c>
      <c r="Q3260" t="str">
        <f t="shared" si="2416"/>
        <v>Melvin Marxen</v>
      </c>
      <c r="R3260" t="str">
        <f t="shared" si="2417"/>
        <v>Central</v>
      </c>
    </row>
    <row r="3261" spans="1:18">
      <c r="A3261" t="s">
        <v>3425</v>
      </c>
      <c r="B3261" t="s">
        <v>37</v>
      </c>
      <c r="C3261" t="s">
        <v>59</v>
      </c>
      <c r="D3261" t="s">
        <v>87</v>
      </c>
      <c r="E3261" t="s">
        <v>50</v>
      </c>
      <c r="F3261" s="1">
        <v>42918</v>
      </c>
      <c r="G3261" s="1">
        <v>42994</v>
      </c>
      <c r="H3261">
        <v>6192</v>
      </c>
      <c r="I3261" t="str">
        <f>VLOOKUP(pipeline!D3261,account,2,FALSE)</f>
        <v>services</v>
      </c>
      <c r="J3261">
        <f t="shared" si="2409"/>
        <v>1982</v>
      </c>
      <c r="K3261">
        <f t="shared" si="2410"/>
        <v>792.46</v>
      </c>
      <c r="L3261">
        <f t="shared" si="2411"/>
        <v>1299</v>
      </c>
      <c r="M3261" t="str">
        <f t="shared" si="2412"/>
        <v>United States</v>
      </c>
      <c r="N3261">
        <f t="shared" si="2413"/>
        <v>0</v>
      </c>
      <c r="O3261" t="str">
        <f t="shared" si="2414"/>
        <v>GTX</v>
      </c>
      <c r="P3261">
        <f t="shared" si="2415"/>
        <v>5482</v>
      </c>
      <c r="Q3261" t="str">
        <f t="shared" si="2416"/>
        <v>Summer Sewald</v>
      </c>
      <c r="R3261" t="str">
        <f t="shared" si="2417"/>
        <v>West</v>
      </c>
    </row>
    <row r="3262" spans="1:18">
      <c r="A3262" t="s">
        <v>3426</v>
      </c>
      <c r="B3262" t="s">
        <v>38</v>
      </c>
      <c r="C3262" t="s">
        <v>55</v>
      </c>
      <c r="D3262" t="s">
        <v>110</v>
      </c>
      <c r="E3262" t="s">
        <v>52</v>
      </c>
      <c r="F3262" s="1">
        <v>42918</v>
      </c>
      <c r="G3262" s="1">
        <v>42963</v>
      </c>
      <c r="H3262">
        <v>0</v>
      </c>
      <c r="I3262" t="str">
        <f>VLOOKUP(pipeline!D3262,account,2,FALSE)</f>
        <v>telecommunications</v>
      </c>
      <c r="J3262">
        <f t="shared" ref="J3262:J3285" si="2418">VLOOKUP(D3262,account,3,FALSE)</f>
        <v>1994</v>
      </c>
      <c r="K3262">
        <f t="shared" ref="K3262:K3285" si="2419">VLOOKUP(D3262,account,4,FALSE)</f>
        <v>1188.42</v>
      </c>
      <c r="L3262">
        <f t="shared" ref="L3262:L3285" si="2420">VLOOKUP(D3262,account,5,FALSE)</f>
        <v>3015</v>
      </c>
      <c r="M3262" t="str">
        <f t="shared" ref="M3262:M3285" si="2421">VLOOKUP(D3262,account,6,FALSE)</f>
        <v>United States</v>
      </c>
      <c r="N3262">
        <f t="shared" ref="N3262:N3285" si="2422">VLOOKUP(D3262,accounts,7,FALSE)</f>
        <v>0</v>
      </c>
      <c r="O3262" t="str">
        <f t="shared" ref="O3262:O3285" si="2423">VLOOKUP(C3262,products,2,FALSE)</f>
        <v>GTX</v>
      </c>
      <c r="P3262">
        <f t="shared" ref="P3262:P3271" si="2424">VLOOKUP(C3262,products,3,FALSE)</f>
        <v>550</v>
      </c>
      <c r="Q3262" t="str">
        <f t="shared" ref="Q3262:Q3271" si="2425">VLOOKUP(B3262,sales,2,FALSE)</f>
        <v>Summer Sewald</v>
      </c>
      <c r="R3262" t="str">
        <f t="shared" ref="R3262:R3271" si="2426">VLOOKUP(B3262,sales,3,FALSE)</f>
        <v>West</v>
      </c>
    </row>
    <row r="3263" spans="1:18">
      <c r="A3263" t="s">
        <v>3427</v>
      </c>
      <c r="B3263" t="s">
        <v>38</v>
      </c>
      <c r="C3263" t="s">
        <v>55</v>
      </c>
      <c r="D3263" t="s">
        <v>153</v>
      </c>
      <c r="E3263" t="s">
        <v>50</v>
      </c>
      <c r="F3263" s="1">
        <v>42918</v>
      </c>
      <c r="G3263" s="1">
        <v>42958</v>
      </c>
      <c r="H3263">
        <v>490</v>
      </c>
      <c r="I3263" t="str">
        <f>VLOOKUP(pipeline!D3263,account,2,FALSE)</f>
        <v>retail</v>
      </c>
      <c r="J3263">
        <f t="shared" si="2418"/>
        <v>2001</v>
      </c>
      <c r="K3263">
        <f t="shared" si="2419"/>
        <v>2437.85</v>
      </c>
      <c r="L3263">
        <f t="shared" si="2420"/>
        <v>4874</v>
      </c>
      <c r="M3263" t="str">
        <f t="shared" si="2421"/>
        <v>United States</v>
      </c>
      <c r="N3263">
        <f t="shared" si="2422"/>
        <v>0</v>
      </c>
      <c r="O3263" t="str">
        <f t="shared" si="2423"/>
        <v>GTX</v>
      </c>
      <c r="P3263">
        <f t="shared" si="2424"/>
        <v>550</v>
      </c>
      <c r="Q3263" t="str">
        <f t="shared" si="2425"/>
        <v>Summer Sewald</v>
      </c>
      <c r="R3263" t="str">
        <f t="shared" si="2426"/>
        <v>West</v>
      </c>
    </row>
    <row r="3264" spans="1:18">
      <c r="A3264" t="s">
        <v>3428</v>
      </c>
      <c r="B3264" t="s">
        <v>39</v>
      </c>
      <c r="C3264" t="s">
        <v>58</v>
      </c>
      <c r="D3264" t="s">
        <v>214</v>
      </c>
      <c r="E3264" t="s">
        <v>53</v>
      </c>
      <c r="F3264" s="1">
        <v>42918</v>
      </c>
      <c r="I3264" t="str">
        <f>VLOOKUP(pipeline!D3264,account,2,FALSE)</f>
        <v>medical</v>
      </c>
      <c r="J3264">
        <f t="shared" si="2418"/>
        <v>1999</v>
      </c>
      <c r="K3264">
        <f t="shared" si="2419"/>
        <v>251.41</v>
      </c>
      <c r="L3264">
        <f t="shared" si="2420"/>
        <v>495</v>
      </c>
      <c r="M3264" t="str">
        <f t="shared" si="2421"/>
        <v>United States</v>
      </c>
      <c r="N3264">
        <f t="shared" si="2422"/>
        <v>0</v>
      </c>
      <c r="O3264" t="str">
        <f t="shared" si="2423"/>
        <v>GTX</v>
      </c>
      <c r="P3264">
        <f t="shared" si="2424"/>
        <v>1096</v>
      </c>
      <c r="Q3264" t="str">
        <f t="shared" si="2425"/>
        <v>Summer Sewald</v>
      </c>
      <c r="R3264" t="str">
        <f t="shared" si="2426"/>
        <v>West</v>
      </c>
    </row>
    <row r="3265" spans="1:18">
      <c r="A3265" t="s">
        <v>3429</v>
      </c>
      <c r="B3265" t="s">
        <v>21</v>
      </c>
      <c r="C3265" t="s">
        <v>55</v>
      </c>
      <c r="D3265" t="s">
        <v>89</v>
      </c>
      <c r="E3265" t="s">
        <v>52</v>
      </c>
      <c r="F3265" s="1">
        <v>42918</v>
      </c>
      <c r="G3265" s="1">
        <v>42920</v>
      </c>
      <c r="H3265">
        <v>0</v>
      </c>
      <c r="I3265" t="str">
        <f>VLOOKUP(pipeline!D3265,account,2,FALSE)</f>
        <v>medical</v>
      </c>
      <c r="J3265">
        <f t="shared" si="2418"/>
        <v>1992</v>
      </c>
      <c r="K3265">
        <f t="shared" si="2419"/>
        <v>3922.42</v>
      </c>
      <c r="L3265">
        <f t="shared" si="2420"/>
        <v>6837</v>
      </c>
      <c r="M3265" t="str">
        <f t="shared" si="2421"/>
        <v>United States</v>
      </c>
      <c r="N3265">
        <f t="shared" si="2422"/>
        <v>0</v>
      </c>
      <c r="O3265" t="str">
        <f t="shared" si="2423"/>
        <v>GTX</v>
      </c>
      <c r="P3265">
        <f t="shared" si="2424"/>
        <v>550</v>
      </c>
      <c r="Q3265" t="str">
        <f t="shared" si="2425"/>
        <v>Dustin Brinkmann</v>
      </c>
      <c r="R3265" t="str">
        <f t="shared" si="2426"/>
        <v>Central</v>
      </c>
    </row>
    <row r="3266" spans="1:18">
      <c r="A3266" t="s">
        <v>3430</v>
      </c>
      <c r="B3266" t="s">
        <v>15</v>
      </c>
      <c r="C3266" t="s">
        <v>55</v>
      </c>
      <c r="D3266" t="s">
        <v>210</v>
      </c>
      <c r="E3266" t="s">
        <v>52</v>
      </c>
      <c r="F3266" s="1">
        <v>42918</v>
      </c>
      <c r="G3266" s="1">
        <v>42925</v>
      </c>
      <c r="H3266">
        <v>0</v>
      </c>
      <c r="I3266" t="str">
        <f>VLOOKUP(pipeline!D3266,account,2,FALSE)</f>
        <v>technolgy</v>
      </c>
      <c r="J3266">
        <f t="shared" si="2418"/>
        <v>1980</v>
      </c>
      <c r="K3266">
        <f t="shared" si="2419"/>
        <v>7708.38</v>
      </c>
      <c r="L3266">
        <f t="shared" si="2420"/>
        <v>13756</v>
      </c>
      <c r="M3266" t="str">
        <f t="shared" si="2421"/>
        <v>United States</v>
      </c>
      <c r="N3266">
        <f t="shared" si="2422"/>
        <v>0</v>
      </c>
      <c r="O3266" t="str">
        <f t="shared" si="2423"/>
        <v>GTX</v>
      </c>
      <c r="P3266">
        <f t="shared" si="2424"/>
        <v>550</v>
      </c>
      <c r="Q3266" t="str">
        <f t="shared" si="2425"/>
        <v>Celia Rouche</v>
      </c>
      <c r="R3266" t="str">
        <f t="shared" si="2426"/>
        <v>West</v>
      </c>
    </row>
    <row r="3267" spans="1:18">
      <c r="A3267" t="s">
        <v>3431</v>
      </c>
      <c r="B3267" t="s">
        <v>29</v>
      </c>
      <c r="C3267" t="s">
        <v>58</v>
      </c>
      <c r="D3267" t="s">
        <v>241</v>
      </c>
      <c r="E3267" t="s">
        <v>50</v>
      </c>
      <c r="F3267" s="1">
        <v>42918</v>
      </c>
      <c r="G3267" s="1">
        <v>43001</v>
      </c>
      <c r="H3267">
        <v>1157</v>
      </c>
      <c r="I3267" t="str">
        <f>VLOOKUP(pipeline!D3267,account,2,FALSE)</f>
        <v>finance</v>
      </c>
      <c r="J3267">
        <f t="shared" si="2418"/>
        <v>1991</v>
      </c>
      <c r="K3267">
        <f t="shared" si="2419"/>
        <v>2819.5</v>
      </c>
      <c r="L3267">
        <f t="shared" si="2420"/>
        <v>7227</v>
      </c>
      <c r="M3267" t="str">
        <f t="shared" si="2421"/>
        <v>United States</v>
      </c>
      <c r="N3267" t="str">
        <f t="shared" si="2422"/>
        <v>Golddex</v>
      </c>
      <c r="O3267" t="str">
        <f t="shared" si="2423"/>
        <v>GTX</v>
      </c>
      <c r="P3267">
        <f t="shared" si="2424"/>
        <v>1096</v>
      </c>
      <c r="Q3267" t="str">
        <f t="shared" si="2425"/>
        <v>Melvin Marxen</v>
      </c>
      <c r="R3267" t="str">
        <f t="shared" si="2426"/>
        <v>Central</v>
      </c>
    </row>
    <row r="3268" spans="1:18">
      <c r="A3268" t="s">
        <v>3432</v>
      </c>
      <c r="B3268" t="s">
        <v>17</v>
      </c>
      <c r="C3268" t="s">
        <v>57</v>
      </c>
      <c r="D3268" t="s">
        <v>112</v>
      </c>
      <c r="E3268" t="s">
        <v>52</v>
      </c>
      <c r="F3268" s="1">
        <v>42918</v>
      </c>
      <c r="G3268" s="1">
        <v>42978</v>
      </c>
      <c r="H3268">
        <v>0</v>
      </c>
      <c r="I3268" t="str">
        <f>VLOOKUP(pipeline!D3268,account,2,FALSE)</f>
        <v>retail</v>
      </c>
      <c r="J3268">
        <f t="shared" si="2418"/>
        <v>1990</v>
      </c>
      <c r="K3268">
        <f t="shared" si="2419"/>
        <v>4968.91</v>
      </c>
      <c r="L3268">
        <f t="shared" si="2420"/>
        <v>7523</v>
      </c>
      <c r="M3268" t="str">
        <f t="shared" si="2421"/>
        <v>United States</v>
      </c>
      <c r="N3268">
        <f t="shared" si="2422"/>
        <v>0</v>
      </c>
      <c r="O3268" t="str">
        <f t="shared" si="2423"/>
        <v>MG</v>
      </c>
      <c r="P3268">
        <f t="shared" si="2424"/>
        <v>3393</v>
      </c>
      <c r="Q3268" t="str">
        <f t="shared" si="2425"/>
        <v>Celia Rouche</v>
      </c>
      <c r="R3268" t="str">
        <f t="shared" si="2426"/>
        <v>West</v>
      </c>
    </row>
    <row r="3269" spans="1:18">
      <c r="A3269" t="s">
        <v>3433</v>
      </c>
      <c r="B3269" t="s">
        <v>17</v>
      </c>
      <c r="C3269" t="s">
        <v>57</v>
      </c>
      <c r="D3269" t="s">
        <v>194</v>
      </c>
      <c r="E3269" t="s">
        <v>52</v>
      </c>
      <c r="F3269" s="1">
        <v>42918</v>
      </c>
      <c r="G3269" s="1">
        <v>42919</v>
      </c>
      <c r="H3269">
        <v>0</v>
      </c>
      <c r="I3269" t="str">
        <f>VLOOKUP(pipeline!D3269,account,2,FALSE)</f>
        <v>medical</v>
      </c>
      <c r="J3269">
        <f t="shared" si="2418"/>
        <v>2004</v>
      </c>
      <c r="K3269">
        <f t="shared" si="2419"/>
        <v>1618.89</v>
      </c>
      <c r="L3269">
        <f t="shared" si="2420"/>
        <v>3889</v>
      </c>
      <c r="M3269" t="str">
        <f t="shared" si="2421"/>
        <v>United States</v>
      </c>
      <c r="N3269">
        <f t="shared" si="2422"/>
        <v>0</v>
      </c>
      <c r="O3269" t="str">
        <f t="shared" si="2423"/>
        <v>MG</v>
      </c>
      <c r="P3269">
        <f t="shared" si="2424"/>
        <v>3393</v>
      </c>
      <c r="Q3269" t="str">
        <f t="shared" si="2425"/>
        <v>Celia Rouche</v>
      </c>
      <c r="R3269" t="str">
        <f t="shared" si="2426"/>
        <v>West</v>
      </c>
    </row>
    <row r="3270" spans="1:18">
      <c r="A3270" t="s">
        <v>3434</v>
      </c>
      <c r="B3270" t="s">
        <v>10</v>
      </c>
      <c r="C3270" t="s">
        <v>56</v>
      </c>
      <c r="D3270" t="s">
        <v>277</v>
      </c>
      <c r="E3270" t="s">
        <v>50</v>
      </c>
      <c r="F3270" s="1">
        <v>42918</v>
      </c>
      <c r="G3270" s="1">
        <v>42929</v>
      </c>
      <c r="H3270">
        <v>55</v>
      </c>
      <c r="I3270" t="str">
        <f>VLOOKUP(pipeline!D3270,account,2,FALSE)</f>
        <v>retail</v>
      </c>
      <c r="J3270">
        <f t="shared" si="2418"/>
        <v>2005</v>
      </c>
      <c r="K3270">
        <f t="shared" si="2419"/>
        <v>2261.05</v>
      </c>
      <c r="L3270">
        <f t="shared" si="2420"/>
        <v>3851</v>
      </c>
      <c r="M3270" t="str">
        <f t="shared" si="2421"/>
        <v>United States</v>
      </c>
      <c r="N3270">
        <f t="shared" si="2422"/>
        <v>0</v>
      </c>
      <c r="O3270" t="str">
        <f t="shared" si="2423"/>
        <v>MG</v>
      </c>
      <c r="P3270">
        <f t="shared" si="2424"/>
        <v>55</v>
      </c>
      <c r="Q3270" t="str">
        <f t="shared" si="2425"/>
        <v>Cara Losch</v>
      </c>
      <c r="R3270" t="str">
        <f t="shared" si="2426"/>
        <v>East</v>
      </c>
    </row>
    <row r="3271" spans="1:18">
      <c r="A3271" t="s">
        <v>3435</v>
      </c>
      <c r="B3271" t="s">
        <v>41</v>
      </c>
      <c r="C3271" t="s">
        <v>57</v>
      </c>
      <c r="D3271" t="s">
        <v>99</v>
      </c>
      <c r="E3271" t="s">
        <v>52</v>
      </c>
      <c r="F3271" s="1">
        <v>42918</v>
      </c>
      <c r="G3271" s="1">
        <v>42922</v>
      </c>
      <c r="H3271">
        <v>0</v>
      </c>
      <c r="I3271" t="str">
        <f>VLOOKUP(pipeline!D3271,account,2,FALSE)</f>
        <v>marketing</v>
      </c>
      <c r="J3271">
        <f t="shared" si="2418"/>
        <v>2008</v>
      </c>
      <c r="K3271">
        <f t="shared" si="2419"/>
        <v>894.37</v>
      </c>
      <c r="L3271">
        <f t="shared" si="2420"/>
        <v>1593</v>
      </c>
      <c r="M3271" t="str">
        <f t="shared" si="2421"/>
        <v>Poland</v>
      </c>
      <c r="N3271">
        <f t="shared" si="2422"/>
        <v>0</v>
      </c>
      <c r="O3271" t="str">
        <f t="shared" si="2423"/>
        <v>MG</v>
      </c>
      <c r="P3271">
        <f t="shared" si="2424"/>
        <v>3393</v>
      </c>
      <c r="Q3271" t="str">
        <f t="shared" si="2425"/>
        <v>Summer Sewald</v>
      </c>
      <c r="R3271" t="str">
        <f t="shared" si="2426"/>
        <v>West</v>
      </c>
    </row>
    <row r="3272" spans="1:18">
      <c r="A3272" t="s">
        <v>3436</v>
      </c>
      <c r="B3272" t="s">
        <v>20</v>
      </c>
      <c r="C3272" t="s">
        <v>56</v>
      </c>
      <c r="D3272" t="s">
        <v>226</v>
      </c>
      <c r="E3272" t="s">
        <v>50</v>
      </c>
      <c r="F3272" s="1">
        <v>42919</v>
      </c>
      <c r="G3272" s="1">
        <v>43001</v>
      </c>
      <c r="H3272">
        <v>47</v>
      </c>
      <c r="I3272" t="str">
        <f>VLOOKUP(pipeline!D3272,account,2,FALSE)</f>
        <v>medical</v>
      </c>
      <c r="J3272">
        <f t="shared" si="2418"/>
        <v>2017</v>
      </c>
      <c r="K3272">
        <f t="shared" si="2419"/>
        <v>4.54</v>
      </c>
      <c r="L3272">
        <f t="shared" si="2420"/>
        <v>9</v>
      </c>
      <c r="M3272" t="str">
        <f t="shared" si="2421"/>
        <v>United States</v>
      </c>
      <c r="N3272">
        <f t="shared" si="2422"/>
        <v>0</v>
      </c>
      <c r="O3272" t="str">
        <f t="shared" si="2423"/>
        <v>MG</v>
      </c>
      <c r="P3272">
        <f>VLOOKUP(C3272,products,3,FALSE)</f>
        <v>55</v>
      </c>
      <c r="Q3272" t="str">
        <f>VLOOKUP(B3272,sales,2,FALSE)</f>
        <v>Dustin Brinkmann</v>
      </c>
      <c r="R3272" t="str">
        <f>VLOOKUP(B3272,sales,3,FALSE)</f>
        <v>Central</v>
      </c>
    </row>
    <row r="3273" spans="1:18">
      <c r="A3273" t="s">
        <v>3437</v>
      </c>
      <c r="B3273" t="s">
        <v>20</v>
      </c>
      <c r="C3273" t="s">
        <v>56</v>
      </c>
      <c r="D3273" t="s">
        <v>117</v>
      </c>
      <c r="E3273" t="s">
        <v>50</v>
      </c>
      <c r="F3273" s="1">
        <v>42919</v>
      </c>
      <c r="G3273" s="1">
        <v>42978</v>
      </c>
      <c r="H3273">
        <v>51</v>
      </c>
      <c r="I3273" t="str">
        <f>VLOOKUP(pipeline!D3273,account,2,FALSE)</f>
        <v>services</v>
      </c>
      <c r="J3273">
        <f t="shared" si="2418"/>
        <v>1997</v>
      </c>
      <c r="K3273">
        <f t="shared" si="2419"/>
        <v>2041.73</v>
      </c>
      <c r="L3273">
        <f t="shared" si="2420"/>
        <v>5276</v>
      </c>
      <c r="M3273" t="str">
        <f t="shared" si="2421"/>
        <v>United States</v>
      </c>
      <c r="N3273">
        <f t="shared" si="2422"/>
        <v>0</v>
      </c>
      <c r="O3273" t="str">
        <f t="shared" si="2423"/>
        <v>MG</v>
      </c>
      <c r="P3273">
        <f>VLOOKUP(C3273,products,3,FALSE)</f>
        <v>55</v>
      </c>
      <c r="Q3273" t="str">
        <f>VLOOKUP(B3273,sales,2,FALSE)</f>
        <v>Dustin Brinkmann</v>
      </c>
      <c r="R3273" t="str">
        <f>VLOOKUP(B3273,sales,3,FALSE)</f>
        <v>Central</v>
      </c>
    </row>
    <row r="3274" spans="1:18">
      <c r="A3274" t="s">
        <v>3438</v>
      </c>
      <c r="B3274" t="s">
        <v>25</v>
      </c>
      <c r="C3274" t="s">
        <v>57</v>
      </c>
      <c r="D3274" t="s">
        <v>141</v>
      </c>
      <c r="E3274" t="s">
        <v>52</v>
      </c>
      <c r="F3274" s="1">
        <v>42919</v>
      </c>
      <c r="G3274" s="1">
        <v>42928</v>
      </c>
      <c r="H3274">
        <v>0</v>
      </c>
      <c r="I3274" t="str">
        <f>VLOOKUP(pipeline!D3274,account,2,FALSE)</f>
        <v>telecommunications</v>
      </c>
      <c r="J3274">
        <f t="shared" si="2418"/>
        <v>2007</v>
      </c>
      <c r="K3274">
        <f t="shared" si="2419"/>
        <v>86.68</v>
      </c>
      <c r="L3274">
        <f t="shared" si="2420"/>
        <v>187</v>
      </c>
      <c r="M3274" t="str">
        <f t="shared" si="2421"/>
        <v>United States</v>
      </c>
      <c r="N3274" t="str">
        <f t="shared" si="2422"/>
        <v>Sonron</v>
      </c>
      <c r="O3274" t="str">
        <f t="shared" si="2423"/>
        <v>MG</v>
      </c>
      <c r="P3274">
        <f t="shared" ref="P3274:P3285" si="2427">VLOOKUP(C3274,products,3,FALSE)</f>
        <v>3393</v>
      </c>
      <c r="Q3274" t="str">
        <f t="shared" ref="Q3274:Q3285" si="2428">VLOOKUP(B3274,sales,2,FALSE)</f>
        <v>Melvin Marxen</v>
      </c>
      <c r="R3274" t="str">
        <f t="shared" ref="R3274:R3285" si="2429">VLOOKUP(B3274,sales,3,FALSE)</f>
        <v>Central</v>
      </c>
    </row>
    <row r="3275" spans="1:18">
      <c r="A3275" t="s">
        <v>3439</v>
      </c>
      <c r="B3275" t="s">
        <v>34</v>
      </c>
      <c r="C3275" t="s">
        <v>55</v>
      </c>
      <c r="D3275" t="s">
        <v>248</v>
      </c>
      <c r="E3275" t="s">
        <v>52</v>
      </c>
      <c r="F3275" s="1">
        <v>42919</v>
      </c>
      <c r="G3275" s="1">
        <v>43003</v>
      </c>
      <c r="H3275">
        <v>0</v>
      </c>
      <c r="I3275" t="str">
        <f>VLOOKUP(pipeline!D3275,account,2,FALSE)</f>
        <v>telecommunications</v>
      </c>
      <c r="J3275">
        <f t="shared" si="2418"/>
        <v>1994</v>
      </c>
      <c r="K3275">
        <f t="shared" si="2419"/>
        <v>6395.05</v>
      </c>
      <c r="L3275">
        <f t="shared" si="2420"/>
        <v>20275</v>
      </c>
      <c r="M3275" t="str">
        <f t="shared" si="2421"/>
        <v>United States</v>
      </c>
      <c r="N3275">
        <f t="shared" si="2422"/>
        <v>0</v>
      </c>
      <c r="O3275" t="str">
        <f t="shared" si="2423"/>
        <v>GTX</v>
      </c>
      <c r="P3275">
        <f t="shared" si="2427"/>
        <v>550</v>
      </c>
      <c r="Q3275" t="str">
        <f t="shared" si="2428"/>
        <v>Rocco Neubert</v>
      </c>
      <c r="R3275" t="str">
        <f t="shared" si="2429"/>
        <v>East</v>
      </c>
    </row>
    <row r="3276" spans="1:18">
      <c r="A3276" t="s">
        <v>3440</v>
      </c>
      <c r="B3276" t="s">
        <v>34</v>
      </c>
      <c r="C3276" t="s">
        <v>59</v>
      </c>
      <c r="D3276" t="s">
        <v>223</v>
      </c>
      <c r="E3276" t="s">
        <v>52</v>
      </c>
      <c r="F3276" s="1">
        <v>42919</v>
      </c>
      <c r="G3276" s="1">
        <v>42988</v>
      </c>
      <c r="H3276">
        <v>0</v>
      </c>
      <c r="I3276" t="str">
        <f>VLOOKUP(pipeline!D3276,account,2,FALSE)</f>
        <v>retail</v>
      </c>
      <c r="J3276">
        <f t="shared" si="2418"/>
        <v>2003</v>
      </c>
      <c r="K3276">
        <f t="shared" si="2419"/>
        <v>1419.98</v>
      </c>
      <c r="L3276">
        <f t="shared" si="2420"/>
        <v>4018</v>
      </c>
      <c r="M3276" t="str">
        <f t="shared" si="2421"/>
        <v>United States</v>
      </c>
      <c r="N3276">
        <f t="shared" si="2422"/>
        <v>0</v>
      </c>
      <c r="O3276" t="str">
        <f t="shared" si="2423"/>
        <v>GTX</v>
      </c>
      <c r="P3276">
        <f t="shared" si="2427"/>
        <v>5482</v>
      </c>
      <c r="Q3276" t="str">
        <f t="shared" si="2428"/>
        <v>Rocco Neubert</v>
      </c>
      <c r="R3276" t="str">
        <f t="shared" si="2429"/>
        <v>East</v>
      </c>
    </row>
    <row r="3277" spans="1:18">
      <c r="A3277" t="s">
        <v>3441</v>
      </c>
      <c r="B3277" t="s">
        <v>34</v>
      </c>
      <c r="C3277" t="s">
        <v>55</v>
      </c>
      <c r="D3277" t="s">
        <v>174</v>
      </c>
      <c r="E3277" t="s">
        <v>50</v>
      </c>
      <c r="F3277" s="1">
        <v>42919</v>
      </c>
      <c r="G3277" s="1">
        <v>42928</v>
      </c>
      <c r="H3277">
        <v>540</v>
      </c>
      <c r="I3277" t="str">
        <f>VLOOKUP(pipeline!D3277,account,2,FALSE)</f>
        <v>software</v>
      </c>
      <c r="J3277">
        <f t="shared" si="2418"/>
        <v>1982</v>
      </c>
      <c r="K3277">
        <f t="shared" si="2419"/>
        <v>11698.03</v>
      </c>
      <c r="L3277">
        <f t="shared" si="2420"/>
        <v>34288</v>
      </c>
      <c r="M3277" t="str">
        <f t="shared" si="2421"/>
        <v>United States</v>
      </c>
      <c r="N3277">
        <f t="shared" si="2422"/>
        <v>0</v>
      </c>
      <c r="O3277" t="str">
        <f t="shared" si="2423"/>
        <v>GTX</v>
      </c>
      <c r="P3277">
        <f t="shared" si="2427"/>
        <v>550</v>
      </c>
      <c r="Q3277" t="str">
        <f t="shared" si="2428"/>
        <v>Rocco Neubert</v>
      </c>
      <c r="R3277" t="str">
        <f t="shared" si="2429"/>
        <v>East</v>
      </c>
    </row>
    <row r="3278" spans="1:18">
      <c r="A3278" t="s">
        <v>3442</v>
      </c>
      <c r="B3278" t="s">
        <v>34</v>
      </c>
      <c r="C3278" t="s">
        <v>59</v>
      </c>
      <c r="D3278" t="s">
        <v>210</v>
      </c>
      <c r="E3278" t="s">
        <v>50</v>
      </c>
      <c r="F3278" s="1">
        <v>42919</v>
      </c>
      <c r="G3278" s="1">
        <v>42920</v>
      </c>
      <c r="H3278">
        <v>4915</v>
      </c>
      <c r="I3278" t="str">
        <f>VLOOKUP(pipeline!D3278,account,2,FALSE)</f>
        <v>technolgy</v>
      </c>
      <c r="J3278">
        <f t="shared" si="2418"/>
        <v>1980</v>
      </c>
      <c r="K3278">
        <f t="shared" si="2419"/>
        <v>7708.38</v>
      </c>
      <c r="L3278">
        <f t="shared" si="2420"/>
        <v>13756</v>
      </c>
      <c r="M3278" t="str">
        <f t="shared" si="2421"/>
        <v>United States</v>
      </c>
      <c r="N3278">
        <f t="shared" si="2422"/>
        <v>0</v>
      </c>
      <c r="O3278" t="str">
        <f t="shared" si="2423"/>
        <v>GTX</v>
      </c>
      <c r="P3278">
        <f t="shared" si="2427"/>
        <v>5482</v>
      </c>
      <c r="Q3278" t="str">
        <f t="shared" si="2428"/>
        <v>Rocco Neubert</v>
      </c>
      <c r="R3278" t="str">
        <f t="shared" si="2429"/>
        <v>East</v>
      </c>
    </row>
    <row r="3279" spans="1:18">
      <c r="A3279" t="s">
        <v>3443</v>
      </c>
      <c r="B3279" t="s">
        <v>37</v>
      </c>
      <c r="C3279" t="s">
        <v>59</v>
      </c>
      <c r="D3279" t="s">
        <v>110</v>
      </c>
      <c r="E3279" t="s">
        <v>52</v>
      </c>
      <c r="F3279" s="1">
        <v>42919</v>
      </c>
      <c r="G3279" s="1">
        <v>42920</v>
      </c>
      <c r="H3279">
        <v>0</v>
      </c>
      <c r="I3279" t="str">
        <f>VLOOKUP(pipeline!D3279,account,2,FALSE)</f>
        <v>telecommunications</v>
      </c>
      <c r="J3279">
        <f t="shared" si="2418"/>
        <v>1994</v>
      </c>
      <c r="K3279">
        <f t="shared" si="2419"/>
        <v>1188.42</v>
      </c>
      <c r="L3279">
        <f t="shared" si="2420"/>
        <v>3015</v>
      </c>
      <c r="M3279" t="str">
        <f t="shared" si="2421"/>
        <v>United States</v>
      </c>
      <c r="N3279">
        <f t="shared" si="2422"/>
        <v>0</v>
      </c>
      <c r="O3279" t="str">
        <f t="shared" si="2423"/>
        <v>GTX</v>
      </c>
      <c r="P3279">
        <f t="shared" si="2427"/>
        <v>5482</v>
      </c>
      <c r="Q3279" t="str">
        <f t="shared" si="2428"/>
        <v>Summer Sewald</v>
      </c>
      <c r="R3279" t="str">
        <f t="shared" si="2429"/>
        <v>West</v>
      </c>
    </row>
    <row r="3280" spans="1:18">
      <c r="A3280" t="s">
        <v>3444</v>
      </c>
      <c r="B3280" t="s">
        <v>37</v>
      </c>
      <c r="C3280" t="s">
        <v>59</v>
      </c>
      <c r="D3280" t="s">
        <v>273</v>
      </c>
      <c r="E3280" t="s">
        <v>52</v>
      </c>
      <c r="F3280" s="1">
        <v>42919</v>
      </c>
      <c r="G3280" s="1">
        <v>42921</v>
      </c>
      <c r="H3280">
        <v>0</v>
      </c>
      <c r="I3280" t="str">
        <f>VLOOKUP(pipeline!D3280,account,2,FALSE)</f>
        <v>retail</v>
      </c>
      <c r="J3280">
        <f t="shared" si="2418"/>
        <v>1996</v>
      </c>
      <c r="K3280">
        <f t="shared" si="2419"/>
        <v>2214.94</v>
      </c>
      <c r="L3280">
        <f t="shared" si="2420"/>
        <v>5374</v>
      </c>
      <c r="M3280" t="str">
        <f t="shared" si="2421"/>
        <v>United States</v>
      </c>
      <c r="N3280">
        <f t="shared" si="2422"/>
        <v>0</v>
      </c>
      <c r="O3280" t="str">
        <f t="shared" si="2423"/>
        <v>GTX</v>
      </c>
      <c r="P3280">
        <f t="shared" si="2427"/>
        <v>5482</v>
      </c>
      <c r="Q3280" t="str">
        <f t="shared" si="2428"/>
        <v>Summer Sewald</v>
      </c>
      <c r="R3280" t="str">
        <f t="shared" si="2429"/>
        <v>West</v>
      </c>
    </row>
    <row r="3281" spans="1:18">
      <c r="A3281" t="s">
        <v>3445</v>
      </c>
      <c r="B3281" t="s">
        <v>37</v>
      </c>
      <c r="C3281" t="s">
        <v>59</v>
      </c>
      <c r="D3281" t="s">
        <v>99</v>
      </c>
      <c r="E3281" t="s">
        <v>52</v>
      </c>
      <c r="F3281" s="1">
        <v>42919</v>
      </c>
      <c r="G3281" s="1">
        <v>42926</v>
      </c>
      <c r="H3281">
        <v>0</v>
      </c>
      <c r="I3281" t="str">
        <f>VLOOKUP(pipeline!D3281,account,2,FALSE)</f>
        <v>marketing</v>
      </c>
      <c r="J3281">
        <f t="shared" si="2418"/>
        <v>2008</v>
      </c>
      <c r="K3281">
        <f t="shared" si="2419"/>
        <v>894.37</v>
      </c>
      <c r="L3281">
        <f t="shared" si="2420"/>
        <v>1593</v>
      </c>
      <c r="M3281" t="str">
        <f t="shared" si="2421"/>
        <v>Poland</v>
      </c>
      <c r="N3281">
        <f t="shared" si="2422"/>
        <v>0</v>
      </c>
      <c r="O3281" t="str">
        <f t="shared" si="2423"/>
        <v>GTX</v>
      </c>
      <c r="P3281">
        <f t="shared" si="2427"/>
        <v>5482</v>
      </c>
      <c r="Q3281" t="str">
        <f t="shared" si="2428"/>
        <v>Summer Sewald</v>
      </c>
      <c r="R3281" t="str">
        <f t="shared" si="2429"/>
        <v>West</v>
      </c>
    </row>
    <row r="3282" spans="1:18">
      <c r="A3282" t="s">
        <v>3446</v>
      </c>
      <c r="B3282" t="s">
        <v>37</v>
      </c>
      <c r="C3282" t="s">
        <v>59</v>
      </c>
      <c r="D3282" t="s">
        <v>194</v>
      </c>
      <c r="E3282" t="s">
        <v>50</v>
      </c>
      <c r="F3282" s="1">
        <v>42919</v>
      </c>
      <c r="G3282" s="1">
        <v>43005</v>
      </c>
      <c r="H3282">
        <v>6693</v>
      </c>
      <c r="I3282" t="str">
        <f>VLOOKUP(pipeline!D3282,account,2,FALSE)</f>
        <v>medical</v>
      </c>
      <c r="J3282">
        <f t="shared" si="2418"/>
        <v>2004</v>
      </c>
      <c r="K3282">
        <f t="shared" si="2419"/>
        <v>1618.89</v>
      </c>
      <c r="L3282">
        <f t="shared" si="2420"/>
        <v>3889</v>
      </c>
      <c r="M3282" t="str">
        <f t="shared" si="2421"/>
        <v>United States</v>
      </c>
      <c r="N3282">
        <f t="shared" si="2422"/>
        <v>0</v>
      </c>
      <c r="O3282" t="str">
        <f t="shared" si="2423"/>
        <v>GTX</v>
      </c>
      <c r="P3282">
        <f t="shared" si="2427"/>
        <v>5482</v>
      </c>
      <c r="Q3282" t="str">
        <f t="shared" si="2428"/>
        <v>Summer Sewald</v>
      </c>
      <c r="R3282" t="str">
        <f t="shared" si="2429"/>
        <v>West</v>
      </c>
    </row>
    <row r="3283" spans="1:18">
      <c r="A3283" t="s">
        <v>3447</v>
      </c>
      <c r="B3283" t="s">
        <v>27</v>
      </c>
      <c r="C3283" t="s">
        <v>57</v>
      </c>
      <c r="D3283" t="s">
        <v>306</v>
      </c>
      <c r="E3283" t="s">
        <v>50</v>
      </c>
      <c r="F3283" s="1">
        <v>42919</v>
      </c>
      <c r="G3283" s="1">
        <v>42921</v>
      </c>
      <c r="H3283">
        <v>3101</v>
      </c>
      <c r="I3283" t="str">
        <f>VLOOKUP(pipeline!D3283,account,2,FALSE)</f>
        <v>technolgy</v>
      </c>
      <c r="J3283">
        <f t="shared" si="2418"/>
        <v>1997</v>
      </c>
      <c r="K3283">
        <f t="shared" si="2419"/>
        <v>8170.38</v>
      </c>
      <c r="L3283">
        <f t="shared" si="2420"/>
        <v>16499</v>
      </c>
      <c r="M3283" t="str">
        <f t="shared" si="2421"/>
        <v>Korea</v>
      </c>
      <c r="N3283">
        <f t="shared" si="2422"/>
        <v>0</v>
      </c>
      <c r="O3283" t="str">
        <f t="shared" si="2423"/>
        <v>MG</v>
      </c>
      <c r="P3283">
        <f t="shared" si="2427"/>
        <v>3393</v>
      </c>
      <c r="Q3283" t="str">
        <f t="shared" si="2428"/>
        <v>Melvin Marxen</v>
      </c>
      <c r="R3283" t="str">
        <f t="shared" si="2429"/>
        <v>Central</v>
      </c>
    </row>
    <row r="3284" spans="1:18">
      <c r="A3284" t="s">
        <v>3448</v>
      </c>
      <c r="B3284" t="s">
        <v>38</v>
      </c>
      <c r="C3284" t="s">
        <v>58</v>
      </c>
      <c r="D3284" t="s">
        <v>196</v>
      </c>
      <c r="E3284" t="s">
        <v>52</v>
      </c>
      <c r="F3284" s="1">
        <v>42919</v>
      </c>
      <c r="G3284" s="1">
        <v>42962</v>
      </c>
      <c r="H3284">
        <v>0</v>
      </c>
      <c r="I3284" t="str">
        <f>VLOOKUP(pipeline!D3284,account,2,FALSE)</f>
        <v>employment</v>
      </c>
      <c r="J3284">
        <f t="shared" si="2418"/>
        <v>1983</v>
      </c>
      <c r="K3284">
        <f t="shared" si="2419"/>
        <v>2871.35</v>
      </c>
      <c r="L3284">
        <f t="shared" si="2420"/>
        <v>9561</v>
      </c>
      <c r="M3284" t="str">
        <f t="shared" si="2421"/>
        <v>United States</v>
      </c>
      <c r="N3284">
        <f t="shared" si="2422"/>
        <v>0</v>
      </c>
      <c r="O3284" t="str">
        <f t="shared" si="2423"/>
        <v>GTX</v>
      </c>
      <c r="P3284">
        <f t="shared" si="2427"/>
        <v>1096</v>
      </c>
      <c r="Q3284" t="str">
        <f t="shared" si="2428"/>
        <v>Summer Sewald</v>
      </c>
      <c r="R3284" t="str">
        <f t="shared" si="2429"/>
        <v>West</v>
      </c>
    </row>
    <row r="3285" spans="1:18">
      <c r="A3285" t="s">
        <v>3449</v>
      </c>
      <c r="B3285" t="s">
        <v>38</v>
      </c>
      <c r="C3285" t="s">
        <v>56</v>
      </c>
      <c r="D3285" t="s">
        <v>87</v>
      </c>
      <c r="E3285" t="s">
        <v>50</v>
      </c>
      <c r="F3285" s="1">
        <v>42919</v>
      </c>
      <c r="G3285" s="1">
        <v>42980</v>
      </c>
      <c r="H3285">
        <v>56</v>
      </c>
      <c r="I3285" t="str">
        <f>VLOOKUP(pipeline!D3285,account,2,FALSE)</f>
        <v>services</v>
      </c>
      <c r="J3285">
        <f t="shared" si="2418"/>
        <v>1982</v>
      </c>
      <c r="K3285">
        <f t="shared" si="2419"/>
        <v>792.46</v>
      </c>
      <c r="L3285">
        <f t="shared" si="2420"/>
        <v>1299</v>
      </c>
      <c r="M3285" t="str">
        <f t="shared" si="2421"/>
        <v>United States</v>
      </c>
      <c r="N3285">
        <f t="shared" si="2422"/>
        <v>0</v>
      </c>
      <c r="O3285" t="str">
        <f t="shared" si="2423"/>
        <v>MG</v>
      </c>
      <c r="P3285">
        <f t="shared" si="2427"/>
        <v>55</v>
      </c>
      <c r="Q3285" t="str">
        <f t="shared" si="2428"/>
        <v>Summer Sewald</v>
      </c>
      <c r="R3285" t="str">
        <f t="shared" si="2429"/>
        <v>West</v>
      </c>
    </row>
    <row r="3286" spans="1:18">
      <c r="A3286" t="s">
        <v>3450</v>
      </c>
      <c r="B3286" t="s">
        <v>39</v>
      </c>
      <c r="C3286" t="s">
        <v>58</v>
      </c>
      <c r="D3286" t="s">
        <v>93</v>
      </c>
      <c r="E3286" t="s">
        <v>50</v>
      </c>
      <c r="F3286" s="1">
        <v>42919</v>
      </c>
      <c r="G3286" s="1">
        <v>42928</v>
      </c>
      <c r="H3286">
        <v>935</v>
      </c>
      <c r="I3286" t="str">
        <f>VLOOKUP(pipeline!D3286,account,2,FALSE)</f>
        <v>entertainment</v>
      </c>
      <c r="J3286">
        <f t="shared" ref="J3286:J3308" si="2430">VLOOKUP(D3286,account,3,FALSE)</f>
        <v>1993</v>
      </c>
      <c r="K3286">
        <f t="shared" ref="K3286:K3308" si="2431">VLOOKUP(D3286,account,4,FALSE)</f>
        <v>4269.9</v>
      </c>
      <c r="L3286">
        <f t="shared" ref="L3286:L3308" si="2432">VLOOKUP(D3286,account,5,FALSE)</f>
        <v>6472</v>
      </c>
      <c r="M3286" t="str">
        <f t="shared" ref="M3286:M3308" si="2433">VLOOKUP(D3286,account,6,FALSE)</f>
        <v>United States</v>
      </c>
      <c r="N3286" t="str">
        <f t="shared" ref="N3286:N3308" si="2434">VLOOKUP(D3286,accounts,7,FALSE)</f>
        <v>Massive Dynamic</v>
      </c>
      <c r="O3286" t="str">
        <f t="shared" ref="O3286:O3308" si="2435">VLOOKUP(C3286,products,2,FALSE)</f>
        <v>GTX</v>
      </c>
      <c r="P3286">
        <f>VLOOKUP(C3286,products,3,FALSE)</f>
        <v>1096</v>
      </c>
      <c r="Q3286" t="str">
        <f>VLOOKUP(B3286,sales,2,FALSE)</f>
        <v>Summer Sewald</v>
      </c>
      <c r="R3286" t="str">
        <f>VLOOKUP(B3286,sales,3,FALSE)</f>
        <v>West</v>
      </c>
    </row>
    <row r="3287" spans="1:18">
      <c r="A3287" t="s">
        <v>3451</v>
      </c>
      <c r="B3287" t="s">
        <v>39</v>
      </c>
      <c r="C3287" t="s">
        <v>58</v>
      </c>
      <c r="D3287" t="s">
        <v>273</v>
      </c>
      <c r="E3287" t="s">
        <v>50</v>
      </c>
      <c r="F3287" s="1">
        <v>42919</v>
      </c>
      <c r="G3287" s="1">
        <v>42929</v>
      </c>
      <c r="H3287">
        <v>1133</v>
      </c>
      <c r="I3287" t="str">
        <f>VLOOKUP(pipeline!D3287,account,2,FALSE)</f>
        <v>retail</v>
      </c>
      <c r="J3287">
        <f t="shared" si="2430"/>
        <v>1996</v>
      </c>
      <c r="K3287">
        <f t="shared" si="2431"/>
        <v>2214.94</v>
      </c>
      <c r="L3287">
        <f t="shared" si="2432"/>
        <v>5374</v>
      </c>
      <c r="M3287" t="str">
        <f t="shared" si="2433"/>
        <v>United States</v>
      </c>
      <c r="N3287">
        <f t="shared" si="2434"/>
        <v>0</v>
      </c>
      <c r="O3287" t="str">
        <f t="shared" si="2435"/>
        <v>GTX</v>
      </c>
      <c r="P3287">
        <f>VLOOKUP(C3287,products,3,FALSE)</f>
        <v>1096</v>
      </c>
      <c r="Q3287" t="str">
        <f>VLOOKUP(B3287,sales,2,FALSE)</f>
        <v>Summer Sewald</v>
      </c>
      <c r="R3287" t="str">
        <f>VLOOKUP(B3287,sales,3,FALSE)</f>
        <v>West</v>
      </c>
    </row>
    <row r="3288" spans="1:18">
      <c r="A3288" t="s">
        <v>3452</v>
      </c>
      <c r="B3288" t="s">
        <v>21</v>
      </c>
      <c r="C3288" t="s">
        <v>57</v>
      </c>
      <c r="D3288" t="s">
        <v>97</v>
      </c>
      <c r="E3288" t="s">
        <v>50</v>
      </c>
      <c r="F3288" s="1">
        <v>42919</v>
      </c>
      <c r="G3288" s="1">
        <v>43001</v>
      </c>
      <c r="H3288">
        <v>2857</v>
      </c>
      <c r="I3288" t="str">
        <f>VLOOKUP(pipeline!D3288,account,2,FALSE)</f>
        <v>medical</v>
      </c>
      <c r="J3288">
        <f t="shared" si="2430"/>
        <v>2012</v>
      </c>
      <c r="K3288">
        <f t="shared" si="2431"/>
        <v>587.34</v>
      </c>
      <c r="L3288">
        <f t="shared" si="2432"/>
        <v>1356</v>
      </c>
      <c r="M3288" t="str">
        <f t="shared" si="2433"/>
        <v>Philipines</v>
      </c>
      <c r="N3288">
        <f t="shared" si="2434"/>
        <v>0</v>
      </c>
      <c r="O3288" t="str">
        <f t="shared" si="2435"/>
        <v>MG</v>
      </c>
      <c r="P3288">
        <f t="shared" ref="P3288:P3304" si="2436">VLOOKUP(C3288,products,3,FALSE)</f>
        <v>3393</v>
      </c>
      <c r="Q3288" t="str">
        <f t="shared" ref="Q3288:Q3304" si="2437">VLOOKUP(B3288,sales,2,FALSE)</f>
        <v>Dustin Brinkmann</v>
      </c>
      <c r="R3288" t="str">
        <f t="shared" ref="R3288:R3304" si="2438">VLOOKUP(B3288,sales,3,FALSE)</f>
        <v>Central</v>
      </c>
    </row>
    <row r="3289" spans="1:18">
      <c r="A3289" t="s">
        <v>3453</v>
      </c>
      <c r="B3289" t="s">
        <v>21</v>
      </c>
      <c r="C3289" t="s">
        <v>57</v>
      </c>
      <c r="D3289" t="s">
        <v>208</v>
      </c>
      <c r="E3289" t="s">
        <v>50</v>
      </c>
      <c r="F3289" s="1">
        <v>42919</v>
      </c>
      <c r="G3289" s="1">
        <v>42980</v>
      </c>
      <c r="H3289">
        <v>3118</v>
      </c>
      <c r="I3289" t="str">
        <f>VLOOKUP(pipeline!D3289,account,2,FALSE)</f>
        <v>software</v>
      </c>
      <c r="J3289">
        <f t="shared" si="2430"/>
        <v>1982</v>
      </c>
      <c r="K3289">
        <f t="shared" si="2431"/>
        <v>4618</v>
      </c>
      <c r="L3289">
        <f t="shared" si="2432"/>
        <v>10083</v>
      </c>
      <c r="M3289" t="str">
        <f t="shared" si="2433"/>
        <v>United States</v>
      </c>
      <c r="N3289">
        <f t="shared" si="2434"/>
        <v>0</v>
      </c>
      <c r="O3289" t="str">
        <f t="shared" si="2435"/>
        <v>MG</v>
      </c>
      <c r="P3289">
        <f t="shared" si="2436"/>
        <v>3393</v>
      </c>
      <c r="Q3289" t="str">
        <f t="shared" si="2437"/>
        <v>Dustin Brinkmann</v>
      </c>
      <c r="R3289" t="str">
        <f t="shared" si="2438"/>
        <v>Central</v>
      </c>
    </row>
    <row r="3290" spans="1:18">
      <c r="A3290" t="s">
        <v>3454</v>
      </c>
      <c r="B3290" t="s">
        <v>28</v>
      </c>
      <c r="C3290" t="s">
        <v>58</v>
      </c>
      <c r="D3290" t="s">
        <v>241</v>
      </c>
      <c r="E3290" t="s">
        <v>50</v>
      </c>
      <c r="F3290" s="1">
        <v>42919</v>
      </c>
      <c r="G3290" s="1">
        <v>42927</v>
      </c>
      <c r="H3290">
        <v>1204</v>
      </c>
      <c r="I3290" t="str">
        <f>VLOOKUP(pipeline!D3290,account,2,FALSE)</f>
        <v>finance</v>
      </c>
      <c r="J3290">
        <f t="shared" si="2430"/>
        <v>1991</v>
      </c>
      <c r="K3290">
        <f t="shared" si="2431"/>
        <v>2819.5</v>
      </c>
      <c r="L3290">
        <f t="shared" si="2432"/>
        <v>7227</v>
      </c>
      <c r="M3290" t="str">
        <f t="shared" si="2433"/>
        <v>United States</v>
      </c>
      <c r="N3290" t="str">
        <f t="shared" si="2434"/>
        <v>Golddex</v>
      </c>
      <c r="O3290" t="str">
        <f t="shared" si="2435"/>
        <v>GTX</v>
      </c>
      <c r="P3290">
        <f t="shared" si="2436"/>
        <v>1096</v>
      </c>
      <c r="Q3290" t="str">
        <f t="shared" si="2437"/>
        <v>Melvin Marxen</v>
      </c>
      <c r="R3290" t="str">
        <f t="shared" si="2438"/>
        <v>Central</v>
      </c>
    </row>
    <row r="3291" spans="1:18">
      <c r="A3291" t="s">
        <v>3455</v>
      </c>
      <c r="B3291" t="s">
        <v>40</v>
      </c>
      <c r="C3291" t="s">
        <v>57</v>
      </c>
      <c r="D3291" t="s">
        <v>196</v>
      </c>
      <c r="E3291" t="s">
        <v>52</v>
      </c>
      <c r="F3291" s="1">
        <v>42919</v>
      </c>
      <c r="G3291" s="1">
        <v>42925</v>
      </c>
      <c r="H3291">
        <v>0</v>
      </c>
      <c r="I3291" t="str">
        <f>VLOOKUP(pipeline!D3291,account,2,FALSE)</f>
        <v>employment</v>
      </c>
      <c r="J3291">
        <f t="shared" si="2430"/>
        <v>1983</v>
      </c>
      <c r="K3291">
        <f t="shared" si="2431"/>
        <v>2871.35</v>
      </c>
      <c r="L3291">
        <f t="shared" si="2432"/>
        <v>9561</v>
      </c>
      <c r="M3291" t="str">
        <f t="shared" si="2433"/>
        <v>United States</v>
      </c>
      <c r="N3291">
        <f t="shared" si="2434"/>
        <v>0</v>
      </c>
      <c r="O3291" t="str">
        <f t="shared" si="2435"/>
        <v>MG</v>
      </c>
      <c r="P3291">
        <f t="shared" si="2436"/>
        <v>3393</v>
      </c>
      <c r="Q3291" t="str">
        <f t="shared" si="2437"/>
        <v>Summer Sewald</v>
      </c>
      <c r="R3291" t="str">
        <f t="shared" si="2438"/>
        <v>West</v>
      </c>
    </row>
    <row r="3292" spans="1:18">
      <c r="A3292" t="s">
        <v>3456</v>
      </c>
      <c r="B3292" t="s">
        <v>22</v>
      </c>
      <c r="C3292" t="s">
        <v>55</v>
      </c>
      <c r="D3292" t="s">
        <v>149</v>
      </c>
      <c r="E3292" t="s">
        <v>50</v>
      </c>
      <c r="F3292" s="1">
        <v>42919</v>
      </c>
      <c r="G3292" s="1">
        <v>42984</v>
      </c>
      <c r="H3292">
        <v>376</v>
      </c>
      <c r="I3292" t="str">
        <f>VLOOKUP(pipeline!D3292,account,2,FALSE)</f>
        <v>technolgy</v>
      </c>
      <c r="J3292">
        <f t="shared" si="2430"/>
        <v>2005</v>
      </c>
      <c r="K3292">
        <f t="shared" si="2431"/>
        <v>1520.66</v>
      </c>
      <c r="L3292">
        <f t="shared" si="2432"/>
        <v>1806</v>
      </c>
      <c r="M3292" t="str">
        <f t="shared" si="2433"/>
        <v>United States</v>
      </c>
      <c r="N3292">
        <f t="shared" si="2434"/>
        <v>0</v>
      </c>
      <c r="O3292" t="str">
        <f t="shared" si="2435"/>
        <v>GTX</v>
      </c>
      <c r="P3292">
        <f t="shared" si="2436"/>
        <v>550</v>
      </c>
      <c r="Q3292" t="str">
        <f t="shared" si="2437"/>
        <v>Dustin Brinkmann</v>
      </c>
      <c r="R3292" t="str">
        <f t="shared" si="2438"/>
        <v>Central</v>
      </c>
    </row>
    <row r="3293" spans="1:18">
      <c r="A3293" t="s">
        <v>3457</v>
      </c>
      <c r="B3293" t="s">
        <v>23</v>
      </c>
      <c r="C3293" t="s">
        <v>55</v>
      </c>
      <c r="D3293" t="s">
        <v>184</v>
      </c>
      <c r="E3293" t="s">
        <v>50</v>
      </c>
      <c r="F3293" s="1">
        <v>42919</v>
      </c>
      <c r="G3293" s="1">
        <v>43041</v>
      </c>
      <c r="H3293">
        <v>511</v>
      </c>
      <c r="I3293" t="str">
        <f>VLOOKUP(pipeline!D3293,account,2,FALSE)</f>
        <v>retail</v>
      </c>
      <c r="J3293">
        <f t="shared" si="2430"/>
        <v>1995</v>
      </c>
      <c r="K3293">
        <f t="shared" si="2431"/>
        <v>332.43</v>
      </c>
      <c r="L3293">
        <f t="shared" si="2432"/>
        <v>799</v>
      </c>
      <c r="M3293" t="str">
        <f t="shared" si="2433"/>
        <v>United States</v>
      </c>
      <c r="N3293">
        <f t="shared" si="2434"/>
        <v>0</v>
      </c>
      <c r="O3293" t="str">
        <f t="shared" si="2435"/>
        <v>GTX</v>
      </c>
      <c r="P3293">
        <f t="shared" si="2436"/>
        <v>550</v>
      </c>
      <c r="Q3293" t="str">
        <f t="shared" si="2437"/>
        <v>Dustin Brinkmann</v>
      </c>
      <c r="R3293" t="str">
        <f t="shared" si="2438"/>
        <v>Central</v>
      </c>
    </row>
    <row r="3294" spans="1:18">
      <c r="A3294" t="s">
        <v>3458</v>
      </c>
      <c r="B3294" t="s">
        <v>17</v>
      </c>
      <c r="C3294" t="s">
        <v>55</v>
      </c>
      <c r="D3294" t="s">
        <v>194</v>
      </c>
      <c r="E3294" t="s">
        <v>50</v>
      </c>
      <c r="F3294" s="1">
        <v>42919</v>
      </c>
      <c r="G3294" s="1">
        <v>42930</v>
      </c>
      <c r="H3294">
        <v>491</v>
      </c>
      <c r="I3294" t="str">
        <f>VLOOKUP(pipeline!D3294,account,2,FALSE)</f>
        <v>medical</v>
      </c>
      <c r="J3294">
        <f t="shared" si="2430"/>
        <v>2004</v>
      </c>
      <c r="K3294">
        <f t="shared" si="2431"/>
        <v>1618.89</v>
      </c>
      <c r="L3294">
        <f t="shared" si="2432"/>
        <v>3889</v>
      </c>
      <c r="M3294" t="str">
        <f t="shared" si="2433"/>
        <v>United States</v>
      </c>
      <c r="N3294">
        <f t="shared" si="2434"/>
        <v>0</v>
      </c>
      <c r="O3294" t="str">
        <f t="shared" si="2435"/>
        <v>GTX</v>
      </c>
      <c r="P3294">
        <f t="shared" si="2436"/>
        <v>550</v>
      </c>
      <c r="Q3294" t="str">
        <f t="shared" si="2437"/>
        <v>Celia Rouche</v>
      </c>
      <c r="R3294" t="str">
        <f t="shared" si="2438"/>
        <v>West</v>
      </c>
    </row>
    <row r="3295" spans="1:18">
      <c r="A3295" t="s">
        <v>3459</v>
      </c>
      <c r="B3295" t="s">
        <v>10</v>
      </c>
      <c r="C3295" t="s">
        <v>56</v>
      </c>
      <c r="D3295" t="s">
        <v>381</v>
      </c>
      <c r="E3295" t="s">
        <v>52</v>
      </c>
      <c r="F3295" s="1">
        <v>42919</v>
      </c>
      <c r="G3295" s="1">
        <v>42932</v>
      </c>
      <c r="H3295">
        <v>0</v>
      </c>
      <c r="I3295" t="str">
        <f>VLOOKUP(pipeline!D3295,account,2,FALSE)</f>
        <v>marketing</v>
      </c>
      <c r="J3295">
        <f t="shared" si="2430"/>
        <v>1999</v>
      </c>
      <c r="K3295">
        <f t="shared" si="2431"/>
        <v>1197.44</v>
      </c>
      <c r="L3295">
        <f t="shared" si="2432"/>
        <v>2570</v>
      </c>
      <c r="M3295" t="str">
        <f t="shared" si="2433"/>
        <v>United States</v>
      </c>
      <c r="N3295">
        <f t="shared" si="2434"/>
        <v>0</v>
      </c>
      <c r="O3295" t="str">
        <f t="shared" si="2435"/>
        <v>MG</v>
      </c>
      <c r="P3295">
        <f t="shared" si="2436"/>
        <v>55</v>
      </c>
      <c r="Q3295" t="str">
        <f t="shared" si="2437"/>
        <v>Cara Losch</v>
      </c>
      <c r="R3295" t="str">
        <f t="shared" si="2438"/>
        <v>East</v>
      </c>
    </row>
    <row r="3296" spans="1:18">
      <c r="A3296" t="s">
        <v>3460</v>
      </c>
      <c r="B3296" t="s">
        <v>11</v>
      </c>
      <c r="C3296" t="s">
        <v>57</v>
      </c>
      <c r="D3296" t="s">
        <v>214</v>
      </c>
      <c r="E3296" t="s">
        <v>52</v>
      </c>
      <c r="F3296" s="1">
        <v>42919</v>
      </c>
      <c r="G3296" s="1">
        <v>42928</v>
      </c>
      <c r="H3296">
        <v>0</v>
      </c>
      <c r="I3296" t="str">
        <f>VLOOKUP(pipeline!D3296,account,2,FALSE)</f>
        <v>medical</v>
      </c>
      <c r="J3296">
        <f t="shared" si="2430"/>
        <v>1999</v>
      </c>
      <c r="K3296">
        <f t="shared" si="2431"/>
        <v>251.41</v>
      </c>
      <c r="L3296">
        <f t="shared" si="2432"/>
        <v>495</v>
      </c>
      <c r="M3296" t="str">
        <f t="shared" si="2433"/>
        <v>United States</v>
      </c>
      <c r="N3296">
        <f t="shared" si="2434"/>
        <v>0</v>
      </c>
      <c r="O3296" t="str">
        <f t="shared" si="2435"/>
        <v>MG</v>
      </c>
      <c r="P3296">
        <f t="shared" si="2436"/>
        <v>3393</v>
      </c>
      <c r="Q3296" t="str">
        <f t="shared" si="2437"/>
        <v>Cara Losch</v>
      </c>
      <c r="R3296" t="str">
        <f t="shared" si="2438"/>
        <v>East</v>
      </c>
    </row>
    <row r="3297" spans="1:18">
      <c r="A3297" t="s">
        <v>3461</v>
      </c>
      <c r="B3297" t="s">
        <v>11</v>
      </c>
      <c r="C3297" t="s">
        <v>57</v>
      </c>
      <c r="D3297" t="s">
        <v>218</v>
      </c>
      <c r="E3297" t="s">
        <v>50</v>
      </c>
      <c r="F3297" s="1">
        <v>42919</v>
      </c>
      <c r="G3297" s="1">
        <v>42985</v>
      </c>
      <c r="H3297">
        <v>3101</v>
      </c>
      <c r="I3297" t="str">
        <f>VLOOKUP(pipeline!D3297,account,2,FALSE)</f>
        <v>technolgy</v>
      </c>
      <c r="J3297">
        <f t="shared" si="2430"/>
        <v>1992</v>
      </c>
      <c r="K3297">
        <f t="shared" si="2431"/>
        <v>1712.68</v>
      </c>
      <c r="L3297">
        <f t="shared" si="2432"/>
        <v>3194</v>
      </c>
      <c r="M3297" t="str">
        <f t="shared" si="2433"/>
        <v>United States</v>
      </c>
      <c r="N3297" t="str">
        <f t="shared" si="2434"/>
        <v>Acme Corporation</v>
      </c>
      <c r="O3297" t="str">
        <f t="shared" si="2435"/>
        <v>MG</v>
      </c>
      <c r="P3297">
        <f t="shared" si="2436"/>
        <v>3393</v>
      </c>
      <c r="Q3297" t="str">
        <f t="shared" si="2437"/>
        <v>Cara Losch</v>
      </c>
      <c r="R3297" t="str">
        <f t="shared" si="2438"/>
        <v>East</v>
      </c>
    </row>
    <row r="3298" spans="1:18">
      <c r="A3298" t="s">
        <v>3462</v>
      </c>
      <c r="B3298" t="s">
        <v>41</v>
      </c>
      <c r="C3298" t="s">
        <v>56</v>
      </c>
      <c r="D3298" t="s">
        <v>196</v>
      </c>
      <c r="E3298" t="s">
        <v>52</v>
      </c>
      <c r="F3298" s="1">
        <v>42919</v>
      </c>
      <c r="G3298" s="1">
        <v>42969</v>
      </c>
      <c r="H3298">
        <v>0</v>
      </c>
      <c r="I3298" t="str">
        <f>VLOOKUP(pipeline!D3298,account,2,FALSE)</f>
        <v>employment</v>
      </c>
      <c r="J3298">
        <f t="shared" si="2430"/>
        <v>1983</v>
      </c>
      <c r="K3298">
        <f t="shared" si="2431"/>
        <v>2871.35</v>
      </c>
      <c r="L3298">
        <f t="shared" si="2432"/>
        <v>9561</v>
      </c>
      <c r="M3298" t="str">
        <f t="shared" si="2433"/>
        <v>United States</v>
      </c>
      <c r="N3298">
        <f t="shared" si="2434"/>
        <v>0</v>
      </c>
      <c r="O3298" t="str">
        <f t="shared" si="2435"/>
        <v>MG</v>
      </c>
      <c r="P3298">
        <f t="shared" si="2436"/>
        <v>55</v>
      </c>
      <c r="Q3298" t="str">
        <f t="shared" si="2437"/>
        <v>Summer Sewald</v>
      </c>
      <c r="R3298" t="str">
        <f t="shared" si="2438"/>
        <v>West</v>
      </c>
    </row>
    <row r="3299" spans="1:18">
      <c r="A3299" t="s">
        <v>3463</v>
      </c>
      <c r="B3299" t="s">
        <v>19</v>
      </c>
      <c r="C3299" t="s">
        <v>59</v>
      </c>
      <c r="D3299" t="s">
        <v>82</v>
      </c>
      <c r="E3299" t="s">
        <v>52</v>
      </c>
      <c r="F3299" s="1">
        <v>42920</v>
      </c>
      <c r="G3299" s="1">
        <v>42930</v>
      </c>
      <c r="H3299">
        <v>0</v>
      </c>
      <c r="I3299" t="str">
        <f>VLOOKUP(pipeline!D3299,account,2,FALSE)</f>
        <v>retail</v>
      </c>
      <c r="J3299">
        <f t="shared" si="2430"/>
        <v>2001</v>
      </c>
      <c r="K3299">
        <f t="shared" si="2431"/>
        <v>718.62</v>
      </c>
      <c r="L3299">
        <f t="shared" si="2432"/>
        <v>2448</v>
      </c>
      <c r="M3299" t="str">
        <f t="shared" si="2433"/>
        <v>United States</v>
      </c>
      <c r="N3299">
        <f t="shared" si="2434"/>
        <v>0</v>
      </c>
      <c r="O3299" t="str">
        <f t="shared" si="2435"/>
        <v>GTX</v>
      </c>
      <c r="P3299">
        <f t="shared" si="2436"/>
        <v>5482</v>
      </c>
      <c r="Q3299" t="str">
        <f t="shared" si="2437"/>
        <v>Dustin Brinkmann</v>
      </c>
      <c r="R3299" t="str">
        <f t="shared" si="2438"/>
        <v>Central</v>
      </c>
    </row>
    <row r="3300" spans="1:18">
      <c r="A3300" t="s">
        <v>3464</v>
      </c>
      <c r="B3300" t="s">
        <v>19</v>
      </c>
      <c r="C3300" t="s">
        <v>56</v>
      </c>
      <c r="D3300" t="s">
        <v>208</v>
      </c>
      <c r="E3300" t="s">
        <v>50</v>
      </c>
      <c r="F3300" s="1">
        <v>42920</v>
      </c>
      <c r="G3300" s="1">
        <v>42922</v>
      </c>
      <c r="H3300">
        <v>56</v>
      </c>
      <c r="I3300" t="str">
        <f>VLOOKUP(pipeline!D3300,account,2,FALSE)</f>
        <v>software</v>
      </c>
      <c r="J3300">
        <f t="shared" si="2430"/>
        <v>1982</v>
      </c>
      <c r="K3300">
        <f t="shared" si="2431"/>
        <v>4618</v>
      </c>
      <c r="L3300">
        <f t="shared" si="2432"/>
        <v>10083</v>
      </c>
      <c r="M3300" t="str">
        <f t="shared" si="2433"/>
        <v>United States</v>
      </c>
      <c r="N3300">
        <f t="shared" si="2434"/>
        <v>0</v>
      </c>
      <c r="O3300" t="str">
        <f t="shared" si="2435"/>
        <v>MG</v>
      </c>
      <c r="P3300">
        <f t="shared" si="2436"/>
        <v>55</v>
      </c>
      <c r="Q3300" t="str">
        <f t="shared" si="2437"/>
        <v>Dustin Brinkmann</v>
      </c>
      <c r="R3300" t="str">
        <f t="shared" si="2438"/>
        <v>Central</v>
      </c>
    </row>
    <row r="3301" spans="1:18">
      <c r="A3301" t="s">
        <v>3465</v>
      </c>
      <c r="B3301" t="s">
        <v>32</v>
      </c>
      <c r="C3301" t="s">
        <v>59</v>
      </c>
      <c r="D3301" t="s">
        <v>238</v>
      </c>
      <c r="E3301" t="s">
        <v>53</v>
      </c>
      <c r="F3301" s="1">
        <v>42920</v>
      </c>
      <c r="I3301" t="str">
        <f>VLOOKUP(pipeline!D3301,account,2,FALSE)</f>
        <v>marketing</v>
      </c>
      <c r="J3301">
        <f t="shared" si="2430"/>
        <v>2012</v>
      </c>
      <c r="K3301">
        <f t="shared" si="2431"/>
        <v>45.39</v>
      </c>
      <c r="L3301">
        <f t="shared" si="2432"/>
        <v>100</v>
      </c>
      <c r="M3301" t="str">
        <f t="shared" si="2433"/>
        <v>United States</v>
      </c>
      <c r="N3301" t="str">
        <f t="shared" si="2434"/>
        <v>Inity</v>
      </c>
      <c r="O3301" t="str">
        <f t="shared" si="2435"/>
        <v>GTX</v>
      </c>
      <c r="P3301">
        <f t="shared" si="2436"/>
        <v>5482</v>
      </c>
      <c r="Q3301" t="str">
        <f t="shared" si="2437"/>
        <v>Rocco Neubert</v>
      </c>
      <c r="R3301" t="str">
        <f t="shared" si="2438"/>
        <v>East</v>
      </c>
    </row>
    <row r="3302" spans="1:18">
      <c r="A3302" t="s">
        <v>3466</v>
      </c>
      <c r="B3302" t="s">
        <v>32</v>
      </c>
      <c r="C3302" t="s">
        <v>55</v>
      </c>
      <c r="D3302" t="s">
        <v>228</v>
      </c>
      <c r="E3302" t="s">
        <v>52</v>
      </c>
      <c r="F3302" s="1">
        <v>42920</v>
      </c>
      <c r="G3302" s="1">
        <v>42989</v>
      </c>
      <c r="H3302">
        <v>0</v>
      </c>
      <c r="I3302" t="str">
        <f>VLOOKUP(pipeline!D3302,account,2,FALSE)</f>
        <v>finance</v>
      </c>
      <c r="J3302">
        <f t="shared" si="2430"/>
        <v>1994</v>
      </c>
      <c r="K3302">
        <f t="shared" si="2431"/>
        <v>355.23</v>
      </c>
      <c r="L3302">
        <f t="shared" si="2432"/>
        <v>853</v>
      </c>
      <c r="M3302" t="str">
        <f t="shared" si="2433"/>
        <v>United States</v>
      </c>
      <c r="N3302">
        <f t="shared" si="2434"/>
        <v>0</v>
      </c>
      <c r="O3302" t="str">
        <f t="shared" si="2435"/>
        <v>GTX</v>
      </c>
      <c r="P3302">
        <f t="shared" si="2436"/>
        <v>550</v>
      </c>
      <c r="Q3302" t="str">
        <f t="shared" si="2437"/>
        <v>Rocco Neubert</v>
      </c>
      <c r="R3302" t="str">
        <f t="shared" si="2438"/>
        <v>East</v>
      </c>
    </row>
    <row r="3303" spans="1:18">
      <c r="A3303" t="s">
        <v>3467</v>
      </c>
      <c r="B3303" t="s">
        <v>25</v>
      </c>
      <c r="C3303" t="s">
        <v>58</v>
      </c>
      <c r="D3303" t="s">
        <v>309</v>
      </c>
      <c r="E3303" t="s">
        <v>52</v>
      </c>
      <c r="F3303" s="1">
        <v>42920</v>
      </c>
      <c r="G3303" s="1">
        <v>42928</v>
      </c>
      <c r="H3303">
        <v>0</v>
      </c>
      <c r="I3303" t="str">
        <f>VLOOKUP(pipeline!D3303,account,2,FALSE)</f>
        <v>marketing</v>
      </c>
      <c r="J3303">
        <f t="shared" si="2430"/>
        <v>1986</v>
      </c>
      <c r="K3303">
        <f t="shared" si="2431"/>
        <v>2403.58</v>
      </c>
      <c r="L3303">
        <f t="shared" si="2432"/>
        <v>8801</v>
      </c>
      <c r="M3303" t="str">
        <f t="shared" si="2433"/>
        <v>United States</v>
      </c>
      <c r="N3303">
        <f t="shared" si="2434"/>
        <v>0</v>
      </c>
      <c r="O3303" t="str">
        <f t="shared" si="2435"/>
        <v>GTX</v>
      </c>
      <c r="P3303">
        <f t="shared" si="2436"/>
        <v>1096</v>
      </c>
      <c r="Q3303" t="str">
        <f t="shared" si="2437"/>
        <v>Melvin Marxen</v>
      </c>
      <c r="R3303" t="str">
        <f t="shared" si="2438"/>
        <v>Central</v>
      </c>
    </row>
    <row r="3304" spans="1:18">
      <c r="A3304" t="s">
        <v>3468</v>
      </c>
      <c r="B3304" t="s">
        <v>25</v>
      </c>
      <c r="C3304" t="s">
        <v>58</v>
      </c>
      <c r="D3304" t="s">
        <v>89</v>
      </c>
      <c r="E3304" t="s">
        <v>50</v>
      </c>
      <c r="F3304" s="1">
        <v>42920</v>
      </c>
      <c r="G3304" s="1">
        <v>42983</v>
      </c>
      <c r="H3304">
        <v>1300</v>
      </c>
      <c r="I3304" t="str">
        <f>VLOOKUP(pipeline!D3304,account,2,FALSE)</f>
        <v>medical</v>
      </c>
      <c r="J3304">
        <f t="shared" si="2430"/>
        <v>1992</v>
      </c>
      <c r="K3304">
        <f t="shared" si="2431"/>
        <v>3922.42</v>
      </c>
      <c r="L3304">
        <f t="shared" si="2432"/>
        <v>6837</v>
      </c>
      <c r="M3304" t="str">
        <f t="shared" si="2433"/>
        <v>United States</v>
      </c>
      <c r="N3304">
        <f t="shared" si="2434"/>
        <v>0</v>
      </c>
      <c r="O3304" t="str">
        <f t="shared" si="2435"/>
        <v>GTX</v>
      </c>
      <c r="P3304">
        <f t="shared" si="2436"/>
        <v>1096</v>
      </c>
      <c r="Q3304" t="str">
        <f t="shared" si="2437"/>
        <v>Melvin Marxen</v>
      </c>
      <c r="R3304" t="str">
        <f t="shared" si="2438"/>
        <v>Central</v>
      </c>
    </row>
    <row r="3305" spans="1:18">
      <c r="A3305" t="s">
        <v>3469</v>
      </c>
      <c r="B3305" t="s">
        <v>34</v>
      </c>
      <c r="C3305" t="s">
        <v>55</v>
      </c>
      <c r="D3305" t="s">
        <v>138</v>
      </c>
      <c r="E3305" t="s">
        <v>52</v>
      </c>
      <c r="F3305" s="1">
        <v>42920</v>
      </c>
      <c r="G3305" s="1">
        <v>42921</v>
      </c>
      <c r="H3305">
        <v>0</v>
      </c>
      <c r="I3305" t="str">
        <f>VLOOKUP(pipeline!D3305,account,2,FALSE)</f>
        <v>marketing</v>
      </c>
      <c r="J3305">
        <f t="shared" si="2430"/>
        <v>1984</v>
      </c>
      <c r="K3305">
        <f t="shared" si="2431"/>
        <v>3027.46</v>
      </c>
      <c r="L3305">
        <f t="shared" si="2432"/>
        <v>9516</v>
      </c>
      <c r="M3305" t="str">
        <f t="shared" si="2433"/>
        <v>Jordan</v>
      </c>
      <c r="N3305">
        <f t="shared" si="2434"/>
        <v>0</v>
      </c>
      <c r="O3305" t="str">
        <f t="shared" si="2435"/>
        <v>GTX</v>
      </c>
      <c r="P3305">
        <f t="shared" ref="P3305:P3311" si="2439">VLOOKUP(C3305,products,3,FALSE)</f>
        <v>550</v>
      </c>
      <c r="Q3305" t="str">
        <f t="shared" ref="Q3305:Q3311" si="2440">VLOOKUP(B3305,sales,2,FALSE)</f>
        <v>Rocco Neubert</v>
      </c>
      <c r="R3305" t="str">
        <f t="shared" ref="R3305:R3311" si="2441">VLOOKUP(B3305,sales,3,FALSE)</f>
        <v>East</v>
      </c>
    </row>
    <row r="3306" spans="1:18">
      <c r="A3306" t="s">
        <v>3470</v>
      </c>
      <c r="B3306" t="s">
        <v>34</v>
      </c>
      <c r="C3306" t="s">
        <v>55</v>
      </c>
      <c r="D3306" t="s">
        <v>223</v>
      </c>
      <c r="E3306" t="s">
        <v>52</v>
      </c>
      <c r="F3306" s="1">
        <v>42920</v>
      </c>
      <c r="G3306" s="1">
        <v>43004</v>
      </c>
      <c r="H3306">
        <v>0</v>
      </c>
      <c r="I3306" t="str">
        <f>VLOOKUP(pipeline!D3306,account,2,FALSE)</f>
        <v>retail</v>
      </c>
      <c r="J3306">
        <f t="shared" si="2430"/>
        <v>2003</v>
      </c>
      <c r="K3306">
        <f t="shared" si="2431"/>
        <v>1419.98</v>
      </c>
      <c r="L3306">
        <f t="shared" si="2432"/>
        <v>4018</v>
      </c>
      <c r="M3306" t="str">
        <f t="shared" si="2433"/>
        <v>United States</v>
      </c>
      <c r="N3306">
        <f t="shared" si="2434"/>
        <v>0</v>
      </c>
      <c r="O3306" t="str">
        <f t="shared" si="2435"/>
        <v>GTX</v>
      </c>
      <c r="P3306">
        <f t="shared" si="2439"/>
        <v>550</v>
      </c>
      <c r="Q3306" t="str">
        <f t="shared" si="2440"/>
        <v>Rocco Neubert</v>
      </c>
      <c r="R3306" t="str">
        <f t="shared" si="2441"/>
        <v>East</v>
      </c>
    </row>
    <row r="3307" spans="1:18">
      <c r="A3307" t="s">
        <v>3471</v>
      </c>
      <c r="B3307" t="s">
        <v>34</v>
      </c>
      <c r="C3307" t="s">
        <v>55</v>
      </c>
      <c r="D3307" t="s">
        <v>214</v>
      </c>
      <c r="E3307" t="s">
        <v>50</v>
      </c>
      <c r="F3307" s="1">
        <v>42920</v>
      </c>
      <c r="G3307" s="1">
        <v>43001</v>
      </c>
      <c r="H3307">
        <v>531</v>
      </c>
      <c r="I3307" t="str">
        <f>VLOOKUP(pipeline!D3307,account,2,FALSE)</f>
        <v>medical</v>
      </c>
      <c r="J3307">
        <f t="shared" si="2430"/>
        <v>1999</v>
      </c>
      <c r="K3307">
        <f t="shared" si="2431"/>
        <v>251.41</v>
      </c>
      <c r="L3307">
        <f t="shared" si="2432"/>
        <v>495</v>
      </c>
      <c r="M3307" t="str">
        <f t="shared" si="2433"/>
        <v>United States</v>
      </c>
      <c r="N3307">
        <f t="shared" si="2434"/>
        <v>0</v>
      </c>
      <c r="O3307" t="str">
        <f t="shared" si="2435"/>
        <v>GTX</v>
      </c>
      <c r="P3307">
        <f t="shared" si="2439"/>
        <v>550</v>
      </c>
      <c r="Q3307" t="str">
        <f t="shared" si="2440"/>
        <v>Rocco Neubert</v>
      </c>
      <c r="R3307" t="str">
        <f t="shared" si="2441"/>
        <v>East</v>
      </c>
    </row>
    <row r="3308" spans="1:18">
      <c r="A3308" t="s">
        <v>3472</v>
      </c>
      <c r="B3308" t="s">
        <v>26</v>
      </c>
      <c r="C3308" t="s">
        <v>56</v>
      </c>
      <c r="D3308" t="s">
        <v>309</v>
      </c>
      <c r="E3308" t="s">
        <v>52</v>
      </c>
      <c r="F3308" s="1">
        <v>42920</v>
      </c>
      <c r="G3308" s="1">
        <v>43042</v>
      </c>
      <c r="H3308">
        <v>0</v>
      </c>
      <c r="I3308" t="str">
        <f>VLOOKUP(pipeline!D3308,account,2,FALSE)</f>
        <v>marketing</v>
      </c>
      <c r="J3308">
        <f t="shared" si="2430"/>
        <v>1986</v>
      </c>
      <c r="K3308">
        <f t="shared" si="2431"/>
        <v>2403.58</v>
      </c>
      <c r="L3308">
        <f t="shared" si="2432"/>
        <v>8801</v>
      </c>
      <c r="M3308" t="str">
        <f t="shared" si="2433"/>
        <v>United States</v>
      </c>
      <c r="N3308">
        <f t="shared" si="2434"/>
        <v>0</v>
      </c>
      <c r="O3308" t="str">
        <f t="shared" si="2435"/>
        <v>MG</v>
      </c>
      <c r="P3308">
        <f t="shared" si="2439"/>
        <v>55</v>
      </c>
      <c r="Q3308" t="str">
        <f t="shared" si="2440"/>
        <v>Melvin Marxen</v>
      </c>
      <c r="R3308" t="str">
        <f t="shared" si="2441"/>
        <v>Central</v>
      </c>
    </row>
    <row r="3309" spans="1:18">
      <c r="A3309" t="s">
        <v>3473</v>
      </c>
      <c r="B3309" t="s">
        <v>39</v>
      </c>
      <c r="C3309" t="s">
        <v>55</v>
      </c>
      <c r="D3309" t="s">
        <v>303</v>
      </c>
      <c r="E3309" t="s">
        <v>52</v>
      </c>
      <c r="F3309" s="1">
        <v>42920</v>
      </c>
      <c r="G3309" s="1">
        <v>42927</v>
      </c>
      <c r="H3309">
        <v>0</v>
      </c>
      <c r="I3309" t="str">
        <f>VLOOKUP(pipeline!D3309,account,2,FALSE)</f>
        <v>software</v>
      </c>
      <c r="J3309">
        <f>VLOOKUP(D3309,account,3,FALSE)</f>
        <v>2013</v>
      </c>
      <c r="K3309">
        <f>VLOOKUP(D3309,account,4,FALSE)</f>
        <v>98.79</v>
      </c>
      <c r="L3309">
        <f>VLOOKUP(D3309,account,5,FALSE)</f>
        <v>96</v>
      </c>
      <c r="M3309" t="str">
        <f>VLOOKUP(D3309,account,6,FALSE)</f>
        <v>United States</v>
      </c>
      <c r="N3309" t="str">
        <f>VLOOKUP(D3309,accounts,7,FALSE)</f>
        <v>Bubba Gump</v>
      </c>
      <c r="O3309" t="str">
        <f>VLOOKUP(C3309,products,2,FALSE)</f>
        <v>GTX</v>
      </c>
      <c r="P3309">
        <f t="shared" si="2439"/>
        <v>550</v>
      </c>
      <c r="Q3309" t="str">
        <f t="shared" si="2440"/>
        <v>Summer Sewald</v>
      </c>
      <c r="R3309" t="str">
        <f t="shared" si="2441"/>
        <v>West</v>
      </c>
    </row>
    <row r="3310" spans="1:18">
      <c r="A3310" t="s">
        <v>3474</v>
      </c>
      <c r="B3310" t="s">
        <v>39</v>
      </c>
      <c r="C3310" t="s">
        <v>58</v>
      </c>
      <c r="D3310" t="s">
        <v>134</v>
      </c>
      <c r="E3310" t="s">
        <v>52</v>
      </c>
      <c r="F3310" s="1">
        <v>42920</v>
      </c>
      <c r="G3310" s="1">
        <v>42926</v>
      </c>
      <c r="H3310">
        <v>0</v>
      </c>
      <c r="I3310" t="str">
        <f>VLOOKUP(pipeline!D3310,account,2,FALSE)</f>
        <v>services</v>
      </c>
      <c r="J3310">
        <f>VLOOKUP(D3310,account,3,FALSE)</f>
        <v>2003</v>
      </c>
      <c r="K3310">
        <f>VLOOKUP(D3310,account,4,FALSE)</f>
        <v>692.19</v>
      </c>
      <c r="L3310">
        <f>VLOOKUP(D3310,account,5,FALSE)</f>
        <v>1922</v>
      </c>
      <c r="M3310" t="str">
        <f>VLOOKUP(D3310,account,6,FALSE)</f>
        <v>United States</v>
      </c>
      <c r="N3310">
        <f>VLOOKUP(D3310,accounts,7,FALSE)</f>
        <v>0</v>
      </c>
      <c r="O3310" t="str">
        <f>VLOOKUP(C3310,products,2,FALSE)</f>
        <v>GTX</v>
      </c>
      <c r="P3310">
        <f t="shared" si="2439"/>
        <v>1096</v>
      </c>
      <c r="Q3310" t="str">
        <f t="shared" si="2440"/>
        <v>Summer Sewald</v>
      </c>
      <c r="R3310" t="str">
        <f t="shared" si="2441"/>
        <v>West</v>
      </c>
    </row>
    <row r="3311" spans="1:18">
      <c r="A3311" t="s">
        <v>3475</v>
      </c>
      <c r="B3311" t="s">
        <v>15</v>
      </c>
      <c r="C3311" t="s">
        <v>55</v>
      </c>
      <c r="D3311" t="s">
        <v>153</v>
      </c>
      <c r="E3311" t="s">
        <v>52</v>
      </c>
      <c r="F3311" s="1">
        <v>42920</v>
      </c>
      <c r="G3311" s="1">
        <v>42997</v>
      </c>
      <c r="H3311">
        <v>0</v>
      </c>
      <c r="I3311" t="str">
        <f>VLOOKUP(pipeline!D3311,account,2,FALSE)</f>
        <v>retail</v>
      </c>
      <c r="J3311">
        <f>VLOOKUP(D3311,account,3,FALSE)</f>
        <v>2001</v>
      </c>
      <c r="K3311">
        <f>VLOOKUP(D3311,account,4,FALSE)</f>
        <v>2437.85</v>
      </c>
      <c r="L3311">
        <f>VLOOKUP(D3311,account,5,FALSE)</f>
        <v>4874</v>
      </c>
      <c r="M3311" t="str">
        <f>VLOOKUP(D3311,account,6,FALSE)</f>
        <v>United States</v>
      </c>
      <c r="N3311">
        <f>VLOOKUP(D3311,accounts,7,FALSE)</f>
        <v>0</v>
      </c>
      <c r="O3311" t="str">
        <f>VLOOKUP(C3311,products,2,FALSE)</f>
        <v>GTX</v>
      </c>
      <c r="P3311">
        <f t="shared" si="2439"/>
        <v>550</v>
      </c>
      <c r="Q3311" t="str">
        <f t="shared" si="2440"/>
        <v>Celia Rouche</v>
      </c>
      <c r="R3311" t="str">
        <f t="shared" si="2441"/>
        <v>West</v>
      </c>
    </row>
    <row r="3312" spans="1:18">
      <c r="A3312" t="s">
        <v>3476</v>
      </c>
      <c r="B3312" t="s">
        <v>22</v>
      </c>
      <c r="C3312" t="s">
        <v>56</v>
      </c>
      <c r="D3312" t="s">
        <v>306</v>
      </c>
      <c r="E3312" t="s">
        <v>52</v>
      </c>
      <c r="F3312" s="1">
        <v>42920</v>
      </c>
      <c r="G3312" s="1">
        <v>42927</v>
      </c>
      <c r="H3312">
        <v>0</v>
      </c>
      <c r="I3312" t="str">
        <f>VLOOKUP(pipeline!D3312,account,2,FALSE)</f>
        <v>technolgy</v>
      </c>
      <c r="J3312">
        <f t="shared" ref="J3312:J3323" si="2442">VLOOKUP(D3312,account,3,FALSE)</f>
        <v>1997</v>
      </c>
      <c r="K3312">
        <f t="shared" ref="K3312:K3323" si="2443">VLOOKUP(D3312,account,4,FALSE)</f>
        <v>8170.38</v>
      </c>
      <c r="L3312">
        <f t="shared" ref="L3312:L3323" si="2444">VLOOKUP(D3312,account,5,FALSE)</f>
        <v>16499</v>
      </c>
      <c r="M3312" t="str">
        <f t="shared" ref="M3312:M3323" si="2445">VLOOKUP(D3312,account,6,FALSE)</f>
        <v>Korea</v>
      </c>
      <c r="N3312">
        <f t="shared" ref="N3312:N3323" si="2446">VLOOKUP(D3312,accounts,7,FALSE)</f>
        <v>0</v>
      </c>
      <c r="O3312" t="str">
        <f t="shared" ref="O3312:O3323" si="2447">VLOOKUP(C3312,products,2,FALSE)</f>
        <v>MG</v>
      </c>
      <c r="P3312">
        <f t="shared" ref="P3312:P3321" si="2448">VLOOKUP(C3312,products,3,FALSE)</f>
        <v>55</v>
      </c>
      <c r="Q3312" t="str">
        <f t="shared" ref="Q3312:Q3321" si="2449">VLOOKUP(B3312,sales,2,FALSE)</f>
        <v>Dustin Brinkmann</v>
      </c>
      <c r="R3312" t="str">
        <f t="shared" ref="R3312:R3321" si="2450">VLOOKUP(B3312,sales,3,FALSE)</f>
        <v>Central</v>
      </c>
    </row>
    <row r="3313" spans="1:18">
      <c r="A3313" t="s">
        <v>3477</v>
      </c>
      <c r="B3313" t="s">
        <v>22</v>
      </c>
      <c r="C3313" t="s">
        <v>55</v>
      </c>
      <c r="D3313" t="s">
        <v>216</v>
      </c>
      <c r="E3313" t="s">
        <v>50</v>
      </c>
      <c r="F3313" s="1">
        <v>42920</v>
      </c>
      <c r="G3313" s="1">
        <v>43003</v>
      </c>
      <c r="H3313">
        <v>475</v>
      </c>
      <c r="I3313" t="str">
        <f>VLOOKUP(pipeline!D3313,account,2,FALSE)</f>
        <v>entertainment</v>
      </c>
      <c r="J3313">
        <f t="shared" si="2442"/>
        <v>1998</v>
      </c>
      <c r="K3313">
        <f t="shared" si="2443"/>
        <v>217.87</v>
      </c>
      <c r="L3313">
        <f t="shared" si="2444"/>
        <v>551</v>
      </c>
      <c r="M3313" t="str">
        <f t="shared" si="2445"/>
        <v>United States</v>
      </c>
      <c r="N3313">
        <f t="shared" si="2446"/>
        <v>0</v>
      </c>
      <c r="O3313" t="str">
        <f t="shared" si="2447"/>
        <v>GTX</v>
      </c>
      <c r="P3313">
        <f t="shared" si="2448"/>
        <v>550</v>
      </c>
      <c r="Q3313" t="str">
        <f t="shared" si="2449"/>
        <v>Dustin Brinkmann</v>
      </c>
      <c r="R3313" t="str">
        <f t="shared" si="2450"/>
        <v>Central</v>
      </c>
    </row>
    <row r="3314" spans="1:18">
      <c r="A3314" t="s">
        <v>3478</v>
      </c>
      <c r="B3314" t="s">
        <v>22</v>
      </c>
      <c r="C3314" t="s">
        <v>58</v>
      </c>
      <c r="D3314" t="s">
        <v>89</v>
      </c>
      <c r="E3314" t="s">
        <v>50</v>
      </c>
      <c r="F3314" s="1">
        <v>42920</v>
      </c>
      <c r="G3314" s="1">
        <v>42921</v>
      </c>
      <c r="H3314">
        <v>1102</v>
      </c>
      <c r="I3314" t="str">
        <f>VLOOKUP(pipeline!D3314,account,2,FALSE)</f>
        <v>medical</v>
      </c>
      <c r="J3314">
        <f t="shared" si="2442"/>
        <v>1992</v>
      </c>
      <c r="K3314">
        <f t="shared" si="2443"/>
        <v>3922.42</v>
      </c>
      <c r="L3314">
        <f t="shared" si="2444"/>
        <v>6837</v>
      </c>
      <c r="M3314" t="str">
        <f t="shared" si="2445"/>
        <v>United States</v>
      </c>
      <c r="N3314">
        <f t="shared" si="2446"/>
        <v>0</v>
      </c>
      <c r="O3314" t="str">
        <f t="shared" si="2447"/>
        <v>GTX</v>
      </c>
      <c r="P3314">
        <f t="shared" si="2448"/>
        <v>1096</v>
      </c>
      <c r="Q3314" t="str">
        <f t="shared" si="2449"/>
        <v>Dustin Brinkmann</v>
      </c>
      <c r="R3314" t="str">
        <f t="shared" si="2450"/>
        <v>Central</v>
      </c>
    </row>
    <row r="3315" spans="1:18">
      <c r="A3315" t="s">
        <v>3479</v>
      </c>
      <c r="B3315" t="s">
        <v>22</v>
      </c>
      <c r="C3315" t="s">
        <v>56</v>
      </c>
      <c r="D3315" t="s">
        <v>95</v>
      </c>
      <c r="E3315" t="s">
        <v>50</v>
      </c>
      <c r="F3315" s="1">
        <v>42920</v>
      </c>
      <c r="G3315" s="1">
        <v>42925</v>
      </c>
      <c r="H3315">
        <v>55</v>
      </c>
      <c r="I3315" t="str">
        <f>VLOOKUP(pipeline!D3315,account,2,FALSE)</f>
        <v>medical</v>
      </c>
      <c r="J3315">
        <f t="shared" si="2442"/>
        <v>1984</v>
      </c>
      <c r="K3315">
        <f t="shared" si="2443"/>
        <v>441.08</v>
      </c>
      <c r="L3315">
        <f t="shared" si="2444"/>
        <v>1210</v>
      </c>
      <c r="M3315" t="str">
        <f t="shared" si="2445"/>
        <v>United States</v>
      </c>
      <c r="N3315">
        <f t="shared" si="2446"/>
        <v>0</v>
      </c>
      <c r="O3315" t="str">
        <f t="shared" si="2447"/>
        <v>MG</v>
      </c>
      <c r="P3315">
        <f t="shared" si="2448"/>
        <v>55</v>
      </c>
      <c r="Q3315" t="str">
        <f t="shared" si="2449"/>
        <v>Dustin Brinkmann</v>
      </c>
      <c r="R3315" t="str">
        <f t="shared" si="2450"/>
        <v>Central</v>
      </c>
    </row>
    <row r="3316" spans="1:18">
      <c r="A3316" t="s">
        <v>3480</v>
      </c>
      <c r="B3316" t="s">
        <v>29</v>
      </c>
      <c r="C3316" t="s">
        <v>55</v>
      </c>
      <c r="D3316" t="s">
        <v>108</v>
      </c>
      <c r="E3316" t="s">
        <v>52</v>
      </c>
      <c r="F3316" s="1">
        <v>42920</v>
      </c>
      <c r="G3316" s="1">
        <v>42931</v>
      </c>
      <c r="H3316">
        <v>0</v>
      </c>
      <c r="I3316" t="str">
        <f>VLOOKUP(pipeline!D3316,account,2,FALSE)</f>
        <v>telecommunications</v>
      </c>
      <c r="J3316">
        <f t="shared" si="2442"/>
        <v>1988</v>
      </c>
      <c r="K3316">
        <f t="shared" si="2443"/>
        <v>5266.09</v>
      </c>
      <c r="L3316">
        <f t="shared" si="2444"/>
        <v>8595</v>
      </c>
      <c r="M3316" t="str">
        <f t="shared" si="2445"/>
        <v>United States</v>
      </c>
      <c r="N3316" t="str">
        <f t="shared" si="2446"/>
        <v>Sonron</v>
      </c>
      <c r="O3316" t="str">
        <f t="shared" si="2447"/>
        <v>GTX</v>
      </c>
      <c r="P3316">
        <f t="shared" si="2448"/>
        <v>550</v>
      </c>
      <c r="Q3316" t="str">
        <f t="shared" si="2449"/>
        <v>Melvin Marxen</v>
      </c>
      <c r="R3316" t="str">
        <f t="shared" si="2450"/>
        <v>Central</v>
      </c>
    </row>
    <row r="3317" spans="1:18">
      <c r="A3317" t="s">
        <v>3481</v>
      </c>
      <c r="B3317" t="s">
        <v>23</v>
      </c>
      <c r="C3317" t="s">
        <v>56</v>
      </c>
      <c r="D3317" t="s">
        <v>238</v>
      </c>
      <c r="E3317" t="s">
        <v>52</v>
      </c>
      <c r="F3317" s="1">
        <v>42920</v>
      </c>
      <c r="G3317" s="1">
        <v>42922</v>
      </c>
      <c r="H3317">
        <v>0</v>
      </c>
      <c r="I3317" t="str">
        <f>VLOOKUP(pipeline!D3317,account,2,FALSE)</f>
        <v>marketing</v>
      </c>
      <c r="J3317">
        <f t="shared" si="2442"/>
        <v>2012</v>
      </c>
      <c r="K3317">
        <f t="shared" si="2443"/>
        <v>45.39</v>
      </c>
      <c r="L3317">
        <f t="shared" si="2444"/>
        <v>100</v>
      </c>
      <c r="M3317" t="str">
        <f t="shared" si="2445"/>
        <v>United States</v>
      </c>
      <c r="N3317" t="str">
        <f t="shared" si="2446"/>
        <v>Inity</v>
      </c>
      <c r="O3317" t="str">
        <f t="shared" si="2447"/>
        <v>MG</v>
      </c>
      <c r="P3317">
        <f t="shared" si="2448"/>
        <v>55</v>
      </c>
      <c r="Q3317" t="str">
        <f t="shared" si="2449"/>
        <v>Dustin Brinkmann</v>
      </c>
      <c r="R3317" t="str">
        <f t="shared" si="2450"/>
        <v>Central</v>
      </c>
    </row>
    <row r="3318" spans="1:18">
      <c r="A3318" t="s">
        <v>3482</v>
      </c>
      <c r="B3318" t="s">
        <v>23</v>
      </c>
      <c r="C3318" t="s">
        <v>56</v>
      </c>
      <c r="D3318" t="s">
        <v>82</v>
      </c>
      <c r="E3318" t="s">
        <v>50</v>
      </c>
      <c r="F3318" s="1">
        <v>42920</v>
      </c>
      <c r="G3318" s="1">
        <v>42921</v>
      </c>
      <c r="H3318">
        <v>63</v>
      </c>
      <c r="I3318" t="str">
        <f>VLOOKUP(pipeline!D3318,account,2,FALSE)</f>
        <v>retail</v>
      </c>
      <c r="J3318">
        <f t="shared" si="2442"/>
        <v>2001</v>
      </c>
      <c r="K3318">
        <f t="shared" si="2443"/>
        <v>718.62</v>
      </c>
      <c r="L3318">
        <f t="shared" si="2444"/>
        <v>2448</v>
      </c>
      <c r="M3318" t="str">
        <f t="shared" si="2445"/>
        <v>United States</v>
      </c>
      <c r="N3318">
        <f t="shared" si="2446"/>
        <v>0</v>
      </c>
      <c r="O3318" t="str">
        <f t="shared" si="2447"/>
        <v>MG</v>
      </c>
      <c r="P3318">
        <f t="shared" si="2448"/>
        <v>55</v>
      </c>
      <c r="Q3318" t="str">
        <f t="shared" si="2449"/>
        <v>Dustin Brinkmann</v>
      </c>
      <c r="R3318" t="str">
        <f t="shared" si="2450"/>
        <v>Central</v>
      </c>
    </row>
    <row r="3319" spans="1:18">
      <c r="A3319" t="s">
        <v>3483</v>
      </c>
      <c r="B3319" t="s">
        <v>17</v>
      </c>
      <c r="C3319" t="s">
        <v>57</v>
      </c>
      <c r="D3319" t="s">
        <v>174</v>
      </c>
      <c r="E3319" t="s">
        <v>52</v>
      </c>
      <c r="F3319" s="1">
        <v>42920</v>
      </c>
      <c r="G3319" s="1">
        <v>42928</v>
      </c>
      <c r="H3319">
        <v>0</v>
      </c>
      <c r="I3319" t="str">
        <f>VLOOKUP(pipeline!D3319,account,2,FALSE)</f>
        <v>software</v>
      </c>
      <c r="J3319">
        <f t="shared" si="2442"/>
        <v>1982</v>
      </c>
      <c r="K3319">
        <f t="shared" si="2443"/>
        <v>11698.03</v>
      </c>
      <c r="L3319">
        <f t="shared" si="2444"/>
        <v>34288</v>
      </c>
      <c r="M3319" t="str">
        <f t="shared" si="2445"/>
        <v>United States</v>
      </c>
      <c r="N3319">
        <f t="shared" si="2446"/>
        <v>0</v>
      </c>
      <c r="O3319" t="str">
        <f t="shared" si="2447"/>
        <v>MG</v>
      </c>
      <c r="P3319">
        <f t="shared" si="2448"/>
        <v>3393</v>
      </c>
      <c r="Q3319" t="str">
        <f t="shared" si="2449"/>
        <v>Celia Rouche</v>
      </c>
      <c r="R3319" t="str">
        <f t="shared" si="2450"/>
        <v>West</v>
      </c>
    </row>
    <row r="3320" spans="1:18">
      <c r="A3320" t="s">
        <v>3484</v>
      </c>
      <c r="B3320" t="s">
        <v>17</v>
      </c>
      <c r="C3320" t="s">
        <v>59</v>
      </c>
      <c r="D3320" t="s">
        <v>182</v>
      </c>
      <c r="E3320" t="s">
        <v>50</v>
      </c>
      <c r="F3320" s="1">
        <v>42920</v>
      </c>
      <c r="G3320" s="1">
        <v>42930</v>
      </c>
      <c r="H3320">
        <v>5971</v>
      </c>
      <c r="I3320" t="str">
        <f>VLOOKUP(pipeline!D3320,account,2,FALSE)</f>
        <v>entertainment</v>
      </c>
      <c r="J3320">
        <f t="shared" si="2442"/>
        <v>2002</v>
      </c>
      <c r="K3320">
        <f t="shared" si="2443"/>
        <v>349.81</v>
      </c>
      <c r="L3320">
        <f t="shared" si="2444"/>
        <v>315</v>
      </c>
      <c r="M3320" t="str">
        <f t="shared" si="2445"/>
        <v>United States</v>
      </c>
      <c r="N3320">
        <f t="shared" si="2446"/>
        <v>0</v>
      </c>
      <c r="O3320" t="str">
        <f t="shared" si="2447"/>
        <v>GTX</v>
      </c>
      <c r="P3320">
        <f t="shared" si="2448"/>
        <v>5482</v>
      </c>
      <c r="Q3320" t="str">
        <f t="shared" si="2449"/>
        <v>Celia Rouche</v>
      </c>
      <c r="R3320" t="str">
        <f t="shared" si="2450"/>
        <v>West</v>
      </c>
    </row>
    <row r="3321" spans="1:18">
      <c r="A3321" t="s">
        <v>3485</v>
      </c>
      <c r="B3321" t="s">
        <v>11</v>
      </c>
      <c r="C3321" t="s">
        <v>59</v>
      </c>
      <c r="D3321" t="s">
        <v>121</v>
      </c>
      <c r="E3321" t="s">
        <v>50</v>
      </c>
      <c r="F3321" s="1">
        <v>42920</v>
      </c>
      <c r="G3321" s="1">
        <v>42974</v>
      </c>
      <c r="H3321">
        <v>5710</v>
      </c>
      <c r="I3321" t="str">
        <f>VLOOKUP(pipeline!D3321,account,2,FALSE)</f>
        <v>retail</v>
      </c>
      <c r="J3321">
        <f t="shared" si="2442"/>
        <v>1995</v>
      </c>
      <c r="K3321">
        <f t="shared" si="2443"/>
        <v>5158.71</v>
      </c>
      <c r="L3321">
        <f t="shared" si="2444"/>
        <v>17479</v>
      </c>
      <c r="M3321" t="str">
        <f t="shared" si="2445"/>
        <v>Japan</v>
      </c>
      <c r="N3321">
        <f t="shared" si="2446"/>
        <v>0</v>
      </c>
      <c r="O3321" t="str">
        <f t="shared" si="2447"/>
        <v>GTX</v>
      </c>
      <c r="P3321">
        <f t="shared" si="2448"/>
        <v>5482</v>
      </c>
      <c r="Q3321" t="str">
        <f t="shared" si="2449"/>
        <v>Cara Losch</v>
      </c>
      <c r="R3321" t="str">
        <f t="shared" si="2450"/>
        <v>East</v>
      </c>
    </row>
    <row r="3322" spans="1:18">
      <c r="A3322" t="s">
        <v>3486</v>
      </c>
      <c r="B3322" t="s">
        <v>41</v>
      </c>
      <c r="C3322" t="s">
        <v>56</v>
      </c>
      <c r="D3322" t="s">
        <v>153</v>
      </c>
      <c r="E3322" t="s">
        <v>50</v>
      </c>
      <c r="F3322" s="1">
        <v>42920</v>
      </c>
      <c r="G3322" s="1">
        <v>42999</v>
      </c>
      <c r="H3322">
        <v>52</v>
      </c>
      <c r="I3322" t="str">
        <f>VLOOKUP(pipeline!D3322,account,2,FALSE)</f>
        <v>retail</v>
      </c>
      <c r="J3322">
        <f t="shared" si="2442"/>
        <v>2001</v>
      </c>
      <c r="K3322">
        <f t="shared" si="2443"/>
        <v>2437.85</v>
      </c>
      <c r="L3322">
        <f t="shared" si="2444"/>
        <v>4874</v>
      </c>
      <c r="M3322" t="str">
        <f t="shared" si="2445"/>
        <v>United States</v>
      </c>
      <c r="N3322">
        <f t="shared" si="2446"/>
        <v>0</v>
      </c>
      <c r="O3322" t="str">
        <f t="shared" si="2447"/>
        <v>MG</v>
      </c>
      <c r="P3322">
        <f>VLOOKUP(C3322,products,3,FALSE)</f>
        <v>55</v>
      </c>
      <c r="Q3322" t="str">
        <f>VLOOKUP(B3322,sales,2,FALSE)</f>
        <v>Summer Sewald</v>
      </c>
      <c r="R3322" t="str">
        <f>VLOOKUP(B3322,sales,3,FALSE)</f>
        <v>West</v>
      </c>
    </row>
    <row r="3323" spans="1:18">
      <c r="A3323" t="s">
        <v>3487</v>
      </c>
      <c r="B3323" t="s">
        <v>19</v>
      </c>
      <c r="C3323" t="s">
        <v>55</v>
      </c>
      <c r="D3323" t="s">
        <v>216</v>
      </c>
      <c r="E3323" t="s">
        <v>50</v>
      </c>
      <c r="F3323" s="1">
        <v>42921</v>
      </c>
      <c r="G3323" s="1">
        <v>42975</v>
      </c>
      <c r="H3323">
        <v>522</v>
      </c>
      <c r="I3323" t="str">
        <f>VLOOKUP(pipeline!D3323,account,2,FALSE)</f>
        <v>entertainment</v>
      </c>
      <c r="J3323">
        <f t="shared" si="2442"/>
        <v>1998</v>
      </c>
      <c r="K3323">
        <f t="shared" si="2443"/>
        <v>217.87</v>
      </c>
      <c r="L3323">
        <f t="shared" si="2444"/>
        <v>551</v>
      </c>
      <c r="M3323" t="str">
        <f t="shared" si="2445"/>
        <v>United States</v>
      </c>
      <c r="N3323">
        <f t="shared" si="2446"/>
        <v>0</v>
      </c>
      <c r="O3323" t="str">
        <f t="shared" si="2447"/>
        <v>GTX</v>
      </c>
      <c r="P3323">
        <f>VLOOKUP(C3323,products,3,FALSE)</f>
        <v>550</v>
      </c>
      <c r="Q3323" t="str">
        <f>VLOOKUP(B3323,sales,2,FALSE)</f>
        <v>Dustin Brinkmann</v>
      </c>
      <c r="R3323" t="str">
        <f>VLOOKUP(B3323,sales,3,FALSE)</f>
        <v>Central</v>
      </c>
    </row>
    <row r="3324" spans="1:18">
      <c r="A3324" t="s">
        <v>3488</v>
      </c>
      <c r="B3324" t="s">
        <v>32</v>
      </c>
      <c r="C3324" t="s">
        <v>58</v>
      </c>
      <c r="D3324" t="s">
        <v>463</v>
      </c>
      <c r="E3324" t="s">
        <v>52</v>
      </c>
      <c r="F3324" s="1">
        <v>42921</v>
      </c>
      <c r="G3324" s="1">
        <v>42928</v>
      </c>
      <c r="H3324">
        <v>0</v>
      </c>
      <c r="I3324" t="str">
        <f>VLOOKUP(pipeline!D3324,account,2,FALSE)</f>
        <v>technolgy</v>
      </c>
      <c r="J3324">
        <f t="shared" ref="J3324:J3332" si="2451">VLOOKUP(D3324,account,3,FALSE)</f>
        <v>2011</v>
      </c>
      <c r="K3324">
        <f t="shared" ref="K3324:K3332" si="2452">VLOOKUP(D3324,account,4,FALSE)</f>
        <v>527.11</v>
      </c>
      <c r="L3324">
        <f t="shared" ref="L3324:L3332" si="2453">VLOOKUP(D3324,account,5,FALSE)</f>
        <v>1428</v>
      </c>
      <c r="M3324" t="str">
        <f t="shared" ref="M3324:M3332" si="2454">VLOOKUP(D3324,account,6,FALSE)</f>
        <v>United States</v>
      </c>
      <c r="N3324" t="str">
        <f t="shared" ref="N3324:N3332" si="2455">VLOOKUP(D3324,accounts,7,FALSE)</f>
        <v>Acme Corporation</v>
      </c>
      <c r="O3324" t="str">
        <f t="shared" ref="O3324:O3332" si="2456">VLOOKUP(C3324,products,2,FALSE)</f>
        <v>GTX</v>
      </c>
      <c r="P3324">
        <f t="shared" ref="P3324:P3329" si="2457">VLOOKUP(C3324,products,3,FALSE)</f>
        <v>1096</v>
      </c>
      <c r="Q3324" t="str">
        <f t="shared" ref="Q3324:Q3329" si="2458">VLOOKUP(B3324,sales,2,FALSE)</f>
        <v>Rocco Neubert</v>
      </c>
      <c r="R3324" t="str">
        <f t="shared" ref="R3324:R3329" si="2459">VLOOKUP(B3324,sales,3,FALSE)</f>
        <v>East</v>
      </c>
    </row>
    <row r="3325" spans="1:18">
      <c r="A3325" t="s">
        <v>3489</v>
      </c>
      <c r="B3325" t="s">
        <v>32</v>
      </c>
      <c r="C3325" t="s">
        <v>59</v>
      </c>
      <c r="D3325" t="s">
        <v>294</v>
      </c>
      <c r="E3325" t="s">
        <v>52</v>
      </c>
      <c r="F3325" s="1">
        <v>42921</v>
      </c>
      <c r="G3325" s="1">
        <v>42929</v>
      </c>
      <c r="H3325">
        <v>0</v>
      </c>
      <c r="I3325" t="str">
        <f>VLOOKUP(pipeline!D3325,account,2,FALSE)</f>
        <v>retail</v>
      </c>
      <c r="J3325">
        <f t="shared" si="2451"/>
        <v>2010</v>
      </c>
      <c r="K3325">
        <f t="shared" si="2452"/>
        <v>71.12</v>
      </c>
      <c r="L3325">
        <f t="shared" si="2453"/>
        <v>144</v>
      </c>
      <c r="M3325" t="str">
        <f t="shared" si="2454"/>
        <v>United States</v>
      </c>
      <c r="N3325">
        <f t="shared" si="2455"/>
        <v>0</v>
      </c>
      <c r="O3325" t="str">
        <f t="shared" si="2456"/>
        <v>GTX</v>
      </c>
      <c r="P3325">
        <f t="shared" si="2457"/>
        <v>5482</v>
      </c>
      <c r="Q3325" t="str">
        <f t="shared" si="2458"/>
        <v>Rocco Neubert</v>
      </c>
      <c r="R3325" t="str">
        <f t="shared" si="2459"/>
        <v>East</v>
      </c>
    </row>
    <row r="3326" spans="1:18">
      <c r="A3326" t="s">
        <v>3490</v>
      </c>
      <c r="B3326" t="s">
        <v>32</v>
      </c>
      <c r="C3326" t="s">
        <v>58</v>
      </c>
      <c r="D3326" t="s">
        <v>214</v>
      </c>
      <c r="E3326" t="s">
        <v>50</v>
      </c>
      <c r="F3326" s="1">
        <v>42921</v>
      </c>
      <c r="G3326" s="1">
        <v>42930</v>
      </c>
      <c r="H3326">
        <v>1109</v>
      </c>
      <c r="I3326" t="str">
        <f>VLOOKUP(pipeline!D3326,account,2,FALSE)</f>
        <v>medical</v>
      </c>
      <c r="J3326">
        <f t="shared" si="2451"/>
        <v>1999</v>
      </c>
      <c r="K3326">
        <f t="shared" si="2452"/>
        <v>251.41</v>
      </c>
      <c r="L3326">
        <f t="shared" si="2453"/>
        <v>495</v>
      </c>
      <c r="M3326" t="str">
        <f t="shared" si="2454"/>
        <v>United States</v>
      </c>
      <c r="N3326">
        <f t="shared" si="2455"/>
        <v>0</v>
      </c>
      <c r="O3326" t="str">
        <f t="shared" si="2456"/>
        <v>GTX</v>
      </c>
      <c r="P3326">
        <f t="shared" si="2457"/>
        <v>1096</v>
      </c>
      <c r="Q3326" t="str">
        <f t="shared" si="2458"/>
        <v>Rocco Neubert</v>
      </c>
      <c r="R3326" t="str">
        <f t="shared" si="2459"/>
        <v>East</v>
      </c>
    </row>
    <row r="3327" spans="1:18">
      <c r="A3327" t="s">
        <v>3491</v>
      </c>
      <c r="B3327" t="s">
        <v>32</v>
      </c>
      <c r="C3327" t="s">
        <v>57</v>
      </c>
      <c r="D3327" t="s">
        <v>136</v>
      </c>
      <c r="E3327" t="s">
        <v>50</v>
      </c>
      <c r="F3327" s="1">
        <v>42921</v>
      </c>
      <c r="G3327" s="1">
        <v>42922</v>
      </c>
      <c r="H3327">
        <v>3508</v>
      </c>
      <c r="I3327" t="str">
        <f>VLOOKUP(pipeline!D3327,account,2,FALSE)</f>
        <v>medical</v>
      </c>
      <c r="J3327">
        <f t="shared" si="2451"/>
        <v>1996</v>
      </c>
      <c r="K3327">
        <f t="shared" si="2452"/>
        <v>439.21</v>
      </c>
      <c r="L3327">
        <f t="shared" si="2453"/>
        <v>792</v>
      </c>
      <c r="M3327" t="str">
        <f t="shared" si="2454"/>
        <v>United States</v>
      </c>
      <c r="N3327">
        <f t="shared" si="2455"/>
        <v>0</v>
      </c>
      <c r="O3327" t="str">
        <f t="shared" si="2456"/>
        <v>MG</v>
      </c>
      <c r="P3327">
        <f t="shared" si="2457"/>
        <v>3393</v>
      </c>
      <c r="Q3327" t="str">
        <f t="shared" si="2458"/>
        <v>Rocco Neubert</v>
      </c>
      <c r="R3327" t="str">
        <f t="shared" si="2459"/>
        <v>East</v>
      </c>
    </row>
    <row r="3328" spans="1:18">
      <c r="A3328" t="s">
        <v>3492</v>
      </c>
      <c r="B3328" t="s">
        <v>7</v>
      </c>
      <c r="C3328" t="s">
        <v>59</v>
      </c>
      <c r="D3328" t="s">
        <v>627</v>
      </c>
      <c r="E3328" t="s">
        <v>52</v>
      </c>
      <c r="F3328" s="1">
        <v>42921</v>
      </c>
      <c r="G3328" s="1">
        <v>42930</v>
      </c>
      <c r="H3328">
        <v>0</v>
      </c>
      <c r="I3328" t="str">
        <f>VLOOKUP(pipeline!D3328,account,2,FALSE)</f>
        <v>technolgy</v>
      </c>
      <c r="J3328">
        <f t="shared" si="2451"/>
        <v>1993</v>
      </c>
      <c r="K3328">
        <f t="shared" si="2452"/>
        <v>1242.32</v>
      </c>
      <c r="L3328">
        <f t="shared" si="2453"/>
        <v>3027</v>
      </c>
      <c r="M3328" t="str">
        <f t="shared" si="2454"/>
        <v>United States</v>
      </c>
      <c r="N3328" t="str">
        <f t="shared" si="2455"/>
        <v>Acme Corporation</v>
      </c>
      <c r="O3328" t="str">
        <f t="shared" si="2456"/>
        <v>GTX</v>
      </c>
      <c r="P3328">
        <f t="shared" si="2457"/>
        <v>5482</v>
      </c>
      <c r="Q3328" t="str">
        <f t="shared" si="2458"/>
        <v>Cara Losch</v>
      </c>
      <c r="R3328" t="str">
        <f t="shared" si="2459"/>
        <v>East</v>
      </c>
    </row>
    <row r="3329" spans="1:18">
      <c r="A3329" t="s">
        <v>3493</v>
      </c>
      <c r="B3329" t="s">
        <v>33</v>
      </c>
      <c r="C3329" t="s">
        <v>58</v>
      </c>
      <c r="D3329" t="s">
        <v>223</v>
      </c>
      <c r="E3329" t="s">
        <v>52</v>
      </c>
      <c r="F3329" s="1">
        <v>42921</v>
      </c>
      <c r="G3329" s="1">
        <v>42932</v>
      </c>
      <c r="H3329">
        <v>0</v>
      </c>
      <c r="I3329" t="str">
        <f>VLOOKUP(pipeline!D3329,account,2,FALSE)</f>
        <v>retail</v>
      </c>
      <c r="J3329">
        <f t="shared" si="2451"/>
        <v>2003</v>
      </c>
      <c r="K3329">
        <f t="shared" si="2452"/>
        <v>1419.98</v>
      </c>
      <c r="L3329">
        <f t="shared" si="2453"/>
        <v>4018</v>
      </c>
      <c r="M3329" t="str">
        <f t="shared" si="2454"/>
        <v>United States</v>
      </c>
      <c r="N3329">
        <f t="shared" si="2455"/>
        <v>0</v>
      </c>
      <c r="O3329" t="str">
        <f t="shared" si="2456"/>
        <v>GTX</v>
      </c>
      <c r="P3329">
        <f t="shared" si="2457"/>
        <v>1096</v>
      </c>
      <c r="Q3329" t="str">
        <f t="shared" si="2458"/>
        <v>Rocco Neubert</v>
      </c>
      <c r="R3329" t="str">
        <f t="shared" si="2459"/>
        <v>East</v>
      </c>
    </row>
    <row r="3330" spans="1:18">
      <c r="A3330" t="s">
        <v>3494</v>
      </c>
      <c r="B3330" t="s">
        <v>34</v>
      </c>
      <c r="C3330" t="s">
        <v>55</v>
      </c>
      <c r="D3330" t="s">
        <v>191</v>
      </c>
      <c r="E3330" t="s">
        <v>52</v>
      </c>
      <c r="F3330" s="1">
        <v>42921</v>
      </c>
      <c r="G3330" s="1">
        <v>42922</v>
      </c>
      <c r="H3330">
        <v>0</v>
      </c>
      <c r="I3330" t="str">
        <f>VLOOKUP(pipeline!D3330,account,2,FALSE)</f>
        <v>retail</v>
      </c>
      <c r="J3330">
        <f t="shared" si="2451"/>
        <v>2004</v>
      </c>
      <c r="K3330">
        <f t="shared" si="2452"/>
        <v>702.72</v>
      </c>
      <c r="L3330">
        <f t="shared" si="2453"/>
        <v>1831</v>
      </c>
      <c r="M3330" t="str">
        <f t="shared" si="2454"/>
        <v>United States</v>
      </c>
      <c r="N3330">
        <f t="shared" si="2455"/>
        <v>0</v>
      </c>
      <c r="O3330" t="str">
        <f t="shared" si="2456"/>
        <v>GTX</v>
      </c>
      <c r="P3330">
        <f>VLOOKUP(C3330,products,3,FALSE)</f>
        <v>550</v>
      </c>
      <c r="Q3330" t="str">
        <f>VLOOKUP(B3330,sales,2,FALSE)</f>
        <v>Rocco Neubert</v>
      </c>
      <c r="R3330" t="str">
        <f>VLOOKUP(B3330,sales,3,FALSE)</f>
        <v>East</v>
      </c>
    </row>
    <row r="3331" spans="1:18">
      <c r="A3331" t="s">
        <v>3495</v>
      </c>
      <c r="B3331" t="s">
        <v>8</v>
      </c>
      <c r="C3331" t="s">
        <v>58</v>
      </c>
      <c r="D3331" t="s">
        <v>115</v>
      </c>
      <c r="E3331" t="s">
        <v>50</v>
      </c>
      <c r="F3331" s="1">
        <v>42921</v>
      </c>
      <c r="G3331" s="1">
        <v>43007</v>
      </c>
      <c r="H3331">
        <v>1319</v>
      </c>
      <c r="I3331" t="str">
        <f>VLOOKUP(pipeline!D3331,account,2,FALSE)</f>
        <v>finance</v>
      </c>
      <c r="J3331">
        <f t="shared" si="2451"/>
        <v>1993</v>
      </c>
      <c r="K3331">
        <f t="shared" si="2452"/>
        <v>646.1</v>
      </c>
      <c r="L3331">
        <f t="shared" si="2453"/>
        <v>883</v>
      </c>
      <c r="M3331" t="str">
        <f t="shared" si="2454"/>
        <v>United States</v>
      </c>
      <c r="N3331" t="str">
        <f t="shared" si="2455"/>
        <v>Golddex</v>
      </c>
      <c r="O3331" t="str">
        <f t="shared" si="2456"/>
        <v>GTX</v>
      </c>
      <c r="P3331">
        <f>VLOOKUP(C3331,products,3,FALSE)</f>
        <v>1096</v>
      </c>
      <c r="Q3331" t="str">
        <f>VLOOKUP(B3331,sales,2,FALSE)</f>
        <v>Cara Losch</v>
      </c>
      <c r="R3331" t="str">
        <f>VLOOKUP(B3331,sales,3,FALSE)</f>
        <v>East</v>
      </c>
    </row>
    <row r="3332" spans="1:18">
      <c r="A3332" t="s">
        <v>3496</v>
      </c>
      <c r="B3332" t="s">
        <v>27</v>
      </c>
      <c r="C3332" t="s">
        <v>57</v>
      </c>
      <c r="D3332" t="s">
        <v>208</v>
      </c>
      <c r="E3332" t="s">
        <v>52</v>
      </c>
      <c r="F3332" s="1">
        <v>42921</v>
      </c>
      <c r="G3332" s="1">
        <v>42922</v>
      </c>
      <c r="H3332">
        <v>0</v>
      </c>
      <c r="I3332" t="str">
        <f>VLOOKUP(pipeline!D3332,account,2,FALSE)</f>
        <v>software</v>
      </c>
      <c r="J3332">
        <f t="shared" si="2451"/>
        <v>1982</v>
      </c>
      <c r="K3332">
        <f t="shared" si="2452"/>
        <v>4618</v>
      </c>
      <c r="L3332">
        <f t="shared" si="2453"/>
        <v>10083</v>
      </c>
      <c r="M3332" t="str">
        <f t="shared" si="2454"/>
        <v>United States</v>
      </c>
      <c r="N3332">
        <f t="shared" si="2455"/>
        <v>0</v>
      </c>
      <c r="O3332" t="str">
        <f t="shared" si="2456"/>
        <v>MG</v>
      </c>
      <c r="P3332">
        <f>VLOOKUP(C3332,products,3,FALSE)</f>
        <v>3393</v>
      </c>
      <c r="Q3332" t="str">
        <f>VLOOKUP(B3332,sales,2,FALSE)</f>
        <v>Melvin Marxen</v>
      </c>
      <c r="R3332" t="str">
        <f>VLOOKUP(B3332,sales,3,FALSE)</f>
        <v>Central</v>
      </c>
    </row>
    <row r="3333" spans="1:18">
      <c r="A3333" t="s">
        <v>3497</v>
      </c>
      <c r="B3333" t="s">
        <v>38</v>
      </c>
      <c r="C3333" t="s">
        <v>58</v>
      </c>
      <c r="D3333" t="s">
        <v>210</v>
      </c>
      <c r="E3333" t="s">
        <v>50</v>
      </c>
      <c r="F3333" s="1">
        <v>42921</v>
      </c>
      <c r="G3333" s="1">
        <v>42928</v>
      </c>
      <c r="H3333">
        <v>1230</v>
      </c>
      <c r="I3333" t="str">
        <f>VLOOKUP(pipeline!D3333,account,2,FALSE)</f>
        <v>technolgy</v>
      </c>
      <c r="J3333">
        <f t="shared" ref="J3333:J3352" si="2460">VLOOKUP(D3333,account,3,FALSE)</f>
        <v>1980</v>
      </c>
      <c r="K3333">
        <f t="shared" ref="K3333:K3352" si="2461">VLOOKUP(D3333,account,4,FALSE)</f>
        <v>7708.38</v>
      </c>
      <c r="L3333">
        <f t="shared" ref="L3333:L3352" si="2462">VLOOKUP(D3333,account,5,FALSE)</f>
        <v>13756</v>
      </c>
      <c r="M3333" t="str">
        <f t="shared" ref="M3333:M3352" si="2463">VLOOKUP(D3333,account,6,FALSE)</f>
        <v>United States</v>
      </c>
      <c r="N3333">
        <f t="shared" ref="N3333:N3352" si="2464">VLOOKUP(D3333,accounts,7,FALSE)</f>
        <v>0</v>
      </c>
      <c r="O3333" t="str">
        <f t="shared" ref="O3333:O3352" si="2465">VLOOKUP(C3333,products,2,FALSE)</f>
        <v>GTX</v>
      </c>
      <c r="P3333">
        <f t="shared" ref="P3333:P3346" si="2466">VLOOKUP(C3333,products,3,FALSE)</f>
        <v>1096</v>
      </c>
      <c r="Q3333" t="str">
        <f t="shared" ref="Q3333:Q3346" si="2467">VLOOKUP(B3333,sales,2,FALSE)</f>
        <v>Summer Sewald</v>
      </c>
      <c r="R3333" t="str">
        <f t="shared" ref="R3333:R3346" si="2468">VLOOKUP(B3333,sales,3,FALSE)</f>
        <v>West</v>
      </c>
    </row>
    <row r="3334" spans="1:18">
      <c r="A3334" t="s">
        <v>3498</v>
      </c>
      <c r="B3334" t="s">
        <v>39</v>
      </c>
      <c r="C3334" t="s">
        <v>59</v>
      </c>
      <c r="D3334" t="s">
        <v>303</v>
      </c>
      <c r="E3334" t="s">
        <v>53</v>
      </c>
      <c r="F3334" s="1">
        <v>42921</v>
      </c>
      <c r="I3334" t="str">
        <f>VLOOKUP(pipeline!D3334,account,2,FALSE)</f>
        <v>software</v>
      </c>
      <c r="J3334">
        <f t="shared" si="2460"/>
        <v>2013</v>
      </c>
      <c r="K3334">
        <f t="shared" si="2461"/>
        <v>98.79</v>
      </c>
      <c r="L3334">
        <f t="shared" si="2462"/>
        <v>96</v>
      </c>
      <c r="M3334" t="str">
        <f t="shared" si="2463"/>
        <v>United States</v>
      </c>
      <c r="N3334" t="str">
        <f t="shared" si="2464"/>
        <v>Bubba Gump</v>
      </c>
      <c r="O3334" t="str">
        <f t="shared" si="2465"/>
        <v>GTX</v>
      </c>
      <c r="P3334">
        <f t="shared" si="2466"/>
        <v>5482</v>
      </c>
      <c r="Q3334" t="str">
        <f t="shared" si="2467"/>
        <v>Summer Sewald</v>
      </c>
      <c r="R3334" t="str">
        <f t="shared" si="2468"/>
        <v>West</v>
      </c>
    </row>
    <row r="3335" spans="1:18">
      <c r="A3335" t="s">
        <v>3499</v>
      </c>
      <c r="B3335" t="s">
        <v>39</v>
      </c>
      <c r="C3335" t="s">
        <v>55</v>
      </c>
      <c r="D3335" t="s">
        <v>99</v>
      </c>
      <c r="E3335" t="s">
        <v>50</v>
      </c>
      <c r="F3335" s="1">
        <v>42921</v>
      </c>
      <c r="G3335" s="1">
        <v>42931</v>
      </c>
      <c r="H3335">
        <v>443</v>
      </c>
      <c r="I3335" t="str">
        <f>VLOOKUP(pipeline!D3335,account,2,FALSE)</f>
        <v>marketing</v>
      </c>
      <c r="J3335">
        <f t="shared" si="2460"/>
        <v>2008</v>
      </c>
      <c r="K3335">
        <f t="shared" si="2461"/>
        <v>894.37</v>
      </c>
      <c r="L3335">
        <f t="shared" si="2462"/>
        <v>1593</v>
      </c>
      <c r="M3335" t="str">
        <f t="shared" si="2463"/>
        <v>Poland</v>
      </c>
      <c r="N3335">
        <f t="shared" si="2464"/>
        <v>0</v>
      </c>
      <c r="O3335" t="str">
        <f t="shared" si="2465"/>
        <v>GTX</v>
      </c>
      <c r="P3335">
        <f t="shared" si="2466"/>
        <v>550</v>
      </c>
      <c r="Q3335" t="str">
        <f t="shared" si="2467"/>
        <v>Summer Sewald</v>
      </c>
      <c r="R3335" t="str">
        <f t="shared" si="2468"/>
        <v>West</v>
      </c>
    </row>
    <row r="3336" spans="1:18">
      <c r="A3336" t="s">
        <v>3500</v>
      </c>
      <c r="B3336" t="s">
        <v>39</v>
      </c>
      <c r="C3336" t="s">
        <v>58</v>
      </c>
      <c r="D3336" t="s">
        <v>119</v>
      </c>
      <c r="E3336" t="s">
        <v>50</v>
      </c>
      <c r="F3336" s="1">
        <v>42921</v>
      </c>
      <c r="G3336" s="1">
        <v>43004</v>
      </c>
      <c r="H3336">
        <v>1043</v>
      </c>
      <c r="I3336" t="str">
        <f>VLOOKUP(pipeline!D3336,account,2,FALSE)</f>
        <v>entertainment</v>
      </c>
      <c r="J3336">
        <f t="shared" si="2460"/>
        <v>1992</v>
      </c>
      <c r="K3336">
        <f t="shared" si="2461"/>
        <v>324.19</v>
      </c>
      <c r="L3336">
        <f t="shared" si="2462"/>
        <v>978</v>
      </c>
      <c r="M3336" t="str">
        <f t="shared" si="2463"/>
        <v>United States</v>
      </c>
      <c r="N3336">
        <f t="shared" si="2464"/>
        <v>0</v>
      </c>
      <c r="O3336" t="str">
        <f t="shared" si="2465"/>
        <v>GTX</v>
      </c>
      <c r="P3336">
        <f t="shared" si="2466"/>
        <v>1096</v>
      </c>
      <c r="Q3336" t="str">
        <f t="shared" si="2467"/>
        <v>Summer Sewald</v>
      </c>
      <c r="R3336" t="str">
        <f t="shared" si="2468"/>
        <v>West</v>
      </c>
    </row>
    <row r="3337" spans="1:18">
      <c r="A3337" t="s">
        <v>3501</v>
      </c>
      <c r="B3337" t="s">
        <v>21</v>
      </c>
      <c r="C3337" t="s">
        <v>55</v>
      </c>
      <c r="D3337" t="s">
        <v>129</v>
      </c>
      <c r="E3337" t="s">
        <v>52</v>
      </c>
      <c r="F3337" s="1">
        <v>42921</v>
      </c>
      <c r="G3337" s="1">
        <v>42923</v>
      </c>
      <c r="H3337">
        <v>0</v>
      </c>
      <c r="I3337" t="str">
        <f>VLOOKUP(pipeline!D3337,account,2,FALSE)</f>
        <v>marketing</v>
      </c>
      <c r="J3337">
        <f t="shared" si="2460"/>
        <v>1995</v>
      </c>
      <c r="K3337">
        <f t="shared" si="2461"/>
        <v>2173.98</v>
      </c>
      <c r="L3337">
        <f t="shared" si="2462"/>
        <v>2928</v>
      </c>
      <c r="M3337" t="str">
        <f t="shared" si="2463"/>
        <v>United States</v>
      </c>
      <c r="N3337" t="str">
        <f t="shared" si="2464"/>
        <v>Inity</v>
      </c>
      <c r="O3337" t="str">
        <f t="shared" si="2465"/>
        <v>GTX</v>
      </c>
      <c r="P3337">
        <f t="shared" si="2466"/>
        <v>550</v>
      </c>
      <c r="Q3337" t="str">
        <f t="shared" si="2467"/>
        <v>Dustin Brinkmann</v>
      </c>
      <c r="R3337" t="str">
        <f t="shared" si="2468"/>
        <v>Central</v>
      </c>
    </row>
    <row r="3338" spans="1:18">
      <c r="A3338" t="s">
        <v>3502</v>
      </c>
      <c r="B3338" t="s">
        <v>15</v>
      </c>
      <c r="C3338" t="s">
        <v>56</v>
      </c>
      <c r="D3338" t="s">
        <v>371</v>
      </c>
      <c r="E3338" t="s">
        <v>52</v>
      </c>
      <c r="F3338" s="1">
        <v>42921</v>
      </c>
      <c r="G3338" s="1">
        <v>42970</v>
      </c>
      <c r="H3338">
        <v>0</v>
      </c>
      <c r="I3338" t="str">
        <f>VLOOKUP(pipeline!D3338,account,2,FALSE)</f>
        <v>retail</v>
      </c>
      <c r="J3338">
        <f t="shared" si="2460"/>
        <v>2003</v>
      </c>
      <c r="K3338">
        <f t="shared" si="2461"/>
        <v>223.8</v>
      </c>
      <c r="L3338">
        <f t="shared" si="2462"/>
        <v>299</v>
      </c>
      <c r="M3338" t="str">
        <f t="shared" si="2463"/>
        <v>United States</v>
      </c>
      <c r="N3338">
        <f t="shared" si="2464"/>
        <v>0</v>
      </c>
      <c r="O3338" t="str">
        <f t="shared" si="2465"/>
        <v>MG</v>
      </c>
      <c r="P3338">
        <f t="shared" si="2466"/>
        <v>55</v>
      </c>
      <c r="Q3338" t="str">
        <f t="shared" si="2467"/>
        <v>Celia Rouche</v>
      </c>
      <c r="R3338" t="str">
        <f t="shared" si="2468"/>
        <v>West</v>
      </c>
    </row>
    <row r="3339" spans="1:18">
      <c r="A3339" t="s">
        <v>3503</v>
      </c>
      <c r="B3339" t="s">
        <v>28</v>
      </c>
      <c r="C3339" t="s">
        <v>57</v>
      </c>
      <c r="D3339" t="s">
        <v>221</v>
      </c>
      <c r="E3339" t="s">
        <v>52</v>
      </c>
      <c r="F3339" s="1">
        <v>42921</v>
      </c>
      <c r="G3339" s="1">
        <v>42929</v>
      </c>
      <c r="H3339">
        <v>0</v>
      </c>
      <c r="I3339" t="str">
        <f>VLOOKUP(pipeline!D3339,account,2,FALSE)</f>
        <v>technolgy</v>
      </c>
      <c r="J3339">
        <f t="shared" si="2460"/>
        <v>2000</v>
      </c>
      <c r="K3339">
        <f t="shared" si="2461"/>
        <v>1223.72</v>
      </c>
      <c r="L3339">
        <f t="shared" si="2462"/>
        <v>2497</v>
      </c>
      <c r="M3339" t="str">
        <f t="shared" si="2463"/>
        <v>Norway</v>
      </c>
      <c r="N3339">
        <f t="shared" si="2464"/>
        <v>0</v>
      </c>
      <c r="O3339" t="str">
        <f t="shared" si="2465"/>
        <v>MG</v>
      </c>
      <c r="P3339">
        <f t="shared" si="2466"/>
        <v>3393</v>
      </c>
      <c r="Q3339" t="str">
        <f t="shared" si="2467"/>
        <v>Melvin Marxen</v>
      </c>
      <c r="R3339" t="str">
        <f t="shared" si="2468"/>
        <v>Central</v>
      </c>
    </row>
    <row r="3340" spans="1:18">
      <c r="A3340" t="s">
        <v>3504</v>
      </c>
      <c r="B3340" t="s">
        <v>28</v>
      </c>
      <c r="C3340" t="s">
        <v>57</v>
      </c>
      <c r="D3340" t="s">
        <v>85</v>
      </c>
      <c r="E3340" t="s">
        <v>50</v>
      </c>
      <c r="F3340" s="1">
        <v>42921</v>
      </c>
      <c r="G3340" s="1">
        <v>42955</v>
      </c>
      <c r="H3340">
        <v>3458</v>
      </c>
      <c r="I3340" t="str">
        <f>VLOOKUP(pipeline!D3340,account,2,FALSE)</f>
        <v>software</v>
      </c>
      <c r="J3340">
        <f t="shared" si="2460"/>
        <v>1998</v>
      </c>
      <c r="K3340">
        <f t="shared" si="2461"/>
        <v>2714.9</v>
      </c>
      <c r="L3340">
        <f t="shared" si="2462"/>
        <v>2641</v>
      </c>
      <c r="M3340" t="str">
        <f t="shared" si="2463"/>
        <v>United States</v>
      </c>
      <c r="N3340" t="str">
        <f t="shared" si="2464"/>
        <v>Acme Corporation</v>
      </c>
      <c r="O3340" t="str">
        <f t="shared" si="2465"/>
        <v>MG</v>
      </c>
      <c r="P3340">
        <f t="shared" si="2466"/>
        <v>3393</v>
      </c>
      <c r="Q3340" t="str">
        <f t="shared" si="2467"/>
        <v>Melvin Marxen</v>
      </c>
      <c r="R3340" t="str">
        <f t="shared" si="2468"/>
        <v>Central</v>
      </c>
    </row>
    <row r="3341" spans="1:18">
      <c r="A3341" t="s">
        <v>3505</v>
      </c>
      <c r="B3341" t="s">
        <v>40</v>
      </c>
      <c r="C3341" t="s">
        <v>59</v>
      </c>
      <c r="D3341" t="s">
        <v>119</v>
      </c>
      <c r="E3341" t="s">
        <v>52</v>
      </c>
      <c r="F3341" s="1">
        <v>42921</v>
      </c>
      <c r="G3341" s="1">
        <v>42929</v>
      </c>
      <c r="H3341">
        <v>0</v>
      </c>
      <c r="I3341" t="str">
        <f>VLOOKUP(pipeline!D3341,account,2,FALSE)</f>
        <v>entertainment</v>
      </c>
      <c r="J3341">
        <f t="shared" si="2460"/>
        <v>1992</v>
      </c>
      <c r="K3341">
        <f t="shared" si="2461"/>
        <v>324.19</v>
      </c>
      <c r="L3341">
        <f t="shared" si="2462"/>
        <v>978</v>
      </c>
      <c r="M3341" t="str">
        <f t="shared" si="2463"/>
        <v>United States</v>
      </c>
      <c r="N3341">
        <f t="shared" si="2464"/>
        <v>0</v>
      </c>
      <c r="O3341" t="str">
        <f t="shared" si="2465"/>
        <v>GTX</v>
      </c>
      <c r="P3341">
        <f t="shared" si="2466"/>
        <v>5482</v>
      </c>
      <c r="Q3341" t="str">
        <f t="shared" si="2467"/>
        <v>Summer Sewald</v>
      </c>
      <c r="R3341" t="str">
        <f t="shared" si="2468"/>
        <v>West</v>
      </c>
    </row>
    <row r="3342" spans="1:18">
      <c r="A3342" t="s">
        <v>3506</v>
      </c>
      <c r="B3342" t="s">
        <v>16</v>
      </c>
      <c r="C3342" t="s">
        <v>56</v>
      </c>
      <c r="D3342" t="s">
        <v>182</v>
      </c>
      <c r="E3342" t="s">
        <v>52</v>
      </c>
      <c r="F3342" s="1">
        <v>42921</v>
      </c>
      <c r="G3342" s="1">
        <v>42923</v>
      </c>
      <c r="H3342">
        <v>0</v>
      </c>
      <c r="I3342" t="str">
        <f>VLOOKUP(pipeline!D3342,account,2,FALSE)</f>
        <v>entertainment</v>
      </c>
      <c r="J3342">
        <f t="shared" si="2460"/>
        <v>2002</v>
      </c>
      <c r="K3342">
        <f t="shared" si="2461"/>
        <v>349.81</v>
      </c>
      <c r="L3342">
        <f t="shared" si="2462"/>
        <v>315</v>
      </c>
      <c r="M3342" t="str">
        <f t="shared" si="2463"/>
        <v>United States</v>
      </c>
      <c r="N3342">
        <f t="shared" si="2464"/>
        <v>0</v>
      </c>
      <c r="O3342" t="str">
        <f t="shared" si="2465"/>
        <v>MG</v>
      </c>
      <c r="P3342">
        <f t="shared" si="2466"/>
        <v>55</v>
      </c>
      <c r="Q3342" t="str">
        <f t="shared" si="2467"/>
        <v>Celia Rouche</v>
      </c>
      <c r="R3342" t="str">
        <f t="shared" si="2468"/>
        <v>West</v>
      </c>
    </row>
    <row r="3343" spans="1:18">
      <c r="A3343" t="s">
        <v>3507</v>
      </c>
      <c r="B3343" t="s">
        <v>9</v>
      </c>
      <c r="C3343" t="s">
        <v>57</v>
      </c>
      <c r="D3343" t="s">
        <v>191</v>
      </c>
      <c r="E3343" t="s">
        <v>53</v>
      </c>
      <c r="F3343" s="1">
        <v>42921</v>
      </c>
      <c r="I3343" t="str">
        <f>VLOOKUP(pipeline!D3343,account,2,FALSE)</f>
        <v>retail</v>
      </c>
      <c r="J3343">
        <f t="shared" si="2460"/>
        <v>2004</v>
      </c>
      <c r="K3343">
        <f t="shared" si="2461"/>
        <v>702.72</v>
      </c>
      <c r="L3343">
        <f t="shared" si="2462"/>
        <v>1831</v>
      </c>
      <c r="M3343" t="str">
        <f t="shared" si="2463"/>
        <v>United States</v>
      </c>
      <c r="N3343">
        <f t="shared" si="2464"/>
        <v>0</v>
      </c>
      <c r="O3343" t="str">
        <f t="shared" si="2465"/>
        <v>MG</v>
      </c>
      <c r="P3343">
        <f t="shared" si="2466"/>
        <v>3393</v>
      </c>
      <c r="Q3343" t="str">
        <f t="shared" si="2467"/>
        <v>Cara Losch</v>
      </c>
      <c r="R3343" t="str">
        <f t="shared" si="2468"/>
        <v>East</v>
      </c>
    </row>
    <row r="3344" spans="1:18">
      <c r="A3344" t="s">
        <v>3508</v>
      </c>
      <c r="B3344" t="s">
        <v>9</v>
      </c>
      <c r="C3344" t="s">
        <v>56</v>
      </c>
      <c r="D3344" t="s">
        <v>174</v>
      </c>
      <c r="E3344" t="s">
        <v>50</v>
      </c>
      <c r="F3344" s="1">
        <v>42921</v>
      </c>
      <c r="G3344" s="1">
        <v>42930</v>
      </c>
      <c r="H3344">
        <v>58</v>
      </c>
      <c r="I3344" t="str">
        <f>VLOOKUP(pipeline!D3344,account,2,FALSE)</f>
        <v>software</v>
      </c>
      <c r="J3344">
        <f t="shared" si="2460"/>
        <v>1982</v>
      </c>
      <c r="K3344">
        <f t="shared" si="2461"/>
        <v>11698.03</v>
      </c>
      <c r="L3344">
        <f t="shared" si="2462"/>
        <v>34288</v>
      </c>
      <c r="M3344" t="str">
        <f t="shared" si="2463"/>
        <v>United States</v>
      </c>
      <c r="N3344">
        <f t="shared" si="2464"/>
        <v>0</v>
      </c>
      <c r="O3344" t="str">
        <f t="shared" si="2465"/>
        <v>MG</v>
      </c>
      <c r="P3344">
        <f t="shared" si="2466"/>
        <v>55</v>
      </c>
      <c r="Q3344" t="str">
        <f t="shared" si="2467"/>
        <v>Cara Losch</v>
      </c>
      <c r="R3344" t="str">
        <f t="shared" si="2468"/>
        <v>East</v>
      </c>
    </row>
    <row r="3345" spans="1:18">
      <c r="A3345" t="s">
        <v>3509</v>
      </c>
      <c r="B3345" t="s">
        <v>23</v>
      </c>
      <c r="C3345" t="s">
        <v>56</v>
      </c>
      <c r="D3345" t="s">
        <v>85</v>
      </c>
      <c r="E3345" t="s">
        <v>52</v>
      </c>
      <c r="F3345" s="1">
        <v>42921</v>
      </c>
      <c r="G3345" s="1">
        <v>42926</v>
      </c>
      <c r="H3345">
        <v>0</v>
      </c>
      <c r="I3345" t="str">
        <f>VLOOKUP(pipeline!D3345,account,2,FALSE)</f>
        <v>software</v>
      </c>
      <c r="J3345">
        <f t="shared" si="2460"/>
        <v>1998</v>
      </c>
      <c r="K3345">
        <f t="shared" si="2461"/>
        <v>2714.9</v>
      </c>
      <c r="L3345">
        <f t="shared" si="2462"/>
        <v>2641</v>
      </c>
      <c r="M3345" t="str">
        <f t="shared" si="2463"/>
        <v>United States</v>
      </c>
      <c r="N3345" t="str">
        <f t="shared" si="2464"/>
        <v>Acme Corporation</v>
      </c>
      <c r="O3345" t="str">
        <f t="shared" si="2465"/>
        <v>MG</v>
      </c>
      <c r="P3345">
        <f t="shared" si="2466"/>
        <v>55</v>
      </c>
      <c r="Q3345" t="str">
        <f t="shared" si="2467"/>
        <v>Dustin Brinkmann</v>
      </c>
      <c r="R3345" t="str">
        <f t="shared" si="2468"/>
        <v>Central</v>
      </c>
    </row>
    <row r="3346" spans="1:18">
      <c r="A3346" t="s">
        <v>3510</v>
      </c>
      <c r="B3346" t="s">
        <v>17</v>
      </c>
      <c r="C3346" t="s">
        <v>55</v>
      </c>
      <c r="D3346" t="s">
        <v>306</v>
      </c>
      <c r="E3346" t="s">
        <v>52</v>
      </c>
      <c r="F3346" s="1">
        <v>42921</v>
      </c>
      <c r="G3346" s="1">
        <v>42922</v>
      </c>
      <c r="H3346">
        <v>0</v>
      </c>
      <c r="I3346" t="str">
        <f>VLOOKUP(pipeline!D3346,account,2,FALSE)</f>
        <v>technolgy</v>
      </c>
      <c r="J3346">
        <f t="shared" si="2460"/>
        <v>1997</v>
      </c>
      <c r="K3346">
        <f t="shared" si="2461"/>
        <v>8170.38</v>
      </c>
      <c r="L3346">
        <f t="shared" si="2462"/>
        <v>16499</v>
      </c>
      <c r="M3346" t="str">
        <f t="shared" si="2463"/>
        <v>Korea</v>
      </c>
      <c r="N3346">
        <f t="shared" si="2464"/>
        <v>0</v>
      </c>
      <c r="O3346" t="str">
        <f t="shared" si="2465"/>
        <v>GTX</v>
      </c>
      <c r="P3346">
        <f t="shared" si="2466"/>
        <v>550</v>
      </c>
      <c r="Q3346" t="str">
        <f t="shared" si="2467"/>
        <v>Celia Rouche</v>
      </c>
      <c r="R3346" t="str">
        <f t="shared" si="2468"/>
        <v>West</v>
      </c>
    </row>
    <row r="3347" spans="1:18">
      <c r="A3347" t="s">
        <v>3511</v>
      </c>
      <c r="B3347" t="s">
        <v>41</v>
      </c>
      <c r="C3347" t="s">
        <v>55</v>
      </c>
      <c r="D3347" t="s">
        <v>196</v>
      </c>
      <c r="E3347" t="s">
        <v>50</v>
      </c>
      <c r="F3347" s="1">
        <v>42921</v>
      </c>
      <c r="G3347" s="1">
        <v>42998</v>
      </c>
      <c r="H3347">
        <v>658</v>
      </c>
      <c r="I3347" t="str">
        <f>VLOOKUP(pipeline!D3347,account,2,FALSE)</f>
        <v>employment</v>
      </c>
      <c r="J3347">
        <f t="shared" si="2460"/>
        <v>1983</v>
      </c>
      <c r="K3347">
        <f t="shared" si="2461"/>
        <v>2871.35</v>
      </c>
      <c r="L3347">
        <f t="shared" si="2462"/>
        <v>9561</v>
      </c>
      <c r="M3347" t="str">
        <f t="shared" si="2463"/>
        <v>United States</v>
      </c>
      <c r="N3347">
        <f t="shared" si="2464"/>
        <v>0</v>
      </c>
      <c r="O3347" t="str">
        <f t="shared" si="2465"/>
        <v>GTX</v>
      </c>
      <c r="P3347">
        <f t="shared" ref="P3347:P3352" si="2469">VLOOKUP(C3347,products,3,FALSE)</f>
        <v>550</v>
      </c>
      <c r="Q3347" t="str">
        <f t="shared" ref="Q3347:Q3352" si="2470">VLOOKUP(B3347,sales,2,FALSE)</f>
        <v>Summer Sewald</v>
      </c>
      <c r="R3347" t="str">
        <f t="shared" ref="R3347:R3352" si="2471">VLOOKUP(B3347,sales,3,FALSE)</f>
        <v>West</v>
      </c>
    </row>
    <row r="3348" spans="1:18">
      <c r="A3348" t="s">
        <v>3512</v>
      </c>
      <c r="B3348" t="s">
        <v>19</v>
      </c>
      <c r="C3348" t="s">
        <v>59</v>
      </c>
      <c r="D3348" t="s">
        <v>108</v>
      </c>
      <c r="E3348" t="s">
        <v>52</v>
      </c>
      <c r="F3348" s="1">
        <v>42922</v>
      </c>
      <c r="G3348" s="1">
        <v>42932</v>
      </c>
      <c r="H3348">
        <v>0</v>
      </c>
      <c r="I3348" t="str">
        <f>VLOOKUP(pipeline!D3348,account,2,FALSE)</f>
        <v>telecommunications</v>
      </c>
      <c r="J3348">
        <f t="shared" si="2460"/>
        <v>1988</v>
      </c>
      <c r="K3348">
        <f t="shared" si="2461"/>
        <v>5266.09</v>
      </c>
      <c r="L3348">
        <f t="shared" si="2462"/>
        <v>8595</v>
      </c>
      <c r="M3348" t="str">
        <f t="shared" si="2463"/>
        <v>United States</v>
      </c>
      <c r="N3348" t="str">
        <f t="shared" si="2464"/>
        <v>Sonron</v>
      </c>
      <c r="O3348" t="str">
        <f t="shared" si="2465"/>
        <v>GTX</v>
      </c>
      <c r="P3348">
        <f t="shared" si="2469"/>
        <v>5482</v>
      </c>
      <c r="Q3348" t="str">
        <f t="shared" si="2470"/>
        <v>Dustin Brinkmann</v>
      </c>
      <c r="R3348" t="str">
        <f t="shared" si="2471"/>
        <v>Central</v>
      </c>
    </row>
    <row r="3349" spans="1:18">
      <c r="A3349" t="s">
        <v>3513</v>
      </c>
      <c r="B3349" t="s">
        <v>32</v>
      </c>
      <c r="C3349" t="s">
        <v>59</v>
      </c>
      <c r="D3349" t="s">
        <v>381</v>
      </c>
      <c r="E3349" t="s">
        <v>52</v>
      </c>
      <c r="F3349" s="1">
        <v>42922</v>
      </c>
      <c r="G3349" s="1">
        <v>42923</v>
      </c>
      <c r="H3349">
        <v>0</v>
      </c>
      <c r="I3349" t="str">
        <f>VLOOKUP(pipeline!D3349,account,2,FALSE)</f>
        <v>marketing</v>
      </c>
      <c r="J3349">
        <f t="shared" si="2460"/>
        <v>1999</v>
      </c>
      <c r="K3349">
        <f t="shared" si="2461"/>
        <v>1197.44</v>
      </c>
      <c r="L3349">
        <f t="shared" si="2462"/>
        <v>2570</v>
      </c>
      <c r="M3349" t="str">
        <f t="shared" si="2463"/>
        <v>United States</v>
      </c>
      <c r="N3349">
        <f t="shared" si="2464"/>
        <v>0</v>
      </c>
      <c r="O3349" t="str">
        <f t="shared" si="2465"/>
        <v>GTX</v>
      </c>
      <c r="P3349">
        <f t="shared" si="2469"/>
        <v>5482</v>
      </c>
      <c r="Q3349" t="str">
        <f t="shared" si="2470"/>
        <v>Rocco Neubert</v>
      </c>
      <c r="R3349" t="str">
        <f t="shared" si="2471"/>
        <v>East</v>
      </c>
    </row>
    <row r="3350" spans="1:18">
      <c r="A3350" t="s">
        <v>3514</v>
      </c>
      <c r="B3350" t="s">
        <v>32</v>
      </c>
      <c r="C3350" t="s">
        <v>59</v>
      </c>
      <c r="D3350" t="s">
        <v>223</v>
      </c>
      <c r="E3350" t="s">
        <v>50</v>
      </c>
      <c r="F3350" s="1">
        <v>42922</v>
      </c>
      <c r="G3350" s="1">
        <v>42979</v>
      </c>
      <c r="H3350">
        <v>4791</v>
      </c>
      <c r="I3350" t="str">
        <f>VLOOKUP(pipeline!D3350,account,2,FALSE)</f>
        <v>retail</v>
      </c>
      <c r="J3350">
        <f t="shared" si="2460"/>
        <v>2003</v>
      </c>
      <c r="K3350">
        <f t="shared" si="2461"/>
        <v>1419.98</v>
      </c>
      <c r="L3350">
        <f t="shared" si="2462"/>
        <v>4018</v>
      </c>
      <c r="M3350" t="str">
        <f t="shared" si="2463"/>
        <v>United States</v>
      </c>
      <c r="N3350">
        <f t="shared" si="2464"/>
        <v>0</v>
      </c>
      <c r="O3350" t="str">
        <f t="shared" si="2465"/>
        <v>GTX</v>
      </c>
      <c r="P3350">
        <f t="shared" si="2469"/>
        <v>5482</v>
      </c>
      <c r="Q3350" t="str">
        <f t="shared" si="2470"/>
        <v>Rocco Neubert</v>
      </c>
      <c r="R3350" t="str">
        <f t="shared" si="2471"/>
        <v>East</v>
      </c>
    </row>
    <row r="3351" spans="1:18">
      <c r="A3351" t="s">
        <v>3515</v>
      </c>
      <c r="B3351" t="s">
        <v>20</v>
      </c>
      <c r="C3351" t="s">
        <v>55</v>
      </c>
      <c r="D3351" t="s">
        <v>309</v>
      </c>
      <c r="E3351" t="s">
        <v>50</v>
      </c>
      <c r="F3351" s="1">
        <v>42922</v>
      </c>
      <c r="G3351" s="1">
        <v>42924</v>
      </c>
      <c r="H3351">
        <v>590</v>
      </c>
      <c r="I3351" t="str">
        <f>VLOOKUP(pipeline!D3351,account,2,FALSE)</f>
        <v>marketing</v>
      </c>
      <c r="J3351">
        <f t="shared" si="2460"/>
        <v>1986</v>
      </c>
      <c r="K3351">
        <f t="shared" si="2461"/>
        <v>2403.58</v>
      </c>
      <c r="L3351">
        <f t="shared" si="2462"/>
        <v>8801</v>
      </c>
      <c r="M3351" t="str">
        <f t="shared" si="2463"/>
        <v>United States</v>
      </c>
      <c r="N3351">
        <f t="shared" si="2464"/>
        <v>0</v>
      </c>
      <c r="O3351" t="str">
        <f t="shared" si="2465"/>
        <v>GTX</v>
      </c>
      <c r="P3351">
        <f t="shared" si="2469"/>
        <v>550</v>
      </c>
      <c r="Q3351" t="str">
        <f t="shared" si="2470"/>
        <v>Dustin Brinkmann</v>
      </c>
      <c r="R3351" t="str">
        <f t="shared" si="2471"/>
        <v>Central</v>
      </c>
    </row>
    <row r="3352" spans="1:18">
      <c r="A3352" t="s">
        <v>3516</v>
      </c>
      <c r="B3352" t="s">
        <v>20</v>
      </c>
      <c r="C3352" t="s">
        <v>59</v>
      </c>
      <c r="D3352" t="s">
        <v>290</v>
      </c>
      <c r="E3352" t="s">
        <v>50</v>
      </c>
      <c r="F3352" s="1">
        <v>42922</v>
      </c>
      <c r="G3352" s="1">
        <v>42930</v>
      </c>
      <c r="H3352">
        <v>5629</v>
      </c>
      <c r="I3352" t="str">
        <f>VLOOKUP(pipeline!D3352,account,2,FALSE)</f>
        <v>medical</v>
      </c>
      <c r="J3352">
        <f t="shared" si="2460"/>
        <v>2002</v>
      </c>
      <c r="K3352">
        <f t="shared" si="2461"/>
        <v>3178.24</v>
      </c>
      <c r="L3352">
        <f t="shared" si="2462"/>
        <v>4540</v>
      </c>
      <c r="M3352" t="str">
        <f t="shared" si="2463"/>
        <v>United States</v>
      </c>
      <c r="N3352">
        <f t="shared" si="2464"/>
        <v>0</v>
      </c>
      <c r="O3352" t="str">
        <f t="shared" si="2465"/>
        <v>GTX</v>
      </c>
      <c r="P3352">
        <f t="shared" si="2469"/>
        <v>5482</v>
      </c>
      <c r="Q3352" t="str">
        <f t="shared" si="2470"/>
        <v>Dustin Brinkmann</v>
      </c>
      <c r="R3352" t="str">
        <f t="shared" si="2471"/>
        <v>Central</v>
      </c>
    </row>
    <row r="3353" spans="1:18">
      <c r="A3353" t="s">
        <v>3517</v>
      </c>
      <c r="B3353" t="s">
        <v>33</v>
      </c>
      <c r="C3353" t="s">
        <v>59</v>
      </c>
      <c r="D3353" t="s">
        <v>817</v>
      </c>
      <c r="E3353" t="s">
        <v>52</v>
      </c>
      <c r="F3353" s="1">
        <v>42922</v>
      </c>
      <c r="G3353" s="1">
        <v>42934</v>
      </c>
      <c r="H3353">
        <v>0</v>
      </c>
      <c r="I3353" t="str">
        <f>VLOOKUP(pipeline!D3353,account,2,FALSE)</f>
        <v>entertainment</v>
      </c>
      <c r="J3353">
        <f t="shared" ref="J3353:J3358" si="2472">VLOOKUP(D3353,account,3,FALSE)</f>
        <v>1989</v>
      </c>
      <c r="K3353">
        <f t="shared" ref="K3353:K3358" si="2473">VLOOKUP(D3353,account,4,FALSE)</f>
        <v>665.06</v>
      </c>
      <c r="L3353">
        <f t="shared" ref="L3353:L3358" si="2474">VLOOKUP(D3353,account,5,FALSE)</f>
        <v>1095</v>
      </c>
      <c r="M3353" t="str">
        <f t="shared" ref="M3353:M3358" si="2475">VLOOKUP(D3353,account,6,FALSE)</f>
        <v>United States</v>
      </c>
      <c r="N3353">
        <f t="shared" ref="N3353:N3358" si="2476">VLOOKUP(D3353,accounts,7,FALSE)</f>
        <v>0</v>
      </c>
      <c r="O3353" t="str">
        <f t="shared" ref="O3353:O3358" si="2477">VLOOKUP(C3353,products,2,FALSE)</f>
        <v>GTX</v>
      </c>
      <c r="P3353">
        <f t="shared" ref="P3353:P3358" si="2478">VLOOKUP(C3353,products,3,FALSE)</f>
        <v>5482</v>
      </c>
      <c r="Q3353" t="str">
        <f t="shared" ref="Q3353:Q3358" si="2479">VLOOKUP(B3353,sales,2,FALSE)</f>
        <v>Rocco Neubert</v>
      </c>
      <c r="R3353" t="str">
        <f t="shared" ref="R3353:R3358" si="2480">VLOOKUP(B3353,sales,3,FALSE)</f>
        <v>East</v>
      </c>
    </row>
    <row r="3354" spans="1:18">
      <c r="A3354" t="s">
        <v>3518</v>
      </c>
      <c r="B3354" t="s">
        <v>34</v>
      </c>
      <c r="C3354" t="s">
        <v>57</v>
      </c>
      <c r="D3354" t="s">
        <v>127</v>
      </c>
      <c r="E3354" t="s">
        <v>50</v>
      </c>
      <c r="F3354" s="1">
        <v>42922</v>
      </c>
      <c r="G3354" s="1">
        <v>42933</v>
      </c>
      <c r="H3354">
        <v>2996</v>
      </c>
      <c r="I3354" t="str">
        <f>VLOOKUP(pipeline!D3354,account,2,FALSE)</f>
        <v>software</v>
      </c>
      <c r="J3354">
        <f t="shared" si="2472"/>
        <v>1979</v>
      </c>
      <c r="K3354">
        <f t="shared" si="2473"/>
        <v>4478.47</v>
      </c>
      <c r="L3354">
        <f t="shared" si="2474"/>
        <v>13809</v>
      </c>
      <c r="M3354" t="str">
        <f t="shared" si="2475"/>
        <v>United States</v>
      </c>
      <c r="N3354">
        <f t="shared" si="2476"/>
        <v>0</v>
      </c>
      <c r="O3354" t="str">
        <f t="shared" si="2477"/>
        <v>MG</v>
      </c>
      <c r="P3354">
        <f t="shared" si="2478"/>
        <v>3393</v>
      </c>
      <c r="Q3354" t="str">
        <f t="shared" si="2479"/>
        <v>Rocco Neubert</v>
      </c>
      <c r="R3354" t="str">
        <f t="shared" si="2480"/>
        <v>East</v>
      </c>
    </row>
    <row r="3355" spans="1:18">
      <c r="A3355" t="s">
        <v>3519</v>
      </c>
      <c r="B3355" t="s">
        <v>14</v>
      </c>
      <c r="C3355" t="s">
        <v>57</v>
      </c>
      <c r="D3355" t="s">
        <v>101</v>
      </c>
      <c r="E3355" t="s">
        <v>50</v>
      </c>
      <c r="F3355" s="1">
        <v>42922</v>
      </c>
      <c r="G3355" s="1">
        <v>42930</v>
      </c>
      <c r="H3355">
        <v>3250</v>
      </c>
      <c r="I3355" t="str">
        <f>VLOOKUP(pipeline!D3355,account,2,FALSE)</f>
        <v>telecommunications</v>
      </c>
      <c r="J3355">
        <f t="shared" si="2472"/>
        <v>1999</v>
      </c>
      <c r="K3355">
        <f t="shared" si="2473"/>
        <v>1699.85</v>
      </c>
      <c r="L3355">
        <f t="shared" si="2474"/>
        <v>5108</v>
      </c>
      <c r="M3355" t="str">
        <f t="shared" si="2475"/>
        <v>United States</v>
      </c>
      <c r="N3355">
        <f t="shared" si="2476"/>
        <v>0</v>
      </c>
      <c r="O3355" t="str">
        <f t="shared" si="2477"/>
        <v>MG</v>
      </c>
      <c r="P3355">
        <f t="shared" si="2478"/>
        <v>3393</v>
      </c>
      <c r="Q3355" t="str">
        <f t="shared" si="2479"/>
        <v>Celia Rouche</v>
      </c>
      <c r="R3355" t="str">
        <f t="shared" si="2480"/>
        <v>West</v>
      </c>
    </row>
    <row r="3356" spans="1:18">
      <c r="A3356" t="s">
        <v>3520</v>
      </c>
      <c r="B3356" t="s">
        <v>38</v>
      </c>
      <c r="C3356" t="s">
        <v>55</v>
      </c>
      <c r="D3356" t="s">
        <v>134</v>
      </c>
      <c r="E3356" t="s">
        <v>52</v>
      </c>
      <c r="F3356" s="1">
        <v>42922</v>
      </c>
      <c r="G3356" s="1">
        <v>42928</v>
      </c>
      <c r="H3356">
        <v>0</v>
      </c>
      <c r="I3356" t="str">
        <f>VLOOKUP(pipeline!D3356,account,2,FALSE)</f>
        <v>services</v>
      </c>
      <c r="J3356">
        <f t="shared" si="2472"/>
        <v>2003</v>
      </c>
      <c r="K3356">
        <f t="shared" si="2473"/>
        <v>692.19</v>
      </c>
      <c r="L3356">
        <f t="shared" si="2474"/>
        <v>1922</v>
      </c>
      <c r="M3356" t="str">
        <f t="shared" si="2475"/>
        <v>United States</v>
      </c>
      <c r="N3356">
        <f t="shared" si="2476"/>
        <v>0</v>
      </c>
      <c r="O3356" t="str">
        <f t="shared" si="2477"/>
        <v>GTX</v>
      </c>
      <c r="P3356">
        <f t="shared" si="2478"/>
        <v>550</v>
      </c>
      <c r="Q3356" t="str">
        <f t="shared" si="2479"/>
        <v>Summer Sewald</v>
      </c>
      <c r="R3356" t="str">
        <f t="shared" si="2480"/>
        <v>West</v>
      </c>
    </row>
    <row r="3357" spans="1:18">
      <c r="A3357" t="s">
        <v>3521</v>
      </c>
      <c r="B3357" t="s">
        <v>28</v>
      </c>
      <c r="C3357" t="s">
        <v>55</v>
      </c>
      <c r="D3357" t="s">
        <v>226</v>
      </c>
      <c r="E3357" t="s">
        <v>52</v>
      </c>
      <c r="F3357" s="1">
        <v>42922</v>
      </c>
      <c r="G3357" s="1">
        <v>42923</v>
      </c>
      <c r="H3357">
        <v>0</v>
      </c>
      <c r="I3357" t="str">
        <f>VLOOKUP(pipeline!D3357,account,2,FALSE)</f>
        <v>medical</v>
      </c>
      <c r="J3357">
        <f t="shared" si="2472"/>
        <v>2017</v>
      </c>
      <c r="K3357">
        <f t="shared" si="2473"/>
        <v>4.54</v>
      </c>
      <c r="L3357">
        <f t="shared" si="2474"/>
        <v>9</v>
      </c>
      <c r="M3357" t="str">
        <f t="shared" si="2475"/>
        <v>United States</v>
      </c>
      <c r="N3357">
        <f t="shared" si="2476"/>
        <v>0</v>
      </c>
      <c r="O3357" t="str">
        <f t="shared" si="2477"/>
        <v>GTX</v>
      </c>
      <c r="P3357">
        <f t="shared" si="2478"/>
        <v>550</v>
      </c>
      <c r="Q3357" t="str">
        <f t="shared" si="2479"/>
        <v>Melvin Marxen</v>
      </c>
      <c r="R3357" t="str">
        <f t="shared" si="2480"/>
        <v>Central</v>
      </c>
    </row>
    <row r="3358" spans="1:18">
      <c r="A3358" t="s">
        <v>3522</v>
      </c>
      <c r="B3358" t="s">
        <v>28</v>
      </c>
      <c r="C3358" t="s">
        <v>59</v>
      </c>
      <c r="D3358" t="s">
        <v>241</v>
      </c>
      <c r="E3358" t="s">
        <v>50</v>
      </c>
      <c r="F3358" s="1">
        <v>42922</v>
      </c>
      <c r="G3358" s="1">
        <v>42923</v>
      </c>
      <c r="H3358">
        <v>5966</v>
      </c>
      <c r="I3358" t="str">
        <f>VLOOKUP(pipeline!D3358,account,2,FALSE)</f>
        <v>finance</v>
      </c>
      <c r="J3358">
        <f t="shared" si="2472"/>
        <v>1991</v>
      </c>
      <c r="K3358">
        <f t="shared" si="2473"/>
        <v>2819.5</v>
      </c>
      <c r="L3358">
        <f t="shared" si="2474"/>
        <v>7227</v>
      </c>
      <c r="M3358" t="str">
        <f t="shared" si="2475"/>
        <v>United States</v>
      </c>
      <c r="N3358" t="str">
        <f t="shared" si="2476"/>
        <v>Golddex</v>
      </c>
      <c r="O3358" t="str">
        <f t="shared" si="2477"/>
        <v>GTX</v>
      </c>
      <c r="P3358">
        <f t="shared" si="2478"/>
        <v>5482</v>
      </c>
      <c r="Q3358" t="str">
        <f t="shared" si="2479"/>
        <v>Melvin Marxen</v>
      </c>
      <c r="R3358" t="str">
        <f t="shared" si="2480"/>
        <v>Central</v>
      </c>
    </row>
    <row r="3359" spans="1:18">
      <c r="A3359" t="s">
        <v>3523</v>
      </c>
      <c r="B3359" t="s">
        <v>40</v>
      </c>
      <c r="C3359" t="s">
        <v>57</v>
      </c>
      <c r="D3359" t="s">
        <v>282</v>
      </c>
      <c r="E3359" t="s">
        <v>50</v>
      </c>
      <c r="F3359" s="1">
        <v>42922</v>
      </c>
      <c r="G3359" s="1">
        <v>42932</v>
      </c>
      <c r="H3359">
        <v>3452</v>
      </c>
      <c r="I3359" t="str">
        <f>VLOOKUP(pipeline!D3359,account,2,FALSE)</f>
        <v>medical</v>
      </c>
      <c r="J3359">
        <f t="shared" ref="J3359:J3368" si="2481">VLOOKUP(D3359,account,3,FALSE)</f>
        <v>1985</v>
      </c>
      <c r="K3359">
        <f t="shared" ref="K3359:K3368" si="2482">VLOOKUP(D3359,account,4,FALSE)</f>
        <v>2741.37</v>
      </c>
      <c r="L3359">
        <f t="shared" ref="L3359:L3368" si="2483">VLOOKUP(D3359,account,5,FALSE)</f>
        <v>9226</v>
      </c>
      <c r="M3359" t="str">
        <f t="shared" ref="M3359:M3368" si="2484">VLOOKUP(D3359,account,6,FALSE)</f>
        <v>United States</v>
      </c>
      <c r="N3359">
        <f t="shared" ref="N3359:N3368" si="2485">VLOOKUP(D3359,accounts,7,FALSE)</f>
        <v>0</v>
      </c>
      <c r="O3359" t="str">
        <f t="shared" ref="O3359:O3368" si="2486">VLOOKUP(C3359,products,2,FALSE)</f>
        <v>MG</v>
      </c>
      <c r="P3359">
        <f t="shared" ref="P3359:P3368" si="2487">VLOOKUP(C3359,products,3,FALSE)</f>
        <v>3393</v>
      </c>
      <c r="Q3359" t="str">
        <f t="shared" ref="Q3359:Q3368" si="2488">VLOOKUP(B3359,sales,2,FALSE)</f>
        <v>Summer Sewald</v>
      </c>
      <c r="R3359" t="str">
        <f t="shared" ref="R3359:R3368" si="2489">VLOOKUP(B3359,sales,3,FALSE)</f>
        <v>West</v>
      </c>
    </row>
    <row r="3360" spans="1:18">
      <c r="A3360" t="s">
        <v>3524</v>
      </c>
      <c r="B3360" t="s">
        <v>22</v>
      </c>
      <c r="C3360" t="s">
        <v>56</v>
      </c>
      <c r="D3360" t="s">
        <v>184</v>
      </c>
      <c r="E3360" t="s">
        <v>52</v>
      </c>
      <c r="F3360" s="1">
        <v>42922</v>
      </c>
      <c r="G3360" s="1">
        <v>42933</v>
      </c>
      <c r="H3360">
        <v>0</v>
      </c>
      <c r="I3360" t="str">
        <f>VLOOKUP(pipeline!D3360,account,2,FALSE)</f>
        <v>retail</v>
      </c>
      <c r="J3360">
        <f t="shared" si="2481"/>
        <v>1995</v>
      </c>
      <c r="K3360">
        <f t="shared" si="2482"/>
        <v>332.43</v>
      </c>
      <c r="L3360">
        <f t="shared" si="2483"/>
        <v>799</v>
      </c>
      <c r="M3360" t="str">
        <f t="shared" si="2484"/>
        <v>United States</v>
      </c>
      <c r="N3360">
        <f t="shared" si="2485"/>
        <v>0</v>
      </c>
      <c r="O3360" t="str">
        <f t="shared" si="2486"/>
        <v>MG</v>
      </c>
      <c r="P3360">
        <f t="shared" si="2487"/>
        <v>55</v>
      </c>
      <c r="Q3360" t="str">
        <f t="shared" si="2488"/>
        <v>Dustin Brinkmann</v>
      </c>
      <c r="R3360" t="str">
        <f t="shared" si="2489"/>
        <v>Central</v>
      </c>
    </row>
    <row r="3361" spans="1:18">
      <c r="A3361" t="s">
        <v>3525</v>
      </c>
      <c r="B3361" t="s">
        <v>22</v>
      </c>
      <c r="C3361" t="s">
        <v>57</v>
      </c>
      <c r="D3361" t="s">
        <v>143</v>
      </c>
      <c r="E3361" t="s">
        <v>52</v>
      </c>
      <c r="F3361" s="1">
        <v>42922</v>
      </c>
      <c r="G3361" s="1">
        <v>42929</v>
      </c>
      <c r="H3361">
        <v>0</v>
      </c>
      <c r="I3361" t="str">
        <f>VLOOKUP(pipeline!D3361,account,2,FALSE)</f>
        <v>finance</v>
      </c>
      <c r="J3361">
        <f t="shared" si="2481"/>
        <v>1987</v>
      </c>
      <c r="K3361">
        <f t="shared" si="2482"/>
        <v>1698.2</v>
      </c>
      <c r="L3361">
        <f t="shared" si="2483"/>
        <v>3798</v>
      </c>
      <c r="M3361" t="str">
        <f t="shared" si="2484"/>
        <v>United States</v>
      </c>
      <c r="N3361">
        <f t="shared" si="2485"/>
        <v>0</v>
      </c>
      <c r="O3361" t="str">
        <f t="shared" si="2486"/>
        <v>MG</v>
      </c>
      <c r="P3361">
        <f t="shared" si="2487"/>
        <v>3393</v>
      </c>
      <c r="Q3361" t="str">
        <f t="shared" si="2488"/>
        <v>Dustin Brinkmann</v>
      </c>
      <c r="R3361" t="str">
        <f t="shared" si="2489"/>
        <v>Central</v>
      </c>
    </row>
    <row r="3362" spans="1:18">
      <c r="A3362" t="s">
        <v>3526</v>
      </c>
      <c r="B3362" t="s">
        <v>16</v>
      </c>
      <c r="C3362" t="s">
        <v>55</v>
      </c>
      <c r="D3362" t="s">
        <v>282</v>
      </c>
      <c r="E3362" t="s">
        <v>52</v>
      </c>
      <c r="F3362" s="1">
        <v>42922</v>
      </c>
      <c r="G3362" s="1">
        <v>42927</v>
      </c>
      <c r="H3362">
        <v>0</v>
      </c>
      <c r="I3362" t="str">
        <f>VLOOKUP(pipeline!D3362,account,2,FALSE)</f>
        <v>medical</v>
      </c>
      <c r="J3362">
        <f t="shared" si="2481"/>
        <v>1985</v>
      </c>
      <c r="K3362">
        <f t="shared" si="2482"/>
        <v>2741.37</v>
      </c>
      <c r="L3362">
        <f t="shared" si="2483"/>
        <v>9226</v>
      </c>
      <c r="M3362" t="str">
        <f t="shared" si="2484"/>
        <v>United States</v>
      </c>
      <c r="N3362">
        <f t="shared" si="2485"/>
        <v>0</v>
      </c>
      <c r="O3362" t="str">
        <f t="shared" si="2486"/>
        <v>GTX</v>
      </c>
      <c r="P3362">
        <f t="shared" si="2487"/>
        <v>550</v>
      </c>
      <c r="Q3362" t="str">
        <f t="shared" si="2488"/>
        <v>Celia Rouche</v>
      </c>
      <c r="R3362" t="str">
        <f t="shared" si="2489"/>
        <v>West</v>
      </c>
    </row>
    <row r="3363" spans="1:18">
      <c r="A3363" t="s">
        <v>3527</v>
      </c>
      <c r="B3363" t="s">
        <v>17</v>
      </c>
      <c r="C3363" t="s">
        <v>55</v>
      </c>
      <c r="D3363" t="s">
        <v>205</v>
      </c>
      <c r="E3363" t="s">
        <v>50</v>
      </c>
      <c r="F3363" s="1">
        <v>42922</v>
      </c>
      <c r="G3363" s="1">
        <v>42929</v>
      </c>
      <c r="H3363">
        <v>583</v>
      </c>
      <c r="I3363" t="str">
        <f>VLOOKUP(pipeline!D3363,account,2,FALSE)</f>
        <v>telecommunications</v>
      </c>
      <c r="J3363">
        <f t="shared" si="2481"/>
        <v>1995</v>
      </c>
      <c r="K3363">
        <f t="shared" si="2482"/>
        <v>1825.82</v>
      </c>
      <c r="L3363">
        <f t="shared" si="2483"/>
        <v>5595</v>
      </c>
      <c r="M3363" t="str">
        <f t="shared" si="2484"/>
        <v>United States</v>
      </c>
      <c r="N3363" t="str">
        <f t="shared" si="2485"/>
        <v>Sonron</v>
      </c>
      <c r="O3363" t="str">
        <f t="shared" si="2486"/>
        <v>GTX</v>
      </c>
      <c r="P3363">
        <f t="shared" si="2487"/>
        <v>550</v>
      </c>
      <c r="Q3363" t="str">
        <f t="shared" si="2488"/>
        <v>Celia Rouche</v>
      </c>
      <c r="R3363" t="str">
        <f t="shared" si="2489"/>
        <v>West</v>
      </c>
    </row>
    <row r="3364" spans="1:18">
      <c r="A3364" t="s">
        <v>3528</v>
      </c>
      <c r="B3364" t="s">
        <v>10</v>
      </c>
      <c r="C3364" t="s">
        <v>56</v>
      </c>
      <c r="D3364" t="s">
        <v>189</v>
      </c>
      <c r="E3364" t="s">
        <v>52</v>
      </c>
      <c r="F3364" s="1">
        <v>42922</v>
      </c>
      <c r="G3364" s="1">
        <v>42932</v>
      </c>
      <c r="H3364">
        <v>0</v>
      </c>
      <c r="I3364" t="str">
        <f>VLOOKUP(pipeline!D3364,account,2,FALSE)</f>
        <v>employment</v>
      </c>
      <c r="J3364">
        <f t="shared" si="2481"/>
        <v>1997</v>
      </c>
      <c r="K3364">
        <f t="shared" si="2482"/>
        <v>882.12</v>
      </c>
      <c r="L3364">
        <f t="shared" si="2483"/>
        <v>2769</v>
      </c>
      <c r="M3364" t="str">
        <f t="shared" si="2484"/>
        <v>United States</v>
      </c>
      <c r="N3364">
        <f t="shared" si="2485"/>
        <v>0</v>
      </c>
      <c r="O3364" t="str">
        <f t="shared" si="2486"/>
        <v>MG</v>
      </c>
      <c r="P3364">
        <f t="shared" si="2487"/>
        <v>55</v>
      </c>
      <c r="Q3364" t="str">
        <f t="shared" si="2488"/>
        <v>Cara Losch</v>
      </c>
      <c r="R3364" t="str">
        <f t="shared" si="2489"/>
        <v>East</v>
      </c>
    </row>
    <row r="3365" spans="1:18">
      <c r="A3365" t="s">
        <v>3529</v>
      </c>
      <c r="B3365" t="s">
        <v>41</v>
      </c>
      <c r="C3365" t="s">
        <v>58</v>
      </c>
      <c r="D3365" t="s">
        <v>167</v>
      </c>
      <c r="E3365" t="s">
        <v>52</v>
      </c>
      <c r="F3365" s="1">
        <v>42922</v>
      </c>
      <c r="G3365" s="1">
        <v>42929</v>
      </c>
      <c r="H3365">
        <v>0</v>
      </c>
      <c r="I3365" t="str">
        <f>VLOOKUP(pipeline!D3365,account,2,FALSE)</f>
        <v>marketing</v>
      </c>
      <c r="J3365">
        <f t="shared" si="2481"/>
        <v>2000</v>
      </c>
      <c r="K3365">
        <f t="shared" si="2482"/>
        <v>2952.73</v>
      </c>
      <c r="L3365">
        <f t="shared" si="2483"/>
        <v>5107</v>
      </c>
      <c r="M3365" t="str">
        <f t="shared" si="2484"/>
        <v>United States</v>
      </c>
      <c r="N3365">
        <f t="shared" si="2485"/>
        <v>0</v>
      </c>
      <c r="O3365" t="str">
        <f t="shared" si="2486"/>
        <v>GTX</v>
      </c>
      <c r="P3365">
        <f t="shared" si="2487"/>
        <v>1096</v>
      </c>
      <c r="Q3365" t="str">
        <f t="shared" si="2488"/>
        <v>Summer Sewald</v>
      </c>
      <c r="R3365" t="str">
        <f t="shared" si="2489"/>
        <v>West</v>
      </c>
    </row>
    <row r="3366" spans="1:18">
      <c r="A3366" t="s">
        <v>3530</v>
      </c>
      <c r="B3366" t="s">
        <v>41</v>
      </c>
      <c r="C3366" t="s">
        <v>55</v>
      </c>
      <c r="D3366" t="s">
        <v>91</v>
      </c>
      <c r="E3366" t="s">
        <v>50</v>
      </c>
      <c r="F3366" s="1">
        <v>42922</v>
      </c>
      <c r="G3366" s="1">
        <v>43005</v>
      </c>
      <c r="H3366">
        <v>507</v>
      </c>
      <c r="I3366" t="str">
        <f>VLOOKUP(pipeline!D3366,account,2,FALSE)</f>
        <v>retail</v>
      </c>
      <c r="J3366">
        <f t="shared" si="2481"/>
        <v>1989</v>
      </c>
      <c r="K3366">
        <f t="shared" si="2482"/>
        <v>1388.67</v>
      </c>
      <c r="L3366">
        <f t="shared" si="2483"/>
        <v>3583</v>
      </c>
      <c r="M3366" t="str">
        <f t="shared" si="2484"/>
        <v>United States</v>
      </c>
      <c r="N3366">
        <f t="shared" si="2485"/>
        <v>0</v>
      </c>
      <c r="O3366" t="str">
        <f t="shared" si="2486"/>
        <v>GTX</v>
      </c>
      <c r="P3366">
        <f t="shared" si="2487"/>
        <v>550</v>
      </c>
      <c r="Q3366" t="str">
        <f t="shared" si="2488"/>
        <v>Summer Sewald</v>
      </c>
      <c r="R3366" t="str">
        <f t="shared" si="2489"/>
        <v>West</v>
      </c>
    </row>
    <row r="3367" spans="1:18">
      <c r="A3367" t="s">
        <v>3531</v>
      </c>
      <c r="B3367" t="s">
        <v>19</v>
      </c>
      <c r="C3367" t="s">
        <v>55</v>
      </c>
      <c r="D3367" t="s">
        <v>309</v>
      </c>
      <c r="E3367" t="s">
        <v>52</v>
      </c>
      <c r="F3367" s="1">
        <v>42923</v>
      </c>
      <c r="G3367" s="1">
        <v>42931</v>
      </c>
      <c r="H3367">
        <v>0</v>
      </c>
      <c r="I3367" t="str">
        <f>VLOOKUP(pipeline!D3367,account,2,FALSE)</f>
        <v>marketing</v>
      </c>
      <c r="J3367">
        <f t="shared" si="2481"/>
        <v>1986</v>
      </c>
      <c r="K3367">
        <f t="shared" si="2482"/>
        <v>2403.58</v>
      </c>
      <c r="L3367">
        <f t="shared" si="2483"/>
        <v>8801</v>
      </c>
      <c r="M3367" t="str">
        <f t="shared" si="2484"/>
        <v>United States</v>
      </c>
      <c r="N3367">
        <f t="shared" si="2485"/>
        <v>0</v>
      </c>
      <c r="O3367" t="str">
        <f t="shared" si="2486"/>
        <v>GTX</v>
      </c>
      <c r="P3367">
        <f t="shared" si="2487"/>
        <v>550</v>
      </c>
      <c r="Q3367" t="str">
        <f t="shared" si="2488"/>
        <v>Dustin Brinkmann</v>
      </c>
      <c r="R3367" t="str">
        <f t="shared" si="2489"/>
        <v>Central</v>
      </c>
    </row>
    <row r="3368" spans="1:18">
      <c r="A3368" t="s">
        <v>3532</v>
      </c>
      <c r="B3368" t="s">
        <v>19</v>
      </c>
      <c r="C3368" t="s">
        <v>56</v>
      </c>
      <c r="D3368" t="s">
        <v>170</v>
      </c>
      <c r="E3368" t="s">
        <v>52</v>
      </c>
      <c r="F3368" s="1">
        <v>42923</v>
      </c>
      <c r="G3368" s="1">
        <v>42929</v>
      </c>
      <c r="H3368">
        <v>0</v>
      </c>
      <c r="I3368" t="str">
        <f>VLOOKUP(pipeline!D3368,account,2,FALSE)</f>
        <v>technolgy</v>
      </c>
      <c r="J3368">
        <f t="shared" si="2481"/>
        <v>1987</v>
      </c>
      <c r="K3368">
        <f t="shared" si="2482"/>
        <v>2938.67</v>
      </c>
      <c r="L3368">
        <f t="shared" si="2483"/>
        <v>8775</v>
      </c>
      <c r="M3368" t="str">
        <f t="shared" si="2484"/>
        <v>Panama</v>
      </c>
      <c r="N3368">
        <f t="shared" si="2485"/>
        <v>0</v>
      </c>
      <c r="O3368" t="str">
        <f t="shared" si="2486"/>
        <v>MG</v>
      </c>
      <c r="P3368">
        <f t="shared" si="2487"/>
        <v>55</v>
      </c>
      <c r="Q3368" t="str">
        <f t="shared" si="2488"/>
        <v>Dustin Brinkmann</v>
      </c>
      <c r="R3368" t="str">
        <f t="shared" si="2489"/>
        <v>Central</v>
      </c>
    </row>
    <row r="3369" spans="1:18">
      <c r="A3369" t="s">
        <v>3533</v>
      </c>
      <c r="B3369" t="s">
        <v>31</v>
      </c>
      <c r="C3369" t="s">
        <v>55</v>
      </c>
      <c r="D3369" t="s">
        <v>214</v>
      </c>
      <c r="E3369" t="s">
        <v>50</v>
      </c>
      <c r="F3369" s="1">
        <v>42923</v>
      </c>
      <c r="G3369" s="1">
        <v>42925</v>
      </c>
      <c r="H3369">
        <v>574</v>
      </c>
      <c r="I3369" t="str">
        <f>VLOOKUP(pipeline!D3369,account,2,FALSE)</f>
        <v>medical</v>
      </c>
      <c r="J3369">
        <f t="shared" ref="J3369:J3391" si="2490">VLOOKUP(D3369,account,3,FALSE)</f>
        <v>1999</v>
      </c>
      <c r="K3369">
        <f t="shared" ref="K3369:K3391" si="2491">VLOOKUP(D3369,account,4,FALSE)</f>
        <v>251.41</v>
      </c>
      <c r="L3369">
        <f t="shared" ref="L3369:L3391" si="2492">VLOOKUP(D3369,account,5,FALSE)</f>
        <v>495</v>
      </c>
      <c r="M3369" t="str">
        <f t="shared" ref="M3369:M3391" si="2493">VLOOKUP(D3369,account,6,FALSE)</f>
        <v>United States</v>
      </c>
      <c r="N3369">
        <f t="shared" ref="N3369:N3391" si="2494">VLOOKUP(D3369,accounts,7,FALSE)</f>
        <v>0</v>
      </c>
      <c r="O3369" t="str">
        <f t="shared" ref="O3369:O3391" si="2495">VLOOKUP(C3369,products,2,FALSE)</f>
        <v>GTX</v>
      </c>
      <c r="P3369">
        <f t="shared" ref="P3369:P3377" si="2496">VLOOKUP(C3369,products,3,FALSE)</f>
        <v>550</v>
      </c>
      <c r="Q3369" t="str">
        <f t="shared" ref="Q3369:Q3377" si="2497">VLOOKUP(B3369,sales,2,FALSE)</f>
        <v>Rocco Neubert</v>
      </c>
      <c r="R3369" t="str">
        <f t="shared" ref="R3369:R3377" si="2498">VLOOKUP(B3369,sales,3,FALSE)</f>
        <v>East</v>
      </c>
    </row>
    <row r="3370" spans="1:18">
      <c r="A3370" t="s">
        <v>3534</v>
      </c>
      <c r="B3370" t="s">
        <v>32</v>
      </c>
      <c r="C3370" t="s">
        <v>58</v>
      </c>
      <c r="D3370" t="s">
        <v>200</v>
      </c>
      <c r="E3370" t="s">
        <v>53</v>
      </c>
      <c r="F3370" s="1">
        <v>42923</v>
      </c>
      <c r="I3370" t="str">
        <f>VLOOKUP(pipeline!D3370,account,2,FALSE)</f>
        <v>finance</v>
      </c>
      <c r="J3370">
        <f t="shared" si="2490"/>
        <v>1998</v>
      </c>
      <c r="K3370">
        <f t="shared" si="2491"/>
        <v>2022.14</v>
      </c>
      <c r="L3370">
        <f t="shared" si="2492"/>
        <v>5113</v>
      </c>
      <c r="M3370" t="str">
        <f t="shared" si="2493"/>
        <v>United States</v>
      </c>
      <c r="N3370">
        <f t="shared" si="2494"/>
        <v>0</v>
      </c>
      <c r="O3370" t="str">
        <f t="shared" si="2495"/>
        <v>GTX</v>
      </c>
      <c r="P3370">
        <f t="shared" si="2496"/>
        <v>1096</v>
      </c>
      <c r="Q3370" t="str">
        <f t="shared" si="2497"/>
        <v>Rocco Neubert</v>
      </c>
      <c r="R3370" t="str">
        <f t="shared" si="2498"/>
        <v>East</v>
      </c>
    </row>
    <row r="3371" spans="1:18">
      <c r="A3371" t="s">
        <v>3535</v>
      </c>
      <c r="B3371" t="s">
        <v>32</v>
      </c>
      <c r="C3371" t="s">
        <v>56</v>
      </c>
      <c r="D3371" t="s">
        <v>228</v>
      </c>
      <c r="E3371" t="s">
        <v>50</v>
      </c>
      <c r="F3371" s="1">
        <v>42923</v>
      </c>
      <c r="G3371" s="1">
        <v>42985</v>
      </c>
      <c r="H3371">
        <v>48</v>
      </c>
      <c r="I3371" t="str">
        <f>VLOOKUP(pipeline!D3371,account,2,FALSE)</f>
        <v>finance</v>
      </c>
      <c r="J3371">
        <f t="shared" si="2490"/>
        <v>1994</v>
      </c>
      <c r="K3371">
        <f t="shared" si="2491"/>
        <v>355.23</v>
      </c>
      <c r="L3371">
        <f t="shared" si="2492"/>
        <v>853</v>
      </c>
      <c r="M3371" t="str">
        <f t="shared" si="2493"/>
        <v>United States</v>
      </c>
      <c r="N3371">
        <f t="shared" si="2494"/>
        <v>0</v>
      </c>
      <c r="O3371" t="str">
        <f t="shared" si="2495"/>
        <v>MG</v>
      </c>
      <c r="P3371">
        <f t="shared" si="2496"/>
        <v>55</v>
      </c>
      <c r="Q3371" t="str">
        <f t="shared" si="2497"/>
        <v>Rocco Neubert</v>
      </c>
      <c r="R3371" t="str">
        <f t="shared" si="2498"/>
        <v>East</v>
      </c>
    </row>
    <row r="3372" spans="1:18">
      <c r="A3372" t="s">
        <v>3536</v>
      </c>
      <c r="B3372" t="s">
        <v>20</v>
      </c>
      <c r="C3372" t="s">
        <v>56</v>
      </c>
      <c r="D3372" t="s">
        <v>198</v>
      </c>
      <c r="E3372" t="s">
        <v>52</v>
      </c>
      <c r="F3372" s="1">
        <v>42923</v>
      </c>
      <c r="G3372" s="1">
        <v>42933</v>
      </c>
      <c r="H3372">
        <v>0</v>
      </c>
      <c r="I3372" t="str">
        <f>VLOOKUP(pipeline!D3372,account,2,FALSE)</f>
        <v>employment</v>
      </c>
      <c r="J3372">
        <f t="shared" si="2490"/>
        <v>1997</v>
      </c>
      <c r="K3372">
        <f t="shared" si="2491"/>
        <v>291.27</v>
      </c>
      <c r="L3372">
        <f t="shared" si="2492"/>
        <v>586</v>
      </c>
      <c r="M3372" t="str">
        <f t="shared" si="2493"/>
        <v>United States</v>
      </c>
      <c r="N3372">
        <f t="shared" si="2494"/>
        <v>0</v>
      </c>
      <c r="O3372" t="str">
        <f t="shared" si="2495"/>
        <v>MG</v>
      </c>
      <c r="P3372">
        <f t="shared" si="2496"/>
        <v>55</v>
      </c>
      <c r="Q3372" t="str">
        <f t="shared" si="2497"/>
        <v>Dustin Brinkmann</v>
      </c>
      <c r="R3372" t="str">
        <f t="shared" si="2498"/>
        <v>Central</v>
      </c>
    </row>
    <row r="3373" spans="1:18">
      <c r="A3373" t="s">
        <v>3537</v>
      </c>
      <c r="B3373" t="s">
        <v>20</v>
      </c>
      <c r="C3373" t="s">
        <v>55</v>
      </c>
      <c r="D3373" t="s">
        <v>290</v>
      </c>
      <c r="E3373" t="s">
        <v>50</v>
      </c>
      <c r="F3373" s="1">
        <v>42923</v>
      </c>
      <c r="G3373" s="1">
        <v>42931</v>
      </c>
      <c r="H3373">
        <v>458</v>
      </c>
      <c r="I3373" t="str">
        <f>VLOOKUP(pipeline!D3373,account,2,FALSE)</f>
        <v>medical</v>
      </c>
      <c r="J3373">
        <f t="shared" si="2490"/>
        <v>2002</v>
      </c>
      <c r="K3373">
        <f t="shared" si="2491"/>
        <v>3178.24</v>
      </c>
      <c r="L3373">
        <f t="shared" si="2492"/>
        <v>4540</v>
      </c>
      <c r="M3373" t="str">
        <f t="shared" si="2493"/>
        <v>United States</v>
      </c>
      <c r="N3373">
        <f t="shared" si="2494"/>
        <v>0</v>
      </c>
      <c r="O3373" t="str">
        <f t="shared" si="2495"/>
        <v>GTX</v>
      </c>
      <c r="P3373">
        <f t="shared" si="2496"/>
        <v>550</v>
      </c>
      <c r="Q3373" t="str">
        <f t="shared" si="2497"/>
        <v>Dustin Brinkmann</v>
      </c>
      <c r="R3373" t="str">
        <f t="shared" si="2498"/>
        <v>Central</v>
      </c>
    </row>
    <row r="3374" spans="1:18">
      <c r="A3374" t="s">
        <v>3538</v>
      </c>
      <c r="B3374" t="s">
        <v>20</v>
      </c>
      <c r="C3374" t="s">
        <v>59</v>
      </c>
      <c r="D3374" t="s">
        <v>85</v>
      </c>
      <c r="E3374" t="s">
        <v>50</v>
      </c>
      <c r="F3374" s="1">
        <v>42923</v>
      </c>
      <c r="G3374" s="1">
        <v>42996</v>
      </c>
      <c r="H3374">
        <v>5455</v>
      </c>
      <c r="I3374" t="str">
        <f>VLOOKUP(pipeline!D3374,account,2,FALSE)</f>
        <v>software</v>
      </c>
      <c r="J3374">
        <f t="shared" si="2490"/>
        <v>1998</v>
      </c>
      <c r="K3374">
        <f t="shared" si="2491"/>
        <v>2714.9</v>
      </c>
      <c r="L3374">
        <f t="shared" si="2492"/>
        <v>2641</v>
      </c>
      <c r="M3374" t="str">
        <f t="shared" si="2493"/>
        <v>United States</v>
      </c>
      <c r="N3374" t="str">
        <f t="shared" si="2494"/>
        <v>Acme Corporation</v>
      </c>
      <c r="O3374" t="str">
        <f t="shared" si="2495"/>
        <v>GTX</v>
      </c>
      <c r="P3374">
        <f t="shared" si="2496"/>
        <v>5482</v>
      </c>
      <c r="Q3374" t="str">
        <f t="shared" si="2497"/>
        <v>Dustin Brinkmann</v>
      </c>
      <c r="R3374" t="str">
        <f t="shared" si="2498"/>
        <v>Central</v>
      </c>
    </row>
    <row r="3375" spans="1:18">
      <c r="A3375" t="s">
        <v>3539</v>
      </c>
      <c r="B3375" t="s">
        <v>7</v>
      </c>
      <c r="C3375" t="s">
        <v>55</v>
      </c>
      <c r="D3375" t="s">
        <v>164</v>
      </c>
      <c r="E3375" t="s">
        <v>52</v>
      </c>
      <c r="F3375" s="1">
        <v>42923</v>
      </c>
      <c r="G3375" s="1">
        <v>42930</v>
      </c>
      <c r="H3375">
        <v>0</v>
      </c>
      <c r="I3375" t="str">
        <f>VLOOKUP(pipeline!D3375,account,2,FALSE)</f>
        <v>medical</v>
      </c>
      <c r="J3375">
        <f t="shared" si="2490"/>
        <v>1994</v>
      </c>
      <c r="K3375">
        <f t="shared" si="2491"/>
        <v>2818.38</v>
      </c>
      <c r="L3375">
        <f t="shared" si="2492"/>
        <v>6290</v>
      </c>
      <c r="M3375" t="str">
        <f t="shared" si="2493"/>
        <v>United States</v>
      </c>
      <c r="N3375">
        <f t="shared" si="2494"/>
        <v>0</v>
      </c>
      <c r="O3375" t="str">
        <f t="shared" si="2495"/>
        <v>GTX</v>
      </c>
      <c r="P3375">
        <f t="shared" si="2496"/>
        <v>550</v>
      </c>
      <c r="Q3375" t="str">
        <f t="shared" si="2497"/>
        <v>Cara Losch</v>
      </c>
      <c r="R3375" t="str">
        <f t="shared" si="2498"/>
        <v>East</v>
      </c>
    </row>
    <row r="3376" spans="1:18">
      <c r="A3376" t="s">
        <v>3540</v>
      </c>
      <c r="B3376" t="s">
        <v>7</v>
      </c>
      <c r="C3376" t="s">
        <v>59</v>
      </c>
      <c r="D3376" t="s">
        <v>174</v>
      </c>
      <c r="E3376" t="s">
        <v>50</v>
      </c>
      <c r="F3376" s="1">
        <v>42923</v>
      </c>
      <c r="G3376" s="1">
        <v>42995</v>
      </c>
      <c r="H3376">
        <v>5666</v>
      </c>
      <c r="I3376" t="str">
        <f>VLOOKUP(pipeline!D3376,account,2,FALSE)</f>
        <v>software</v>
      </c>
      <c r="J3376">
        <f t="shared" si="2490"/>
        <v>1982</v>
      </c>
      <c r="K3376">
        <f t="shared" si="2491"/>
        <v>11698.03</v>
      </c>
      <c r="L3376">
        <f t="shared" si="2492"/>
        <v>34288</v>
      </c>
      <c r="M3376" t="str">
        <f t="shared" si="2493"/>
        <v>United States</v>
      </c>
      <c r="N3376">
        <f t="shared" si="2494"/>
        <v>0</v>
      </c>
      <c r="O3376" t="str">
        <f t="shared" si="2495"/>
        <v>GTX</v>
      </c>
      <c r="P3376">
        <f t="shared" si="2496"/>
        <v>5482</v>
      </c>
      <c r="Q3376" t="str">
        <f t="shared" si="2497"/>
        <v>Cara Losch</v>
      </c>
      <c r="R3376" t="str">
        <f t="shared" si="2498"/>
        <v>East</v>
      </c>
    </row>
    <row r="3377" spans="1:18">
      <c r="A3377" t="s">
        <v>3541</v>
      </c>
      <c r="B3377" t="s">
        <v>33</v>
      </c>
      <c r="C3377" t="s">
        <v>58</v>
      </c>
      <c r="D3377" t="s">
        <v>627</v>
      </c>
      <c r="E3377" t="s">
        <v>50</v>
      </c>
      <c r="F3377" s="1">
        <v>42923</v>
      </c>
      <c r="G3377" s="1">
        <v>42925</v>
      </c>
      <c r="H3377">
        <v>1107</v>
      </c>
      <c r="I3377" t="str">
        <f>VLOOKUP(pipeline!D3377,account,2,FALSE)</f>
        <v>technolgy</v>
      </c>
      <c r="J3377">
        <f t="shared" si="2490"/>
        <v>1993</v>
      </c>
      <c r="K3377">
        <f t="shared" si="2491"/>
        <v>1242.32</v>
      </c>
      <c r="L3377">
        <f t="shared" si="2492"/>
        <v>3027</v>
      </c>
      <c r="M3377" t="str">
        <f t="shared" si="2493"/>
        <v>United States</v>
      </c>
      <c r="N3377" t="str">
        <f t="shared" si="2494"/>
        <v>Acme Corporation</v>
      </c>
      <c r="O3377" t="str">
        <f t="shared" si="2495"/>
        <v>GTX</v>
      </c>
      <c r="P3377">
        <f t="shared" si="2496"/>
        <v>1096</v>
      </c>
      <c r="Q3377" t="str">
        <f t="shared" si="2497"/>
        <v>Rocco Neubert</v>
      </c>
      <c r="R3377" t="str">
        <f t="shared" si="2498"/>
        <v>East</v>
      </c>
    </row>
    <row r="3378" spans="1:18">
      <c r="A3378" t="s">
        <v>3542</v>
      </c>
      <c r="B3378" t="s">
        <v>34</v>
      </c>
      <c r="C3378" t="s">
        <v>55</v>
      </c>
      <c r="D3378" t="s">
        <v>189</v>
      </c>
      <c r="E3378" t="s">
        <v>50</v>
      </c>
      <c r="F3378" s="1">
        <v>42923</v>
      </c>
      <c r="G3378" s="1">
        <v>42986</v>
      </c>
      <c r="H3378">
        <v>498</v>
      </c>
      <c r="I3378" t="str">
        <f>VLOOKUP(pipeline!D3378,account,2,FALSE)</f>
        <v>employment</v>
      </c>
      <c r="J3378">
        <f t="shared" si="2490"/>
        <v>1997</v>
      </c>
      <c r="K3378">
        <f t="shared" si="2491"/>
        <v>882.12</v>
      </c>
      <c r="L3378">
        <f t="shared" si="2492"/>
        <v>2769</v>
      </c>
      <c r="M3378" t="str">
        <f t="shared" si="2493"/>
        <v>United States</v>
      </c>
      <c r="N3378">
        <f t="shared" si="2494"/>
        <v>0</v>
      </c>
      <c r="O3378" t="str">
        <f t="shared" si="2495"/>
        <v>GTX</v>
      </c>
      <c r="P3378">
        <f t="shared" ref="P3378:P3386" si="2499">VLOOKUP(C3378,products,3,FALSE)</f>
        <v>550</v>
      </c>
      <c r="Q3378" t="str">
        <f t="shared" ref="Q3378:Q3386" si="2500">VLOOKUP(B3378,sales,2,FALSE)</f>
        <v>Rocco Neubert</v>
      </c>
      <c r="R3378" t="str">
        <f t="shared" ref="R3378:R3386" si="2501">VLOOKUP(B3378,sales,3,FALSE)</f>
        <v>East</v>
      </c>
    </row>
    <row r="3379" spans="1:18">
      <c r="A3379" t="s">
        <v>3543</v>
      </c>
      <c r="B3379" t="s">
        <v>13</v>
      </c>
      <c r="C3379" t="s">
        <v>57</v>
      </c>
      <c r="D3379" t="s">
        <v>87</v>
      </c>
      <c r="E3379" t="s">
        <v>52</v>
      </c>
      <c r="F3379" s="1">
        <v>42923</v>
      </c>
      <c r="G3379" s="1">
        <v>42985</v>
      </c>
      <c r="H3379">
        <v>0</v>
      </c>
      <c r="I3379" t="str">
        <f>VLOOKUP(pipeline!D3379,account,2,FALSE)</f>
        <v>services</v>
      </c>
      <c r="J3379">
        <f t="shared" si="2490"/>
        <v>1982</v>
      </c>
      <c r="K3379">
        <f t="shared" si="2491"/>
        <v>792.46</v>
      </c>
      <c r="L3379">
        <f t="shared" si="2492"/>
        <v>1299</v>
      </c>
      <c r="M3379" t="str">
        <f t="shared" si="2493"/>
        <v>United States</v>
      </c>
      <c r="N3379">
        <f t="shared" si="2494"/>
        <v>0</v>
      </c>
      <c r="O3379" t="str">
        <f t="shared" si="2495"/>
        <v>MG</v>
      </c>
      <c r="P3379">
        <f t="shared" si="2499"/>
        <v>3393</v>
      </c>
      <c r="Q3379" t="str">
        <f t="shared" si="2500"/>
        <v>Celia Rouche</v>
      </c>
      <c r="R3379" t="str">
        <f t="shared" si="2501"/>
        <v>West</v>
      </c>
    </row>
    <row r="3380" spans="1:18">
      <c r="A3380" t="s">
        <v>3544</v>
      </c>
      <c r="B3380" t="s">
        <v>27</v>
      </c>
      <c r="C3380" t="s">
        <v>56</v>
      </c>
      <c r="D3380" t="s">
        <v>208</v>
      </c>
      <c r="E3380" t="s">
        <v>50</v>
      </c>
      <c r="F3380" s="1">
        <v>42923</v>
      </c>
      <c r="G3380" s="1">
        <v>42927</v>
      </c>
      <c r="H3380">
        <v>64</v>
      </c>
      <c r="I3380" t="str">
        <f>VLOOKUP(pipeline!D3380,account,2,FALSE)</f>
        <v>software</v>
      </c>
      <c r="J3380">
        <f t="shared" si="2490"/>
        <v>1982</v>
      </c>
      <c r="K3380">
        <f t="shared" si="2491"/>
        <v>4618</v>
      </c>
      <c r="L3380">
        <f t="shared" si="2492"/>
        <v>10083</v>
      </c>
      <c r="M3380" t="str">
        <f t="shared" si="2493"/>
        <v>United States</v>
      </c>
      <c r="N3380">
        <f t="shared" si="2494"/>
        <v>0</v>
      </c>
      <c r="O3380" t="str">
        <f t="shared" si="2495"/>
        <v>MG</v>
      </c>
      <c r="P3380">
        <f t="shared" si="2499"/>
        <v>55</v>
      </c>
      <c r="Q3380" t="str">
        <f t="shared" si="2500"/>
        <v>Melvin Marxen</v>
      </c>
      <c r="R3380" t="str">
        <f t="shared" si="2501"/>
        <v>Central</v>
      </c>
    </row>
    <row r="3381" spans="1:18">
      <c r="A3381" t="s">
        <v>3545</v>
      </c>
      <c r="B3381" t="s">
        <v>38</v>
      </c>
      <c r="C3381" t="s">
        <v>57</v>
      </c>
      <c r="D3381" t="s">
        <v>266</v>
      </c>
      <c r="E3381" t="s">
        <v>52</v>
      </c>
      <c r="F3381" s="1">
        <v>42923</v>
      </c>
      <c r="G3381" s="1">
        <v>42925</v>
      </c>
      <c r="H3381">
        <v>0</v>
      </c>
      <c r="I3381" t="str">
        <f>VLOOKUP(pipeline!D3381,account,2,FALSE)</f>
        <v>finance</v>
      </c>
      <c r="J3381">
        <f t="shared" si="2490"/>
        <v>1993</v>
      </c>
      <c r="K3381">
        <f t="shared" si="2491"/>
        <v>7537.24</v>
      </c>
      <c r="L3381">
        <f t="shared" si="2492"/>
        <v>20293</v>
      </c>
      <c r="M3381" t="str">
        <f t="shared" si="2493"/>
        <v>United States</v>
      </c>
      <c r="N3381">
        <f t="shared" si="2494"/>
        <v>0</v>
      </c>
      <c r="O3381" t="str">
        <f t="shared" si="2495"/>
        <v>MG</v>
      </c>
      <c r="P3381">
        <f t="shared" si="2499"/>
        <v>3393</v>
      </c>
      <c r="Q3381" t="str">
        <f t="shared" si="2500"/>
        <v>Summer Sewald</v>
      </c>
      <c r="R3381" t="str">
        <f t="shared" si="2501"/>
        <v>West</v>
      </c>
    </row>
    <row r="3382" spans="1:18">
      <c r="A3382" t="s">
        <v>3546</v>
      </c>
      <c r="B3382" t="s">
        <v>39</v>
      </c>
      <c r="C3382" t="s">
        <v>59</v>
      </c>
      <c r="D3382" t="s">
        <v>149</v>
      </c>
      <c r="E3382" t="s">
        <v>53</v>
      </c>
      <c r="F3382" s="1">
        <v>42923</v>
      </c>
      <c r="I3382" t="str">
        <f>VLOOKUP(pipeline!D3382,account,2,FALSE)</f>
        <v>technolgy</v>
      </c>
      <c r="J3382">
        <f t="shared" si="2490"/>
        <v>2005</v>
      </c>
      <c r="K3382">
        <f t="shared" si="2491"/>
        <v>1520.66</v>
      </c>
      <c r="L3382">
        <f t="shared" si="2492"/>
        <v>1806</v>
      </c>
      <c r="M3382" t="str">
        <f t="shared" si="2493"/>
        <v>United States</v>
      </c>
      <c r="N3382">
        <f t="shared" si="2494"/>
        <v>0</v>
      </c>
      <c r="O3382" t="str">
        <f t="shared" si="2495"/>
        <v>GTX</v>
      </c>
      <c r="P3382">
        <f t="shared" si="2499"/>
        <v>5482</v>
      </c>
      <c r="Q3382" t="str">
        <f t="shared" si="2500"/>
        <v>Summer Sewald</v>
      </c>
      <c r="R3382" t="str">
        <f t="shared" si="2501"/>
        <v>West</v>
      </c>
    </row>
    <row r="3383" spans="1:18">
      <c r="A3383" t="s">
        <v>3547</v>
      </c>
      <c r="B3383" t="s">
        <v>39</v>
      </c>
      <c r="C3383" t="s">
        <v>55</v>
      </c>
      <c r="D3383" t="s">
        <v>210</v>
      </c>
      <c r="E3383" t="s">
        <v>52</v>
      </c>
      <c r="F3383" s="1">
        <v>42923</v>
      </c>
      <c r="G3383" s="1">
        <v>42925</v>
      </c>
      <c r="H3383">
        <v>0</v>
      </c>
      <c r="I3383" t="str">
        <f>VLOOKUP(pipeline!D3383,account,2,FALSE)</f>
        <v>technolgy</v>
      </c>
      <c r="J3383">
        <f t="shared" si="2490"/>
        <v>1980</v>
      </c>
      <c r="K3383">
        <f t="shared" si="2491"/>
        <v>7708.38</v>
      </c>
      <c r="L3383">
        <f t="shared" si="2492"/>
        <v>13756</v>
      </c>
      <c r="M3383" t="str">
        <f t="shared" si="2493"/>
        <v>United States</v>
      </c>
      <c r="N3383">
        <f t="shared" si="2494"/>
        <v>0</v>
      </c>
      <c r="O3383" t="str">
        <f t="shared" si="2495"/>
        <v>GTX</v>
      </c>
      <c r="P3383">
        <f t="shared" si="2499"/>
        <v>550</v>
      </c>
      <c r="Q3383" t="str">
        <f t="shared" si="2500"/>
        <v>Summer Sewald</v>
      </c>
      <c r="R3383" t="str">
        <f t="shared" si="2501"/>
        <v>West</v>
      </c>
    </row>
    <row r="3384" spans="1:18">
      <c r="A3384" t="s">
        <v>3548</v>
      </c>
      <c r="B3384" t="s">
        <v>39</v>
      </c>
      <c r="C3384" t="s">
        <v>55</v>
      </c>
      <c r="D3384" t="s">
        <v>103</v>
      </c>
      <c r="E3384" t="s">
        <v>50</v>
      </c>
      <c r="F3384" s="1">
        <v>42923</v>
      </c>
      <c r="G3384" s="1">
        <v>42925</v>
      </c>
      <c r="H3384">
        <v>565</v>
      </c>
      <c r="I3384" t="str">
        <f>VLOOKUP(pipeline!D3384,account,2,FALSE)</f>
        <v>employment</v>
      </c>
      <c r="J3384">
        <f t="shared" si="2490"/>
        <v>1988</v>
      </c>
      <c r="K3384">
        <f t="shared" si="2491"/>
        <v>2059.9</v>
      </c>
      <c r="L3384">
        <f t="shared" si="2492"/>
        <v>3644</v>
      </c>
      <c r="M3384" t="str">
        <f t="shared" si="2493"/>
        <v>United States</v>
      </c>
      <c r="N3384">
        <f t="shared" si="2494"/>
        <v>0</v>
      </c>
      <c r="O3384" t="str">
        <f t="shared" si="2495"/>
        <v>GTX</v>
      </c>
      <c r="P3384">
        <f t="shared" si="2499"/>
        <v>550</v>
      </c>
      <c r="Q3384" t="str">
        <f t="shared" si="2500"/>
        <v>Summer Sewald</v>
      </c>
      <c r="R3384" t="str">
        <f t="shared" si="2501"/>
        <v>West</v>
      </c>
    </row>
    <row r="3385" spans="1:18">
      <c r="A3385" t="s">
        <v>3549</v>
      </c>
      <c r="B3385" t="s">
        <v>39</v>
      </c>
      <c r="C3385" t="s">
        <v>55</v>
      </c>
      <c r="D3385" t="s">
        <v>174</v>
      </c>
      <c r="E3385" t="s">
        <v>50</v>
      </c>
      <c r="F3385" s="1">
        <v>42923</v>
      </c>
      <c r="G3385" s="1">
        <v>42933</v>
      </c>
      <c r="H3385">
        <v>579</v>
      </c>
      <c r="I3385" t="str">
        <f>VLOOKUP(pipeline!D3385,account,2,FALSE)</f>
        <v>software</v>
      </c>
      <c r="J3385">
        <f t="shared" si="2490"/>
        <v>1982</v>
      </c>
      <c r="K3385">
        <f t="shared" si="2491"/>
        <v>11698.03</v>
      </c>
      <c r="L3385">
        <f t="shared" si="2492"/>
        <v>34288</v>
      </c>
      <c r="M3385" t="str">
        <f t="shared" si="2493"/>
        <v>United States</v>
      </c>
      <c r="N3385">
        <f t="shared" si="2494"/>
        <v>0</v>
      </c>
      <c r="O3385" t="str">
        <f t="shared" si="2495"/>
        <v>GTX</v>
      </c>
      <c r="P3385">
        <f t="shared" si="2499"/>
        <v>550</v>
      </c>
      <c r="Q3385" t="str">
        <f t="shared" si="2500"/>
        <v>Summer Sewald</v>
      </c>
      <c r="R3385" t="str">
        <f t="shared" si="2501"/>
        <v>West</v>
      </c>
    </row>
    <row r="3386" spans="1:18">
      <c r="A3386" t="s">
        <v>3550</v>
      </c>
      <c r="B3386" t="s">
        <v>21</v>
      </c>
      <c r="C3386" t="s">
        <v>56</v>
      </c>
      <c r="D3386" t="s">
        <v>306</v>
      </c>
      <c r="E3386" t="s">
        <v>50</v>
      </c>
      <c r="F3386" s="1">
        <v>42923</v>
      </c>
      <c r="G3386" s="1">
        <v>42989</v>
      </c>
      <c r="H3386">
        <v>56</v>
      </c>
      <c r="I3386" t="str">
        <f>VLOOKUP(pipeline!D3386,account,2,FALSE)</f>
        <v>technolgy</v>
      </c>
      <c r="J3386">
        <f t="shared" si="2490"/>
        <v>1997</v>
      </c>
      <c r="K3386">
        <f t="shared" si="2491"/>
        <v>8170.38</v>
      </c>
      <c r="L3386">
        <f t="shared" si="2492"/>
        <v>16499</v>
      </c>
      <c r="M3386" t="str">
        <f t="shared" si="2493"/>
        <v>Korea</v>
      </c>
      <c r="N3386">
        <f t="shared" si="2494"/>
        <v>0</v>
      </c>
      <c r="O3386" t="str">
        <f t="shared" si="2495"/>
        <v>MG</v>
      </c>
      <c r="P3386">
        <f t="shared" si="2499"/>
        <v>55</v>
      </c>
      <c r="Q3386" t="str">
        <f t="shared" si="2500"/>
        <v>Dustin Brinkmann</v>
      </c>
      <c r="R3386" t="str">
        <f t="shared" si="2501"/>
        <v>Central</v>
      </c>
    </row>
    <row r="3387" spans="1:18">
      <c r="A3387" t="s">
        <v>3551</v>
      </c>
      <c r="B3387" t="s">
        <v>28</v>
      </c>
      <c r="C3387" t="s">
        <v>58</v>
      </c>
      <c r="D3387" t="s">
        <v>309</v>
      </c>
      <c r="E3387" t="s">
        <v>50</v>
      </c>
      <c r="F3387" s="1">
        <v>42923</v>
      </c>
      <c r="G3387" s="1">
        <v>42933</v>
      </c>
      <c r="H3387">
        <v>1193</v>
      </c>
      <c r="I3387" t="str">
        <f>VLOOKUP(pipeline!D3387,account,2,FALSE)</f>
        <v>marketing</v>
      </c>
      <c r="J3387">
        <f t="shared" si="2490"/>
        <v>1986</v>
      </c>
      <c r="K3387">
        <f t="shared" si="2491"/>
        <v>2403.58</v>
      </c>
      <c r="L3387">
        <f t="shared" si="2492"/>
        <v>8801</v>
      </c>
      <c r="M3387" t="str">
        <f t="shared" si="2493"/>
        <v>United States</v>
      </c>
      <c r="N3387">
        <f t="shared" si="2494"/>
        <v>0</v>
      </c>
      <c r="O3387" t="str">
        <f t="shared" si="2495"/>
        <v>GTX</v>
      </c>
      <c r="P3387">
        <f t="shared" ref="P3387:P3393" si="2502">VLOOKUP(C3387,products,3,FALSE)</f>
        <v>1096</v>
      </c>
      <c r="Q3387" t="str">
        <f t="shared" ref="Q3387:Q3393" si="2503">VLOOKUP(B3387,sales,2,FALSE)</f>
        <v>Melvin Marxen</v>
      </c>
      <c r="R3387" t="str">
        <f t="shared" ref="R3387:R3393" si="2504">VLOOKUP(B3387,sales,3,FALSE)</f>
        <v>Central</v>
      </c>
    </row>
    <row r="3388" spans="1:18">
      <c r="A3388" t="s">
        <v>3552</v>
      </c>
      <c r="B3388" t="s">
        <v>22</v>
      </c>
      <c r="C3388" t="s">
        <v>55</v>
      </c>
      <c r="D3388" t="s">
        <v>238</v>
      </c>
      <c r="E3388" t="s">
        <v>52</v>
      </c>
      <c r="F3388" s="1">
        <v>42923</v>
      </c>
      <c r="G3388" s="1">
        <v>42931</v>
      </c>
      <c r="H3388">
        <v>0</v>
      </c>
      <c r="I3388" t="str">
        <f>VLOOKUP(pipeline!D3388,account,2,FALSE)</f>
        <v>marketing</v>
      </c>
      <c r="J3388">
        <f t="shared" si="2490"/>
        <v>2012</v>
      </c>
      <c r="K3388">
        <f t="shared" si="2491"/>
        <v>45.39</v>
      </c>
      <c r="L3388">
        <f t="shared" si="2492"/>
        <v>100</v>
      </c>
      <c r="M3388" t="str">
        <f t="shared" si="2493"/>
        <v>United States</v>
      </c>
      <c r="N3388" t="str">
        <f t="shared" si="2494"/>
        <v>Inity</v>
      </c>
      <c r="O3388" t="str">
        <f t="shared" si="2495"/>
        <v>GTX</v>
      </c>
      <c r="P3388">
        <f t="shared" si="2502"/>
        <v>550</v>
      </c>
      <c r="Q3388" t="str">
        <f t="shared" si="2503"/>
        <v>Dustin Brinkmann</v>
      </c>
      <c r="R3388" t="str">
        <f t="shared" si="2504"/>
        <v>Central</v>
      </c>
    </row>
    <row r="3389" spans="1:18">
      <c r="A3389" t="s">
        <v>3553</v>
      </c>
      <c r="B3389" t="s">
        <v>29</v>
      </c>
      <c r="C3389" t="s">
        <v>58</v>
      </c>
      <c r="D3389" t="s">
        <v>297</v>
      </c>
      <c r="E3389" t="s">
        <v>50</v>
      </c>
      <c r="F3389" s="1">
        <v>42923</v>
      </c>
      <c r="G3389" s="1">
        <v>42927</v>
      </c>
      <c r="H3389">
        <v>1088</v>
      </c>
      <c r="I3389" t="str">
        <f>VLOOKUP(pipeline!D3389,account,2,FALSE)</f>
        <v>medical</v>
      </c>
      <c r="J3389">
        <f t="shared" si="2490"/>
        <v>1986</v>
      </c>
      <c r="K3389">
        <f t="shared" si="2491"/>
        <v>647.18</v>
      </c>
      <c r="L3389">
        <f t="shared" si="2492"/>
        <v>1185</v>
      </c>
      <c r="M3389" t="str">
        <f t="shared" si="2493"/>
        <v>Kenya</v>
      </c>
      <c r="N3389">
        <f t="shared" si="2494"/>
        <v>0</v>
      </c>
      <c r="O3389" t="str">
        <f t="shared" si="2495"/>
        <v>GTX</v>
      </c>
      <c r="P3389">
        <f t="shared" si="2502"/>
        <v>1096</v>
      </c>
      <c r="Q3389" t="str">
        <f t="shared" si="2503"/>
        <v>Melvin Marxen</v>
      </c>
      <c r="R3389" t="str">
        <f t="shared" si="2504"/>
        <v>Central</v>
      </c>
    </row>
    <row r="3390" spans="1:18">
      <c r="A3390" t="s">
        <v>3554</v>
      </c>
      <c r="B3390" t="s">
        <v>35</v>
      </c>
      <c r="C3390" t="s">
        <v>58</v>
      </c>
      <c r="D3390" t="s">
        <v>124</v>
      </c>
      <c r="E3390" t="s">
        <v>52</v>
      </c>
      <c r="F3390" s="1">
        <v>42923</v>
      </c>
      <c r="G3390" s="1">
        <v>42995</v>
      </c>
      <c r="H3390">
        <v>0</v>
      </c>
      <c r="I3390" t="str">
        <f>VLOOKUP(pipeline!D3390,account,2,FALSE)</f>
        <v>entertainment</v>
      </c>
      <c r="J3390">
        <f t="shared" si="2490"/>
        <v>1989</v>
      </c>
      <c r="K3390">
        <f t="shared" si="2491"/>
        <v>3838.39</v>
      </c>
      <c r="L3390">
        <f t="shared" si="2492"/>
        <v>8274</v>
      </c>
      <c r="M3390" t="str">
        <f t="shared" si="2493"/>
        <v>United States</v>
      </c>
      <c r="N3390">
        <f t="shared" si="2494"/>
        <v>0</v>
      </c>
      <c r="O3390" t="str">
        <f t="shared" si="2495"/>
        <v>GTX</v>
      </c>
      <c r="P3390">
        <f t="shared" si="2502"/>
        <v>1096</v>
      </c>
      <c r="Q3390" t="str">
        <f t="shared" si="2503"/>
        <v>Rocco Neubert</v>
      </c>
      <c r="R3390" t="str">
        <f t="shared" si="2504"/>
        <v>East</v>
      </c>
    </row>
    <row r="3391" spans="1:18">
      <c r="A3391" t="s">
        <v>3555</v>
      </c>
      <c r="B3391" t="s">
        <v>16</v>
      </c>
      <c r="C3391" t="s">
        <v>56</v>
      </c>
      <c r="D3391" t="s">
        <v>266</v>
      </c>
      <c r="E3391" t="s">
        <v>50</v>
      </c>
      <c r="F3391" s="1">
        <v>42923</v>
      </c>
      <c r="G3391" s="1">
        <v>42989</v>
      </c>
      <c r="H3391">
        <v>58</v>
      </c>
      <c r="I3391" t="str">
        <f>VLOOKUP(pipeline!D3391,account,2,FALSE)</f>
        <v>finance</v>
      </c>
      <c r="J3391">
        <f t="shared" si="2490"/>
        <v>1993</v>
      </c>
      <c r="K3391">
        <f t="shared" si="2491"/>
        <v>7537.24</v>
      </c>
      <c r="L3391">
        <f t="shared" si="2492"/>
        <v>20293</v>
      </c>
      <c r="M3391" t="str">
        <f t="shared" si="2493"/>
        <v>United States</v>
      </c>
      <c r="N3391">
        <f t="shared" si="2494"/>
        <v>0</v>
      </c>
      <c r="O3391" t="str">
        <f t="shared" si="2495"/>
        <v>MG</v>
      </c>
      <c r="P3391">
        <f t="shared" si="2502"/>
        <v>55</v>
      </c>
      <c r="Q3391" t="str">
        <f t="shared" si="2503"/>
        <v>Celia Rouche</v>
      </c>
      <c r="R3391" t="str">
        <f t="shared" si="2504"/>
        <v>West</v>
      </c>
    </row>
    <row r="3392" spans="1:18">
      <c r="A3392" t="s">
        <v>3556</v>
      </c>
      <c r="B3392" t="s">
        <v>17</v>
      </c>
      <c r="C3392" t="s">
        <v>57</v>
      </c>
      <c r="D3392" t="s">
        <v>151</v>
      </c>
      <c r="E3392" t="s">
        <v>52</v>
      </c>
      <c r="F3392" s="1">
        <v>42923</v>
      </c>
      <c r="G3392" s="1">
        <v>42925</v>
      </c>
      <c r="H3392">
        <v>0</v>
      </c>
      <c r="I3392" t="str">
        <f>VLOOKUP(pipeline!D3392,account,2,FALSE)</f>
        <v>finance</v>
      </c>
      <c r="J3392">
        <f>VLOOKUP(D3392,account,3,FALSE)</f>
        <v>2008</v>
      </c>
      <c r="K3392">
        <f>VLOOKUP(D3392,account,4,FALSE)</f>
        <v>52.5</v>
      </c>
      <c r="L3392">
        <f>VLOOKUP(D3392,account,5,FALSE)</f>
        <v>165</v>
      </c>
      <c r="M3392" t="str">
        <f>VLOOKUP(D3392,account,6,FALSE)</f>
        <v>United States</v>
      </c>
      <c r="N3392">
        <f>VLOOKUP(D3392,accounts,7,FALSE)</f>
        <v>0</v>
      </c>
      <c r="O3392" t="str">
        <f>VLOOKUP(C3392,products,2,FALSE)</f>
        <v>MG</v>
      </c>
      <c r="P3392">
        <f t="shared" si="2502"/>
        <v>3393</v>
      </c>
      <c r="Q3392" t="str">
        <f t="shared" si="2503"/>
        <v>Celia Rouche</v>
      </c>
      <c r="R3392" t="str">
        <f t="shared" si="2504"/>
        <v>West</v>
      </c>
    </row>
    <row r="3393" spans="1:18">
      <c r="A3393" t="s">
        <v>3557</v>
      </c>
      <c r="B3393" t="s">
        <v>17</v>
      </c>
      <c r="C3393" t="s">
        <v>59</v>
      </c>
      <c r="D3393" t="s">
        <v>134</v>
      </c>
      <c r="E3393" t="s">
        <v>50</v>
      </c>
      <c r="F3393" s="1">
        <v>42923</v>
      </c>
      <c r="G3393" s="1">
        <v>42929</v>
      </c>
      <c r="H3393">
        <v>4466</v>
      </c>
      <c r="I3393" t="str">
        <f>VLOOKUP(pipeline!D3393,account,2,FALSE)</f>
        <v>services</v>
      </c>
      <c r="J3393">
        <f>VLOOKUP(D3393,account,3,FALSE)</f>
        <v>2003</v>
      </c>
      <c r="K3393">
        <f>VLOOKUP(D3393,account,4,FALSE)</f>
        <v>692.19</v>
      </c>
      <c r="L3393">
        <f>VLOOKUP(D3393,account,5,FALSE)</f>
        <v>1922</v>
      </c>
      <c r="M3393" t="str">
        <f>VLOOKUP(D3393,account,6,FALSE)</f>
        <v>United States</v>
      </c>
      <c r="N3393">
        <f>VLOOKUP(D3393,accounts,7,FALSE)</f>
        <v>0</v>
      </c>
      <c r="O3393" t="str">
        <f>VLOOKUP(C3393,products,2,FALSE)</f>
        <v>GTX</v>
      </c>
      <c r="P3393">
        <f t="shared" si="2502"/>
        <v>5482</v>
      </c>
      <c r="Q3393" t="str">
        <f t="shared" si="2503"/>
        <v>Celia Rouche</v>
      </c>
      <c r="R3393" t="str">
        <f t="shared" si="2504"/>
        <v>West</v>
      </c>
    </row>
    <row r="3394" spans="1:18">
      <c r="A3394" t="s">
        <v>3558</v>
      </c>
      <c r="B3394" t="s">
        <v>10</v>
      </c>
      <c r="C3394" t="s">
        <v>55</v>
      </c>
      <c r="D3394" t="s">
        <v>191</v>
      </c>
      <c r="E3394" t="s">
        <v>52</v>
      </c>
      <c r="F3394" s="1">
        <v>42923</v>
      </c>
      <c r="G3394" s="1">
        <v>42930</v>
      </c>
      <c r="H3394">
        <v>0</v>
      </c>
      <c r="I3394" t="str">
        <f>VLOOKUP(pipeline!D3394,account,2,FALSE)</f>
        <v>retail</v>
      </c>
      <c r="J3394">
        <f t="shared" ref="J3394:J3406" si="2505">VLOOKUP(D3394,account,3,FALSE)</f>
        <v>2004</v>
      </c>
      <c r="K3394">
        <f t="shared" ref="K3394:K3406" si="2506">VLOOKUP(D3394,account,4,FALSE)</f>
        <v>702.72</v>
      </c>
      <c r="L3394">
        <f t="shared" ref="L3394:L3406" si="2507">VLOOKUP(D3394,account,5,FALSE)</f>
        <v>1831</v>
      </c>
      <c r="M3394" t="str">
        <f t="shared" ref="M3394:M3406" si="2508">VLOOKUP(D3394,account,6,FALSE)</f>
        <v>United States</v>
      </c>
      <c r="N3394">
        <f t="shared" ref="N3394:N3406" si="2509">VLOOKUP(D3394,accounts,7,FALSE)</f>
        <v>0</v>
      </c>
      <c r="O3394" t="str">
        <f t="shared" ref="O3394:O3406" si="2510">VLOOKUP(C3394,products,2,FALSE)</f>
        <v>GTX</v>
      </c>
      <c r="P3394">
        <f t="shared" ref="P3394:P3401" si="2511">VLOOKUP(C3394,products,3,FALSE)</f>
        <v>550</v>
      </c>
      <c r="Q3394" t="str">
        <f t="shared" ref="Q3394:Q3401" si="2512">VLOOKUP(B3394,sales,2,FALSE)</f>
        <v>Cara Losch</v>
      </c>
      <c r="R3394" t="str">
        <f t="shared" ref="R3394:R3401" si="2513">VLOOKUP(B3394,sales,3,FALSE)</f>
        <v>East</v>
      </c>
    </row>
    <row r="3395" spans="1:18">
      <c r="A3395" t="s">
        <v>3559</v>
      </c>
      <c r="B3395" t="s">
        <v>10</v>
      </c>
      <c r="C3395" t="s">
        <v>57</v>
      </c>
      <c r="D3395" t="s">
        <v>124</v>
      </c>
      <c r="E3395" t="s">
        <v>52</v>
      </c>
      <c r="F3395" s="1">
        <v>42923</v>
      </c>
      <c r="G3395" s="1">
        <v>42931</v>
      </c>
      <c r="H3395">
        <v>0</v>
      </c>
      <c r="I3395" t="str">
        <f>VLOOKUP(pipeline!D3395,account,2,FALSE)</f>
        <v>entertainment</v>
      </c>
      <c r="J3395">
        <f t="shared" si="2505"/>
        <v>1989</v>
      </c>
      <c r="K3395">
        <f t="shared" si="2506"/>
        <v>3838.39</v>
      </c>
      <c r="L3395">
        <f t="shared" si="2507"/>
        <v>8274</v>
      </c>
      <c r="M3395" t="str">
        <f t="shared" si="2508"/>
        <v>United States</v>
      </c>
      <c r="N3395">
        <f t="shared" si="2509"/>
        <v>0</v>
      </c>
      <c r="O3395" t="str">
        <f t="shared" si="2510"/>
        <v>MG</v>
      </c>
      <c r="P3395">
        <f t="shared" si="2511"/>
        <v>3393</v>
      </c>
      <c r="Q3395" t="str">
        <f t="shared" si="2512"/>
        <v>Cara Losch</v>
      </c>
      <c r="R3395" t="str">
        <f t="shared" si="2513"/>
        <v>East</v>
      </c>
    </row>
    <row r="3396" spans="1:18">
      <c r="A3396" t="s">
        <v>3560</v>
      </c>
      <c r="B3396" t="s">
        <v>19</v>
      </c>
      <c r="C3396" t="s">
        <v>56</v>
      </c>
      <c r="D3396" t="s">
        <v>141</v>
      </c>
      <c r="E3396" t="s">
        <v>50</v>
      </c>
      <c r="F3396" s="1">
        <v>42924</v>
      </c>
      <c r="G3396" s="1">
        <v>43045</v>
      </c>
      <c r="H3396">
        <v>55</v>
      </c>
      <c r="I3396" t="str">
        <f>VLOOKUP(pipeline!D3396,account,2,FALSE)</f>
        <v>telecommunications</v>
      </c>
      <c r="J3396">
        <f t="shared" si="2505"/>
        <v>2007</v>
      </c>
      <c r="K3396">
        <f t="shared" si="2506"/>
        <v>86.68</v>
      </c>
      <c r="L3396">
        <f t="shared" si="2507"/>
        <v>187</v>
      </c>
      <c r="M3396" t="str">
        <f t="shared" si="2508"/>
        <v>United States</v>
      </c>
      <c r="N3396" t="str">
        <f t="shared" si="2509"/>
        <v>Sonron</v>
      </c>
      <c r="O3396" t="str">
        <f t="shared" si="2510"/>
        <v>MG</v>
      </c>
      <c r="P3396">
        <f t="shared" si="2511"/>
        <v>55</v>
      </c>
      <c r="Q3396" t="str">
        <f t="shared" si="2512"/>
        <v>Dustin Brinkmann</v>
      </c>
      <c r="R3396" t="str">
        <f t="shared" si="2513"/>
        <v>Central</v>
      </c>
    </row>
    <row r="3397" spans="1:18">
      <c r="A3397" t="s">
        <v>3561</v>
      </c>
      <c r="B3397" t="s">
        <v>31</v>
      </c>
      <c r="C3397" t="s">
        <v>55</v>
      </c>
      <c r="D3397" t="s">
        <v>158</v>
      </c>
      <c r="E3397" t="s">
        <v>53</v>
      </c>
      <c r="F3397" s="1">
        <v>42924</v>
      </c>
      <c r="I3397" t="str">
        <f>VLOOKUP(pipeline!D3397,account,2,FALSE)</f>
        <v>finance</v>
      </c>
      <c r="J3397">
        <f t="shared" si="2505"/>
        <v>2006</v>
      </c>
      <c r="K3397">
        <f t="shared" si="2506"/>
        <v>1102.43</v>
      </c>
      <c r="L3397">
        <f t="shared" si="2507"/>
        <v>1759</v>
      </c>
      <c r="M3397" t="str">
        <f t="shared" si="2508"/>
        <v>United States</v>
      </c>
      <c r="N3397">
        <f t="shared" si="2509"/>
        <v>0</v>
      </c>
      <c r="O3397" t="str">
        <f t="shared" si="2510"/>
        <v>GTX</v>
      </c>
      <c r="P3397">
        <f t="shared" si="2511"/>
        <v>550</v>
      </c>
      <c r="Q3397" t="str">
        <f t="shared" si="2512"/>
        <v>Rocco Neubert</v>
      </c>
      <c r="R3397" t="str">
        <f t="shared" si="2513"/>
        <v>East</v>
      </c>
    </row>
    <row r="3398" spans="1:18">
      <c r="A3398" t="s">
        <v>3562</v>
      </c>
      <c r="B3398" t="s">
        <v>32</v>
      </c>
      <c r="C3398" t="s">
        <v>58</v>
      </c>
      <c r="D3398" t="s">
        <v>381</v>
      </c>
      <c r="E3398" t="s">
        <v>52</v>
      </c>
      <c r="F3398" s="1">
        <v>42924</v>
      </c>
      <c r="G3398" s="1">
        <v>42931</v>
      </c>
      <c r="H3398">
        <v>0</v>
      </c>
      <c r="I3398" t="str">
        <f>VLOOKUP(pipeline!D3398,account,2,FALSE)</f>
        <v>marketing</v>
      </c>
      <c r="J3398">
        <f t="shared" si="2505"/>
        <v>1999</v>
      </c>
      <c r="K3398">
        <f t="shared" si="2506"/>
        <v>1197.44</v>
      </c>
      <c r="L3398">
        <f t="shared" si="2507"/>
        <v>2570</v>
      </c>
      <c r="M3398" t="str">
        <f t="shared" si="2508"/>
        <v>United States</v>
      </c>
      <c r="N3398">
        <f t="shared" si="2509"/>
        <v>0</v>
      </c>
      <c r="O3398" t="str">
        <f t="shared" si="2510"/>
        <v>GTX</v>
      </c>
      <c r="P3398">
        <f t="shared" si="2511"/>
        <v>1096</v>
      </c>
      <c r="Q3398" t="str">
        <f t="shared" si="2512"/>
        <v>Rocco Neubert</v>
      </c>
      <c r="R3398" t="str">
        <f t="shared" si="2513"/>
        <v>East</v>
      </c>
    </row>
    <row r="3399" spans="1:18">
      <c r="A3399" t="s">
        <v>3563</v>
      </c>
      <c r="B3399" t="s">
        <v>32</v>
      </c>
      <c r="C3399" t="s">
        <v>58</v>
      </c>
      <c r="D3399" t="s">
        <v>210</v>
      </c>
      <c r="E3399" t="s">
        <v>50</v>
      </c>
      <c r="F3399" s="1">
        <v>42924</v>
      </c>
      <c r="G3399" s="1">
        <v>42932</v>
      </c>
      <c r="H3399">
        <v>861</v>
      </c>
      <c r="I3399" t="str">
        <f>VLOOKUP(pipeline!D3399,account,2,FALSE)</f>
        <v>technolgy</v>
      </c>
      <c r="J3399">
        <f t="shared" si="2505"/>
        <v>1980</v>
      </c>
      <c r="K3399">
        <f t="shared" si="2506"/>
        <v>7708.38</v>
      </c>
      <c r="L3399">
        <f t="shared" si="2507"/>
        <v>13756</v>
      </c>
      <c r="M3399" t="str">
        <f t="shared" si="2508"/>
        <v>United States</v>
      </c>
      <c r="N3399">
        <f t="shared" si="2509"/>
        <v>0</v>
      </c>
      <c r="O3399" t="str">
        <f t="shared" si="2510"/>
        <v>GTX</v>
      </c>
      <c r="P3399">
        <f t="shared" si="2511"/>
        <v>1096</v>
      </c>
      <c r="Q3399" t="str">
        <f t="shared" si="2512"/>
        <v>Rocco Neubert</v>
      </c>
      <c r="R3399" t="str">
        <f t="shared" si="2513"/>
        <v>East</v>
      </c>
    </row>
    <row r="3400" spans="1:18">
      <c r="A3400" t="s">
        <v>3564</v>
      </c>
      <c r="B3400" t="s">
        <v>7</v>
      </c>
      <c r="C3400" t="s">
        <v>55</v>
      </c>
      <c r="D3400" t="s">
        <v>132</v>
      </c>
      <c r="E3400" t="s">
        <v>53</v>
      </c>
      <c r="F3400" s="1">
        <v>42924</v>
      </c>
      <c r="I3400" t="str">
        <f>VLOOKUP(pipeline!D3400,account,2,FALSE)</f>
        <v>technolgy</v>
      </c>
      <c r="J3400">
        <f t="shared" si="2505"/>
        <v>1996</v>
      </c>
      <c r="K3400">
        <f t="shared" si="2506"/>
        <v>1100.04</v>
      </c>
      <c r="L3400">
        <f t="shared" si="2507"/>
        <v>2822</v>
      </c>
      <c r="M3400" t="str">
        <f t="shared" si="2508"/>
        <v>United States</v>
      </c>
      <c r="N3400">
        <f t="shared" si="2509"/>
        <v>0</v>
      </c>
      <c r="O3400" t="str">
        <f t="shared" si="2510"/>
        <v>GTX</v>
      </c>
      <c r="P3400">
        <f t="shared" si="2511"/>
        <v>550</v>
      </c>
      <c r="Q3400" t="str">
        <f t="shared" si="2512"/>
        <v>Cara Losch</v>
      </c>
      <c r="R3400" t="str">
        <f t="shared" si="2513"/>
        <v>East</v>
      </c>
    </row>
    <row r="3401" spans="1:18">
      <c r="A3401" t="s">
        <v>3565</v>
      </c>
      <c r="B3401" t="s">
        <v>7</v>
      </c>
      <c r="C3401" t="s">
        <v>57</v>
      </c>
      <c r="D3401" t="s">
        <v>223</v>
      </c>
      <c r="E3401" t="s">
        <v>52</v>
      </c>
      <c r="F3401" s="1">
        <v>42924</v>
      </c>
      <c r="G3401" s="1">
        <v>42925</v>
      </c>
      <c r="H3401">
        <v>0</v>
      </c>
      <c r="I3401" t="str">
        <f>VLOOKUP(pipeline!D3401,account,2,FALSE)</f>
        <v>retail</v>
      </c>
      <c r="J3401">
        <f t="shared" si="2505"/>
        <v>2003</v>
      </c>
      <c r="K3401">
        <f t="shared" si="2506"/>
        <v>1419.98</v>
      </c>
      <c r="L3401">
        <f t="shared" si="2507"/>
        <v>4018</v>
      </c>
      <c r="M3401" t="str">
        <f t="shared" si="2508"/>
        <v>United States</v>
      </c>
      <c r="N3401">
        <f t="shared" si="2509"/>
        <v>0</v>
      </c>
      <c r="O3401" t="str">
        <f t="shared" si="2510"/>
        <v>MG</v>
      </c>
      <c r="P3401">
        <f t="shared" si="2511"/>
        <v>3393</v>
      </c>
      <c r="Q3401" t="str">
        <f t="shared" si="2512"/>
        <v>Cara Losch</v>
      </c>
      <c r="R3401" t="str">
        <f t="shared" si="2513"/>
        <v>East</v>
      </c>
    </row>
    <row r="3402" spans="1:18">
      <c r="A3402" t="s">
        <v>3566</v>
      </c>
      <c r="B3402" t="s">
        <v>25</v>
      </c>
      <c r="C3402" t="s">
        <v>56</v>
      </c>
      <c r="D3402" t="s">
        <v>297</v>
      </c>
      <c r="E3402" t="s">
        <v>50</v>
      </c>
      <c r="F3402" s="1">
        <v>42924</v>
      </c>
      <c r="G3402" s="1">
        <v>42932</v>
      </c>
      <c r="H3402">
        <v>54</v>
      </c>
      <c r="I3402" t="str">
        <f>VLOOKUP(pipeline!D3402,account,2,FALSE)</f>
        <v>medical</v>
      </c>
      <c r="J3402">
        <f t="shared" si="2505"/>
        <v>1986</v>
      </c>
      <c r="K3402">
        <f t="shared" si="2506"/>
        <v>647.18</v>
      </c>
      <c r="L3402">
        <f t="shared" si="2507"/>
        <v>1185</v>
      </c>
      <c r="M3402" t="str">
        <f t="shared" si="2508"/>
        <v>Kenya</v>
      </c>
      <c r="N3402">
        <f t="shared" si="2509"/>
        <v>0</v>
      </c>
      <c r="O3402" t="str">
        <f t="shared" si="2510"/>
        <v>MG</v>
      </c>
      <c r="P3402">
        <f>VLOOKUP(C3402,products,3,FALSE)</f>
        <v>55</v>
      </c>
      <c r="Q3402" t="str">
        <f>VLOOKUP(B3402,sales,2,FALSE)</f>
        <v>Melvin Marxen</v>
      </c>
      <c r="R3402" t="str">
        <f>VLOOKUP(B3402,sales,3,FALSE)</f>
        <v>Central</v>
      </c>
    </row>
    <row r="3403" spans="1:18">
      <c r="A3403" t="s">
        <v>3567</v>
      </c>
      <c r="B3403" t="s">
        <v>34</v>
      </c>
      <c r="C3403" t="s">
        <v>58</v>
      </c>
      <c r="D3403" t="s">
        <v>191</v>
      </c>
      <c r="E3403" t="s">
        <v>50</v>
      </c>
      <c r="F3403" s="1">
        <v>42924</v>
      </c>
      <c r="G3403" s="1">
        <v>42930</v>
      </c>
      <c r="H3403">
        <v>1020</v>
      </c>
      <c r="I3403" t="str">
        <f>VLOOKUP(pipeline!D3403,account,2,FALSE)</f>
        <v>retail</v>
      </c>
      <c r="J3403">
        <f t="shared" si="2505"/>
        <v>2004</v>
      </c>
      <c r="K3403">
        <f t="shared" si="2506"/>
        <v>702.72</v>
      </c>
      <c r="L3403">
        <f t="shared" si="2507"/>
        <v>1831</v>
      </c>
      <c r="M3403" t="str">
        <f t="shared" si="2508"/>
        <v>United States</v>
      </c>
      <c r="N3403">
        <f t="shared" si="2509"/>
        <v>0</v>
      </c>
      <c r="O3403" t="str">
        <f t="shared" si="2510"/>
        <v>GTX</v>
      </c>
      <c r="P3403">
        <f>VLOOKUP(C3403,products,3,FALSE)</f>
        <v>1096</v>
      </c>
      <c r="Q3403" t="str">
        <f>VLOOKUP(B3403,sales,2,FALSE)</f>
        <v>Rocco Neubert</v>
      </c>
      <c r="R3403" t="str">
        <f>VLOOKUP(B3403,sales,3,FALSE)</f>
        <v>East</v>
      </c>
    </row>
    <row r="3404" spans="1:18">
      <c r="A3404" t="s">
        <v>3568</v>
      </c>
      <c r="B3404" t="s">
        <v>34</v>
      </c>
      <c r="C3404" t="s">
        <v>58</v>
      </c>
      <c r="D3404" t="s">
        <v>277</v>
      </c>
      <c r="E3404" t="s">
        <v>50</v>
      </c>
      <c r="F3404" s="1">
        <v>42924</v>
      </c>
      <c r="G3404" s="1">
        <v>43006</v>
      </c>
      <c r="H3404">
        <v>1136</v>
      </c>
      <c r="I3404" t="str">
        <f>VLOOKUP(pipeline!D3404,account,2,FALSE)</f>
        <v>retail</v>
      </c>
      <c r="J3404">
        <f t="shared" si="2505"/>
        <v>2005</v>
      </c>
      <c r="K3404">
        <f t="shared" si="2506"/>
        <v>2261.05</v>
      </c>
      <c r="L3404">
        <f t="shared" si="2507"/>
        <v>3851</v>
      </c>
      <c r="M3404" t="str">
        <f t="shared" si="2508"/>
        <v>United States</v>
      </c>
      <c r="N3404">
        <f t="shared" si="2509"/>
        <v>0</v>
      </c>
      <c r="O3404" t="str">
        <f t="shared" si="2510"/>
        <v>GTX</v>
      </c>
      <c r="P3404">
        <f>VLOOKUP(C3404,products,3,FALSE)</f>
        <v>1096</v>
      </c>
      <c r="Q3404" t="str">
        <f>VLOOKUP(B3404,sales,2,FALSE)</f>
        <v>Rocco Neubert</v>
      </c>
      <c r="R3404" t="str">
        <f>VLOOKUP(B3404,sales,3,FALSE)</f>
        <v>East</v>
      </c>
    </row>
    <row r="3405" spans="1:18">
      <c r="A3405" t="s">
        <v>3569</v>
      </c>
      <c r="B3405" t="s">
        <v>34</v>
      </c>
      <c r="C3405" t="s">
        <v>56</v>
      </c>
      <c r="D3405" t="s">
        <v>210</v>
      </c>
      <c r="E3405" t="s">
        <v>50</v>
      </c>
      <c r="F3405" s="1">
        <v>42924</v>
      </c>
      <c r="G3405" s="1">
        <v>42930</v>
      </c>
      <c r="H3405">
        <v>55</v>
      </c>
      <c r="I3405" t="str">
        <f>VLOOKUP(pipeline!D3405,account,2,FALSE)</f>
        <v>technolgy</v>
      </c>
      <c r="J3405">
        <f t="shared" si="2505"/>
        <v>1980</v>
      </c>
      <c r="K3405">
        <f t="shared" si="2506"/>
        <v>7708.38</v>
      </c>
      <c r="L3405">
        <f t="shared" si="2507"/>
        <v>13756</v>
      </c>
      <c r="M3405" t="str">
        <f t="shared" si="2508"/>
        <v>United States</v>
      </c>
      <c r="N3405">
        <f t="shared" si="2509"/>
        <v>0</v>
      </c>
      <c r="O3405" t="str">
        <f t="shared" si="2510"/>
        <v>MG</v>
      </c>
      <c r="P3405">
        <f>VLOOKUP(C3405,products,3,FALSE)</f>
        <v>55</v>
      </c>
      <c r="Q3405" t="str">
        <f>VLOOKUP(B3405,sales,2,FALSE)</f>
        <v>Rocco Neubert</v>
      </c>
      <c r="R3405" t="str">
        <f>VLOOKUP(B3405,sales,3,FALSE)</f>
        <v>East</v>
      </c>
    </row>
    <row r="3406" spans="1:18">
      <c r="A3406" t="s">
        <v>3570</v>
      </c>
      <c r="B3406" t="s">
        <v>8</v>
      </c>
      <c r="C3406" t="s">
        <v>55</v>
      </c>
      <c r="D3406" t="s">
        <v>191</v>
      </c>
      <c r="E3406" t="s">
        <v>50</v>
      </c>
      <c r="F3406" s="1">
        <v>42924</v>
      </c>
      <c r="G3406" s="1">
        <v>42925</v>
      </c>
      <c r="H3406">
        <v>483</v>
      </c>
      <c r="I3406" t="str">
        <f>VLOOKUP(pipeline!D3406,account,2,FALSE)</f>
        <v>retail</v>
      </c>
      <c r="J3406">
        <f t="shared" si="2505"/>
        <v>2004</v>
      </c>
      <c r="K3406">
        <f t="shared" si="2506"/>
        <v>702.72</v>
      </c>
      <c r="L3406">
        <f t="shared" si="2507"/>
        <v>1831</v>
      </c>
      <c r="M3406" t="str">
        <f t="shared" si="2508"/>
        <v>United States</v>
      </c>
      <c r="N3406">
        <f t="shared" si="2509"/>
        <v>0</v>
      </c>
      <c r="O3406" t="str">
        <f t="shared" si="2510"/>
        <v>GTX</v>
      </c>
      <c r="P3406">
        <f>VLOOKUP(C3406,products,3,FALSE)</f>
        <v>550</v>
      </c>
      <c r="Q3406" t="str">
        <f>VLOOKUP(B3406,sales,2,FALSE)</f>
        <v>Cara Losch</v>
      </c>
      <c r="R3406" t="str">
        <f>VLOOKUP(B3406,sales,3,FALSE)</f>
        <v>East</v>
      </c>
    </row>
    <row r="3407" spans="1:18">
      <c r="A3407" t="s">
        <v>3571</v>
      </c>
      <c r="B3407" t="s">
        <v>37</v>
      </c>
      <c r="C3407" t="s">
        <v>55</v>
      </c>
      <c r="D3407" t="s">
        <v>119</v>
      </c>
      <c r="E3407" t="s">
        <v>50</v>
      </c>
      <c r="F3407" s="1">
        <v>42924</v>
      </c>
      <c r="G3407" s="1">
        <v>42976</v>
      </c>
      <c r="H3407">
        <v>587</v>
      </c>
      <c r="I3407" t="str">
        <f>VLOOKUP(pipeline!D3407,account,2,FALSE)</f>
        <v>entertainment</v>
      </c>
      <c r="J3407">
        <f t="shared" ref="J3407:J3416" si="2514">VLOOKUP(D3407,account,3,FALSE)</f>
        <v>1992</v>
      </c>
      <c r="K3407">
        <f t="shared" ref="K3407:K3416" si="2515">VLOOKUP(D3407,account,4,FALSE)</f>
        <v>324.19</v>
      </c>
      <c r="L3407">
        <f t="shared" ref="L3407:L3416" si="2516">VLOOKUP(D3407,account,5,FALSE)</f>
        <v>978</v>
      </c>
      <c r="M3407" t="str">
        <f t="shared" ref="M3407:M3416" si="2517">VLOOKUP(D3407,account,6,FALSE)</f>
        <v>United States</v>
      </c>
      <c r="N3407">
        <f t="shared" ref="N3407:N3416" si="2518">VLOOKUP(D3407,accounts,7,FALSE)</f>
        <v>0</v>
      </c>
      <c r="O3407" t="str">
        <f t="shared" ref="O3407:O3416" si="2519">VLOOKUP(C3407,products,2,FALSE)</f>
        <v>GTX</v>
      </c>
      <c r="P3407">
        <f t="shared" ref="P3407:P3413" si="2520">VLOOKUP(C3407,products,3,FALSE)</f>
        <v>550</v>
      </c>
      <c r="Q3407" t="str">
        <f t="shared" ref="Q3407:Q3413" si="2521">VLOOKUP(B3407,sales,2,FALSE)</f>
        <v>Summer Sewald</v>
      </c>
      <c r="R3407" t="str">
        <f t="shared" ref="R3407:R3413" si="2522">VLOOKUP(B3407,sales,3,FALSE)</f>
        <v>West</v>
      </c>
    </row>
    <row r="3408" spans="1:18">
      <c r="A3408" t="s">
        <v>3572</v>
      </c>
      <c r="B3408" t="s">
        <v>37</v>
      </c>
      <c r="C3408" t="s">
        <v>59</v>
      </c>
      <c r="D3408" t="s">
        <v>174</v>
      </c>
      <c r="E3408" t="s">
        <v>50</v>
      </c>
      <c r="F3408" s="1">
        <v>42924</v>
      </c>
      <c r="G3408" s="1">
        <v>42932</v>
      </c>
      <c r="H3408">
        <v>5284</v>
      </c>
      <c r="I3408" t="str">
        <f>VLOOKUP(pipeline!D3408,account,2,FALSE)</f>
        <v>software</v>
      </c>
      <c r="J3408">
        <f t="shared" si="2514"/>
        <v>1982</v>
      </c>
      <c r="K3408">
        <f t="shared" si="2515"/>
        <v>11698.03</v>
      </c>
      <c r="L3408">
        <f t="shared" si="2516"/>
        <v>34288</v>
      </c>
      <c r="M3408" t="str">
        <f t="shared" si="2517"/>
        <v>United States</v>
      </c>
      <c r="N3408">
        <f t="shared" si="2518"/>
        <v>0</v>
      </c>
      <c r="O3408" t="str">
        <f t="shared" si="2519"/>
        <v>GTX</v>
      </c>
      <c r="P3408">
        <f t="shared" si="2520"/>
        <v>5482</v>
      </c>
      <c r="Q3408" t="str">
        <f t="shared" si="2521"/>
        <v>Summer Sewald</v>
      </c>
      <c r="R3408" t="str">
        <f t="shared" si="2522"/>
        <v>West</v>
      </c>
    </row>
    <row r="3409" spans="1:18">
      <c r="A3409" t="s">
        <v>3573</v>
      </c>
      <c r="B3409" t="s">
        <v>27</v>
      </c>
      <c r="C3409" t="s">
        <v>55</v>
      </c>
      <c r="D3409" t="s">
        <v>238</v>
      </c>
      <c r="E3409" t="s">
        <v>52</v>
      </c>
      <c r="F3409" s="1">
        <v>42924</v>
      </c>
      <c r="G3409" s="1">
        <v>42925</v>
      </c>
      <c r="H3409">
        <v>0</v>
      </c>
      <c r="I3409" t="str">
        <f>VLOOKUP(pipeline!D3409,account,2,FALSE)</f>
        <v>marketing</v>
      </c>
      <c r="J3409">
        <f t="shared" si="2514"/>
        <v>2012</v>
      </c>
      <c r="K3409">
        <f t="shared" si="2515"/>
        <v>45.39</v>
      </c>
      <c r="L3409">
        <f t="shared" si="2516"/>
        <v>100</v>
      </c>
      <c r="M3409" t="str">
        <f t="shared" si="2517"/>
        <v>United States</v>
      </c>
      <c r="N3409" t="str">
        <f t="shared" si="2518"/>
        <v>Inity</v>
      </c>
      <c r="O3409" t="str">
        <f t="shared" si="2519"/>
        <v>GTX</v>
      </c>
      <c r="P3409">
        <f t="shared" si="2520"/>
        <v>550</v>
      </c>
      <c r="Q3409" t="str">
        <f t="shared" si="2521"/>
        <v>Melvin Marxen</v>
      </c>
      <c r="R3409" t="str">
        <f t="shared" si="2522"/>
        <v>Central</v>
      </c>
    </row>
    <row r="3410" spans="1:18">
      <c r="A3410" t="s">
        <v>3574</v>
      </c>
      <c r="B3410" t="s">
        <v>27</v>
      </c>
      <c r="C3410" t="s">
        <v>55</v>
      </c>
      <c r="D3410" t="s">
        <v>117</v>
      </c>
      <c r="E3410" t="s">
        <v>52</v>
      </c>
      <c r="F3410" s="1">
        <v>42924</v>
      </c>
      <c r="G3410" s="1">
        <v>42990</v>
      </c>
      <c r="H3410">
        <v>0</v>
      </c>
      <c r="I3410" t="str">
        <f>VLOOKUP(pipeline!D3410,account,2,FALSE)</f>
        <v>services</v>
      </c>
      <c r="J3410">
        <f t="shared" si="2514"/>
        <v>1997</v>
      </c>
      <c r="K3410">
        <f t="shared" si="2515"/>
        <v>2041.73</v>
      </c>
      <c r="L3410">
        <f t="shared" si="2516"/>
        <v>5276</v>
      </c>
      <c r="M3410" t="str">
        <f t="shared" si="2517"/>
        <v>United States</v>
      </c>
      <c r="N3410">
        <f t="shared" si="2518"/>
        <v>0</v>
      </c>
      <c r="O3410" t="str">
        <f t="shared" si="2519"/>
        <v>GTX</v>
      </c>
      <c r="P3410">
        <f t="shared" si="2520"/>
        <v>550</v>
      </c>
      <c r="Q3410" t="str">
        <f t="shared" si="2521"/>
        <v>Melvin Marxen</v>
      </c>
      <c r="R3410" t="str">
        <f t="shared" si="2522"/>
        <v>Central</v>
      </c>
    </row>
    <row r="3411" spans="1:18">
      <c r="A3411" t="s">
        <v>3575</v>
      </c>
      <c r="B3411" t="s">
        <v>39</v>
      </c>
      <c r="C3411" t="s">
        <v>57</v>
      </c>
      <c r="D3411" t="s">
        <v>196</v>
      </c>
      <c r="E3411" t="s">
        <v>52</v>
      </c>
      <c r="F3411" s="1">
        <v>42924</v>
      </c>
      <c r="G3411" s="1">
        <v>43006</v>
      </c>
      <c r="H3411">
        <v>0</v>
      </c>
      <c r="I3411" t="str">
        <f>VLOOKUP(pipeline!D3411,account,2,FALSE)</f>
        <v>employment</v>
      </c>
      <c r="J3411">
        <f t="shared" si="2514"/>
        <v>1983</v>
      </c>
      <c r="K3411">
        <f t="shared" si="2515"/>
        <v>2871.35</v>
      </c>
      <c r="L3411">
        <f t="shared" si="2516"/>
        <v>9561</v>
      </c>
      <c r="M3411" t="str">
        <f t="shared" si="2517"/>
        <v>United States</v>
      </c>
      <c r="N3411">
        <f t="shared" si="2518"/>
        <v>0</v>
      </c>
      <c r="O3411" t="str">
        <f t="shared" si="2519"/>
        <v>MG</v>
      </c>
      <c r="P3411">
        <f t="shared" si="2520"/>
        <v>3393</v>
      </c>
      <c r="Q3411" t="str">
        <f t="shared" si="2521"/>
        <v>Summer Sewald</v>
      </c>
      <c r="R3411" t="str">
        <f t="shared" si="2522"/>
        <v>West</v>
      </c>
    </row>
    <row r="3412" spans="1:18">
      <c r="A3412" t="s">
        <v>3576</v>
      </c>
      <c r="B3412" t="s">
        <v>39</v>
      </c>
      <c r="C3412" t="s">
        <v>58</v>
      </c>
      <c r="D3412" t="s">
        <v>134</v>
      </c>
      <c r="E3412" t="s">
        <v>50</v>
      </c>
      <c r="F3412" s="1">
        <v>42924</v>
      </c>
      <c r="G3412" s="1">
        <v>42925</v>
      </c>
      <c r="H3412">
        <v>993</v>
      </c>
      <c r="I3412" t="str">
        <f>VLOOKUP(pipeline!D3412,account,2,FALSE)</f>
        <v>services</v>
      </c>
      <c r="J3412">
        <f t="shared" si="2514"/>
        <v>2003</v>
      </c>
      <c r="K3412">
        <f t="shared" si="2515"/>
        <v>692.19</v>
      </c>
      <c r="L3412">
        <f t="shared" si="2516"/>
        <v>1922</v>
      </c>
      <c r="M3412" t="str">
        <f t="shared" si="2517"/>
        <v>United States</v>
      </c>
      <c r="N3412">
        <f t="shared" si="2518"/>
        <v>0</v>
      </c>
      <c r="O3412" t="str">
        <f t="shared" si="2519"/>
        <v>GTX</v>
      </c>
      <c r="P3412">
        <f t="shared" si="2520"/>
        <v>1096</v>
      </c>
      <c r="Q3412" t="str">
        <f t="shared" si="2521"/>
        <v>Summer Sewald</v>
      </c>
      <c r="R3412" t="str">
        <f t="shared" si="2522"/>
        <v>West</v>
      </c>
    </row>
    <row r="3413" spans="1:18">
      <c r="A3413" t="s">
        <v>3577</v>
      </c>
      <c r="B3413" t="s">
        <v>15</v>
      </c>
      <c r="C3413" t="s">
        <v>55</v>
      </c>
      <c r="D3413" t="s">
        <v>371</v>
      </c>
      <c r="E3413" t="s">
        <v>52</v>
      </c>
      <c r="F3413" s="1">
        <v>42924</v>
      </c>
      <c r="G3413" s="1">
        <v>42931</v>
      </c>
      <c r="H3413">
        <v>0</v>
      </c>
      <c r="I3413" t="str">
        <f>VLOOKUP(pipeline!D3413,account,2,FALSE)</f>
        <v>retail</v>
      </c>
      <c r="J3413">
        <f t="shared" si="2514"/>
        <v>2003</v>
      </c>
      <c r="K3413">
        <f t="shared" si="2515"/>
        <v>223.8</v>
      </c>
      <c r="L3413">
        <f t="shared" si="2516"/>
        <v>299</v>
      </c>
      <c r="M3413" t="str">
        <f t="shared" si="2517"/>
        <v>United States</v>
      </c>
      <c r="N3413">
        <f t="shared" si="2518"/>
        <v>0</v>
      </c>
      <c r="O3413" t="str">
        <f t="shared" si="2519"/>
        <v>GTX</v>
      </c>
      <c r="P3413">
        <f t="shared" si="2520"/>
        <v>550</v>
      </c>
      <c r="Q3413" t="str">
        <f t="shared" si="2521"/>
        <v>Celia Rouche</v>
      </c>
      <c r="R3413" t="str">
        <f t="shared" si="2522"/>
        <v>West</v>
      </c>
    </row>
    <row r="3414" spans="1:18">
      <c r="A3414" t="s">
        <v>3578</v>
      </c>
      <c r="B3414" t="s">
        <v>16</v>
      </c>
      <c r="C3414" t="s">
        <v>56</v>
      </c>
      <c r="D3414" t="s">
        <v>196</v>
      </c>
      <c r="E3414" t="s">
        <v>52</v>
      </c>
      <c r="F3414" s="1">
        <v>42924</v>
      </c>
      <c r="G3414" s="1">
        <v>42926</v>
      </c>
      <c r="H3414">
        <v>0</v>
      </c>
      <c r="I3414" t="str">
        <f>VLOOKUP(pipeline!D3414,account,2,FALSE)</f>
        <v>employment</v>
      </c>
      <c r="J3414">
        <f t="shared" si="2514"/>
        <v>1983</v>
      </c>
      <c r="K3414">
        <f t="shared" si="2515"/>
        <v>2871.35</v>
      </c>
      <c r="L3414">
        <f t="shared" si="2516"/>
        <v>9561</v>
      </c>
      <c r="M3414" t="str">
        <f t="shared" si="2517"/>
        <v>United States</v>
      </c>
      <c r="N3414">
        <f t="shared" si="2518"/>
        <v>0</v>
      </c>
      <c r="O3414" t="str">
        <f t="shared" si="2519"/>
        <v>MG</v>
      </c>
      <c r="P3414">
        <f>VLOOKUP(C3414,products,3,FALSE)</f>
        <v>55</v>
      </c>
      <c r="Q3414" t="str">
        <f>VLOOKUP(B3414,sales,2,FALSE)</f>
        <v>Celia Rouche</v>
      </c>
      <c r="R3414" t="str">
        <f>VLOOKUP(B3414,sales,3,FALSE)</f>
        <v>West</v>
      </c>
    </row>
    <row r="3415" spans="1:18">
      <c r="A3415" t="s">
        <v>3579</v>
      </c>
      <c r="B3415" t="s">
        <v>9</v>
      </c>
      <c r="C3415" t="s">
        <v>57</v>
      </c>
      <c r="D3415" t="s">
        <v>124</v>
      </c>
      <c r="E3415" t="s">
        <v>50</v>
      </c>
      <c r="F3415" s="1">
        <v>42924</v>
      </c>
      <c r="G3415" s="1">
        <v>42925</v>
      </c>
      <c r="H3415">
        <v>3569</v>
      </c>
      <c r="I3415" t="str">
        <f>VLOOKUP(pipeline!D3415,account,2,FALSE)</f>
        <v>entertainment</v>
      </c>
      <c r="J3415">
        <f t="shared" si="2514"/>
        <v>1989</v>
      </c>
      <c r="K3415">
        <f t="shared" si="2515"/>
        <v>3838.39</v>
      </c>
      <c r="L3415">
        <f t="shared" si="2516"/>
        <v>8274</v>
      </c>
      <c r="M3415" t="str">
        <f t="shared" si="2517"/>
        <v>United States</v>
      </c>
      <c r="N3415">
        <f t="shared" si="2518"/>
        <v>0</v>
      </c>
      <c r="O3415" t="str">
        <f t="shared" si="2519"/>
        <v>MG</v>
      </c>
      <c r="P3415">
        <f>VLOOKUP(C3415,products,3,FALSE)</f>
        <v>3393</v>
      </c>
      <c r="Q3415" t="str">
        <f>VLOOKUP(B3415,sales,2,FALSE)</f>
        <v>Cara Losch</v>
      </c>
      <c r="R3415" t="str">
        <f>VLOOKUP(B3415,sales,3,FALSE)</f>
        <v>East</v>
      </c>
    </row>
    <row r="3416" spans="1:18">
      <c r="A3416" t="s">
        <v>3580</v>
      </c>
      <c r="B3416" t="s">
        <v>17</v>
      </c>
      <c r="C3416" t="s">
        <v>57</v>
      </c>
      <c r="D3416" t="s">
        <v>306</v>
      </c>
      <c r="E3416" t="s">
        <v>50</v>
      </c>
      <c r="F3416" s="1">
        <v>42924</v>
      </c>
      <c r="G3416" s="1">
        <v>42978</v>
      </c>
      <c r="H3416">
        <v>3276</v>
      </c>
      <c r="I3416" t="str">
        <f>VLOOKUP(pipeline!D3416,account,2,FALSE)</f>
        <v>technolgy</v>
      </c>
      <c r="J3416">
        <f t="shared" si="2514"/>
        <v>1997</v>
      </c>
      <c r="K3416">
        <f t="shared" si="2515"/>
        <v>8170.38</v>
      </c>
      <c r="L3416">
        <f t="shared" si="2516"/>
        <v>16499</v>
      </c>
      <c r="M3416" t="str">
        <f t="shared" si="2517"/>
        <v>Korea</v>
      </c>
      <c r="N3416">
        <f t="shared" si="2518"/>
        <v>0</v>
      </c>
      <c r="O3416" t="str">
        <f t="shared" si="2519"/>
        <v>MG</v>
      </c>
      <c r="P3416">
        <f>VLOOKUP(C3416,products,3,FALSE)</f>
        <v>3393</v>
      </c>
      <c r="Q3416" t="str">
        <f>VLOOKUP(B3416,sales,2,FALSE)</f>
        <v>Celia Rouche</v>
      </c>
      <c r="R3416" t="str">
        <f>VLOOKUP(B3416,sales,3,FALSE)</f>
        <v>West</v>
      </c>
    </row>
    <row r="3417" spans="1:18">
      <c r="A3417" t="s">
        <v>3581</v>
      </c>
      <c r="B3417" t="s">
        <v>10</v>
      </c>
      <c r="C3417" t="s">
        <v>56</v>
      </c>
      <c r="D3417" t="s">
        <v>223</v>
      </c>
      <c r="E3417" t="s">
        <v>53</v>
      </c>
      <c r="F3417" s="1">
        <v>42924</v>
      </c>
      <c r="I3417" t="str">
        <f>VLOOKUP(pipeline!D3417,account,2,FALSE)</f>
        <v>retail</v>
      </c>
      <c r="J3417">
        <f t="shared" ref="J3417:J3425" si="2523">VLOOKUP(D3417,account,3,FALSE)</f>
        <v>2003</v>
      </c>
      <c r="K3417">
        <f t="shared" ref="K3417:K3425" si="2524">VLOOKUP(D3417,account,4,FALSE)</f>
        <v>1419.98</v>
      </c>
      <c r="L3417">
        <f t="shared" ref="L3417:L3425" si="2525">VLOOKUP(D3417,account,5,FALSE)</f>
        <v>4018</v>
      </c>
      <c r="M3417" t="str">
        <f t="shared" ref="M3417:M3425" si="2526">VLOOKUP(D3417,account,6,FALSE)</f>
        <v>United States</v>
      </c>
      <c r="N3417">
        <f t="shared" ref="N3417:N3425" si="2527">VLOOKUP(D3417,accounts,7,FALSE)</f>
        <v>0</v>
      </c>
      <c r="O3417" t="str">
        <f t="shared" ref="O3417:O3425" si="2528">VLOOKUP(C3417,products,2,FALSE)</f>
        <v>MG</v>
      </c>
      <c r="P3417">
        <f t="shared" ref="P3417:P3422" si="2529">VLOOKUP(C3417,products,3,FALSE)</f>
        <v>55</v>
      </c>
      <c r="Q3417" t="str">
        <f t="shared" ref="Q3417:Q3422" si="2530">VLOOKUP(B3417,sales,2,FALSE)</f>
        <v>Cara Losch</v>
      </c>
      <c r="R3417" t="str">
        <f t="shared" ref="R3417:R3422" si="2531">VLOOKUP(B3417,sales,3,FALSE)</f>
        <v>East</v>
      </c>
    </row>
    <row r="3418" spans="1:18">
      <c r="A3418" t="s">
        <v>3582</v>
      </c>
      <c r="B3418" t="s">
        <v>10</v>
      </c>
      <c r="C3418" t="s">
        <v>57</v>
      </c>
      <c r="D3418" t="s">
        <v>138</v>
      </c>
      <c r="E3418" t="s">
        <v>52</v>
      </c>
      <c r="F3418" s="1">
        <v>42924</v>
      </c>
      <c r="G3418" s="1">
        <v>42926</v>
      </c>
      <c r="H3418">
        <v>0</v>
      </c>
      <c r="I3418" t="str">
        <f>VLOOKUP(pipeline!D3418,account,2,FALSE)</f>
        <v>marketing</v>
      </c>
      <c r="J3418">
        <f t="shared" si="2523"/>
        <v>1984</v>
      </c>
      <c r="K3418">
        <f t="shared" si="2524"/>
        <v>3027.46</v>
      </c>
      <c r="L3418">
        <f t="shared" si="2525"/>
        <v>9516</v>
      </c>
      <c r="M3418" t="str">
        <f t="shared" si="2526"/>
        <v>Jordan</v>
      </c>
      <c r="N3418">
        <f t="shared" si="2527"/>
        <v>0</v>
      </c>
      <c r="O3418" t="str">
        <f t="shared" si="2528"/>
        <v>MG</v>
      </c>
      <c r="P3418">
        <f t="shared" si="2529"/>
        <v>3393</v>
      </c>
      <c r="Q3418" t="str">
        <f t="shared" si="2530"/>
        <v>Cara Losch</v>
      </c>
      <c r="R3418" t="str">
        <f t="shared" si="2531"/>
        <v>East</v>
      </c>
    </row>
    <row r="3419" spans="1:18">
      <c r="A3419" t="s">
        <v>3583</v>
      </c>
      <c r="B3419" t="s">
        <v>41</v>
      </c>
      <c r="C3419" t="s">
        <v>55</v>
      </c>
      <c r="D3419" t="s">
        <v>103</v>
      </c>
      <c r="E3419" t="s">
        <v>52</v>
      </c>
      <c r="F3419" s="1">
        <v>42924</v>
      </c>
      <c r="G3419" s="1">
        <v>42932</v>
      </c>
      <c r="H3419">
        <v>0</v>
      </c>
      <c r="I3419" t="str">
        <f>VLOOKUP(pipeline!D3419,account,2,FALSE)</f>
        <v>employment</v>
      </c>
      <c r="J3419">
        <f t="shared" si="2523"/>
        <v>1988</v>
      </c>
      <c r="K3419">
        <f t="shared" si="2524"/>
        <v>2059.9</v>
      </c>
      <c r="L3419">
        <f t="shared" si="2525"/>
        <v>3644</v>
      </c>
      <c r="M3419" t="str">
        <f t="shared" si="2526"/>
        <v>United States</v>
      </c>
      <c r="N3419">
        <f t="shared" si="2527"/>
        <v>0</v>
      </c>
      <c r="O3419" t="str">
        <f t="shared" si="2528"/>
        <v>GTX</v>
      </c>
      <c r="P3419">
        <f t="shared" si="2529"/>
        <v>550</v>
      </c>
      <c r="Q3419" t="str">
        <f t="shared" si="2530"/>
        <v>Summer Sewald</v>
      </c>
      <c r="R3419" t="str">
        <f t="shared" si="2531"/>
        <v>West</v>
      </c>
    </row>
    <row r="3420" spans="1:18">
      <c r="A3420" t="s">
        <v>3584</v>
      </c>
      <c r="B3420" t="s">
        <v>41</v>
      </c>
      <c r="C3420" t="s">
        <v>58</v>
      </c>
      <c r="D3420" t="s">
        <v>134</v>
      </c>
      <c r="E3420" t="s">
        <v>52</v>
      </c>
      <c r="F3420" s="1">
        <v>42924</v>
      </c>
      <c r="G3420" s="1">
        <v>42932</v>
      </c>
      <c r="H3420">
        <v>0</v>
      </c>
      <c r="I3420" t="str">
        <f>VLOOKUP(pipeline!D3420,account,2,FALSE)</f>
        <v>services</v>
      </c>
      <c r="J3420">
        <f t="shared" si="2523"/>
        <v>2003</v>
      </c>
      <c r="K3420">
        <f t="shared" si="2524"/>
        <v>692.19</v>
      </c>
      <c r="L3420">
        <f t="shared" si="2525"/>
        <v>1922</v>
      </c>
      <c r="M3420" t="str">
        <f t="shared" si="2526"/>
        <v>United States</v>
      </c>
      <c r="N3420">
        <f t="shared" si="2527"/>
        <v>0</v>
      </c>
      <c r="O3420" t="str">
        <f t="shared" si="2528"/>
        <v>GTX</v>
      </c>
      <c r="P3420">
        <f t="shared" si="2529"/>
        <v>1096</v>
      </c>
      <c r="Q3420" t="str">
        <f t="shared" si="2530"/>
        <v>Summer Sewald</v>
      </c>
      <c r="R3420" t="str">
        <f t="shared" si="2531"/>
        <v>West</v>
      </c>
    </row>
    <row r="3421" spans="1:18">
      <c r="A3421" t="s">
        <v>3585</v>
      </c>
      <c r="B3421" t="s">
        <v>41</v>
      </c>
      <c r="C3421" t="s">
        <v>59</v>
      </c>
      <c r="D3421" t="s">
        <v>231</v>
      </c>
      <c r="E3421" t="s">
        <v>52</v>
      </c>
      <c r="F3421" s="1">
        <v>42924</v>
      </c>
      <c r="G3421" s="1">
        <v>42933</v>
      </c>
      <c r="H3421">
        <v>0</v>
      </c>
      <c r="I3421" t="str">
        <f>VLOOKUP(pipeline!D3421,account,2,FALSE)</f>
        <v>technolgy</v>
      </c>
      <c r="J3421">
        <f t="shared" si="2523"/>
        <v>2010</v>
      </c>
      <c r="K3421">
        <f t="shared" si="2524"/>
        <v>587.72</v>
      </c>
      <c r="L3421">
        <f t="shared" si="2525"/>
        <v>1501</v>
      </c>
      <c r="M3421" t="str">
        <f t="shared" si="2526"/>
        <v>United States</v>
      </c>
      <c r="N3421">
        <f t="shared" si="2527"/>
        <v>0</v>
      </c>
      <c r="O3421" t="str">
        <f t="shared" si="2528"/>
        <v>GTX</v>
      </c>
      <c r="P3421">
        <f t="shared" si="2529"/>
        <v>5482</v>
      </c>
      <c r="Q3421" t="str">
        <f t="shared" si="2530"/>
        <v>Summer Sewald</v>
      </c>
      <c r="R3421" t="str">
        <f t="shared" si="2531"/>
        <v>West</v>
      </c>
    </row>
    <row r="3422" spans="1:18">
      <c r="A3422" t="s">
        <v>3586</v>
      </c>
      <c r="B3422" t="s">
        <v>41</v>
      </c>
      <c r="C3422" t="s">
        <v>59</v>
      </c>
      <c r="D3422" t="s">
        <v>110</v>
      </c>
      <c r="E3422" t="s">
        <v>52</v>
      </c>
      <c r="F3422" s="1">
        <v>42924</v>
      </c>
      <c r="G3422" s="1">
        <v>42931</v>
      </c>
      <c r="H3422">
        <v>0</v>
      </c>
      <c r="I3422" t="str">
        <f>VLOOKUP(pipeline!D3422,account,2,FALSE)</f>
        <v>telecommunications</v>
      </c>
      <c r="J3422">
        <f t="shared" si="2523"/>
        <v>1994</v>
      </c>
      <c r="K3422">
        <f t="shared" si="2524"/>
        <v>1188.42</v>
      </c>
      <c r="L3422">
        <f t="shared" si="2525"/>
        <v>3015</v>
      </c>
      <c r="M3422" t="str">
        <f t="shared" si="2526"/>
        <v>United States</v>
      </c>
      <c r="N3422">
        <f t="shared" si="2527"/>
        <v>0</v>
      </c>
      <c r="O3422" t="str">
        <f t="shared" si="2528"/>
        <v>GTX</v>
      </c>
      <c r="P3422">
        <f t="shared" si="2529"/>
        <v>5482</v>
      </c>
      <c r="Q3422" t="str">
        <f t="shared" si="2530"/>
        <v>Summer Sewald</v>
      </c>
      <c r="R3422" t="str">
        <f t="shared" si="2531"/>
        <v>West</v>
      </c>
    </row>
    <row r="3423" spans="1:18">
      <c r="A3423" t="s">
        <v>3587</v>
      </c>
      <c r="B3423" t="s">
        <v>41</v>
      </c>
      <c r="C3423" t="s">
        <v>59</v>
      </c>
      <c r="D3423" t="s">
        <v>174</v>
      </c>
      <c r="E3423" t="s">
        <v>50</v>
      </c>
      <c r="F3423" s="1">
        <v>42924</v>
      </c>
      <c r="G3423" s="1">
        <v>42933</v>
      </c>
      <c r="H3423">
        <v>5576</v>
      </c>
      <c r="I3423" t="str">
        <f>VLOOKUP(pipeline!D3423,account,2,FALSE)</f>
        <v>software</v>
      </c>
      <c r="J3423">
        <f t="shared" si="2523"/>
        <v>1982</v>
      </c>
      <c r="K3423">
        <f t="shared" si="2524"/>
        <v>11698.03</v>
      </c>
      <c r="L3423">
        <f t="shared" si="2525"/>
        <v>34288</v>
      </c>
      <c r="M3423" t="str">
        <f t="shared" si="2526"/>
        <v>United States</v>
      </c>
      <c r="N3423">
        <f t="shared" si="2527"/>
        <v>0</v>
      </c>
      <c r="O3423" t="str">
        <f t="shared" si="2528"/>
        <v>GTX</v>
      </c>
      <c r="P3423">
        <f t="shared" ref="P3423:P3435" si="2532">VLOOKUP(C3423,products,3,FALSE)</f>
        <v>5482</v>
      </c>
      <c r="Q3423" t="str">
        <f t="shared" ref="Q3423:Q3435" si="2533">VLOOKUP(B3423,sales,2,FALSE)</f>
        <v>Summer Sewald</v>
      </c>
      <c r="R3423" t="str">
        <f t="shared" ref="R3423:R3435" si="2534">VLOOKUP(B3423,sales,3,FALSE)</f>
        <v>West</v>
      </c>
    </row>
    <row r="3424" spans="1:18">
      <c r="A3424" t="s">
        <v>3588</v>
      </c>
      <c r="B3424" t="s">
        <v>19</v>
      </c>
      <c r="C3424" t="s">
        <v>55</v>
      </c>
      <c r="D3424" t="s">
        <v>147</v>
      </c>
      <c r="E3424" t="s">
        <v>50</v>
      </c>
      <c r="F3424" s="1">
        <v>42925</v>
      </c>
      <c r="G3424" s="1">
        <v>42994</v>
      </c>
      <c r="H3424">
        <v>460</v>
      </c>
      <c r="I3424" t="str">
        <f>VLOOKUP(pipeline!D3424,account,2,FALSE)</f>
        <v>retail</v>
      </c>
      <c r="J3424">
        <f t="shared" si="2523"/>
        <v>2007</v>
      </c>
      <c r="K3424">
        <f t="shared" si="2524"/>
        <v>894.33</v>
      </c>
      <c r="L3424">
        <f t="shared" si="2525"/>
        <v>1635</v>
      </c>
      <c r="M3424" t="str">
        <f t="shared" si="2526"/>
        <v>Italy</v>
      </c>
      <c r="N3424">
        <f t="shared" si="2527"/>
        <v>0</v>
      </c>
      <c r="O3424" t="str">
        <f t="shared" si="2528"/>
        <v>GTX</v>
      </c>
      <c r="P3424">
        <f t="shared" si="2532"/>
        <v>550</v>
      </c>
      <c r="Q3424" t="str">
        <f t="shared" si="2533"/>
        <v>Dustin Brinkmann</v>
      </c>
      <c r="R3424" t="str">
        <f t="shared" si="2534"/>
        <v>Central</v>
      </c>
    </row>
    <row r="3425" spans="1:18">
      <c r="A3425" t="s">
        <v>3589</v>
      </c>
      <c r="B3425" t="s">
        <v>31</v>
      </c>
      <c r="C3425" t="s">
        <v>55</v>
      </c>
      <c r="D3425" t="s">
        <v>294</v>
      </c>
      <c r="E3425" t="s">
        <v>50</v>
      </c>
      <c r="F3425" s="1">
        <v>42925</v>
      </c>
      <c r="G3425" s="1">
        <v>42932</v>
      </c>
      <c r="H3425">
        <v>457</v>
      </c>
      <c r="I3425" t="str">
        <f>VLOOKUP(pipeline!D3425,account,2,FALSE)</f>
        <v>retail</v>
      </c>
      <c r="J3425">
        <f t="shared" si="2523"/>
        <v>2010</v>
      </c>
      <c r="K3425">
        <f t="shared" si="2524"/>
        <v>71.12</v>
      </c>
      <c r="L3425">
        <f t="shared" si="2525"/>
        <v>144</v>
      </c>
      <c r="M3425" t="str">
        <f t="shared" si="2526"/>
        <v>United States</v>
      </c>
      <c r="N3425">
        <f t="shared" si="2527"/>
        <v>0</v>
      </c>
      <c r="O3425" t="str">
        <f t="shared" si="2528"/>
        <v>GTX</v>
      </c>
      <c r="P3425">
        <f t="shared" si="2532"/>
        <v>550</v>
      </c>
      <c r="Q3425" t="str">
        <f t="shared" si="2533"/>
        <v>Rocco Neubert</v>
      </c>
      <c r="R3425" t="str">
        <f t="shared" si="2534"/>
        <v>East</v>
      </c>
    </row>
    <row r="3426" spans="1:18">
      <c r="A3426" t="s">
        <v>3590</v>
      </c>
      <c r="B3426" t="s">
        <v>32</v>
      </c>
      <c r="C3426" t="s">
        <v>57</v>
      </c>
      <c r="D3426" t="s">
        <v>164</v>
      </c>
      <c r="E3426" t="s">
        <v>52</v>
      </c>
      <c r="F3426" s="1">
        <v>42925</v>
      </c>
      <c r="G3426" s="1">
        <v>42931</v>
      </c>
      <c r="H3426">
        <v>0</v>
      </c>
      <c r="I3426" t="str">
        <f>VLOOKUP(pipeline!D3426,account,2,FALSE)</f>
        <v>medical</v>
      </c>
      <c r="J3426">
        <f t="shared" ref="J3426:J3433" si="2535">VLOOKUP(D3426,account,3,FALSE)</f>
        <v>1994</v>
      </c>
      <c r="K3426">
        <f t="shared" ref="K3426:K3433" si="2536">VLOOKUP(D3426,account,4,FALSE)</f>
        <v>2818.38</v>
      </c>
      <c r="L3426">
        <f t="shared" ref="L3426:L3433" si="2537">VLOOKUP(D3426,account,5,FALSE)</f>
        <v>6290</v>
      </c>
      <c r="M3426" t="str">
        <f t="shared" ref="M3426:M3433" si="2538">VLOOKUP(D3426,account,6,FALSE)</f>
        <v>United States</v>
      </c>
      <c r="N3426">
        <f t="shared" ref="N3426:N3433" si="2539">VLOOKUP(D3426,accounts,7,FALSE)</f>
        <v>0</v>
      </c>
      <c r="O3426" t="str">
        <f t="shared" ref="O3426:O3433" si="2540">VLOOKUP(C3426,products,2,FALSE)</f>
        <v>MG</v>
      </c>
      <c r="P3426">
        <f t="shared" si="2532"/>
        <v>3393</v>
      </c>
      <c r="Q3426" t="str">
        <f t="shared" si="2533"/>
        <v>Rocco Neubert</v>
      </c>
      <c r="R3426" t="str">
        <f t="shared" si="2534"/>
        <v>East</v>
      </c>
    </row>
    <row r="3427" spans="1:18">
      <c r="A3427" t="s">
        <v>3591</v>
      </c>
      <c r="B3427" t="s">
        <v>7</v>
      </c>
      <c r="C3427" t="s">
        <v>55</v>
      </c>
      <c r="D3427" t="s">
        <v>245</v>
      </c>
      <c r="E3427" t="s">
        <v>50</v>
      </c>
      <c r="F3427" s="1">
        <v>42925</v>
      </c>
      <c r="G3427" s="1">
        <v>42926</v>
      </c>
      <c r="H3427">
        <v>665</v>
      </c>
      <c r="I3427" t="str">
        <f>VLOOKUP(pipeline!D3427,account,2,FALSE)</f>
        <v>retail</v>
      </c>
      <c r="J3427">
        <f t="shared" si="2535"/>
        <v>1990</v>
      </c>
      <c r="K3427">
        <f t="shared" si="2536"/>
        <v>2520.83</v>
      </c>
      <c r="L3427">
        <f t="shared" si="2537"/>
        <v>3502</v>
      </c>
      <c r="M3427" t="str">
        <f t="shared" si="2538"/>
        <v>United States</v>
      </c>
      <c r="N3427">
        <f t="shared" si="2539"/>
        <v>0</v>
      </c>
      <c r="O3427" t="str">
        <f t="shared" si="2540"/>
        <v>GTX</v>
      </c>
      <c r="P3427">
        <f t="shared" si="2532"/>
        <v>550</v>
      </c>
      <c r="Q3427" t="str">
        <f t="shared" si="2533"/>
        <v>Cara Losch</v>
      </c>
      <c r="R3427" t="str">
        <f t="shared" si="2534"/>
        <v>East</v>
      </c>
    </row>
    <row r="3428" spans="1:18">
      <c r="A3428" t="s">
        <v>3592</v>
      </c>
      <c r="B3428" t="s">
        <v>7</v>
      </c>
      <c r="C3428" t="s">
        <v>58</v>
      </c>
      <c r="D3428" t="s">
        <v>294</v>
      </c>
      <c r="E3428" t="s">
        <v>50</v>
      </c>
      <c r="F3428" s="1">
        <v>42925</v>
      </c>
      <c r="G3428" s="1">
        <v>42931</v>
      </c>
      <c r="H3428">
        <v>1122</v>
      </c>
      <c r="I3428" t="str">
        <f>VLOOKUP(pipeline!D3428,account,2,FALSE)</f>
        <v>retail</v>
      </c>
      <c r="J3428">
        <f t="shared" si="2535"/>
        <v>2010</v>
      </c>
      <c r="K3428">
        <f t="shared" si="2536"/>
        <v>71.12</v>
      </c>
      <c r="L3428">
        <f t="shared" si="2537"/>
        <v>144</v>
      </c>
      <c r="M3428" t="str">
        <f t="shared" si="2538"/>
        <v>United States</v>
      </c>
      <c r="N3428">
        <f t="shared" si="2539"/>
        <v>0</v>
      </c>
      <c r="O3428" t="str">
        <f t="shared" si="2540"/>
        <v>GTX</v>
      </c>
      <c r="P3428">
        <f t="shared" si="2532"/>
        <v>1096</v>
      </c>
      <c r="Q3428" t="str">
        <f t="shared" si="2533"/>
        <v>Cara Losch</v>
      </c>
      <c r="R3428" t="str">
        <f t="shared" si="2534"/>
        <v>East</v>
      </c>
    </row>
    <row r="3429" spans="1:18">
      <c r="A3429" t="s">
        <v>3593</v>
      </c>
      <c r="B3429" t="s">
        <v>7</v>
      </c>
      <c r="C3429" t="s">
        <v>59</v>
      </c>
      <c r="D3429" t="s">
        <v>200</v>
      </c>
      <c r="E3429" t="s">
        <v>50</v>
      </c>
      <c r="F3429" s="1">
        <v>42925</v>
      </c>
      <c r="G3429" s="1">
        <v>42934</v>
      </c>
      <c r="H3429">
        <v>5578</v>
      </c>
      <c r="I3429" t="str">
        <f>VLOOKUP(pipeline!D3429,account,2,FALSE)</f>
        <v>finance</v>
      </c>
      <c r="J3429">
        <f t="shared" si="2535"/>
        <v>1998</v>
      </c>
      <c r="K3429">
        <f t="shared" si="2536"/>
        <v>2022.14</v>
      </c>
      <c r="L3429">
        <f t="shared" si="2537"/>
        <v>5113</v>
      </c>
      <c r="M3429" t="str">
        <f t="shared" si="2538"/>
        <v>United States</v>
      </c>
      <c r="N3429">
        <f t="shared" si="2539"/>
        <v>0</v>
      </c>
      <c r="O3429" t="str">
        <f t="shared" si="2540"/>
        <v>GTX</v>
      </c>
      <c r="P3429">
        <f t="shared" si="2532"/>
        <v>5482</v>
      </c>
      <c r="Q3429" t="str">
        <f t="shared" si="2533"/>
        <v>Cara Losch</v>
      </c>
      <c r="R3429" t="str">
        <f t="shared" si="2534"/>
        <v>East</v>
      </c>
    </row>
    <row r="3430" spans="1:18">
      <c r="A3430" t="s">
        <v>3594</v>
      </c>
      <c r="B3430" t="s">
        <v>25</v>
      </c>
      <c r="C3430" t="s">
        <v>55</v>
      </c>
      <c r="D3430" t="s">
        <v>155</v>
      </c>
      <c r="E3430" t="s">
        <v>50</v>
      </c>
      <c r="F3430" s="1">
        <v>42925</v>
      </c>
      <c r="G3430" s="1">
        <v>42986</v>
      </c>
      <c r="H3430">
        <v>460</v>
      </c>
      <c r="I3430" t="str">
        <f>VLOOKUP(pipeline!D3430,account,2,FALSE)</f>
        <v>technolgy</v>
      </c>
      <c r="J3430">
        <f t="shared" si="2535"/>
        <v>1983</v>
      </c>
      <c r="K3430">
        <f t="shared" si="2536"/>
        <v>1008.06</v>
      </c>
      <c r="L3430">
        <f t="shared" si="2537"/>
        <v>1238</v>
      </c>
      <c r="M3430" t="str">
        <f t="shared" si="2538"/>
        <v>United States</v>
      </c>
      <c r="N3430">
        <f t="shared" si="2539"/>
        <v>0</v>
      </c>
      <c r="O3430" t="str">
        <f t="shared" si="2540"/>
        <v>GTX</v>
      </c>
      <c r="P3430">
        <f t="shared" si="2532"/>
        <v>550</v>
      </c>
      <c r="Q3430" t="str">
        <f t="shared" si="2533"/>
        <v>Melvin Marxen</v>
      </c>
      <c r="R3430" t="str">
        <f t="shared" si="2534"/>
        <v>Central</v>
      </c>
    </row>
    <row r="3431" spans="1:18">
      <c r="A3431" t="s">
        <v>3595</v>
      </c>
      <c r="B3431" t="s">
        <v>34</v>
      </c>
      <c r="C3431" t="s">
        <v>58</v>
      </c>
      <c r="D3431" t="s">
        <v>381</v>
      </c>
      <c r="E3431" t="s">
        <v>50</v>
      </c>
      <c r="F3431" s="1">
        <v>42925</v>
      </c>
      <c r="G3431" s="1">
        <v>42978</v>
      </c>
      <c r="H3431">
        <v>1133</v>
      </c>
      <c r="I3431" t="str">
        <f>VLOOKUP(pipeline!D3431,account,2,FALSE)</f>
        <v>marketing</v>
      </c>
      <c r="J3431">
        <f t="shared" si="2535"/>
        <v>1999</v>
      </c>
      <c r="K3431">
        <f t="shared" si="2536"/>
        <v>1197.44</v>
      </c>
      <c r="L3431">
        <f t="shared" si="2537"/>
        <v>2570</v>
      </c>
      <c r="M3431" t="str">
        <f t="shared" si="2538"/>
        <v>United States</v>
      </c>
      <c r="N3431">
        <f t="shared" si="2539"/>
        <v>0</v>
      </c>
      <c r="O3431" t="str">
        <f t="shared" si="2540"/>
        <v>GTX</v>
      </c>
      <c r="P3431">
        <f t="shared" si="2532"/>
        <v>1096</v>
      </c>
      <c r="Q3431" t="str">
        <f t="shared" si="2533"/>
        <v>Rocco Neubert</v>
      </c>
      <c r="R3431" t="str">
        <f t="shared" si="2534"/>
        <v>East</v>
      </c>
    </row>
    <row r="3432" spans="1:18">
      <c r="A3432" t="s">
        <v>3596</v>
      </c>
      <c r="B3432" t="s">
        <v>34</v>
      </c>
      <c r="C3432" t="s">
        <v>58</v>
      </c>
      <c r="D3432" t="s">
        <v>245</v>
      </c>
      <c r="E3432" t="s">
        <v>50</v>
      </c>
      <c r="F3432" s="1">
        <v>42925</v>
      </c>
      <c r="G3432" s="1">
        <v>42996</v>
      </c>
      <c r="H3432">
        <v>1194</v>
      </c>
      <c r="I3432" t="str">
        <f>VLOOKUP(pipeline!D3432,account,2,FALSE)</f>
        <v>retail</v>
      </c>
      <c r="J3432">
        <f t="shared" si="2535"/>
        <v>1990</v>
      </c>
      <c r="K3432">
        <f t="shared" si="2536"/>
        <v>2520.83</v>
      </c>
      <c r="L3432">
        <f t="shared" si="2537"/>
        <v>3502</v>
      </c>
      <c r="M3432" t="str">
        <f t="shared" si="2538"/>
        <v>United States</v>
      </c>
      <c r="N3432">
        <f t="shared" si="2539"/>
        <v>0</v>
      </c>
      <c r="O3432" t="str">
        <f t="shared" si="2540"/>
        <v>GTX</v>
      </c>
      <c r="P3432">
        <f t="shared" si="2532"/>
        <v>1096</v>
      </c>
      <c r="Q3432" t="str">
        <f t="shared" si="2533"/>
        <v>Rocco Neubert</v>
      </c>
      <c r="R3432" t="str">
        <f t="shared" si="2534"/>
        <v>East</v>
      </c>
    </row>
    <row r="3433" spans="1:18">
      <c r="A3433" t="s">
        <v>3597</v>
      </c>
      <c r="B3433" t="s">
        <v>34</v>
      </c>
      <c r="C3433" t="s">
        <v>59</v>
      </c>
      <c r="D3433" t="s">
        <v>277</v>
      </c>
      <c r="E3433" t="s">
        <v>50</v>
      </c>
      <c r="F3433" s="1">
        <v>42925</v>
      </c>
      <c r="G3433" s="1">
        <v>42994</v>
      </c>
      <c r="H3433">
        <v>5861</v>
      </c>
      <c r="I3433" t="str">
        <f>VLOOKUP(pipeline!D3433,account,2,FALSE)</f>
        <v>retail</v>
      </c>
      <c r="J3433">
        <f t="shared" si="2535"/>
        <v>2005</v>
      </c>
      <c r="K3433">
        <f t="shared" si="2536"/>
        <v>2261.05</v>
      </c>
      <c r="L3433">
        <f t="shared" si="2537"/>
        <v>3851</v>
      </c>
      <c r="M3433" t="str">
        <f t="shared" si="2538"/>
        <v>United States</v>
      </c>
      <c r="N3433">
        <f t="shared" si="2539"/>
        <v>0</v>
      </c>
      <c r="O3433" t="str">
        <f t="shared" si="2540"/>
        <v>GTX</v>
      </c>
      <c r="P3433">
        <f t="shared" si="2532"/>
        <v>5482</v>
      </c>
      <c r="Q3433" t="str">
        <f t="shared" si="2533"/>
        <v>Rocco Neubert</v>
      </c>
      <c r="R3433" t="str">
        <f t="shared" si="2534"/>
        <v>East</v>
      </c>
    </row>
    <row r="3434" spans="1:18">
      <c r="A3434" t="s">
        <v>3598</v>
      </c>
      <c r="B3434" t="s">
        <v>26</v>
      </c>
      <c r="C3434" t="s">
        <v>55</v>
      </c>
      <c r="D3434" t="s">
        <v>208</v>
      </c>
      <c r="E3434" t="s">
        <v>52</v>
      </c>
      <c r="F3434" s="1">
        <v>42925</v>
      </c>
      <c r="G3434" s="1">
        <v>42933</v>
      </c>
      <c r="H3434">
        <v>0</v>
      </c>
      <c r="I3434" t="str">
        <f>VLOOKUP(pipeline!D3434,account,2,FALSE)</f>
        <v>software</v>
      </c>
      <c r="J3434">
        <f t="shared" ref="J3434:J3444" si="2541">VLOOKUP(D3434,account,3,FALSE)</f>
        <v>1982</v>
      </c>
      <c r="K3434">
        <f t="shared" ref="K3434:K3444" si="2542">VLOOKUP(D3434,account,4,FALSE)</f>
        <v>4618</v>
      </c>
      <c r="L3434">
        <f t="shared" ref="L3434:L3444" si="2543">VLOOKUP(D3434,account,5,FALSE)</f>
        <v>10083</v>
      </c>
      <c r="M3434" t="str">
        <f t="shared" ref="M3434:M3444" si="2544">VLOOKUP(D3434,account,6,FALSE)</f>
        <v>United States</v>
      </c>
      <c r="N3434">
        <f t="shared" ref="N3434:N3444" si="2545">VLOOKUP(D3434,accounts,7,FALSE)</f>
        <v>0</v>
      </c>
      <c r="O3434" t="str">
        <f t="shared" ref="O3434:O3444" si="2546">VLOOKUP(C3434,products,2,FALSE)</f>
        <v>GTX</v>
      </c>
      <c r="P3434">
        <f t="shared" si="2532"/>
        <v>550</v>
      </c>
      <c r="Q3434" t="str">
        <f t="shared" si="2533"/>
        <v>Melvin Marxen</v>
      </c>
      <c r="R3434" t="str">
        <f t="shared" si="2534"/>
        <v>Central</v>
      </c>
    </row>
    <row r="3435" spans="1:18">
      <c r="A3435" t="s">
        <v>3599</v>
      </c>
      <c r="B3435" t="s">
        <v>26</v>
      </c>
      <c r="C3435" t="s">
        <v>58</v>
      </c>
      <c r="D3435" t="s">
        <v>143</v>
      </c>
      <c r="E3435" t="s">
        <v>50</v>
      </c>
      <c r="F3435" s="1">
        <v>42925</v>
      </c>
      <c r="G3435" s="1">
        <v>42975</v>
      </c>
      <c r="H3435">
        <v>1194</v>
      </c>
      <c r="I3435" t="str">
        <f>VLOOKUP(pipeline!D3435,account,2,FALSE)</f>
        <v>finance</v>
      </c>
      <c r="J3435">
        <f t="shared" si="2541"/>
        <v>1987</v>
      </c>
      <c r="K3435">
        <f t="shared" si="2542"/>
        <v>1698.2</v>
      </c>
      <c r="L3435">
        <f t="shared" si="2543"/>
        <v>3798</v>
      </c>
      <c r="M3435" t="str">
        <f t="shared" si="2544"/>
        <v>United States</v>
      </c>
      <c r="N3435">
        <f t="shared" si="2545"/>
        <v>0</v>
      </c>
      <c r="O3435" t="str">
        <f t="shared" si="2546"/>
        <v>GTX</v>
      </c>
      <c r="P3435">
        <f t="shared" si="2532"/>
        <v>1096</v>
      </c>
      <c r="Q3435" t="str">
        <f t="shared" si="2533"/>
        <v>Melvin Marxen</v>
      </c>
      <c r="R3435" t="str">
        <f t="shared" si="2534"/>
        <v>Central</v>
      </c>
    </row>
    <row r="3436" spans="1:18">
      <c r="A3436" t="s">
        <v>3600</v>
      </c>
      <c r="B3436" t="s">
        <v>27</v>
      </c>
      <c r="C3436" t="s">
        <v>56</v>
      </c>
      <c r="D3436" t="s">
        <v>82</v>
      </c>
      <c r="E3436" t="s">
        <v>50</v>
      </c>
      <c r="F3436" s="1">
        <v>42925</v>
      </c>
      <c r="G3436" s="1">
        <v>42935</v>
      </c>
      <c r="H3436">
        <v>53</v>
      </c>
      <c r="I3436" t="str">
        <f>VLOOKUP(pipeline!D3436,account,2,FALSE)</f>
        <v>retail</v>
      </c>
      <c r="J3436">
        <f t="shared" si="2541"/>
        <v>2001</v>
      </c>
      <c r="K3436">
        <f t="shared" si="2542"/>
        <v>718.62</v>
      </c>
      <c r="L3436">
        <f t="shared" si="2543"/>
        <v>2448</v>
      </c>
      <c r="M3436" t="str">
        <f t="shared" si="2544"/>
        <v>United States</v>
      </c>
      <c r="N3436">
        <f t="shared" si="2545"/>
        <v>0</v>
      </c>
      <c r="O3436" t="str">
        <f t="shared" si="2546"/>
        <v>MG</v>
      </c>
      <c r="P3436">
        <f t="shared" ref="P3436:P3444" si="2547">VLOOKUP(C3436,products,3,FALSE)</f>
        <v>55</v>
      </c>
      <c r="Q3436" t="str">
        <f t="shared" ref="Q3436:Q3444" si="2548">VLOOKUP(B3436,sales,2,FALSE)</f>
        <v>Melvin Marxen</v>
      </c>
      <c r="R3436" t="str">
        <f t="shared" ref="R3436:R3444" si="2549">VLOOKUP(B3436,sales,3,FALSE)</f>
        <v>Central</v>
      </c>
    </row>
    <row r="3437" spans="1:18">
      <c r="A3437" t="s">
        <v>3601</v>
      </c>
      <c r="B3437" t="s">
        <v>38</v>
      </c>
      <c r="C3437" t="s">
        <v>55</v>
      </c>
      <c r="D3437" t="s">
        <v>101</v>
      </c>
      <c r="E3437" t="s">
        <v>52</v>
      </c>
      <c r="F3437" s="1">
        <v>42925</v>
      </c>
      <c r="G3437" s="1">
        <v>42930</v>
      </c>
      <c r="H3437">
        <v>0</v>
      </c>
      <c r="I3437" t="str">
        <f>VLOOKUP(pipeline!D3437,account,2,FALSE)</f>
        <v>telecommunications</v>
      </c>
      <c r="J3437">
        <f t="shared" si="2541"/>
        <v>1999</v>
      </c>
      <c r="K3437">
        <f t="shared" si="2542"/>
        <v>1699.85</v>
      </c>
      <c r="L3437">
        <f t="shared" si="2543"/>
        <v>5108</v>
      </c>
      <c r="M3437" t="str">
        <f t="shared" si="2544"/>
        <v>United States</v>
      </c>
      <c r="N3437">
        <f t="shared" si="2545"/>
        <v>0</v>
      </c>
      <c r="O3437" t="str">
        <f t="shared" si="2546"/>
        <v>GTX</v>
      </c>
      <c r="P3437">
        <f t="shared" si="2547"/>
        <v>550</v>
      </c>
      <c r="Q3437" t="str">
        <f t="shared" si="2548"/>
        <v>Summer Sewald</v>
      </c>
      <c r="R3437" t="str">
        <f t="shared" si="2549"/>
        <v>West</v>
      </c>
    </row>
    <row r="3438" spans="1:18">
      <c r="A3438" t="s">
        <v>3602</v>
      </c>
      <c r="B3438" t="s">
        <v>21</v>
      </c>
      <c r="C3438" t="s">
        <v>58</v>
      </c>
      <c r="D3438" t="s">
        <v>309</v>
      </c>
      <c r="E3438" t="s">
        <v>50</v>
      </c>
      <c r="F3438" s="1">
        <v>42925</v>
      </c>
      <c r="G3438" s="1">
        <v>42929</v>
      </c>
      <c r="H3438">
        <v>1192</v>
      </c>
      <c r="I3438" t="str">
        <f>VLOOKUP(pipeline!D3438,account,2,FALSE)</f>
        <v>marketing</v>
      </c>
      <c r="J3438">
        <f t="shared" si="2541"/>
        <v>1986</v>
      </c>
      <c r="K3438">
        <f t="shared" si="2542"/>
        <v>2403.58</v>
      </c>
      <c r="L3438">
        <f t="shared" si="2543"/>
        <v>8801</v>
      </c>
      <c r="M3438" t="str">
        <f t="shared" si="2544"/>
        <v>United States</v>
      </c>
      <c r="N3438">
        <f t="shared" si="2545"/>
        <v>0</v>
      </c>
      <c r="O3438" t="str">
        <f t="shared" si="2546"/>
        <v>GTX</v>
      </c>
      <c r="P3438">
        <f t="shared" si="2547"/>
        <v>1096</v>
      </c>
      <c r="Q3438" t="str">
        <f t="shared" si="2548"/>
        <v>Dustin Brinkmann</v>
      </c>
      <c r="R3438" t="str">
        <f t="shared" si="2549"/>
        <v>Central</v>
      </c>
    </row>
    <row r="3439" spans="1:18">
      <c r="A3439" t="s">
        <v>3603</v>
      </c>
      <c r="B3439" t="s">
        <v>28</v>
      </c>
      <c r="C3439" t="s">
        <v>56</v>
      </c>
      <c r="D3439" t="s">
        <v>149</v>
      </c>
      <c r="E3439" t="s">
        <v>50</v>
      </c>
      <c r="F3439" s="1">
        <v>42925</v>
      </c>
      <c r="G3439" s="1">
        <v>42979</v>
      </c>
      <c r="H3439">
        <v>54</v>
      </c>
      <c r="I3439" t="str">
        <f>VLOOKUP(pipeline!D3439,account,2,FALSE)</f>
        <v>technolgy</v>
      </c>
      <c r="J3439">
        <f t="shared" si="2541"/>
        <v>2005</v>
      </c>
      <c r="K3439">
        <f t="shared" si="2542"/>
        <v>1520.66</v>
      </c>
      <c r="L3439">
        <f t="shared" si="2543"/>
        <v>1806</v>
      </c>
      <c r="M3439" t="str">
        <f t="shared" si="2544"/>
        <v>United States</v>
      </c>
      <c r="N3439">
        <f t="shared" si="2545"/>
        <v>0</v>
      </c>
      <c r="O3439" t="str">
        <f t="shared" si="2546"/>
        <v>MG</v>
      </c>
      <c r="P3439">
        <f t="shared" si="2547"/>
        <v>55</v>
      </c>
      <c r="Q3439" t="str">
        <f t="shared" si="2548"/>
        <v>Melvin Marxen</v>
      </c>
      <c r="R3439" t="str">
        <f t="shared" si="2549"/>
        <v>Central</v>
      </c>
    </row>
    <row r="3440" spans="1:18">
      <c r="A3440" t="s">
        <v>3604</v>
      </c>
      <c r="B3440" t="s">
        <v>22</v>
      </c>
      <c r="C3440" t="s">
        <v>57</v>
      </c>
      <c r="D3440" t="s">
        <v>89</v>
      </c>
      <c r="E3440" t="s">
        <v>52</v>
      </c>
      <c r="F3440" s="1">
        <v>42925</v>
      </c>
      <c r="G3440" s="1">
        <v>42929</v>
      </c>
      <c r="H3440">
        <v>0</v>
      </c>
      <c r="I3440" t="str">
        <f>VLOOKUP(pipeline!D3440,account,2,FALSE)</f>
        <v>medical</v>
      </c>
      <c r="J3440">
        <f t="shared" si="2541"/>
        <v>1992</v>
      </c>
      <c r="K3440">
        <f t="shared" si="2542"/>
        <v>3922.42</v>
      </c>
      <c r="L3440">
        <f t="shared" si="2543"/>
        <v>6837</v>
      </c>
      <c r="M3440" t="str">
        <f t="shared" si="2544"/>
        <v>United States</v>
      </c>
      <c r="N3440">
        <f t="shared" si="2545"/>
        <v>0</v>
      </c>
      <c r="O3440" t="str">
        <f t="shared" si="2546"/>
        <v>MG</v>
      </c>
      <c r="P3440">
        <f t="shared" si="2547"/>
        <v>3393</v>
      </c>
      <c r="Q3440" t="str">
        <f t="shared" si="2548"/>
        <v>Dustin Brinkmann</v>
      </c>
      <c r="R3440" t="str">
        <f t="shared" si="2549"/>
        <v>Central</v>
      </c>
    </row>
    <row r="3441" spans="1:18">
      <c r="A3441" t="s">
        <v>3605</v>
      </c>
      <c r="B3441" t="s">
        <v>22</v>
      </c>
      <c r="C3441" t="s">
        <v>59</v>
      </c>
      <c r="D3441" t="s">
        <v>117</v>
      </c>
      <c r="E3441" t="s">
        <v>50</v>
      </c>
      <c r="F3441" s="1">
        <v>42925</v>
      </c>
      <c r="G3441" s="1">
        <v>42934</v>
      </c>
      <c r="H3441">
        <v>4651</v>
      </c>
      <c r="I3441" t="str">
        <f>VLOOKUP(pipeline!D3441,account,2,FALSE)</f>
        <v>services</v>
      </c>
      <c r="J3441">
        <f t="shared" si="2541"/>
        <v>1997</v>
      </c>
      <c r="K3441">
        <f t="shared" si="2542"/>
        <v>2041.73</v>
      </c>
      <c r="L3441">
        <f t="shared" si="2543"/>
        <v>5276</v>
      </c>
      <c r="M3441" t="str">
        <f t="shared" si="2544"/>
        <v>United States</v>
      </c>
      <c r="N3441">
        <f t="shared" si="2545"/>
        <v>0</v>
      </c>
      <c r="O3441" t="str">
        <f t="shared" si="2546"/>
        <v>GTX</v>
      </c>
      <c r="P3441">
        <f t="shared" si="2547"/>
        <v>5482</v>
      </c>
      <c r="Q3441" t="str">
        <f t="shared" si="2548"/>
        <v>Dustin Brinkmann</v>
      </c>
      <c r="R3441" t="str">
        <f t="shared" si="2549"/>
        <v>Central</v>
      </c>
    </row>
    <row r="3442" spans="1:18">
      <c r="A3442" t="s">
        <v>3606</v>
      </c>
      <c r="B3442" t="s">
        <v>29</v>
      </c>
      <c r="C3442" t="s">
        <v>59</v>
      </c>
      <c r="D3442" t="s">
        <v>170</v>
      </c>
      <c r="E3442" t="s">
        <v>52</v>
      </c>
      <c r="F3442" s="1">
        <v>42925</v>
      </c>
      <c r="G3442" s="1">
        <v>42935</v>
      </c>
      <c r="H3442">
        <v>0</v>
      </c>
      <c r="I3442" t="str">
        <f>VLOOKUP(pipeline!D3442,account,2,FALSE)</f>
        <v>technolgy</v>
      </c>
      <c r="J3442">
        <f t="shared" si="2541"/>
        <v>1987</v>
      </c>
      <c r="K3442">
        <f t="shared" si="2542"/>
        <v>2938.67</v>
      </c>
      <c r="L3442">
        <f t="shared" si="2543"/>
        <v>8775</v>
      </c>
      <c r="M3442" t="str">
        <f t="shared" si="2544"/>
        <v>Panama</v>
      </c>
      <c r="N3442">
        <f t="shared" si="2545"/>
        <v>0</v>
      </c>
      <c r="O3442" t="str">
        <f t="shared" si="2546"/>
        <v>GTX</v>
      </c>
      <c r="P3442">
        <f t="shared" si="2547"/>
        <v>5482</v>
      </c>
      <c r="Q3442" t="str">
        <f t="shared" si="2548"/>
        <v>Melvin Marxen</v>
      </c>
      <c r="R3442" t="str">
        <f t="shared" si="2549"/>
        <v>Central</v>
      </c>
    </row>
    <row r="3443" spans="1:18">
      <c r="A3443" t="s">
        <v>3607</v>
      </c>
      <c r="B3443" t="s">
        <v>29</v>
      </c>
      <c r="C3443" t="s">
        <v>59</v>
      </c>
      <c r="D3443" t="s">
        <v>297</v>
      </c>
      <c r="E3443" t="s">
        <v>50</v>
      </c>
      <c r="F3443" s="1">
        <v>42925</v>
      </c>
      <c r="G3443" s="1">
        <v>43002</v>
      </c>
      <c r="H3443">
        <v>5944</v>
      </c>
      <c r="I3443" t="str">
        <f>VLOOKUP(pipeline!D3443,account,2,FALSE)</f>
        <v>medical</v>
      </c>
      <c r="J3443">
        <f t="shared" si="2541"/>
        <v>1986</v>
      </c>
      <c r="K3443">
        <f t="shared" si="2542"/>
        <v>647.18</v>
      </c>
      <c r="L3443">
        <f t="shared" si="2543"/>
        <v>1185</v>
      </c>
      <c r="M3443" t="str">
        <f t="shared" si="2544"/>
        <v>Kenya</v>
      </c>
      <c r="N3443">
        <f t="shared" si="2545"/>
        <v>0</v>
      </c>
      <c r="O3443" t="str">
        <f t="shared" si="2546"/>
        <v>GTX</v>
      </c>
      <c r="P3443">
        <f t="shared" si="2547"/>
        <v>5482</v>
      </c>
      <c r="Q3443" t="str">
        <f t="shared" si="2548"/>
        <v>Melvin Marxen</v>
      </c>
      <c r="R3443" t="str">
        <f t="shared" si="2549"/>
        <v>Central</v>
      </c>
    </row>
    <row r="3444" spans="1:18">
      <c r="A3444" t="s">
        <v>3608</v>
      </c>
      <c r="B3444" t="s">
        <v>35</v>
      </c>
      <c r="C3444" t="s">
        <v>57</v>
      </c>
      <c r="D3444" t="s">
        <v>245</v>
      </c>
      <c r="E3444" t="s">
        <v>52</v>
      </c>
      <c r="F3444" s="1">
        <v>42925</v>
      </c>
      <c r="G3444" s="1">
        <v>42933</v>
      </c>
      <c r="H3444">
        <v>0</v>
      </c>
      <c r="I3444" t="str">
        <f>VLOOKUP(pipeline!D3444,account,2,FALSE)</f>
        <v>retail</v>
      </c>
      <c r="J3444">
        <f t="shared" si="2541"/>
        <v>1990</v>
      </c>
      <c r="K3444">
        <f t="shared" si="2542"/>
        <v>2520.83</v>
      </c>
      <c r="L3444">
        <f t="shared" si="2543"/>
        <v>3502</v>
      </c>
      <c r="M3444" t="str">
        <f t="shared" si="2544"/>
        <v>United States</v>
      </c>
      <c r="N3444">
        <f t="shared" si="2545"/>
        <v>0</v>
      </c>
      <c r="O3444" t="str">
        <f t="shared" si="2546"/>
        <v>MG</v>
      </c>
      <c r="P3444">
        <f t="shared" si="2547"/>
        <v>3393</v>
      </c>
      <c r="Q3444" t="str">
        <f t="shared" si="2548"/>
        <v>Rocco Neubert</v>
      </c>
      <c r="R3444" t="str">
        <f t="shared" si="2549"/>
        <v>East</v>
      </c>
    </row>
    <row r="3445" spans="1:18">
      <c r="A3445" t="s">
        <v>3609</v>
      </c>
      <c r="B3445" t="s">
        <v>17</v>
      </c>
      <c r="C3445" t="s">
        <v>57</v>
      </c>
      <c r="D3445" t="s">
        <v>134</v>
      </c>
      <c r="E3445" t="s">
        <v>52</v>
      </c>
      <c r="F3445" s="1">
        <v>42925</v>
      </c>
      <c r="G3445" s="1">
        <v>42933</v>
      </c>
      <c r="H3445">
        <v>0</v>
      </c>
      <c r="I3445" t="str">
        <f>VLOOKUP(pipeline!D3445,account,2,FALSE)</f>
        <v>services</v>
      </c>
      <c r="J3445">
        <f>VLOOKUP(D3445,account,3,FALSE)</f>
        <v>2003</v>
      </c>
      <c r="K3445">
        <f>VLOOKUP(D3445,account,4,FALSE)</f>
        <v>692.19</v>
      </c>
      <c r="L3445">
        <f>VLOOKUP(D3445,account,5,FALSE)</f>
        <v>1922</v>
      </c>
      <c r="M3445" t="str">
        <f>VLOOKUP(D3445,account,6,FALSE)</f>
        <v>United States</v>
      </c>
      <c r="N3445">
        <f>VLOOKUP(D3445,accounts,7,FALSE)</f>
        <v>0</v>
      </c>
      <c r="O3445" t="str">
        <f>VLOOKUP(C3445,products,2,FALSE)</f>
        <v>MG</v>
      </c>
      <c r="P3445">
        <f>VLOOKUP(C3445,products,3,FALSE)</f>
        <v>3393</v>
      </c>
      <c r="Q3445" t="str">
        <f>VLOOKUP(B3445,sales,2,FALSE)</f>
        <v>Celia Rouche</v>
      </c>
      <c r="R3445" t="str">
        <f>VLOOKUP(B3445,sales,3,FALSE)</f>
        <v>West</v>
      </c>
    </row>
    <row r="3446" spans="1:18">
      <c r="A3446" t="s">
        <v>3610</v>
      </c>
      <c r="B3446" t="s">
        <v>19</v>
      </c>
      <c r="C3446" t="s">
        <v>58</v>
      </c>
      <c r="D3446" t="s">
        <v>216</v>
      </c>
      <c r="E3446" t="s">
        <v>50</v>
      </c>
      <c r="F3446" s="1">
        <v>42926</v>
      </c>
      <c r="G3446" s="1">
        <v>42933</v>
      </c>
      <c r="H3446">
        <v>962</v>
      </c>
      <c r="I3446" t="str">
        <f>VLOOKUP(pipeline!D3446,account,2,FALSE)</f>
        <v>entertainment</v>
      </c>
      <c r="J3446">
        <f t="shared" ref="J3446:J3465" si="2550">VLOOKUP(D3446,account,3,FALSE)</f>
        <v>1998</v>
      </c>
      <c r="K3446">
        <f t="shared" ref="K3446:K3465" si="2551">VLOOKUP(D3446,account,4,FALSE)</f>
        <v>217.87</v>
      </c>
      <c r="L3446">
        <f t="shared" ref="L3446:L3465" si="2552">VLOOKUP(D3446,account,5,FALSE)</f>
        <v>551</v>
      </c>
      <c r="M3446" t="str">
        <f t="shared" ref="M3446:M3465" si="2553">VLOOKUP(D3446,account,6,FALSE)</f>
        <v>United States</v>
      </c>
      <c r="N3446">
        <f t="shared" ref="N3446:N3465" si="2554">VLOOKUP(D3446,accounts,7,FALSE)</f>
        <v>0</v>
      </c>
      <c r="O3446" t="str">
        <f t="shared" ref="O3446:O3465" si="2555">VLOOKUP(C3446,products,2,FALSE)</f>
        <v>GTX</v>
      </c>
      <c r="P3446">
        <f t="shared" ref="P3446:P3452" si="2556">VLOOKUP(C3446,products,3,FALSE)</f>
        <v>1096</v>
      </c>
      <c r="Q3446" t="str">
        <f t="shared" ref="Q3446:Q3452" si="2557">VLOOKUP(B3446,sales,2,FALSE)</f>
        <v>Dustin Brinkmann</v>
      </c>
      <c r="R3446" t="str">
        <f t="shared" ref="R3446:R3452" si="2558">VLOOKUP(B3446,sales,3,FALSE)</f>
        <v>Central</v>
      </c>
    </row>
    <row r="3447" spans="1:18">
      <c r="A3447" t="s">
        <v>3611</v>
      </c>
      <c r="B3447" t="s">
        <v>31</v>
      </c>
      <c r="C3447" t="s">
        <v>58</v>
      </c>
      <c r="D3447" t="s">
        <v>164</v>
      </c>
      <c r="E3447" t="s">
        <v>50</v>
      </c>
      <c r="F3447" s="1">
        <v>42926</v>
      </c>
      <c r="G3447" s="1">
        <v>42937</v>
      </c>
      <c r="H3447">
        <v>1063</v>
      </c>
      <c r="I3447" t="str">
        <f>VLOOKUP(pipeline!D3447,account,2,FALSE)</f>
        <v>medical</v>
      </c>
      <c r="J3447">
        <f t="shared" si="2550"/>
        <v>1994</v>
      </c>
      <c r="K3447">
        <f t="shared" si="2551"/>
        <v>2818.38</v>
      </c>
      <c r="L3447">
        <f t="shared" si="2552"/>
        <v>6290</v>
      </c>
      <c r="M3447" t="str">
        <f t="shared" si="2553"/>
        <v>United States</v>
      </c>
      <c r="N3447">
        <f t="shared" si="2554"/>
        <v>0</v>
      </c>
      <c r="O3447" t="str">
        <f t="shared" si="2555"/>
        <v>GTX</v>
      </c>
      <c r="P3447">
        <f t="shared" si="2556"/>
        <v>1096</v>
      </c>
      <c r="Q3447" t="str">
        <f t="shared" si="2557"/>
        <v>Rocco Neubert</v>
      </c>
      <c r="R3447" t="str">
        <f t="shared" si="2558"/>
        <v>East</v>
      </c>
    </row>
    <row r="3448" spans="1:18">
      <c r="A3448" t="s">
        <v>3612</v>
      </c>
      <c r="B3448" t="s">
        <v>32</v>
      </c>
      <c r="C3448" t="s">
        <v>57</v>
      </c>
      <c r="D3448" t="s">
        <v>350</v>
      </c>
      <c r="E3448" t="s">
        <v>52</v>
      </c>
      <c r="F3448" s="1">
        <v>42926</v>
      </c>
      <c r="G3448" s="1">
        <v>42939</v>
      </c>
      <c r="H3448">
        <v>0</v>
      </c>
      <c r="I3448" t="str">
        <f>VLOOKUP(pipeline!D3448,account,2,FALSE)</f>
        <v>technolgy</v>
      </c>
      <c r="J3448">
        <f t="shared" si="2550"/>
        <v>2011</v>
      </c>
      <c r="K3448">
        <f t="shared" si="2551"/>
        <v>40.79</v>
      </c>
      <c r="L3448">
        <f t="shared" si="2552"/>
        <v>142</v>
      </c>
      <c r="M3448" t="str">
        <f t="shared" si="2553"/>
        <v>China</v>
      </c>
      <c r="N3448">
        <f t="shared" si="2554"/>
        <v>0</v>
      </c>
      <c r="O3448" t="str">
        <f t="shared" si="2555"/>
        <v>MG</v>
      </c>
      <c r="P3448">
        <f t="shared" si="2556"/>
        <v>3393</v>
      </c>
      <c r="Q3448" t="str">
        <f t="shared" si="2557"/>
        <v>Rocco Neubert</v>
      </c>
      <c r="R3448" t="str">
        <f t="shared" si="2558"/>
        <v>East</v>
      </c>
    </row>
    <row r="3449" spans="1:18">
      <c r="A3449" t="s">
        <v>3613</v>
      </c>
      <c r="B3449" t="s">
        <v>20</v>
      </c>
      <c r="C3449" t="s">
        <v>55</v>
      </c>
      <c r="D3449" t="s">
        <v>141</v>
      </c>
      <c r="E3449" t="s">
        <v>52</v>
      </c>
      <c r="F3449" s="1">
        <v>42926</v>
      </c>
      <c r="G3449" s="1">
        <v>42939</v>
      </c>
      <c r="H3449">
        <v>0</v>
      </c>
      <c r="I3449" t="str">
        <f>VLOOKUP(pipeline!D3449,account,2,FALSE)</f>
        <v>telecommunications</v>
      </c>
      <c r="J3449">
        <f t="shared" si="2550"/>
        <v>2007</v>
      </c>
      <c r="K3449">
        <f t="shared" si="2551"/>
        <v>86.68</v>
      </c>
      <c r="L3449">
        <f t="shared" si="2552"/>
        <v>187</v>
      </c>
      <c r="M3449" t="str">
        <f t="shared" si="2553"/>
        <v>United States</v>
      </c>
      <c r="N3449" t="str">
        <f t="shared" si="2554"/>
        <v>Sonron</v>
      </c>
      <c r="O3449" t="str">
        <f t="shared" si="2555"/>
        <v>GTX</v>
      </c>
      <c r="P3449">
        <f t="shared" si="2556"/>
        <v>550</v>
      </c>
      <c r="Q3449" t="str">
        <f t="shared" si="2557"/>
        <v>Dustin Brinkmann</v>
      </c>
      <c r="R3449" t="str">
        <f t="shared" si="2558"/>
        <v>Central</v>
      </c>
    </row>
    <row r="3450" spans="1:18">
      <c r="A3450" t="s">
        <v>3614</v>
      </c>
      <c r="B3450" t="s">
        <v>25</v>
      </c>
      <c r="C3450" t="s">
        <v>58</v>
      </c>
      <c r="D3450" t="s">
        <v>82</v>
      </c>
      <c r="E3450" t="s">
        <v>52</v>
      </c>
      <c r="F3450" s="1">
        <v>42926</v>
      </c>
      <c r="G3450" s="1">
        <v>42928</v>
      </c>
      <c r="H3450">
        <v>0</v>
      </c>
      <c r="I3450" t="str">
        <f>VLOOKUP(pipeline!D3450,account,2,FALSE)</f>
        <v>retail</v>
      </c>
      <c r="J3450">
        <f t="shared" si="2550"/>
        <v>2001</v>
      </c>
      <c r="K3450">
        <f t="shared" si="2551"/>
        <v>718.62</v>
      </c>
      <c r="L3450">
        <f t="shared" si="2552"/>
        <v>2448</v>
      </c>
      <c r="M3450" t="str">
        <f t="shared" si="2553"/>
        <v>United States</v>
      </c>
      <c r="N3450">
        <f t="shared" si="2554"/>
        <v>0</v>
      </c>
      <c r="O3450" t="str">
        <f t="shared" si="2555"/>
        <v>GTX</v>
      </c>
      <c r="P3450">
        <f t="shared" si="2556"/>
        <v>1096</v>
      </c>
      <c r="Q3450" t="str">
        <f t="shared" si="2557"/>
        <v>Melvin Marxen</v>
      </c>
      <c r="R3450" t="str">
        <f t="shared" si="2558"/>
        <v>Central</v>
      </c>
    </row>
    <row r="3451" spans="1:18">
      <c r="A3451" t="s">
        <v>3615</v>
      </c>
      <c r="B3451" t="s">
        <v>25</v>
      </c>
      <c r="C3451" t="s">
        <v>56</v>
      </c>
      <c r="D3451" t="s">
        <v>442</v>
      </c>
      <c r="E3451" t="s">
        <v>52</v>
      </c>
      <c r="F3451" s="1">
        <v>42926</v>
      </c>
      <c r="G3451" s="1">
        <v>42933</v>
      </c>
      <c r="H3451">
        <v>0</v>
      </c>
      <c r="I3451" t="str">
        <f>VLOOKUP(pipeline!D3451,account,2,FALSE)</f>
        <v>retail</v>
      </c>
      <c r="J3451">
        <f t="shared" si="2550"/>
        <v>1988</v>
      </c>
      <c r="K3451">
        <f t="shared" si="2551"/>
        <v>1376.8</v>
      </c>
      <c r="L3451">
        <f t="shared" si="2552"/>
        <v>1165</v>
      </c>
      <c r="M3451" t="str">
        <f t="shared" si="2553"/>
        <v>Belgium</v>
      </c>
      <c r="N3451">
        <f t="shared" si="2554"/>
        <v>0</v>
      </c>
      <c r="O3451" t="str">
        <f t="shared" si="2555"/>
        <v>MG</v>
      </c>
      <c r="P3451">
        <f t="shared" si="2556"/>
        <v>55</v>
      </c>
      <c r="Q3451" t="str">
        <f t="shared" si="2557"/>
        <v>Melvin Marxen</v>
      </c>
      <c r="R3451" t="str">
        <f t="shared" si="2558"/>
        <v>Central</v>
      </c>
    </row>
    <row r="3452" spans="1:18">
      <c r="A3452" t="s">
        <v>3616</v>
      </c>
      <c r="B3452" t="s">
        <v>25</v>
      </c>
      <c r="C3452" t="s">
        <v>57</v>
      </c>
      <c r="D3452" t="s">
        <v>216</v>
      </c>
      <c r="E3452" t="s">
        <v>50</v>
      </c>
      <c r="F3452" s="1">
        <v>42926</v>
      </c>
      <c r="G3452" s="1">
        <v>42981</v>
      </c>
      <c r="H3452">
        <v>2572</v>
      </c>
      <c r="I3452" t="str">
        <f>VLOOKUP(pipeline!D3452,account,2,FALSE)</f>
        <v>entertainment</v>
      </c>
      <c r="J3452">
        <f t="shared" si="2550"/>
        <v>1998</v>
      </c>
      <c r="K3452">
        <f t="shared" si="2551"/>
        <v>217.87</v>
      </c>
      <c r="L3452">
        <f t="shared" si="2552"/>
        <v>551</v>
      </c>
      <c r="M3452" t="str">
        <f t="shared" si="2553"/>
        <v>United States</v>
      </c>
      <c r="N3452">
        <f t="shared" si="2554"/>
        <v>0</v>
      </c>
      <c r="O3452" t="str">
        <f t="shared" si="2555"/>
        <v>MG</v>
      </c>
      <c r="P3452">
        <f t="shared" si="2556"/>
        <v>3393</v>
      </c>
      <c r="Q3452" t="str">
        <f t="shared" si="2557"/>
        <v>Melvin Marxen</v>
      </c>
      <c r="R3452" t="str">
        <f t="shared" si="2558"/>
        <v>Central</v>
      </c>
    </row>
    <row r="3453" spans="1:18">
      <c r="A3453" t="s">
        <v>3617</v>
      </c>
      <c r="B3453" t="s">
        <v>26</v>
      </c>
      <c r="C3453" t="s">
        <v>57</v>
      </c>
      <c r="D3453" t="s">
        <v>290</v>
      </c>
      <c r="E3453" t="s">
        <v>50</v>
      </c>
      <c r="F3453" s="1">
        <v>42926</v>
      </c>
      <c r="G3453" s="1">
        <v>42935</v>
      </c>
      <c r="H3453">
        <v>3230</v>
      </c>
      <c r="I3453" t="str">
        <f>VLOOKUP(pipeline!D3453,account,2,FALSE)</f>
        <v>medical</v>
      </c>
      <c r="J3453">
        <f t="shared" si="2550"/>
        <v>2002</v>
      </c>
      <c r="K3453">
        <f t="shared" si="2551"/>
        <v>3178.24</v>
      </c>
      <c r="L3453">
        <f t="shared" si="2552"/>
        <v>4540</v>
      </c>
      <c r="M3453" t="str">
        <f t="shared" si="2553"/>
        <v>United States</v>
      </c>
      <c r="N3453">
        <f t="shared" si="2554"/>
        <v>0</v>
      </c>
      <c r="O3453" t="str">
        <f t="shared" si="2555"/>
        <v>MG</v>
      </c>
      <c r="P3453">
        <f t="shared" ref="P3453:P3459" si="2559">VLOOKUP(C3453,products,3,FALSE)</f>
        <v>3393</v>
      </c>
      <c r="Q3453" t="str">
        <f t="shared" ref="Q3453:Q3459" si="2560">VLOOKUP(B3453,sales,2,FALSE)</f>
        <v>Melvin Marxen</v>
      </c>
      <c r="R3453" t="str">
        <f t="shared" ref="R3453:R3459" si="2561">VLOOKUP(B3453,sales,3,FALSE)</f>
        <v>Central</v>
      </c>
    </row>
    <row r="3454" spans="1:18">
      <c r="A3454" t="s">
        <v>3618</v>
      </c>
      <c r="B3454" t="s">
        <v>14</v>
      </c>
      <c r="C3454" t="s">
        <v>56</v>
      </c>
      <c r="D3454" t="s">
        <v>226</v>
      </c>
      <c r="E3454" t="s">
        <v>50</v>
      </c>
      <c r="F3454" s="1">
        <v>42926</v>
      </c>
      <c r="G3454" s="1">
        <v>42935</v>
      </c>
      <c r="H3454">
        <v>59</v>
      </c>
      <c r="I3454" t="str">
        <f>VLOOKUP(pipeline!D3454,account,2,FALSE)</f>
        <v>medical</v>
      </c>
      <c r="J3454">
        <f t="shared" si="2550"/>
        <v>2017</v>
      </c>
      <c r="K3454">
        <f t="shared" si="2551"/>
        <v>4.54</v>
      </c>
      <c r="L3454">
        <f t="shared" si="2552"/>
        <v>9</v>
      </c>
      <c r="M3454" t="str">
        <f t="shared" si="2553"/>
        <v>United States</v>
      </c>
      <c r="N3454">
        <f t="shared" si="2554"/>
        <v>0</v>
      </c>
      <c r="O3454" t="str">
        <f t="shared" si="2555"/>
        <v>MG</v>
      </c>
      <c r="P3454">
        <f t="shared" si="2559"/>
        <v>55</v>
      </c>
      <c r="Q3454" t="str">
        <f t="shared" si="2560"/>
        <v>Celia Rouche</v>
      </c>
      <c r="R3454" t="str">
        <f t="shared" si="2561"/>
        <v>West</v>
      </c>
    </row>
    <row r="3455" spans="1:18">
      <c r="A3455" t="s">
        <v>3619</v>
      </c>
      <c r="B3455" t="s">
        <v>37</v>
      </c>
      <c r="C3455" t="s">
        <v>57</v>
      </c>
      <c r="D3455" t="s">
        <v>282</v>
      </c>
      <c r="E3455" t="s">
        <v>50</v>
      </c>
      <c r="F3455" s="1">
        <v>42926</v>
      </c>
      <c r="G3455" s="1">
        <v>43042</v>
      </c>
      <c r="H3455">
        <v>3624</v>
      </c>
      <c r="I3455" t="str">
        <f>VLOOKUP(pipeline!D3455,account,2,FALSE)</f>
        <v>medical</v>
      </c>
      <c r="J3455">
        <f t="shared" si="2550"/>
        <v>1985</v>
      </c>
      <c r="K3455">
        <f t="shared" si="2551"/>
        <v>2741.37</v>
      </c>
      <c r="L3455">
        <f t="shared" si="2552"/>
        <v>9226</v>
      </c>
      <c r="M3455" t="str">
        <f t="shared" si="2553"/>
        <v>United States</v>
      </c>
      <c r="N3455">
        <f t="shared" si="2554"/>
        <v>0</v>
      </c>
      <c r="O3455" t="str">
        <f t="shared" si="2555"/>
        <v>MG</v>
      </c>
      <c r="P3455">
        <f t="shared" si="2559"/>
        <v>3393</v>
      </c>
      <c r="Q3455" t="str">
        <f t="shared" si="2560"/>
        <v>Summer Sewald</v>
      </c>
      <c r="R3455" t="str">
        <f t="shared" si="2561"/>
        <v>West</v>
      </c>
    </row>
    <row r="3456" spans="1:18">
      <c r="A3456" t="s">
        <v>3620</v>
      </c>
      <c r="B3456" t="s">
        <v>38</v>
      </c>
      <c r="C3456" t="s">
        <v>58</v>
      </c>
      <c r="D3456" t="s">
        <v>282</v>
      </c>
      <c r="E3456" t="s">
        <v>52</v>
      </c>
      <c r="F3456" s="1">
        <v>42926</v>
      </c>
      <c r="G3456" s="1">
        <v>43050</v>
      </c>
      <c r="H3456">
        <v>0</v>
      </c>
      <c r="I3456" t="str">
        <f>VLOOKUP(pipeline!D3456,account,2,FALSE)</f>
        <v>medical</v>
      </c>
      <c r="J3456">
        <f t="shared" si="2550"/>
        <v>1985</v>
      </c>
      <c r="K3456">
        <f t="shared" si="2551"/>
        <v>2741.37</v>
      </c>
      <c r="L3456">
        <f t="shared" si="2552"/>
        <v>9226</v>
      </c>
      <c r="M3456" t="str">
        <f t="shared" si="2553"/>
        <v>United States</v>
      </c>
      <c r="N3456">
        <f t="shared" si="2554"/>
        <v>0</v>
      </c>
      <c r="O3456" t="str">
        <f t="shared" si="2555"/>
        <v>GTX</v>
      </c>
      <c r="P3456">
        <f t="shared" si="2559"/>
        <v>1096</v>
      </c>
      <c r="Q3456" t="str">
        <f t="shared" si="2560"/>
        <v>Summer Sewald</v>
      </c>
      <c r="R3456" t="str">
        <f t="shared" si="2561"/>
        <v>West</v>
      </c>
    </row>
    <row r="3457" spans="1:18">
      <c r="A3457" t="s">
        <v>3621</v>
      </c>
      <c r="B3457" t="s">
        <v>38</v>
      </c>
      <c r="C3457" t="s">
        <v>59</v>
      </c>
      <c r="D3457" t="s">
        <v>87</v>
      </c>
      <c r="E3457" t="s">
        <v>50</v>
      </c>
      <c r="F3457" s="1">
        <v>42926</v>
      </c>
      <c r="G3457" s="1">
        <v>43000</v>
      </c>
      <c r="H3457">
        <v>5848</v>
      </c>
      <c r="I3457" t="str">
        <f>VLOOKUP(pipeline!D3457,account,2,FALSE)</f>
        <v>services</v>
      </c>
      <c r="J3457">
        <f t="shared" si="2550"/>
        <v>1982</v>
      </c>
      <c r="K3457">
        <f t="shared" si="2551"/>
        <v>792.46</v>
      </c>
      <c r="L3457">
        <f t="shared" si="2552"/>
        <v>1299</v>
      </c>
      <c r="M3457" t="str">
        <f t="shared" si="2553"/>
        <v>United States</v>
      </c>
      <c r="N3457">
        <f t="shared" si="2554"/>
        <v>0</v>
      </c>
      <c r="O3457" t="str">
        <f t="shared" si="2555"/>
        <v>GTX</v>
      </c>
      <c r="P3457">
        <f t="shared" si="2559"/>
        <v>5482</v>
      </c>
      <c r="Q3457" t="str">
        <f t="shared" si="2560"/>
        <v>Summer Sewald</v>
      </c>
      <c r="R3457" t="str">
        <f t="shared" si="2561"/>
        <v>West</v>
      </c>
    </row>
    <row r="3458" spans="1:18">
      <c r="A3458" t="s">
        <v>3622</v>
      </c>
      <c r="B3458" t="s">
        <v>38</v>
      </c>
      <c r="C3458" t="s">
        <v>56</v>
      </c>
      <c r="D3458" t="s">
        <v>303</v>
      </c>
      <c r="E3458" t="s">
        <v>50</v>
      </c>
      <c r="F3458" s="1">
        <v>42926</v>
      </c>
      <c r="G3458" s="1">
        <v>42927</v>
      </c>
      <c r="H3458">
        <v>42</v>
      </c>
      <c r="I3458" t="str">
        <f>VLOOKUP(pipeline!D3458,account,2,FALSE)</f>
        <v>software</v>
      </c>
      <c r="J3458">
        <f t="shared" si="2550"/>
        <v>2013</v>
      </c>
      <c r="K3458">
        <f t="shared" si="2551"/>
        <v>98.79</v>
      </c>
      <c r="L3458">
        <f t="shared" si="2552"/>
        <v>96</v>
      </c>
      <c r="M3458" t="str">
        <f t="shared" si="2553"/>
        <v>United States</v>
      </c>
      <c r="N3458" t="str">
        <f t="shared" si="2554"/>
        <v>Bubba Gump</v>
      </c>
      <c r="O3458" t="str">
        <f t="shared" si="2555"/>
        <v>MG</v>
      </c>
      <c r="P3458">
        <f t="shared" si="2559"/>
        <v>55</v>
      </c>
      <c r="Q3458" t="str">
        <f t="shared" si="2560"/>
        <v>Summer Sewald</v>
      </c>
      <c r="R3458" t="str">
        <f t="shared" si="2561"/>
        <v>West</v>
      </c>
    </row>
    <row r="3459" spans="1:18">
      <c r="A3459" t="s">
        <v>3623</v>
      </c>
      <c r="B3459" t="s">
        <v>39</v>
      </c>
      <c r="C3459" t="s">
        <v>59</v>
      </c>
      <c r="D3459" t="s">
        <v>99</v>
      </c>
      <c r="E3459" t="s">
        <v>52</v>
      </c>
      <c r="F3459" s="1">
        <v>42926</v>
      </c>
      <c r="G3459" s="1">
        <v>42928</v>
      </c>
      <c r="H3459">
        <v>0</v>
      </c>
      <c r="I3459" t="str">
        <f>VLOOKUP(pipeline!D3459,account,2,FALSE)</f>
        <v>marketing</v>
      </c>
      <c r="J3459">
        <f t="shared" si="2550"/>
        <v>2008</v>
      </c>
      <c r="K3459">
        <f t="shared" si="2551"/>
        <v>894.37</v>
      </c>
      <c r="L3459">
        <f t="shared" si="2552"/>
        <v>1593</v>
      </c>
      <c r="M3459" t="str">
        <f t="shared" si="2553"/>
        <v>Poland</v>
      </c>
      <c r="N3459">
        <f t="shared" si="2554"/>
        <v>0</v>
      </c>
      <c r="O3459" t="str">
        <f t="shared" si="2555"/>
        <v>GTX</v>
      </c>
      <c r="P3459">
        <f t="shared" si="2559"/>
        <v>5482</v>
      </c>
      <c r="Q3459" t="str">
        <f t="shared" si="2560"/>
        <v>Summer Sewald</v>
      </c>
      <c r="R3459" t="str">
        <f t="shared" si="2561"/>
        <v>West</v>
      </c>
    </row>
    <row r="3460" spans="1:18">
      <c r="A3460" t="s">
        <v>3624</v>
      </c>
      <c r="B3460" t="s">
        <v>15</v>
      </c>
      <c r="C3460" t="s">
        <v>59</v>
      </c>
      <c r="D3460" t="s">
        <v>87</v>
      </c>
      <c r="E3460" t="s">
        <v>52</v>
      </c>
      <c r="F3460" s="1">
        <v>42926</v>
      </c>
      <c r="G3460" s="1">
        <v>42976</v>
      </c>
      <c r="H3460">
        <v>0</v>
      </c>
      <c r="I3460" t="str">
        <f>VLOOKUP(pipeline!D3460,account,2,FALSE)</f>
        <v>services</v>
      </c>
      <c r="J3460">
        <f t="shared" si="2550"/>
        <v>1982</v>
      </c>
      <c r="K3460">
        <f t="shared" si="2551"/>
        <v>792.46</v>
      </c>
      <c r="L3460">
        <f t="shared" si="2552"/>
        <v>1299</v>
      </c>
      <c r="M3460" t="str">
        <f t="shared" si="2553"/>
        <v>United States</v>
      </c>
      <c r="N3460">
        <f t="shared" si="2554"/>
        <v>0</v>
      </c>
      <c r="O3460" t="str">
        <f t="shared" si="2555"/>
        <v>GTX</v>
      </c>
      <c r="P3460">
        <f t="shared" ref="P3460:P3465" si="2562">VLOOKUP(C3460,products,3,FALSE)</f>
        <v>5482</v>
      </c>
      <c r="Q3460" t="str">
        <f t="shared" ref="Q3460:Q3465" si="2563">VLOOKUP(B3460,sales,2,FALSE)</f>
        <v>Celia Rouche</v>
      </c>
      <c r="R3460" t="str">
        <f t="shared" ref="R3460:R3465" si="2564">VLOOKUP(B3460,sales,3,FALSE)</f>
        <v>West</v>
      </c>
    </row>
    <row r="3461" spans="1:18">
      <c r="A3461" t="s">
        <v>3625</v>
      </c>
      <c r="B3461" t="s">
        <v>28</v>
      </c>
      <c r="C3461" t="s">
        <v>57</v>
      </c>
      <c r="D3461" t="s">
        <v>170</v>
      </c>
      <c r="E3461" t="s">
        <v>52</v>
      </c>
      <c r="F3461" s="1">
        <v>42926</v>
      </c>
      <c r="G3461" s="1">
        <v>42928</v>
      </c>
      <c r="H3461">
        <v>0</v>
      </c>
      <c r="I3461" t="str">
        <f>VLOOKUP(pipeline!D3461,account,2,FALSE)</f>
        <v>technolgy</v>
      </c>
      <c r="J3461">
        <f t="shared" si="2550"/>
        <v>1987</v>
      </c>
      <c r="K3461">
        <f t="shared" si="2551"/>
        <v>2938.67</v>
      </c>
      <c r="L3461">
        <f t="shared" si="2552"/>
        <v>8775</v>
      </c>
      <c r="M3461" t="str">
        <f t="shared" si="2553"/>
        <v>Panama</v>
      </c>
      <c r="N3461">
        <f t="shared" si="2554"/>
        <v>0</v>
      </c>
      <c r="O3461" t="str">
        <f t="shared" si="2555"/>
        <v>MG</v>
      </c>
      <c r="P3461">
        <f t="shared" si="2562"/>
        <v>3393</v>
      </c>
      <c r="Q3461" t="str">
        <f t="shared" si="2563"/>
        <v>Melvin Marxen</v>
      </c>
      <c r="R3461" t="str">
        <f t="shared" si="2564"/>
        <v>Central</v>
      </c>
    </row>
    <row r="3462" spans="1:18">
      <c r="A3462" t="s">
        <v>3626</v>
      </c>
      <c r="B3462" t="s">
        <v>22</v>
      </c>
      <c r="C3462" t="s">
        <v>56</v>
      </c>
      <c r="D3462" t="s">
        <v>82</v>
      </c>
      <c r="E3462" t="s">
        <v>52</v>
      </c>
      <c r="F3462" s="1">
        <v>42926</v>
      </c>
      <c r="G3462" s="1">
        <v>42937</v>
      </c>
      <c r="H3462">
        <v>0</v>
      </c>
      <c r="I3462" t="str">
        <f>VLOOKUP(pipeline!D3462,account,2,FALSE)</f>
        <v>retail</v>
      </c>
      <c r="J3462">
        <f t="shared" si="2550"/>
        <v>2001</v>
      </c>
      <c r="K3462">
        <f t="shared" si="2551"/>
        <v>718.62</v>
      </c>
      <c r="L3462">
        <f t="shared" si="2552"/>
        <v>2448</v>
      </c>
      <c r="M3462" t="str">
        <f t="shared" si="2553"/>
        <v>United States</v>
      </c>
      <c r="N3462">
        <f t="shared" si="2554"/>
        <v>0</v>
      </c>
      <c r="O3462" t="str">
        <f t="shared" si="2555"/>
        <v>MG</v>
      </c>
      <c r="P3462">
        <f t="shared" si="2562"/>
        <v>55</v>
      </c>
      <c r="Q3462" t="str">
        <f t="shared" si="2563"/>
        <v>Dustin Brinkmann</v>
      </c>
      <c r="R3462" t="str">
        <f t="shared" si="2564"/>
        <v>Central</v>
      </c>
    </row>
    <row r="3463" spans="1:18">
      <c r="A3463" t="s">
        <v>3627</v>
      </c>
      <c r="B3463" t="s">
        <v>22</v>
      </c>
      <c r="C3463" t="s">
        <v>55</v>
      </c>
      <c r="D3463" t="s">
        <v>290</v>
      </c>
      <c r="E3463" t="s">
        <v>50</v>
      </c>
      <c r="F3463" s="1">
        <v>42926</v>
      </c>
      <c r="G3463" s="1">
        <v>42935</v>
      </c>
      <c r="H3463">
        <v>588</v>
      </c>
      <c r="I3463" t="str">
        <f>VLOOKUP(pipeline!D3463,account,2,FALSE)</f>
        <v>medical</v>
      </c>
      <c r="J3463">
        <f t="shared" si="2550"/>
        <v>2002</v>
      </c>
      <c r="K3463">
        <f t="shared" si="2551"/>
        <v>3178.24</v>
      </c>
      <c r="L3463">
        <f t="shared" si="2552"/>
        <v>4540</v>
      </c>
      <c r="M3463" t="str">
        <f t="shared" si="2553"/>
        <v>United States</v>
      </c>
      <c r="N3463">
        <f t="shared" si="2554"/>
        <v>0</v>
      </c>
      <c r="O3463" t="str">
        <f t="shared" si="2555"/>
        <v>GTX</v>
      </c>
      <c r="P3463">
        <f t="shared" si="2562"/>
        <v>550</v>
      </c>
      <c r="Q3463" t="str">
        <f t="shared" si="2563"/>
        <v>Dustin Brinkmann</v>
      </c>
      <c r="R3463" t="str">
        <f t="shared" si="2564"/>
        <v>Central</v>
      </c>
    </row>
    <row r="3464" spans="1:18">
      <c r="A3464" t="s">
        <v>3628</v>
      </c>
      <c r="B3464" t="s">
        <v>35</v>
      </c>
      <c r="C3464" t="s">
        <v>58</v>
      </c>
      <c r="D3464" t="s">
        <v>350</v>
      </c>
      <c r="E3464" t="s">
        <v>52</v>
      </c>
      <c r="F3464" s="1">
        <v>42926</v>
      </c>
      <c r="G3464" s="1">
        <v>42934</v>
      </c>
      <c r="H3464">
        <v>0</v>
      </c>
      <c r="I3464" t="str">
        <f>VLOOKUP(pipeline!D3464,account,2,FALSE)</f>
        <v>technolgy</v>
      </c>
      <c r="J3464">
        <f t="shared" si="2550"/>
        <v>2011</v>
      </c>
      <c r="K3464">
        <f t="shared" si="2551"/>
        <v>40.79</v>
      </c>
      <c r="L3464">
        <f t="shared" si="2552"/>
        <v>142</v>
      </c>
      <c r="M3464" t="str">
        <f t="shared" si="2553"/>
        <v>China</v>
      </c>
      <c r="N3464">
        <f t="shared" si="2554"/>
        <v>0</v>
      </c>
      <c r="O3464" t="str">
        <f t="shared" si="2555"/>
        <v>GTX</v>
      </c>
      <c r="P3464">
        <f t="shared" si="2562"/>
        <v>1096</v>
      </c>
      <c r="Q3464" t="str">
        <f t="shared" si="2563"/>
        <v>Rocco Neubert</v>
      </c>
      <c r="R3464" t="str">
        <f t="shared" si="2564"/>
        <v>East</v>
      </c>
    </row>
    <row r="3465" spans="1:18">
      <c r="A3465" t="s">
        <v>3629</v>
      </c>
      <c r="B3465" t="s">
        <v>35</v>
      </c>
      <c r="C3465" t="s">
        <v>56</v>
      </c>
      <c r="D3465" t="s">
        <v>277</v>
      </c>
      <c r="E3465" t="s">
        <v>50</v>
      </c>
      <c r="F3465" s="1">
        <v>42926</v>
      </c>
      <c r="G3465" s="1">
        <v>42933</v>
      </c>
      <c r="H3465">
        <v>54</v>
      </c>
      <c r="I3465" t="str">
        <f>VLOOKUP(pipeline!D3465,account,2,FALSE)</f>
        <v>retail</v>
      </c>
      <c r="J3465">
        <f t="shared" si="2550"/>
        <v>2005</v>
      </c>
      <c r="K3465">
        <f t="shared" si="2551"/>
        <v>2261.05</v>
      </c>
      <c r="L3465">
        <f t="shared" si="2552"/>
        <v>3851</v>
      </c>
      <c r="M3465" t="str">
        <f t="shared" si="2553"/>
        <v>United States</v>
      </c>
      <c r="N3465">
        <f t="shared" si="2554"/>
        <v>0</v>
      </c>
      <c r="O3465" t="str">
        <f t="shared" si="2555"/>
        <v>MG</v>
      </c>
      <c r="P3465">
        <f t="shared" si="2562"/>
        <v>55</v>
      </c>
      <c r="Q3465" t="str">
        <f t="shared" si="2563"/>
        <v>Rocco Neubert</v>
      </c>
      <c r="R3465" t="str">
        <f t="shared" si="2564"/>
        <v>East</v>
      </c>
    </row>
    <row r="3466" spans="1:18">
      <c r="A3466" t="s">
        <v>3630</v>
      </c>
      <c r="B3466" t="s">
        <v>41</v>
      </c>
      <c r="C3466" t="s">
        <v>59</v>
      </c>
      <c r="D3466" t="s">
        <v>153</v>
      </c>
      <c r="E3466" t="s">
        <v>52</v>
      </c>
      <c r="F3466" s="1">
        <v>42926</v>
      </c>
      <c r="G3466" s="1">
        <v>42931</v>
      </c>
      <c r="H3466">
        <v>0</v>
      </c>
      <c r="I3466" t="str">
        <f>VLOOKUP(pipeline!D3466,account,2,FALSE)</f>
        <v>retail</v>
      </c>
      <c r="J3466">
        <f>VLOOKUP(D3466,account,3,FALSE)</f>
        <v>2001</v>
      </c>
      <c r="K3466">
        <f>VLOOKUP(D3466,account,4,FALSE)</f>
        <v>2437.85</v>
      </c>
      <c r="L3466">
        <f>VLOOKUP(D3466,account,5,FALSE)</f>
        <v>4874</v>
      </c>
      <c r="M3466" t="str">
        <f>VLOOKUP(D3466,account,6,FALSE)</f>
        <v>United States</v>
      </c>
      <c r="N3466">
        <f>VLOOKUP(D3466,accounts,7,FALSE)</f>
        <v>0</v>
      </c>
      <c r="O3466" t="str">
        <f>VLOOKUP(C3466,products,2,FALSE)</f>
        <v>GTX</v>
      </c>
      <c r="P3466">
        <f t="shared" ref="P3466:P3472" si="2565">VLOOKUP(C3466,products,3,FALSE)</f>
        <v>5482</v>
      </c>
      <c r="Q3466" t="str">
        <f t="shared" ref="Q3466:Q3472" si="2566">VLOOKUP(B3466,sales,2,FALSE)</f>
        <v>Summer Sewald</v>
      </c>
      <c r="R3466" t="str">
        <f t="shared" ref="R3466:R3472" si="2567">VLOOKUP(B3466,sales,3,FALSE)</f>
        <v>West</v>
      </c>
    </row>
    <row r="3467" spans="1:18">
      <c r="A3467" t="s">
        <v>3631</v>
      </c>
      <c r="B3467" t="s">
        <v>31</v>
      </c>
      <c r="C3467" t="s">
        <v>57</v>
      </c>
      <c r="D3467" t="s">
        <v>210</v>
      </c>
      <c r="E3467" t="s">
        <v>52</v>
      </c>
      <c r="F3467" s="1">
        <v>42927</v>
      </c>
      <c r="G3467" s="1">
        <v>42937</v>
      </c>
      <c r="H3467">
        <v>0</v>
      </c>
      <c r="I3467" t="str">
        <f>VLOOKUP(pipeline!D3467,account,2,FALSE)</f>
        <v>technolgy</v>
      </c>
      <c r="J3467">
        <f>VLOOKUP(D3467,account,3,FALSE)</f>
        <v>1980</v>
      </c>
      <c r="K3467">
        <f>VLOOKUP(D3467,account,4,FALSE)</f>
        <v>7708.38</v>
      </c>
      <c r="L3467">
        <f>VLOOKUP(D3467,account,5,FALSE)</f>
        <v>13756</v>
      </c>
      <c r="M3467" t="str">
        <f>VLOOKUP(D3467,account,6,FALSE)</f>
        <v>United States</v>
      </c>
      <c r="N3467">
        <f>VLOOKUP(D3467,accounts,7,FALSE)</f>
        <v>0</v>
      </c>
      <c r="O3467" t="str">
        <f>VLOOKUP(C3467,products,2,FALSE)</f>
        <v>MG</v>
      </c>
      <c r="P3467">
        <f t="shared" si="2565"/>
        <v>3393</v>
      </c>
      <c r="Q3467" t="str">
        <f t="shared" si="2566"/>
        <v>Rocco Neubert</v>
      </c>
      <c r="R3467" t="str">
        <f t="shared" si="2567"/>
        <v>East</v>
      </c>
    </row>
    <row r="3468" spans="1:18">
      <c r="A3468" t="s">
        <v>3632</v>
      </c>
      <c r="B3468" t="s">
        <v>20</v>
      </c>
      <c r="C3468" t="s">
        <v>55</v>
      </c>
      <c r="D3468" t="s">
        <v>238</v>
      </c>
      <c r="E3468" t="s">
        <v>52</v>
      </c>
      <c r="F3468" s="1">
        <v>42927</v>
      </c>
      <c r="G3468" s="1">
        <v>42994</v>
      </c>
      <c r="H3468">
        <v>0</v>
      </c>
      <c r="I3468" t="str">
        <f>VLOOKUP(pipeline!D3468,account,2,FALSE)</f>
        <v>marketing</v>
      </c>
      <c r="J3468">
        <f t="shared" ref="J3468:J3480" si="2568">VLOOKUP(D3468,account,3,FALSE)</f>
        <v>2012</v>
      </c>
      <c r="K3468">
        <f t="shared" ref="K3468:K3480" si="2569">VLOOKUP(D3468,account,4,FALSE)</f>
        <v>45.39</v>
      </c>
      <c r="L3468">
        <f t="shared" ref="L3468:L3480" si="2570">VLOOKUP(D3468,account,5,FALSE)</f>
        <v>100</v>
      </c>
      <c r="M3468" t="str">
        <f t="shared" ref="M3468:M3480" si="2571">VLOOKUP(D3468,account,6,FALSE)</f>
        <v>United States</v>
      </c>
      <c r="N3468" t="str">
        <f t="shared" ref="N3468:N3480" si="2572">VLOOKUP(D3468,accounts,7,FALSE)</f>
        <v>Inity</v>
      </c>
      <c r="O3468" t="str">
        <f t="shared" ref="O3468:O3480" si="2573">VLOOKUP(C3468,products,2,FALSE)</f>
        <v>GTX</v>
      </c>
      <c r="P3468">
        <f t="shared" si="2565"/>
        <v>550</v>
      </c>
      <c r="Q3468" t="str">
        <f t="shared" si="2566"/>
        <v>Dustin Brinkmann</v>
      </c>
      <c r="R3468" t="str">
        <f t="shared" si="2567"/>
        <v>Central</v>
      </c>
    </row>
    <row r="3469" spans="1:18">
      <c r="A3469" t="s">
        <v>3633</v>
      </c>
      <c r="B3469" t="s">
        <v>20</v>
      </c>
      <c r="C3469" t="s">
        <v>58</v>
      </c>
      <c r="D3469" t="s">
        <v>108</v>
      </c>
      <c r="E3469" t="s">
        <v>52</v>
      </c>
      <c r="F3469" s="1">
        <v>42927</v>
      </c>
      <c r="G3469" s="1">
        <v>42929</v>
      </c>
      <c r="H3469">
        <v>0</v>
      </c>
      <c r="I3469" t="str">
        <f>VLOOKUP(pipeline!D3469,account,2,FALSE)</f>
        <v>telecommunications</v>
      </c>
      <c r="J3469">
        <f t="shared" si="2568"/>
        <v>1988</v>
      </c>
      <c r="K3469">
        <f t="shared" si="2569"/>
        <v>5266.09</v>
      </c>
      <c r="L3469">
        <f t="shared" si="2570"/>
        <v>8595</v>
      </c>
      <c r="M3469" t="str">
        <f t="shared" si="2571"/>
        <v>United States</v>
      </c>
      <c r="N3469" t="str">
        <f t="shared" si="2572"/>
        <v>Sonron</v>
      </c>
      <c r="O3469" t="str">
        <f t="shared" si="2573"/>
        <v>GTX</v>
      </c>
      <c r="P3469">
        <f t="shared" si="2565"/>
        <v>1096</v>
      </c>
      <c r="Q3469" t="str">
        <f t="shared" si="2566"/>
        <v>Dustin Brinkmann</v>
      </c>
      <c r="R3469" t="str">
        <f t="shared" si="2567"/>
        <v>Central</v>
      </c>
    </row>
    <row r="3470" spans="1:18">
      <c r="A3470" t="s">
        <v>3634</v>
      </c>
      <c r="B3470" t="s">
        <v>7</v>
      </c>
      <c r="C3470" t="s">
        <v>57</v>
      </c>
      <c r="D3470" t="s">
        <v>164</v>
      </c>
      <c r="E3470" t="s">
        <v>52</v>
      </c>
      <c r="F3470" s="1">
        <v>42927</v>
      </c>
      <c r="G3470" s="1">
        <v>42929</v>
      </c>
      <c r="H3470">
        <v>0</v>
      </c>
      <c r="I3470" t="str">
        <f>VLOOKUP(pipeline!D3470,account,2,FALSE)</f>
        <v>medical</v>
      </c>
      <c r="J3470">
        <f t="shared" si="2568"/>
        <v>1994</v>
      </c>
      <c r="K3470">
        <f t="shared" si="2569"/>
        <v>2818.38</v>
      </c>
      <c r="L3470">
        <f t="shared" si="2570"/>
        <v>6290</v>
      </c>
      <c r="M3470" t="str">
        <f t="shared" si="2571"/>
        <v>United States</v>
      </c>
      <c r="N3470">
        <f t="shared" si="2572"/>
        <v>0</v>
      </c>
      <c r="O3470" t="str">
        <f t="shared" si="2573"/>
        <v>MG</v>
      </c>
      <c r="P3470">
        <f t="shared" si="2565"/>
        <v>3393</v>
      </c>
      <c r="Q3470" t="str">
        <f t="shared" si="2566"/>
        <v>Cara Losch</v>
      </c>
      <c r="R3470" t="str">
        <f t="shared" si="2567"/>
        <v>East</v>
      </c>
    </row>
    <row r="3471" spans="1:18">
      <c r="A3471" t="s">
        <v>3635</v>
      </c>
      <c r="B3471" t="s">
        <v>33</v>
      </c>
      <c r="C3471" t="s">
        <v>59</v>
      </c>
      <c r="D3471" t="s">
        <v>248</v>
      </c>
      <c r="E3471" t="s">
        <v>50</v>
      </c>
      <c r="F3471" s="1">
        <v>42927</v>
      </c>
      <c r="G3471" s="1">
        <v>42935</v>
      </c>
      <c r="H3471">
        <v>4881</v>
      </c>
      <c r="I3471" t="str">
        <f>VLOOKUP(pipeline!D3471,account,2,FALSE)</f>
        <v>telecommunications</v>
      </c>
      <c r="J3471">
        <f t="shared" si="2568"/>
        <v>1994</v>
      </c>
      <c r="K3471">
        <f t="shared" si="2569"/>
        <v>6395.05</v>
      </c>
      <c r="L3471">
        <f t="shared" si="2570"/>
        <v>20275</v>
      </c>
      <c r="M3471" t="str">
        <f t="shared" si="2571"/>
        <v>United States</v>
      </c>
      <c r="N3471">
        <f t="shared" si="2572"/>
        <v>0</v>
      </c>
      <c r="O3471" t="str">
        <f t="shared" si="2573"/>
        <v>GTX</v>
      </c>
      <c r="P3471">
        <f t="shared" si="2565"/>
        <v>5482</v>
      </c>
      <c r="Q3471" t="str">
        <f t="shared" si="2566"/>
        <v>Rocco Neubert</v>
      </c>
      <c r="R3471" t="str">
        <f t="shared" si="2567"/>
        <v>East</v>
      </c>
    </row>
    <row r="3472" spans="1:18">
      <c r="A3472" t="s">
        <v>3636</v>
      </c>
      <c r="B3472" t="s">
        <v>25</v>
      </c>
      <c r="C3472" t="s">
        <v>55</v>
      </c>
      <c r="D3472" t="s">
        <v>97</v>
      </c>
      <c r="E3472" t="s">
        <v>52</v>
      </c>
      <c r="F3472" s="1">
        <v>42927</v>
      </c>
      <c r="G3472" s="1">
        <v>43048</v>
      </c>
      <c r="H3472">
        <v>0</v>
      </c>
      <c r="I3472" t="str">
        <f>VLOOKUP(pipeline!D3472,account,2,FALSE)</f>
        <v>medical</v>
      </c>
      <c r="J3472">
        <f t="shared" si="2568"/>
        <v>2012</v>
      </c>
      <c r="K3472">
        <f t="shared" si="2569"/>
        <v>587.34</v>
      </c>
      <c r="L3472">
        <f t="shared" si="2570"/>
        <v>1356</v>
      </c>
      <c r="M3472" t="str">
        <f t="shared" si="2571"/>
        <v>Philipines</v>
      </c>
      <c r="N3472">
        <f t="shared" si="2572"/>
        <v>0</v>
      </c>
      <c r="O3472" t="str">
        <f t="shared" si="2573"/>
        <v>GTX</v>
      </c>
      <c r="P3472">
        <f t="shared" si="2565"/>
        <v>550</v>
      </c>
      <c r="Q3472" t="str">
        <f t="shared" si="2566"/>
        <v>Melvin Marxen</v>
      </c>
      <c r="R3472" t="str">
        <f t="shared" si="2567"/>
        <v>Central</v>
      </c>
    </row>
    <row r="3473" spans="1:18">
      <c r="A3473" t="s">
        <v>3637</v>
      </c>
      <c r="B3473" t="s">
        <v>26</v>
      </c>
      <c r="C3473" t="s">
        <v>57</v>
      </c>
      <c r="D3473" t="s">
        <v>147</v>
      </c>
      <c r="E3473" t="s">
        <v>50</v>
      </c>
      <c r="F3473" s="1">
        <v>42927</v>
      </c>
      <c r="G3473" s="1">
        <v>42928</v>
      </c>
      <c r="H3473">
        <v>2878</v>
      </c>
      <c r="I3473" t="str">
        <f>VLOOKUP(pipeline!D3473,account,2,FALSE)</f>
        <v>retail</v>
      </c>
      <c r="J3473">
        <f t="shared" si="2568"/>
        <v>2007</v>
      </c>
      <c r="K3473">
        <f t="shared" si="2569"/>
        <v>894.33</v>
      </c>
      <c r="L3473">
        <f t="shared" si="2570"/>
        <v>1635</v>
      </c>
      <c r="M3473" t="str">
        <f t="shared" si="2571"/>
        <v>Italy</v>
      </c>
      <c r="N3473">
        <f t="shared" si="2572"/>
        <v>0</v>
      </c>
      <c r="O3473" t="str">
        <f t="shared" si="2573"/>
        <v>MG</v>
      </c>
      <c r="P3473">
        <f t="shared" ref="P3473:P3480" si="2574">VLOOKUP(C3473,products,3,FALSE)</f>
        <v>3393</v>
      </c>
      <c r="Q3473" t="str">
        <f t="shared" ref="Q3473:Q3480" si="2575">VLOOKUP(B3473,sales,2,FALSE)</f>
        <v>Melvin Marxen</v>
      </c>
      <c r="R3473" t="str">
        <f t="shared" ref="R3473:R3480" si="2576">VLOOKUP(B3473,sales,3,FALSE)</f>
        <v>Central</v>
      </c>
    </row>
    <row r="3474" spans="1:18">
      <c r="A3474" t="s">
        <v>3638</v>
      </c>
      <c r="B3474" t="s">
        <v>14</v>
      </c>
      <c r="C3474" t="s">
        <v>56</v>
      </c>
      <c r="D3474" t="s">
        <v>266</v>
      </c>
      <c r="E3474" t="s">
        <v>52</v>
      </c>
      <c r="F3474" s="1">
        <v>42927</v>
      </c>
      <c r="G3474" s="1">
        <v>42928</v>
      </c>
      <c r="H3474">
        <v>0</v>
      </c>
      <c r="I3474" t="str">
        <f>VLOOKUP(pipeline!D3474,account,2,FALSE)</f>
        <v>finance</v>
      </c>
      <c r="J3474">
        <f t="shared" si="2568"/>
        <v>1993</v>
      </c>
      <c r="K3474">
        <f t="shared" si="2569"/>
        <v>7537.24</v>
      </c>
      <c r="L3474">
        <f t="shared" si="2570"/>
        <v>20293</v>
      </c>
      <c r="M3474" t="str">
        <f t="shared" si="2571"/>
        <v>United States</v>
      </c>
      <c r="N3474">
        <f t="shared" si="2572"/>
        <v>0</v>
      </c>
      <c r="O3474" t="str">
        <f t="shared" si="2573"/>
        <v>MG</v>
      </c>
      <c r="P3474">
        <f t="shared" si="2574"/>
        <v>55</v>
      </c>
      <c r="Q3474" t="str">
        <f t="shared" si="2575"/>
        <v>Celia Rouche</v>
      </c>
      <c r="R3474" t="str">
        <f t="shared" si="2576"/>
        <v>West</v>
      </c>
    </row>
    <row r="3475" spans="1:18">
      <c r="A3475" t="s">
        <v>3639</v>
      </c>
      <c r="B3475" t="s">
        <v>14</v>
      </c>
      <c r="C3475" t="s">
        <v>57</v>
      </c>
      <c r="D3475" t="s">
        <v>103</v>
      </c>
      <c r="E3475" t="s">
        <v>50</v>
      </c>
      <c r="F3475" s="1">
        <v>42927</v>
      </c>
      <c r="G3475" s="1">
        <v>42986</v>
      </c>
      <c r="H3475">
        <v>3121</v>
      </c>
      <c r="I3475" t="str">
        <f>VLOOKUP(pipeline!D3475,account,2,FALSE)</f>
        <v>employment</v>
      </c>
      <c r="J3475">
        <f t="shared" si="2568"/>
        <v>1988</v>
      </c>
      <c r="K3475">
        <f t="shared" si="2569"/>
        <v>2059.9</v>
      </c>
      <c r="L3475">
        <f t="shared" si="2570"/>
        <v>3644</v>
      </c>
      <c r="M3475" t="str">
        <f t="shared" si="2571"/>
        <v>United States</v>
      </c>
      <c r="N3475">
        <f t="shared" si="2572"/>
        <v>0</v>
      </c>
      <c r="O3475" t="str">
        <f t="shared" si="2573"/>
        <v>MG</v>
      </c>
      <c r="P3475">
        <f t="shared" si="2574"/>
        <v>3393</v>
      </c>
      <c r="Q3475" t="str">
        <f t="shared" si="2575"/>
        <v>Celia Rouche</v>
      </c>
      <c r="R3475" t="str">
        <f t="shared" si="2576"/>
        <v>West</v>
      </c>
    </row>
    <row r="3476" spans="1:18">
      <c r="A3476" t="s">
        <v>3640</v>
      </c>
      <c r="B3476" t="s">
        <v>37</v>
      </c>
      <c r="C3476" t="s">
        <v>59</v>
      </c>
      <c r="D3476" t="s">
        <v>151</v>
      </c>
      <c r="E3476" t="s">
        <v>52</v>
      </c>
      <c r="F3476" s="1">
        <v>42927</v>
      </c>
      <c r="G3476" s="1">
        <v>42928</v>
      </c>
      <c r="H3476">
        <v>0</v>
      </c>
      <c r="I3476" t="str">
        <f>VLOOKUP(pipeline!D3476,account,2,FALSE)</f>
        <v>finance</v>
      </c>
      <c r="J3476">
        <f t="shared" si="2568"/>
        <v>2008</v>
      </c>
      <c r="K3476">
        <f t="shared" si="2569"/>
        <v>52.5</v>
      </c>
      <c r="L3476">
        <f t="shared" si="2570"/>
        <v>165</v>
      </c>
      <c r="M3476" t="str">
        <f t="shared" si="2571"/>
        <v>United States</v>
      </c>
      <c r="N3476">
        <f t="shared" si="2572"/>
        <v>0</v>
      </c>
      <c r="O3476" t="str">
        <f t="shared" si="2573"/>
        <v>GTX</v>
      </c>
      <c r="P3476">
        <f t="shared" si="2574"/>
        <v>5482</v>
      </c>
      <c r="Q3476" t="str">
        <f t="shared" si="2575"/>
        <v>Summer Sewald</v>
      </c>
      <c r="R3476" t="str">
        <f t="shared" si="2576"/>
        <v>West</v>
      </c>
    </row>
    <row r="3477" spans="1:18">
      <c r="A3477" t="s">
        <v>3641</v>
      </c>
      <c r="B3477" t="s">
        <v>37</v>
      </c>
      <c r="C3477" t="s">
        <v>56</v>
      </c>
      <c r="D3477" t="s">
        <v>167</v>
      </c>
      <c r="E3477" t="s">
        <v>50</v>
      </c>
      <c r="F3477" s="1">
        <v>42927</v>
      </c>
      <c r="G3477" s="1">
        <v>42934</v>
      </c>
      <c r="H3477">
        <v>57</v>
      </c>
      <c r="I3477" t="str">
        <f>VLOOKUP(pipeline!D3477,account,2,FALSE)</f>
        <v>marketing</v>
      </c>
      <c r="J3477">
        <f t="shared" si="2568"/>
        <v>2000</v>
      </c>
      <c r="K3477">
        <f t="shared" si="2569"/>
        <v>2952.73</v>
      </c>
      <c r="L3477">
        <f t="shared" si="2570"/>
        <v>5107</v>
      </c>
      <c r="M3477" t="str">
        <f t="shared" si="2571"/>
        <v>United States</v>
      </c>
      <c r="N3477">
        <f t="shared" si="2572"/>
        <v>0</v>
      </c>
      <c r="O3477" t="str">
        <f t="shared" si="2573"/>
        <v>MG</v>
      </c>
      <c r="P3477">
        <f t="shared" si="2574"/>
        <v>55</v>
      </c>
      <c r="Q3477" t="str">
        <f t="shared" si="2575"/>
        <v>Summer Sewald</v>
      </c>
      <c r="R3477" t="str">
        <f t="shared" si="2576"/>
        <v>West</v>
      </c>
    </row>
    <row r="3478" spans="1:18">
      <c r="A3478" t="s">
        <v>3642</v>
      </c>
      <c r="B3478" t="s">
        <v>27</v>
      </c>
      <c r="C3478" t="s">
        <v>55</v>
      </c>
      <c r="D3478" t="s">
        <v>108</v>
      </c>
      <c r="E3478" t="s">
        <v>50</v>
      </c>
      <c r="F3478" s="1">
        <v>42927</v>
      </c>
      <c r="G3478" s="1">
        <v>42928</v>
      </c>
      <c r="H3478">
        <v>576</v>
      </c>
      <c r="I3478" t="str">
        <f>VLOOKUP(pipeline!D3478,account,2,FALSE)</f>
        <v>telecommunications</v>
      </c>
      <c r="J3478">
        <f t="shared" si="2568"/>
        <v>1988</v>
      </c>
      <c r="K3478">
        <f t="shared" si="2569"/>
        <v>5266.09</v>
      </c>
      <c r="L3478">
        <f t="shared" si="2570"/>
        <v>8595</v>
      </c>
      <c r="M3478" t="str">
        <f t="shared" si="2571"/>
        <v>United States</v>
      </c>
      <c r="N3478" t="str">
        <f t="shared" si="2572"/>
        <v>Sonron</v>
      </c>
      <c r="O3478" t="str">
        <f t="shared" si="2573"/>
        <v>GTX</v>
      </c>
      <c r="P3478">
        <f t="shared" si="2574"/>
        <v>550</v>
      </c>
      <c r="Q3478" t="str">
        <f t="shared" si="2575"/>
        <v>Melvin Marxen</v>
      </c>
      <c r="R3478" t="str">
        <f t="shared" si="2576"/>
        <v>Central</v>
      </c>
    </row>
    <row r="3479" spans="1:18">
      <c r="A3479" t="s">
        <v>3643</v>
      </c>
      <c r="B3479" t="s">
        <v>27</v>
      </c>
      <c r="C3479" t="s">
        <v>58</v>
      </c>
      <c r="D3479" t="s">
        <v>145</v>
      </c>
      <c r="E3479" t="s">
        <v>50</v>
      </c>
      <c r="F3479" s="1">
        <v>42927</v>
      </c>
      <c r="G3479" s="1">
        <v>42934</v>
      </c>
      <c r="H3479">
        <v>1258</v>
      </c>
      <c r="I3479" t="str">
        <f>VLOOKUP(pipeline!D3479,account,2,FALSE)</f>
        <v>marketing</v>
      </c>
      <c r="J3479">
        <f t="shared" si="2568"/>
        <v>1985</v>
      </c>
      <c r="K3479">
        <f t="shared" si="2569"/>
        <v>375.43</v>
      </c>
      <c r="L3479">
        <f t="shared" si="2570"/>
        <v>1190</v>
      </c>
      <c r="M3479" t="str">
        <f t="shared" si="2571"/>
        <v>United States</v>
      </c>
      <c r="N3479">
        <f t="shared" si="2572"/>
        <v>0</v>
      </c>
      <c r="O3479" t="str">
        <f t="shared" si="2573"/>
        <v>GTX</v>
      </c>
      <c r="P3479">
        <f t="shared" si="2574"/>
        <v>1096</v>
      </c>
      <c r="Q3479" t="str">
        <f t="shared" si="2575"/>
        <v>Melvin Marxen</v>
      </c>
      <c r="R3479" t="str">
        <f t="shared" si="2576"/>
        <v>Central</v>
      </c>
    </row>
    <row r="3480" spans="1:18">
      <c r="A3480" t="s">
        <v>3644</v>
      </c>
      <c r="B3480" t="s">
        <v>38</v>
      </c>
      <c r="C3480" t="s">
        <v>58</v>
      </c>
      <c r="D3480" t="s">
        <v>273</v>
      </c>
      <c r="E3480" t="s">
        <v>52</v>
      </c>
      <c r="F3480" s="1">
        <v>42927</v>
      </c>
      <c r="G3480" s="1">
        <v>42969</v>
      </c>
      <c r="H3480">
        <v>0</v>
      </c>
      <c r="I3480" t="str">
        <f>VLOOKUP(pipeline!D3480,account,2,FALSE)</f>
        <v>retail</v>
      </c>
      <c r="J3480">
        <f t="shared" si="2568"/>
        <v>1996</v>
      </c>
      <c r="K3480">
        <f t="shared" si="2569"/>
        <v>2214.94</v>
      </c>
      <c r="L3480">
        <f t="shared" si="2570"/>
        <v>5374</v>
      </c>
      <c r="M3480" t="str">
        <f t="shared" si="2571"/>
        <v>United States</v>
      </c>
      <c r="N3480">
        <f t="shared" si="2572"/>
        <v>0</v>
      </c>
      <c r="O3480" t="str">
        <f t="shared" si="2573"/>
        <v>GTX</v>
      </c>
      <c r="P3480">
        <f t="shared" si="2574"/>
        <v>1096</v>
      </c>
      <c r="Q3480" t="str">
        <f t="shared" si="2575"/>
        <v>Summer Sewald</v>
      </c>
      <c r="R3480" t="str">
        <f t="shared" si="2576"/>
        <v>West</v>
      </c>
    </row>
    <row r="3481" spans="1:18">
      <c r="A3481" t="s">
        <v>3645</v>
      </c>
      <c r="B3481" t="s">
        <v>39</v>
      </c>
      <c r="C3481" t="s">
        <v>55</v>
      </c>
      <c r="D3481" t="s">
        <v>231</v>
      </c>
      <c r="E3481" t="s">
        <v>52</v>
      </c>
      <c r="F3481" s="1">
        <v>42927</v>
      </c>
      <c r="G3481" s="1">
        <v>43007</v>
      </c>
      <c r="H3481">
        <v>0</v>
      </c>
      <c r="I3481" t="str">
        <f>VLOOKUP(pipeline!D3481,account,2,FALSE)</f>
        <v>technolgy</v>
      </c>
      <c r="J3481">
        <f t="shared" ref="J3481:J3494" si="2577">VLOOKUP(D3481,account,3,FALSE)</f>
        <v>2010</v>
      </c>
      <c r="K3481">
        <f t="shared" ref="K3481:K3494" si="2578">VLOOKUP(D3481,account,4,FALSE)</f>
        <v>587.72</v>
      </c>
      <c r="L3481">
        <f t="shared" ref="L3481:L3494" si="2579">VLOOKUP(D3481,account,5,FALSE)</f>
        <v>1501</v>
      </c>
      <c r="M3481" t="str">
        <f t="shared" ref="M3481:M3494" si="2580">VLOOKUP(D3481,account,6,FALSE)</f>
        <v>United States</v>
      </c>
      <c r="N3481">
        <f t="shared" ref="N3481:N3494" si="2581">VLOOKUP(D3481,accounts,7,FALSE)</f>
        <v>0</v>
      </c>
      <c r="O3481" t="str">
        <f t="shared" ref="O3481:O3494" si="2582">VLOOKUP(C3481,products,2,FALSE)</f>
        <v>GTX</v>
      </c>
      <c r="P3481">
        <f>VLOOKUP(C3481,products,3,FALSE)</f>
        <v>550</v>
      </c>
      <c r="Q3481" t="str">
        <f>VLOOKUP(B3481,sales,2,FALSE)</f>
        <v>Summer Sewald</v>
      </c>
      <c r="R3481" t="str">
        <f>VLOOKUP(B3481,sales,3,FALSE)</f>
        <v>West</v>
      </c>
    </row>
    <row r="3482" spans="1:18">
      <c r="A3482" t="s">
        <v>3646</v>
      </c>
      <c r="B3482" t="s">
        <v>39</v>
      </c>
      <c r="C3482" t="s">
        <v>55</v>
      </c>
      <c r="D3482" t="s">
        <v>306</v>
      </c>
      <c r="E3482" t="s">
        <v>50</v>
      </c>
      <c r="F3482" s="1">
        <v>42927</v>
      </c>
      <c r="G3482" s="1">
        <v>42936</v>
      </c>
      <c r="H3482">
        <v>491</v>
      </c>
      <c r="I3482" t="str">
        <f>VLOOKUP(pipeline!D3482,account,2,FALSE)</f>
        <v>technolgy</v>
      </c>
      <c r="J3482">
        <f t="shared" si="2577"/>
        <v>1997</v>
      </c>
      <c r="K3482">
        <f t="shared" si="2578"/>
        <v>8170.38</v>
      </c>
      <c r="L3482">
        <f t="shared" si="2579"/>
        <v>16499</v>
      </c>
      <c r="M3482" t="str">
        <f t="shared" si="2580"/>
        <v>Korea</v>
      </c>
      <c r="N3482">
        <f t="shared" si="2581"/>
        <v>0</v>
      </c>
      <c r="O3482" t="str">
        <f t="shared" si="2582"/>
        <v>GTX</v>
      </c>
      <c r="P3482">
        <f>VLOOKUP(C3482,products,3,FALSE)</f>
        <v>550</v>
      </c>
      <c r="Q3482" t="str">
        <f>VLOOKUP(B3482,sales,2,FALSE)</f>
        <v>Summer Sewald</v>
      </c>
      <c r="R3482" t="str">
        <f>VLOOKUP(B3482,sales,3,FALSE)</f>
        <v>West</v>
      </c>
    </row>
    <row r="3483" spans="1:18">
      <c r="A3483" t="s">
        <v>3647</v>
      </c>
      <c r="B3483" t="s">
        <v>15</v>
      </c>
      <c r="C3483" t="s">
        <v>55</v>
      </c>
      <c r="D3483" t="s">
        <v>99</v>
      </c>
      <c r="E3483" t="s">
        <v>50</v>
      </c>
      <c r="F3483" s="1">
        <v>42927</v>
      </c>
      <c r="G3483" s="1">
        <v>42970</v>
      </c>
      <c r="H3483">
        <v>494</v>
      </c>
      <c r="I3483" t="str">
        <f>VLOOKUP(pipeline!D3483,account,2,FALSE)</f>
        <v>marketing</v>
      </c>
      <c r="J3483">
        <f t="shared" si="2577"/>
        <v>2008</v>
      </c>
      <c r="K3483">
        <f t="shared" si="2578"/>
        <v>894.37</v>
      </c>
      <c r="L3483">
        <f t="shared" si="2579"/>
        <v>1593</v>
      </c>
      <c r="M3483" t="str">
        <f t="shared" si="2580"/>
        <v>Poland</v>
      </c>
      <c r="N3483">
        <f t="shared" si="2581"/>
        <v>0</v>
      </c>
      <c r="O3483" t="str">
        <f t="shared" si="2582"/>
        <v>GTX</v>
      </c>
      <c r="P3483">
        <f>VLOOKUP(C3483,products,3,FALSE)</f>
        <v>550</v>
      </c>
      <c r="Q3483" t="str">
        <f>VLOOKUP(B3483,sales,2,FALSE)</f>
        <v>Celia Rouche</v>
      </c>
      <c r="R3483" t="str">
        <f>VLOOKUP(B3483,sales,3,FALSE)</f>
        <v>West</v>
      </c>
    </row>
    <row r="3484" spans="1:18">
      <c r="A3484" t="s">
        <v>3648</v>
      </c>
      <c r="B3484" t="s">
        <v>40</v>
      </c>
      <c r="C3484" t="s">
        <v>58</v>
      </c>
      <c r="D3484" t="s">
        <v>119</v>
      </c>
      <c r="E3484" t="s">
        <v>50</v>
      </c>
      <c r="F3484" s="1">
        <v>42927</v>
      </c>
      <c r="G3484" s="1">
        <v>42997</v>
      </c>
      <c r="H3484">
        <v>882</v>
      </c>
      <c r="I3484" t="str">
        <f>VLOOKUP(pipeline!D3484,account,2,FALSE)</f>
        <v>entertainment</v>
      </c>
      <c r="J3484">
        <f t="shared" si="2577"/>
        <v>1992</v>
      </c>
      <c r="K3484">
        <f t="shared" si="2578"/>
        <v>324.19</v>
      </c>
      <c r="L3484">
        <f t="shared" si="2579"/>
        <v>978</v>
      </c>
      <c r="M3484" t="str">
        <f t="shared" si="2580"/>
        <v>United States</v>
      </c>
      <c r="N3484">
        <f t="shared" si="2581"/>
        <v>0</v>
      </c>
      <c r="O3484" t="str">
        <f t="shared" si="2582"/>
        <v>GTX</v>
      </c>
      <c r="P3484">
        <f t="shared" ref="P3484:P3494" si="2583">VLOOKUP(C3484,products,3,FALSE)</f>
        <v>1096</v>
      </c>
      <c r="Q3484" t="str">
        <f t="shared" ref="Q3484:Q3494" si="2584">VLOOKUP(B3484,sales,2,FALSE)</f>
        <v>Summer Sewald</v>
      </c>
      <c r="R3484" t="str">
        <f t="shared" ref="R3484:R3494" si="2585">VLOOKUP(B3484,sales,3,FALSE)</f>
        <v>West</v>
      </c>
    </row>
    <row r="3485" spans="1:18">
      <c r="A3485" t="s">
        <v>3649</v>
      </c>
      <c r="B3485" t="s">
        <v>35</v>
      </c>
      <c r="C3485" t="s">
        <v>58</v>
      </c>
      <c r="D3485" t="s">
        <v>210</v>
      </c>
      <c r="E3485" t="s">
        <v>50</v>
      </c>
      <c r="F3485" s="1">
        <v>42927</v>
      </c>
      <c r="G3485" s="1">
        <v>42936</v>
      </c>
      <c r="H3485">
        <v>1076</v>
      </c>
      <c r="I3485" t="str">
        <f>VLOOKUP(pipeline!D3485,account,2,FALSE)</f>
        <v>technolgy</v>
      </c>
      <c r="J3485">
        <f t="shared" si="2577"/>
        <v>1980</v>
      </c>
      <c r="K3485">
        <f t="shared" si="2578"/>
        <v>7708.38</v>
      </c>
      <c r="L3485">
        <f t="shared" si="2579"/>
        <v>13756</v>
      </c>
      <c r="M3485" t="str">
        <f t="shared" si="2580"/>
        <v>United States</v>
      </c>
      <c r="N3485">
        <f t="shared" si="2581"/>
        <v>0</v>
      </c>
      <c r="O3485" t="str">
        <f t="shared" si="2582"/>
        <v>GTX</v>
      </c>
      <c r="P3485">
        <f t="shared" si="2583"/>
        <v>1096</v>
      </c>
      <c r="Q3485" t="str">
        <f t="shared" si="2584"/>
        <v>Rocco Neubert</v>
      </c>
      <c r="R3485" t="str">
        <f t="shared" si="2585"/>
        <v>East</v>
      </c>
    </row>
    <row r="3486" spans="1:18">
      <c r="A3486" t="s">
        <v>3650</v>
      </c>
      <c r="B3486" t="s">
        <v>16</v>
      </c>
      <c r="C3486" t="s">
        <v>60</v>
      </c>
      <c r="D3486" t="s">
        <v>93</v>
      </c>
      <c r="E3486" t="s">
        <v>52</v>
      </c>
      <c r="F3486" s="1">
        <v>42927</v>
      </c>
      <c r="G3486" s="1">
        <v>42934</v>
      </c>
      <c r="H3486">
        <v>0</v>
      </c>
      <c r="I3486" t="str">
        <f>VLOOKUP(pipeline!D3486,account,2,FALSE)</f>
        <v>entertainment</v>
      </c>
      <c r="J3486">
        <f t="shared" si="2577"/>
        <v>1993</v>
      </c>
      <c r="K3486">
        <f t="shared" si="2578"/>
        <v>4269.9</v>
      </c>
      <c r="L3486">
        <f t="shared" si="2579"/>
        <v>6472</v>
      </c>
      <c r="M3486" t="str">
        <f t="shared" si="2580"/>
        <v>United States</v>
      </c>
      <c r="N3486" t="str">
        <f t="shared" si="2581"/>
        <v>Massive Dynamic</v>
      </c>
      <c r="O3486" t="str">
        <f t="shared" si="2582"/>
        <v>GTK</v>
      </c>
      <c r="P3486">
        <f t="shared" si="2583"/>
        <v>26768</v>
      </c>
      <c r="Q3486" t="str">
        <f t="shared" si="2584"/>
        <v>Celia Rouche</v>
      </c>
      <c r="R3486" t="str">
        <f t="shared" si="2585"/>
        <v>West</v>
      </c>
    </row>
    <row r="3487" spans="1:18">
      <c r="A3487" t="s">
        <v>3651</v>
      </c>
      <c r="B3487" t="s">
        <v>16</v>
      </c>
      <c r="C3487" t="s">
        <v>56</v>
      </c>
      <c r="D3487" t="s">
        <v>303</v>
      </c>
      <c r="E3487" t="s">
        <v>52</v>
      </c>
      <c r="F3487" s="1">
        <v>42927</v>
      </c>
      <c r="G3487" s="1">
        <v>42999</v>
      </c>
      <c r="H3487">
        <v>0</v>
      </c>
      <c r="I3487" t="str">
        <f>VLOOKUP(pipeline!D3487,account,2,FALSE)</f>
        <v>software</v>
      </c>
      <c r="J3487">
        <f t="shared" si="2577"/>
        <v>2013</v>
      </c>
      <c r="K3487">
        <f t="shared" si="2578"/>
        <v>98.79</v>
      </c>
      <c r="L3487">
        <f t="shared" si="2579"/>
        <v>96</v>
      </c>
      <c r="M3487" t="str">
        <f t="shared" si="2580"/>
        <v>United States</v>
      </c>
      <c r="N3487" t="str">
        <f t="shared" si="2581"/>
        <v>Bubba Gump</v>
      </c>
      <c r="O3487" t="str">
        <f t="shared" si="2582"/>
        <v>MG</v>
      </c>
      <c r="P3487">
        <f t="shared" si="2583"/>
        <v>55</v>
      </c>
      <c r="Q3487" t="str">
        <f t="shared" si="2584"/>
        <v>Celia Rouche</v>
      </c>
      <c r="R3487" t="str">
        <f t="shared" si="2585"/>
        <v>West</v>
      </c>
    </row>
    <row r="3488" spans="1:18">
      <c r="A3488" t="s">
        <v>3652</v>
      </c>
      <c r="B3488" t="s">
        <v>16</v>
      </c>
      <c r="C3488" t="s">
        <v>56</v>
      </c>
      <c r="D3488" t="s">
        <v>119</v>
      </c>
      <c r="E3488" t="s">
        <v>50</v>
      </c>
      <c r="F3488" s="1">
        <v>42927</v>
      </c>
      <c r="G3488" s="1">
        <v>42935</v>
      </c>
      <c r="H3488">
        <v>57</v>
      </c>
      <c r="I3488" t="str">
        <f>VLOOKUP(pipeline!D3488,account,2,FALSE)</f>
        <v>entertainment</v>
      </c>
      <c r="J3488">
        <f t="shared" si="2577"/>
        <v>1992</v>
      </c>
      <c r="K3488">
        <f t="shared" si="2578"/>
        <v>324.19</v>
      </c>
      <c r="L3488">
        <f t="shared" si="2579"/>
        <v>978</v>
      </c>
      <c r="M3488" t="str">
        <f t="shared" si="2580"/>
        <v>United States</v>
      </c>
      <c r="N3488">
        <f t="shared" si="2581"/>
        <v>0</v>
      </c>
      <c r="O3488" t="str">
        <f t="shared" si="2582"/>
        <v>MG</v>
      </c>
      <c r="P3488">
        <f t="shared" si="2583"/>
        <v>55</v>
      </c>
      <c r="Q3488" t="str">
        <f t="shared" si="2584"/>
        <v>Celia Rouche</v>
      </c>
      <c r="R3488" t="str">
        <f t="shared" si="2585"/>
        <v>West</v>
      </c>
    </row>
    <row r="3489" spans="1:18">
      <c r="A3489" t="s">
        <v>3653</v>
      </c>
      <c r="B3489" t="s">
        <v>17</v>
      </c>
      <c r="C3489" t="s">
        <v>55</v>
      </c>
      <c r="D3489" t="s">
        <v>176</v>
      </c>
      <c r="E3489" t="s">
        <v>52</v>
      </c>
      <c r="F3489" s="1">
        <v>42927</v>
      </c>
      <c r="G3489" s="1">
        <v>42929</v>
      </c>
      <c r="H3489">
        <v>0</v>
      </c>
      <c r="I3489" t="str">
        <f>VLOOKUP(pipeline!D3489,account,2,FALSE)</f>
        <v>services</v>
      </c>
      <c r="J3489">
        <f t="shared" si="2577"/>
        <v>1987</v>
      </c>
      <c r="K3489">
        <f t="shared" si="2578"/>
        <v>405.59</v>
      </c>
      <c r="L3489">
        <f t="shared" si="2579"/>
        <v>1179</v>
      </c>
      <c r="M3489" t="str">
        <f t="shared" si="2580"/>
        <v>Brazil</v>
      </c>
      <c r="N3489" t="str">
        <f t="shared" si="2581"/>
        <v>Warephase</v>
      </c>
      <c r="O3489" t="str">
        <f t="shared" si="2582"/>
        <v>GTX</v>
      </c>
      <c r="P3489">
        <f t="shared" si="2583"/>
        <v>550</v>
      </c>
      <c r="Q3489" t="str">
        <f t="shared" si="2584"/>
        <v>Celia Rouche</v>
      </c>
      <c r="R3489" t="str">
        <f t="shared" si="2585"/>
        <v>West</v>
      </c>
    </row>
    <row r="3490" spans="1:18">
      <c r="A3490" t="s">
        <v>3654</v>
      </c>
      <c r="B3490" t="s">
        <v>17</v>
      </c>
      <c r="C3490" t="s">
        <v>57</v>
      </c>
      <c r="D3490" t="s">
        <v>93</v>
      </c>
      <c r="E3490" t="s">
        <v>52</v>
      </c>
      <c r="F3490" s="1">
        <v>42927</v>
      </c>
      <c r="G3490" s="1">
        <v>43044</v>
      </c>
      <c r="H3490">
        <v>0</v>
      </c>
      <c r="I3490" t="str">
        <f>VLOOKUP(pipeline!D3490,account,2,FALSE)</f>
        <v>entertainment</v>
      </c>
      <c r="J3490">
        <f t="shared" si="2577"/>
        <v>1993</v>
      </c>
      <c r="K3490">
        <f t="shared" si="2578"/>
        <v>4269.9</v>
      </c>
      <c r="L3490">
        <f t="shared" si="2579"/>
        <v>6472</v>
      </c>
      <c r="M3490" t="str">
        <f t="shared" si="2580"/>
        <v>United States</v>
      </c>
      <c r="N3490" t="str">
        <f t="shared" si="2581"/>
        <v>Massive Dynamic</v>
      </c>
      <c r="O3490" t="str">
        <f t="shared" si="2582"/>
        <v>MG</v>
      </c>
      <c r="P3490">
        <f t="shared" si="2583"/>
        <v>3393</v>
      </c>
      <c r="Q3490" t="str">
        <f t="shared" si="2584"/>
        <v>Celia Rouche</v>
      </c>
      <c r="R3490" t="str">
        <f t="shared" si="2585"/>
        <v>West</v>
      </c>
    </row>
    <row r="3491" spans="1:18">
      <c r="A3491" t="s">
        <v>3655</v>
      </c>
      <c r="B3491" t="s">
        <v>17</v>
      </c>
      <c r="C3491" t="s">
        <v>57</v>
      </c>
      <c r="D3491" t="s">
        <v>101</v>
      </c>
      <c r="E3491" t="s">
        <v>52</v>
      </c>
      <c r="F3491" s="1">
        <v>42927</v>
      </c>
      <c r="G3491" s="1">
        <v>42928</v>
      </c>
      <c r="H3491">
        <v>0</v>
      </c>
      <c r="I3491" t="str">
        <f>VLOOKUP(pipeline!D3491,account,2,FALSE)</f>
        <v>telecommunications</v>
      </c>
      <c r="J3491">
        <f t="shared" si="2577"/>
        <v>1999</v>
      </c>
      <c r="K3491">
        <f t="shared" si="2578"/>
        <v>1699.85</v>
      </c>
      <c r="L3491">
        <f t="shared" si="2579"/>
        <v>5108</v>
      </c>
      <c r="M3491" t="str">
        <f t="shared" si="2580"/>
        <v>United States</v>
      </c>
      <c r="N3491">
        <f t="shared" si="2581"/>
        <v>0</v>
      </c>
      <c r="O3491" t="str">
        <f t="shared" si="2582"/>
        <v>MG</v>
      </c>
      <c r="P3491">
        <f t="shared" si="2583"/>
        <v>3393</v>
      </c>
      <c r="Q3491" t="str">
        <f t="shared" si="2584"/>
        <v>Celia Rouche</v>
      </c>
      <c r="R3491" t="str">
        <f t="shared" si="2585"/>
        <v>West</v>
      </c>
    </row>
    <row r="3492" spans="1:18">
      <c r="A3492" t="s">
        <v>3656</v>
      </c>
      <c r="B3492" t="s">
        <v>19</v>
      </c>
      <c r="C3492" t="s">
        <v>58</v>
      </c>
      <c r="D3492" t="s">
        <v>97</v>
      </c>
      <c r="E3492" t="s">
        <v>52</v>
      </c>
      <c r="F3492" s="1">
        <v>42928</v>
      </c>
      <c r="G3492" s="1">
        <v>42978</v>
      </c>
      <c r="H3492">
        <v>0</v>
      </c>
      <c r="I3492" t="str">
        <f>VLOOKUP(pipeline!D3492,account,2,FALSE)</f>
        <v>medical</v>
      </c>
      <c r="J3492">
        <f t="shared" si="2577"/>
        <v>2012</v>
      </c>
      <c r="K3492">
        <f t="shared" si="2578"/>
        <v>587.34</v>
      </c>
      <c r="L3492">
        <f t="shared" si="2579"/>
        <v>1356</v>
      </c>
      <c r="M3492" t="str">
        <f t="shared" si="2580"/>
        <v>Philipines</v>
      </c>
      <c r="N3492">
        <f t="shared" si="2581"/>
        <v>0</v>
      </c>
      <c r="O3492" t="str">
        <f t="shared" si="2582"/>
        <v>GTX</v>
      </c>
      <c r="P3492">
        <f t="shared" si="2583"/>
        <v>1096</v>
      </c>
      <c r="Q3492" t="str">
        <f t="shared" si="2584"/>
        <v>Dustin Brinkmann</v>
      </c>
      <c r="R3492" t="str">
        <f t="shared" si="2585"/>
        <v>Central</v>
      </c>
    </row>
    <row r="3493" spans="1:18">
      <c r="A3493" t="s">
        <v>3657</v>
      </c>
      <c r="B3493" t="s">
        <v>31</v>
      </c>
      <c r="C3493" t="s">
        <v>58</v>
      </c>
      <c r="D3493" t="s">
        <v>223</v>
      </c>
      <c r="E3493" t="s">
        <v>50</v>
      </c>
      <c r="F3493" s="1">
        <v>42928</v>
      </c>
      <c r="G3493" s="1">
        <v>43006</v>
      </c>
      <c r="H3493">
        <v>1100</v>
      </c>
      <c r="I3493" t="str">
        <f>VLOOKUP(pipeline!D3493,account,2,FALSE)</f>
        <v>retail</v>
      </c>
      <c r="J3493">
        <f t="shared" si="2577"/>
        <v>2003</v>
      </c>
      <c r="K3493">
        <f t="shared" si="2578"/>
        <v>1419.98</v>
      </c>
      <c r="L3493">
        <f t="shared" si="2579"/>
        <v>4018</v>
      </c>
      <c r="M3493" t="str">
        <f t="shared" si="2580"/>
        <v>United States</v>
      </c>
      <c r="N3493">
        <f t="shared" si="2581"/>
        <v>0</v>
      </c>
      <c r="O3493" t="str">
        <f t="shared" si="2582"/>
        <v>GTX</v>
      </c>
      <c r="P3493">
        <f t="shared" si="2583"/>
        <v>1096</v>
      </c>
      <c r="Q3493" t="str">
        <f t="shared" si="2584"/>
        <v>Rocco Neubert</v>
      </c>
      <c r="R3493" t="str">
        <f t="shared" si="2585"/>
        <v>East</v>
      </c>
    </row>
    <row r="3494" spans="1:18">
      <c r="A3494" t="s">
        <v>3658</v>
      </c>
      <c r="B3494" t="s">
        <v>32</v>
      </c>
      <c r="C3494" t="s">
        <v>57</v>
      </c>
      <c r="D3494" t="s">
        <v>218</v>
      </c>
      <c r="E3494" t="s">
        <v>50</v>
      </c>
      <c r="F3494" s="1">
        <v>42928</v>
      </c>
      <c r="G3494" s="1">
        <v>42996</v>
      </c>
      <c r="H3494">
        <v>3630</v>
      </c>
      <c r="I3494" t="str">
        <f>VLOOKUP(pipeline!D3494,account,2,FALSE)</f>
        <v>technolgy</v>
      </c>
      <c r="J3494">
        <f t="shared" si="2577"/>
        <v>1992</v>
      </c>
      <c r="K3494">
        <f t="shared" si="2578"/>
        <v>1712.68</v>
      </c>
      <c r="L3494">
        <f t="shared" si="2579"/>
        <v>3194</v>
      </c>
      <c r="M3494" t="str">
        <f t="shared" si="2580"/>
        <v>United States</v>
      </c>
      <c r="N3494" t="str">
        <f t="shared" si="2581"/>
        <v>Acme Corporation</v>
      </c>
      <c r="O3494" t="str">
        <f t="shared" si="2582"/>
        <v>MG</v>
      </c>
      <c r="P3494">
        <f t="shared" si="2583"/>
        <v>3393</v>
      </c>
      <c r="Q3494" t="str">
        <f t="shared" si="2584"/>
        <v>Rocco Neubert</v>
      </c>
      <c r="R3494" t="str">
        <f t="shared" si="2585"/>
        <v>East</v>
      </c>
    </row>
    <row r="3495" spans="1:18">
      <c r="A3495" t="s">
        <v>3659</v>
      </c>
      <c r="B3495" t="s">
        <v>33</v>
      </c>
      <c r="C3495" t="s">
        <v>55</v>
      </c>
      <c r="D3495" t="s">
        <v>208</v>
      </c>
      <c r="E3495" t="s">
        <v>53</v>
      </c>
      <c r="F3495" s="1">
        <v>42928</v>
      </c>
      <c r="I3495" t="str">
        <f>VLOOKUP(pipeline!D3495,account,2,FALSE)</f>
        <v>software</v>
      </c>
      <c r="J3495">
        <f t="shared" ref="J3495:J3507" si="2586">VLOOKUP(D3495,account,3,FALSE)</f>
        <v>1982</v>
      </c>
      <c r="K3495">
        <f t="shared" ref="K3495:K3507" si="2587">VLOOKUP(D3495,account,4,FALSE)</f>
        <v>4618</v>
      </c>
      <c r="L3495">
        <f t="shared" ref="L3495:L3507" si="2588">VLOOKUP(D3495,account,5,FALSE)</f>
        <v>10083</v>
      </c>
      <c r="M3495" t="str">
        <f t="shared" ref="M3495:M3507" si="2589">VLOOKUP(D3495,account,6,FALSE)</f>
        <v>United States</v>
      </c>
      <c r="N3495">
        <f t="shared" ref="N3495:N3507" si="2590">VLOOKUP(D3495,accounts,7,FALSE)</f>
        <v>0</v>
      </c>
      <c r="O3495" t="str">
        <f t="shared" ref="O3495:O3507" si="2591">VLOOKUP(C3495,products,2,FALSE)</f>
        <v>GTX</v>
      </c>
      <c r="P3495">
        <f>VLOOKUP(C3495,products,3,FALSE)</f>
        <v>550</v>
      </c>
      <c r="Q3495" t="str">
        <f>VLOOKUP(B3495,sales,2,FALSE)</f>
        <v>Rocco Neubert</v>
      </c>
      <c r="R3495" t="str">
        <f>VLOOKUP(B3495,sales,3,FALSE)</f>
        <v>East</v>
      </c>
    </row>
    <row r="3496" spans="1:18">
      <c r="A3496" t="s">
        <v>3660</v>
      </c>
      <c r="B3496" t="s">
        <v>25</v>
      </c>
      <c r="C3496" t="s">
        <v>57</v>
      </c>
      <c r="D3496" t="s">
        <v>297</v>
      </c>
      <c r="E3496" t="s">
        <v>52</v>
      </c>
      <c r="F3496" s="1">
        <v>42928</v>
      </c>
      <c r="G3496" s="1">
        <v>42937</v>
      </c>
      <c r="H3496">
        <v>0</v>
      </c>
      <c r="I3496" t="str">
        <f>VLOOKUP(pipeline!D3496,account,2,FALSE)</f>
        <v>medical</v>
      </c>
      <c r="J3496">
        <f t="shared" si="2586"/>
        <v>1986</v>
      </c>
      <c r="K3496">
        <f t="shared" si="2587"/>
        <v>647.18</v>
      </c>
      <c r="L3496">
        <f t="shared" si="2588"/>
        <v>1185</v>
      </c>
      <c r="M3496" t="str">
        <f t="shared" si="2589"/>
        <v>Kenya</v>
      </c>
      <c r="N3496">
        <f t="shared" si="2590"/>
        <v>0</v>
      </c>
      <c r="O3496" t="str">
        <f t="shared" si="2591"/>
        <v>MG</v>
      </c>
      <c r="P3496">
        <f>VLOOKUP(C3496,products,3,FALSE)</f>
        <v>3393</v>
      </c>
      <c r="Q3496" t="str">
        <f>VLOOKUP(B3496,sales,2,FALSE)</f>
        <v>Melvin Marxen</v>
      </c>
      <c r="R3496" t="str">
        <f>VLOOKUP(B3496,sales,3,FALSE)</f>
        <v>Central</v>
      </c>
    </row>
    <row r="3497" spans="1:18">
      <c r="A3497" t="s">
        <v>3661</v>
      </c>
      <c r="B3497" t="s">
        <v>34</v>
      </c>
      <c r="C3497" t="s">
        <v>58</v>
      </c>
      <c r="D3497" t="s">
        <v>189</v>
      </c>
      <c r="E3497" t="s">
        <v>52</v>
      </c>
      <c r="F3497" s="1">
        <v>42928</v>
      </c>
      <c r="G3497" s="1">
        <v>43005</v>
      </c>
      <c r="H3497">
        <v>0</v>
      </c>
      <c r="I3497" t="str">
        <f>VLOOKUP(pipeline!D3497,account,2,FALSE)</f>
        <v>employment</v>
      </c>
      <c r="J3497">
        <f t="shared" si="2586"/>
        <v>1997</v>
      </c>
      <c r="K3497">
        <f t="shared" si="2587"/>
        <v>882.12</v>
      </c>
      <c r="L3497">
        <f t="shared" si="2588"/>
        <v>2769</v>
      </c>
      <c r="M3497" t="str">
        <f t="shared" si="2589"/>
        <v>United States</v>
      </c>
      <c r="N3497">
        <f t="shared" si="2590"/>
        <v>0</v>
      </c>
      <c r="O3497" t="str">
        <f t="shared" si="2591"/>
        <v>GTX</v>
      </c>
      <c r="P3497">
        <f>VLOOKUP(C3497,products,3,FALSE)</f>
        <v>1096</v>
      </c>
      <c r="Q3497" t="str">
        <f>VLOOKUP(B3497,sales,2,FALSE)</f>
        <v>Rocco Neubert</v>
      </c>
      <c r="R3497" t="str">
        <f>VLOOKUP(B3497,sales,3,FALSE)</f>
        <v>East</v>
      </c>
    </row>
    <row r="3498" spans="1:18">
      <c r="A3498" t="s">
        <v>3662</v>
      </c>
      <c r="B3498" t="s">
        <v>34</v>
      </c>
      <c r="C3498" t="s">
        <v>59</v>
      </c>
      <c r="D3498" t="s">
        <v>817</v>
      </c>
      <c r="E3498" t="s">
        <v>52</v>
      </c>
      <c r="F3498" s="1">
        <v>42928</v>
      </c>
      <c r="G3498" s="1">
        <v>43006</v>
      </c>
      <c r="H3498">
        <v>0</v>
      </c>
      <c r="I3498" t="str">
        <f>VLOOKUP(pipeline!D3498,account,2,FALSE)</f>
        <v>entertainment</v>
      </c>
      <c r="J3498">
        <f t="shared" si="2586"/>
        <v>1989</v>
      </c>
      <c r="K3498">
        <f t="shared" si="2587"/>
        <v>665.06</v>
      </c>
      <c r="L3498">
        <f t="shared" si="2588"/>
        <v>1095</v>
      </c>
      <c r="M3498" t="str">
        <f t="shared" si="2589"/>
        <v>United States</v>
      </c>
      <c r="N3498">
        <f t="shared" si="2590"/>
        <v>0</v>
      </c>
      <c r="O3498" t="str">
        <f t="shared" si="2591"/>
        <v>GTX</v>
      </c>
      <c r="P3498">
        <f>VLOOKUP(C3498,products,3,FALSE)</f>
        <v>5482</v>
      </c>
      <c r="Q3498" t="str">
        <f>VLOOKUP(B3498,sales,2,FALSE)</f>
        <v>Rocco Neubert</v>
      </c>
      <c r="R3498" t="str">
        <f>VLOOKUP(B3498,sales,3,FALSE)</f>
        <v>East</v>
      </c>
    </row>
    <row r="3499" spans="1:18">
      <c r="A3499" t="s">
        <v>3663</v>
      </c>
      <c r="B3499" t="s">
        <v>14</v>
      </c>
      <c r="C3499" t="s">
        <v>57</v>
      </c>
      <c r="D3499" t="s">
        <v>93</v>
      </c>
      <c r="E3499" t="s">
        <v>52</v>
      </c>
      <c r="F3499" s="1">
        <v>42928</v>
      </c>
      <c r="G3499" s="1">
        <v>42941</v>
      </c>
      <c r="H3499">
        <v>0</v>
      </c>
      <c r="I3499" t="str">
        <f>VLOOKUP(pipeline!D3499,account,2,FALSE)</f>
        <v>entertainment</v>
      </c>
      <c r="J3499">
        <f t="shared" si="2586"/>
        <v>1993</v>
      </c>
      <c r="K3499">
        <f t="shared" si="2587"/>
        <v>4269.9</v>
      </c>
      <c r="L3499">
        <f t="shared" si="2588"/>
        <v>6472</v>
      </c>
      <c r="M3499" t="str">
        <f t="shared" si="2589"/>
        <v>United States</v>
      </c>
      <c r="N3499" t="str">
        <f t="shared" si="2590"/>
        <v>Massive Dynamic</v>
      </c>
      <c r="O3499" t="str">
        <f t="shared" si="2591"/>
        <v>MG</v>
      </c>
      <c r="P3499">
        <f t="shared" ref="P3499:P3506" si="2592">VLOOKUP(C3499,products,3,FALSE)</f>
        <v>3393</v>
      </c>
      <c r="Q3499" t="str">
        <f t="shared" ref="Q3499:Q3506" si="2593">VLOOKUP(B3499,sales,2,FALSE)</f>
        <v>Celia Rouche</v>
      </c>
      <c r="R3499" t="str">
        <f t="shared" ref="R3499:R3506" si="2594">VLOOKUP(B3499,sales,3,FALSE)</f>
        <v>West</v>
      </c>
    </row>
    <row r="3500" spans="1:18">
      <c r="A3500" t="s">
        <v>3664</v>
      </c>
      <c r="B3500" t="s">
        <v>14</v>
      </c>
      <c r="C3500" t="s">
        <v>57</v>
      </c>
      <c r="D3500" t="s">
        <v>99</v>
      </c>
      <c r="E3500" t="s">
        <v>50</v>
      </c>
      <c r="F3500" s="1">
        <v>42928</v>
      </c>
      <c r="G3500" s="1">
        <v>42939</v>
      </c>
      <c r="H3500">
        <v>3741</v>
      </c>
      <c r="I3500" t="str">
        <f>VLOOKUP(pipeline!D3500,account,2,FALSE)</f>
        <v>marketing</v>
      </c>
      <c r="J3500">
        <f t="shared" si="2586"/>
        <v>2008</v>
      </c>
      <c r="K3500">
        <f t="shared" si="2587"/>
        <v>894.37</v>
      </c>
      <c r="L3500">
        <f t="shared" si="2588"/>
        <v>1593</v>
      </c>
      <c r="M3500" t="str">
        <f t="shared" si="2589"/>
        <v>Poland</v>
      </c>
      <c r="N3500">
        <f t="shared" si="2590"/>
        <v>0</v>
      </c>
      <c r="O3500" t="str">
        <f t="shared" si="2591"/>
        <v>MG</v>
      </c>
      <c r="P3500">
        <f t="shared" si="2592"/>
        <v>3393</v>
      </c>
      <c r="Q3500" t="str">
        <f t="shared" si="2593"/>
        <v>Celia Rouche</v>
      </c>
      <c r="R3500" t="str">
        <f t="shared" si="2594"/>
        <v>West</v>
      </c>
    </row>
    <row r="3501" spans="1:18">
      <c r="A3501" t="s">
        <v>3665</v>
      </c>
      <c r="B3501" t="s">
        <v>14</v>
      </c>
      <c r="C3501" t="s">
        <v>57</v>
      </c>
      <c r="D3501" t="s">
        <v>196</v>
      </c>
      <c r="E3501" t="s">
        <v>50</v>
      </c>
      <c r="F3501" s="1">
        <v>42928</v>
      </c>
      <c r="G3501" s="1">
        <v>42930</v>
      </c>
      <c r="H3501">
        <v>2905</v>
      </c>
      <c r="I3501" t="str">
        <f>VLOOKUP(pipeline!D3501,account,2,FALSE)</f>
        <v>employment</v>
      </c>
      <c r="J3501">
        <f t="shared" si="2586"/>
        <v>1983</v>
      </c>
      <c r="K3501">
        <f t="shared" si="2587"/>
        <v>2871.35</v>
      </c>
      <c r="L3501">
        <f t="shared" si="2588"/>
        <v>9561</v>
      </c>
      <c r="M3501" t="str">
        <f t="shared" si="2589"/>
        <v>United States</v>
      </c>
      <c r="N3501">
        <f t="shared" si="2590"/>
        <v>0</v>
      </c>
      <c r="O3501" t="str">
        <f t="shared" si="2591"/>
        <v>MG</v>
      </c>
      <c r="P3501">
        <f t="shared" si="2592"/>
        <v>3393</v>
      </c>
      <c r="Q3501" t="str">
        <f t="shared" si="2593"/>
        <v>Celia Rouche</v>
      </c>
      <c r="R3501" t="str">
        <f t="shared" si="2594"/>
        <v>West</v>
      </c>
    </row>
    <row r="3502" spans="1:18">
      <c r="A3502" t="s">
        <v>3666</v>
      </c>
      <c r="B3502" t="s">
        <v>37</v>
      </c>
      <c r="C3502" t="s">
        <v>58</v>
      </c>
      <c r="D3502" t="s">
        <v>273</v>
      </c>
      <c r="E3502" t="s">
        <v>52</v>
      </c>
      <c r="F3502" s="1">
        <v>42928</v>
      </c>
      <c r="G3502" s="1">
        <v>42941</v>
      </c>
      <c r="H3502">
        <v>0</v>
      </c>
      <c r="I3502" t="str">
        <f>VLOOKUP(pipeline!D3502,account,2,FALSE)</f>
        <v>retail</v>
      </c>
      <c r="J3502">
        <f t="shared" si="2586"/>
        <v>1996</v>
      </c>
      <c r="K3502">
        <f t="shared" si="2587"/>
        <v>2214.94</v>
      </c>
      <c r="L3502">
        <f t="shared" si="2588"/>
        <v>5374</v>
      </c>
      <c r="M3502" t="str">
        <f t="shared" si="2589"/>
        <v>United States</v>
      </c>
      <c r="N3502">
        <f t="shared" si="2590"/>
        <v>0</v>
      </c>
      <c r="O3502" t="str">
        <f t="shared" si="2591"/>
        <v>GTX</v>
      </c>
      <c r="P3502">
        <f t="shared" si="2592"/>
        <v>1096</v>
      </c>
      <c r="Q3502" t="str">
        <f t="shared" si="2593"/>
        <v>Summer Sewald</v>
      </c>
      <c r="R3502" t="str">
        <f t="shared" si="2594"/>
        <v>West</v>
      </c>
    </row>
    <row r="3503" spans="1:18">
      <c r="A3503" t="s">
        <v>3667</v>
      </c>
      <c r="B3503" t="s">
        <v>40</v>
      </c>
      <c r="C3503" t="s">
        <v>58</v>
      </c>
      <c r="D3503" t="s">
        <v>103</v>
      </c>
      <c r="E3503" t="s">
        <v>50</v>
      </c>
      <c r="F3503" s="1">
        <v>42928</v>
      </c>
      <c r="G3503" s="1">
        <v>42992</v>
      </c>
      <c r="H3503">
        <v>1023</v>
      </c>
      <c r="I3503" t="str">
        <f>VLOOKUP(pipeline!D3503,account,2,FALSE)</f>
        <v>employment</v>
      </c>
      <c r="J3503">
        <f t="shared" si="2586"/>
        <v>1988</v>
      </c>
      <c r="K3503">
        <f t="shared" si="2587"/>
        <v>2059.9</v>
      </c>
      <c r="L3503">
        <f t="shared" si="2588"/>
        <v>3644</v>
      </c>
      <c r="M3503" t="str">
        <f t="shared" si="2589"/>
        <v>United States</v>
      </c>
      <c r="N3503">
        <f t="shared" si="2590"/>
        <v>0</v>
      </c>
      <c r="O3503" t="str">
        <f t="shared" si="2591"/>
        <v>GTX</v>
      </c>
      <c r="P3503">
        <f t="shared" si="2592"/>
        <v>1096</v>
      </c>
      <c r="Q3503" t="str">
        <f t="shared" si="2593"/>
        <v>Summer Sewald</v>
      </c>
      <c r="R3503" t="str">
        <f t="shared" si="2594"/>
        <v>West</v>
      </c>
    </row>
    <row r="3504" spans="1:18">
      <c r="A3504" t="s">
        <v>3668</v>
      </c>
      <c r="B3504" t="s">
        <v>40</v>
      </c>
      <c r="C3504" t="s">
        <v>57</v>
      </c>
      <c r="D3504" t="s">
        <v>196</v>
      </c>
      <c r="E3504" t="s">
        <v>50</v>
      </c>
      <c r="F3504" s="1">
        <v>42928</v>
      </c>
      <c r="G3504" s="1">
        <v>43002</v>
      </c>
      <c r="H3504">
        <v>3257</v>
      </c>
      <c r="I3504" t="str">
        <f>VLOOKUP(pipeline!D3504,account,2,FALSE)</f>
        <v>employment</v>
      </c>
      <c r="J3504">
        <f t="shared" si="2586"/>
        <v>1983</v>
      </c>
      <c r="K3504">
        <f t="shared" si="2587"/>
        <v>2871.35</v>
      </c>
      <c r="L3504">
        <f t="shared" si="2588"/>
        <v>9561</v>
      </c>
      <c r="M3504" t="str">
        <f t="shared" si="2589"/>
        <v>United States</v>
      </c>
      <c r="N3504">
        <f t="shared" si="2590"/>
        <v>0</v>
      </c>
      <c r="O3504" t="str">
        <f t="shared" si="2591"/>
        <v>MG</v>
      </c>
      <c r="P3504">
        <f t="shared" si="2592"/>
        <v>3393</v>
      </c>
      <c r="Q3504" t="str">
        <f t="shared" si="2593"/>
        <v>Summer Sewald</v>
      </c>
      <c r="R3504" t="str">
        <f t="shared" si="2594"/>
        <v>West</v>
      </c>
    </row>
    <row r="3505" spans="1:18">
      <c r="A3505" t="s">
        <v>3669</v>
      </c>
      <c r="B3505" t="s">
        <v>22</v>
      </c>
      <c r="C3505" t="s">
        <v>59</v>
      </c>
      <c r="D3505" t="s">
        <v>85</v>
      </c>
      <c r="E3505" t="s">
        <v>52</v>
      </c>
      <c r="F3505" s="1">
        <v>42928</v>
      </c>
      <c r="G3505" s="1">
        <v>42936</v>
      </c>
      <c r="H3505">
        <v>0</v>
      </c>
      <c r="I3505" t="str">
        <f>VLOOKUP(pipeline!D3505,account,2,FALSE)</f>
        <v>software</v>
      </c>
      <c r="J3505">
        <f t="shared" si="2586"/>
        <v>1998</v>
      </c>
      <c r="K3505">
        <f t="shared" si="2587"/>
        <v>2714.9</v>
      </c>
      <c r="L3505">
        <f t="shared" si="2588"/>
        <v>2641</v>
      </c>
      <c r="M3505" t="str">
        <f t="shared" si="2589"/>
        <v>United States</v>
      </c>
      <c r="N3505" t="str">
        <f t="shared" si="2590"/>
        <v>Acme Corporation</v>
      </c>
      <c r="O3505" t="str">
        <f t="shared" si="2591"/>
        <v>GTX</v>
      </c>
      <c r="P3505">
        <f t="shared" si="2592"/>
        <v>5482</v>
      </c>
      <c r="Q3505" t="str">
        <f t="shared" si="2593"/>
        <v>Dustin Brinkmann</v>
      </c>
      <c r="R3505" t="str">
        <f t="shared" si="2594"/>
        <v>Central</v>
      </c>
    </row>
    <row r="3506" spans="1:18">
      <c r="A3506" t="s">
        <v>3670</v>
      </c>
      <c r="B3506" t="s">
        <v>29</v>
      </c>
      <c r="C3506" t="s">
        <v>58</v>
      </c>
      <c r="D3506" t="s">
        <v>442</v>
      </c>
      <c r="E3506" t="s">
        <v>50</v>
      </c>
      <c r="F3506" s="1">
        <v>42928</v>
      </c>
      <c r="G3506" s="1">
        <v>42967</v>
      </c>
      <c r="H3506">
        <v>960</v>
      </c>
      <c r="I3506" t="str">
        <f>VLOOKUP(pipeline!D3506,account,2,FALSE)</f>
        <v>retail</v>
      </c>
      <c r="J3506">
        <f t="shared" si="2586"/>
        <v>1988</v>
      </c>
      <c r="K3506">
        <f t="shared" si="2587"/>
        <v>1376.8</v>
      </c>
      <c r="L3506">
        <f t="shared" si="2588"/>
        <v>1165</v>
      </c>
      <c r="M3506" t="str">
        <f t="shared" si="2589"/>
        <v>Belgium</v>
      </c>
      <c r="N3506">
        <f t="shared" si="2590"/>
        <v>0</v>
      </c>
      <c r="O3506" t="str">
        <f t="shared" si="2591"/>
        <v>GTX</v>
      </c>
      <c r="P3506">
        <f t="shared" si="2592"/>
        <v>1096</v>
      </c>
      <c r="Q3506" t="str">
        <f t="shared" si="2593"/>
        <v>Melvin Marxen</v>
      </c>
      <c r="R3506" t="str">
        <f t="shared" si="2594"/>
        <v>Central</v>
      </c>
    </row>
    <row r="3507" spans="1:18">
      <c r="A3507" t="s">
        <v>3671</v>
      </c>
      <c r="B3507" t="s">
        <v>35</v>
      </c>
      <c r="C3507" t="s">
        <v>59</v>
      </c>
      <c r="D3507" t="s">
        <v>164</v>
      </c>
      <c r="E3507" t="s">
        <v>50</v>
      </c>
      <c r="F3507" s="1">
        <v>42928</v>
      </c>
      <c r="G3507" s="1">
        <v>42934</v>
      </c>
      <c r="H3507">
        <v>5538</v>
      </c>
      <c r="I3507" t="str">
        <f>VLOOKUP(pipeline!D3507,account,2,FALSE)</f>
        <v>medical</v>
      </c>
      <c r="J3507">
        <f t="shared" si="2586"/>
        <v>1994</v>
      </c>
      <c r="K3507">
        <f t="shared" si="2587"/>
        <v>2818.38</v>
      </c>
      <c r="L3507">
        <f t="shared" si="2588"/>
        <v>6290</v>
      </c>
      <c r="M3507" t="str">
        <f t="shared" si="2589"/>
        <v>United States</v>
      </c>
      <c r="N3507">
        <f t="shared" si="2590"/>
        <v>0</v>
      </c>
      <c r="O3507" t="str">
        <f t="shared" si="2591"/>
        <v>GTX</v>
      </c>
      <c r="P3507">
        <f>VLOOKUP(C3507,products,3,FALSE)</f>
        <v>5482</v>
      </c>
      <c r="Q3507" t="str">
        <f>VLOOKUP(B3507,sales,2,FALSE)</f>
        <v>Rocco Neubert</v>
      </c>
      <c r="R3507" t="str">
        <f>VLOOKUP(B3507,sales,3,FALSE)</f>
        <v>East</v>
      </c>
    </row>
    <row r="3508" spans="1:18">
      <c r="A3508" t="s">
        <v>3672</v>
      </c>
      <c r="B3508" t="s">
        <v>31</v>
      </c>
      <c r="C3508" t="s">
        <v>57</v>
      </c>
      <c r="D3508" t="s">
        <v>174</v>
      </c>
      <c r="E3508" t="s">
        <v>50</v>
      </c>
      <c r="F3508" s="1">
        <v>42929</v>
      </c>
      <c r="G3508" s="1">
        <v>42939</v>
      </c>
      <c r="H3508">
        <v>3420</v>
      </c>
      <c r="I3508" t="str">
        <f>VLOOKUP(pipeline!D3508,account,2,FALSE)</f>
        <v>software</v>
      </c>
      <c r="J3508">
        <f t="shared" ref="J3508:J3520" si="2595">VLOOKUP(D3508,account,3,FALSE)</f>
        <v>1982</v>
      </c>
      <c r="K3508">
        <f t="shared" ref="K3508:K3520" si="2596">VLOOKUP(D3508,account,4,FALSE)</f>
        <v>11698.03</v>
      </c>
      <c r="L3508">
        <f t="shared" ref="L3508:L3520" si="2597">VLOOKUP(D3508,account,5,FALSE)</f>
        <v>34288</v>
      </c>
      <c r="M3508" t="str">
        <f t="shared" ref="M3508:M3520" si="2598">VLOOKUP(D3508,account,6,FALSE)</f>
        <v>United States</v>
      </c>
      <c r="N3508">
        <f t="shared" ref="N3508:N3520" si="2599">VLOOKUP(D3508,accounts,7,FALSE)</f>
        <v>0</v>
      </c>
      <c r="O3508" t="str">
        <f t="shared" ref="O3508:O3520" si="2600">VLOOKUP(C3508,products,2,FALSE)</f>
        <v>MG</v>
      </c>
      <c r="P3508">
        <f>VLOOKUP(C3508,products,3,FALSE)</f>
        <v>3393</v>
      </c>
      <c r="Q3508" t="str">
        <f>VLOOKUP(B3508,sales,2,FALSE)</f>
        <v>Rocco Neubert</v>
      </c>
      <c r="R3508" t="str">
        <f>VLOOKUP(B3508,sales,3,FALSE)</f>
        <v>East</v>
      </c>
    </row>
    <row r="3509" spans="1:18">
      <c r="A3509" t="s">
        <v>3673</v>
      </c>
      <c r="B3509" t="s">
        <v>13</v>
      </c>
      <c r="C3509" t="s">
        <v>56</v>
      </c>
      <c r="D3509" t="s">
        <v>101</v>
      </c>
      <c r="E3509" t="s">
        <v>52</v>
      </c>
      <c r="F3509" s="1">
        <v>42929</v>
      </c>
      <c r="G3509" s="1">
        <v>42940</v>
      </c>
      <c r="H3509">
        <v>0</v>
      </c>
      <c r="I3509" t="str">
        <f>VLOOKUP(pipeline!D3509,account,2,FALSE)</f>
        <v>telecommunications</v>
      </c>
      <c r="J3509">
        <f t="shared" si="2595"/>
        <v>1999</v>
      </c>
      <c r="K3509">
        <f t="shared" si="2596"/>
        <v>1699.85</v>
      </c>
      <c r="L3509">
        <f t="shared" si="2597"/>
        <v>5108</v>
      </c>
      <c r="M3509" t="str">
        <f t="shared" si="2598"/>
        <v>United States</v>
      </c>
      <c r="N3509">
        <f t="shared" si="2599"/>
        <v>0</v>
      </c>
      <c r="O3509" t="str">
        <f t="shared" si="2600"/>
        <v>MG</v>
      </c>
      <c r="P3509">
        <f>VLOOKUP(C3509,products,3,FALSE)</f>
        <v>55</v>
      </c>
      <c r="Q3509" t="str">
        <f>VLOOKUP(B3509,sales,2,FALSE)</f>
        <v>Celia Rouche</v>
      </c>
      <c r="R3509" t="str">
        <f>VLOOKUP(B3509,sales,3,FALSE)</f>
        <v>West</v>
      </c>
    </row>
    <row r="3510" spans="1:18">
      <c r="A3510" t="s">
        <v>3674</v>
      </c>
      <c r="B3510" t="s">
        <v>8</v>
      </c>
      <c r="C3510" t="s">
        <v>57</v>
      </c>
      <c r="D3510" t="s">
        <v>138</v>
      </c>
      <c r="E3510" t="s">
        <v>50</v>
      </c>
      <c r="F3510" s="1">
        <v>42929</v>
      </c>
      <c r="G3510" s="1">
        <v>43008</v>
      </c>
      <c r="H3510">
        <v>3340</v>
      </c>
      <c r="I3510" t="str">
        <f>VLOOKUP(pipeline!D3510,account,2,FALSE)</f>
        <v>marketing</v>
      </c>
      <c r="J3510">
        <f t="shared" si="2595"/>
        <v>1984</v>
      </c>
      <c r="K3510">
        <f t="shared" si="2596"/>
        <v>3027.46</v>
      </c>
      <c r="L3510">
        <f t="shared" si="2597"/>
        <v>9516</v>
      </c>
      <c r="M3510" t="str">
        <f t="shared" si="2598"/>
        <v>Jordan</v>
      </c>
      <c r="N3510">
        <f t="shared" si="2599"/>
        <v>0</v>
      </c>
      <c r="O3510" t="str">
        <f t="shared" si="2600"/>
        <v>MG</v>
      </c>
      <c r="P3510">
        <f t="shared" ref="P3510:P3520" si="2601">VLOOKUP(C3510,products,3,FALSE)</f>
        <v>3393</v>
      </c>
      <c r="Q3510" t="str">
        <f t="shared" ref="Q3510:Q3520" si="2602">VLOOKUP(B3510,sales,2,FALSE)</f>
        <v>Cara Losch</v>
      </c>
      <c r="R3510" t="str">
        <f t="shared" ref="R3510:R3520" si="2603">VLOOKUP(B3510,sales,3,FALSE)</f>
        <v>East</v>
      </c>
    </row>
    <row r="3511" spans="1:18">
      <c r="A3511" t="s">
        <v>3675</v>
      </c>
      <c r="B3511" t="s">
        <v>14</v>
      </c>
      <c r="C3511" t="s">
        <v>57</v>
      </c>
      <c r="D3511" t="s">
        <v>306</v>
      </c>
      <c r="E3511" t="s">
        <v>52</v>
      </c>
      <c r="F3511" s="1">
        <v>42929</v>
      </c>
      <c r="G3511" s="1">
        <v>42931</v>
      </c>
      <c r="H3511">
        <v>0</v>
      </c>
      <c r="I3511" t="str">
        <f>VLOOKUP(pipeline!D3511,account,2,FALSE)</f>
        <v>technolgy</v>
      </c>
      <c r="J3511">
        <f t="shared" si="2595"/>
        <v>1997</v>
      </c>
      <c r="K3511">
        <f t="shared" si="2596"/>
        <v>8170.38</v>
      </c>
      <c r="L3511">
        <f t="shared" si="2597"/>
        <v>16499</v>
      </c>
      <c r="M3511" t="str">
        <f t="shared" si="2598"/>
        <v>Korea</v>
      </c>
      <c r="N3511">
        <f t="shared" si="2599"/>
        <v>0</v>
      </c>
      <c r="O3511" t="str">
        <f t="shared" si="2600"/>
        <v>MG</v>
      </c>
      <c r="P3511">
        <f t="shared" si="2601"/>
        <v>3393</v>
      </c>
      <c r="Q3511" t="str">
        <f t="shared" si="2602"/>
        <v>Celia Rouche</v>
      </c>
      <c r="R3511" t="str">
        <f t="shared" si="2603"/>
        <v>West</v>
      </c>
    </row>
    <row r="3512" spans="1:18">
      <c r="A3512" t="s">
        <v>3676</v>
      </c>
      <c r="B3512" t="s">
        <v>39</v>
      </c>
      <c r="C3512" t="s">
        <v>58</v>
      </c>
      <c r="D3512" t="s">
        <v>176</v>
      </c>
      <c r="E3512" t="s">
        <v>50</v>
      </c>
      <c r="F3512" s="1">
        <v>42929</v>
      </c>
      <c r="G3512" s="1">
        <v>42956</v>
      </c>
      <c r="H3512">
        <v>1014</v>
      </c>
      <c r="I3512" t="str">
        <f>VLOOKUP(pipeline!D3512,account,2,FALSE)</f>
        <v>services</v>
      </c>
      <c r="J3512">
        <f t="shared" si="2595"/>
        <v>1987</v>
      </c>
      <c r="K3512">
        <f t="shared" si="2596"/>
        <v>405.59</v>
      </c>
      <c r="L3512">
        <f t="shared" si="2597"/>
        <v>1179</v>
      </c>
      <c r="M3512" t="str">
        <f t="shared" si="2598"/>
        <v>Brazil</v>
      </c>
      <c r="N3512" t="str">
        <f t="shared" si="2599"/>
        <v>Warephase</v>
      </c>
      <c r="O3512" t="str">
        <f t="shared" si="2600"/>
        <v>GTX</v>
      </c>
      <c r="P3512">
        <f t="shared" si="2601"/>
        <v>1096</v>
      </c>
      <c r="Q3512" t="str">
        <f t="shared" si="2602"/>
        <v>Summer Sewald</v>
      </c>
      <c r="R3512" t="str">
        <f t="shared" si="2603"/>
        <v>West</v>
      </c>
    </row>
    <row r="3513" spans="1:18">
      <c r="A3513" t="s">
        <v>3677</v>
      </c>
      <c r="B3513" t="s">
        <v>21</v>
      </c>
      <c r="C3513" t="s">
        <v>55</v>
      </c>
      <c r="D3513" t="s">
        <v>309</v>
      </c>
      <c r="E3513" t="s">
        <v>50</v>
      </c>
      <c r="F3513" s="1">
        <v>42929</v>
      </c>
      <c r="G3513" s="1">
        <v>42935</v>
      </c>
      <c r="H3513">
        <v>536</v>
      </c>
      <c r="I3513" t="str">
        <f>VLOOKUP(pipeline!D3513,account,2,FALSE)</f>
        <v>marketing</v>
      </c>
      <c r="J3513">
        <f t="shared" si="2595"/>
        <v>1986</v>
      </c>
      <c r="K3513">
        <f t="shared" si="2596"/>
        <v>2403.58</v>
      </c>
      <c r="L3513">
        <f t="shared" si="2597"/>
        <v>8801</v>
      </c>
      <c r="M3513" t="str">
        <f t="shared" si="2598"/>
        <v>United States</v>
      </c>
      <c r="N3513">
        <f t="shared" si="2599"/>
        <v>0</v>
      </c>
      <c r="O3513" t="str">
        <f t="shared" si="2600"/>
        <v>GTX</v>
      </c>
      <c r="P3513">
        <f t="shared" si="2601"/>
        <v>550</v>
      </c>
      <c r="Q3513" t="str">
        <f t="shared" si="2602"/>
        <v>Dustin Brinkmann</v>
      </c>
      <c r="R3513" t="str">
        <f t="shared" si="2603"/>
        <v>Central</v>
      </c>
    </row>
    <row r="3514" spans="1:18">
      <c r="A3514" t="s">
        <v>3678</v>
      </c>
      <c r="B3514" t="s">
        <v>15</v>
      </c>
      <c r="C3514" t="s">
        <v>58</v>
      </c>
      <c r="D3514" t="s">
        <v>210</v>
      </c>
      <c r="E3514" t="s">
        <v>52</v>
      </c>
      <c r="F3514" s="1">
        <v>42929</v>
      </c>
      <c r="G3514" s="1">
        <v>42930</v>
      </c>
      <c r="H3514">
        <v>0</v>
      </c>
      <c r="I3514" t="str">
        <f>VLOOKUP(pipeline!D3514,account,2,FALSE)</f>
        <v>technolgy</v>
      </c>
      <c r="J3514">
        <f t="shared" si="2595"/>
        <v>1980</v>
      </c>
      <c r="K3514">
        <f t="shared" si="2596"/>
        <v>7708.38</v>
      </c>
      <c r="L3514">
        <f t="shared" si="2597"/>
        <v>13756</v>
      </c>
      <c r="M3514" t="str">
        <f t="shared" si="2598"/>
        <v>United States</v>
      </c>
      <c r="N3514">
        <f t="shared" si="2599"/>
        <v>0</v>
      </c>
      <c r="O3514" t="str">
        <f t="shared" si="2600"/>
        <v>GTX</v>
      </c>
      <c r="P3514">
        <f t="shared" si="2601"/>
        <v>1096</v>
      </c>
      <c r="Q3514" t="str">
        <f t="shared" si="2602"/>
        <v>Celia Rouche</v>
      </c>
      <c r="R3514" t="str">
        <f t="shared" si="2603"/>
        <v>West</v>
      </c>
    </row>
    <row r="3515" spans="1:18">
      <c r="A3515" t="s">
        <v>3679</v>
      </c>
      <c r="B3515" t="s">
        <v>29</v>
      </c>
      <c r="C3515" t="s">
        <v>55</v>
      </c>
      <c r="D3515" t="s">
        <v>85</v>
      </c>
      <c r="E3515" t="s">
        <v>50</v>
      </c>
      <c r="F3515" s="1">
        <v>42929</v>
      </c>
      <c r="G3515" s="1">
        <v>42940</v>
      </c>
      <c r="H3515">
        <v>550</v>
      </c>
      <c r="I3515" t="str">
        <f>VLOOKUP(pipeline!D3515,account,2,FALSE)</f>
        <v>software</v>
      </c>
      <c r="J3515">
        <f t="shared" si="2595"/>
        <v>1998</v>
      </c>
      <c r="K3515">
        <f t="shared" si="2596"/>
        <v>2714.9</v>
      </c>
      <c r="L3515">
        <f t="shared" si="2597"/>
        <v>2641</v>
      </c>
      <c r="M3515" t="str">
        <f t="shared" si="2598"/>
        <v>United States</v>
      </c>
      <c r="N3515" t="str">
        <f t="shared" si="2599"/>
        <v>Acme Corporation</v>
      </c>
      <c r="O3515" t="str">
        <f t="shared" si="2600"/>
        <v>GTX</v>
      </c>
      <c r="P3515">
        <f t="shared" si="2601"/>
        <v>550</v>
      </c>
      <c r="Q3515" t="str">
        <f t="shared" si="2602"/>
        <v>Melvin Marxen</v>
      </c>
      <c r="R3515" t="str">
        <f t="shared" si="2603"/>
        <v>Central</v>
      </c>
    </row>
    <row r="3516" spans="1:18">
      <c r="A3516" t="s">
        <v>3680</v>
      </c>
      <c r="B3516" t="s">
        <v>29</v>
      </c>
      <c r="C3516" t="s">
        <v>55</v>
      </c>
      <c r="D3516" t="s">
        <v>141</v>
      </c>
      <c r="E3516" t="s">
        <v>50</v>
      </c>
      <c r="F3516" s="1">
        <v>42929</v>
      </c>
      <c r="G3516" s="1">
        <v>43006</v>
      </c>
      <c r="H3516">
        <v>469</v>
      </c>
      <c r="I3516" t="str">
        <f>VLOOKUP(pipeline!D3516,account,2,FALSE)</f>
        <v>telecommunications</v>
      </c>
      <c r="J3516">
        <f t="shared" si="2595"/>
        <v>2007</v>
      </c>
      <c r="K3516">
        <f t="shared" si="2596"/>
        <v>86.68</v>
      </c>
      <c r="L3516">
        <f t="shared" si="2597"/>
        <v>187</v>
      </c>
      <c r="M3516" t="str">
        <f t="shared" si="2598"/>
        <v>United States</v>
      </c>
      <c r="N3516" t="str">
        <f t="shared" si="2599"/>
        <v>Sonron</v>
      </c>
      <c r="O3516" t="str">
        <f t="shared" si="2600"/>
        <v>GTX</v>
      </c>
      <c r="P3516">
        <f t="shared" si="2601"/>
        <v>550</v>
      </c>
      <c r="Q3516" t="str">
        <f t="shared" si="2602"/>
        <v>Melvin Marxen</v>
      </c>
      <c r="R3516" t="str">
        <f t="shared" si="2603"/>
        <v>Central</v>
      </c>
    </row>
    <row r="3517" spans="1:18">
      <c r="A3517" t="s">
        <v>3681</v>
      </c>
      <c r="B3517" t="s">
        <v>29</v>
      </c>
      <c r="C3517" t="s">
        <v>55</v>
      </c>
      <c r="D3517" t="s">
        <v>89</v>
      </c>
      <c r="E3517" t="s">
        <v>50</v>
      </c>
      <c r="F3517" s="1">
        <v>42929</v>
      </c>
      <c r="G3517" s="1">
        <v>42930</v>
      </c>
      <c r="H3517">
        <v>585</v>
      </c>
      <c r="I3517" t="str">
        <f>VLOOKUP(pipeline!D3517,account,2,FALSE)</f>
        <v>medical</v>
      </c>
      <c r="J3517">
        <f t="shared" si="2595"/>
        <v>1992</v>
      </c>
      <c r="K3517">
        <f t="shared" si="2596"/>
        <v>3922.42</v>
      </c>
      <c r="L3517">
        <f t="shared" si="2597"/>
        <v>6837</v>
      </c>
      <c r="M3517" t="str">
        <f t="shared" si="2598"/>
        <v>United States</v>
      </c>
      <c r="N3517">
        <f t="shared" si="2599"/>
        <v>0</v>
      </c>
      <c r="O3517" t="str">
        <f t="shared" si="2600"/>
        <v>GTX</v>
      </c>
      <c r="P3517">
        <f t="shared" si="2601"/>
        <v>550</v>
      </c>
      <c r="Q3517" t="str">
        <f t="shared" si="2602"/>
        <v>Melvin Marxen</v>
      </c>
      <c r="R3517" t="str">
        <f t="shared" si="2603"/>
        <v>Central</v>
      </c>
    </row>
    <row r="3518" spans="1:18">
      <c r="A3518" t="s">
        <v>3682</v>
      </c>
      <c r="B3518" t="s">
        <v>29</v>
      </c>
      <c r="C3518" t="s">
        <v>58</v>
      </c>
      <c r="D3518" t="s">
        <v>238</v>
      </c>
      <c r="E3518" t="s">
        <v>50</v>
      </c>
      <c r="F3518" s="1">
        <v>42929</v>
      </c>
      <c r="G3518" s="1">
        <v>42976</v>
      </c>
      <c r="H3518">
        <v>943</v>
      </c>
      <c r="I3518" t="str">
        <f>VLOOKUP(pipeline!D3518,account,2,FALSE)</f>
        <v>marketing</v>
      </c>
      <c r="J3518">
        <f t="shared" si="2595"/>
        <v>2012</v>
      </c>
      <c r="K3518">
        <f t="shared" si="2596"/>
        <v>45.39</v>
      </c>
      <c r="L3518">
        <f t="shared" si="2597"/>
        <v>100</v>
      </c>
      <c r="M3518" t="str">
        <f t="shared" si="2598"/>
        <v>United States</v>
      </c>
      <c r="N3518" t="str">
        <f t="shared" si="2599"/>
        <v>Inity</v>
      </c>
      <c r="O3518" t="str">
        <f t="shared" si="2600"/>
        <v>GTX</v>
      </c>
      <c r="P3518">
        <f t="shared" si="2601"/>
        <v>1096</v>
      </c>
      <c r="Q3518" t="str">
        <f t="shared" si="2602"/>
        <v>Melvin Marxen</v>
      </c>
      <c r="R3518" t="str">
        <f t="shared" si="2603"/>
        <v>Central</v>
      </c>
    </row>
    <row r="3519" spans="1:18">
      <c r="A3519" t="s">
        <v>3683</v>
      </c>
      <c r="B3519" t="s">
        <v>35</v>
      </c>
      <c r="C3519" t="s">
        <v>55</v>
      </c>
      <c r="D3519" t="s">
        <v>180</v>
      </c>
      <c r="E3519" t="s">
        <v>52</v>
      </c>
      <c r="F3519" s="1">
        <v>42929</v>
      </c>
      <c r="G3519" s="1">
        <v>42937</v>
      </c>
      <c r="H3519">
        <v>0</v>
      </c>
      <c r="I3519" t="str">
        <f>VLOOKUP(pipeline!D3519,account,2,FALSE)</f>
        <v>medical</v>
      </c>
      <c r="J3519">
        <f t="shared" si="2595"/>
        <v>1991</v>
      </c>
      <c r="K3519">
        <f t="shared" si="2596"/>
        <v>326.82</v>
      </c>
      <c r="L3519">
        <f t="shared" si="2597"/>
        <v>1016</v>
      </c>
      <c r="M3519" t="str">
        <f t="shared" si="2598"/>
        <v>United States</v>
      </c>
      <c r="N3519">
        <f t="shared" si="2599"/>
        <v>0</v>
      </c>
      <c r="O3519" t="str">
        <f t="shared" si="2600"/>
        <v>GTX</v>
      </c>
      <c r="P3519">
        <f t="shared" si="2601"/>
        <v>550</v>
      </c>
      <c r="Q3519" t="str">
        <f t="shared" si="2602"/>
        <v>Rocco Neubert</v>
      </c>
      <c r="R3519" t="str">
        <f t="shared" si="2603"/>
        <v>East</v>
      </c>
    </row>
    <row r="3520" spans="1:18">
      <c r="A3520" t="s">
        <v>3684</v>
      </c>
      <c r="B3520" t="s">
        <v>35</v>
      </c>
      <c r="C3520" t="s">
        <v>58</v>
      </c>
      <c r="D3520" t="s">
        <v>223</v>
      </c>
      <c r="E3520" t="s">
        <v>50</v>
      </c>
      <c r="F3520" s="1">
        <v>42929</v>
      </c>
      <c r="G3520" s="1">
        <v>42948</v>
      </c>
      <c r="H3520">
        <v>1319</v>
      </c>
      <c r="I3520" t="str">
        <f>VLOOKUP(pipeline!D3520,account,2,FALSE)</f>
        <v>retail</v>
      </c>
      <c r="J3520">
        <f t="shared" si="2595"/>
        <v>2003</v>
      </c>
      <c r="K3520">
        <f t="shared" si="2596"/>
        <v>1419.98</v>
      </c>
      <c r="L3520">
        <f t="shared" si="2597"/>
        <v>4018</v>
      </c>
      <c r="M3520" t="str">
        <f t="shared" si="2598"/>
        <v>United States</v>
      </c>
      <c r="N3520">
        <f t="shared" si="2599"/>
        <v>0</v>
      </c>
      <c r="O3520" t="str">
        <f t="shared" si="2600"/>
        <v>GTX</v>
      </c>
      <c r="P3520">
        <f t="shared" si="2601"/>
        <v>1096</v>
      </c>
      <c r="Q3520" t="str">
        <f t="shared" si="2602"/>
        <v>Rocco Neubert</v>
      </c>
      <c r="R3520" t="str">
        <f t="shared" si="2603"/>
        <v>East</v>
      </c>
    </row>
    <row r="3521" spans="1:18">
      <c r="A3521" t="s">
        <v>3685</v>
      </c>
      <c r="B3521" t="s">
        <v>17</v>
      </c>
      <c r="C3521" t="s">
        <v>57</v>
      </c>
      <c r="D3521" t="s">
        <v>174</v>
      </c>
      <c r="E3521" t="s">
        <v>52</v>
      </c>
      <c r="F3521" s="1">
        <v>42929</v>
      </c>
      <c r="G3521" s="1">
        <v>42975</v>
      </c>
      <c r="H3521">
        <v>0</v>
      </c>
      <c r="I3521" t="str">
        <f>VLOOKUP(pipeline!D3521,account,2,FALSE)</f>
        <v>software</v>
      </c>
      <c r="J3521">
        <f t="shared" ref="J3521:J3535" si="2604">VLOOKUP(D3521,account,3,FALSE)</f>
        <v>1982</v>
      </c>
      <c r="K3521">
        <f t="shared" ref="K3521:K3535" si="2605">VLOOKUP(D3521,account,4,FALSE)</f>
        <v>11698.03</v>
      </c>
      <c r="L3521">
        <f t="shared" ref="L3521:L3535" si="2606">VLOOKUP(D3521,account,5,FALSE)</f>
        <v>34288</v>
      </c>
      <c r="M3521" t="str">
        <f t="shared" ref="M3521:M3535" si="2607">VLOOKUP(D3521,account,6,FALSE)</f>
        <v>United States</v>
      </c>
      <c r="N3521">
        <f t="shared" ref="N3521:N3535" si="2608">VLOOKUP(D3521,accounts,7,FALSE)</f>
        <v>0</v>
      </c>
      <c r="O3521" t="str">
        <f t="shared" ref="O3521:O3535" si="2609">VLOOKUP(C3521,products,2,FALSE)</f>
        <v>MG</v>
      </c>
      <c r="P3521">
        <f>VLOOKUP(C3521,products,3,FALSE)</f>
        <v>3393</v>
      </c>
      <c r="Q3521" t="str">
        <f>VLOOKUP(B3521,sales,2,FALSE)</f>
        <v>Celia Rouche</v>
      </c>
      <c r="R3521" t="str">
        <f>VLOOKUP(B3521,sales,3,FALSE)</f>
        <v>West</v>
      </c>
    </row>
    <row r="3522" spans="1:18">
      <c r="A3522" t="s">
        <v>3686</v>
      </c>
      <c r="B3522" t="s">
        <v>41</v>
      </c>
      <c r="C3522" t="s">
        <v>58</v>
      </c>
      <c r="D3522" t="s">
        <v>194</v>
      </c>
      <c r="E3522" t="s">
        <v>52</v>
      </c>
      <c r="F3522" s="1">
        <v>42929</v>
      </c>
      <c r="G3522" s="1">
        <v>42931</v>
      </c>
      <c r="H3522">
        <v>0</v>
      </c>
      <c r="I3522" t="str">
        <f>VLOOKUP(pipeline!D3522,account,2,FALSE)</f>
        <v>medical</v>
      </c>
      <c r="J3522">
        <f t="shared" si="2604"/>
        <v>2004</v>
      </c>
      <c r="K3522">
        <f t="shared" si="2605"/>
        <v>1618.89</v>
      </c>
      <c r="L3522">
        <f t="shared" si="2606"/>
        <v>3889</v>
      </c>
      <c r="M3522" t="str">
        <f t="shared" si="2607"/>
        <v>United States</v>
      </c>
      <c r="N3522">
        <f t="shared" si="2608"/>
        <v>0</v>
      </c>
      <c r="O3522" t="str">
        <f t="shared" si="2609"/>
        <v>GTX</v>
      </c>
      <c r="P3522">
        <f>VLOOKUP(C3522,products,3,FALSE)</f>
        <v>1096</v>
      </c>
      <c r="Q3522" t="str">
        <f>VLOOKUP(B3522,sales,2,FALSE)</f>
        <v>Summer Sewald</v>
      </c>
      <c r="R3522" t="str">
        <f>VLOOKUP(B3522,sales,3,FALSE)</f>
        <v>West</v>
      </c>
    </row>
    <row r="3523" spans="1:18">
      <c r="A3523" t="s">
        <v>3687</v>
      </c>
      <c r="B3523" t="s">
        <v>19</v>
      </c>
      <c r="C3523" t="s">
        <v>56</v>
      </c>
      <c r="D3523" t="s">
        <v>108</v>
      </c>
      <c r="E3523" t="s">
        <v>50</v>
      </c>
      <c r="F3523" s="1">
        <v>42930</v>
      </c>
      <c r="G3523" s="1">
        <v>42933</v>
      </c>
      <c r="H3523">
        <v>44</v>
      </c>
      <c r="I3523" t="str">
        <f>VLOOKUP(pipeline!D3523,account,2,FALSE)</f>
        <v>telecommunications</v>
      </c>
      <c r="J3523">
        <f t="shared" si="2604"/>
        <v>1988</v>
      </c>
      <c r="K3523">
        <f t="shared" si="2605"/>
        <v>5266.09</v>
      </c>
      <c r="L3523">
        <f t="shared" si="2606"/>
        <v>8595</v>
      </c>
      <c r="M3523" t="str">
        <f t="shared" si="2607"/>
        <v>United States</v>
      </c>
      <c r="N3523" t="str">
        <f t="shared" si="2608"/>
        <v>Sonron</v>
      </c>
      <c r="O3523" t="str">
        <f t="shared" si="2609"/>
        <v>MG</v>
      </c>
      <c r="P3523">
        <f>VLOOKUP(C3523,products,3,FALSE)</f>
        <v>55</v>
      </c>
      <c r="Q3523" t="str">
        <f>VLOOKUP(B3523,sales,2,FALSE)</f>
        <v>Dustin Brinkmann</v>
      </c>
      <c r="R3523" t="str">
        <f>VLOOKUP(B3523,sales,3,FALSE)</f>
        <v>Central</v>
      </c>
    </row>
    <row r="3524" spans="1:18">
      <c r="A3524" t="s">
        <v>3688</v>
      </c>
      <c r="B3524" t="s">
        <v>31</v>
      </c>
      <c r="C3524" t="s">
        <v>57</v>
      </c>
      <c r="D3524" t="s">
        <v>223</v>
      </c>
      <c r="E3524" t="s">
        <v>52</v>
      </c>
      <c r="F3524" s="1">
        <v>42930</v>
      </c>
      <c r="G3524" s="1">
        <v>42942</v>
      </c>
      <c r="H3524">
        <v>0</v>
      </c>
      <c r="I3524" t="str">
        <f>VLOOKUP(pipeline!D3524,account,2,FALSE)</f>
        <v>retail</v>
      </c>
      <c r="J3524">
        <f t="shared" si="2604"/>
        <v>2003</v>
      </c>
      <c r="K3524">
        <f t="shared" si="2605"/>
        <v>1419.98</v>
      </c>
      <c r="L3524">
        <f t="shared" si="2606"/>
        <v>4018</v>
      </c>
      <c r="M3524" t="str">
        <f t="shared" si="2607"/>
        <v>United States</v>
      </c>
      <c r="N3524">
        <f t="shared" si="2608"/>
        <v>0</v>
      </c>
      <c r="O3524" t="str">
        <f t="shared" si="2609"/>
        <v>MG</v>
      </c>
      <c r="P3524">
        <f>VLOOKUP(C3524,products,3,FALSE)</f>
        <v>3393</v>
      </c>
      <c r="Q3524" t="str">
        <f>VLOOKUP(B3524,sales,2,FALSE)</f>
        <v>Rocco Neubert</v>
      </c>
      <c r="R3524" t="str">
        <f>VLOOKUP(B3524,sales,3,FALSE)</f>
        <v>East</v>
      </c>
    </row>
    <row r="3525" spans="1:18">
      <c r="A3525" t="s">
        <v>3689</v>
      </c>
      <c r="B3525" t="s">
        <v>32</v>
      </c>
      <c r="C3525" t="s">
        <v>58</v>
      </c>
      <c r="D3525" t="s">
        <v>294</v>
      </c>
      <c r="E3525" t="s">
        <v>52</v>
      </c>
      <c r="F3525" s="1">
        <v>42930</v>
      </c>
      <c r="G3525" s="1">
        <v>42937</v>
      </c>
      <c r="H3525">
        <v>0</v>
      </c>
      <c r="I3525" t="str">
        <f>VLOOKUP(pipeline!D3525,account,2,FALSE)</f>
        <v>retail</v>
      </c>
      <c r="J3525">
        <f t="shared" si="2604"/>
        <v>2010</v>
      </c>
      <c r="K3525">
        <f t="shared" si="2605"/>
        <v>71.12</v>
      </c>
      <c r="L3525">
        <f t="shared" si="2606"/>
        <v>144</v>
      </c>
      <c r="M3525" t="str">
        <f t="shared" si="2607"/>
        <v>United States</v>
      </c>
      <c r="N3525">
        <f t="shared" si="2608"/>
        <v>0</v>
      </c>
      <c r="O3525" t="str">
        <f t="shared" si="2609"/>
        <v>GTX</v>
      </c>
      <c r="P3525">
        <f t="shared" ref="P3525:P3534" si="2610">VLOOKUP(C3525,products,3,FALSE)</f>
        <v>1096</v>
      </c>
      <c r="Q3525" t="str">
        <f t="shared" ref="Q3525:Q3534" si="2611">VLOOKUP(B3525,sales,2,FALSE)</f>
        <v>Rocco Neubert</v>
      </c>
      <c r="R3525" t="str">
        <f t="shared" ref="R3525:R3534" si="2612">VLOOKUP(B3525,sales,3,FALSE)</f>
        <v>East</v>
      </c>
    </row>
    <row r="3526" spans="1:18">
      <c r="A3526" t="s">
        <v>3690</v>
      </c>
      <c r="B3526" t="s">
        <v>32</v>
      </c>
      <c r="C3526" t="s">
        <v>59</v>
      </c>
      <c r="D3526" t="s">
        <v>463</v>
      </c>
      <c r="E3526" t="s">
        <v>52</v>
      </c>
      <c r="F3526" s="1">
        <v>42930</v>
      </c>
      <c r="G3526" s="1">
        <v>42931</v>
      </c>
      <c r="H3526">
        <v>0</v>
      </c>
      <c r="I3526" t="str">
        <f>VLOOKUP(pipeline!D3526,account,2,FALSE)</f>
        <v>technolgy</v>
      </c>
      <c r="J3526">
        <f t="shared" si="2604"/>
        <v>2011</v>
      </c>
      <c r="K3526">
        <f t="shared" si="2605"/>
        <v>527.11</v>
      </c>
      <c r="L3526">
        <f t="shared" si="2606"/>
        <v>1428</v>
      </c>
      <c r="M3526" t="str">
        <f t="shared" si="2607"/>
        <v>United States</v>
      </c>
      <c r="N3526" t="str">
        <f t="shared" si="2608"/>
        <v>Acme Corporation</v>
      </c>
      <c r="O3526" t="str">
        <f t="shared" si="2609"/>
        <v>GTX</v>
      </c>
      <c r="P3526">
        <f t="shared" si="2610"/>
        <v>5482</v>
      </c>
      <c r="Q3526" t="str">
        <f t="shared" si="2611"/>
        <v>Rocco Neubert</v>
      </c>
      <c r="R3526" t="str">
        <f t="shared" si="2612"/>
        <v>East</v>
      </c>
    </row>
    <row r="3527" spans="1:18">
      <c r="A3527" t="s">
        <v>3691</v>
      </c>
      <c r="B3527" t="s">
        <v>20</v>
      </c>
      <c r="C3527" t="s">
        <v>59</v>
      </c>
      <c r="D3527" t="s">
        <v>309</v>
      </c>
      <c r="E3527" t="s">
        <v>50</v>
      </c>
      <c r="F3527" s="1">
        <v>42930</v>
      </c>
      <c r="G3527" s="1">
        <v>42932</v>
      </c>
      <c r="H3527">
        <v>5537</v>
      </c>
      <c r="I3527" t="str">
        <f>VLOOKUP(pipeline!D3527,account,2,FALSE)</f>
        <v>marketing</v>
      </c>
      <c r="J3527">
        <f t="shared" si="2604"/>
        <v>1986</v>
      </c>
      <c r="K3527">
        <f t="shared" si="2605"/>
        <v>2403.58</v>
      </c>
      <c r="L3527">
        <f t="shared" si="2606"/>
        <v>8801</v>
      </c>
      <c r="M3527" t="str">
        <f t="shared" si="2607"/>
        <v>United States</v>
      </c>
      <c r="N3527">
        <f t="shared" si="2608"/>
        <v>0</v>
      </c>
      <c r="O3527" t="str">
        <f t="shared" si="2609"/>
        <v>GTX</v>
      </c>
      <c r="P3527">
        <f t="shared" si="2610"/>
        <v>5482</v>
      </c>
      <c r="Q3527" t="str">
        <f t="shared" si="2611"/>
        <v>Dustin Brinkmann</v>
      </c>
      <c r="R3527" t="str">
        <f t="shared" si="2612"/>
        <v>Central</v>
      </c>
    </row>
    <row r="3528" spans="1:18">
      <c r="A3528" t="s">
        <v>3692</v>
      </c>
      <c r="B3528" t="s">
        <v>7</v>
      </c>
      <c r="C3528" t="s">
        <v>55</v>
      </c>
      <c r="D3528" t="s">
        <v>381</v>
      </c>
      <c r="E3528" t="s">
        <v>50</v>
      </c>
      <c r="F3528" s="1">
        <v>42930</v>
      </c>
      <c r="G3528" s="1">
        <v>42993</v>
      </c>
      <c r="H3528">
        <v>530</v>
      </c>
      <c r="I3528" t="str">
        <f>VLOOKUP(pipeline!D3528,account,2,FALSE)</f>
        <v>marketing</v>
      </c>
      <c r="J3528">
        <f t="shared" si="2604"/>
        <v>1999</v>
      </c>
      <c r="K3528">
        <f t="shared" si="2605"/>
        <v>1197.44</v>
      </c>
      <c r="L3528">
        <f t="shared" si="2606"/>
        <v>2570</v>
      </c>
      <c r="M3528" t="str">
        <f t="shared" si="2607"/>
        <v>United States</v>
      </c>
      <c r="N3528">
        <f t="shared" si="2608"/>
        <v>0</v>
      </c>
      <c r="O3528" t="str">
        <f t="shared" si="2609"/>
        <v>GTX</v>
      </c>
      <c r="P3528">
        <f t="shared" si="2610"/>
        <v>550</v>
      </c>
      <c r="Q3528" t="str">
        <f t="shared" si="2611"/>
        <v>Cara Losch</v>
      </c>
      <c r="R3528" t="str">
        <f t="shared" si="2612"/>
        <v>East</v>
      </c>
    </row>
    <row r="3529" spans="1:18">
      <c r="A3529" t="s">
        <v>3693</v>
      </c>
      <c r="B3529" t="s">
        <v>7</v>
      </c>
      <c r="C3529" t="s">
        <v>59</v>
      </c>
      <c r="D3529" t="s">
        <v>210</v>
      </c>
      <c r="E3529" t="s">
        <v>50</v>
      </c>
      <c r="F3529" s="1">
        <v>42930</v>
      </c>
      <c r="G3529" s="1">
        <v>43001</v>
      </c>
      <c r="H3529">
        <v>4989</v>
      </c>
      <c r="I3529" t="str">
        <f>VLOOKUP(pipeline!D3529,account,2,FALSE)</f>
        <v>technolgy</v>
      </c>
      <c r="J3529">
        <f t="shared" si="2604"/>
        <v>1980</v>
      </c>
      <c r="K3529">
        <f t="shared" si="2605"/>
        <v>7708.38</v>
      </c>
      <c r="L3529">
        <f t="shared" si="2606"/>
        <v>13756</v>
      </c>
      <c r="M3529" t="str">
        <f t="shared" si="2607"/>
        <v>United States</v>
      </c>
      <c r="N3529">
        <f t="shared" si="2608"/>
        <v>0</v>
      </c>
      <c r="O3529" t="str">
        <f t="shared" si="2609"/>
        <v>GTX</v>
      </c>
      <c r="P3529">
        <f t="shared" si="2610"/>
        <v>5482</v>
      </c>
      <c r="Q3529" t="str">
        <f t="shared" si="2611"/>
        <v>Cara Losch</v>
      </c>
      <c r="R3529" t="str">
        <f t="shared" si="2612"/>
        <v>East</v>
      </c>
    </row>
    <row r="3530" spans="1:18">
      <c r="A3530" t="s">
        <v>3694</v>
      </c>
      <c r="B3530" t="s">
        <v>25</v>
      </c>
      <c r="C3530" t="s">
        <v>59</v>
      </c>
      <c r="D3530" t="s">
        <v>442</v>
      </c>
      <c r="E3530" t="s">
        <v>52</v>
      </c>
      <c r="F3530" s="1">
        <v>42930</v>
      </c>
      <c r="G3530" s="1">
        <v>42941</v>
      </c>
      <c r="H3530">
        <v>0</v>
      </c>
      <c r="I3530" t="str">
        <f>VLOOKUP(pipeline!D3530,account,2,FALSE)</f>
        <v>retail</v>
      </c>
      <c r="J3530">
        <f t="shared" si="2604"/>
        <v>1988</v>
      </c>
      <c r="K3530">
        <f t="shared" si="2605"/>
        <v>1376.8</v>
      </c>
      <c r="L3530">
        <f t="shared" si="2606"/>
        <v>1165</v>
      </c>
      <c r="M3530" t="str">
        <f t="shared" si="2607"/>
        <v>Belgium</v>
      </c>
      <c r="N3530">
        <f t="shared" si="2608"/>
        <v>0</v>
      </c>
      <c r="O3530" t="str">
        <f t="shared" si="2609"/>
        <v>GTX</v>
      </c>
      <c r="P3530">
        <f t="shared" si="2610"/>
        <v>5482</v>
      </c>
      <c r="Q3530" t="str">
        <f t="shared" si="2611"/>
        <v>Melvin Marxen</v>
      </c>
      <c r="R3530" t="str">
        <f t="shared" si="2612"/>
        <v>Central</v>
      </c>
    </row>
    <row r="3531" spans="1:18">
      <c r="A3531" t="s">
        <v>3695</v>
      </c>
      <c r="B3531" t="s">
        <v>25</v>
      </c>
      <c r="C3531" t="s">
        <v>58</v>
      </c>
      <c r="D3531" t="s">
        <v>198</v>
      </c>
      <c r="E3531" t="s">
        <v>50</v>
      </c>
      <c r="F3531" s="1">
        <v>42930</v>
      </c>
      <c r="G3531" s="1">
        <v>42942</v>
      </c>
      <c r="H3531">
        <v>1144</v>
      </c>
      <c r="I3531" t="str">
        <f>VLOOKUP(pipeline!D3531,account,2,FALSE)</f>
        <v>employment</v>
      </c>
      <c r="J3531">
        <f t="shared" si="2604"/>
        <v>1997</v>
      </c>
      <c r="K3531">
        <f t="shared" si="2605"/>
        <v>291.27</v>
      </c>
      <c r="L3531">
        <f t="shared" si="2606"/>
        <v>586</v>
      </c>
      <c r="M3531" t="str">
        <f t="shared" si="2607"/>
        <v>United States</v>
      </c>
      <c r="N3531">
        <f t="shared" si="2608"/>
        <v>0</v>
      </c>
      <c r="O3531" t="str">
        <f t="shared" si="2609"/>
        <v>GTX</v>
      </c>
      <c r="P3531">
        <f t="shared" si="2610"/>
        <v>1096</v>
      </c>
      <c r="Q3531" t="str">
        <f t="shared" si="2611"/>
        <v>Melvin Marxen</v>
      </c>
      <c r="R3531" t="str">
        <f t="shared" si="2612"/>
        <v>Central</v>
      </c>
    </row>
    <row r="3532" spans="1:18">
      <c r="A3532" t="s">
        <v>3696</v>
      </c>
      <c r="B3532" t="s">
        <v>34</v>
      </c>
      <c r="C3532" t="s">
        <v>55</v>
      </c>
      <c r="D3532" t="s">
        <v>210</v>
      </c>
      <c r="E3532" t="s">
        <v>52</v>
      </c>
      <c r="F3532" s="1">
        <v>42930</v>
      </c>
      <c r="G3532" s="1">
        <v>42931</v>
      </c>
      <c r="H3532">
        <v>0</v>
      </c>
      <c r="I3532" t="str">
        <f>VLOOKUP(pipeline!D3532,account,2,FALSE)</f>
        <v>technolgy</v>
      </c>
      <c r="J3532">
        <f t="shared" si="2604"/>
        <v>1980</v>
      </c>
      <c r="K3532">
        <f t="shared" si="2605"/>
        <v>7708.38</v>
      </c>
      <c r="L3532">
        <f t="shared" si="2606"/>
        <v>13756</v>
      </c>
      <c r="M3532" t="str">
        <f t="shared" si="2607"/>
        <v>United States</v>
      </c>
      <c r="N3532">
        <f t="shared" si="2608"/>
        <v>0</v>
      </c>
      <c r="O3532" t="str">
        <f t="shared" si="2609"/>
        <v>GTX</v>
      </c>
      <c r="P3532">
        <f t="shared" si="2610"/>
        <v>550</v>
      </c>
      <c r="Q3532" t="str">
        <f t="shared" si="2611"/>
        <v>Rocco Neubert</v>
      </c>
      <c r="R3532" t="str">
        <f t="shared" si="2612"/>
        <v>East</v>
      </c>
    </row>
    <row r="3533" spans="1:18">
      <c r="A3533" t="s">
        <v>3697</v>
      </c>
      <c r="B3533" t="s">
        <v>13</v>
      </c>
      <c r="C3533" t="s">
        <v>57</v>
      </c>
      <c r="D3533" t="s">
        <v>266</v>
      </c>
      <c r="E3533" t="s">
        <v>52</v>
      </c>
      <c r="F3533" s="1">
        <v>42930</v>
      </c>
      <c r="G3533" s="1">
        <v>42986</v>
      </c>
      <c r="H3533">
        <v>0</v>
      </c>
      <c r="I3533" t="str">
        <f>VLOOKUP(pipeline!D3533,account,2,FALSE)</f>
        <v>finance</v>
      </c>
      <c r="J3533">
        <f t="shared" si="2604"/>
        <v>1993</v>
      </c>
      <c r="K3533">
        <f t="shared" si="2605"/>
        <v>7537.24</v>
      </c>
      <c r="L3533">
        <f t="shared" si="2606"/>
        <v>20293</v>
      </c>
      <c r="M3533" t="str">
        <f t="shared" si="2607"/>
        <v>United States</v>
      </c>
      <c r="N3533">
        <f t="shared" si="2608"/>
        <v>0</v>
      </c>
      <c r="O3533" t="str">
        <f t="shared" si="2609"/>
        <v>MG</v>
      </c>
      <c r="P3533">
        <f t="shared" si="2610"/>
        <v>3393</v>
      </c>
      <c r="Q3533" t="str">
        <f t="shared" si="2611"/>
        <v>Celia Rouche</v>
      </c>
      <c r="R3533" t="str">
        <f t="shared" si="2612"/>
        <v>West</v>
      </c>
    </row>
    <row r="3534" spans="1:18">
      <c r="A3534" t="s">
        <v>3698</v>
      </c>
      <c r="B3534" t="s">
        <v>14</v>
      </c>
      <c r="C3534" t="s">
        <v>57</v>
      </c>
      <c r="D3534" t="s">
        <v>266</v>
      </c>
      <c r="E3534" t="s">
        <v>50</v>
      </c>
      <c r="F3534" s="1">
        <v>42930</v>
      </c>
      <c r="G3534" s="1">
        <v>42931</v>
      </c>
      <c r="H3534">
        <v>3362</v>
      </c>
      <c r="I3534" t="str">
        <f>VLOOKUP(pipeline!D3534,account,2,FALSE)</f>
        <v>finance</v>
      </c>
      <c r="J3534">
        <f t="shared" si="2604"/>
        <v>1993</v>
      </c>
      <c r="K3534">
        <f t="shared" si="2605"/>
        <v>7537.24</v>
      </c>
      <c r="L3534">
        <f t="shared" si="2606"/>
        <v>20293</v>
      </c>
      <c r="M3534" t="str">
        <f t="shared" si="2607"/>
        <v>United States</v>
      </c>
      <c r="N3534">
        <f t="shared" si="2608"/>
        <v>0</v>
      </c>
      <c r="O3534" t="str">
        <f t="shared" si="2609"/>
        <v>MG</v>
      </c>
      <c r="P3534">
        <f t="shared" si="2610"/>
        <v>3393</v>
      </c>
      <c r="Q3534" t="str">
        <f t="shared" si="2611"/>
        <v>Celia Rouche</v>
      </c>
      <c r="R3534" t="str">
        <f t="shared" si="2612"/>
        <v>West</v>
      </c>
    </row>
    <row r="3535" spans="1:18">
      <c r="A3535" t="s">
        <v>3699</v>
      </c>
      <c r="B3535" t="s">
        <v>37</v>
      </c>
      <c r="C3535" t="s">
        <v>59</v>
      </c>
      <c r="D3535" t="s">
        <v>167</v>
      </c>
      <c r="E3535" t="s">
        <v>50</v>
      </c>
      <c r="F3535" s="1">
        <v>42930</v>
      </c>
      <c r="G3535" s="1">
        <v>42937</v>
      </c>
      <c r="H3535">
        <v>5013</v>
      </c>
      <c r="I3535" t="str">
        <f>VLOOKUP(pipeline!D3535,account,2,FALSE)</f>
        <v>marketing</v>
      </c>
      <c r="J3535">
        <f t="shared" si="2604"/>
        <v>2000</v>
      </c>
      <c r="K3535">
        <f t="shared" si="2605"/>
        <v>2952.73</v>
      </c>
      <c r="L3535">
        <f t="shared" si="2606"/>
        <v>5107</v>
      </c>
      <c r="M3535" t="str">
        <f t="shared" si="2607"/>
        <v>United States</v>
      </c>
      <c r="N3535">
        <f t="shared" si="2608"/>
        <v>0</v>
      </c>
      <c r="O3535" t="str">
        <f t="shared" si="2609"/>
        <v>GTX</v>
      </c>
      <c r="P3535">
        <f>VLOOKUP(C3535,products,3,FALSE)</f>
        <v>5482</v>
      </c>
      <c r="Q3535" t="str">
        <f>VLOOKUP(B3535,sales,2,FALSE)</f>
        <v>Summer Sewald</v>
      </c>
      <c r="R3535" t="str">
        <f>VLOOKUP(B3535,sales,3,FALSE)</f>
        <v>West</v>
      </c>
    </row>
    <row r="3536" spans="1:18">
      <c r="A3536" t="s">
        <v>3700</v>
      </c>
      <c r="B3536" t="s">
        <v>38</v>
      </c>
      <c r="C3536" t="s">
        <v>55</v>
      </c>
      <c r="D3536" t="s">
        <v>87</v>
      </c>
      <c r="E3536" t="s">
        <v>52</v>
      </c>
      <c r="F3536" s="1">
        <v>42930</v>
      </c>
      <c r="G3536" s="1">
        <v>42931</v>
      </c>
      <c r="H3536">
        <v>0</v>
      </c>
      <c r="I3536" t="str">
        <f>VLOOKUP(pipeline!D3536,account,2,FALSE)</f>
        <v>services</v>
      </c>
      <c r="J3536">
        <f t="shared" ref="J3536:J3546" si="2613">VLOOKUP(D3536,account,3,FALSE)</f>
        <v>1982</v>
      </c>
      <c r="K3536">
        <f t="shared" ref="K3536:K3546" si="2614">VLOOKUP(D3536,account,4,FALSE)</f>
        <v>792.46</v>
      </c>
      <c r="L3536">
        <f t="shared" ref="L3536:L3546" si="2615">VLOOKUP(D3536,account,5,FALSE)</f>
        <v>1299</v>
      </c>
      <c r="M3536" t="str">
        <f t="shared" ref="M3536:M3546" si="2616">VLOOKUP(D3536,account,6,FALSE)</f>
        <v>United States</v>
      </c>
      <c r="N3536">
        <f t="shared" ref="N3536:N3546" si="2617">VLOOKUP(D3536,accounts,7,FALSE)</f>
        <v>0</v>
      </c>
      <c r="O3536" t="str">
        <f t="shared" ref="O3536:O3546" si="2618">VLOOKUP(C3536,products,2,FALSE)</f>
        <v>GTX</v>
      </c>
      <c r="P3536">
        <f>VLOOKUP(C3536,products,3,FALSE)</f>
        <v>550</v>
      </c>
      <c r="Q3536" t="str">
        <f>VLOOKUP(B3536,sales,2,FALSE)</f>
        <v>Summer Sewald</v>
      </c>
      <c r="R3536" t="str">
        <f>VLOOKUP(B3536,sales,3,FALSE)</f>
        <v>West</v>
      </c>
    </row>
    <row r="3537" spans="1:18">
      <c r="A3537" t="s">
        <v>3701</v>
      </c>
      <c r="B3537" t="s">
        <v>39</v>
      </c>
      <c r="C3537" t="s">
        <v>58</v>
      </c>
      <c r="D3537" t="s">
        <v>316</v>
      </c>
      <c r="E3537" t="s">
        <v>52</v>
      </c>
      <c r="F3537" s="1">
        <v>42930</v>
      </c>
      <c r="G3537" s="1">
        <v>42932</v>
      </c>
      <c r="H3537">
        <v>0</v>
      </c>
      <c r="I3537" t="str">
        <f>VLOOKUP(pipeline!D3537,account,2,FALSE)</f>
        <v>retail</v>
      </c>
      <c r="J3537">
        <f t="shared" si="2613"/>
        <v>2009</v>
      </c>
      <c r="K3537">
        <f t="shared" si="2614"/>
        <v>497.11</v>
      </c>
      <c r="L3537">
        <f t="shared" si="2615"/>
        <v>1588</v>
      </c>
      <c r="M3537" t="str">
        <f t="shared" si="2616"/>
        <v>United States</v>
      </c>
      <c r="N3537">
        <f t="shared" si="2617"/>
        <v>0</v>
      </c>
      <c r="O3537" t="str">
        <f t="shared" si="2618"/>
        <v>GTX</v>
      </c>
      <c r="P3537">
        <f>VLOOKUP(C3537,products,3,FALSE)</f>
        <v>1096</v>
      </c>
      <c r="Q3537" t="str">
        <f>VLOOKUP(B3537,sales,2,FALSE)</f>
        <v>Summer Sewald</v>
      </c>
      <c r="R3537" t="str">
        <f>VLOOKUP(B3537,sales,3,FALSE)</f>
        <v>West</v>
      </c>
    </row>
    <row r="3538" spans="1:18">
      <c r="A3538" t="s">
        <v>3702</v>
      </c>
      <c r="B3538" t="s">
        <v>39</v>
      </c>
      <c r="C3538" t="s">
        <v>55</v>
      </c>
      <c r="D3538" t="s">
        <v>182</v>
      </c>
      <c r="E3538" t="s">
        <v>50</v>
      </c>
      <c r="F3538" s="1">
        <v>42930</v>
      </c>
      <c r="G3538" s="1">
        <v>42974</v>
      </c>
      <c r="H3538">
        <v>431</v>
      </c>
      <c r="I3538" t="str">
        <f>VLOOKUP(pipeline!D3538,account,2,FALSE)</f>
        <v>entertainment</v>
      </c>
      <c r="J3538">
        <f t="shared" si="2613"/>
        <v>2002</v>
      </c>
      <c r="K3538">
        <f t="shared" si="2614"/>
        <v>349.81</v>
      </c>
      <c r="L3538">
        <f t="shared" si="2615"/>
        <v>315</v>
      </c>
      <c r="M3538" t="str">
        <f t="shared" si="2616"/>
        <v>United States</v>
      </c>
      <c r="N3538">
        <f t="shared" si="2617"/>
        <v>0</v>
      </c>
      <c r="O3538" t="str">
        <f t="shared" si="2618"/>
        <v>GTX</v>
      </c>
      <c r="P3538">
        <f>VLOOKUP(C3538,products,3,FALSE)</f>
        <v>550</v>
      </c>
      <c r="Q3538" t="str">
        <f>VLOOKUP(B3538,sales,2,FALSE)</f>
        <v>Summer Sewald</v>
      </c>
      <c r="R3538" t="str">
        <f>VLOOKUP(B3538,sales,3,FALSE)</f>
        <v>West</v>
      </c>
    </row>
    <row r="3539" spans="1:18">
      <c r="A3539" t="s">
        <v>3703</v>
      </c>
      <c r="B3539" t="s">
        <v>21</v>
      </c>
      <c r="C3539" t="s">
        <v>55</v>
      </c>
      <c r="D3539" t="s">
        <v>147</v>
      </c>
      <c r="E3539" t="s">
        <v>50</v>
      </c>
      <c r="F3539" s="1">
        <v>42930</v>
      </c>
      <c r="G3539" s="1">
        <v>42932</v>
      </c>
      <c r="H3539">
        <v>579</v>
      </c>
      <c r="I3539" t="str">
        <f>VLOOKUP(pipeline!D3539,account,2,FALSE)</f>
        <v>retail</v>
      </c>
      <c r="J3539">
        <f t="shared" si="2613"/>
        <v>2007</v>
      </c>
      <c r="K3539">
        <f t="shared" si="2614"/>
        <v>894.33</v>
      </c>
      <c r="L3539">
        <f t="shared" si="2615"/>
        <v>1635</v>
      </c>
      <c r="M3539" t="str">
        <f t="shared" si="2616"/>
        <v>Italy</v>
      </c>
      <c r="N3539">
        <f t="shared" si="2617"/>
        <v>0</v>
      </c>
      <c r="O3539" t="str">
        <f t="shared" si="2618"/>
        <v>GTX</v>
      </c>
      <c r="P3539">
        <f t="shared" ref="P3539:P3546" si="2619">VLOOKUP(C3539,products,3,FALSE)</f>
        <v>550</v>
      </c>
      <c r="Q3539" t="str">
        <f t="shared" ref="Q3539:Q3546" si="2620">VLOOKUP(B3539,sales,2,FALSE)</f>
        <v>Dustin Brinkmann</v>
      </c>
      <c r="R3539" t="str">
        <f t="shared" ref="R3539:R3546" si="2621">VLOOKUP(B3539,sales,3,FALSE)</f>
        <v>Central</v>
      </c>
    </row>
    <row r="3540" spans="1:18">
      <c r="A3540" t="s">
        <v>3704</v>
      </c>
      <c r="B3540" t="s">
        <v>21</v>
      </c>
      <c r="C3540" t="s">
        <v>57</v>
      </c>
      <c r="D3540" t="s">
        <v>117</v>
      </c>
      <c r="E3540" t="s">
        <v>50</v>
      </c>
      <c r="F3540" s="1">
        <v>42930</v>
      </c>
      <c r="G3540" s="1">
        <v>42940</v>
      </c>
      <c r="H3540">
        <v>3411</v>
      </c>
      <c r="I3540" t="str">
        <f>VLOOKUP(pipeline!D3540,account,2,FALSE)</f>
        <v>services</v>
      </c>
      <c r="J3540">
        <f t="shared" si="2613"/>
        <v>1997</v>
      </c>
      <c r="K3540">
        <f t="shared" si="2614"/>
        <v>2041.73</v>
      </c>
      <c r="L3540">
        <f t="shared" si="2615"/>
        <v>5276</v>
      </c>
      <c r="M3540" t="str">
        <f t="shared" si="2616"/>
        <v>United States</v>
      </c>
      <c r="N3540">
        <f t="shared" si="2617"/>
        <v>0</v>
      </c>
      <c r="O3540" t="str">
        <f t="shared" si="2618"/>
        <v>MG</v>
      </c>
      <c r="P3540">
        <f t="shared" si="2619"/>
        <v>3393</v>
      </c>
      <c r="Q3540" t="str">
        <f t="shared" si="2620"/>
        <v>Dustin Brinkmann</v>
      </c>
      <c r="R3540" t="str">
        <f t="shared" si="2621"/>
        <v>Central</v>
      </c>
    </row>
    <row r="3541" spans="1:18">
      <c r="A3541" t="s">
        <v>3705</v>
      </c>
      <c r="B3541" t="s">
        <v>15</v>
      </c>
      <c r="C3541" t="s">
        <v>56</v>
      </c>
      <c r="D3541" t="s">
        <v>266</v>
      </c>
      <c r="E3541" t="s">
        <v>52</v>
      </c>
      <c r="F3541" s="1">
        <v>42930</v>
      </c>
      <c r="G3541" s="1">
        <v>42989</v>
      </c>
      <c r="H3541">
        <v>0</v>
      </c>
      <c r="I3541" t="str">
        <f>VLOOKUP(pipeline!D3541,account,2,FALSE)</f>
        <v>finance</v>
      </c>
      <c r="J3541">
        <f t="shared" si="2613"/>
        <v>1993</v>
      </c>
      <c r="K3541">
        <f t="shared" si="2614"/>
        <v>7537.24</v>
      </c>
      <c r="L3541">
        <f t="shared" si="2615"/>
        <v>20293</v>
      </c>
      <c r="M3541" t="str">
        <f t="shared" si="2616"/>
        <v>United States</v>
      </c>
      <c r="N3541">
        <f t="shared" si="2617"/>
        <v>0</v>
      </c>
      <c r="O3541" t="str">
        <f t="shared" si="2618"/>
        <v>MG</v>
      </c>
      <c r="P3541">
        <f t="shared" si="2619"/>
        <v>55</v>
      </c>
      <c r="Q3541" t="str">
        <f t="shared" si="2620"/>
        <v>Celia Rouche</v>
      </c>
      <c r="R3541" t="str">
        <f t="shared" si="2621"/>
        <v>West</v>
      </c>
    </row>
    <row r="3542" spans="1:18">
      <c r="A3542" t="s">
        <v>3706</v>
      </c>
      <c r="B3542" t="s">
        <v>15</v>
      </c>
      <c r="C3542" t="s">
        <v>57</v>
      </c>
      <c r="D3542" t="s">
        <v>182</v>
      </c>
      <c r="E3542" t="s">
        <v>50</v>
      </c>
      <c r="F3542" s="1">
        <v>42930</v>
      </c>
      <c r="G3542" s="1">
        <v>42931</v>
      </c>
      <c r="H3542">
        <v>3973</v>
      </c>
      <c r="I3542" t="str">
        <f>VLOOKUP(pipeline!D3542,account,2,FALSE)</f>
        <v>entertainment</v>
      </c>
      <c r="J3542">
        <f t="shared" si="2613"/>
        <v>2002</v>
      </c>
      <c r="K3542">
        <f t="shared" si="2614"/>
        <v>349.81</v>
      </c>
      <c r="L3542">
        <f t="shared" si="2615"/>
        <v>315</v>
      </c>
      <c r="M3542" t="str">
        <f t="shared" si="2616"/>
        <v>United States</v>
      </c>
      <c r="N3542">
        <f t="shared" si="2617"/>
        <v>0</v>
      </c>
      <c r="O3542" t="str">
        <f t="shared" si="2618"/>
        <v>MG</v>
      </c>
      <c r="P3542">
        <f t="shared" si="2619"/>
        <v>3393</v>
      </c>
      <c r="Q3542" t="str">
        <f t="shared" si="2620"/>
        <v>Celia Rouche</v>
      </c>
      <c r="R3542" t="str">
        <f t="shared" si="2621"/>
        <v>West</v>
      </c>
    </row>
    <row r="3543" spans="1:18">
      <c r="A3543" t="s">
        <v>3707</v>
      </c>
      <c r="B3543" t="s">
        <v>29</v>
      </c>
      <c r="C3543" t="s">
        <v>57</v>
      </c>
      <c r="D3543" t="s">
        <v>89</v>
      </c>
      <c r="E3543" t="s">
        <v>52</v>
      </c>
      <c r="F3543" s="1">
        <v>42930</v>
      </c>
      <c r="G3543" s="1">
        <v>43048</v>
      </c>
      <c r="H3543">
        <v>0</v>
      </c>
      <c r="I3543" t="str">
        <f>VLOOKUP(pipeline!D3543,account,2,FALSE)</f>
        <v>medical</v>
      </c>
      <c r="J3543">
        <f t="shared" si="2613"/>
        <v>1992</v>
      </c>
      <c r="K3543">
        <f t="shared" si="2614"/>
        <v>3922.42</v>
      </c>
      <c r="L3543">
        <f t="shared" si="2615"/>
        <v>6837</v>
      </c>
      <c r="M3543" t="str">
        <f t="shared" si="2616"/>
        <v>United States</v>
      </c>
      <c r="N3543">
        <f t="shared" si="2617"/>
        <v>0</v>
      </c>
      <c r="O3543" t="str">
        <f t="shared" si="2618"/>
        <v>MG</v>
      </c>
      <c r="P3543">
        <f t="shared" si="2619"/>
        <v>3393</v>
      </c>
      <c r="Q3543" t="str">
        <f t="shared" si="2620"/>
        <v>Melvin Marxen</v>
      </c>
      <c r="R3543" t="str">
        <f t="shared" si="2621"/>
        <v>Central</v>
      </c>
    </row>
    <row r="3544" spans="1:18">
      <c r="A3544" t="s">
        <v>3708</v>
      </c>
      <c r="B3544" t="s">
        <v>35</v>
      </c>
      <c r="C3544" t="s">
        <v>58</v>
      </c>
      <c r="D3544" t="s">
        <v>294</v>
      </c>
      <c r="E3544" t="s">
        <v>50</v>
      </c>
      <c r="F3544" s="1">
        <v>42930</v>
      </c>
      <c r="G3544" s="1">
        <v>42931</v>
      </c>
      <c r="H3544">
        <v>1029</v>
      </c>
      <c r="I3544" t="str">
        <f>VLOOKUP(pipeline!D3544,account,2,FALSE)</f>
        <v>retail</v>
      </c>
      <c r="J3544">
        <f t="shared" si="2613"/>
        <v>2010</v>
      </c>
      <c r="K3544">
        <f t="shared" si="2614"/>
        <v>71.12</v>
      </c>
      <c r="L3544">
        <f t="shared" si="2615"/>
        <v>144</v>
      </c>
      <c r="M3544" t="str">
        <f t="shared" si="2616"/>
        <v>United States</v>
      </c>
      <c r="N3544">
        <f t="shared" si="2617"/>
        <v>0</v>
      </c>
      <c r="O3544" t="str">
        <f t="shared" si="2618"/>
        <v>GTX</v>
      </c>
      <c r="P3544">
        <f t="shared" si="2619"/>
        <v>1096</v>
      </c>
      <c r="Q3544" t="str">
        <f t="shared" si="2620"/>
        <v>Rocco Neubert</v>
      </c>
      <c r="R3544" t="str">
        <f t="shared" si="2621"/>
        <v>East</v>
      </c>
    </row>
    <row r="3545" spans="1:18">
      <c r="A3545" t="s">
        <v>3709</v>
      </c>
      <c r="B3545" t="s">
        <v>9</v>
      </c>
      <c r="C3545" t="s">
        <v>56</v>
      </c>
      <c r="D3545" t="s">
        <v>245</v>
      </c>
      <c r="E3545" t="s">
        <v>50</v>
      </c>
      <c r="F3545" s="1">
        <v>42930</v>
      </c>
      <c r="G3545" s="1">
        <v>42939</v>
      </c>
      <c r="H3545">
        <v>59</v>
      </c>
      <c r="I3545" t="str">
        <f>VLOOKUP(pipeline!D3545,account,2,FALSE)</f>
        <v>retail</v>
      </c>
      <c r="J3545">
        <f t="shared" si="2613"/>
        <v>1990</v>
      </c>
      <c r="K3545">
        <f t="shared" si="2614"/>
        <v>2520.83</v>
      </c>
      <c r="L3545">
        <f t="shared" si="2615"/>
        <v>3502</v>
      </c>
      <c r="M3545" t="str">
        <f t="shared" si="2616"/>
        <v>United States</v>
      </c>
      <c r="N3545">
        <f t="shared" si="2617"/>
        <v>0</v>
      </c>
      <c r="O3545" t="str">
        <f t="shared" si="2618"/>
        <v>MG</v>
      </c>
      <c r="P3545">
        <f t="shared" si="2619"/>
        <v>55</v>
      </c>
      <c r="Q3545" t="str">
        <f t="shared" si="2620"/>
        <v>Cara Losch</v>
      </c>
      <c r="R3545" t="str">
        <f t="shared" si="2621"/>
        <v>East</v>
      </c>
    </row>
    <row r="3546" spans="1:18">
      <c r="A3546" t="s">
        <v>3710</v>
      </c>
      <c r="B3546" t="s">
        <v>23</v>
      </c>
      <c r="C3546" t="s">
        <v>56</v>
      </c>
      <c r="D3546" t="s">
        <v>221</v>
      </c>
      <c r="E3546" t="s">
        <v>52</v>
      </c>
      <c r="F3546" s="1">
        <v>42930</v>
      </c>
      <c r="G3546" s="1">
        <v>42938</v>
      </c>
      <c r="H3546">
        <v>0</v>
      </c>
      <c r="I3546" t="str">
        <f>VLOOKUP(pipeline!D3546,account,2,FALSE)</f>
        <v>technolgy</v>
      </c>
      <c r="J3546">
        <f t="shared" si="2613"/>
        <v>2000</v>
      </c>
      <c r="K3546">
        <f t="shared" si="2614"/>
        <v>1223.72</v>
      </c>
      <c r="L3546">
        <f t="shared" si="2615"/>
        <v>2497</v>
      </c>
      <c r="M3546" t="str">
        <f t="shared" si="2616"/>
        <v>Norway</v>
      </c>
      <c r="N3546">
        <f t="shared" si="2617"/>
        <v>0</v>
      </c>
      <c r="O3546" t="str">
        <f t="shared" si="2618"/>
        <v>MG</v>
      </c>
      <c r="P3546">
        <f t="shared" si="2619"/>
        <v>55</v>
      </c>
      <c r="Q3546" t="str">
        <f t="shared" si="2620"/>
        <v>Dustin Brinkmann</v>
      </c>
      <c r="R3546" t="str">
        <f t="shared" si="2621"/>
        <v>Central</v>
      </c>
    </row>
    <row r="3547" spans="1:18">
      <c r="A3547" t="s">
        <v>3711</v>
      </c>
      <c r="B3547" t="s">
        <v>17</v>
      </c>
      <c r="C3547" t="s">
        <v>55</v>
      </c>
      <c r="D3547" t="s">
        <v>167</v>
      </c>
      <c r="E3547" t="s">
        <v>50</v>
      </c>
      <c r="F3547" s="1">
        <v>42930</v>
      </c>
      <c r="G3547" s="1">
        <v>43007</v>
      </c>
      <c r="H3547">
        <v>534</v>
      </c>
      <c r="I3547" t="str">
        <f>VLOOKUP(pipeline!D3547,account,2,FALSE)</f>
        <v>marketing</v>
      </c>
      <c r="J3547">
        <f t="shared" ref="J3547:J3561" si="2622">VLOOKUP(D3547,account,3,FALSE)</f>
        <v>2000</v>
      </c>
      <c r="K3547">
        <f t="shared" ref="K3547:K3561" si="2623">VLOOKUP(D3547,account,4,FALSE)</f>
        <v>2952.73</v>
      </c>
      <c r="L3547">
        <f t="shared" ref="L3547:L3561" si="2624">VLOOKUP(D3547,account,5,FALSE)</f>
        <v>5107</v>
      </c>
      <c r="M3547" t="str">
        <f t="shared" ref="M3547:M3561" si="2625">VLOOKUP(D3547,account,6,FALSE)</f>
        <v>United States</v>
      </c>
      <c r="N3547">
        <f t="shared" ref="N3547:N3561" si="2626">VLOOKUP(D3547,accounts,7,FALSE)</f>
        <v>0</v>
      </c>
      <c r="O3547" t="str">
        <f t="shared" ref="O3547:O3561" si="2627">VLOOKUP(C3547,products,2,FALSE)</f>
        <v>GTX</v>
      </c>
      <c r="P3547">
        <f t="shared" ref="P3547:P3561" si="2628">VLOOKUP(C3547,products,3,FALSE)</f>
        <v>550</v>
      </c>
      <c r="Q3547" t="str">
        <f t="shared" ref="Q3547:Q3561" si="2629">VLOOKUP(B3547,sales,2,FALSE)</f>
        <v>Celia Rouche</v>
      </c>
      <c r="R3547" t="str">
        <f t="shared" ref="R3547:R3561" si="2630">VLOOKUP(B3547,sales,3,FALSE)</f>
        <v>West</v>
      </c>
    </row>
    <row r="3548" spans="1:18">
      <c r="A3548" t="s">
        <v>3712</v>
      </c>
      <c r="B3548" t="s">
        <v>10</v>
      </c>
      <c r="C3548" t="s">
        <v>56</v>
      </c>
      <c r="D3548" t="s">
        <v>463</v>
      </c>
      <c r="E3548" t="s">
        <v>50</v>
      </c>
      <c r="F3548" s="1">
        <v>42930</v>
      </c>
      <c r="G3548" s="1">
        <v>42931</v>
      </c>
      <c r="H3548">
        <v>48</v>
      </c>
      <c r="I3548" t="str">
        <f>VLOOKUP(pipeline!D3548,account,2,FALSE)</f>
        <v>technolgy</v>
      </c>
      <c r="J3548">
        <f t="shared" si="2622"/>
        <v>2011</v>
      </c>
      <c r="K3548">
        <f t="shared" si="2623"/>
        <v>527.11</v>
      </c>
      <c r="L3548">
        <f t="shared" si="2624"/>
        <v>1428</v>
      </c>
      <c r="M3548" t="str">
        <f t="shared" si="2625"/>
        <v>United States</v>
      </c>
      <c r="N3548" t="str">
        <f t="shared" si="2626"/>
        <v>Acme Corporation</v>
      </c>
      <c r="O3548" t="str">
        <f t="shared" si="2627"/>
        <v>MG</v>
      </c>
      <c r="P3548">
        <f t="shared" si="2628"/>
        <v>55</v>
      </c>
      <c r="Q3548" t="str">
        <f t="shared" si="2629"/>
        <v>Cara Losch</v>
      </c>
      <c r="R3548" t="str">
        <f t="shared" si="2630"/>
        <v>East</v>
      </c>
    </row>
    <row r="3549" spans="1:18">
      <c r="A3549" t="s">
        <v>3713</v>
      </c>
      <c r="B3549" t="s">
        <v>41</v>
      </c>
      <c r="C3549" t="s">
        <v>56</v>
      </c>
      <c r="D3549" t="s">
        <v>103</v>
      </c>
      <c r="E3549" t="s">
        <v>50</v>
      </c>
      <c r="F3549" s="1">
        <v>42930</v>
      </c>
      <c r="G3549" s="1">
        <v>42941</v>
      </c>
      <c r="H3549">
        <v>57</v>
      </c>
      <c r="I3549" t="str">
        <f>VLOOKUP(pipeline!D3549,account,2,FALSE)</f>
        <v>employment</v>
      </c>
      <c r="J3549">
        <f t="shared" si="2622"/>
        <v>1988</v>
      </c>
      <c r="K3549">
        <f t="shared" si="2623"/>
        <v>2059.9</v>
      </c>
      <c r="L3549">
        <f t="shared" si="2624"/>
        <v>3644</v>
      </c>
      <c r="M3549" t="str">
        <f t="shared" si="2625"/>
        <v>United States</v>
      </c>
      <c r="N3549">
        <f t="shared" si="2626"/>
        <v>0</v>
      </c>
      <c r="O3549" t="str">
        <f t="shared" si="2627"/>
        <v>MG</v>
      </c>
      <c r="P3549">
        <f t="shared" si="2628"/>
        <v>55</v>
      </c>
      <c r="Q3549" t="str">
        <f t="shared" si="2629"/>
        <v>Summer Sewald</v>
      </c>
      <c r="R3549" t="str">
        <f t="shared" si="2630"/>
        <v>West</v>
      </c>
    </row>
    <row r="3550" spans="1:18">
      <c r="A3550" t="s">
        <v>3714</v>
      </c>
      <c r="B3550" t="s">
        <v>33</v>
      </c>
      <c r="C3550" t="s">
        <v>59</v>
      </c>
      <c r="D3550" t="s">
        <v>381</v>
      </c>
      <c r="E3550" t="s">
        <v>52</v>
      </c>
      <c r="F3550" s="1">
        <v>42931</v>
      </c>
      <c r="G3550" s="1">
        <v>42933</v>
      </c>
      <c r="H3550">
        <v>0</v>
      </c>
      <c r="I3550" t="str">
        <f>VLOOKUP(pipeline!D3550,account,2,FALSE)</f>
        <v>marketing</v>
      </c>
      <c r="J3550">
        <f t="shared" si="2622"/>
        <v>1999</v>
      </c>
      <c r="K3550">
        <f t="shared" si="2623"/>
        <v>1197.44</v>
      </c>
      <c r="L3550">
        <f t="shared" si="2624"/>
        <v>2570</v>
      </c>
      <c r="M3550" t="str">
        <f t="shared" si="2625"/>
        <v>United States</v>
      </c>
      <c r="N3550">
        <f t="shared" si="2626"/>
        <v>0</v>
      </c>
      <c r="O3550" t="str">
        <f t="shared" si="2627"/>
        <v>GTX</v>
      </c>
      <c r="P3550">
        <f t="shared" si="2628"/>
        <v>5482</v>
      </c>
      <c r="Q3550" t="str">
        <f t="shared" si="2629"/>
        <v>Rocco Neubert</v>
      </c>
      <c r="R3550" t="str">
        <f t="shared" si="2630"/>
        <v>East</v>
      </c>
    </row>
    <row r="3551" spans="1:18">
      <c r="A3551" t="s">
        <v>3715</v>
      </c>
      <c r="B3551" t="s">
        <v>25</v>
      </c>
      <c r="C3551" t="s">
        <v>59</v>
      </c>
      <c r="D3551" t="s">
        <v>143</v>
      </c>
      <c r="E3551" t="s">
        <v>50</v>
      </c>
      <c r="F3551" s="1">
        <v>42931</v>
      </c>
      <c r="G3551" s="1">
        <v>43050</v>
      </c>
      <c r="H3551">
        <v>4009</v>
      </c>
      <c r="I3551" t="str">
        <f>VLOOKUP(pipeline!D3551,account,2,FALSE)</f>
        <v>finance</v>
      </c>
      <c r="J3551">
        <f t="shared" si="2622"/>
        <v>1987</v>
      </c>
      <c r="K3551">
        <f t="shared" si="2623"/>
        <v>1698.2</v>
      </c>
      <c r="L3551">
        <f t="shared" si="2624"/>
        <v>3798</v>
      </c>
      <c r="M3551" t="str">
        <f t="shared" si="2625"/>
        <v>United States</v>
      </c>
      <c r="N3551">
        <f t="shared" si="2626"/>
        <v>0</v>
      </c>
      <c r="O3551" t="str">
        <f t="shared" si="2627"/>
        <v>GTX</v>
      </c>
      <c r="P3551">
        <f t="shared" si="2628"/>
        <v>5482</v>
      </c>
      <c r="Q3551" t="str">
        <f t="shared" si="2629"/>
        <v>Melvin Marxen</v>
      </c>
      <c r="R3551" t="str">
        <f t="shared" si="2630"/>
        <v>Central</v>
      </c>
    </row>
    <row r="3552" spans="1:18">
      <c r="A3552" t="s">
        <v>3716</v>
      </c>
      <c r="B3552" t="s">
        <v>25</v>
      </c>
      <c r="C3552" t="s">
        <v>57</v>
      </c>
      <c r="D3552" t="s">
        <v>129</v>
      </c>
      <c r="E3552" t="s">
        <v>50</v>
      </c>
      <c r="F3552" s="1">
        <v>42931</v>
      </c>
      <c r="G3552" s="1">
        <v>42981</v>
      </c>
      <c r="H3552">
        <v>3255</v>
      </c>
      <c r="I3552" t="str">
        <f>VLOOKUP(pipeline!D3552,account,2,FALSE)</f>
        <v>marketing</v>
      </c>
      <c r="J3552">
        <f t="shared" si="2622"/>
        <v>1995</v>
      </c>
      <c r="K3552">
        <f t="shared" si="2623"/>
        <v>2173.98</v>
      </c>
      <c r="L3552">
        <f t="shared" si="2624"/>
        <v>2928</v>
      </c>
      <c r="M3552" t="str">
        <f t="shared" si="2625"/>
        <v>United States</v>
      </c>
      <c r="N3552" t="str">
        <f t="shared" si="2626"/>
        <v>Inity</v>
      </c>
      <c r="O3552" t="str">
        <f t="shared" si="2627"/>
        <v>MG</v>
      </c>
      <c r="P3552">
        <f t="shared" si="2628"/>
        <v>3393</v>
      </c>
      <c r="Q3552" t="str">
        <f t="shared" si="2629"/>
        <v>Melvin Marxen</v>
      </c>
      <c r="R3552" t="str">
        <f t="shared" si="2630"/>
        <v>Central</v>
      </c>
    </row>
    <row r="3553" spans="1:18">
      <c r="A3553" t="s">
        <v>3717</v>
      </c>
      <c r="B3553" t="s">
        <v>34</v>
      </c>
      <c r="C3553" t="s">
        <v>57</v>
      </c>
      <c r="D3553" t="s">
        <v>226</v>
      </c>
      <c r="E3553" t="s">
        <v>50</v>
      </c>
      <c r="F3553" s="1">
        <v>42931</v>
      </c>
      <c r="G3553" s="1">
        <v>42941</v>
      </c>
      <c r="H3553">
        <v>3724</v>
      </c>
      <c r="I3553" t="str">
        <f>VLOOKUP(pipeline!D3553,account,2,FALSE)</f>
        <v>medical</v>
      </c>
      <c r="J3553">
        <f t="shared" si="2622"/>
        <v>2017</v>
      </c>
      <c r="K3553">
        <f t="shared" si="2623"/>
        <v>4.54</v>
      </c>
      <c r="L3553">
        <f t="shared" si="2624"/>
        <v>9</v>
      </c>
      <c r="M3553" t="str">
        <f t="shared" si="2625"/>
        <v>United States</v>
      </c>
      <c r="N3553">
        <f t="shared" si="2626"/>
        <v>0</v>
      </c>
      <c r="O3553" t="str">
        <f t="shared" si="2627"/>
        <v>MG</v>
      </c>
      <c r="P3553">
        <f t="shared" si="2628"/>
        <v>3393</v>
      </c>
      <c r="Q3553" t="str">
        <f t="shared" si="2629"/>
        <v>Rocco Neubert</v>
      </c>
      <c r="R3553" t="str">
        <f t="shared" si="2630"/>
        <v>East</v>
      </c>
    </row>
    <row r="3554" spans="1:18">
      <c r="A3554" t="s">
        <v>3718</v>
      </c>
      <c r="B3554" t="s">
        <v>13</v>
      </c>
      <c r="C3554" t="s">
        <v>57</v>
      </c>
      <c r="D3554" t="s">
        <v>303</v>
      </c>
      <c r="E3554" t="s">
        <v>52</v>
      </c>
      <c r="F3554" s="1">
        <v>42931</v>
      </c>
      <c r="G3554" s="1">
        <v>42932</v>
      </c>
      <c r="H3554">
        <v>0</v>
      </c>
      <c r="I3554" t="str">
        <f>VLOOKUP(pipeline!D3554,account,2,FALSE)</f>
        <v>software</v>
      </c>
      <c r="J3554">
        <f t="shared" si="2622"/>
        <v>2013</v>
      </c>
      <c r="K3554">
        <f t="shared" si="2623"/>
        <v>98.79</v>
      </c>
      <c r="L3554">
        <f t="shared" si="2624"/>
        <v>96</v>
      </c>
      <c r="M3554" t="str">
        <f t="shared" si="2625"/>
        <v>United States</v>
      </c>
      <c r="N3554" t="str">
        <f t="shared" si="2626"/>
        <v>Bubba Gump</v>
      </c>
      <c r="O3554" t="str">
        <f t="shared" si="2627"/>
        <v>MG</v>
      </c>
      <c r="P3554">
        <f t="shared" si="2628"/>
        <v>3393</v>
      </c>
      <c r="Q3554" t="str">
        <f t="shared" si="2629"/>
        <v>Celia Rouche</v>
      </c>
      <c r="R3554" t="str">
        <f t="shared" si="2630"/>
        <v>West</v>
      </c>
    </row>
    <row r="3555" spans="1:18">
      <c r="A3555" t="s">
        <v>3719</v>
      </c>
      <c r="B3555" t="s">
        <v>14</v>
      </c>
      <c r="C3555" t="s">
        <v>58</v>
      </c>
      <c r="D3555" t="s">
        <v>112</v>
      </c>
      <c r="E3555" t="s">
        <v>52</v>
      </c>
      <c r="F3555" s="1">
        <v>42931</v>
      </c>
      <c r="G3555" s="1">
        <v>42940</v>
      </c>
      <c r="H3555">
        <v>0</v>
      </c>
      <c r="I3555" t="str">
        <f>VLOOKUP(pipeline!D3555,account,2,FALSE)</f>
        <v>retail</v>
      </c>
      <c r="J3555">
        <f t="shared" si="2622"/>
        <v>1990</v>
      </c>
      <c r="K3555">
        <f t="shared" si="2623"/>
        <v>4968.91</v>
      </c>
      <c r="L3555">
        <f t="shared" si="2624"/>
        <v>7523</v>
      </c>
      <c r="M3555" t="str">
        <f t="shared" si="2625"/>
        <v>United States</v>
      </c>
      <c r="N3555">
        <f t="shared" si="2626"/>
        <v>0</v>
      </c>
      <c r="O3555" t="str">
        <f t="shared" si="2627"/>
        <v>GTX</v>
      </c>
      <c r="P3555">
        <f t="shared" si="2628"/>
        <v>1096</v>
      </c>
      <c r="Q3555" t="str">
        <f t="shared" si="2629"/>
        <v>Celia Rouche</v>
      </c>
      <c r="R3555" t="str">
        <f t="shared" si="2630"/>
        <v>West</v>
      </c>
    </row>
    <row r="3556" spans="1:18">
      <c r="A3556" t="s">
        <v>3720</v>
      </c>
      <c r="B3556" t="s">
        <v>37</v>
      </c>
      <c r="C3556" t="s">
        <v>58</v>
      </c>
      <c r="D3556" t="s">
        <v>151</v>
      </c>
      <c r="E3556" t="s">
        <v>52</v>
      </c>
      <c r="F3556" s="1">
        <v>42931</v>
      </c>
      <c r="G3556" s="1">
        <v>42973</v>
      </c>
      <c r="H3556">
        <v>0</v>
      </c>
      <c r="I3556" t="str">
        <f>VLOOKUP(pipeline!D3556,account,2,FALSE)</f>
        <v>finance</v>
      </c>
      <c r="J3556">
        <f t="shared" si="2622"/>
        <v>2008</v>
      </c>
      <c r="K3556">
        <f t="shared" si="2623"/>
        <v>52.5</v>
      </c>
      <c r="L3556">
        <f t="shared" si="2624"/>
        <v>165</v>
      </c>
      <c r="M3556" t="str">
        <f t="shared" si="2625"/>
        <v>United States</v>
      </c>
      <c r="N3556">
        <f t="shared" si="2626"/>
        <v>0</v>
      </c>
      <c r="O3556" t="str">
        <f t="shared" si="2627"/>
        <v>GTX</v>
      </c>
      <c r="P3556">
        <f t="shared" si="2628"/>
        <v>1096</v>
      </c>
      <c r="Q3556" t="str">
        <f t="shared" si="2629"/>
        <v>Summer Sewald</v>
      </c>
      <c r="R3556" t="str">
        <f t="shared" si="2630"/>
        <v>West</v>
      </c>
    </row>
    <row r="3557" spans="1:18">
      <c r="A3557" t="s">
        <v>3721</v>
      </c>
      <c r="B3557" t="s">
        <v>27</v>
      </c>
      <c r="C3557" t="s">
        <v>56</v>
      </c>
      <c r="D3557" t="s">
        <v>155</v>
      </c>
      <c r="E3557" t="s">
        <v>52</v>
      </c>
      <c r="F3557" s="1">
        <v>42931</v>
      </c>
      <c r="G3557" s="1">
        <v>43043</v>
      </c>
      <c r="H3557">
        <v>0</v>
      </c>
      <c r="I3557" t="str">
        <f>VLOOKUP(pipeline!D3557,account,2,FALSE)</f>
        <v>technolgy</v>
      </c>
      <c r="J3557">
        <f t="shared" si="2622"/>
        <v>1983</v>
      </c>
      <c r="K3557">
        <f t="shared" si="2623"/>
        <v>1008.06</v>
      </c>
      <c r="L3557">
        <f t="shared" si="2624"/>
        <v>1238</v>
      </c>
      <c r="M3557" t="str">
        <f t="shared" si="2625"/>
        <v>United States</v>
      </c>
      <c r="N3557">
        <f t="shared" si="2626"/>
        <v>0</v>
      </c>
      <c r="O3557" t="str">
        <f t="shared" si="2627"/>
        <v>MG</v>
      </c>
      <c r="P3557">
        <f t="shared" si="2628"/>
        <v>55</v>
      </c>
      <c r="Q3557" t="str">
        <f t="shared" si="2629"/>
        <v>Melvin Marxen</v>
      </c>
      <c r="R3557" t="str">
        <f t="shared" si="2630"/>
        <v>Central</v>
      </c>
    </row>
    <row r="3558" spans="1:18">
      <c r="A3558" t="s">
        <v>3722</v>
      </c>
      <c r="B3558" t="s">
        <v>39</v>
      </c>
      <c r="C3558" t="s">
        <v>59</v>
      </c>
      <c r="D3558" t="s">
        <v>282</v>
      </c>
      <c r="E3558" t="s">
        <v>52</v>
      </c>
      <c r="F3558" s="1">
        <v>42931</v>
      </c>
      <c r="G3558" s="1">
        <v>42938</v>
      </c>
      <c r="H3558">
        <v>0</v>
      </c>
      <c r="I3558" t="str">
        <f>VLOOKUP(pipeline!D3558,account,2,FALSE)</f>
        <v>medical</v>
      </c>
      <c r="J3558">
        <f t="shared" si="2622"/>
        <v>1985</v>
      </c>
      <c r="K3558">
        <f t="shared" si="2623"/>
        <v>2741.37</v>
      </c>
      <c r="L3558">
        <f t="shared" si="2624"/>
        <v>9226</v>
      </c>
      <c r="M3558" t="str">
        <f t="shared" si="2625"/>
        <v>United States</v>
      </c>
      <c r="N3558">
        <f t="shared" si="2626"/>
        <v>0</v>
      </c>
      <c r="O3558" t="str">
        <f t="shared" si="2627"/>
        <v>GTX</v>
      </c>
      <c r="P3558">
        <f t="shared" si="2628"/>
        <v>5482</v>
      </c>
      <c r="Q3558" t="str">
        <f t="shared" si="2629"/>
        <v>Summer Sewald</v>
      </c>
      <c r="R3558" t="str">
        <f t="shared" si="2630"/>
        <v>West</v>
      </c>
    </row>
    <row r="3559" spans="1:18">
      <c r="A3559" t="s">
        <v>3723</v>
      </c>
      <c r="B3559" t="s">
        <v>21</v>
      </c>
      <c r="C3559" t="s">
        <v>56</v>
      </c>
      <c r="D3559" t="s">
        <v>141</v>
      </c>
      <c r="E3559" t="s">
        <v>52</v>
      </c>
      <c r="F3559" s="1">
        <v>42931</v>
      </c>
      <c r="G3559" s="1">
        <v>42932</v>
      </c>
      <c r="H3559">
        <v>0</v>
      </c>
      <c r="I3559" t="str">
        <f>VLOOKUP(pipeline!D3559,account,2,FALSE)</f>
        <v>telecommunications</v>
      </c>
      <c r="J3559">
        <f t="shared" si="2622"/>
        <v>2007</v>
      </c>
      <c r="K3559">
        <f t="shared" si="2623"/>
        <v>86.68</v>
      </c>
      <c r="L3559">
        <f t="shared" si="2624"/>
        <v>187</v>
      </c>
      <c r="M3559" t="str">
        <f t="shared" si="2625"/>
        <v>United States</v>
      </c>
      <c r="N3559" t="str">
        <f t="shared" si="2626"/>
        <v>Sonron</v>
      </c>
      <c r="O3559" t="str">
        <f t="shared" si="2627"/>
        <v>MG</v>
      </c>
      <c r="P3559">
        <f t="shared" si="2628"/>
        <v>55</v>
      </c>
      <c r="Q3559" t="str">
        <f t="shared" si="2629"/>
        <v>Dustin Brinkmann</v>
      </c>
      <c r="R3559" t="str">
        <f t="shared" si="2630"/>
        <v>Central</v>
      </c>
    </row>
    <row r="3560" spans="1:18">
      <c r="A3560" t="s">
        <v>3724</v>
      </c>
      <c r="B3560" t="s">
        <v>15</v>
      </c>
      <c r="C3560" t="s">
        <v>57</v>
      </c>
      <c r="D3560" t="s">
        <v>205</v>
      </c>
      <c r="E3560" t="s">
        <v>52</v>
      </c>
      <c r="F3560" s="1">
        <v>42931</v>
      </c>
      <c r="G3560" s="1">
        <v>42933</v>
      </c>
      <c r="H3560">
        <v>0</v>
      </c>
      <c r="I3560" t="str">
        <f>VLOOKUP(pipeline!D3560,account,2,FALSE)</f>
        <v>telecommunications</v>
      </c>
      <c r="J3560">
        <f t="shared" si="2622"/>
        <v>1995</v>
      </c>
      <c r="K3560">
        <f t="shared" si="2623"/>
        <v>1825.82</v>
      </c>
      <c r="L3560">
        <f t="shared" si="2624"/>
        <v>5595</v>
      </c>
      <c r="M3560" t="str">
        <f t="shared" si="2625"/>
        <v>United States</v>
      </c>
      <c r="N3560" t="str">
        <f t="shared" si="2626"/>
        <v>Sonron</v>
      </c>
      <c r="O3560" t="str">
        <f t="shared" si="2627"/>
        <v>MG</v>
      </c>
      <c r="P3560">
        <f t="shared" si="2628"/>
        <v>3393</v>
      </c>
      <c r="Q3560" t="str">
        <f t="shared" si="2629"/>
        <v>Celia Rouche</v>
      </c>
      <c r="R3560" t="str">
        <f t="shared" si="2630"/>
        <v>West</v>
      </c>
    </row>
    <row r="3561" spans="1:18">
      <c r="A3561" t="s">
        <v>3725</v>
      </c>
      <c r="B3561" t="s">
        <v>15</v>
      </c>
      <c r="C3561" t="s">
        <v>57</v>
      </c>
      <c r="D3561" t="s">
        <v>93</v>
      </c>
      <c r="E3561" t="s">
        <v>50</v>
      </c>
      <c r="F3561" s="1">
        <v>42931</v>
      </c>
      <c r="G3561" s="1">
        <v>42974</v>
      </c>
      <c r="H3561">
        <v>2791</v>
      </c>
      <c r="I3561" t="str">
        <f>VLOOKUP(pipeline!D3561,account,2,FALSE)</f>
        <v>entertainment</v>
      </c>
      <c r="J3561">
        <f t="shared" si="2622"/>
        <v>1993</v>
      </c>
      <c r="K3561">
        <f t="shared" si="2623"/>
        <v>4269.9</v>
      </c>
      <c r="L3561">
        <f t="shared" si="2624"/>
        <v>6472</v>
      </c>
      <c r="M3561" t="str">
        <f t="shared" si="2625"/>
        <v>United States</v>
      </c>
      <c r="N3561" t="str">
        <f t="shared" si="2626"/>
        <v>Massive Dynamic</v>
      </c>
      <c r="O3561" t="str">
        <f t="shared" si="2627"/>
        <v>MG</v>
      </c>
      <c r="P3561">
        <f t="shared" si="2628"/>
        <v>3393</v>
      </c>
      <c r="Q3561" t="str">
        <f t="shared" si="2629"/>
        <v>Celia Rouche</v>
      </c>
      <c r="R3561" t="str">
        <f t="shared" si="2630"/>
        <v>West</v>
      </c>
    </row>
    <row r="3562" spans="1:18">
      <c r="A3562" t="s">
        <v>3726</v>
      </c>
      <c r="B3562" t="s">
        <v>29</v>
      </c>
      <c r="C3562" t="s">
        <v>57</v>
      </c>
      <c r="D3562" t="s">
        <v>82</v>
      </c>
      <c r="E3562" t="s">
        <v>50</v>
      </c>
      <c r="F3562" s="1">
        <v>42931</v>
      </c>
      <c r="G3562" s="1">
        <v>42980</v>
      </c>
      <c r="H3562">
        <v>3501</v>
      </c>
      <c r="I3562" t="str">
        <f>VLOOKUP(pipeline!D3562,account,2,FALSE)</f>
        <v>retail</v>
      </c>
      <c r="J3562">
        <f>VLOOKUP(D3562,account,3,FALSE)</f>
        <v>2001</v>
      </c>
      <c r="K3562">
        <f>VLOOKUP(D3562,account,4,FALSE)</f>
        <v>718.62</v>
      </c>
      <c r="L3562">
        <f>VLOOKUP(D3562,account,5,FALSE)</f>
        <v>2448</v>
      </c>
      <c r="M3562" t="str">
        <f>VLOOKUP(D3562,account,6,FALSE)</f>
        <v>United States</v>
      </c>
      <c r="N3562">
        <f>VLOOKUP(D3562,accounts,7,FALSE)</f>
        <v>0</v>
      </c>
      <c r="O3562" t="str">
        <f>VLOOKUP(C3562,products,2,FALSE)</f>
        <v>MG</v>
      </c>
      <c r="P3562">
        <f>VLOOKUP(C3562,products,3,FALSE)</f>
        <v>3393</v>
      </c>
      <c r="Q3562" t="str">
        <f>VLOOKUP(B3562,sales,2,FALSE)</f>
        <v>Melvin Marxen</v>
      </c>
      <c r="R3562" t="str">
        <f>VLOOKUP(B3562,sales,3,FALSE)</f>
        <v>Central</v>
      </c>
    </row>
    <row r="3563" spans="1:18">
      <c r="A3563" t="s">
        <v>3727</v>
      </c>
      <c r="B3563" t="s">
        <v>35</v>
      </c>
      <c r="C3563" t="s">
        <v>59</v>
      </c>
      <c r="D3563" t="s">
        <v>277</v>
      </c>
      <c r="E3563" t="s">
        <v>52</v>
      </c>
      <c r="F3563" s="1">
        <v>42931</v>
      </c>
      <c r="G3563" s="1">
        <v>42943</v>
      </c>
      <c r="H3563">
        <v>0</v>
      </c>
      <c r="I3563" t="str">
        <f>VLOOKUP(pipeline!D3563,account,2,FALSE)</f>
        <v>retail</v>
      </c>
      <c r="J3563">
        <f>VLOOKUP(D3563,account,3,FALSE)</f>
        <v>2005</v>
      </c>
      <c r="K3563">
        <f>VLOOKUP(D3563,account,4,FALSE)</f>
        <v>2261.05</v>
      </c>
      <c r="L3563">
        <f>VLOOKUP(D3563,account,5,FALSE)</f>
        <v>3851</v>
      </c>
      <c r="M3563" t="str">
        <f>VLOOKUP(D3563,account,6,FALSE)</f>
        <v>United States</v>
      </c>
      <c r="N3563">
        <f>VLOOKUP(D3563,accounts,7,FALSE)</f>
        <v>0</v>
      </c>
      <c r="O3563" t="str">
        <f>VLOOKUP(C3563,products,2,FALSE)</f>
        <v>GTX</v>
      </c>
      <c r="P3563">
        <f>VLOOKUP(C3563,products,3,FALSE)</f>
        <v>5482</v>
      </c>
      <c r="Q3563" t="str">
        <f>VLOOKUP(B3563,sales,2,FALSE)</f>
        <v>Rocco Neubert</v>
      </c>
      <c r="R3563" t="str">
        <f>VLOOKUP(B3563,sales,3,FALSE)</f>
        <v>East</v>
      </c>
    </row>
    <row r="3564" spans="1:18">
      <c r="A3564" t="s">
        <v>3728</v>
      </c>
      <c r="B3564" t="s">
        <v>35</v>
      </c>
      <c r="C3564" t="s">
        <v>55</v>
      </c>
      <c r="D3564" t="s">
        <v>121</v>
      </c>
      <c r="E3564" t="s">
        <v>50</v>
      </c>
      <c r="F3564" s="1">
        <v>42931</v>
      </c>
      <c r="G3564" s="1">
        <v>42932</v>
      </c>
      <c r="H3564">
        <v>555</v>
      </c>
      <c r="I3564" t="str">
        <f>VLOOKUP(pipeline!D3564,account,2,FALSE)</f>
        <v>retail</v>
      </c>
      <c r="J3564">
        <f>VLOOKUP(D3564,account,3,FALSE)</f>
        <v>1995</v>
      </c>
      <c r="K3564">
        <f>VLOOKUP(D3564,account,4,FALSE)</f>
        <v>5158.71</v>
      </c>
      <c r="L3564">
        <f>VLOOKUP(D3564,account,5,FALSE)</f>
        <v>17479</v>
      </c>
      <c r="M3564" t="str">
        <f>VLOOKUP(D3564,account,6,FALSE)</f>
        <v>Japan</v>
      </c>
      <c r="N3564">
        <f>VLOOKUP(D3564,accounts,7,FALSE)</f>
        <v>0</v>
      </c>
      <c r="O3564" t="str">
        <f>VLOOKUP(C3564,products,2,FALSE)</f>
        <v>GTX</v>
      </c>
      <c r="P3564">
        <f>VLOOKUP(C3564,products,3,FALSE)</f>
        <v>550</v>
      </c>
      <c r="Q3564" t="str">
        <f>VLOOKUP(B3564,sales,2,FALSE)</f>
        <v>Rocco Neubert</v>
      </c>
      <c r="R3564" t="str">
        <f>VLOOKUP(B3564,sales,3,FALSE)</f>
        <v>East</v>
      </c>
    </row>
    <row r="3565" spans="1:18">
      <c r="A3565" t="s">
        <v>3729</v>
      </c>
      <c r="B3565" t="s">
        <v>16</v>
      </c>
      <c r="C3565" t="s">
        <v>55</v>
      </c>
      <c r="D3565" t="s">
        <v>194</v>
      </c>
      <c r="E3565" t="s">
        <v>50</v>
      </c>
      <c r="F3565" s="1">
        <v>42931</v>
      </c>
      <c r="G3565" s="1">
        <v>42939</v>
      </c>
      <c r="H3565">
        <v>650</v>
      </c>
      <c r="I3565" t="str">
        <f>VLOOKUP(pipeline!D3565,account,2,FALSE)</f>
        <v>medical</v>
      </c>
      <c r="J3565">
        <f t="shared" ref="J3565:J3582" si="2631">VLOOKUP(D3565,account,3,FALSE)</f>
        <v>2004</v>
      </c>
      <c r="K3565">
        <f t="shared" ref="K3565:K3582" si="2632">VLOOKUP(D3565,account,4,FALSE)</f>
        <v>1618.89</v>
      </c>
      <c r="L3565">
        <f t="shared" ref="L3565:L3582" si="2633">VLOOKUP(D3565,account,5,FALSE)</f>
        <v>3889</v>
      </c>
      <c r="M3565" t="str">
        <f t="shared" ref="M3565:M3582" si="2634">VLOOKUP(D3565,account,6,FALSE)</f>
        <v>United States</v>
      </c>
      <c r="N3565">
        <f t="shared" ref="N3565:N3582" si="2635">VLOOKUP(D3565,accounts,7,FALSE)</f>
        <v>0</v>
      </c>
      <c r="O3565" t="str">
        <f t="shared" ref="O3565:O3582" si="2636">VLOOKUP(C3565,products,2,FALSE)</f>
        <v>GTX</v>
      </c>
      <c r="P3565">
        <f t="shared" ref="P3565:P3574" si="2637">VLOOKUP(C3565,products,3,FALSE)</f>
        <v>550</v>
      </c>
      <c r="Q3565" t="str">
        <f t="shared" ref="Q3565:Q3574" si="2638">VLOOKUP(B3565,sales,2,FALSE)</f>
        <v>Celia Rouche</v>
      </c>
      <c r="R3565" t="str">
        <f t="shared" ref="R3565:R3574" si="2639">VLOOKUP(B3565,sales,3,FALSE)</f>
        <v>West</v>
      </c>
    </row>
    <row r="3566" spans="1:18">
      <c r="A3566" t="s">
        <v>3730</v>
      </c>
      <c r="B3566" t="s">
        <v>17</v>
      </c>
      <c r="C3566" t="s">
        <v>55</v>
      </c>
      <c r="D3566" t="s">
        <v>176</v>
      </c>
      <c r="E3566" t="s">
        <v>52</v>
      </c>
      <c r="F3566" s="1">
        <v>42931</v>
      </c>
      <c r="G3566" s="1">
        <v>42942</v>
      </c>
      <c r="H3566">
        <v>0</v>
      </c>
      <c r="I3566" t="str">
        <f>VLOOKUP(pipeline!D3566,account,2,FALSE)</f>
        <v>services</v>
      </c>
      <c r="J3566">
        <f t="shared" si="2631"/>
        <v>1987</v>
      </c>
      <c r="K3566">
        <f t="shared" si="2632"/>
        <v>405.59</v>
      </c>
      <c r="L3566">
        <f t="shared" si="2633"/>
        <v>1179</v>
      </c>
      <c r="M3566" t="str">
        <f t="shared" si="2634"/>
        <v>Brazil</v>
      </c>
      <c r="N3566" t="str">
        <f t="shared" si="2635"/>
        <v>Warephase</v>
      </c>
      <c r="O3566" t="str">
        <f t="shared" si="2636"/>
        <v>GTX</v>
      </c>
      <c r="P3566">
        <f t="shared" si="2637"/>
        <v>550</v>
      </c>
      <c r="Q3566" t="str">
        <f t="shared" si="2638"/>
        <v>Celia Rouche</v>
      </c>
      <c r="R3566" t="str">
        <f t="shared" si="2639"/>
        <v>West</v>
      </c>
    </row>
    <row r="3567" spans="1:18">
      <c r="A3567" t="s">
        <v>3731</v>
      </c>
      <c r="B3567" t="s">
        <v>17</v>
      </c>
      <c r="C3567" t="s">
        <v>56</v>
      </c>
      <c r="D3567" t="s">
        <v>210</v>
      </c>
      <c r="E3567" t="s">
        <v>50</v>
      </c>
      <c r="F3567" s="1">
        <v>42931</v>
      </c>
      <c r="G3567" s="1">
        <v>42937</v>
      </c>
      <c r="H3567">
        <v>61</v>
      </c>
      <c r="I3567" t="str">
        <f>VLOOKUP(pipeline!D3567,account,2,FALSE)</f>
        <v>technolgy</v>
      </c>
      <c r="J3567">
        <f t="shared" si="2631"/>
        <v>1980</v>
      </c>
      <c r="K3567">
        <f t="shared" si="2632"/>
        <v>7708.38</v>
      </c>
      <c r="L3567">
        <f t="shared" si="2633"/>
        <v>13756</v>
      </c>
      <c r="M3567" t="str">
        <f t="shared" si="2634"/>
        <v>United States</v>
      </c>
      <c r="N3567">
        <f t="shared" si="2635"/>
        <v>0</v>
      </c>
      <c r="O3567" t="str">
        <f t="shared" si="2636"/>
        <v>MG</v>
      </c>
      <c r="P3567">
        <f t="shared" si="2637"/>
        <v>55</v>
      </c>
      <c r="Q3567" t="str">
        <f t="shared" si="2638"/>
        <v>Celia Rouche</v>
      </c>
      <c r="R3567" t="str">
        <f t="shared" si="2639"/>
        <v>West</v>
      </c>
    </row>
    <row r="3568" spans="1:18">
      <c r="A3568" t="s">
        <v>3732</v>
      </c>
      <c r="B3568" t="s">
        <v>17</v>
      </c>
      <c r="C3568" t="s">
        <v>56</v>
      </c>
      <c r="D3568" t="s">
        <v>621</v>
      </c>
      <c r="E3568" t="s">
        <v>50</v>
      </c>
      <c r="F3568" s="1">
        <v>42931</v>
      </c>
      <c r="G3568" s="1">
        <v>42933</v>
      </c>
      <c r="H3568">
        <v>54</v>
      </c>
      <c r="I3568" t="str">
        <f>VLOOKUP(pipeline!D3568,account,2,FALSE)</f>
        <v>services</v>
      </c>
      <c r="J3568">
        <f t="shared" si="2631"/>
        <v>1991</v>
      </c>
      <c r="K3568">
        <f t="shared" si="2632"/>
        <v>1012.72</v>
      </c>
      <c r="L3568">
        <f t="shared" si="2633"/>
        <v>3492</v>
      </c>
      <c r="M3568" t="str">
        <f t="shared" si="2634"/>
        <v>Germany</v>
      </c>
      <c r="N3568">
        <f t="shared" si="2635"/>
        <v>0</v>
      </c>
      <c r="O3568" t="str">
        <f t="shared" si="2636"/>
        <v>MG</v>
      </c>
      <c r="P3568">
        <f t="shared" si="2637"/>
        <v>55</v>
      </c>
      <c r="Q3568" t="str">
        <f t="shared" si="2638"/>
        <v>Celia Rouche</v>
      </c>
      <c r="R3568" t="str">
        <f t="shared" si="2639"/>
        <v>West</v>
      </c>
    </row>
    <row r="3569" spans="1:18">
      <c r="A3569" t="s">
        <v>3733</v>
      </c>
      <c r="B3569" t="s">
        <v>10</v>
      </c>
      <c r="C3569" t="s">
        <v>56</v>
      </c>
      <c r="D3569" t="s">
        <v>226</v>
      </c>
      <c r="E3569" t="s">
        <v>52</v>
      </c>
      <c r="F3569" s="1">
        <v>42931</v>
      </c>
      <c r="G3569" s="1">
        <v>42938</v>
      </c>
      <c r="H3569">
        <v>0</v>
      </c>
      <c r="I3569" t="str">
        <f>VLOOKUP(pipeline!D3569,account,2,FALSE)</f>
        <v>medical</v>
      </c>
      <c r="J3569">
        <f t="shared" si="2631"/>
        <v>2017</v>
      </c>
      <c r="K3569">
        <f t="shared" si="2632"/>
        <v>4.54</v>
      </c>
      <c r="L3569">
        <f t="shared" si="2633"/>
        <v>9</v>
      </c>
      <c r="M3569" t="str">
        <f t="shared" si="2634"/>
        <v>United States</v>
      </c>
      <c r="N3569">
        <f t="shared" si="2635"/>
        <v>0</v>
      </c>
      <c r="O3569" t="str">
        <f t="shared" si="2636"/>
        <v>MG</v>
      </c>
      <c r="P3569">
        <f t="shared" si="2637"/>
        <v>55</v>
      </c>
      <c r="Q3569" t="str">
        <f t="shared" si="2638"/>
        <v>Cara Losch</v>
      </c>
      <c r="R3569" t="str">
        <f t="shared" si="2639"/>
        <v>East</v>
      </c>
    </row>
    <row r="3570" spans="1:18">
      <c r="A3570" t="s">
        <v>3734</v>
      </c>
      <c r="B3570" t="s">
        <v>11</v>
      </c>
      <c r="C3570" t="s">
        <v>57</v>
      </c>
      <c r="D3570" t="s">
        <v>164</v>
      </c>
      <c r="E3570" t="s">
        <v>52</v>
      </c>
      <c r="F3570" s="1">
        <v>42931</v>
      </c>
      <c r="G3570" s="1">
        <v>42939</v>
      </c>
      <c r="H3570">
        <v>0</v>
      </c>
      <c r="I3570" t="str">
        <f>VLOOKUP(pipeline!D3570,account,2,FALSE)</f>
        <v>medical</v>
      </c>
      <c r="J3570">
        <f t="shared" si="2631"/>
        <v>1994</v>
      </c>
      <c r="K3570">
        <f t="shared" si="2632"/>
        <v>2818.38</v>
      </c>
      <c r="L3570">
        <f t="shared" si="2633"/>
        <v>6290</v>
      </c>
      <c r="M3570" t="str">
        <f t="shared" si="2634"/>
        <v>United States</v>
      </c>
      <c r="N3570">
        <f t="shared" si="2635"/>
        <v>0</v>
      </c>
      <c r="O3570" t="str">
        <f t="shared" si="2636"/>
        <v>MG</v>
      </c>
      <c r="P3570">
        <f t="shared" si="2637"/>
        <v>3393</v>
      </c>
      <c r="Q3570" t="str">
        <f t="shared" si="2638"/>
        <v>Cara Losch</v>
      </c>
      <c r="R3570" t="str">
        <f t="shared" si="2639"/>
        <v>East</v>
      </c>
    </row>
    <row r="3571" spans="1:18">
      <c r="A3571" t="s">
        <v>3735</v>
      </c>
      <c r="B3571" t="s">
        <v>19</v>
      </c>
      <c r="C3571" t="s">
        <v>55</v>
      </c>
      <c r="D3571" t="s">
        <v>155</v>
      </c>
      <c r="E3571" t="s">
        <v>52</v>
      </c>
      <c r="F3571" s="1">
        <v>42932</v>
      </c>
      <c r="G3571" s="1">
        <v>42940</v>
      </c>
      <c r="H3571">
        <v>0</v>
      </c>
      <c r="I3571" t="str">
        <f>VLOOKUP(pipeline!D3571,account,2,FALSE)</f>
        <v>technolgy</v>
      </c>
      <c r="J3571">
        <f t="shared" si="2631"/>
        <v>1983</v>
      </c>
      <c r="K3571">
        <f t="shared" si="2632"/>
        <v>1008.06</v>
      </c>
      <c r="L3571">
        <f t="shared" si="2633"/>
        <v>1238</v>
      </c>
      <c r="M3571" t="str">
        <f t="shared" si="2634"/>
        <v>United States</v>
      </c>
      <c r="N3571">
        <f t="shared" si="2635"/>
        <v>0</v>
      </c>
      <c r="O3571" t="str">
        <f t="shared" si="2636"/>
        <v>GTX</v>
      </c>
      <c r="P3571">
        <f t="shared" si="2637"/>
        <v>550</v>
      </c>
      <c r="Q3571" t="str">
        <f t="shared" si="2638"/>
        <v>Dustin Brinkmann</v>
      </c>
      <c r="R3571" t="str">
        <f t="shared" si="2639"/>
        <v>Central</v>
      </c>
    </row>
    <row r="3572" spans="1:18">
      <c r="A3572" t="s">
        <v>3736</v>
      </c>
      <c r="B3572" t="s">
        <v>19</v>
      </c>
      <c r="C3572" t="s">
        <v>57</v>
      </c>
      <c r="D3572" t="s">
        <v>241</v>
      </c>
      <c r="E3572" t="s">
        <v>52</v>
      </c>
      <c r="F3572" s="1">
        <v>42932</v>
      </c>
      <c r="G3572" s="1">
        <v>42933</v>
      </c>
      <c r="H3572">
        <v>0</v>
      </c>
      <c r="I3572" t="str">
        <f>VLOOKUP(pipeline!D3572,account,2,FALSE)</f>
        <v>finance</v>
      </c>
      <c r="J3572">
        <f t="shared" si="2631"/>
        <v>1991</v>
      </c>
      <c r="K3572">
        <f t="shared" si="2632"/>
        <v>2819.5</v>
      </c>
      <c r="L3572">
        <f t="shared" si="2633"/>
        <v>7227</v>
      </c>
      <c r="M3572" t="str">
        <f t="shared" si="2634"/>
        <v>United States</v>
      </c>
      <c r="N3572" t="str">
        <f t="shared" si="2635"/>
        <v>Golddex</v>
      </c>
      <c r="O3572" t="str">
        <f t="shared" si="2636"/>
        <v>MG</v>
      </c>
      <c r="P3572">
        <f t="shared" si="2637"/>
        <v>3393</v>
      </c>
      <c r="Q3572" t="str">
        <f t="shared" si="2638"/>
        <v>Dustin Brinkmann</v>
      </c>
      <c r="R3572" t="str">
        <f t="shared" si="2639"/>
        <v>Central</v>
      </c>
    </row>
    <row r="3573" spans="1:18">
      <c r="A3573" t="s">
        <v>3737</v>
      </c>
      <c r="B3573" t="s">
        <v>19</v>
      </c>
      <c r="C3573" t="s">
        <v>56</v>
      </c>
      <c r="D3573" t="s">
        <v>170</v>
      </c>
      <c r="E3573" t="s">
        <v>50</v>
      </c>
      <c r="F3573" s="1">
        <v>42932</v>
      </c>
      <c r="G3573" s="1">
        <v>42941</v>
      </c>
      <c r="H3573">
        <v>59</v>
      </c>
      <c r="I3573" t="str">
        <f>VLOOKUP(pipeline!D3573,account,2,FALSE)</f>
        <v>technolgy</v>
      </c>
      <c r="J3573">
        <f t="shared" si="2631"/>
        <v>1987</v>
      </c>
      <c r="K3573">
        <f t="shared" si="2632"/>
        <v>2938.67</v>
      </c>
      <c r="L3573">
        <f t="shared" si="2633"/>
        <v>8775</v>
      </c>
      <c r="M3573" t="str">
        <f t="shared" si="2634"/>
        <v>Panama</v>
      </c>
      <c r="N3573">
        <f t="shared" si="2635"/>
        <v>0</v>
      </c>
      <c r="O3573" t="str">
        <f t="shared" si="2636"/>
        <v>MG</v>
      </c>
      <c r="P3573">
        <f t="shared" si="2637"/>
        <v>55</v>
      </c>
      <c r="Q3573" t="str">
        <f t="shared" si="2638"/>
        <v>Dustin Brinkmann</v>
      </c>
      <c r="R3573" t="str">
        <f t="shared" si="2639"/>
        <v>Central</v>
      </c>
    </row>
    <row r="3574" spans="1:18">
      <c r="A3574" t="s">
        <v>3738</v>
      </c>
      <c r="B3574" t="s">
        <v>31</v>
      </c>
      <c r="C3574" t="s">
        <v>55</v>
      </c>
      <c r="D3574" t="s">
        <v>99</v>
      </c>
      <c r="E3574" t="s">
        <v>53</v>
      </c>
      <c r="F3574" s="1">
        <v>42932</v>
      </c>
      <c r="I3574" t="str">
        <f>VLOOKUP(pipeline!D3574,account,2,FALSE)</f>
        <v>marketing</v>
      </c>
      <c r="J3574">
        <f t="shared" si="2631"/>
        <v>2008</v>
      </c>
      <c r="K3574">
        <f t="shared" si="2632"/>
        <v>894.37</v>
      </c>
      <c r="L3574">
        <f t="shared" si="2633"/>
        <v>1593</v>
      </c>
      <c r="M3574" t="str">
        <f t="shared" si="2634"/>
        <v>Poland</v>
      </c>
      <c r="N3574">
        <f t="shared" si="2635"/>
        <v>0</v>
      </c>
      <c r="O3574" t="str">
        <f t="shared" si="2636"/>
        <v>GTX</v>
      </c>
      <c r="P3574">
        <f t="shared" si="2637"/>
        <v>550</v>
      </c>
      <c r="Q3574" t="str">
        <f t="shared" si="2638"/>
        <v>Rocco Neubert</v>
      </c>
      <c r="R3574" t="str">
        <f t="shared" si="2639"/>
        <v>East</v>
      </c>
    </row>
    <row r="3575" spans="1:18">
      <c r="A3575" t="s">
        <v>3739</v>
      </c>
      <c r="B3575" t="s">
        <v>20</v>
      </c>
      <c r="C3575" t="s">
        <v>59</v>
      </c>
      <c r="D3575" t="s">
        <v>149</v>
      </c>
      <c r="E3575" t="s">
        <v>50</v>
      </c>
      <c r="F3575" s="1">
        <v>42932</v>
      </c>
      <c r="G3575" s="1">
        <v>43008</v>
      </c>
      <c r="H3575">
        <v>5753</v>
      </c>
      <c r="I3575" t="str">
        <f>VLOOKUP(pipeline!D3575,account,2,FALSE)</f>
        <v>technolgy</v>
      </c>
      <c r="J3575">
        <f t="shared" si="2631"/>
        <v>2005</v>
      </c>
      <c r="K3575">
        <f t="shared" si="2632"/>
        <v>1520.66</v>
      </c>
      <c r="L3575">
        <f t="shared" si="2633"/>
        <v>1806</v>
      </c>
      <c r="M3575" t="str">
        <f t="shared" si="2634"/>
        <v>United States</v>
      </c>
      <c r="N3575">
        <f t="shared" si="2635"/>
        <v>0</v>
      </c>
      <c r="O3575" t="str">
        <f t="shared" si="2636"/>
        <v>GTX</v>
      </c>
      <c r="P3575">
        <f t="shared" ref="P3575:P3589" si="2640">VLOOKUP(C3575,products,3,FALSE)</f>
        <v>5482</v>
      </c>
      <c r="Q3575" t="str">
        <f t="shared" ref="Q3575:Q3589" si="2641">VLOOKUP(B3575,sales,2,FALSE)</f>
        <v>Dustin Brinkmann</v>
      </c>
      <c r="R3575" t="str">
        <f t="shared" ref="R3575:R3589" si="2642">VLOOKUP(B3575,sales,3,FALSE)</f>
        <v>Central</v>
      </c>
    </row>
    <row r="3576" spans="1:18">
      <c r="A3576" t="s">
        <v>3740</v>
      </c>
      <c r="B3576" t="s">
        <v>20</v>
      </c>
      <c r="C3576" t="s">
        <v>56</v>
      </c>
      <c r="D3576" t="s">
        <v>145</v>
      </c>
      <c r="E3576" t="s">
        <v>50</v>
      </c>
      <c r="F3576" s="1">
        <v>42932</v>
      </c>
      <c r="G3576" s="1">
        <v>42940</v>
      </c>
      <c r="H3576">
        <v>62</v>
      </c>
      <c r="I3576" t="str">
        <f>VLOOKUP(pipeline!D3576,account,2,FALSE)</f>
        <v>marketing</v>
      </c>
      <c r="J3576">
        <f t="shared" si="2631"/>
        <v>1985</v>
      </c>
      <c r="K3576">
        <f t="shared" si="2632"/>
        <v>375.43</v>
      </c>
      <c r="L3576">
        <f t="shared" si="2633"/>
        <v>1190</v>
      </c>
      <c r="M3576" t="str">
        <f t="shared" si="2634"/>
        <v>United States</v>
      </c>
      <c r="N3576">
        <f t="shared" si="2635"/>
        <v>0</v>
      </c>
      <c r="O3576" t="str">
        <f t="shared" si="2636"/>
        <v>MG</v>
      </c>
      <c r="P3576">
        <f t="shared" si="2640"/>
        <v>55</v>
      </c>
      <c r="Q3576" t="str">
        <f t="shared" si="2641"/>
        <v>Dustin Brinkmann</v>
      </c>
      <c r="R3576" t="str">
        <f t="shared" si="2642"/>
        <v>Central</v>
      </c>
    </row>
    <row r="3577" spans="1:18">
      <c r="A3577" t="s">
        <v>3741</v>
      </c>
      <c r="B3577" t="s">
        <v>20</v>
      </c>
      <c r="C3577" t="s">
        <v>57</v>
      </c>
      <c r="D3577" t="s">
        <v>290</v>
      </c>
      <c r="E3577" t="s">
        <v>50</v>
      </c>
      <c r="F3577" s="1">
        <v>42932</v>
      </c>
      <c r="G3577" s="1">
        <v>42959</v>
      </c>
      <c r="H3577">
        <v>3146</v>
      </c>
      <c r="I3577" t="str">
        <f>VLOOKUP(pipeline!D3577,account,2,FALSE)</f>
        <v>medical</v>
      </c>
      <c r="J3577">
        <f t="shared" si="2631"/>
        <v>2002</v>
      </c>
      <c r="K3577">
        <f t="shared" si="2632"/>
        <v>3178.24</v>
      </c>
      <c r="L3577">
        <f t="shared" si="2633"/>
        <v>4540</v>
      </c>
      <c r="M3577" t="str">
        <f t="shared" si="2634"/>
        <v>United States</v>
      </c>
      <c r="N3577">
        <f t="shared" si="2635"/>
        <v>0</v>
      </c>
      <c r="O3577" t="str">
        <f t="shared" si="2636"/>
        <v>MG</v>
      </c>
      <c r="P3577">
        <f t="shared" si="2640"/>
        <v>3393</v>
      </c>
      <c r="Q3577" t="str">
        <f t="shared" si="2641"/>
        <v>Dustin Brinkmann</v>
      </c>
      <c r="R3577" t="str">
        <f t="shared" si="2642"/>
        <v>Central</v>
      </c>
    </row>
    <row r="3578" spans="1:18">
      <c r="A3578" t="s">
        <v>3742</v>
      </c>
      <c r="B3578" t="s">
        <v>25</v>
      </c>
      <c r="C3578" t="s">
        <v>55</v>
      </c>
      <c r="D3578" t="s">
        <v>155</v>
      </c>
      <c r="E3578" t="s">
        <v>50</v>
      </c>
      <c r="F3578" s="1">
        <v>42932</v>
      </c>
      <c r="G3578" s="1">
        <v>42934</v>
      </c>
      <c r="H3578">
        <v>538</v>
      </c>
      <c r="I3578" t="str">
        <f>VLOOKUP(pipeline!D3578,account,2,FALSE)</f>
        <v>technolgy</v>
      </c>
      <c r="J3578">
        <f t="shared" si="2631"/>
        <v>1983</v>
      </c>
      <c r="K3578">
        <f t="shared" si="2632"/>
        <v>1008.06</v>
      </c>
      <c r="L3578">
        <f t="shared" si="2633"/>
        <v>1238</v>
      </c>
      <c r="M3578" t="str">
        <f t="shared" si="2634"/>
        <v>United States</v>
      </c>
      <c r="N3578">
        <f t="shared" si="2635"/>
        <v>0</v>
      </c>
      <c r="O3578" t="str">
        <f t="shared" si="2636"/>
        <v>GTX</v>
      </c>
      <c r="P3578">
        <f t="shared" si="2640"/>
        <v>550</v>
      </c>
      <c r="Q3578" t="str">
        <f t="shared" si="2641"/>
        <v>Melvin Marxen</v>
      </c>
      <c r="R3578" t="str">
        <f t="shared" si="2642"/>
        <v>Central</v>
      </c>
    </row>
    <row r="3579" spans="1:18">
      <c r="A3579" t="s">
        <v>3743</v>
      </c>
      <c r="B3579" t="s">
        <v>25</v>
      </c>
      <c r="C3579" t="s">
        <v>58</v>
      </c>
      <c r="D3579" t="s">
        <v>297</v>
      </c>
      <c r="E3579" t="s">
        <v>50</v>
      </c>
      <c r="F3579" s="1">
        <v>42932</v>
      </c>
      <c r="G3579" s="1">
        <v>42996</v>
      </c>
      <c r="H3579">
        <v>1071</v>
      </c>
      <c r="I3579" t="str">
        <f>VLOOKUP(pipeline!D3579,account,2,FALSE)</f>
        <v>medical</v>
      </c>
      <c r="J3579">
        <f t="shared" si="2631"/>
        <v>1986</v>
      </c>
      <c r="K3579">
        <f t="shared" si="2632"/>
        <v>647.18</v>
      </c>
      <c r="L3579">
        <f t="shared" si="2633"/>
        <v>1185</v>
      </c>
      <c r="M3579" t="str">
        <f t="shared" si="2634"/>
        <v>Kenya</v>
      </c>
      <c r="N3579">
        <f t="shared" si="2635"/>
        <v>0</v>
      </c>
      <c r="O3579" t="str">
        <f t="shared" si="2636"/>
        <v>GTX</v>
      </c>
      <c r="P3579">
        <f t="shared" si="2640"/>
        <v>1096</v>
      </c>
      <c r="Q3579" t="str">
        <f t="shared" si="2641"/>
        <v>Melvin Marxen</v>
      </c>
      <c r="R3579" t="str">
        <f t="shared" si="2642"/>
        <v>Central</v>
      </c>
    </row>
    <row r="3580" spans="1:18">
      <c r="A3580" t="s">
        <v>3744</v>
      </c>
      <c r="B3580" t="s">
        <v>25</v>
      </c>
      <c r="C3580" t="s">
        <v>57</v>
      </c>
      <c r="D3580" t="s">
        <v>290</v>
      </c>
      <c r="E3580" t="s">
        <v>50</v>
      </c>
      <c r="F3580" s="1">
        <v>42932</v>
      </c>
      <c r="G3580" s="1">
        <v>42949</v>
      </c>
      <c r="H3580">
        <v>2837</v>
      </c>
      <c r="I3580" t="str">
        <f>VLOOKUP(pipeline!D3580,account,2,FALSE)</f>
        <v>medical</v>
      </c>
      <c r="J3580">
        <f t="shared" si="2631"/>
        <v>2002</v>
      </c>
      <c r="K3580">
        <f t="shared" si="2632"/>
        <v>3178.24</v>
      </c>
      <c r="L3580">
        <f t="shared" si="2633"/>
        <v>4540</v>
      </c>
      <c r="M3580" t="str">
        <f t="shared" si="2634"/>
        <v>United States</v>
      </c>
      <c r="N3580">
        <f t="shared" si="2635"/>
        <v>0</v>
      </c>
      <c r="O3580" t="str">
        <f t="shared" si="2636"/>
        <v>MG</v>
      </c>
      <c r="P3580">
        <f t="shared" si="2640"/>
        <v>3393</v>
      </c>
      <c r="Q3580" t="str">
        <f t="shared" si="2641"/>
        <v>Melvin Marxen</v>
      </c>
      <c r="R3580" t="str">
        <f t="shared" si="2642"/>
        <v>Central</v>
      </c>
    </row>
    <row r="3581" spans="1:18">
      <c r="A3581" t="s">
        <v>3745</v>
      </c>
      <c r="B3581" t="s">
        <v>34</v>
      </c>
      <c r="C3581" t="s">
        <v>57</v>
      </c>
      <c r="D3581" t="s">
        <v>174</v>
      </c>
      <c r="E3581" t="s">
        <v>50</v>
      </c>
      <c r="F3581" s="1">
        <v>42932</v>
      </c>
      <c r="G3581" s="1">
        <v>43008</v>
      </c>
      <c r="H3581">
        <v>3593</v>
      </c>
      <c r="I3581" t="str">
        <f>VLOOKUP(pipeline!D3581,account,2,FALSE)</f>
        <v>software</v>
      </c>
      <c r="J3581">
        <f t="shared" si="2631"/>
        <v>1982</v>
      </c>
      <c r="K3581">
        <f t="shared" si="2632"/>
        <v>11698.03</v>
      </c>
      <c r="L3581">
        <f t="shared" si="2633"/>
        <v>34288</v>
      </c>
      <c r="M3581" t="str">
        <f t="shared" si="2634"/>
        <v>United States</v>
      </c>
      <c r="N3581">
        <f t="shared" si="2635"/>
        <v>0</v>
      </c>
      <c r="O3581" t="str">
        <f t="shared" si="2636"/>
        <v>MG</v>
      </c>
      <c r="P3581">
        <f t="shared" si="2640"/>
        <v>3393</v>
      </c>
      <c r="Q3581" t="str">
        <f t="shared" si="2641"/>
        <v>Rocco Neubert</v>
      </c>
      <c r="R3581" t="str">
        <f t="shared" si="2642"/>
        <v>East</v>
      </c>
    </row>
    <row r="3582" spans="1:18">
      <c r="A3582" t="s">
        <v>3746</v>
      </c>
      <c r="B3582" t="s">
        <v>13</v>
      </c>
      <c r="C3582" t="s">
        <v>55</v>
      </c>
      <c r="D3582" t="s">
        <v>306</v>
      </c>
      <c r="E3582" t="s">
        <v>50</v>
      </c>
      <c r="F3582" s="1">
        <v>42932</v>
      </c>
      <c r="G3582" s="1">
        <v>43006</v>
      </c>
      <c r="H3582">
        <v>583</v>
      </c>
      <c r="I3582" t="str">
        <f>VLOOKUP(pipeline!D3582,account,2,FALSE)</f>
        <v>technolgy</v>
      </c>
      <c r="J3582">
        <f t="shared" si="2631"/>
        <v>1997</v>
      </c>
      <c r="K3582">
        <f t="shared" si="2632"/>
        <v>8170.38</v>
      </c>
      <c r="L3582">
        <f t="shared" si="2633"/>
        <v>16499</v>
      </c>
      <c r="M3582" t="str">
        <f t="shared" si="2634"/>
        <v>Korea</v>
      </c>
      <c r="N3582">
        <f t="shared" si="2635"/>
        <v>0</v>
      </c>
      <c r="O3582" t="str">
        <f t="shared" si="2636"/>
        <v>GTX</v>
      </c>
      <c r="P3582">
        <f t="shared" si="2640"/>
        <v>550</v>
      </c>
      <c r="Q3582" t="str">
        <f t="shared" si="2641"/>
        <v>Celia Rouche</v>
      </c>
      <c r="R3582" t="str">
        <f t="shared" si="2642"/>
        <v>West</v>
      </c>
    </row>
    <row r="3583" spans="1:18">
      <c r="A3583" t="s">
        <v>3747</v>
      </c>
      <c r="B3583" t="s">
        <v>27</v>
      </c>
      <c r="C3583" t="s">
        <v>55</v>
      </c>
      <c r="D3583" t="s">
        <v>290</v>
      </c>
      <c r="E3583" t="s">
        <v>52</v>
      </c>
      <c r="F3583" s="1">
        <v>42932</v>
      </c>
      <c r="G3583" s="1">
        <v>42941</v>
      </c>
      <c r="H3583">
        <v>0</v>
      </c>
      <c r="I3583" t="str">
        <f>VLOOKUP(pipeline!D3583,account,2,FALSE)</f>
        <v>medical</v>
      </c>
      <c r="J3583">
        <f t="shared" ref="J3583:J3597" si="2643">VLOOKUP(D3583,account,3,FALSE)</f>
        <v>2002</v>
      </c>
      <c r="K3583">
        <f t="shared" ref="K3583:K3597" si="2644">VLOOKUP(D3583,account,4,FALSE)</f>
        <v>3178.24</v>
      </c>
      <c r="L3583">
        <f t="shared" ref="L3583:L3597" si="2645">VLOOKUP(D3583,account,5,FALSE)</f>
        <v>4540</v>
      </c>
      <c r="M3583" t="str">
        <f t="shared" ref="M3583:M3597" si="2646">VLOOKUP(D3583,account,6,FALSE)</f>
        <v>United States</v>
      </c>
      <c r="N3583">
        <f t="shared" ref="N3583:N3597" si="2647">VLOOKUP(D3583,accounts,7,FALSE)</f>
        <v>0</v>
      </c>
      <c r="O3583" t="str">
        <f t="shared" ref="O3583:O3597" si="2648">VLOOKUP(C3583,products,2,FALSE)</f>
        <v>GTX</v>
      </c>
      <c r="P3583">
        <f t="shared" si="2640"/>
        <v>550</v>
      </c>
      <c r="Q3583" t="str">
        <f t="shared" si="2641"/>
        <v>Melvin Marxen</v>
      </c>
      <c r="R3583" t="str">
        <f t="shared" si="2642"/>
        <v>Central</v>
      </c>
    </row>
    <row r="3584" spans="1:18">
      <c r="A3584" t="s">
        <v>3748</v>
      </c>
      <c r="B3584" t="s">
        <v>27</v>
      </c>
      <c r="C3584" t="s">
        <v>57</v>
      </c>
      <c r="D3584" t="s">
        <v>147</v>
      </c>
      <c r="E3584" t="s">
        <v>52</v>
      </c>
      <c r="F3584" s="1">
        <v>42932</v>
      </c>
      <c r="G3584" s="1">
        <v>42944</v>
      </c>
      <c r="H3584">
        <v>0</v>
      </c>
      <c r="I3584" t="str">
        <f>VLOOKUP(pipeline!D3584,account,2,FALSE)</f>
        <v>retail</v>
      </c>
      <c r="J3584">
        <f t="shared" si="2643"/>
        <v>2007</v>
      </c>
      <c r="K3584">
        <f t="shared" si="2644"/>
        <v>894.33</v>
      </c>
      <c r="L3584">
        <f t="shared" si="2645"/>
        <v>1635</v>
      </c>
      <c r="M3584" t="str">
        <f t="shared" si="2646"/>
        <v>Italy</v>
      </c>
      <c r="N3584">
        <f t="shared" si="2647"/>
        <v>0</v>
      </c>
      <c r="O3584" t="str">
        <f t="shared" si="2648"/>
        <v>MG</v>
      </c>
      <c r="P3584">
        <f t="shared" si="2640"/>
        <v>3393</v>
      </c>
      <c r="Q3584" t="str">
        <f t="shared" si="2641"/>
        <v>Melvin Marxen</v>
      </c>
      <c r="R3584" t="str">
        <f t="shared" si="2642"/>
        <v>Central</v>
      </c>
    </row>
    <row r="3585" spans="1:18">
      <c r="A3585" t="s">
        <v>3749</v>
      </c>
      <c r="B3585" t="s">
        <v>38</v>
      </c>
      <c r="C3585" t="s">
        <v>57</v>
      </c>
      <c r="D3585" t="s">
        <v>282</v>
      </c>
      <c r="E3585" t="s">
        <v>52</v>
      </c>
      <c r="F3585" s="1">
        <v>42932</v>
      </c>
      <c r="G3585" s="1">
        <v>42938</v>
      </c>
      <c r="H3585">
        <v>0</v>
      </c>
      <c r="I3585" t="str">
        <f>VLOOKUP(pipeline!D3585,account,2,FALSE)</f>
        <v>medical</v>
      </c>
      <c r="J3585">
        <f t="shared" si="2643"/>
        <v>1985</v>
      </c>
      <c r="K3585">
        <f t="shared" si="2644"/>
        <v>2741.37</v>
      </c>
      <c r="L3585">
        <f t="shared" si="2645"/>
        <v>9226</v>
      </c>
      <c r="M3585" t="str">
        <f t="shared" si="2646"/>
        <v>United States</v>
      </c>
      <c r="N3585">
        <f t="shared" si="2647"/>
        <v>0</v>
      </c>
      <c r="O3585" t="str">
        <f t="shared" si="2648"/>
        <v>MG</v>
      </c>
      <c r="P3585">
        <f t="shared" si="2640"/>
        <v>3393</v>
      </c>
      <c r="Q3585" t="str">
        <f t="shared" si="2641"/>
        <v>Summer Sewald</v>
      </c>
      <c r="R3585" t="str">
        <f t="shared" si="2642"/>
        <v>West</v>
      </c>
    </row>
    <row r="3586" spans="1:18">
      <c r="A3586" t="s">
        <v>3750</v>
      </c>
      <c r="B3586" t="s">
        <v>38</v>
      </c>
      <c r="C3586" t="s">
        <v>58</v>
      </c>
      <c r="D3586" t="s">
        <v>273</v>
      </c>
      <c r="E3586" t="s">
        <v>50</v>
      </c>
      <c r="F3586" s="1">
        <v>42932</v>
      </c>
      <c r="G3586" s="1">
        <v>42937</v>
      </c>
      <c r="H3586">
        <v>1109</v>
      </c>
      <c r="I3586" t="str">
        <f>VLOOKUP(pipeline!D3586,account,2,FALSE)</f>
        <v>retail</v>
      </c>
      <c r="J3586">
        <f t="shared" si="2643"/>
        <v>1996</v>
      </c>
      <c r="K3586">
        <f t="shared" si="2644"/>
        <v>2214.94</v>
      </c>
      <c r="L3586">
        <f t="shared" si="2645"/>
        <v>5374</v>
      </c>
      <c r="M3586" t="str">
        <f t="shared" si="2646"/>
        <v>United States</v>
      </c>
      <c r="N3586">
        <f t="shared" si="2647"/>
        <v>0</v>
      </c>
      <c r="O3586" t="str">
        <f t="shared" si="2648"/>
        <v>GTX</v>
      </c>
      <c r="P3586">
        <f t="shared" si="2640"/>
        <v>1096</v>
      </c>
      <c r="Q3586" t="str">
        <f t="shared" si="2641"/>
        <v>Summer Sewald</v>
      </c>
      <c r="R3586" t="str">
        <f t="shared" si="2642"/>
        <v>West</v>
      </c>
    </row>
    <row r="3587" spans="1:18">
      <c r="A3587" t="s">
        <v>3751</v>
      </c>
      <c r="B3587" t="s">
        <v>38</v>
      </c>
      <c r="C3587" t="s">
        <v>58</v>
      </c>
      <c r="D3587" t="s">
        <v>119</v>
      </c>
      <c r="E3587" t="s">
        <v>50</v>
      </c>
      <c r="F3587" s="1">
        <v>42932</v>
      </c>
      <c r="G3587" s="1">
        <v>42939</v>
      </c>
      <c r="H3587">
        <v>1106</v>
      </c>
      <c r="I3587" t="str">
        <f>VLOOKUP(pipeline!D3587,account,2,FALSE)</f>
        <v>entertainment</v>
      </c>
      <c r="J3587">
        <f t="shared" si="2643"/>
        <v>1992</v>
      </c>
      <c r="K3587">
        <f t="shared" si="2644"/>
        <v>324.19</v>
      </c>
      <c r="L3587">
        <f t="shared" si="2645"/>
        <v>978</v>
      </c>
      <c r="M3587" t="str">
        <f t="shared" si="2646"/>
        <v>United States</v>
      </c>
      <c r="N3587">
        <f t="shared" si="2647"/>
        <v>0</v>
      </c>
      <c r="O3587" t="str">
        <f t="shared" si="2648"/>
        <v>GTX</v>
      </c>
      <c r="P3587">
        <f t="shared" si="2640"/>
        <v>1096</v>
      </c>
      <c r="Q3587" t="str">
        <f t="shared" si="2641"/>
        <v>Summer Sewald</v>
      </c>
      <c r="R3587" t="str">
        <f t="shared" si="2642"/>
        <v>West</v>
      </c>
    </row>
    <row r="3588" spans="1:18">
      <c r="A3588" t="s">
        <v>3752</v>
      </c>
      <c r="B3588" t="s">
        <v>39</v>
      </c>
      <c r="C3588" t="s">
        <v>59</v>
      </c>
      <c r="D3588" t="s">
        <v>182</v>
      </c>
      <c r="E3588" t="s">
        <v>52</v>
      </c>
      <c r="F3588" s="1">
        <v>42932</v>
      </c>
      <c r="G3588" s="1">
        <v>42940</v>
      </c>
      <c r="H3588">
        <v>0</v>
      </c>
      <c r="I3588" t="str">
        <f>VLOOKUP(pipeline!D3588,account,2,FALSE)</f>
        <v>entertainment</v>
      </c>
      <c r="J3588">
        <f t="shared" si="2643"/>
        <v>2002</v>
      </c>
      <c r="K3588">
        <f t="shared" si="2644"/>
        <v>349.81</v>
      </c>
      <c r="L3588">
        <f t="shared" si="2645"/>
        <v>315</v>
      </c>
      <c r="M3588" t="str">
        <f t="shared" si="2646"/>
        <v>United States</v>
      </c>
      <c r="N3588">
        <f t="shared" si="2647"/>
        <v>0</v>
      </c>
      <c r="O3588" t="str">
        <f t="shared" si="2648"/>
        <v>GTX</v>
      </c>
      <c r="P3588">
        <f t="shared" si="2640"/>
        <v>5482</v>
      </c>
      <c r="Q3588" t="str">
        <f t="shared" si="2641"/>
        <v>Summer Sewald</v>
      </c>
      <c r="R3588" t="str">
        <f t="shared" si="2642"/>
        <v>West</v>
      </c>
    </row>
    <row r="3589" spans="1:18">
      <c r="A3589" t="s">
        <v>3753</v>
      </c>
      <c r="B3589" t="s">
        <v>39</v>
      </c>
      <c r="C3589" t="s">
        <v>59</v>
      </c>
      <c r="D3589" t="s">
        <v>282</v>
      </c>
      <c r="E3589" t="s">
        <v>50</v>
      </c>
      <c r="F3589" s="1">
        <v>42932</v>
      </c>
      <c r="G3589" s="1">
        <v>42942</v>
      </c>
      <c r="H3589">
        <v>5008</v>
      </c>
      <c r="I3589" t="str">
        <f>VLOOKUP(pipeline!D3589,account,2,FALSE)</f>
        <v>medical</v>
      </c>
      <c r="J3589">
        <f t="shared" si="2643"/>
        <v>1985</v>
      </c>
      <c r="K3589">
        <f t="shared" si="2644"/>
        <v>2741.37</v>
      </c>
      <c r="L3589">
        <f t="shared" si="2645"/>
        <v>9226</v>
      </c>
      <c r="M3589" t="str">
        <f t="shared" si="2646"/>
        <v>United States</v>
      </c>
      <c r="N3589">
        <f t="shared" si="2647"/>
        <v>0</v>
      </c>
      <c r="O3589" t="str">
        <f t="shared" si="2648"/>
        <v>GTX</v>
      </c>
      <c r="P3589">
        <f t="shared" si="2640"/>
        <v>5482</v>
      </c>
      <c r="Q3589" t="str">
        <f t="shared" si="2641"/>
        <v>Summer Sewald</v>
      </c>
      <c r="R3589" t="str">
        <f t="shared" si="2642"/>
        <v>West</v>
      </c>
    </row>
    <row r="3590" spans="1:18">
      <c r="A3590" t="s">
        <v>3754</v>
      </c>
      <c r="B3590" t="s">
        <v>21</v>
      </c>
      <c r="C3590" t="s">
        <v>55</v>
      </c>
      <c r="D3590" t="s">
        <v>170</v>
      </c>
      <c r="E3590" t="s">
        <v>50</v>
      </c>
      <c r="F3590" s="1">
        <v>42932</v>
      </c>
      <c r="G3590" s="1">
        <v>42933</v>
      </c>
      <c r="H3590">
        <v>550</v>
      </c>
      <c r="I3590" t="str">
        <f>VLOOKUP(pipeline!D3590,account,2,FALSE)</f>
        <v>technolgy</v>
      </c>
      <c r="J3590">
        <f t="shared" si="2643"/>
        <v>1987</v>
      </c>
      <c r="K3590">
        <f t="shared" si="2644"/>
        <v>2938.67</v>
      </c>
      <c r="L3590">
        <f t="shared" si="2645"/>
        <v>8775</v>
      </c>
      <c r="M3590" t="str">
        <f t="shared" si="2646"/>
        <v>Panama</v>
      </c>
      <c r="N3590">
        <f t="shared" si="2647"/>
        <v>0</v>
      </c>
      <c r="O3590" t="str">
        <f t="shared" si="2648"/>
        <v>GTX</v>
      </c>
      <c r="P3590">
        <f t="shared" ref="P3590:P3597" si="2649">VLOOKUP(C3590,products,3,FALSE)</f>
        <v>550</v>
      </c>
      <c r="Q3590" t="str">
        <f t="shared" ref="Q3590:Q3597" si="2650">VLOOKUP(B3590,sales,2,FALSE)</f>
        <v>Dustin Brinkmann</v>
      </c>
      <c r="R3590" t="str">
        <f t="shared" ref="R3590:R3597" si="2651">VLOOKUP(B3590,sales,3,FALSE)</f>
        <v>Central</v>
      </c>
    </row>
    <row r="3591" spans="1:18">
      <c r="A3591" t="s">
        <v>3755</v>
      </c>
      <c r="B3591" t="s">
        <v>22</v>
      </c>
      <c r="C3591" t="s">
        <v>55</v>
      </c>
      <c r="D3591" t="s">
        <v>170</v>
      </c>
      <c r="E3591" t="s">
        <v>50</v>
      </c>
      <c r="F3591" s="1">
        <v>42932</v>
      </c>
      <c r="G3591" s="1">
        <v>42981</v>
      </c>
      <c r="H3591">
        <v>574</v>
      </c>
      <c r="I3591" t="str">
        <f>VLOOKUP(pipeline!D3591,account,2,FALSE)</f>
        <v>technolgy</v>
      </c>
      <c r="J3591">
        <f t="shared" si="2643"/>
        <v>1987</v>
      </c>
      <c r="K3591">
        <f t="shared" si="2644"/>
        <v>2938.67</v>
      </c>
      <c r="L3591">
        <f t="shared" si="2645"/>
        <v>8775</v>
      </c>
      <c r="M3591" t="str">
        <f t="shared" si="2646"/>
        <v>Panama</v>
      </c>
      <c r="N3591">
        <f t="shared" si="2647"/>
        <v>0</v>
      </c>
      <c r="O3591" t="str">
        <f t="shared" si="2648"/>
        <v>GTX</v>
      </c>
      <c r="P3591">
        <f t="shared" si="2649"/>
        <v>550</v>
      </c>
      <c r="Q3591" t="str">
        <f t="shared" si="2650"/>
        <v>Dustin Brinkmann</v>
      </c>
      <c r="R3591" t="str">
        <f t="shared" si="2651"/>
        <v>Central</v>
      </c>
    </row>
    <row r="3592" spans="1:18">
      <c r="A3592" t="s">
        <v>3756</v>
      </c>
      <c r="B3592" t="s">
        <v>16</v>
      </c>
      <c r="C3592" t="s">
        <v>57</v>
      </c>
      <c r="D3592" t="s">
        <v>306</v>
      </c>
      <c r="E3592" t="s">
        <v>52</v>
      </c>
      <c r="F3592" s="1">
        <v>42932</v>
      </c>
      <c r="G3592" s="1">
        <v>42940</v>
      </c>
      <c r="H3592">
        <v>0</v>
      </c>
      <c r="I3592" t="str">
        <f>VLOOKUP(pipeline!D3592,account,2,FALSE)</f>
        <v>technolgy</v>
      </c>
      <c r="J3592">
        <f t="shared" si="2643"/>
        <v>1997</v>
      </c>
      <c r="K3592">
        <f t="shared" si="2644"/>
        <v>8170.38</v>
      </c>
      <c r="L3592">
        <f t="shared" si="2645"/>
        <v>16499</v>
      </c>
      <c r="M3592" t="str">
        <f t="shared" si="2646"/>
        <v>Korea</v>
      </c>
      <c r="N3592">
        <f t="shared" si="2647"/>
        <v>0</v>
      </c>
      <c r="O3592" t="str">
        <f t="shared" si="2648"/>
        <v>MG</v>
      </c>
      <c r="P3592">
        <f t="shared" si="2649"/>
        <v>3393</v>
      </c>
      <c r="Q3592" t="str">
        <f t="shared" si="2650"/>
        <v>Celia Rouche</v>
      </c>
      <c r="R3592" t="str">
        <f t="shared" si="2651"/>
        <v>West</v>
      </c>
    </row>
    <row r="3593" spans="1:18">
      <c r="A3593" t="s">
        <v>3757</v>
      </c>
      <c r="B3593" t="s">
        <v>11</v>
      </c>
      <c r="C3593" t="s">
        <v>56</v>
      </c>
      <c r="D3593" t="s">
        <v>191</v>
      </c>
      <c r="E3593" t="s">
        <v>50</v>
      </c>
      <c r="F3593" s="1">
        <v>42932</v>
      </c>
      <c r="G3593" s="1">
        <v>42941</v>
      </c>
      <c r="H3593">
        <v>52</v>
      </c>
      <c r="I3593" t="str">
        <f>VLOOKUP(pipeline!D3593,account,2,FALSE)</f>
        <v>retail</v>
      </c>
      <c r="J3593">
        <f t="shared" si="2643"/>
        <v>2004</v>
      </c>
      <c r="K3593">
        <f t="shared" si="2644"/>
        <v>702.72</v>
      </c>
      <c r="L3593">
        <f t="shared" si="2645"/>
        <v>1831</v>
      </c>
      <c r="M3593" t="str">
        <f t="shared" si="2646"/>
        <v>United States</v>
      </c>
      <c r="N3593">
        <f t="shared" si="2647"/>
        <v>0</v>
      </c>
      <c r="O3593" t="str">
        <f t="shared" si="2648"/>
        <v>MG</v>
      </c>
      <c r="P3593">
        <f t="shared" si="2649"/>
        <v>55</v>
      </c>
      <c r="Q3593" t="str">
        <f t="shared" si="2650"/>
        <v>Cara Losch</v>
      </c>
      <c r="R3593" t="str">
        <f t="shared" si="2651"/>
        <v>East</v>
      </c>
    </row>
    <row r="3594" spans="1:18">
      <c r="A3594" t="s">
        <v>3758</v>
      </c>
      <c r="B3594" t="s">
        <v>41</v>
      </c>
      <c r="C3594" t="s">
        <v>55</v>
      </c>
      <c r="D3594" t="s">
        <v>266</v>
      </c>
      <c r="E3594" t="s">
        <v>50</v>
      </c>
      <c r="F3594" s="1">
        <v>42932</v>
      </c>
      <c r="G3594" s="1">
        <v>42993</v>
      </c>
      <c r="H3594">
        <v>477</v>
      </c>
      <c r="I3594" t="str">
        <f>VLOOKUP(pipeline!D3594,account,2,FALSE)</f>
        <v>finance</v>
      </c>
      <c r="J3594">
        <f t="shared" si="2643"/>
        <v>1993</v>
      </c>
      <c r="K3594">
        <f t="shared" si="2644"/>
        <v>7537.24</v>
      </c>
      <c r="L3594">
        <f t="shared" si="2645"/>
        <v>20293</v>
      </c>
      <c r="M3594" t="str">
        <f t="shared" si="2646"/>
        <v>United States</v>
      </c>
      <c r="N3594">
        <f t="shared" si="2647"/>
        <v>0</v>
      </c>
      <c r="O3594" t="str">
        <f t="shared" si="2648"/>
        <v>GTX</v>
      </c>
      <c r="P3594">
        <f t="shared" si="2649"/>
        <v>550</v>
      </c>
      <c r="Q3594" t="str">
        <f t="shared" si="2650"/>
        <v>Summer Sewald</v>
      </c>
      <c r="R3594" t="str">
        <f t="shared" si="2651"/>
        <v>West</v>
      </c>
    </row>
    <row r="3595" spans="1:18">
      <c r="A3595" t="s">
        <v>3759</v>
      </c>
      <c r="B3595" t="s">
        <v>19</v>
      </c>
      <c r="C3595" t="s">
        <v>55</v>
      </c>
      <c r="D3595" t="s">
        <v>297</v>
      </c>
      <c r="E3595" t="s">
        <v>52</v>
      </c>
      <c r="F3595" s="1">
        <v>42933</v>
      </c>
      <c r="G3595" s="1">
        <v>42942</v>
      </c>
      <c r="H3595">
        <v>0</v>
      </c>
      <c r="I3595" t="str">
        <f>VLOOKUP(pipeline!D3595,account,2,FALSE)</f>
        <v>medical</v>
      </c>
      <c r="J3595">
        <f t="shared" si="2643"/>
        <v>1986</v>
      </c>
      <c r="K3595">
        <f t="shared" si="2644"/>
        <v>647.18</v>
      </c>
      <c r="L3595">
        <f t="shared" si="2645"/>
        <v>1185</v>
      </c>
      <c r="M3595" t="str">
        <f t="shared" si="2646"/>
        <v>Kenya</v>
      </c>
      <c r="N3595">
        <f t="shared" si="2647"/>
        <v>0</v>
      </c>
      <c r="O3595" t="str">
        <f t="shared" si="2648"/>
        <v>GTX</v>
      </c>
      <c r="P3595">
        <f t="shared" si="2649"/>
        <v>550</v>
      </c>
      <c r="Q3595" t="str">
        <f t="shared" si="2650"/>
        <v>Dustin Brinkmann</v>
      </c>
      <c r="R3595" t="str">
        <f t="shared" si="2651"/>
        <v>Central</v>
      </c>
    </row>
    <row r="3596" spans="1:18">
      <c r="A3596" t="s">
        <v>3760</v>
      </c>
      <c r="B3596" t="s">
        <v>19</v>
      </c>
      <c r="C3596" t="s">
        <v>56</v>
      </c>
      <c r="D3596" t="s">
        <v>442</v>
      </c>
      <c r="E3596" t="s">
        <v>52</v>
      </c>
      <c r="F3596" s="1">
        <v>42933</v>
      </c>
      <c r="G3596" s="1">
        <v>42938</v>
      </c>
      <c r="H3596">
        <v>0</v>
      </c>
      <c r="I3596" t="str">
        <f>VLOOKUP(pipeline!D3596,account,2,FALSE)</f>
        <v>retail</v>
      </c>
      <c r="J3596">
        <f t="shared" si="2643"/>
        <v>1988</v>
      </c>
      <c r="K3596">
        <f t="shared" si="2644"/>
        <v>1376.8</v>
      </c>
      <c r="L3596">
        <f t="shared" si="2645"/>
        <v>1165</v>
      </c>
      <c r="M3596" t="str">
        <f t="shared" si="2646"/>
        <v>Belgium</v>
      </c>
      <c r="N3596">
        <f t="shared" si="2647"/>
        <v>0</v>
      </c>
      <c r="O3596" t="str">
        <f t="shared" si="2648"/>
        <v>MG</v>
      </c>
      <c r="P3596">
        <f t="shared" si="2649"/>
        <v>55</v>
      </c>
      <c r="Q3596" t="str">
        <f t="shared" si="2650"/>
        <v>Dustin Brinkmann</v>
      </c>
      <c r="R3596" t="str">
        <f t="shared" si="2651"/>
        <v>Central</v>
      </c>
    </row>
    <row r="3597" spans="1:18">
      <c r="A3597" t="s">
        <v>3761</v>
      </c>
      <c r="B3597" t="s">
        <v>31</v>
      </c>
      <c r="C3597" t="s">
        <v>55</v>
      </c>
      <c r="D3597" t="s">
        <v>191</v>
      </c>
      <c r="E3597" t="s">
        <v>53</v>
      </c>
      <c r="F3597" s="1">
        <v>42933</v>
      </c>
      <c r="I3597" t="str">
        <f>VLOOKUP(pipeline!D3597,account,2,FALSE)</f>
        <v>retail</v>
      </c>
      <c r="J3597">
        <f t="shared" si="2643"/>
        <v>2004</v>
      </c>
      <c r="K3597">
        <f t="shared" si="2644"/>
        <v>702.72</v>
      </c>
      <c r="L3597">
        <f t="shared" si="2645"/>
        <v>1831</v>
      </c>
      <c r="M3597" t="str">
        <f t="shared" si="2646"/>
        <v>United States</v>
      </c>
      <c r="N3597">
        <f t="shared" si="2647"/>
        <v>0</v>
      </c>
      <c r="O3597" t="str">
        <f t="shared" si="2648"/>
        <v>GTX</v>
      </c>
      <c r="P3597">
        <f t="shared" si="2649"/>
        <v>550</v>
      </c>
      <c r="Q3597" t="str">
        <f t="shared" si="2650"/>
        <v>Rocco Neubert</v>
      </c>
      <c r="R3597" t="str">
        <f t="shared" si="2651"/>
        <v>East</v>
      </c>
    </row>
    <row r="3598" spans="1:18">
      <c r="A3598" t="s">
        <v>3762</v>
      </c>
      <c r="B3598" t="s">
        <v>32</v>
      </c>
      <c r="C3598" t="s">
        <v>57</v>
      </c>
      <c r="D3598" t="s">
        <v>164</v>
      </c>
      <c r="E3598" t="s">
        <v>52</v>
      </c>
      <c r="F3598" s="1">
        <v>42933</v>
      </c>
      <c r="G3598" s="1">
        <v>42944</v>
      </c>
      <c r="H3598">
        <v>0</v>
      </c>
      <c r="I3598" t="str">
        <f>VLOOKUP(pipeline!D3598,account,2,FALSE)</f>
        <v>medical</v>
      </c>
      <c r="J3598">
        <f t="shared" ref="J3598:J3605" si="2652">VLOOKUP(D3598,account,3,FALSE)</f>
        <v>1994</v>
      </c>
      <c r="K3598">
        <f t="shared" ref="K3598:K3605" si="2653">VLOOKUP(D3598,account,4,FALSE)</f>
        <v>2818.38</v>
      </c>
      <c r="L3598">
        <f t="shared" ref="L3598:L3605" si="2654">VLOOKUP(D3598,account,5,FALSE)</f>
        <v>6290</v>
      </c>
      <c r="M3598" t="str">
        <f t="shared" ref="M3598:M3605" si="2655">VLOOKUP(D3598,account,6,FALSE)</f>
        <v>United States</v>
      </c>
      <c r="N3598">
        <f t="shared" ref="N3598:N3605" si="2656">VLOOKUP(D3598,accounts,7,FALSE)</f>
        <v>0</v>
      </c>
      <c r="O3598" t="str">
        <f t="shared" ref="O3598:O3605" si="2657">VLOOKUP(C3598,products,2,FALSE)</f>
        <v>MG</v>
      </c>
      <c r="P3598">
        <f t="shared" ref="P3598:P3603" si="2658">VLOOKUP(C3598,products,3,FALSE)</f>
        <v>3393</v>
      </c>
      <c r="Q3598" t="str">
        <f t="shared" ref="Q3598:Q3603" si="2659">VLOOKUP(B3598,sales,2,FALSE)</f>
        <v>Rocco Neubert</v>
      </c>
      <c r="R3598" t="str">
        <f t="shared" ref="R3598:R3603" si="2660">VLOOKUP(B3598,sales,3,FALSE)</f>
        <v>East</v>
      </c>
    </row>
    <row r="3599" spans="1:18">
      <c r="A3599" t="s">
        <v>3763</v>
      </c>
      <c r="B3599" t="s">
        <v>32</v>
      </c>
      <c r="C3599" t="s">
        <v>58</v>
      </c>
      <c r="D3599" t="s">
        <v>223</v>
      </c>
      <c r="E3599" t="s">
        <v>50</v>
      </c>
      <c r="F3599" s="1">
        <v>42933</v>
      </c>
      <c r="G3599" s="1">
        <v>42936</v>
      </c>
      <c r="H3599">
        <v>1202</v>
      </c>
      <c r="I3599" t="str">
        <f>VLOOKUP(pipeline!D3599,account,2,FALSE)</f>
        <v>retail</v>
      </c>
      <c r="J3599">
        <f t="shared" si="2652"/>
        <v>2003</v>
      </c>
      <c r="K3599">
        <f t="shared" si="2653"/>
        <v>1419.98</v>
      </c>
      <c r="L3599">
        <f t="shared" si="2654"/>
        <v>4018</v>
      </c>
      <c r="M3599" t="str">
        <f t="shared" si="2655"/>
        <v>United States</v>
      </c>
      <c r="N3599">
        <f t="shared" si="2656"/>
        <v>0</v>
      </c>
      <c r="O3599" t="str">
        <f t="shared" si="2657"/>
        <v>GTX</v>
      </c>
      <c r="P3599">
        <f t="shared" si="2658"/>
        <v>1096</v>
      </c>
      <c r="Q3599" t="str">
        <f t="shared" si="2659"/>
        <v>Rocco Neubert</v>
      </c>
      <c r="R3599" t="str">
        <f t="shared" si="2660"/>
        <v>East</v>
      </c>
    </row>
    <row r="3600" spans="1:18">
      <c r="A3600" t="s">
        <v>3764</v>
      </c>
      <c r="B3600" t="s">
        <v>20</v>
      </c>
      <c r="C3600" t="s">
        <v>57</v>
      </c>
      <c r="D3600" t="s">
        <v>241</v>
      </c>
      <c r="E3600" t="s">
        <v>52</v>
      </c>
      <c r="F3600" s="1">
        <v>42933</v>
      </c>
      <c r="G3600" s="1">
        <v>42952</v>
      </c>
      <c r="H3600">
        <v>0</v>
      </c>
      <c r="I3600" t="str">
        <f>VLOOKUP(pipeline!D3600,account,2,FALSE)</f>
        <v>finance</v>
      </c>
      <c r="J3600">
        <f t="shared" si="2652"/>
        <v>1991</v>
      </c>
      <c r="K3600">
        <f t="shared" si="2653"/>
        <v>2819.5</v>
      </c>
      <c r="L3600">
        <f t="shared" si="2654"/>
        <v>7227</v>
      </c>
      <c r="M3600" t="str">
        <f t="shared" si="2655"/>
        <v>United States</v>
      </c>
      <c r="N3600" t="str">
        <f t="shared" si="2656"/>
        <v>Golddex</v>
      </c>
      <c r="O3600" t="str">
        <f t="shared" si="2657"/>
        <v>MG</v>
      </c>
      <c r="P3600">
        <f t="shared" si="2658"/>
        <v>3393</v>
      </c>
      <c r="Q3600" t="str">
        <f t="shared" si="2659"/>
        <v>Dustin Brinkmann</v>
      </c>
      <c r="R3600" t="str">
        <f t="shared" si="2660"/>
        <v>Central</v>
      </c>
    </row>
    <row r="3601" spans="1:18">
      <c r="A3601" t="s">
        <v>3765</v>
      </c>
      <c r="B3601" t="s">
        <v>20</v>
      </c>
      <c r="C3601" t="s">
        <v>56</v>
      </c>
      <c r="D3601" t="s">
        <v>241</v>
      </c>
      <c r="E3601" t="s">
        <v>50</v>
      </c>
      <c r="F3601" s="1">
        <v>42933</v>
      </c>
      <c r="G3601" s="1">
        <v>43042</v>
      </c>
      <c r="H3601">
        <v>51</v>
      </c>
      <c r="I3601" t="str">
        <f>VLOOKUP(pipeline!D3601,account,2,FALSE)</f>
        <v>finance</v>
      </c>
      <c r="J3601">
        <f t="shared" si="2652"/>
        <v>1991</v>
      </c>
      <c r="K3601">
        <f t="shared" si="2653"/>
        <v>2819.5</v>
      </c>
      <c r="L3601">
        <f t="shared" si="2654"/>
        <v>7227</v>
      </c>
      <c r="M3601" t="str">
        <f t="shared" si="2655"/>
        <v>United States</v>
      </c>
      <c r="N3601" t="str">
        <f t="shared" si="2656"/>
        <v>Golddex</v>
      </c>
      <c r="O3601" t="str">
        <f t="shared" si="2657"/>
        <v>MG</v>
      </c>
      <c r="P3601">
        <f t="shared" si="2658"/>
        <v>55</v>
      </c>
      <c r="Q3601" t="str">
        <f t="shared" si="2659"/>
        <v>Dustin Brinkmann</v>
      </c>
      <c r="R3601" t="str">
        <f t="shared" si="2660"/>
        <v>Central</v>
      </c>
    </row>
    <row r="3602" spans="1:18">
      <c r="A3602" t="s">
        <v>3766</v>
      </c>
      <c r="B3602" t="s">
        <v>33</v>
      </c>
      <c r="C3602" t="s">
        <v>58</v>
      </c>
      <c r="D3602" t="s">
        <v>174</v>
      </c>
      <c r="E3602" t="s">
        <v>52</v>
      </c>
      <c r="F3602" s="1">
        <v>42933</v>
      </c>
      <c r="G3602" s="1">
        <v>42934</v>
      </c>
      <c r="H3602">
        <v>0</v>
      </c>
      <c r="I3602" t="str">
        <f>VLOOKUP(pipeline!D3602,account,2,FALSE)</f>
        <v>software</v>
      </c>
      <c r="J3602">
        <f t="shared" si="2652"/>
        <v>1982</v>
      </c>
      <c r="K3602">
        <f t="shared" si="2653"/>
        <v>11698.03</v>
      </c>
      <c r="L3602">
        <f t="shared" si="2654"/>
        <v>34288</v>
      </c>
      <c r="M3602" t="str">
        <f t="shared" si="2655"/>
        <v>United States</v>
      </c>
      <c r="N3602">
        <f t="shared" si="2656"/>
        <v>0</v>
      </c>
      <c r="O3602" t="str">
        <f t="shared" si="2657"/>
        <v>GTX</v>
      </c>
      <c r="P3602">
        <f t="shared" si="2658"/>
        <v>1096</v>
      </c>
      <c r="Q3602" t="str">
        <f t="shared" si="2659"/>
        <v>Rocco Neubert</v>
      </c>
      <c r="R3602" t="str">
        <f t="shared" si="2660"/>
        <v>East</v>
      </c>
    </row>
    <row r="3603" spans="1:18">
      <c r="A3603" t="s">
        <v>3767</v>
      </c>
      <c r="B3603" t="s">
        <v>25</v>
      </c>
      <c r="C3603" t="s">
        <v>58</v>
      </c>
      <c r="D3603" t="s">
        <v>158</v>
      </c>
      <c r="E3603" t="s">
        <v>52</v>
      </c>
      <c r="F3603" s="1">
        <v>42933</v>
      </c>
      <c r="G3603" s="1">
        <v>42934</v>
      </c>
      <c r="H3603">
        <v>0</v>
      </c>
      <c r="I3603" t="str">
        <f>VLOOKUP(pipeline!D3603,account,2,FALSE)</f>
        <v>finance</v>
      </c>
      <c r="J3603">
        <f t="shared" si="2652"/>
        <v>2006</v>
      </c>
      <c r="K3603">
        <f t="shared" si="2653"/>
        <v>1102.43</v>
      </c>
      <c r="L3603">
        <f t="shared" si="2654"/>
        <v>1759</v>
      </c>
      <c r="M3603" t="str">
        <f t="shared" si="2655"/>
        <v>United States</v>
      </c>
      <c r="N3603">
        <f t="shared" si="2656"/>
        <v>0</v>
      </c>
      <c r="O3603" t="str">
        <f t="shared" si="2657"/>
        <v>GTX</v>
      </c>
      <c r="P3603">
        <f t="shared" si="2658"/>
        <v>1096</v>
      </c>
      <c r="Q3603" t="str">
        <f t="shared" si="2659"/>
        <v>Melvin Marxen</v>
      </c>
      <c r="R3603" t="str">
        <f t="shared" si="2660"/>
        <v>Central</v>
      </c>
    </row>
    <row r="3604" spans="1:18">
      <c r="A3604" t="s">
        <v>3768</v>
      </c>
      <c r="B3604" t="s">
        <v>25</v>
      </c>
      <c r="C3604" t="s">
        <v>58</v>
      </c>
      <c r="D3604" t="s">
        <v>238</v>
      </c>
      <c r="E3604" t="s">
        <v>50</v>
      </c>
      <c r="F3604" s="1">
        <v>42933</v>
      </c>
      <c r="G3604" s="1">
        <v>42994</v>
      </c>
      <c r="H3604">
        <v>1203</v>
      </c>
      <c r="I3604" t="str">
        <f>VLOOKUP(pipeline!D3604,account,2,FALSE)</f>
        <v>marketing</v>
      </c>
      <c r="J3604">
        <f t="shared" si="2652"/>
        <v>2012</v>
      </c>
      <c r="K3604">
        <f t="shared" si="2653"/>
        <v>45.39</v>
      </c>
      <c r="L3604">
        <f t="shared" si="2654"/>
        <v>100</v>
      </c>
      <c r="M3604" t="str">
        <f t="shared" si="2655"/>
        <v>United States</v>
      </c>
      <c r="N3604" t="str">
        <f t="shared" si="2656"/>
        <v>Inity</v>
      </c>
      <c r="O3604" t="str">
        <f t="shared" si="2657"/>
        <v>GTX</v>
      </c>
      <c r="P3604">
        <f>VLOOKUP(C3604,products,3,FALSE)</f>
        <v>1096</v>
      </c>
      <c r="Q3604" t="str">
        <f>VLOOKUP(B3604,sales,2,FALSE)</f>
        <v>Melvin Marxen</v>
      </c>
      <c r="R3604" t="str">
        <f>VLOOKUP(B3604,sales,3,FALSE)</f>
        <v>Central</v>
      </c>
    </row>
    <row r="3605" spans="1:18">
      <c r="A3605" t="s">
        <v>3769</v>
      </c>
      <c r="B3605" t="s">
        <v>34</v>
      </c>
      <c r="C3605" t="s">
        <v>59</v>
      </c>
      <c r="D3605" t="s">
        <v>245</v>
      </c>
      <c r="E3605" t="s">
        <v>50</v>
      </c>
      <c r="F3605" s="1">
        <v>42933</v>
      </c>
      <c r="G3605" s="1">
        <v>42986</v>
      </c>
      <c r="H3605">
        <v>6205</v>
      </c>
      <c r="I3605" t="str">
        <f>VLOOKUP(pipeline!D3605,account,2,FALSE)</f>
        <v>retail</v>
      </c>
      <c r="J3605">
        <f t="shared" si="2652"/>
        <v>1990</v>
      </c>
      <c r="K3605">
        <f t="shared" si="2653"/>
        <v>2520.83</v>
      </c>
      <c r="L3605">
        <f t="shared" si="2654"/>
        <v>3502</v>
      </c>
      <c r="M3605" t="str">
        <f t="shared" si="2655"/>
        <v>United States</v>
      </c>
      <c r="N3605">
        <f t="shared" si="2656"/>
        <v>0</v>
      </c>
      <c r="O3605" t="str">
        <f t="shared" si="2657"/>
        <v>GTX</v>
      </c>
      <c r="P3605">
        <f>VLOOKUP(C3605,products,3,FALSE)</f>
        <v>5482</v>
      </c>
      <c r="Q3605" t="str">
        <f>VLOOKUP(B3605,sales,2,FALSE)</f>
        <v>Rocco Neubert</v>
      </c>
      <c r="R3605" t="str">
        <f>VLOOKUP(B3605,sales,3,FALSE)</f>
        <v>East</v>
      </c>
    </row>
    <row r="3606" spans="1:18">
      <c r="A3606" t="s">
        <v>3770</v>
      </c>
      <c r="B3606" t="s">
        <v>13</v>
      </c>
      <c r="C3606" t="s">
        <v>59</v>
      </c>
      <c r="D3606" t="s">
        <v>101</v>
      </c>
      <c r="E3606" t="s">
        <v>52</v>
      </c>
      <c r="F3606" s="1">
        <v>42933</v>
      </c>
      <c r="G3606" s="1">
        <v>42950</v>
      </c>
      <c r="H3606">
        <v>0</v>
      </c>
      <c r="I3606" t="str">
        <f>VLOOKUP(pipeline!D3606,account,2,FALSE)</f>
        <v>telecommunications</v>
      </c>
      <c r="J3606">
        <f t="shared" ref="J3606:J3631" si="2661">VLOOKUP(D3606,account,3,FALSE)</f>
        <v>1999</v>
      </c>
      <c r="K3606">
        <f t="shared" ref="K3606:K3631" si="2662">VLOOKUP(D3606,account,4,FALSE)</f>
        <v>1699.85</v>
      </c>
      <c r="L3606">
        <f t="shared" ref="L3606:L3631" si="2663">VLOOKUP(D3606,account,5,FALSE)</f>
        <v>5108</v>
      </c>
      <c r="M3606" t="str">
        <f t="shared" ref="M3606:M3631" si="2664">VLOOKUP(D3606,account,6,FALSE)</f>
        <v>United States</v>
      </c>
      <c r="N3606">
        <f t="shared" ref="N3606:N3631" si="2665">VLOOKUP(D3606,accounts,7,FALSE)</f>
        <v>0</v>
      </c>
      <c r="O3606" t="str">
        <f t="shared" ref="O3606:O3631" si="2666">VLOOKUP(C3606,products,2,FALSE)</f>
        <v>GTX</v>
      </c>
      <c r="P3606">
        <f>VLOOKUP(C3606,products,3,FALSE)</f>
        <v>5482</v>
      </c>
      <c r="Q3606" t="str">
        <f>VLOOKUP(B3606,sales,2,FALSE)</f>
        <v>Celia Rouche</v>
      </c>
      <c r="R3606" t="str">
        <f>VLOOKUP(B3606,sales,3,FALSE)</f>
        <v>West</v>
      </c>
    </row>
    <row r="3607" spans="1:18">
      <c r="A3607" t="s">
        <v>3771</v>
      </c>
      <c r="B3607" t="s">
        <v>14</v>
      </c>
      <c r="C3607" t="s">
        <v>57</v>
      </c>
      <c r="D3607" t="s">
        <v>93</v>
      </c>
      <c r="E3607" t="s">
        <v>50</v>
      </c>
      <c r="F3607" s="1">
        <v>42933</v>
      </c>
      <c r="G3607" s="1">
        <v>42940</v>
      </c>
      <c r="H3607">
        <v>3363</v>
      </c>
      <c r="I3607" t="str">
        <f>VLOOKUP(pipeline!D3607,account,2,FALSE)</f>
        <v>entertainment</v>
      </c>
      <c r="J3607">
        <f t="shared" si="2661"/>
        <v>1993</v>
      </c>
      <c r="K3607">
        <f t="shared" si="2662"/>
        <v>4269.9</v>
      </c>
      <c r="L3607">
        <f t="shared" si="2663"/>
        <v>6472</v>
      </c>
      <c r="M3607" t="str">
        <f t="shared" si="2664"/>
        <v>United States</v>
      </c>
      <c r="N3607" t="str">
        <f t="shared" si="2665"/>
        <v>Massive Dynamic</v>
      </c>
      <c r="O3607" t="str">
        <f t="shared" si="2666"/>
        <v>MG</v>
      </c>
      <c r="P3607">
        <f>VLOOKUP(C3607,products,3,FALSE)</f>
        <v>3393</v>
      </c>
      <c r="Q3607" t="str">
        <f>VLOOKUP(B3607,sales,2,FALSE)</f>
        <v>Celia Rouche</v>
      </c>
      <c r="R3607" t="str">
        <f>VLOOKUP(B3607,sales,3,FALSE)</f>
        <v>West</v>
      </c>
    </row>
    <row r="3608" spans="1:18">
      <c r="A3608" t="s">
        <v>3772</v>
      </c>
      <c r="B3608" t="s">
        <v>14</v>
      </c>
      <c r="C3608" t="s">
        <v>57</v>
      </c>
      <c r="D3608" t="s">
        <v>210</v>
      </c>
      <c r="E3608" t="s">
        <v>50</v>
      </c>
      <c r="F3608" s="1">
        <v>42933</v>
      </c>
      <c r="G3608" s="1">
        <v>43042</v>
      </c>
      <c r="H3608">
        <v>3700</v>
      </c>
      <c r="I3608" t="str">
        <f>VLOOKUP(pipeline!D3608,account,2,FALSE)</f>
        <v>technolgy</v>
      </c>
      <c r="J3608">
        <f t="shared" si="2661"/>
        <v>1980</v>
      </c>
      <c r="K3608">
        <f t="shared" si="2662"/>
        <v>7708.38</v>
      </c>
      <c r="L3608">
        <f t="shared" si="2663"/>
        <v>13756</v>
      </c>
      <c r="M3608" t="str">
        <f t="shared" si="2664"/>
        <v>United States</v>
      </c>
      <c r="N3608">
        <f t="shared" si="2665"/>
        <v>0</v>
      </c>
      <c r="O3608" t="str">
        <f t="shared" si="2666"/>
        <v>MG</v>
      </c>
      <c r="P3608">
        <f>VLOOKUP(C3608,products,3,FALSE)</f>
        <v>3393</v>
      </c>
      <c r="Q3608" t="str">
        <f>VLOOKUP(B3608,sales,2,FALSE)</f>
        <v>Celia Rouche</v>
      </c>
      <c r="R3608" t="str">
        <f>VLOOKUP(B3608,sales,3,FALSE)</f>
        <v>West</v>
      </c>
    </row>
    <row r="3609" spans="1:18">
      <c r="A3609" t="s">
        <v>3773</v>
      </c>
      <c r="B3609" t="s">
        <v>27</v>
      </c>
      <c r="C3609" t="s">
        <v>55</v>
      </c>
      <c r="D3609" t="s">
        <v>85</v>
      </c>
      <c r="E3609" t="s">
        <v>50</v>
      </c>
      <c r="F3609" s="1">
        <v>42933</v>
      </c>
      <c r="G3609" s="1">
        <v>43001</v>
      </c>
      <c r="H3609">
        <v>546</v>
      </c>
      <c r="I3609" t="str">
        <f>VLOOKUP(pipeline!D3609,account,2,FALSE)</f>
        <v>software</v>
      </c>
      <c r="J3609">
        <f t="shared" si="2661"/>
        <v>1998</v>
      </c>
      <c r="K3609">
        <f t="shared" si="2662"/>
        <v>2714.9</v>
      </c>
      <c r="L3609">
        <f t="shared" si="2663"/>
        <v>2641</v>
      </c>
      <c r="M3609" t="str">
        <f t="shared" si="2664"/>
        <v>United States</v>
      </c>
      <c r="N3609" t="str">
        <f t="shared" si="2665"/>
        <v>Acme Corporation</v>
      </c>
      <c r="O3609" t="str">
        <f t="shared" si="2666"/>
        <v>GTX</v>
      </c>
      <c r="P3609">
        <f t="shared" ref="P3609:P3619" si="2667">VLOOKUP(C3609,products,3,FALSE)</f>
        <v>550</v>
      </c>
      <c r="Q3609" t="str">
        <f t="shared" ref="Q3609:Q3619" si="2668">VLOOKUP(B3609,sales,2,FALSE)</f>
        <v>Melvin Marxen</v>
      </c>
      <c r="R3609" t="str">
        <f t="shared" ref="R3609:R3619" si="2669">VLOOKUP(B3609,sales,3,FALSE)</f>
        <v>Central</v>
      </c>
    </row>
    <row r="3610" spans="1:18">
      <c r="A3610" t="s">
        <v>3774</v>
      </c>
      <c r="B3610" t="s">
        <v>27</v>
      </c>
      <c r="C3610" t="s">
        <v>55</v>
      </c>
      <c r="D3610" t="s">
        <v>184</v>
      </c>
      <c r="E3610" t="s">
        <v>50</v>
      </c>
      <c r="F3610" s="1">
        <v>42933</v>
      </c>
      <c r="G3610" s="1">
        <v>42940</v>
      </c>
      <c r="H3610">
        <v>617</v>
      </c>
      <c r="I3610" t="str">
        <f>VLOOKUP(pipeline!D3610,account,2,FALSE)</f>
        <v>retail</v>
      </c>
      <c r="J3610">
        <f t="shared" si="2661"/>
        <v>1995</v>
      </c>
      <c r="K3610">
        <f t="shared" si="2662"/>
        <v>332.43</v>
      </c>
      <c r="L3610">
        <f t="shared" si="2663"/>
        <v>799</v>
      </c>
      <c r="M3610" t="str">
        <f t="shared" si="2664"/>
        <v>United States</v>
      </c>
      <c r="N3610">
        <f t="shared" si="2665"/>
        <v>0</v>
      </c>
      <c r="O3610" t="str">
        <f t="shared" si="2666"/>
        <v>GTX</v>
      </c>
      <c r="P3610">
        <f t="shared" si="2667"/>
        <v>550</v>
      </c>
      <c r="Q3610" t="str">
        <f t="shared" si="2668"/>
        <v>Melvin Marxen</v>
      </c>
      <c r="R3610" t="str">
        <f t="shared" si="2669"/>
        <v>Central</v>
      </c>
    </row>
    <row r="3611" spans="1:18">
      <c r="A3611" t="s">
        <v>3775</v>
      </c>
      <c r="B3611" t="s">
        <v>27</v>
      </c>
      <c r="C3611" t="s">
        <v>55</v>
      </c>
      <c r="D3611" t="s">
        <v>117</v>
      </c>
      <c r="E3611" t="s">
        <v>50</v>
      </c>
      <c r="F3611" s="1">
        <v>42933</v>
      </c>
      <c r="G3611" s="1">
        <v>42942</v>
      </c>
      <c r="H3611">
        <v>490</v>
      </c>
      <c r="I3611" t="str">
        <f>VLOOKUP(pipeline!D3611,account,2,FALSE)</f>
        <v>services</v>
      </c>
      <c r="J3611">
        <f t="shared" si="2661"/>
        <v>1997</v>
      </c>
      <c r="K3611">
        <f t="shared" si="2662"/>
        <v>2041.73</v>
      </c>
      <c r="L3611">
        <f t="shared" si="2663"/>
        <v>5276</v>
      </c>
      <c r="M3611" t="str">
        <f t="shared" si="2664"/>
        <v>United States</v>
      </c>
      <c r="N3611">
        <f t="shared" si="2665"/>
        <v>0</v>
      </c>
      <c r="O3611" t="str">
        <f t="shared" si="2666"/>
        <v>GTX</v>
      </c>
      <c r="P3611">
        <f t="shared" si="2667"/>
        <v>550</v>
      </c>
      <c r="Q3611" t="str">
        <f t="shared" si="2668"/>
        <v>Melvin Marxen</v>
      </c>
      <c r="R3611" t="str">
        <f t="shared" si="2669"/>
        <v>Central</v>
      </c>
    </row>
    <row r="3612" spans="1:18">
      <c r="A3612" t="s">
        <v>3776</v>
      </c>
      <c r="B3612" t="s">
        <v>38</v>
      </c>
      <c r="C3612" t="s">
        <v>55</v>
      </c>
      <c r="D3612" t="s">
        <v>210</v>
      </c>
      <c r="E3612" t="s">
        <v>52</v>
      </c>
      <c r="F3612" s="1">
        <v>42933</v>
      </c>
      <c r="G3612" s="1">
        <v>42935</v>
      </c>
      <c r="H3612">
        <v>0</v>
      </c>
      <c r="I3612" t="str">
        <f>VLOOKUP(pipeline!D3612,account,2,FALSE)</f>
        <v>technolgy</v>
      </c>
      <c r="J3612">
        <f t="shared" si="2661"/>
        <v>1980</v>
      </c>
      <c r="K3612">
        <f t="shared" si="2662"/>
        <v>7708.38</v>
      </c>
      <c r="L3612">
        <f t="shared" si="2663"/>
        <v>13756</v>
      </c>
      <c r="M3612" t="str">
        <f t="shared" si="2664"/>
        <v>United States</v>
      </c>
      <c r="N3612">
        <f t="shared" si="2665"/>
        <v>0</v>
      </c>
      <c r="O3612" t="str">
        <f t="shared" si="2666"/>
        <v>GTX</v>
      </c>
      <c r="P3612">
        <f t="shared" si="2667"/>
        <v>550</v>
      </c>
      <c r="Q3612" t="str">
        <f t="shared" si="2668"/>
        <v>Summer Sewald</v>
      </c>
      <c r="R3612" t="str">
        <f t="shared" si="2669"/>
        <v>West</v>
      </c>
    </row>
    <row r="3613" spans="1:18">
      <c r="A3613" t="s">
        <v>3777</v>
      </c>
      <c r="B3613" t="s">
        <v>38</v>
      </c>
      <c r="C3613" t="s">
        <v>55</v>
      </c>
      <c r="D3613" t="s">
        <v>176</v>
      </c>
      <c r="E3613" t="s">
        <v>52</v>
      </c>
      <c r="F3613" s="1">
        <v>42933</v>
      </c>
      <c r="G3613" s="1">
        <v>42937</v>
      </c>
      <c r="H3613">
        <v>0</v>
      </c>
      <c r="I3613" t="str">
        <f>VLOOKUP(pipeline!D3613,account,2,FALSE)</f>
        <v>services</v>
      </c>
      <c r="J3613">
        <f t="shared" si="2661"/>
        <v>1987</v>
      </c>
      <c r="K3613">
        <f t="shared" si="2662"/>
        <v>405.59</v>
      </c>
      <c r="L3613">
        <f t="shared" si="2663"/>
        <v>1179</v>
      </c>
      <c r="M3613" t="str">
        <f t="shared" si="2664"/>
        <v>Brazil</v>
      </c>
      <c r="N3613" t="str">
        <f t="shared" si="2665"/>
        <v>Warephase</v>
      </c>
      <c r="O3613" t="str">
        <f t="shared" si="2666"/>
        <v>GTX</v>
      </c>
      <c r="P3613">
        <f t="shared" si="2667"/>
        <v>550</v>
      </c>
      <c r="Q3613" t="str">
        <f t="shared" si="2668"/>
        <v>Summer Sewald</v>
      </c>
      <c r="R3613" t="str">
        <f t="shared" si="2669"/>
        <v>West</v>
      </c>
    </row>
    <row r="3614" spans="1:18">
      <c r="A3614" t="s">
        <v>3778</v>
      </c>
      <c r="B3614" t="s">
        <v>39</v>
      </c>
      <c r="C3614" t="s">
        <v>57</v>
      </c>
      <c r="D3614" t="s">
        <v>174</v>
      </c>
      <c r="E3614" t="s">
        <v>50</v>
      </c>
      <c r="F3614" s="1">
        <v>42933</v>
      </c>
      <c r="G3614" s="1">
        <v>42942</v>
      </c>
      <c r="H3614">
        <v>3665</v>
      </c>
      <c r="I3614" t="str">
        <f>VLOOKUP(pipeline!D3614,account,2,FALSE)</f>
        <v>software</v>
      </c>
      <c r="J3614">
        <f t="shared" si="2661"/>
        <v>1982</v>
      </c>
      <c r="K3614">
        <f t="shared" si="2662"/>
        <v>11698.03</v>
      </c>
      <c r="L3614">
        <f t="shared" si="2663"/>
        <v>34288</v>
      </c>
      <c r="M3614" t="str">
        <f t="shared" si="2664"/>
        <v>United States</v>
      </c>
      <c r="N3614">
        <f t="shared" si="2665"/>
        <v>0</v>
      </c>
      <c r="O3614" t="str">
        <f t="shared" si="2666"/>
        <v>MG</v>
      </c>
      <c r="P3614">
        <f t="shared" si="2667"/>
        <v>3393</v>
      </c>
      <c r="Q3614" t="str">
        <f t="shared" si="2668"/>
        <v>Summer Sewald</v>
      </c>
      <c r="R3614" t="str">
        <f t="shared" si="2669"/>
        <v>West</v>
      </c>
    </row>
    <row r="3615" spans="1:18">
      <c r="A3615" t="s">
        <v>3779</v>
      </c>
      <c r="B3615" t="s">
        <v>21</v>
      </c>
      <c r="C3615" t="s">
        <v>58</v>
      </c>
      <c r="D3615" t="s">
        <v>117</v>
      </c>
      <c r="E3615" t="s">
        <v>52</v>
      </c>
      <c r="F3615" s="1">
        <v>42933</v>
      </c>
      <c r="G3615" s="1">
        <v>42940</v>
      </c>
      <c r="H3615">
        <v>0</v>
      </c>
      <c r="I3615" t="str">
        <f>VLOOKUP(pipeline!D3615,account,2,FALSE)</f>
        <v>services</v>
      </c>
      <c r="J3615">
        <f t="shared" si="2661"/>
        <v>1997</v>
      </c>
      <c r="K3615">
        <f t="shared" si="2662"/>
        <v>2041.73</v>
      </c>
      <c r="L3615">
        <f t="shared" si="2663"/>
        <v>5276</v>
      </c>
      <c r="M3615" t="str">
        <f t="shared" si="2664"/>
        <v>United States</v>
      </c>
      <c r="N3615">
        <f t="shared" si="2665"/>
        <v>0</v>
      </c>
      <c r="O3615" t="str">
        <f t="shared" si="2666"/>
        <v>GTX</v>
      </c>
      <c r="P3615">
        <f t="shared" si="2667"/>
        <v>1096</v>
      </c>
      <c r="Q3615" t="str">
        <f t="shared" si="2668"/>
        <v>Dustin Brinkmann</v>
      </c>
      <c r="R3615" t="str">
        <f t="shared" si="2669"/>
        <v>Central</v>
      </c>
    </row>
    <row r="3616" spans="1:18">
      <c r="A3616" t="s">
        <v>3780</v>
      </c>
      <c r="B3616" t="s">
        <v>15</v>
      </c>
      <c r="C3616" t="s">
        <v>57</v>
      </c>
      <c r="D3616" t="s">
        <v>87</v>
      </c>
      <c r="E3616" t="s">
        <v>52</v>
      </c>
      <c r="F3616" s="1">
        <v>42933</v>
      </c>
      <c r="G3616" s="1">
        <v>42934</v>
      </c>
      <c r="H3616">
        <v>0</v>
      </c>
      <c r="I3616" t="str">
        <f>VLOOKUP(pipeline!D3616,account,2,FALSE)</f>
        <v>services</v>
      </c>
      <c r="J3616">
        <f t="shared" si="2661"/>
        <v>1982</v>
      </c>
      <c r="K3616">
        <f t="shared" si="2662"/>
        <v>792.46</v>
      </c>
      <c r="L3616">
        <f t="shared" si="2663"/>
        <v>1299</v>
      </c>
      <c r="M3616" t="str">
        <f t="shared" si="2664"/>
        <v>United States</v>
      </c>
      <c r="N3616">
        <f t="shared" si="2665"/>
        <v>0</v>
      </c>
      <c r="O3616" t="str">
        <f t="shared" si="2666"/>
        <v>MG</v>
      </c>
      <c r="P3616">
        <f t="shared" si="2667"/>
        <v>3393</v>
      </c>
      <c r="Q3616" t="str">
        <f t="shared" si="2668"/>
        <v>Celia Rouche</v>
      </c>
      <c r="R3616" t="str">
        <f t="shared" si="2669"/>
        <v>West</v>
      </c>
    </row>
    <row r="3617" spans="1:18">
      <c r="A3617" t="s">
        <v>3781</v>
      </c>
      <c r="B3617" t="s">
        <v>28</v>
      </c>
      <c r="C3617" t="s">
        <v>56</v>
      </c>
      <c r="D3617" t="s">
        <v>170</v>
      </c>
      <c r="E3617" t="s">
        <v>50</v>
      </c>
      <c r="F3617" s="1">
        <v>42933</v>
      </c>
      <c r="G3617" s="1">
        <v>42942</v>
      </c>
      <c r="H3617">
        <v>53</v>
      </c>
      <c r="I3617" t="str">
        <f>VLOOKUP(pipeline!D3617,account,2,FALSE)</f>
        <v>technolgy</v>
      </c>
      <c r="J3617">
        <f t="shared" si="2661"/>
        <v>1987</v>
      </c>
      <c r="K3617">
        <f t="shared" si="2662"/>
        <v>2938.67</v>
      </c>
      <c r="L3617">
        <f t="shared" si="2663"/>
        <v>8775</v>
      </c>
      <c r="M3617" t="str">
        <f t="shared" si="2664"/>
        <v>Panama</v>
      </c>
      <c r="N3617">
        <f t="shared" si="2665"/>
        <v>0</v>
      </c>
      <c r="O3617" t="str">
        <f t="shared" si="2666"/>
        <v>MG</v>
      </c>
      <c r="P3617">
        <f t="shared" si="2667"/>
        <v>55</v>
      </c>
      <c r="Q3617" t="str">
        <f t="shared" si="2668"/>
        <v>Melvin Marxen</v>
      </c>
      <c r="R3617" t="str">
        <f t="shared" si="2669"/>
        <v>Central</v>
      </c>
    </row>
    <row r="3618" spans="1:18">
      <c r="A3618" t="s">
        <v>3782</v>
      </c>
      <c r="B3618" t="s">
        <v>40</v>
      </c>
      <c r="C3618" t="s">
        <v>58</v>
      </c>
      <c r="D3618" t="s">
        <v>103</v>
      </c>
      <c r="E3618" t="s">
        <v>52</v>
      </c>
      <c r="F3618" s="1">
        <v>42933</v>
      </c>
      <c r="G3618" s="1">
        <v>43006</v>
      </c>
      <c r="H3618">
        <v>0</v>
      </c>
      <c r="I3618" t="str">
        <f>VLOOKUP(pipeline!D3618,account,2,FALSE)</f>
        <v>employment</v>
      </c>
      <c r="J3618">
        <f t="shared" si="2661"/>
        <v>1988</v>
      </c>
      <c r="K3618">
        <f t="shared" si="2662"/>
        <v>2059.9</v>
      </c>
      <c r="L3618">
        <f t="shared" si="2663"/>
        <v>3644</v>
      </c>
      <c r="M3618" t="str">
        <f t="shared" si="2664"/>
        <v>United States</v>
      </c>
      <c r="N3618">
        <f t="shared" si="2665"/>
        <v>0</v>
      </c>
      <c r="O3618" t="str">
        <f t="shared" si="2666"/>
        <v>GTX</v>
      </c>
      <c r="P3618">
        <f t="shared" si="2667"/>
        <v>1096</v>
      </c>
      <c r="Q3618" t="str">
        <f t="shared" si="2668"/>
        <v>Summer Sewald</v>
      </c>
      <c r="R3618" t="str">
        <f t="shared" si="2669"/>
        <v>West</v>
      </c>
    </row>
    <row r="3619" spans="1:18">
      <c r="A3619" t="s">
        <v>3783</v>
      </c>
      <c r="B3619" t="s">
        <v>40</v>
      </c>
      <c r="C3619" t="s">
        <v>58</v>
      </c>
      <c r="D3619" t="s">
        <v>273</v>
      </c>
      <c r="E3619" t="s">
        <v>50</v>
      </c>
      <c r="F3619" s="1">
        <v>42933</v>
      </c>
      <c r="G3619" s="1">
        <v>43052</v>
      </c>
      <c r="H3619">
        <v>1075</v>
      </c>
      <c r="I3619" t="str">
        <f>VLOOKUP(pipeline!D3619,account,2,FALSE)</f>
        <v>retail</v>
      </c>
      <c r="J3619">
        <f t="shared" si="2661"/>
        <v>1996</v>
      </c>
      <c r="K3619">
        <f t="shared" si="2662"/>
        <v>2214.94</v>
      </c>
      <c r="L3619">
        <f t="shared" si="2663"/>
        <v>5374</v>
      </c>
      <c r="M3619" t="str">
        <f t="shared" si="2664"/>
        <v>United States</v>
      </c>
      <c r="N3619">
        <f t="shared" si="2665"/>
        <v>0</v>
      </c>
      <c r="O3619" t="str">
        <f t="shared" si="2666"/>
        <v>GTX</v>
      </c>
      <c r="P3619">
        <f t="shared" si="2667"/>
        <v>1096</v>
      </c>
      <c r="Q3619" t="str">
        <f t="shared" si="2668"/>
        <v>Summer Sewald</v>
      </c>
      <c r="R3619" t="str">
        <f t="shared" si="2669"/>
        <v>West</v>
      </c>
    </row>
    <row r="3620" spans="1:18">
      <c r="A3620" t="s">
        <v>3784</v>
      </c>
      <c r="B3620" t="s">
        <v>29</v>
      </c>
      <c r="C3620" t="s">
        <v>58</v>
      </c>
      <c r="D3620" t="s">
        <v>198</v>
      </c>
      <c r="E3620" t="s">
        <v>50</v>
      </c>
      <c r="F3620" s="1">
        <v>42933</v>
      </c>
      <c r="G3620" s="1">
        <v>42943</v>
      </c>
      <c r="H3620">
        <v>1114</v>
      </c>
      <c r="I3620" t="str">
        <f>VLOOKUP(pipeline!D3620,account,2,FALSE)</f>
        <v>employment</v>
      </c>
      <c r="J3620">
        <f t="shared" si="2661"/>
        <v>1997</v>
      </c>
      <c r="K3620">
        <f t="shared" si="2662"/>
        <v>291.27</v>
      </c>
      <c r="L3620">
        <f t="shared" si="2663"/>
        <v>586</v>
      </c>
      <c r="M3620" t="str">
        <f t="shared" si="2664"/>
        <v>United States</v>
      </c>
      <c r="N3620">
        <f t="shared" si="2665"/>
        <v>0</v>
      </c>
      <c r="O3620" t="str">
        <f t="shared" si="2666"/>
        <v>GTX</v>
      </c>
      <c r="P3620">
        <f t="shared" ref="P3620:P3632" si="2670">VLOOKUP(C3620,products,3,FALSE)</f>
        <v>1096</v>
      </c>
      <c r="Q3620" t="str">
        <f t="shared" ref="Q3620:Q3632" si="2671">VLOOKUP(B3620,sales,2,FALSE)</f>
        <v>Melvin Marxen</v>
      </c>
      <c r="R3620" t="str">
        <f t="shared" ref="R3620:R3632" si="2672">VLOOKUP(B3620,sales,3,FALSE)</f>
        <v>Central</v>
      </c>
    </row>
    <row r="3621" spans="1:18">
      <c r="A3621" t="s">
        <v>3785</v>
      </c>
      <c r="B3621" t="s">
        <v>9</v>
      </c>
      <c r="C3621" t="s">
        <v>56</v>
      </c>
      <c r="D3621" t="s">
        <v>223</v>
      </c>
      <c r="E3621" t="s">
        <v>50</v>
      </c>
      <c r="F3621" s="1">
        <v>42933</v>
      </c>
      <c r="G3621" s="1">
        <v>42941</v>
      </c>
      <c r="H3621">
        <v>57</v>
      </c>
      <c r="I3621" t="str">
        <f>VLOOKUP(pipeline!D3621,account,2,FALSE)</f>
        <v>retail</v>
      </c>
      <c r="J3621">
        <f t="shared" si="2661"/>
        <v>2003</v>
      </c>
      <c r="K3621">
        <f t="shared" si="2662"/>
        <v>1419.98</v>
      </c>
      <c r="L3621">
        <f t="shared" si="2663"/>
        <v>4018</v>
      </c>
      <c r="M3621" t="str">
        <f t="shared" si="2664"/>
        <v>United States</v>
      </c>
      <c r="N3621">
        <f t="shared" si="2665"/>
        <v>0</v>
      </c>
      <c r="O3621" t="str">
        <f t="shared" si="2666"/>
        <v>MG</v>
      </c>
      <c r="P3621">
        <f t="shared" si="2670"/>
        <v>55</v>
      </c>
      <c r="Q3621" t="str">
        <f t="shared" si="2671"/>
        <v>Cara Losch</v>
      </c>
      <c r="R3621" t="str">
        <f t="shared" si="2672"/>
        <v>East</v>
      </c>
    </row>
    <row r="3622" spans="1:18">
      <c r="A3622" t="s">
        <v>3786</v>
      </c>
      <c r="B3622" t="s">
        <v>23</v>
      </c>
      <c r="C3622" t="s">
        <v>56</v>
      </c>
      <c r="D3622" t="s">
        <v>442</v>
      </c>
      <c r="E3622" t="s">
        <v>52</v>
      </c>
      <c r="F3622" s="1">
        <v>42933</v>
      </c>
      <c r="G3622" s="1">
        <v>42950</v>
      </c>
      <c r="H3622">
        <v>0</v>
      </c>
      <c r="I3622" t="str">
        <f>VLOOKUP(pipeline!D3622,account,2,FALSE)</f>
        <v>retail</v>
      </c>
      <c r="J3622">
        <f t="shared" si="2661"/>
        <v>1988</v>
      </c>
      <c r="K3622">
        <f t="shared" si="2662"/>
        <v>1376.8</v>
      </c>
      <c r="L3622">
        <f t="shared" si="2663"/>
        <v>1165</v>
      </c>
      <c r="M3622" t="str">
        <f t="shared" si="2664"/>
        <v>Belgium</v>
      </c>
      <c r="N3622">
        <f t="shared" si="2665"/>
        <v>0</v>
      </c>
      <c r="O3622" t="str">
        <f t="shared" si="2666"/>
        <v>MG</v>
      </c>
      <c r="P3622">
        <f t="shared" si="2670"/>
        <v>55</v>
      </c>
      <c r="Q3622" t="str">
        <f t="shared" si="2671"/>
        <v>Dustin Brinkmann</v>
      </c>
      <c r="R3622" t="str">
        <f t="shared" si="2672"/>
        <v>Central</v>
      </c>
    </row>
    <row r="3623" spans="1:18">
      <c r="A3623" t="s">
        <v>3787</v>
      </c>
      <c r="B3623" t="s">
        <v>17</v>
      </c>
      <c r="C3623" t="s">
        <v>59</v>
      </c>
      <c r="D3623" t="s">
        <v>101</v>
      </c>
      <c r="E3623" t="s">
        <v>53</v>
      </c>
      <c r="F3623" s="1">
        <v>42933</v>
      </c>
      <c r="I3623" t="str">
        <f>VLOOKUP(pipeline!D3623,account,2,FALSE)</f>
        <v>telecommunications</v>
      </c>
      <c r="J3623">
        <f t="shared" si="2661"/>
        <v>1999</v>
      </c>
      <c r="K3623">
        <f t="shared" si="2662"/>
        <v>1699.85</v>
      </c>
      <c r="L3623">
        <f t="shared" si="2663"/>
        <v>5108</v>
      </c>
      <c r="M3623" t="str">
        <f t="shared" si="2664"/>
        <v>United States</v>
      </c>
      <c r="N3623">
        <f t="shared" si="2665"/>
        <v>0</v>
      </c>
      <c r="O3623" t="str">
        <f t="shared" si="2666"/>
        <v>GTX</v>
      </c>
      <c r="P3623">
        <f t="shared" si="2670"/>
        <v>5482</v>
      </c>
      <c r="Q3623" t="str">
        <f t="shared" si="2671"/>
        <v>Celia Rouche</v>
      </c>
      <c r="R3623" t="str">
        <f t="shared" si="2672"/>
        <v>West</v>
      </c>
    </row>
    <row r="3624" spans="1:18">
      <c r="A3624" t="s">
        <v>3788</v>
      </c>
      <c r="B3624" t="s">
        <v>17</v>
      </c>
      <c r="C3624" t="s">
        <v>57</v>
      </c>
      <c r="D3624" t="s">
        <v>93</v>
      </c>
      <c r="E3624" t="s">
        <v>52</v>
      </c>
      <c r="F3624" s="1">
        <v>42933</v>
      </c>
      <c r="G3624" s="1">
        <v>42945</v>
      </c>
      <c r="H3624">
        <v>0</v>
      </c>
      <c r="I3624" t="str">
        <f>VLOOKUP(pipeline!D3624,account,2,FALSE)</f>
        <v>entertainment</v>
      </c>
      <c r="J3624">
        <f t="shared" si="2661"/>
        <v>1993</v>
      </c>
      <c r="K3624">
        <f t="shared" si="2662"/>
        <v>4269.9</v>
      </c>
      <c r="L3624">
        <f t="shared" si="2663"/>
        <v>6472</v>
      </c>
      <c r="M3624" t="str">
        <f t="shared" si="2664"/>
        <v>United States</v>
      </c>
      <c r="N3624" t="str">
        <f t="shared" si="2665"/>
        <v>Massive Dynamic</v>
      </c>
      <c r="O3624" t="str">
        <f t="shared" si="2666"/>
        <v>MG</v>
      </c>
      <c r="P3624">
        <f t="shared" si="2670"/>
        <v>3393</v>
      </c>
      <c r="Q3624" t="str">
        <f t="shared" si="2671"/>
        <v>Celia Rouche</v>
      </c>
      <c r="R3624" t="str">
        <f t="shared" si="2672"/>
        <v>West</v>
      </c>
    </row>
    <row r="3625" spans="1:18">
      <c r="A3625" t="s">
        <v>3789</v>
      </c>
      <c r="B3625" t="s">
        <v>17</v>
      </c>
      <c r="C3625" t="s">
        <v>55</v>
      </c>
      <c r="D3625" t="s">
        <v>167</v>
      </c>
      <c r="E3625" t="s">
        <v>50</v>
      </c>
      <c r="F3625" s="1">
        <v>42933</v>
      </c>
      <c r="G3625" s="1">
        <v>42934</v>
      </c>
      <c r="H3625">
        <v>496</v>
      </c>
      <c r="I3625" t="str">
        <f>VLOOKUP(pipeline!D3625,account,2,FALSE)</f>
        <v>marketing</v>
      </c>
      <c r="J3625">
        <f t="shared" si="2661"/>
        <v>2000</v>
      </c>
      <c r="K3625">
        <f t="shared" si="2662"/>
        <v>2952.73</v>
      </c>
      <c r="L3625">
        <f t="shared" si="2663"/>
        <v>5107</v>
      </c>
      <c r="M3625" t="str">
        <f t="shared" si="2664"/>
        <v>United States</v>
      </c>
      <c r="N3625">
        <f t="shared" si="2665"/>
        <v>0</v>
      </c>
      <c r="O3625" t="str">
        <f t="shared" si="2666"/>
        <v>GTX</v>
      </c>
      <c r="P3625">
        <f t="shared" si="2670"/>
        <v>550</v>
      </c>
      <c r="Q3625" t="str">
        <f t="shared" si="2671"/>
        <v>Celia Rouche</v>
      </c>
      <c r="R3625" t="str">
        <f t="shared" si="2672"/>
        <v>West</v>
      </c>
    </row>
    <row r="3626" spans="1:18">
      <c r="A3626" t="s">
        <v>3790</v>
      </c>
      <c r="B3626" t="s">
        <v>10</v>
      </c>
      <c r="C3626" t="s">
        <v>56</v>
      </c>
      <c r="D3626" t="s">
        <v>627</v>
      </c>
      <c r="E3626" t="s">
        <v>52</v>
      </c>
      <c r="F3626" s="1">
        <v>42933</v>
      </c>
      <c r="G3626" s="1">
        <v>42934</v>
      </c>
      <c r="H3626">
        <v>0</v>
      </c>
      <c r="I3626" t="str">
        <f>VLOOKUP(pipeline!D3626,account,2,FALSE)</f>
        <v>technolgy</v>
      </c>
      <c r="J3626">
        <f t="shared" si="2661"/>
        <v>1993</v>
      </c>
      <c r="K3626">
        <f t="shared" si="2662"/>
        <v>1242.32</v>
      </c>
      <c r="L3626">
        <f t="shared" si="2663"/>
        <v>3027</v>
      </c>
      <c r="M3626" t="str">
        <f t="shared" si="2664"/>
        <v>United States</v>
      </c>
      <c r="N3626" t="str">
        <f t="shared" si="2665"/>
        <v>Acme Corporation</v>
      </c>
      <c r="O3626" t="str">
        <f t="shared" si="2666"/>
        <v>MG</v>
      </c>
      <c r="P3626">
        <f t="shared" si="2670"/>
        <v>55</v>
      </c>
      <c r="Q3626" t="str">
        <f t="shared" si="2671"/>
        <v>Cara Losch</v>
      </c>
      <c r="R3626" t="str">
        <f t="shared" si="2672"/>
        <v>East</v>
      </c>
    </row>
    <row r="3627" spans="1:18">
      <c r="A3627" t="s">
        <v>3791</v>
      </c>
      <c r="B3627" t="s">
        <v>10</v>
      </c>
      <c r="C3627" t="s">
        <v>56</v>
      </c>
      <c r="D3627" t="s">
        <v>245</v>
      </c>
      <c r="E3627" t="s">
        <v>50</v>
      </c>
      <c r="F3627" s="1">
        <v>42933</v>
      </c>
      <c r="G3627" s="1">
        <v>42967</v>
      </c>
      <c r="H3627">
        <v>55</v>
      </c>
      <c r="I3627" t="str">
        <f>VLOOKUP(pipeline!D3627,account,2,FALSE)</f>
        <v>retail</v>
      </c>
      <c r="J3627">
        <f t="shared" si="2661"/>
        <v>1990</v>
      </c>
      <c r="K3627">
        <f t="shared" si="2662"/>
        <v>2520.83</v>
      </c>
      <c r="L3627">
        <f t="shared" si="2663"/>
        <v>3502</v>
      </c>
      <c r="M3627" t="str">
        <f t="shared" si="2664"/>
        <v>United States</v>
      </c>
      <c r="N3627">
        <f t="shared" si="2665"/>
        <v>0</v>
      </c>
      <c r="O3627" t="str">
        <f t="shared" si="2666"/>
        <v>MG</v>
      </c>
      <c r="P3627">
        <f t="shared" si="2670"/>
        <v>55</v>
      </c>
      <c r="Q3627" t="str">
        <f t="shared" si="2671"/>
        <v>Cara Losch</v>
      </c>
      <c r="R3627" t="str">
        <f t="shared" si="2672"/>
        <v>East</v>
      </c>
    </row>
    <row r="3628" spans="1:18">
      <c r="A3628" t="s">
        <v>3792</v>
      </c>
      <c r="B3628" t="s">
        <v>41</v>
      </c>
      <c r="C3628" t="s">
        <v>58</v>
      </c>
      <c r="D3628" t="s">
        <v>194</v>
      </c>
      <c r="E3628" t="s">
        <v>52</v>
      </c>
      <c r="F3628" s="1">
        <v>42933</v>
      </c>
      <c r="G3628" s="1">
        <v>42942</v>
      </c>
      <c r="H3628">
        <v>0</v>
      </c>
      <c r="I3628" t="str">
        <f>VLOOKUP(pipeline!D3628,account,2,FALSE)</f>
        <v>medical</v>
      </c>
      <c r="J3628">
        <f t="shared" si="2661"/>
        <v>2004</v>
      </c>
      <c r="K3628">
        <f t="shared" si="2662"/>
        <v>1618.89</v>
      </c>
      <c r="L3628">
        <f t="shared" si="2663"/>
        <v>3889</v>
      </c>
      <c r="M3628" t="str">
        <f t="shared" si="2664"/>
        <v>United States</v>
      </c>
      <c r="N3628">
        <f t="shared" si="2665"/>
        <v>0</v>
      </c>
      <c r="O3628" t="str">
        <f t="shared" si="2666"/>
        <v>GTX</v>
      </c>
      <c r="P3628">
        <f t="shared" si="2670"/>
        <v>1096</v>
      </c>
      <c r="Q3628" t="str">
        <f t="shared" si="2671"/>
        <v>Summer Sewald</v>
      </c>
      <c r="R3628" t="str">
        <f t="shared" si="2672"/>
        <v>West</v>
      </c>
    </row>
    <row r="3629" spans="1:18">
      <c r="A3629" t="s">
        <v>3793</v>
      </c>
      <c r="B3629" t="s">
        <v>41</v>
      </c>
      <c r="C3629" t="s">
        <v>58</v>
      </c>
      <c r="D3629" t="s">
        <v>273</v>
      </c>
      <c r="E3629" t="s">
        <v>50</v>
      </c>
      <c r="F3629" s="1">
        <v>42933</v>
      </c>
      <c r="G3629" s="1">
        <v>42999</v>
      </c>
      <c r="H3629">
        <v>1064</v>
      </c>
      <c r="I3629" t="str">
        <f>VLOOKUP(pipeline!D3629,account,2,FALSE)</f>
        <v>retail</v>
      </c>
      <c r="J3629">
        <f t="shared" si="2661"/>
        <v>1996</v>
      </c>
      <c r="K3629">
        <f t="shared" si="2662"/>
        <v>2214.94</v>
      </c>
      <c r="L3629">
        <f t="shared" si="2663"/>
        <v>5374</v>
      </c>
      <c r="M3629" t="str">
        <f t="shared" si="2664"/>
        <v>United States</v>
      </c>
      <c r="N3629">
        <f t="shared" si="2665"/>
        <v>0</v>
      </c>
      <c r="O3629" t="str">
        <f t="shared" si="2666"/>
        <v>GTX</v>
      </c>
      <c r="P3629">
        <f t="shared" si="2670"/>
        <v>1096</v>
      </c>
      <c r="Q3629" t="str">
        <f t="shared" si="2671"/>
        <v>Summer Sewald</v>
      </c>
      <c r="R3629" t="str">
        <f t="shared" si="2672"/>
        <v>West</v>
      </c>
    </row>
    <row r="3630" spans="1:18">
      <c r="A3630" t="s">
        <v>3794</v>
      </c>
      <c r="B3630" t="s">
        <v>19</v>
      </c>
      <c r="C3630" t="s">
        <v>56</v>
      </c>
      <c r="D3630" t="s">
        <v>226</v>
      </c>
      <c r="E3630" t="s">
        <v>50</v>
      </c>
      <c r="F3630" s="1">
        <v>42934</v>
      </c>
      <c r="G3630" s="1">
        <v>42943</v>
      </c>
      <c r="H3630">
        <v>54</v>
      </c>
      <c r="I3630" t="str">
        <f>VLOOKUP(pipeline!D3630,account,2,FALSE)</f>
        <v>medical</v>
      </c>
      <c r="J3630">
        <f t="shared" si="2661"/>
        <v>2017</v>
      </c>
      <c r="K3630">
        <f t="shared" si="2662"/>
        <v>4.54</v>
      </c>
      <c r="L3630">
        <f t="shared" si="2663"/>
        <v>9</v>
      </c>
      <c r="M3630" t="str">
        <f t="shared" si="2664"/>
        <v>United States</v>
      </c>
      <c r="N3630">
        <f t="shared" si="2665"/>
        <v>0</v>
      </c>
      <c r="O3630" t="str">
        <f t="shared" si="2666"/>
        <v>MG</v>
      </c>
      <c r="P3630">
        <f t="shared" si="2670"/>
        <v>55</v>
      </c>
      <c r="Q3630" t="str">
        <f t="shared" si="2671"/>
        <v>Dustin Brinkmann</v>
      </c>
      <c r="R3630" t="str">
        <f t="shared" si="2672"/>
        <v>Central</v>
      </c>
    </row>
    <row r="3631" spans="1:18">
      <c r="A3631" t="s">
        <v>3795</v>
      </c>
      <c r="B3631" t="s">
        <v>32</v>
      </c>
      <c r="C3631" t="s">
        <v>57</v>
      </c>
      <c r="D3631" t="s">
        <v>228</v>
      </c>
      <c r="E3631" t="s">
        <v>50</v>
      </c>
      <c r="F3631" s="1">
        <v>42934</v>
      </c>
      <c r="G3631" s="1">
        <v>42944</v>
      </c>
      <c r="H3631">
        <v>3407</v>
      </c>
      <c r="I3631" t="str">
        <f>VLOOKUP(pipeline!D3631,account,2,FALSE)</f>
        <v>finance</v>
      </c>
      <c r="J3631">
        <f t="shared" si="2661"/>
        <v>1994</v>
      </c>
      <c r="K3631">
        <f t="shared" si="2662"/>
        <v>355.23</v>
      </c>
      <c r="L3631">
        <f t="shared" si="2663"/>
        <v>853</v>
      </c>
      <c r="M3631" t="str">
        <f t="shared" si="2664"/>
        <v>United States</v>
      </c>
      <c r="N3631">
        <f t="shared" si="2665"/>
        <v>0</v>
      </c>
      <c r="O3631" t="str">
        <f t="shared" si="2666"/>
        <v>MG</v>
      </c>
      <c r="P3631">
        <f t="shared" si="2670"/>
        <v>3393</v>
      </c>
      <c r="Q3631" t="str">
        <f t="shared" si="2671"/>
        <v>Rocco Neubert</v>
      </c>
      <c r="R3631" t="str">
        <f t="shared" si="2672"/>
        <v>East</v>
      </c>
    </row>
    <row r="3632" spans="1:18">
      <c r="A3632" t="s">
        <v>3796</v>
      </c>
      <c r="B3632" t="s">
        <v>33</v>
      </c>
      <c r="C3632" t="s">
        <v>55</v>
      </c>
      <c r="D3632" t="s">
        <v>203</v>
      </c>
      <c r="E3632" t="s">
        <v>52</v>
      </c>
      <c r="F3632" s="1">
        <v>42934</v>
      </c>
      <c r="G3632" s="1">
        <v>42952</v>
      </c>
      <c r="H3632">
        <v>0</v>
      </c>
      <c r="I3632" t="str">
        <f>VLOOKUP(pipeline!D3632,account,2,FALSE)</f>
        <v>software</v>
      </c>
      <c r="J3632">
        <f t="shared" ref="J3632:J3642" si="2673">VLOOKUP(D3632,account,3,FALSE)</f>
        <v>2002</v>
      </c>
      <c r="K3632">
        <f t="shared" ref="K3632:K3642" si="2674">VLOOKUP(D3632,account,4,FALSE)</f>
        <v>987.39</v>
      </c>
      <c r="L3632">
        <f t="shared" ref="L3632:L3642" si="2675">VLOOKUP(D3632,account,5,FALSE)</f>
        <v>2253</v>
      </c>
      <c r="M3632" t="str">
        <f t="shared" ref="M3632:M3642" si="2676">VLOOKUP(D3632,account,6,FALSE)</f>
        <v>United States</v>
      </c>
      <c r="N3632">
        <f t="shared" ref="N3632:N3642" si="2677">VLOOKUP(D3632,accounts,7,FALSE)</f>
        <v>0</v>
      </c>
      <c r="O3632" t="str">
        <f t="shared" ref="O3632:O3642" si="2678">VLOOKUP(C3632,products,2,FALSE)</f>
        <v>GTX</v>
      </c>
      <c r="P3632">
        <f t="shared" si="2670"/>
        <v>550</v>
      </c>
      <c r="Q3632" t="str">
        <f t="shared" si="2671"/>
        <v>Rocco Neubert</v>
      </c>
      <c r="R3632" t="str">
        <f t="shared" si="2672"/>
        <v>East</v>
      </c>
    </row>
    <row r="3633" spans="1:18">
      <c r="A3633" t="s">
        <v>3797</v>
      </c>
      <c r="B3633" t="s">
        <v>25</v>
      </c>
      <c r="C3633" t="s">
        <v>56</v>
      </c>
      <c r="D3633" t="s">
        <v>129</v>
      </c>
      <c r="E3633" t="s">
        <v>52</v>
      </c>
      <c r="F3633" s="1">
        <v>42934</v>
      </c>
      <c r="G3633" s="1">
        <v>42942</v>
      </c>
      <c r="H3633">
        <v>0</v>
      </c>
      <c r="I3633" t="str">
        <f>VLOOKUP(pipeline!D3633,account,2,FALSE)</f>
        <v>marketing</v>
      </c>
      <c r="J3633">
        <f t="shared" si="2673"/>
        <v>1995</v>
      </c>
      <c r="K3633">
        <f t="shared" si="2674"/>
        <v>2173.98</v>
      </c>
      <c r="L3633">
        <f t="shared" si="2675"/>
        <v>2928</v>
      </c>
      <c r="M3633" t="str">
        <f t="shared" si="2676"/>
        <v>United States</v>
      </c>
      <c r="N3633" t="str">
        <f t="shared" si="2677"/>
        <v>Inity</v>
      </c>
      <c r="O3633" t="str">
        <f t="shared" si="2678"/>
        <v>MG</v>
      </c>
      <c r="P3633">
        <f t="shared" ref="P3633:P3642" si="2679">VLOOKUP(C3633,products,3,FALSE)</f>
        <v>55</v>
      </c>
      <c r="Q3633" t="str">
        <f t="shared" ref="Q3633:Q3642" si="2680">VLOOKUP(B3633,sales,2,FALSE)</f>
        <v>Melvin Marxen</v>
      </c>
      <c r="R3633" t="str">
        <f t="shared" ref="R3633:R3642" si="2681">VLOOKUP(B3633,sales,3,FALSE)</f>
        <v>Central</v>
      </c>
    </row>
    <row r="3634" spans="1:18">
      <c r="A3634" t="s">
        <v>3798</v>
      </c>
      <c r="B3634" t="s">
        <v>25</v>
      </c>
      <c r="C3634" t="s">
        <v>58</v>
      </c>
      <c r="D3634" t="s">
        <v>108</v>
      </c>
      <c r="E3634" t="s">
        <v>50</v>
      </c>
      <c r="F3634" s="1">
        <v>42934</v>
      </c>
      <c r="G3634" s="1">
        <v>42935</v>
      </c>
      <c r="H3634">
        <v>752</v>
      </c>
      <c r="I3634" t="str">
        <f>VLOOKUP(pipeline!D3634,account,2,FALSE)</f>
        <v>telecommunications</v>
      </c>
      <c r="J3634">
        <f t="shared" si="2673"/>
        <v>1988</v>
      </c>
      <c r="K3634">
        <f t="shared" si="2674"/>
        <v>5266.09</v>
      </c>
      <c r="L3634">
        <f t="shared" si="2675"/>
        <v>8595</v>
      </c>
      <c r="M3634" t="str">
        <f t="shared" si="2676"/>
        <v>United States</v>
      </c>
      <c r="N3634" t="str">
        <f t="shared" si="2677"/>
        <v>Sonron</v>
      </c>
      <c r="O3634" t="str">
        <f t="shared" si="2678"/>
        <v>GTX</v>
      </c>
      <c r="P3634">
        <f t="shared" si="2679"/>
        <v>1096</v>
      </c>
      <c r="Q3634" t="str">
        <f t="shared" si="2680"/>
        <v>Melvin Marxen</v>
      </c>
      <c r="R3634" t="str">
        <f t="shared" si="2681"/>
        <v>Central</v>
      </c>
    </row>
    <row r="3635" spans="1:18">
      <c r="A3635" t="s">
        <v>3799</v>
      </c>
      <c r="B3635" t="s">
        <v>25</v>
      </c>
      <c r="C3635" t="s">
        <v>57</v>
      </c>
      <c r="D3635" t="s">
        <v>198</v>
      </c>
      <c r="E3635" t="s">
        <v>50</v>
      </c>
      <c r="F3635" s="1">
        <v>42934</v>
      </c>
      <c r="G3635" s="1">
        <v>42981</v>
      </c>
      <c r="H3635">
        <v>3727</v>
      </c>
      <c r="I3635" t="str">
        <f>VLOOKUP(pipeline!D3635,account,2,FALSE)</f>
        <v>employment</v>
      </c>
      <c r="J3635">
        <f t="shared" si="2673"/>
        <v>1997</v>
      </c>
      <c r="K3635">
        <f t="shared" si="2674"/>
        <v>291.27</v>
      </c>
      <c r="L3635">
        <f t="shared" si="2675"/>
        <v>586</v>
      </c>
      <c r="M3635" t="str">
        <f t="shared" si="2676"/>
        <v>United States</v>
      </c>
      <c r="N3635">
        <f t="shared" si="2677"/>
        <v>0</v>
      </c>
      <c r="O3635" t="str">
        <f t="shared" si="2678"/>
        <v>MG</v>
      </c>
      <c r="P3635">
        <f t="shared" si="2679"/>
        <v>3393</v>
      </c>
      <c r="Q3635" t="str">
        <f t="shared" si="2680"/>
        <v>Melvin Marxen</v>
      </c>
      <c r="R3635" t="str">
        <f t="shared" si="2681"/>
        <v>Central</v>
      </c>
    </row>
    <row r="3636" spans="1:18">
      <c r="A3636" t="s">
        <v>3800</v>
      </c>
      <c r="B3636" t="s">
        <v>13</v>
      </c>
      <c r="C3636" t="s">
        <v>56</v>
      </c>
      <c r="D3636" t="s">
        <v>226</v>
      </c>
      <c r="E3636" t="s">
        <v>52</v>
      </c>
      <c r="F3636" s="1">
        <v>42934</v>
      </c>
      <c r="G3636" s="1">
        <v>42947</v>
      </c>
      <c r="H3636">
        <v>0</v>
      </c>
      <c r="I3636" t="str">
        <f>VLOOKUP(pipeline!D3636,account,2,FALSE)</f>
        <v>medical</v>
      </c>
      <c r="J3636">
        <f t="shared" si="2673"/>
        <v>2017</v>
      </c>
      <c r="K3636">
        <f t="shared" si="2674"/>
        <v>4.54</v>
      </c>
      <c r="L3636">
        <f t="shared" si="2675"/>
        <v>9</v>
      </c>
      <c r="M3636" t="str">
        <f t="shared" si="2676"/>
        <v>United States</v>
      </c>
      <c r="N3636">
        <f t="shared" si="2677"/>
        <v>0</v>
      </c>
      <c r="O3636" t="str">
        <f t="shared" si="2678"/>
        <v>MG</v>
      </c>
      <c r="P3636">
        <f t="shared" si="2679"/>
        <v>55</v>
      </c>
      <c r="Q3636" t="str">
        <f t="shared" si="2680"/>
        <v>Celia Rouche</v>
      </c>
      <c r="R3636" t="str">
        <f t="shared" si="2681"/>
        <v>West</v>
      </c>
    </row>
    <row r="3637" spans="1:18">
      <c r="A3637" t="s">
        <v>3801</v>
      </c>
      <c r="B3637" t="s">
        <v>13</v>
      </c>
      <c r="C3637" t="s">
        <v>55</v>
      </c>
      <c r="D3637" t="s">
        <v>119</v>
      </c>
      <c r="E3637" t="s">
        <v>50</v>
      </c>
      <c r="F3637" s="1">
        <v>42934</v>
      </c>
      <c r="G3637" s="1">
        <v>42944</v>
      </c>
      <c r="H3637">
        <v>532</v>
      </c>
      <c r="I3637" t="str">
        <f>VLOOKUP(pipeline!D3637,account,2,FALSE)</f>
        <v>entertainment</v>
      </c>
      <c r="J3637">
        <f t="shared" si="2673"/>
        <v>1992</v>
      </c>
      <c r="K3637">
        <f t="shared" si="2674"/>
        <v>324.19</v>
      </c>
      <c r="L3637">
        <f t="shared" si="2675"/>
        <v>978</v>
      </c>
      <c r="M3637" t="str">
        <f t="shared" si="2676"/>
        <v>United States</v>
      </c>
      <c r="N3637">
        <f t="shared" si="2677"/>
        <v>0</v>
      </c>
      <c r="O3637" t="str">
        <f t="shared" si="2678"/>
        <v>GTX</v>
      </c>
      <c r="P3637">
        <f t="shared" si="2679"/>
        <v>550</v>
      </c>
      <c r="Q3637" t="str">
        <f t="shared" si="2680"/>
        <v>Celia Rouche</v>
      </c>
      <c r="R3637" t="str">
        <f t="shared" si="2681"/>
        <v>West</v>
      </c>
    </row>
    <row r="3638" spans="1:18">
      <c r="A3638" t="s">
        <v>3802</v>
      </c>
      <c r="B3638" t="s">
        <v>8</v>
      </c>
      <c r="C3638" t="s">
        <v>59</v>
      </c>
      <c r="D3638" t="s">
        <v>124</v>
      </c>
      <c r="E3638" t="s">
        <v>52</v>
      </c>
      <c r="F3638" s="1">
        <v>42934</v>
      </c>
      <c r="G3638" s="1">
        <v>42946</v>
      </c>
      <c r="H3638">
        <v>0</v>
      </c>
      <c r="I3638" t="str">
        <f>VLOOKUP(pipeline!D3638,account,2,FALSE)</f>
        <v>entertainment</v>
      </c>
      <c r="J3638">
        <f t="shared" si="2673"/>
        <v>1989</v>
      </c>
      <c r="K3638">
        <f t="shared" si="2674"/>
        <v>3838.39</v>
      </c>
      <c r="L3638">
        <f t="shared" si="2675"/>
        <v>8274</v>
      </c>
      <c r="M3638" t="str">
        <f t="shared" si="2676"/>
        <v>United States</v>
      </c>
      <c r="N3638">
        <f t="shared" si="2677"/>
        <v>0</v>
      </c>
      <c r="O3638" t="str">
        <f t="shared" si="2678"/>
        <v>GTX</v>
      </c>
      <c r="P3638">
        <f t="shared" si="2679"/>
        <v>5482</v>
      </c>
      <c r="Q3638" t="str">
        <f t="shared" si="2680"/>
        <v>Cara Losch</v>
      </c>
      <c r="R3638" t="str">
        <f t="shared" si="2681"/>
        <v>East</v>
      </c>
    </row>
    <row r="3639" spans="1:18">
      <c r="A3639" t="s">
        <v>3803</v>
      </c>
      <c r="B3639" t="s">
        <v>26</v>
      </c>
      <c r="C3639" t="s">
        <v>59</v>
      </c>
      <c r="D3639" t="s">
        <v>306</v>
      </c>
      <c r="E3639" t="s">
        <v>52</v>
      </c>
      <c r="F3639" s="1">
        <v>42934</v>
      </c>
      <c r="G3639" s="1">
        <v>42939</v>
      </c>
      <c r="H3639">
        <v>0</v>
      </c>
      <c r="I3639" t="str">
        <f>VLOOKUP(pipeline!D3639,account,2,FALSE)</f>
        <v>technolgy</v>
      </c>
      <c r="J3639">
        <f t="shared" si="2673"/>
        <v>1997</v>
      </c>
      <c r="K3639">
        <f t="shared" si="2674"/>
        <v>8170.38</v>
      </c>
      <c r="L3639">
        <f t="shared" si="2675"/>
        <v>16499</v>
      </c>
      <c r="M3639" t="str">
        <f t="shared" si="2676"/>
        <v>Korea</v>
      </c>
      <c r="N3639">
        <f t="shared" si="2677"/>
        <v>0</v>
      </c>
      <c r="O3639" t="str">
        <f t="shared" si="2678"/>
        <v>GTX</v>
      </c>
      <c r="P3639">
        <f t="shared" si="2679"/>
        <v>5482</v>
      </c>
      <c r="Q3639" t="str">
        <f t="shared" si="2680"/>
        <v>Melvin Marxen</v>
      </c>
      <c r="R3639" t="str">
        <f t="shared" si="2681"/>
        <v>Central</v>
      </c>
    </row>
    <row r="3640" spans="1:18">
      <c r="A3640" t="s">
        <v>3804</v>
      </c>
      <c r="B3640" t="s">
        <v>26</v>
      </c>
      <c r="C3640" t="s">
        <v>59</v>
      </c>
      <c r="D3640" t="s">
        <v>309</v>
      </c>
      <c r="E3640" t="s">
        <v>52</v>
      </c>
      <c r="F3640" s="1">
        <v>42934</v>
      </c>
      <c r="G3640" s="1">
        <v>42954</v>
      </c>
      <c r="H3640">
        <v>0</v>
      </c>
      <c r="I3640" t="str">
        <f>VLOOKUP(pipeline!D3640,account,2,FALSE)</f>
        <v>marketing</v>
      </c>
      <c r="J3640">
        <f t="shared" si="2673"/>
        <v>1986</v>
      </c>
      <c r="K3640">
        <f t="shared" si="2674"/>
        <v>2403.58</v>
      </c>
      <c r="L3640">
        <f t="shared" si="2675"/>
        <v>8801</v>
      </c>
      <c r="M3640" t="str">
        <f t="shared" si="2676"/>
        <v>United States</v>
      </c>
      <c r="N3640">
        <f t="shared" si="2677"/>
        <v>0</v>
      </c>
      <c r="O3640" t="str">
        <f t="shared" si="2678"/>
        <v>GTX</v>
      </c>
      <c r="P3640">
        <f t="shared" si="2679"/>
        <v>5482</v>
      </c>
      <c r="Q3640" t="str">
        <f t="shared" si="2680"/>
        <v>Melvin Marxen</v>
      </c>
      <c r="R3640" t="str">
        <f t="shared" si="2681"/>
        <v>Central</v>
      </c>
    </row>
    <row r="3641" spans="1:18">
      <c r="A3641" t="s">
        <v>3805</v>
      </c>
      <c r="B3641" t="s">
        <v>26</v>
      </c>
      <c r="C3641" t="s">
        <v>57</v>
      </c>
      <c r="D3641" t="s">
        <v>226</v>
      </c>
      <c r="E3641" t="s">
        <v>50</v>
      </c>
      <c r="F3641" s="1">
        <v>42934</v>
      </c>
      <c r="G3641" s="1">
        <v>43005</v>
      </c>
      <c r="H3641">
        <v>3139</v>
      </c>
      <c r="I3641" t="str">
        <f>VLOOKUP(pipeline!D3641,account,2,FALSE)</f>
        <v>medical</v>
      </c>
      <c r="J3641">
        <f t="shared" si="2673"/>
        <v>2017</v>
      </c>
      <c r="K3641">
        <f t="shared" si="2674"/>
        <v>4.54</v>
      </c>
      <c r="L3641">
        <f t="shared" si="2675"/>
        <v>9</v>
      </c>
      <c r="M3641" t="str">
        <f t="shared" si="2676"/>
        <v>United States</v>
      </c>
      <c r="N3641">
        <f t="shared" si="2677"/>
        <v>0</v>
      </c>
      <c r="O3641" t="str">
        <f t="shared" si="2678"/>
        <v>MG</v>
      </c>
      <c r="P3641">
        <f t="shared" si="2679"/>
        <v>3393</v>
      </c>
      <c r="Q3641" t="str">
        <f t="shared" si="2680"/>
        <v>Melvin Marxen</v>
      </c>
      <c r="R3641" t="str">
        <f t="shared" si="2681"/>
        <v>Central</v>
      </c>
    </row>
    <row r="3642" spans="1:18">
      <c r="A3642" t="s">
        <v>3806</v>
      </c>
      <c r="B3642" t="s">
        <v>14</v>
      </c>
      <c r="C3642" t="s">
        <v>57</v>
      </c>
      <c r="D3642" t="s">
        <v>103</v>
      </c>
      <c r="E3642" t="s">
        <v>50</v>
      </c>
      <c r="F3642" s="1">
        <v>42934</v>
      </c>
      <c r="G3642" s="1">
        <v>42944</v>
      </c>
      <c r="H3642">
        <v>3403</v>
      </c>
      <c r="I3642" t="str">
        <f>VLOOKUP(pipeline!D3642,account,2,FALSE)</f>
        <v>employment</v>
      </c>
      <c r="J3642">
        <f t="shared" si="2673"/>
        <v>1988</v>
      </c>
      <c r="K3642">
        <f t="shared" si="2674"/>
        <v>2059.9</v>
      </c>
      <c r="L3642">
        <f t="shared" si="2675"/>
        <v>3644</v>
      </c>
      <c r="M3642" t="str">
        <f t="shared" si="2676"/>
        <v>United States</v>
      </c>
      <c r="N3642">
        <f t="shared" si="2677"/>
        <v>0</v>
      </c>
      <c r="O3642" t="str">
        <f t="shared" si="2678"/>
        <v>MG</v>
      </c>
      <c r="P3642">
        <f t="shared" si="2679"/>
        <v>3393</v>
      </c>
      <c r="Q3642" t="str">
        <f t="shared" si="2680"/>
        <v>Celia Rouche</v>
      </c>
      <c r="R3642" t="str">
        <f t="shared" si="2681"/>
        <v>West</v>
      </c>
    </row>
    <row r="3643" spans="1:18">
      <c r="A3643" t="s">
        <v>3807</v>
      </c>
      <c r="B3643" t="s">
        <v>37</v>
      </c>
      <c r="C3643" t="s">
        <v>59</v>
      </c>
      <c r="D3643" t="s">
        <v>182</v>
      </c>
      <c r="E3643" t="s">
        <v>50</v>
      </c>
      <c r="F3643" s="1">
        <v>42934</v>
      </c>
      <c r="G3643" s="1">
        <v>42943</v>
      </c>
      <c r="H3643">
        <v>5440</v>
      </c>
      <c r="I3643" t="str">
        <f>VLOOKUP(pipeline!D3643,account,2,FALSE)</f>
        <v>entertainment</v>
      </c>
      <c r="J3643">
        <f>VLOOKUP(D3643,account,3,FALSE)</f>
        <v>2002</v>
      </c>
      <c r="K3643">
        <f>VLOOKUP(D3643,account,4,FALSE)</f>
        <v>349.81</v>
      </c>
      <c r="L3643">
        <f>VLOOKUP(D3643,account,5,FALSE)</f>
        <v>315</v>
      </c>
      <c r="M3643" t="str">
        <f>VLOOKUP(D3643,account,6,FALSE)</f>
        <v>United States</v>
      </c>
      <c r="N3643">
        <f>VLOOKUP(D3643,accounts,7,FALSE)</f>
        <v>0</v>
      </c>
      <c r="O3643" t="str">
        <f>VLOOKUP(C3643,products,2,FALSE)</f>
        <v>GTX</v>
      </c>
      <c r="P3643">
        <f>VLOOKUP(C3643,products,3,FALSE)</f>
        <v>5482</v>
      </c>
      <c r="Q3643" t="str">
        <f>VLOOKUP(B3643,sales,2,FALSE)</f>
        <v>Summer Sewald</v>
      </c>
      <c r="R3643" t="str">
        <f>VLOOKUP(B3643,sales,3,FALSE)</f>
        <v>West</v>
      </c>
    </row>
    <row r="3644" spans="1:18">
      <c r="A3644" t="s">
        <v>3808</v>
      </c>
      <c r="B3644" t="s">
        <v>28</v>
      </c>
      <c r="C3644" t="s">
        <v>59</v>
      </c>
      <c r="D3644" t="s">
        <v>221</v>
      </c>
      <c r="E3644" t="s">
        <v>50</v>
      </c>
      <c r="F3644" s="1">
        <v>42934</v>
      </c>
      <c r="G3644" s="1">
        <v>42942</v>
      </c>
      <c r="H3644">
        <v>5698</v>
      </c>
      <c r="I3644" t="str">
        <f>VLOOKUP(pipeline!D3644,account,2,FALSE)</f>
        <v>technolgy</v>
      </c>
      <c r="J3644">
        <f>VLOOKUP(D3644,account,3,FALSE)</f>
        <v>2000</v>
      </c>
      <c r="K3644">
        <f>VLOOKUP(D3644,account,4,FALSE)</f>
        <v>1223.72</v>
      </c>
      <c r="L3644">
        <f>VLOOKUP(D3644,account,5,FALSE)</f>
        <v>2497</v>
      </c>
      <c r="M3644" t="str">
        <f>VLOOKUP(D3644,account,6,FALSE)</f>
        <v>Norway</v>
      </c>
      <c r="N3644">
        <f>VLOOKUP(D3644,accounts,7,FALSE)</f>
        <v>0</v>
      </c>
      <c r="O3644" t="str">
        <f>VLOOKUP(C3644,products,2,FALSE)</f>
        <v>GTX</v>
      </c>
      <c r="P3644">
        <f>VLOOKUP(C3644,products,3,FALSE)</f>
        <v>5482</v>
      </c>
      <c r="Q3644" t="str">
        <f>VLOOKUP(B3644,sales,2,FALSE)</f>
        <v>Melvin Marxen</v>
      </c>
      <c r="R3644" t="str">
        <f>VLOOKUP(B3644,sales,3,FALSE)</f>
        <v>Central</v>
      </c>
    </row>
    <row r="3645" spans="1:18">
      <c r="A3645" t="s">
        <v>3809</v>
      </c>
      <c r="B3645" t="s">
        <v>22</v>
      </c>
      <c r="C3645" t="s">
        <v>59</v>
      </c>
      <c r="D3645" t="s">
        <v>442</v>
      </c>
      <c r="E3645" t="s">
        <v>52</v>
      </c>
      <c r="F3645" s="1">
        <v>42934</v>
      </c>
      <c r="G3645" s="1">
        <v>42935</v>
      </c>
      <c r="H3645">
        <v>0</v>
      </c>
      <c r="I3645" t="str">
        <f>VLOOKUP(pipeline!D3645,account,2,FALSE)</f>
        <v>retail</v>
      </c>
      <c r="J3645">
        <f t="shared" ref="J3645:J3651" si="2682">VLOOKUP(D3645,account,3,FALSE)</f>
        <v>1988</v>
      </c>
      <c r="K3645">
        <f t="shared" ref="K3645:K3651" si="2683">VLOOKUP(D3645,account,4,FALSE)</f>
        <v>1376.8</v>
      </c>
      <c r="L3645">
        <f t="shared" ref="L3645:L3651" si="2684">VLOOKUP(D3645,account,5,FALSE)</f>
        <v>1165</v>
      </c>
      <c r="M3645" t="str">
        <f t="shared" ref="M3645:M3651" si="2685">VLOOKUP(D3645,account,6,FALSE)</f>
        <v>Belgium</v>
      </c>
      <c r="N3645">
        <f t="shared" ref="N3645:N3651" si="2686">VLOOKUP(D3645,accounts,7,FALSE)</f>
        <v>0</v>
      </c>
      <c r="O3645" t="str">
        <f t="shared" ref="O3645:O3651" si="2687">VLOOKUP(C3645,products,2,FALSE)</f>
        <v>GTX</v>
      </c>
      <c r="P3645">
        <f t="shared" ref="P3645:P3651" si="2688">VLOOKUP(C3645,products,3,FALSE)</f>
        <v>5482</v>
      </c>
      <c r="Q3645" t="str">
        <f t="shared" ref="Q3645:Q3651" si="2689">VLOOKUP(B3645,sales,2,FALSE)</f>
        <v>Dustin Brinkmann</v>
      </c>
      <c r="R3645" t="str">
        <f t="shared" ref="R3645:R3651" si="2690">VLOOKUP(B3645,sales,3,FALSE)</f>
        <v>Central</v>
      </c>
    </row>
    <row r="3646" spans="1:18">
      <c r="A3646" t="s">
        <v>3810</v>
      </c>
      <c r="B3646" t="s">
        <v>22</v>
      </c>
      <c r="C3646" t="s">
        <v>55</v>
      </c>
      <c r="D3646" t="s">
        <v>147</v>
      </c>
      <c r="E3646" t="s">
        <v>50</v>
      </c>
      <c r="F3646" s="1">
        <v>42934</v>
      </c>
      <c r="G3646" s="1">
        <v>42944</v>
      </c>
      <c r="H3646">
        <v>563</v>
      </c>
      <c r="I3646" t="str">
        <f>VLOOKUP(pipeline!D3646,account,2,FALSE)</f>
        <v>retail</v>
      </c>
      <c r="J3646">
        <f t="shared" si="2682"/>
        <v>2007</v>
      </c>
      <c r="K3646">
        <f t="shared" si="2683"/>
        <v>894.33</v>
      </c>
      <c r="L3646">
        <f t="shared" si="2684"/>
        <v>1635</v>
      </c>
      <c r="M3646" t="str">
        <f t="shared" si="2685"/>
        <v>Italy</v>
      </c>
      <c r="N3646">
        <f t="shared" si="2686"/>
        <v>0</v>
      </c>
      <c r="O3646" t="str">
        <f t="shared" si="2687"/>
        <v>GTX</v>
      </c>
      <c r="P3646">
        <f t="shared" si="2688"/>
        <v>550</v>
      </c>
      <c r="Q3646" t="str">
        <f t="shared" si="2689"/>
        <v>Dustin Brinkmann</v>
      </c>
      <c r="R3646" t="str">
        <f t="shared" si="2690"/>
        <v>Central</v>
      </c>
    </row>
    <row r="3647" spans="1:18">
      <c r="A3647" t="s">
        <v>3811</v>
      </c>
      <c r="B3647" t="s">
        <v>29</v>
      </c>
      <c r="C3647" t="s">
        <v>55</v>
      </c>
      <c r="D3647" t="s">
        <v>143</v>
      </c>
      <c r="E3647" t="s">
        <v>52</v>
      </c>
      <c r="F3647" s="1">
        <v>42934</v>
      </c>
      <c r="G3647" s="1">
        <v>42944</v>
      </c>
      <c r="H3647">
        <v>0</v>
      </c>
      <c r="I3647" t="str">
        <f>VLOOKUP(pipeline!D3647,account,2,FALSE)</f>
        <v>finance</v>
      </c>
      <c r="J3647">
        <f t="shared" si="2682"/>
        <v>1987</v>
      </c>
      <c r="K3647">
        <f t="shared" si="2683"/>
        <v>1698.2</v>
      </c>
      <c r="L3647">
        <f t="shared" si="2684"/>
        <v>3798</v>
      </c>
      <c r="M3647" t="str">
        <f t="shared" si="2685"/>
        <v>United States</v>
      </c>
      <c r="N3647">
        <f t="shared" si="2686"/>
        <v>0</v>
      </c>
      <c r="O3647" t="str">
        <f t="shared" si="2687"/>
        <v>GTX</v>
      </c>
      <c r="P3647">
        <f t="shared" si="2688"/>
        <v>550</v>
      </c>
      <c r="Q3647" t="str">
        <f t="shared" si="2689"/>
        <v>Melvin Marxen</v>
      </c>
      <c r="R3647" t="str">
        <f t="shared" si="2690"/>
        <v>Central</v>
      </c>
    </row>
    <row r="3648" spans="1:18">
      <c r="A3648" t="s">
        <v>3812</v>
      </c>
      <c r="B3648" t="s">
        <v>9</v>
      </c>
      <c r="C3648" t="s">
        <v>55</v>
      </c>
      <c r="D3648" t="s">
        <v>174</v>
      </c>
      <c r="E3648" t="s">
        <v>52</v>
      </c>
      <c r="F3648" s="1">
        <v>42934</v>
      </c>
      <c r="G3648" s="1">
        <v>42942</v>
      </c>
      <c r="H3648">
        <v>0</v>
      </c>
      <c r="I3648" t="str">
        <f>VLOOKUP(pipeline!D3648,account,2,FALSE)</f>
        <v>software</v>
      </c>
      <c r="J3648">
        <f t="shared" si="2682"/>
        <v>1982</v>
      </c>
      <c r="K3648">
        <f t="shared" si="2683"/>
        <v>11698.03</v>
      </c>
      <c r="L3648">
        <f t="shared" si="2684"/>
        <v>34288</v>
      </c>
      <c r="M3648" t="str">
        <f t="shared" si="2685"/>
        <v>United States</v>
      </c>
      <c r="N3648">
        <f t="shared" si="2686"/>
        <v>0</v>
      </c>
      <c r="O3648" t="str">
        <f t="shared" si="2687"/>
        <v>GTX</v>
      </c>
      <c r="P3648">
        <f t="shared" si="2688"/>
        <v>550</v>
      </c>
      <c r="Q3648" t="str">
        <f t="shared" si="2689"/>
        <v>Cara Losch</v>
      </c>
      <c r="R3648" t="str">
        <f t="shared" si="2690"/>
        <v>East</v>
      </c>
    </row>
    <row r="3649" spans="1:18">
      <c r="A3649" t="s">
        <v>3813</v>
      </c>
      <c r="B3649" t="s">
        <v>17</v>
      </c>
      <c r="C3649" t="s">
        <v>56</v>
      </c>
      <c r="D3649" t="s">
        <v>210</v>
      </c>
      <c r="E3649" t="s">
        <v>52</v>
      </c>
      <c r="F3649" s="1">
        <v>42934</v>
      </c>
      <c r="G3649" s="1">
        <v>42941</v>
      </c>
      <c r="H3649">
        <v>0</v>
      </c>
      <c r="I3649" t="str">
        <f>VLOOKUP(pipeline!D3649,account,2,FALSE)</f>
        <v>technolgy</v>
      </c>
      <c r="J3649">
        <f t="shared" si="2682"/>
        <v>1980</v>
      </c>
      <c r="K3649">
        <f t="shared" si="2683"/>
        <v>7708.38</v>
      </c>
      <c r="L3649">
        <f t="shared" si="2684"/>
        <v>13756</v>
      </c>
      <c r="M3649" t="str">
        <f t="shared" si="2685"/>
        <v>United States</v>
      </c>
      <c r="N3649">
        <f t="shared" si="2686"/>
        <v>0</v>
      </c>
      <c r="O3649" t="str">
        <f t="shared" si="2687"/>
        <v>MG</v>
      </c>
      <c r="P3649">
        <f t="shared" si="2688"/>
        <v>55</v>
      </c>
      <c r="Q3649" t="str">
        <f t="shared" si="2689"/>
        <v>Celia Rouche</v>
      </c>
      <c r="R3649" t="str">
        <f t="shared" si="2690"/>
        <v>West</v>
      </c>
    </row>
    <row r="3650" spans="1:18">
      <c r="A3650" t="s">
        <v>3814</v>
      </c>
      <c r="B3650" t="s">
        <v>17</v>
      </c>
      <c r="C3650" t="s">
        <v>59</v>
      </c>
      <c r="D3650" t="s">
        <v>101</v>
      </c>
      <c r="E3650" t="s">
        <v>50</v>
      </c>
      <c r="F3650" s="1">
        <v>42934</v>
      </c>
      <c r="G3650" s="1">
        <v>42943</v>
      </c>
      <c r="H3650">
        <v>4673</v>
      </c>
      <c r="I3650" t="str">
        <f>VLOOKUP(pipeline!D3650,account,2,FALSE)</f>
        <v>telecommunications</v>
      </c>
      <c r="J3650">
        <f t="shared" si="2682"/>
        <v>1999</v>
      </c>
      <c r="K3650">
        <f t="shared" si="2683"/>
        <v>1699.85</v>
      </c>
      <c r="L3650">
        <f t="shared" si="2684"/>
        <v>5108</v>
      </c>
      <c r="M3650" t="str">
        <f t="shared" si="2685"/>
        <v>United States</v>
      </c>
      <c r="N3650">
        <f t="shared" si="2686"/>
        <v>0</v>
      </c>
      <c r="O3650" t="str">
        <f t="shared" si="2687"/>
        <v>GTX</v>
      </c>
      <c r="P3650">
        <f t="shared" si="2688"/>
        <v>5482</v>
      </c>
      <c r="Q3650" t="str">
        <f t="shared" si="2689"/>
        <v>Celia Rouche</v>
      </c>
      <c r="R3650" t="str">
        <f t="shared" si="2690"/>
        <v>West</v>
      </c>
    </row>
    <row r="3651" spans="1:18">
      <c r="A3651" t="s">
        <v>3815</v>
      </c>
      <c r="B3651" t="s">
        <v>17</v>
      </c>
      <c r="C3651" t="s">
        <v>57</v>
      </c>
      <c r="D3651" t="s">
        <v>210</v>
      </c>
      <c r="E3651" t="s">
        <v>50</v>
      </c>
      <c r="F3651" s="1">
        <v>42934</v>
      </c>
      <c r="G3651" s="1">
        <v>42944</v>
      </c>
      <c r="H3651">
        <v>3405</v>
      </c>
      <c r="I3651" t="str">
        <f>VLOOKUP(pipeline!D3651,account,2,FALSE)</f>
        <v>technolgy</v>
      </c>
      <c r="J3651">
        <f t="shared" si="2682"/>
        <v>1980</v>
      </c>
      <c r="K3651">
        <f t="shared" si="2683"/>
        <v>7708.38</v>
      </c>
      <c r="L3651">
        <f t="shared" si="2684"/>
        <v>13756</v>
      </c>
      <c r="M3651" t="str">
        <f t="shared" si="2685"/>
        <v>United States</v>
      </c>
      <c r="N3651">
        <f t="shared" si="2686"/>
        <v>0</v>
      </c>
      <c r="O3651" t="str">
        <f t="shared" si="2687"/>
        <v>MG</v>
      </c>
      <c r="P3651">
        <f t="shared" si="2688"/>
        <v>3393</v>
      </c>
      <c r="Q3651" t="str">
        <f t="shared" si="2689"/>
        <v>Celia Rouche</v>
      </c>
      <c r="R3651" t="str">
        <f t="shared" si="2690"/>
        <v>West</v>
      </c>
    </row>
    <row r="3652" spans="1:18">
      <c r="A3652" t="s">
        <v>3816</v>
      </c>
      <c r="B3652" t="s">
        <v>10</v>
      </c>
      <c r="C3652" t="s">
        <v>55</v>
      </c>
      <c r="D3652" t="s">
        <v>200</v>
      </c>
      <c r="E3652" t="s">
        <v>50</v>
      </c>
      <c r="F3652" s="1">
        <v>42934</v>
      </c>
      <c r="G3652" s="1">
        <v>43054</v>
      </c>
      <c r="H3652">
        <v>566</v>
      </c>
      <c r="I3652" t="str">
        <f>VLOOKUP(pipeline!D3652,account,2,FALSE)</f>
        <v>finance</v>
      </c>
      <c r="J3652">
        <f t="shared" ref="J3652:J3662" si="2691">VLOOKUP(D3652,account,3,FALSE)</f>
        <v>1998</v>
      </c>
      <c r="K3652">
        <f t="shared" ref="K3652:K3662" si="2692">VLOOKUP(D3652,account,4,FALSE)</f>
        <v>2022.14</v>
      </c>
      <c r="L3652">
        <f t="shared" ref="L3652:L3662" si="2693">VLOOKUP(D3652,account,5,FALSE)</f>
        <v>5113</v>
      </c>
      <c r="M3652" t="str">
        <f t="shared" ref="M3652:M3662" si="2694">VLOOKUP(D3652,account,6,FALSE)</f>
        <v>United States</v>
      </c>
      <c r="N3652">
        <f t="shared" ref="N3652:N3662" si="2695">VLOOKUP(D3652,accounts,7,FALSE)</f>
        <v>0</v>
      </c>
      <c r="O3652" t="str">
        <f t="shared" ref="O3652:O3662" si="2696">VLOOKUP(C3652,products,2,FALSE)</f>
        <v>GTX</v>
      </c>
      <c r="P3652">
        <f t="shared" ref="P3652:P3662" si="2697">VLOOKUP(C3652,products,3,FALSE)</f>
        <v>550</v>
      </c>
      <c r="Q3652" t="str">
        <f t="shared" ref="Q3652:Q3662" si="2698">VLOOKUP(B3652,sales,2,FALSE)</f>
        <v>Cara Losch</v>
      </c>
      <c r="R3652" t="str">
        <f t="shared" ref="R3652:R3662" si="2699">VLOOKUP(B3652,sales,3,FALSE)</f>
        <v>East</v>
      </c>
    </row>
    <row r="3653" spans="1:18">
      <c r="A3653" t="s">
        <v>3817</v>
      </c>
      <c r="B3653" t="s">
        <v>11</v>
      </c>
      <c r="C3653" t="s">
        <v>59</v>
      </c>
      <c r="D3653" t="s">
        <v>210</v>
      </c>
      <c r="E3653" t="s">
        <v>50</v>
      </c>
      <c r="F3653" s="1">
        <v>42934</v>
      </c>
      <c r="G3653" s="1">
        <v>43045</v>
      </c>
      <c r="H3653">
        <v>5559</v>
      </c>
      <c r="I3653" t="str">
        <f>VLOOKUP(pipeline!D3653,account,2,FALSE)</f>
        <v>technolgy</v>
      </c>
      <c r="J3653">
        <f t="shared" si="2691"/>
        <v>1980</v>
      </c>
      <c r="K3653">
        <f t="shared" si="2692"/>
        <v>7708.38</v>
      </c>
      <c r="L3653">
        <f t="shared" si="2693"/>
        <v>13756</v>
      </c>
      <c r="M3653" t="str">
        <f t="shared" si="2694"/>
        <v>United States</v>
      </c>
      <c r="N3653">
        <f t="shared" si="2695"/>
        <v>0</v>
      </c>
      <c r="O3653" t="str">
        <f t="shared" si="2696"/>
        <v>GTX</v>
      </c>
      <c r="P3653">
        <f t="shared" si="2697"/>
        <v>5482</v>
      </c>
      <c r="Q3653" t="str">
        <f t="shared" si="2698"/>
        <v>Cara Losch</v>
      </c>
      <c r="R3653" t="str">
        <f t="shared" si="2699"/>
        <v>East</v>
      </c>
    </row>
    <row r="3654" spans="1:18">
      <c r="A3654" t="s">
        <v>3818</v>
      </c>
      <c r="B3654" t="s">
        <v>19</v>
      </c>
      <c r="C3654" t="s">
        <v>56</v>
      </c>
      <c r="D3654" t="s">
        <v>208</v>
      </c>
      <c r="E3654" t="s">
        <v>53</v>
      </c>
      <c r="F3654" s="1">
        <v>42935</v>
      </c>
      <c r="I3654" t="str">
        <f>VLOOKUP(pipeline!D3654,account,2,FALSE)</f>
        <v>software</v>
      </c>
      <c r="J3654">
        <f t="shared" si="2691"/>
        <v>1982</v>
      </c>
      <c r="K3654">
        <f t="shared" si="2692"/>
        <v>4618</v>
      </c>
      <c r="L3654">
        <f t="shared" si="2693"/>
        <v>10083</v>
      </c>
      <c r="M3654" t="str">
        <f t="shared" si="2694"/>
        <v>United States</v>
      </c>
      <c r="N3654">
        <f t="shared" si="2695"/>
        <v>0</v>
      </c>
      <c r="O3654" t="str">
        <f t="shared" si="2696"/>
        <v>MG</v>
      </c>
      <c r="P3654">
        <f t="shared" si="2697"/>
        <v>55</v>
      </c>
      <c r="Q3654" t="str">
        <f t="shared" si="2698"/>
        <v>Dustin Brinkmann</v>
      </c>
      <c r="R3654" t="str">
        <f t="shared" si="2699"/>
        <v>Central</v>
      </c>
    </row>
    <row r="3655" spans="1:18">
      <c r="A3655" t="s">
        <v>3819</v>
      </c>
      <c r="B3655" t="s">
        <v>19</v>
      </c>
      <c r="C3655" t="s">
        <v>56</v>
      </c>
      <c r="D3655" t="s">
        <v>145</v>
      </c>
      <c r="E3655" t="s">
        <v>53</v>
      </c>
      <c r="F3655" s="1">
        <v>42935</v>
      </c>
      <c r="I3655" t="str">
        <f>VLOOKUP(pipeline!D3655,account,2,FALSE)</f>
        <v>marketing</v>
      </c>
      <c r="J3655">
        <f t="shared" si="2691"/>
        <v>1985</v>
      </c>
      <c r="K3655">
        <f t="shared" si="2692"/>
        <v>375.43</v>
      </c>
      <c r="L3655">
        <f t="shared" si="2693"/>
        <v>1190</v>
      </c>
      <c r="M3655" t="str">
        <f t="shared" si="2694"/>
        <v>United States</v>
      </c>
      <c r="N3655">
        <f t="shared" si="2695"/>
        <v>0</v>
      </c>
      <c r="O3655" t="str">
        <f t="shared" si="2696"/>
        <v>MG</v>
      </c>
      <c r="P3655">
        <f t="shared" si="2697"/>
        <v>55</v>
      </c>
      <c r="Q3655" t="str">
        <f t="shared" si="2698"/>
        <v>Dustin Brinkmann</v>
      </c>
      <c r="R3655" t="str">
        <f t="shared" si="2699"/>
        <v>Central</v>
      </c>
    </row>
    <row r="3656" spans="1:18">
      <c r="A3656" t="s">
        <v>3820</v>
      </c>
      <c r="B3656" t="s">
        <v>19</v>
      </c>
      <c r="C3656" t="s">
        <v>56</v>
      </c>
      <c r="D3656" t="s">
        <v>208</v>
      </c>
      <c r="E3656" t="s">
        <v>52</v>
      </c>
      <c r="F3656" s="1">
        <v>42935</v>
      </c>
      <c r="G3656" s="1">
        <v>42946</v>
      </c>
      <c r="H3656">
        <v>0</v>
      </c>
      <c r="I3656" t="str">
        <f>VLOOKUP(pipeline!D3656,account,2,FALSE)</f>
        <v>software</v>
      </c>
      <c r="J3656">
        <f t="shared" si="2691"/>
        <v>1982</v>
      </c>
      <c r="K3656">
        <f t="shared" si="2692"/>
        <v>4618</v>
      </c>
      <c r="L3656">
        <f t="shared" si="2693"/>
        <v>10083</v>
      </c>
      <c r="M3656" t="str">
        <f t="shared" si="2694"/>
        <v>United States</v>
      </c>
      <c r="N3656">
        <f t="shared" si="2695"/>
        <v>0</v>
      </c>
      <c r="O3656" t="str">
        <f t="shared" si="2696"/>
        <v>MG</v>
      </c>
      <c r="P3656">
        <f t="shared" si="2697"/>
        <v>55</v>
      </c>
      <c r="Q3656" t="str">
        <f t="shared" si="2698"/>
        <v>Dustin Brinkmann</v>
      </c>
      <c r="R3656" t="str">
        <f t="shared" si="2699"/>
        <v>Central</v>
      </c>
    </row>
    <row r="3657" spans="1:18">
      <c r="A3657" t="s">
        <v>3821</v>
      </c>
      <c r="B3657" t="s">
        <v>19</v>
      </c>
      <c r="C3657" t="s">
        <v>56</v>
      </c>
      <c r="D3657" t="s">
        <v>297</v>
      </c>
      <c r="E3657" t="s">
        <v>50</v>
      </c>
      <c r="F3657" s="1">
        <v>42935</v>
      </c>
      <c r="G3657" s="1">
        <v>42941</v>
      </c>
      <c r="H3657">
        <v>53</v>
      </c>
      <c r="I3657" t="str">
        <f>VLOOKUP(pipeline!D3657,account,2,FALSE)</f>
        <v>medical</v>
      </c>
      <c r="J3657">
        <f t="shared" si="2691"/>
        <v>1986</v>
      </c>
      <c r="K3657">
        <f t="shared" si="2692"/>
        <v>647.18</v>
      </c>
      <c r="L3657">
        <f t="shared" si="2693"/>
        <v>1185</v>
      </c>
      <c r="M3657" t="str">
        <f t="shared" si="2694"/>
        <v>Kenya</v>
      </c>
      <c r="N3657">
        <f t="shared" si="2695"/>
        <v>0</v>
      </c>
      <c r="O3657" t="str">
        <f t="shared" si="2696"/>
        <v>MG</v>
      </c>
      <c r="P3657">
        <f t="shared" si="2697"/>
        <v>55</v>
      </c>
      <c r="Q3657" t="str">
        <f t="shared" si="2698"/>
        <v>Dustin Brinkmann</v>
      </c>
      <c r="R3657" t="str">
        <f t="shared" si="2699"/>
        <v>Central</v>
      </c>
    </row>
    <row r="3658" spans="1:18">
      <c r="A3658" t="s">
        <v>3822</v>
      </c>
      <c r="B3658" t="s">
        <v>32</v>
      </c>
      <c r="C3658" t="s">
        <v>57</v>
      </c>
      <c r="D3658" t="s">
        <v>127</v>
      </c>
      <c r="E3658" t="s">
        <v>52</v>
      </c>
      <c r="F3658" s="1">
        <v>42935</v>
      </c>
      <c r="G3658" s="1">
        <v>43005</v>
      </c>
      <c r="H3658">
        <v>0</v>
      </c>
      <c r="I3658" t="str">
        <f>VLOOKUP(pipeline!D3658,account,2,FALSE)</f>
        <v>software</v>
      </c>
      <c r="J3658">
        <f t="shared" si="2691"/>
        <v>1979</v>
      </c>
      <c r="K3658">
        <f t="shared" si="2692"/>
        <v>4478.47</v>
      </c>
      <c r="L3658">
        <f t="shared" si="2693"/>
        <v>13809</v>
      </c>
      <c r="M3658" t="str">
        <f t="shared" si="2694"/>
        <v>United States</v>
      </c>
      <c r="N3658">
        <f t="shared" si="2695"/>
        <v>0</v>
      </c>
      <c r="O3658" t="str">
        <f t="shared" si="2696"/>
        <v>MG</v>
      </c>
      <c r="P3658">
        <f t="shared" si="2697"/>
        <v>3393</v>
      </c>
      <c r="Q3658" t="str">
        <f t="shared" si="2698"/>
        <v>Rocco Neubert</v>
      </c>
      <c r="R3658" t="str">
        <f t="shared" si="2699"/>
        <v>East</v>
      </c>
    </row>
    <row r="3659" spans="1:18">
      <c r="A3659" t="s">
        <v>3823</v>
      </c>
      <c r="B3659" t="s">
        <v>7</v>
      </c>
      <c r="C3659" t="s">
        <v>58</v>
      </c>
      <c r="D3659" t="s">
        <v>218</v>
      </c>
      <c r="E3659" t="s">
        <v>50</v>
      </c>
      <c r="F3659" s="1">
        <v>42935</v>
      </c>
      <c r="G3659" s="1">
        <v>42946</v>
      </c>
      <c r="H3659">
        <v>955</v>
      </c>
      <c r="I3659" t="str">
        <f>VLOOKUP(pipeline!D3659,account,2,FALSE)</f>
        <v>technolgy</v>
      </c>
      <c r="J3659">
        <f t="shared" si="2691"/>
        <v>1992</v>
      </c>
      <c r="K3659">
        <f t="shared" si="2692"/>
        <v>1712.68</v>
      </c>
      <c r="L3659">
        <f t="shared" si="2693"/>
        <v>3194</v>
      </c>
      <c r="M3659" t="str">
        <f t="shared" si="2694"/>
        <v>United States</v>
      </c>
      <c r="N3659" t="str">
        <f t="shared" si="2695"/>
        <v>Acme Corporation</v>
      </c>
      <c r="O3659" t="str">
        <f t="shared" si="2696"/>
        <v>GTX</v>
      </c>
      <c r="P3659">
        <f t="shared" si="2697"/>
        <v>1096</v>
      </c>
      <c r="Q3659" t="str">
        <f t="shared" si="2698"/>
        <v>Cara Losch</v>
      </c>
      <c r="R3659" t="str">
        <f t="shared" si="2699"/>
        <v>East</v>
      </c>
    </row>
    <row r="3660" spans="1:18">
      <c r="A3660" t="s">
        <v>3824</v>
      </c>
      <c r="B3660" t="s">
        <v>33</v>
      </c>
      <c r="C3660" t="s">
        <v>59</v>
      </c>
      <c r="D3660" t="s">
        <v>277</v>
      </c>
      <c r="E3660" t="s">
        <v>52</v>
      </c>
      <c r="F3660" s="1">
        <v>42935</v>
      </c>
      <c r="G3660" s="1">
        <v>42946</v>
      </c>
      <c r="H3660">
        <v>0</v>
      </c>
      <c r="I3660" t="str">
        <f>VLOOKUP(pipeline!D3660,account,2,FALSE)</f>
        <v>retail</v>
      </c>
      <c r="J3660">
        <f t="shared" si="2691"/>
        <v>2005</v>
      </c>
      <c r="K3660">
        <f t="shared" si="2692"/>
        <v>2261.05</v>
      </c>
      <c r="L3660">
        <f t="shared" si="2693"/>
        <v>3851</v>
      </c>
      <c r="M3660" t="str">
        <f t="shared" si="2694"/>
        <v>United States</v>
      </c>
      <c r="N3660">
        <f t="shared" si="2695"/>
        <v>0</v>
      </c>
      <c r="O3660" t="str">
        <f t="shared" si="2696"/>
        <v>GTX</v>
      </c>
      <c r="P3660">
        <f t="shared" si="2697"/>
        <v>5482</v>
      </c>
      <c r="Q3660" t="str">
        <f t="shared" si="2698"/>
        <v>Rocco Neubert</v>
      </c>
      <c r="R3660" t="str">
        <f t="shared" si="2699"/>
        <v>East</v>
      </c>
    </row>
    <row r="3661" spans="1:18">
      <c r="A3661" t="s">
        <v>3825</v>
      </c>
      <c r="B3661" t="s">
        <v>25</v>
      </c>
      <c r="C3661" t="s">
        <v>59</v>
      </c>
      <c r="D3661" t="s">
        <v>290</v>
      </c>
      <c r="E3661" t="s">
        <v>53</v>
      </c>
      <c r="F3661" s="1">
        <v>42935</v>
      </c>
      <c r="I3661" t="str">
        <f>VLOOKUP(pipeline!D3661,account,2,FALSE)</f>
        <v>medical</v>
      </c>
      <c r="J3661">
        <f t="shared" si="2691"/>
        <v>2002</v>
      </c>
      <c r="K3661">
        <f t="shared" si="2692"/>
        <v>3178.24</v>
      </c>
      <c r="L3661">
        <f t="shared" si="2693"/>
        <v>4540</v>
      </c>
      <c r="M3661" t="str">
        <f t="shared" si="2694"/>
        <v>United States</v>
      </c>
      <c r="N3661">
        <f t="shared" si="2695"/>
        <v>0</v>
      </c>
      <c r="O3661" t="str">
        <f t="shared" si="2696"/>
        <v>GTX</v>
      </c>
      <c r="P3661">
        <f t="shared" si="2697"/>
        <v>5482</v>
      </c>
      <c r="Q3661" t="str">
        <f t="shared" si="2698"/>
        <v>Melvin Marxen</v>
      </c>
      <c r="R3661" t="str">
        <f t="shared" si="2699"/>
        <v>Central</v>
      </c>
    </row>
    <row r="3662" spans="1:18">
      <c r="A3662" t="s">
        <v>3826</v>
      </c>
      <c r="B3662" t="s">
        <v>25</v>
      </c>
      <c r="C3662" t="s">
        <v>58</v>
      </c>
      <c r="D3662" t="s">
        <v>221</v>
      </c>
      <c r="E3662" t="s">
        <v>50</v>
      </c>
      <c r="F3662" s="1">
        <v>42935</v>
      </c>
      <c r="G3662" s="1">
        <v>42950</v>
      </c>
      <c r="H3662">
        <v>1060</v>
      </c>
      <c r="I3662" t="str">
        <f>VLOOKUP(pipeline!D3662,account,2,FALSE)</f>
        <v>technolgy</v>
      </c>
      <c r="J3662">
        <f t="shared" si="2691"/>
        <v>2000</v>
      </c>
      <c r="K3662">
        <f t="shared" si="2692"/>
        <v>1223.72</v>
      </c>
      <c r="L3662">
        <f t="shared" si="2693"/>
        <v>2497</v>
      </c>
      <c r="M3662" t="str">
        <f t="shared" si="2694"/>
        <v>Norway</v>
      </c>
      <c r="N3662">
        <f t="shared" si="2695"/>
        <v>0</v>
      </c>
      <c r="O3662" t="str">
        <f t="shared" si="2696"/>
        <v>GTX</v>
      </c>
      <c r="P3662">
        <f t="shared" si="2697"/>
        <v>1096</v>
      </c>
      <c r="Q3662" t="str">
        <f t="shared" si="2698"/>
        <v>Melvin Marxen</v>
      </c>
      <c r="R3662" t="str">
        <f t="shared" si="2699"/>
        <v>Central</v>
      </c>
    </row>
    <row r="3663" spans="1:18">
      <c r="A3663" t="s">
        <v>3827</v>
      </c>
      <c r="B3663" t="s">
        <v>8</v>
      </c>
      <c r="C3663" t="s">
        <v>59</v>
      </c>
      <c r="D3663" t="s">
        <v>174</v>
      </c>
      <c r="E3663" t="s">
        <v>50</v>
      </c>
      <c r="F3663" s="1">
        <v>42935</v>
      </c>
      <c r="G3663" s="1">
        <v>42942</v>
      </c>
      <c r="H3663">
        <v>4895</v>
      </c>
      <c r="I3663" t="str">
        <f>VLOOKUP(pipeline!D3663,account,2,FALSE)</f>
        <v>software</v>
      </c>
      <c r="J3663">
        <f t="shared" ref="J3663:J3674" si="2700">VLOOKUP(D3663,account,3,FALSE)</f>
        <v>1982</v>
      </c>
      <c r="K3663">
        <f t="shared" ref="K3663:K3674" si="2701">VLOOKUP(D3663,account,4,FALSE)</f>
        <v>11698.03</v>
      </c>
      <c r="L3663">
        <f t="shared" ref="L3663:L3674" si="2702">VLOOKUP(D3663,account,5,FALSE)</f>
        <v>34288</v>
      </c>
      <c r="M3663" t="str">
        <f t="shared" ref="M3663:M3674" si="2703">VLOOKUP(D3663,account,6,FALSE)</f>
        <v>United States</v>
      </c>
      <c r="N3663">
        <f t="shared" ref="N3663:N3674" si="2704">VLOOKUP(D3663,accounts,7,FALSE)</f>
        <v>0</v>
      </c>
      <c r="O3663" t="str">
        <f t="shared" ref="O3663:O3674" si="2705">VLOOKUP(C3663,products,2,FALSE)</f>
        <v>GTX</v>
      </c>
      <c r="P3663">
        <f t="shared" ref="P3663:P3669" si="2706">VLOOKUP(C3663,products,3,FALSE)</f>
        <v>5482</v>
      </c>
      <c r="Q3663" t="str">
        <f t="shared" ref="Q3663:Q3669" si="2707">VLOOKUP(B3663,sales,2,FALSE)</f>
        <v>Cara Losch</v>
      </c>
      <c r="R3663" t="str">
        <f t="shared" ref="R3663:R3669" si="2708">VLOOKUP(B3663,sales,3,FALSE)</f>
        <v>East</v>
      </c>
    </row>
    <row r="3664" spans="1:18">
      <c r="A3664" t="s">
        <v>3828</v>
      </c>
      <c r="B3664" t="s">
        <v>26</v>
      </c>
      <c r="C3664" t="s">
        <v>59</v>
      </c>
      <c r="D3664" t="s">
        <v>108</v>
      </c>
      <c r="E3664" t="s">
        <v>50</v>
      </c>
      <c r="F3664" s="1">
        <v>42935</v>
      </c>
      <c r="G3664" s="1">
        <v>42937</v>
      </c>
      <c r="H3664">
        <v>4907</v>
      </c>
      <c r="I3664" t="str">
        <f>VLOOKUP(pipeline!D3664,account,2,FALSE)</f>
        <v>telecommunications</v>
      </c>
      <c r="J3664">
        <f t="shared" si="2700"/>
        <v>1988</v>
      </c>
      <c r="K3664">
        <f t="shared" si="2701"/>
        <v>5266.09</v>
      </c>
      <c r="L3664">
        <f t="shared" si="2702"/>
        <v>8595</v>
      </c>
      <c r="M3664" t="str">
        <f t="shared" si="2703"/>
        <v>United States</v>
      </c>
      <c r="N3664" t="str">
        <f t="shared" si="2704"/>
        <v>Sonron</v>
      </c>
      <c r="O3664" t="str">
        <f t="shared" si="2705"/>
        <v>GTX</v>
      </c>
      <c r="P3664">
        <f t="shared" si="2706"/>
        <v>5482</v>
      </c>
      <c r="Q3664" t="str">
        <f t="shared" si="2707"/>
        <v>Melvin Marxen</v>
      </c>
      <c r="R3664" t="str">
        <f t="shared" si="2708"/>
        <v>Central</v>
      </c>
    </row>
    <row r="3665" spans="1:18">
      <c r="A3665" t="s">
        <v>3829</v>
      </c>
      <c r="B3665" t="s">
        <v>14</v>
      </c>
      <c r="C3665" t="s">
        <v>56</v>
      </c>
      <c r="D3665" t="s">
        <v>124</v>
      </c>
      <c r="E3665" t="s">
        <v>53</v>
      </c>
      <c r="F3665" s="1">
        <v>42935</v>
      </c>
      <c r="I3665" t="str">
        <f>VLOOKUP(pipeline!D3665,account,2,FALSE)</f>
        <v>entertainment</v>
      </c>
      <c r="J3665">
        <f t="shared" si="2700"/>
        <v>1989</v>
      </c>
      <c r="K3665">
        <f t="shared" si="2701"/>
        <v>3838.39</v>
      </c>
      <c r="L3665">
        <f t="shared" si="2702"/>
        <v>8274</v>
      </c>
      <c r="M3665" t="str">
        <f t="shared" si="2703"/>
        <v>United States</v>
      </c>
      <c r="N3665">
        <f t="shared" si="2704"/>
        <v>0</v>
      </c>
      <c r="O3665" t="str">
        <f t="shared" si="2705"/>
        <v>MG</v>
      </c>
      <c r="P3665">
        <f t="shared" si="2706"/>
        <v>55</v>
      </c>
      <c r="Q3665" t="str">
        <f t="shared" si="2707"/>
        <v>Celia Rouche</v>
      </c>
      <c r="R3665" t="str">
        <f t="shared" si="2708"/>
        <v>West</v>
      </c>
    </row>
    <row r="3666" spans="1:18">
      <c r="A3666" t="s">
        <v>3830</v>
      </c>
      <c r="B3666" t="s">
        <v>14</v>
      </c>
      <c r="C3666" t="s">
        <v>57</v>
      </c>
      <c r="D3666" t="s">
        <v>196</v>
      </c>
      <c r="E3666" t="s">
        <v>52</v>
      </c>
      <c r="F3666" s="1">
        <v>42935</v>
      </c>
      <c r="G3666" s="1">
        <v>42945</v>
      </c>
      <c r="H3666">
        <v>0</v>
      </c>
      <c r="I3666" t="str">
        <f>VLOOKUP(pipeline!D3666,account,2,FALSE)</f>
        <v>employment</v>
      </c>
      <c r="J3666">
        <f t="shared" si="2700"/>
        <v>1983</v>
      </c>
      <c r="K3666">
        <f t="shared" si="2701"/>
        <v>2871.35</v>
      </c>
      <c r="L3666">
        <f t="shared" si="2702"/>
        <v>9561</v>
      </c>
      <c r="M3666" t="str">
        <f t="shared" si="2703"/>
        <v>United States</v>
      </c>
      <c r="N3666">
        <f t="shared" si="2704"/>
        <v>0</v>
      </c>
      <c r="O3666" t="str">
        <f t="shared" si="2705"/>
        <v>MG</v>
      </c>
      <c r="P3666">
        <f t="shared" si="2706"/>
        <v>3393</v>
      </c>
      <c r="Q3666" t="str">
        <f t="shared" si="2707"/>
        <v>Celia Rouche</v>
      </c>
      <c r="R3666" t="str">
        <f t="shared" si="2708"/>
        <v>West</v>
      </c>
    </row>
    <row r="3667" spans="1:18">
      <c r="A3667" t="s">
        <v>3831</v>
      </c>
      <c r="B3667" t="s">
        <v>14</v>
      </c>
      <c r="C3667" t="s">
        <v>58</v>
      </c>
      <c r="D3667" t="s">
        <v>99</v>
      </c>
      <c r="E3667" t="s">
        <v>50</v>
      </c>
      <c r="F3667" s="1">
        <v>42935</v>
      </c>
      <c r="G3667" s="1">
        <v>43008</v>
      </c>
      <c r="H3667">
        <v>1170</v>
      </c>
      <c r="I3667" t="str">
        <f>VLOOKUP(pipeline!D3667,account,2,FALSE)</f>
        <v>marketing</v>
      </c>
      <c r="J3667">
        <f t="shared" si="2700"/>
        <v>2008</v>
      </c>
      <c r="K3667">
        <f t="shared" si="2701"/>
        <v>894.37</v>
      </c>
      <c r="L3667">
        <f t="shared" si="2702"/>
        <v>1593</v>
      </c>
      <c r="M3667" t="str">
        <f t="shared" si="2703"/>
        <v>Poland</v>
      </c>
      <c r="N3667">
        <f t="shared" si="2704"/>
        <v>0</v>
      </c>
      <c r="O3667" t="str">
        <f t="shared" si="2705"/>
        <v>GTX</v>
      </c>
      <c r="P3667">
        <f t="shared" si="2706"/>
        <v>1096</v>
      </c>
      <c r="Q3667" t="str">
        <f t="shared" si="2707"/>
        <v>Celia Rouche</v>
      </c>
      <c r="R3667" t="str">
        <f t="shared" si="2708"/>
        <v>West</v>
      </c>
    </row>
    <row r="3668" spans="1:18">
      <c r="A3668" t="s">
        <v>3832</v>
      </c>
      <c r="B3668" t="s">
        <v>14</v>
      </c>
      <c r="C3668" t="s">
        <v>57</v>
      </c>
      <c r="D3668" t="s">
        <v>205</v>
      </c>
      <c r="E3668" t="s">
        <v>50</v>
      </c>
      <c r="F3668" s="1">
        <v>42935</v>
      </c>
      <c r="G3668" s="1">
        <v>42944</v>
      </c>
      <c r="H3668">
        <v>2718</v>
      </c>
      <c r="I3668" t="str">
        <f>VLOOKUP(pipeline!D3668,account,2,FALSE)</f>
        <v>telecommunications</v>
      </c>
      <c r="J3668">
        <f t="shared" si="2700"/>
        <v>1995</v>
      </c>
      <c r="K3668">
        <f t="shared" si="2701"/>
        <v>1825.82</v>
      </c>
      <c r="L3668">
        <f t="shared" si="2702"/>
        <v>5595</v>
      </c>
      <c r="M3668" t="str">
        <f t="shared" si="2703"/>
        <v>United States</v>
      </c>
      <c r="N3668" t="str">
        <f t="shared" si="2704"/>
        <v>Sonron</v>
      </c>
      <c r="O3668" t="str">
        <f t="shared" si="2705"/>
        <v>MG</v>
      </c>
      <c r="P3668">
        <f t="shared" si="2706"/>
        <v>3393</v>
      </c>
      <c r="Q3668" t="str">
        <f t="shared" si="2707"/>
        <v>Celia Rouche</v>
      </c>
      <c r="R3668" t="str">
        <f t="shared" si="2708"/>
        <v>West</v>
      </c>
    </row>
    <row r="3669" spans="1:18">
      <c r="A3669" t="s">
        <v>3833</v>
      </c>
      <c r="B3669" t="s">
        <v>37</v>
      </c>
      <c r="C3669" t="s">
        <v>56</v>
      </c>
      <c r="D3669" t="s">
        <v>182</v>
      </c>
      <c r="E3669" t="s">
        <v>52</v>
      </c>
      <c r="F3669" s="1">
        <v>42935</v>
      </c>
      <c r="G3669" s="1">
        <v>42977</v>
      </c>
      <c r="H3669">
        <v>0</v>
      </c>
      <c r="I3669" t="str">
        <f>VLOOKUP(pipeline!D3669,account,2,FALSE)</f>
        <v>entertainment</v>
      </c>
      <c r="J3669">
        <f t="shared" si="2700"/>
        <v>2002</v>
      </c>
      <c r="K3669">
        <f t="shared" si="2701"/>
        <v>349.81</v>
      </c>
      <c r="L3669">
        <f t="shared" si="2702"/>
        <v>315</v>
      </c>
      <c r="M3669" t="str">
        <f t="shared" si="2703"/>
        <v>United States</v>
      </c>
      <c r="N3669">
        <f t="shared" si="2704"/>
        <v>0</v>
      </c>
      <c r="O3669" t="str">
        <f t="shared" si="2705"/>
        <v>MG</v>
      </c>
      <c r="P3669">
        <f t="shared" si="2706"/>
        <v>55</v>
      </c>
      <c r="Q3669" t="str">
        <f t="shared" si="2707"/>
        <v>Summer Sewald</v>
      </c>
      <c r="R3669" t="str">
        <f t="shared" si="2708"/>
        <v>West</v>
      </c>
    </row>
    <row r="3670" spans="1:18">
      <c r="A3670" t="s">
        <v>3834</v>
      </c>
      <c r="B3670" t="s">
        <v>38</v>
      </c>
      <c r="C3670" t="s">
        <v>55</v>
      </c>
      <c r="D3670" t="s">
        <v>174</v>
      </c>
      <c r="E3670" t="s">
        <v>52</v>
      </c>
      <c r="F3670" s="1">
        <v>42935</v>
      </c>
      <c r="G3670" s="1">
        <v>43043</v>
      </c>
      <c r="H3670">
        <v>0</v>
      </c>
      <c r="I3670" t="str">
        <f>VLOOKUP(pipeline!D3670,account,2,FALSE)</f>
        <v>software</v>
      </c>
      <c r="J3670">
        <f t="shared" si="2700"/>
        <v>1982</v>
      </c>
      <c r="K3670">
        <f t="shared" si="2701"/>
        <v>11698.03</v>
      </c>
      <c r="L3670">
        <f t="shared" si="2702"/>
        <v>34288</v>
      </c>
      <c r="M3670" t="str">
        <f t="shared" si="2703"/>
        <v>United States</v>
      </c>
      <c r="N3670">
        <f t="shared" si="2704"/>
        <v>0</v>
      </c>
      <c r="O3670" t="str">
        <f t="shared" si="2705"/>
        <v>GTX</v>
      </c>
      <c r="P3670">
        <f t="shared" ref="P3670:P3693" si="2709">VLOOKUP(C3670,products,3,FALSE)</f>
        <v>550</v>
      </c>
      <c r="Q3670" t="str">
        <f t="shared" ref="Q3670:Q3693" si="2710">VLOOKUP(B3670,sales,2,FALSE)</f>
        <v>Summer Sewald</v>
      </c>
      <c r="R3670" t="str">
        <f t="shared" ref="R3670:R3693" si="2711">VLOOKUP(B3670,sales,3,FALSE)</f>
        <v>West</v>
      </c>
    </row>
    <row r="3671" spans="1:18">
      <c r="A3671" t="s">
        <v>3835</v>
      </c>
      <c r="B3671" t="s">
        <v>39</v>
      </c>
      <c r="C3671" t="s">
        <v>55</v>
      </c>
      <c r="D3671" t="s">
        <v>134</v>
      </c>
      <c r="E3671" t="s">
        <v>52</v>
      </c>
      <c r="F3671" s="1">
        <v>42935</v>
      </c>
      <c r="G3671" s="1">
        <v>42946</v>
      </c>
      <c r="H3671">
        <v>0</v>
      </c>
      <c r="I3671" t="str">
        <f>VLOOKUP(pipeline!D3671,account,2,FALSE)</f>
        <v>services</v>
      </c>
      <c r="J3671">
        <f t="shared" si="2700"/>
        <v>2003</v>
      </c>
      <c r="K3671">
        <f t="shared" si="2701"/>
        <v>692.19</v>
      </c>
      <c r="L3671">
        <f t="shared" si="2702"/>
        <v>1922</v>
      </c>
      <c r="M3671" t="str">
        <f t="shared" si="2703"/>
        <v>United States</v>
      </c>
      <c r="N3671">
        <f t="shared" si="2704"/>
        <v>0</v>
      </c>
      <c r="O3671" t="str">
        <f t="shared" si="2705"/>
        <v>GTX</v>
      </c>
      <c r="P3671">
        <f t="shared" si="2709"/>
        <v>550</v>
      </c>
      <c r="Q3671" t="str">
        <f t="shared" si="2710"/>
        <v>Summer Sewald</v>
      </c>
      <c r="R3671" t="str">
        <f t="shared" si="2711"/>
        <v>West</v>
      </c>
    </row>
    <row r="3672" spans="1:18">
      <c r="A3672" t="s">
        <v>3836</v>
      </c>
      <c r="B3672" t="s">
        <v>39</v>
      </c>
      <c r="C3672" t="s">
        <v>56</v>
      </c>
      <c r="D3672" t="s">
        <v>153</v>
      </c>
      <c r="E3672" t="s">
        <v>52</v>
      </c>
      <c r="F3672" s="1">
        <v>42935</v>
      </c>
      <c r="G3672" s="1">
        <v>42937</v>
      </c>
      <c r="H3672">
        <v>0</v>
      </c>
      <c r="I3672" t="str">
        <f>VLOOKUP(pipeline!D3672,account,2,FALSE)</f>
        <v>retail</v>
      </c>
      <c r="J3672">
        <f t="shared" si="2700"/>
        <v>2001</v>
      </c>
      <c r="K3672">
        <f t="shared" si="2701"/>
        <v>2437.85</v>
      </c>
      <c r="L3672">
        <f t="shared" si="2702"/>
        <v>4874</v>
      </c>
      <c r="M3672" t="str">
        <f t="shared" si="2703"/>
        <v>United States</v>
      </c>
      <c r="N3672">
        <f t="shared" si="2704"/>
        <v>0</v>
      </c>
      <c r="O3672" t="str">
        <f t="shared" si="2705"/>
        <v>MG</v>
      </c>
      <c r="P3672">
        <f t="shared" si="2709"/>
        <v>55</v>
      </c>
      <c r="Q3672" t="str">
        <f t="shared" si="2710"/>
        <v>Summer Sewald</v>
      </c>
      <c r="R3672" t="str">
        <f t="shared" si="2711"/>
        <v>West</v>
      </c>
    </row>
    <row r="3673" spans="1:18">
      <c r="A3673" t="s">
        <v>3837</v>
      </c>
      <c r="B3673" t="s">
        <v>39</v>
      </c>
      <c r="C3673" t="s">
        <v>55</v>
      </c>
      <c r="D3673" t="s">
        <v>167</v>
      </c>
      <c r="E3673" t="s">
        <v>50</v>
      </c>
      <c r="F3673" s="1">
        <v>42935</v>
      </c>
      <c r="G3673" s="1">
        <v>42955</v>
      </c>
      <c r="H3673">
        <v>624</v>
      </c>
      <c r="I3673" t="str">
        <f>VLOOKUP(pipeline!D3673,account,2,FALSE)</f>
        <v>marketing</v>
      </c>
      <c r="J3673">
        <f t="shared" si="2700"/>
        <v>2000</v>
      </c>
      <c r="K3673">
        <f t="shared" si="2701"/>
        <v>2952.73</v>
      </c>
      <c r="L3673">
        <f t="shared" si="2702"/>
        <v>5107</v>
      </c>
      <c r="M3673" t="str">
        <f t="shared" si="2703"/>
        <v>United States</v>
      </c>
      <c r="N3673">
        <f t="shared" si="2704"/>
        <v>0</v>
      </c>
      <c r="O3673" t="str">
        <f t="shared" si="2705"/>
        <v>GTX</v>
      </c>
      <c r="P3673">
        <f t="shared" si="2709"/>
        <v>550</v>
      </c>
      <c r="Q3673" t="str">
        <f t="shared" si="2710"/>
        <v>Summer Sewald</v>
      </c>
      <c r="R3673" t="str">
        <f t="shared" si="2711"/>
        <v>West</v>
      </c>
    </row>
    <row r="3674" spans="1:18">
      <c r="A3674" t="s">
        <v>3838</v>
      </c>
      <c r="B3674" t="s">
        <v>21</v>
      </c>
      <c r="C3674" t="s">
        <v>58</v>
      </c>
      <c r="D3674" t="s">
        <v>145</v>
      </c>
      <c r="E3674" t="s">
        <v>53</v>
      </c>
      <c r="F3674" s="1">
        <v>42935</v>
      </c>
      <c r="I3674" t="str">
        <f>VLOOKUP(pipeline!D3674,account,2,FALSE)</f>
        <v>marketing</v>
      </c>
      <c r="J3674">
        <f t="shared" si="2700"/>
        <v>1985</v>
      </c>
      <c r="K3674">
        <f t="shared" si="2701"/>
        <v>375.43</v>
      </c>
      <c r="L3674">
        <f t="shared" si="2702"/>
        <v>1190</v>
      </c>
      <c r="M3674" t="str">
        <f t="shared" si="2703"/>
        <v>United States</v>
      </c>
      <c r="N3674">
        <f t="shared" si="2704"/>
        <v>0</v>
      </c>
      <c r="O3674" t="str">
        <f t="shared" si="2705"/>
        <v>GTX</v>
      </c>
      <c r="P3674">
        <f t="shared" si="2709"/>
        <v>1096</v>
      </c>
      <c r="Q3674" t="str">
        <f t="shared" si="2710"/>
        <v>Dustin Brinkmann</v>
      </c>
      <c r="R3674" t="str">
        <f t="shared" si="2711"/>
        <v>Central</v>
      </c>
    </row>
    <row r="3675" spans="1:18">
      <c r="A3675" t="s">
        <v>3839</v>
      </c>
      <c r="B3675" t="s">
        <v>21</v>
      </c>
      <c r="C3675" t="s">
        <v>59</v>
      </c>
      <c r="D3675" t="s">
        <v>290</v>
      </c>
      <c r="E3675" t="s">
        <v>52</v>
      </c>
      <c r="F3675" s="1">
        <v>42935</v>
      </c>
      <c r="G3675" s="1">
        <v>42946</v>
      </c>
      <c r="H3675">
        <v>0</v>
      </c>
      <c r="I3675" t="str">
        <f>VLOOKUP(pipeline!D3675,account,2,FALSE)</f>
        <v>medical</v>
      </c>
      <c r="J3675">
        <f t="shared" ref="J3675:J3681" si="2712">VLOOKUP(D3675,account,3,FALSE)</f>
        <v>2002</v>
      </c>
      <c r="K3675">
        <f t="shared" ref="K3675:K3681" si="2713">VLOOKUP(D3675,account,4,FALSE)</f>
        <v>3178.24</v>
      </c>
      <c r="L3675">
        <f t="shared" ref="L3675:L3681" si="2714">VLOOKUP(D3675,account,5,FALSE)</f>
        <v>4540</v>
      </c>
      <c r="M3675" t="str">
        <f t="shared" ref="M3675:M3681" si="2715">VLOOKUP(D3675,account,6,FALSE)</f>
        <v>United States</v>
      </c>
      <c r="N3675">
        <f t="shared" ref="N3675:N3681" si="2716">VLOOKUP(D3675,accounts,7,FALSE)</f>
        <v>0</v>
      </c>
      <c r="O3675" t="str">
        <f t="shared" ref="O3675:O3681" si="2717">VLOOKUP(C3675,products,2,FALSE)</f>
        <v>GTX</v>
      </c>
      <c r="P3675">
        <f t="shared" si="2709"/>
        <v>5482</v>
      </c>
      <c r="Q3675" t="str">
        <f t="shared" si="2710"/>
        <v>Dustin Brinkmann</v>
      </c>
      <c r="R3675" t="str">
        <f t="shared" si="2711"/>
        <v>Central</v>
      </c>
    </row>
    <row r="3676" spans="1:18">
      <c r="A3676" t="s">
        <v>3840</v>
      </c>
      <c r="B3676" t="s">
        <v>21</v>
      </c>
      <c r="C3676" t="s">
        <v>57</v>
      </c>
      <c r="D3676" t="s">
        <v>82</v>
      </c>
      <c r="E3676" t="s">
        <v>52</v>
      </c>
      <c r="F3676" s="1">
        <v>42935</v>
      </c>
      <c r="G3676" s="1">
        <v>42949</v>
      </c>
      <c r="H3676">
        <v>0</v>
      </c>
      <c r="I3676" t="str">
        <f>VLOOKUP(pipeline!D3676,account,2,FALSE)</f>
        <v>retail</v>
      </c>
      <c r="J3676">
        <f t="shared" si="2712"/>
        <v>2001</v>
      </c>
      <c r="K3676">
        <f t="shared" si="2713"/>
        <v>718.62</v>
      </c>
      <c r="L3676">
        <f t="shared" si="2714"/>
        <v>2448</v>
      </c>
      <c r="M3676" t="str">
        <f t="shared" si="2715"/>
        <v>United States</v>
      </c>
      <c r="N3676">
        <f t="shared" si="2716"/>
        <v>0</v>
      </c>
      <c r="O3676" t="str">
        <f t="shared" si="2717"/>
        <v>MG</v>
      </c>
      <c r="P3676">
        <f t="shared" si="2709"/>
        <v>3393</v>
      </c>
      <c r="Q3676" t="str">
        <f t="shared" si="2710"/>
        <v>Dustin Brinkmann</v>
      </c>
      <c r="R3676" t="str">
        <f t="shared" si="2711"/>
        <v>Central</v>
      </c>
    </row>
    <row r="3677" spans="1:18">
      <c r="A3677" t="s">
        <v>3841</v>
      </c>
      <c r="B3677" t="s">
        <v>21</v>
      </c>
      <c r="C3677" t="s">
        <v>55</v>
      </c>
      <c r="D3677" t="s">
        <v>147</v>
      </c>
      <c r="E3677" t="s">
        <v>50</v>
      </c>
      <c r="F3677" s="1">
        <v>42935</v>
      </c>
      <c r="G3677" s="1">
        <v>42945</v>
      </c>
      <c r="H3677">
        <v>537</v>
      </c>
      <c r="I3677" t="str">
        <f>VLOOKUP(pipeline!D3677,account,2,FALSE)</f>
        <v>retail</v>
      </c>
      <c r="J3677">
        <f t="shared" si="2712"/>
        <v>2007</v>
      </c>
      <c r="K3677">
        <f t="shared" si="2713"/>
        <v>894.33</v>
      </c>
      <c r="L3677">
        <f t="shared" si="2714"/>
        <v>1635</v>
      </c>
      <c r="M3677" t="str">
        <f t="shared" si="2715"/>
        <v>Italy</v>
      </c>
      <c r="N3677">
        <f t="shared" si="2716"/>
        <v>0</v>
      </c>
      <c r="O3677" t="str">
        <f t="shared" si="2717"/>
        <v>GTX</v>
      </c>
      <c r="P3677">
        <f t="shared" si="2709"/>
        <v>550</v>
      </c>
      <c r="Q3677" t="str">
        <f t="shared" si="2710"/>
        <v>Dustin Brinkmann</v>
      </c>
      <c r="R3677" t="str">
        <f t="shared" si="2711"/>
        <v>Central</v>
      </c>
    </row>
    <row r="3678" spans="1:18">
      <c r="A3678" t="s">
        <v>3842</v>
      </c>
      <c r="B3678" t="s">
        <v>21</v>
      </c>
      <c r="C3678" t="s">
        <v>58</v>
      </c>
      <c r="D3678" t="s">
        <v>208</v>
      </c>
      <c r="E3678" t="s">
        <v>50</v>
      </c>
      <c r="F3678" s="1">
        <v>42935</v>
      </c>
      <c r="G3678" s="1">
        <v>42946</v>
      </c>
      <c r="H3678">
        <v>1089</v>
      </c>
      <c r="I3678" t="str">
        <f>VLOOKUP(pipeline!D3678,account,2,FALSE)</f>
        <v>software</v>
      </c>
      <c r="J3678">
        <f t="shared" si="2712"/>
        <v>1982</v>
      </c>
      <c r="K3678">
        <f t="shared" si="2713"/>
        <v>4618</v>
      </c>
      <c r="L3678">
        <f t="shared" si="2714"/>
        <v>10083</v>
      </c>
      <c r="M3678" t="str">
        <f t="shared" si="2715"/>
        <v>United States</v>
      </c>
      <c r="N3678">
        <f t="shared" si="2716"/>
        <v>0</v>
      </c>
      <c r="O3678" t="str">
        <f t="shared" si="2717"/>
        <v>GTX</v>
      </c>
      <c r="P3678">
        <f t="shared" si="2709"/>
        <v>1096</v>
      </c>
      <c r="Q3678" t="str">
        <f t="shared" si="2710"/>
        <v>Dustin Brinkmann</v>
      </c>
      <c r="R3678" t="str">
        <f t="shared" si="2711"/>
        <v>Central</v>
      </c>
    </row>
    <row r="3679" spans="1:18">
      <c r="A3679" t="s">
        <v>3843</v>
      </c>
      <c r="B3679" t="s">
        <v>21</v>
      </c>
      <c r="C3679" t="s">
        <v>57</v>
      </c>
      <c r="D3679" t="s">
        <v>85</v>
      </c>
      <c r="E3679" t="s">
        <v>50</v>
      </c>
      <c r="F3679" s="1">
        <v>42935</v>
      </c>
      <c r="G3679" s="1">
        <v>42943</v>
      </c>
      <c r="H3679">
        <v>3352</v>
      </c>
      <c r="I3679" t="str">
        <f>VLOOKUP(pipeline!D3679,account,2,FALSE)</f>
        <v>software</v>
      </c>
      <c r="J3679">
        <f t="shared" si="2712"/>
        <v>1998</v>
      </c>
      <c r="K3679">
        <f t="shared" si="2713"/>
        <v>2714.9</v>
      </c>
      <c r="L3679">
        <f t="shared" si="2714"/>
        <v>2641</v>
      </c>
      <c r="M3679" t="str">
        <f t="shared" si="2715"/>
        <v>United States</v>
      </c>
      <c r="N3679" t="str">
        <f t="shared" si="2716"/>
        <v>Acme Corporation</v>
      </c>
      <c r="O3679" t="str">
        <f t="shared" si="2717"/>
        <v>MG</v>
      </c>
      <c r="P3679">
        <f t="shared" si="2709"/>
        <v>3393</v>
      </c>
      <c r="Q3679" t="str">
        <f t="shared" si="2710"/>
        <v>Dustin Brinkmann</v>
      </c>
      <c r="R3679" t="str">
        <f t="shared" si="2711"/>
        <v>Central</v>
      </c>
    </row>
    <row r="3680" spans="1:18">
      <c r="A3680" t="s">
        <v>3844</v>
      </c>
      <c r="B3680" t="s">
        <v>15</v>
      </c>
      <c r="C3680" t="s">
        <v>55</v>
      </c>
      <c r="D3680" t="s">
        <v>273</v>
      </c>
      <c r="E3680" t="s">
        <v>50</v>
      </c>
      <c r="F3680" s="1">
        <v>42935</v>
      </c>
      <c r="G3680" s="1">
        <v>42939</v>
      </c>
      <c r="H3680">
        <v>535</v>
      </c>
      <c r="I3680" t="str">
        <f>VLOOKUP(pipeline!D3680,account,2,FALSE)</f>
        <v>retail</v>
      </c>
      <c r="J3680">
        <f t="shared" si="2712"/>
        <v>1996</v>
      </c>
      <c r="K3680">
        <f t="shared" si="2713"/>
        <v>2214.94</v>
      </c>
      <c r="L3680">
        <f t="shared" si="2714"/>
        <v>5374</v>
      </c>
      <c r="M3680" t="str">
        <f t="shared" si="2715"/>
        <v>United States</v>
      </c>
      <c r="N3680">
        <f t="shared" si="2716"/>
        <v>0</v>
      </c>
      <c r="O3680" t="str">
        <f t="shared" si="2717"/>
        <v>GTX</v>
      </c>
      <c r="P3680">
        <f t="shared" si="2709"/>
        <v>550</v>
      </c>
      <c r="Q3680" t="str">
        <f t="shared" si="2710"/>
        <v>Celia Rouche</v>
      </c>
      <c r="R3680" t="str">
        <f t="shared" si="2711"/>
        <v>West</v>
      </c>
    </row>
    <row r="3681" spans="1:18">
      <c r="A3681" t="s">
        <v>3845</v>
      </c>
      <c r="B3681" t="s">
        <v>28</v>
      </c>
      <c r="C3681" t="s">
        <v>59</v>
      </c>
      <c r="D3681" t="s">
        <v>189</v>
      </c>
      <c r="E3681" t="s">
        <v>53</v>
      </c>
      <c r="F3681" s="1">
        <v>42935</v>
      </c>
      <c r="I3681" t="str">
        <f>VLOOKUP(pipeline!D3681,account,2,FALSE)</f>
        <v>employment</v>
      </c>
      <c r="J3681">
        <f t="shared" si="2712"/>
        <v>1997</v>
      </c>
      <c r="K3681">
        <f t="shared" si="2713"/>
        <v>882.12</v>
      </c>
      <c r="L3681">
        <f t="shared" si="2714"/>
        <v>2769</v>
      </c>
      <c r="M3681" t="str">
        <f t="shared" si="2715"/>
        <v>United States</v>
      </c>
      <c r="N3681">
        <f t="shared" si="2716"/>
        <v>0</v>
      </c>
      <c r="O3681" t="str">
        <f t="shared" si="2717"/>
        <v>GTX</v>
      </c>
      <c r="P3681">
        <f t="shared" si="2709"/>
        <v>5482</v>
      </c>
      <c r="Q3681" t="str">
        <f t="shared" si="2710"/>
        <v>Melvin Marxen</v>
      </c>
      <c r="R3681" t="str">
        <f t="shared" si="2711"/>
        <v>Central</v>
      </c>
    </row>
    <row r="3682" spans="1:18">
      <c r="A3682" t="s">
        <v>3846</v>
      </c>
      <c r="B3682" t="s">
        <v>28</v>
      </c>
      <c r="C3682" t="s">
        <v>55</v>
      </c>
      <c r="D3682" t="s">
        <v>170</v>
      </c>
      <c r="E3682" t="s">
        <v>50</v>
      </c>
      <c r="F3682" s="1">
        <v>42935</v>
      </c>
      <c r="G3682" s="1">
        <v>43003</v>
      </c>
      <c r="H3682">
        <v>571</v>
      </c>
      <c r="I3682" t="str">
        <f>VLOOKUP(pipeline!D3682,account,2,FALSE)</f>
        <v>technolgy</v>
      </c>
      <c r="J3682">
        <f t="shared" ref="J3682:J3693" si="2718">VLOOKUP(D3682,account,3,FALSE)</f>
        <v>1987</v>
      </c>
      <c r="K3682">
        <f t="shared" ref="K3682:K3693" si="2719">VLOOKUP(D3682,account,4,FALSE)</f>
        <v>2938.67</v>
      </c>
      <c r="L3682">
        <f t="shared" ref="L3682:L3693" si="2720">VLOOKUP(D3682,account,5,FALSE)</f>
        <v>8775</v>
      </c>
      <c r="M3682" t="str">
        <f t="shared" ref="M3682:M3693" si="2721">VLOOKUP(D3682,account,6,FALSE)</f>
        <v>Panama</v>
      </c>
      <c r="N3682">
        <f t="shared" ref="N3682:N3693" si="2722">VLOOKUP(D3682,accounts,7,FALSE)</f>
        <v>0</v>
      </c>
      <c r="O3682" t="str">
        <f t="shared" ref="O3682:O3693" si="2723">VLOOKUP(C3682,products,2,FALSE)</f>
        <v>GTX</v>
      </c>
      <c r="P3682">
        <f t="shared" si="2709"/>
        <v>550</v>
      </c>
      <c r="Q3682" t="str">
        <f t="shared" si="2710"/>
        <v>Melvin Marxen</v>
      </c>
      <c r="R3682" t="str">
        <f t="shared" si="2711"/>
        <v>Central</v>
      </c>
    </row>
    <row r="3683" spans="1:18">
      <c r="A3683" t="s">
        <v>3847</v>
      </c>
      <c r="B3683" t="s">
        <v>40</v>
      </c>
      <c r="C3683" t="s">
        <v>57</v>
      </c>
      <c r="D3683" t="s">
        <v>93</v>
      </c>
      <c r="E3683" t="s">
        <v>50</v>
      </c>
      <c r="F3683" s="1">
        <v>42935</v>
      </c>
      <c r="G3683" s="1">
        <v>43007</v>
      </c>
      <c r="H3683">
        <v>3535</v>
      </c>
      <c r="I3683" t="str">
        <f>VLOOKUP(pipeline!D3683,account,2,FALSE)</f>
        <v>entertainment</v>
      </c>
      <c r="J3683">
        <f t="shared" si="2718"/>
        <v>1993</v>
      </c>
      <c r="K3683">
        <f t="shared" si="2719"/>
        <v>4269.9</v>
      </c>
      <c r="L3683">
        <f t="shared" si="2720"/>
        <v>6472</v>
      </c>
      <c r="M3683" t="str">
        <f t="shared" si="2721"/>
        <v>United States</v>
      </c>
      <c r="N3683" t="str">
        <f t="shared" si="2722"/>
        <v>Massive Dynamic</v>
      </c>
      <c r="O3683" t="str">
        <f t="shared" si="2723"/>
        <v>MG</v>
      </c>
      <c r="P3683">
        <f t="shared" si="2709"/>
        <v>3393</v>
      </c>
      <c r="Q3683" t="str">
        <f t="shared" si="2710"/>
        <v>Summer Sewald</v>
      </c>
      <c r="R3683" t="str">
        <f t="shared" si="2711"/>
        <v>West</v>
      </c>
    </row>
    <row r="3684" spans="1:18">
      <c r="A3684" t="s">
        <v>3848</v>
      </c>
      <c r="B3684" t="s">
        <v>22</v>
      </c>
      <c r="C3684" t="s">
        <v>57</v>
      </c>
      <c r="D3684" t="s">
        <v>97</v>
      </c>
      <c r="E3684" t="s">
        <v>50</v>
      </c>
      <c r="F3684" s="1">
        <v>42935</v>
      </c>
      <c r="G3684" s="1">
        <v>42943</v>
      </c>
      <c r="H3684">
        <v>3985</v>
      </c>
      <c r="I3684" t="str">
        <f>VLOOKUP(pipeline!D3684,account,2,FALSE)</f>
        <v>medical</v>
      </c>
      <c r="J3684">
        <f t="shared" si="2718"/>
        <v>2012</v>
      </c>
      <c r="K3684">
        <f t="shared" si="2719"/>
        <v>587.34</v>
      </c>
      <c r="L3684">
        <f t="shared" si="2720"/>
        <v>1356</v>
      </c>
      <c r="M3684" t="str">
        <f t="shared" si="2721"/>
        <v>Philipines</v>
      </c>
      <c r="N3684">
        <f t="shared" si="2722"/>
        <v>0</v>
      </c>
      <c r="O3684" t="str">
        <f t="shared" si="2723"/>
        <v>MG</v>
      </c>
      <c r="P3684">
        <f t="shared" si="2709"/>
        <v>3393</v>
      </c>
      <c r="Q3684" t="str">
        <f t="shared" si="2710"/>
        <v>Dustin Brinkmann</v>
      </c>
      <c r="R3684" t="str">
        <f t="shared" si="2711"/>
        <v>Central</v>
      </c>
    </row>
    <row r="3685" spans="1:18">
      <c r="A3685" t="s">
        <v>3849</v>
      </c>
      <c r="B3685" t="s">
        <v>29</v>
      </c>
      <c r="C3685" t="s">
        <v>55</v>
      </c>
      <c r="D3685" t="s">
        <v>87</v>
      </c>
      <c r="E3685" t="s">
        <v>53</v>
      </c>
      <c r="F3685" s="1">
        <v>42935</v>
      </c>
      <c r="I3685" t="str">
        <f>VLOOKUP(pipeline!D3685,account,2,FALSE)</f>
        <v>services</v>
      </c>
      <c r="J3685">
        <f t="shared" si="2718"/>
        <v>1982</v>
      </c>
      <c r="K3685">
        <f t="shared" si="2719"/>
        <v>792.46</v>
      </c>
      <c r="L3685">
        <f t="shared" si="2720"/>
        <v>1299</v>
      </c>
      <c r="M3685" t="str">
        <f t="shared" si="2721"/>
        <v>United States</v>
      </c>
      <c r="N3685">
        <f t="shared" si="2722"/>
        <v>0</v>
      </c>
      <c r="O3685" t="str">
        <f t="shared" si="2723"/>
        <v>GTX</v>
      </c>
      <c r="P3685">
        <f t="shared" si="2709"/>
        <v>550</v>
      </c>
      <c r="Q3685" t="str">
        <f t="shared" si="2710"/>
        <v>Melvin Marxen</v>
      </c>
      <c r="R3685" t="str">
        <f t="shared" si="2711"/>
        <v>Central</v>
      </c>
    </row>
    <row r="3686" spans="1:18">
      <c r="A3686" t="s">
        <v>3850</v>
      </c>
      <c r="B3686" t="s">
        <v>9</v>
      </c>
      <c r="C3686" t="s">
        <v>57</v>
      </c>
      <c r="D3686" t="s">
        <v>817</v>
      </c>
      <c r="E3686" t="s">
        <v>50</v>
      </c>
      <c r="F3686" s="1">
        <v>42935</v>
      </c>
      <c r="G3686" s="1">
        <v>42937</v>
      </c>
      <c r="H3686">
        <v>3568</v>
      </c>
      <c r="I3686" t="str">
        <f>VLOOKUP(pipeline!D3686,account,2,FALSE)</f>
        <v>entertainment</v>
      </c>
      <c r="J3686">
        <f t="shared" si="2718"/>
        <v>1989</v>
      </c>
      <c r="K3686">
        <f t="shared" si="2719"/>
        <v>665.06</v>
      </c>
      <c r="L3686">
        <f t="shared" si="2720"/>
        <v>1095</v>
      </c>
      <c r="M3686" t="str">
        <f t="shared" si="2721"/>
        <v>United States</v>
      </c>
      <c r="N3686">
        <f t="shared" si="2722"/>
        <v>0</v>
      </c>
      <c r="O3686" t="str">
        <f t="shared" si="2723"/>
        <v>MG</v>
      </c>
      <c r="P3686">
        <f t="shared" si="2709"/>
        <v>3393</v>
      </c>
      <c r="Q3686" t="str">
        <f t="shared" si="2710"/>
        <v>Cara Losch</v>
      </c>
      <c r="R3686" t="str">
        <f t="shared" si="2711"/>
        <v>East</v>
      </c>
    </row>
    <row r="3687" spans="1:18">
      <c r="A3687" t="s">
        <v>3851</v>
      </c>
      <c r="B3687" t="s">
        <v>23</v>
      </c>
      <c r="C3687" t="s">
        <v>56</v>
      </c>
      <c r="D3687" t="s">
        <v>97</v>
      </c>
      <c r="E3687" t="s">
        <v>52</v>
      </c>
      <c r="F3687" s="1">
        <v>42935</v>
      </c>
      <c r="G3687" s="1">
        <v>42945</v>
      </c>
      <c r="H3687">
        <v>0</v>
      </c>
      <c r="I3687" t="str">
        <f>VLOOKUP(pipeline!D3687,account,2,FALSE)</f>
        <v>medical</v>
      </c>
      <c r="J3687">
        <f t="shared" si="2718"/>
        <v>2012</v>
      </c>
      <c r="K3687">
        <f t="shared" si="2719"/>
        <v>587.34</v>
      </c>
      <c r="L3687">
        <f t="shared" si="2720"/>
        <v>1356</v>
      </c>
      <c r="M3687" t="str">
        <f t="shared" si="2721"/>
        <v>Philipines</v>
      </c>
      <c r="N3687">
        <f t="shared" si="2722"/>
        <v>0</v>
      </c>
      <c r="O3687" t="str">
        <f t="shared" si="2723"/>
        <v>MG</v>
      </c>
      <c r="P3687">
        <f t="shared" si="2709"/>
        <v>55</v>
      </c>
      <c r="Q3687" t="str">
        <f t="shared" si="2710"/>
        <v>Dustin Brinkmann</v>
      </c>
      <c r="R3687" t="str">
        <f t="shared" si="2711"/>
        <v>Central</v>
      </c>
    </row>
    <row r="3688" spans="1:18">
      <c r="A3688" t="s">
        <v>3852</v>
      </c>
      <c r="B3688" t="s">
        <v>23</v>
      </c>
      <c r="C3688" t="s">
        <v>56</v>
      </c>
      <c r="D3688" t="s">
        <v>241</v>
      </c>
      <c r="E3688" t="s">
        <v>50</v>
      </c>
      <c r="F3688" s="1">
        <v>42935</v>
      </c>
      <c r="G3688" s="1">
        <v>42943</v>
      </c>
      <c r="H3688">
        <v>65</v>
      </c>
      <c r="I3688" t="str">
        <f>VLOOKUP(pipeline!D3688,account,2,FALSE)</f>
        <v>finance</v>
      </c>
      <c r="J3688">
        <f t="shared" si="2718"/>
        <v>1991</v>
      </c>
      <c r="K3688">
        <f t="shared" si="2719"/>
        <v>2819.5</v>
      </c>
      <c r="L3688">
        <f t="shared" si="2720"/>
        <v>7227</v>
      </c>
      <c r="M3688" t="str">
        <f t="shared" si="2721"/>
        <v>United States</v>
      </c>
      <c r="N3688" t="str">
        <f t="shared" si="2722"/>
        <v>Golddex</v>
      </c>
      <c r="O3688" t="str">
        <f t="shared" si="2723"/>
        <v>MG</v>
      </c>
      <c r="P3688">
        <f t="shared" si="2709"/>
        <v>55</v>
      </c>
      <c r="Q3688" t="str">
        <f t="shared" si="2710"/>
        <v>Dustin Brinkmann</v>
      </c>
      <c r="R3688" t="str">
        <f t="shared" si="2711"/>
        <v>Central</v>
      </c>
    </row>
    <row r="3689" spans="1:18">
      <c r="A3689" t="s">
        <v>3853</v>
      </c>
      <c r="B3689" t="s">
        <v>23</v>
      </c>
      <c r="C3689" t="s">
        <v>56</v>
      </c>
      <c r="D3689" t="s">
        <v>241</v>
      </c>
      <c r="E3689" t="s">
        <v>50</v>
      </c>
      <c r="F3689" s="1">
        <v>42935</v>
      </c>
      <c r="G3689" s="1">
        <v>42941</v>
      </c>
      <c r="H3689">
        <v>47</v>
      </c>
      <c r="I3689" t="str">
        <f>VLOOKUP(pipeline!D3689,account,2,FALSE)</f>
        <v>finance</v>
      </c>
      <c r="J3689">
        <f t="shared" si="2718"/>
        <v>1991</v>
      </c>
      <c r="K3689">
        <f t="shared" si="2719"/>
        <v>2819.5</v>
      </c>
      <c r="L3689">
        <f t="shared" si="2720"/>
        <v>7227</v>
      </c>
      <c r="M3689" t="str">
        <f t="shared" si="2721"/>
        <v>United States</v>
      </c>
      <c r="N3689" t="str">
        <f t="shared" si="2722"/>
        <v>Golddex</v>
      </c>
      <c r="O3689" t="str">
        <f t="shared" si="2723"/>
        <v>MG</v>
      </c>
      <c r="P3689">
        <f t="shared" si="2709"/>
        <v>55</v>
      </c>
      <c r="Q3689" t="str">
        <f t="shared" si="2710"/>
        <v>Dustin Brinkmann</v>
      </c>
      <c r="R3689" t="str">
        <f t="shared" si="2711"/>
        <v>Central</v>
      </c>
    </row>
    <row r="3690" spans="1:18">
      <c r="A3690" t="s">
        <v>3854</v>
      </c>
      <c r="B3690" t="s">
        <v>10</v>
      </c>
      <c r="C3690" t="s">
        <v>57</v>
      </c>
      <c r="D3690" t="s">
        <v>194</v>
      </c>
      <c r="E3690" t="s">
        <v>53</v>
      </c>
      <c r="F3690" s="1">
        <v>42935</v>
      </c>
      <c r="I3690" t="str">
        <f>VLOOKUP(pipeline!D3690,account,2,FALSE)</f>
        <v>medical</v>
      </c>
      <c r="J3690">
        <f t="shared" si="2718"/>
        <v>2004</v>
      </c>
      <c r="K3690">
        <f t="shared" si="2719"/>
        <v>1618.89</v>
      </c>
      <c r="L3690">
        <f t="shared" si="2720"/>
        <v>3889</v>
      </c>
      <c r="M3690" t="str">
        <f t="shared" si="2721"/>
        <v>United States</v>
      </c>
      <c r="N3690">
        <f t="shared" si="2722"/>
        <v>0</v>
      </c>
      <c r="O3690" t="str">
        <f t="shared" si="2723"/>
        <v>MG</v>
      </c>
      <c r="P3690">
        <f t="shared" si="2709"/>
        <v>3393</v>
      </c>
      <c r="Q3690" t="str">
        <f t="shared" si="2710"/>
        <v>Cara Losch</v>
      </c>
      <c r="R3690" t="str">
        <f t="shared" si="2711"/>
        <v>East</v>
      </c>
    </row>
    <row r="3691" spans="1:18">
      <c r="A3691" t="s">
        <v>3855</v>
      </c>
      <c r="B3691" t="s">
        <v>19</v>
      </c>
      <c r="C3691" t="s">
        <v>59</v>
      </c>
      <c r="D3691" t="s">
        <v>371</v>
      </c>
      <c r="E3691" t="s">
        <v>53</v>
      </c>
      <c r="F3691" s="1">
        <v>42936</v>
      </c>
      <c r="I3691" t="str">
        <f>VLOOKUP(pipeline!D3691,account,2,FALSE)</f>
        <v>retail</v>
      </c>
      <c r="J3691">
        <f t="shared" si="2718"/>
        <v>2003</v>
      </c>
      <c r="K3691">
        <f t="shared" si="2719"/>
        <v>223.8</v>
      </c>
      <c r="L3691">
        <f t="shared" si="2720"/>
        <v>299</v>
      </c>
      <c r="M3691" t="str">
        <f t="shared" si="2721"/>
        <v>United States</v>
      </c>
      <c r="N3691">
        <f t="shared" si="2722"/>
        <v>0</v>
      </c>
      <c r="O3691" t="str">
        <f t="shared" si="2723"/>
        <v>GTX</v>
      </c>
      <c r="P3691">
        <f t="shared" si="2709"/>
        <v>5482</v>
      </c>
      <c r="Q3691" t="str">
        <f t="shared" si="2710"/>
        <v>Dustin Brinkmann</v>
      </c>
      <c r="R3691" t="str">
        <f t="shared" si="2711"/>
        <v>Central</v>
      </c>
    </row>
    <row r="3692" spans="1:18">
      <c r="A3692" t="s">
        <v>3856</v>
      </c>
      <c r="B3692" t="s">
        <v>19</v>
      </c>
      <c r="C3692" t="s">
        <v>59</v>
      </c>
      <c r="D3692" t="s">
        <v>282</v>
      </c>
      <c r="E3692" t="s">
        <v>53</v>
      </c>
      <c r="F3692" s="1">
        <v>42936</v>
      </c>
      <c r="I3692" t="str">
        <f>VLOOKUP(pipeline!D3692,account,2,FALSE)</f>
        <v>medical</v>
      </c>
      <c r="J3692">
        <f t="shared" si="2718"/>
        <v>1985</v>
      </c>
      <c r="K3692">
        <f t="shared" si="2719"/>
        <v>2741.37</v>
      </c>
      <c r="L3692">
        <f t="shared" si="2720"/>
        <v>9226</v>
      </c>
      <c r="M3692" t="str">
        <f t="shared" si="2721"/>
        <v>United States</v>
      </c>
      <c r="N3692">
        <f t="shared" si="2722"/>
        <v>0</v>
      </c>
      <c r="O3692" t="str">
        <f t="shared" si="2723"/>
        <v>GTX</v>
      </c>
      <c r="P3692">
        <f t="shared" si="2709"/>
        <v>5482</v>
      </c>
      <c r="Q3692" t="str">
        <f t="shared" si="2710"/>
        <v>Dustin Brinkmann</v>
      </c>
      <c r="R3692" t="str">
        <f t="shared" si="2711"/>
        <v>Central</v>
      </c>
    </row>
    <row r="3693" spans="1:18">
      <c r="A3693" t="s">
        <v>3857</v>
      </c>
      <c r="B3693" t="s">
        <v>19</v>
      </c>
      <c r="C3693" t="s">
        <v>56</v>
      </c>
      <c r="D3693" t="s">
        <v>164</v>
      </c>
      <c r="E3693" t="s">
        <v>53</v>
      </c>
      <c r="F3693" s="1">
        <v>42936</v>
      </c>
      <c r="I3693" t="str">
        <f>VLOOKUP(pipeline!D3693,account,2,FALSE)</f>
        <v>medical</v>
      </c>
      <c r="J3693">
        <f t="shared" si="2718"/>
        <v>1994</v>
      </c>
      <c r="K3693">
        <f t="shared" si="2719"/>
        <v>2818.38</v>
      </c>
      <c r="L3693">
        <f t="shared" si="2720"/>
        <v>6290</v>
      </c>
      <c r="M3693" t="str">
        <f t="shared" si="2721"/>
        <v>United States</v>
      </c>
      <c r="N3693">
        <f t="shared" si="2722"/>
        <v>0</v>
      </c>
      <c r="O3693" t="str">
        <f t="shared" si="2723"/>
        <v>MG</v>
      </c>
      <c r="P3693">
        <f t="shared" si="2709"/>
        <v>55</v>
      </c>
      <c r="Q3693" t="str">
        <f t="shared" si="2710"/>
        <v>Dustin Brinkmann</v>
      </c>
      <c r="R3693" t="str">
        <f t="shared" si="2711"/>
        <v>Central</v>
      </c>
    </row>
    <row r="3694" spans="1:18">
      <c r="A3694" t="s">
        <v>3858</v>
      </c>
      <c r="B3694" t="s">
        <v>19</v>
      </c>
      <c r="C3694" t="s">
        <v>58</v>
      </c>
      <c r="D3694" t="s">
        <v>89</v>
      </c>
      <c r="E3694" t="s">
        <v>52</v>
      </c>
      <c r="F3694" s="1">
        <v>42936</v>
      </c>
      <c r="G3694" s="1">
        <v>43050</v>
      </c>
      <c r="H3694">
        <v>0</v>
      </c>
      <c r="I3694" t="str">
        <f>VLOOKUP(pipeline!D3694,account,2,FALSE)</f>
        <v>medical</v>
      </c>
      <c r="J3694">
        <f t="shared" ref="J3694:J3699" si="2724">VLOOKUP(D3694,account,3,FALSE)</f>
        <v>1992</v>
      </c>
      <c r="K3694">
        <f t="shared" ref="K3694:K3699" si="2725">VLOOKUP(D3694,account,4,FALSE)</f>
        <v>3922.42</v>
      </c>
      <c r="L3694">
        <f t="shared" ref="L3694:L3699" si="2726">VLOOKUP(D3694,account,5,FALSE)</f>
        <v>6837</v>
      </c>
      <c r="M3694" t="str">
        <f t="shared" ref="M3694:M3699" si="2727">VLOOKUP(D3694,account,6,FALSE)</f>
        <v>United States</v>
      </c>
      <c r="N3694">
        <f t="shared" ref="N3694:N3699" si="2728">VLOOKUP(D3694,accounts,7,FALSE)</f>
        <v>0</v>
      </c>
      <c r="O3694" t="str">
        <f t="shared" ref="O3694:O3699" si="2729">VLOOKUP(C3694,products,2,FALSE)</f>
        <v>GTX</v>
      </c>
      <c r="P3694">
        <f t="shared" ref="P3694:P3699" si="2730">VLOOKUP(C3694,products,3,FALSE)</f>
        <v>1096</v>
      </c>
      <c r="Q3694" t="str">
        <f t="shared" ref="Q3694:Q3699" si="2731">VLOOKUP(B3694,sales,2,FALSE)</f>
        <v>Dustin Brinkmann</v>
      </c>
      <c r="R3694" t="str">
        <f t="shared" ref="R3694:R3699" si="2732">VLOOKUP(B3694,sales,3,FALSE)</f>
        <v>Central</v>
      </c>
    </row>
    <row r="3695" spans="1:18">
      <c r="A3695" t="s">
        <v>3859</v>
      </c>
      <c r="B3695" t="s">
        <v>19</v>
      </c>
      <c r="C3695" t="s">
        <v>58</v>
      </c>
      <c r="D3695" t="s">
        <v>89</v>
      </c>
      <c r="E3695" t="s">
        <v>50</v>
      </c>
      <c r="F3695" s="1">
        <v>42936</v>
      </c>
      <c r="G3695" s="1">
        <v>42937</v>
      </c>
      <c r="H3695">
        <v>1160</v>
      </c>
      <c r="I3695" t="str">
        <f>VLOOKUP(pipeline!D3695,account,2,FALSE)</f>
        <v>medical</v>
      </c>
      <c r="J3695">
        <f t="shared" si="2724"/>
        <v>1992</v>
      </c>
      <c r="K3695">
        <f t="shared" si="2725"/>
        <v>3922.42</v>
      </c>
      <c r="L3695">
        <f t="shared" si="2726"/>
        <v>6837</v>
      </c>
      <c r="M3695" t="str">
        <f t="shared" si="2727"/>
        <v>United States</v>
      </c>
      <c r="N3695">
        <f t="shared" si="2728"/>
        <v>0</v>
      </c>
      <c r="O3695" t="str">
        <f t="shared" si="2729"/>
        <v>GTX</v>
      </c>
      <c r="P3695">
        <f t="shared" si="2730"/>
        <v>1096</v>
      </c>
      <c r="Q3695" t="str">
        <f t="shared" si="2731"/>
        <v>Dustin Brinkmann</v>
      </c>
      <c r="R3695" t="str">
        <f t="shared" si="2732"/>
        <v>Central</v>
      </c>
    </row>
    <row r="3696" spans="1:18">
      <c r="A3696" t="s">
        <v>3860</v>
      </c>
      <c r="B3696" t="s">
        <v>19</v>
      </c>
      <c r="C3696" t="s">
        <v>59</v>
      </c>
      <c r="D3696" t="s">
        <v>143</v>
      </c>
      <c r="E3696" t="s">
        <v>50</v>
      </c>
      <c r="F3696" s="1">
        <v>42936</v>
      </c>
      <c r="G3696" s="1">
        <v>42970</v>
      </c>
      <c r="H3696">
        <v>5847</v>
      </c>
      <c r="I3696" t="str">
        <f>VLOOKUP(pipeline!D3696,account,2,FALSE)</f>
        <v>finance</v>
      </c>
      <c r="J3696">
        <f t="shared" si="2724"/>
        <v>1987</v>
      </c>
      <c r="K3696">
        <f t="shared" si="2725"/>
        <v>1698.2</v>
      </c>
      <c r="L3696">
        <f t="shared" si="2726"/>
        <v>3798</v>
      </c>
      <c r="M3696" t="str">
        <f t="shared" si="2727"/>
        <v>United States</v>
      </c>
      <c r="N3696">
        <f t="shared" si="2728"/>
        <v>0</v>
      </c>
      <c r="O3696" t="str">
        <f t="shared" si="2729"/>
        <v>GTX</v>
      </c>
      <c r="P3696">
        <f t="shared" si="2730"/>
        <v>5482</v>
      </c>
      <c r="Q3696" t="str">
        <f t="shared" si="2731"/>
        <v>Dustin Brinkmann</v>
      </c>
      <c r="R3696" t="str">
        <f t="shared" si="2732"/>
        <v>Central</v>
      </c>
    </row>
    <row r="3697" spans="1:18">
      <c r="A3697" t="s">
        <v>3861</v>
      </c>
      <c r="B3697" t="s">
        <v>31</v>
      </c>
      <c r="C3697" t="s">
        <v>57</v>
      </c>
      <c r="D3697" t="s">
        <v>174</v>
      </c>
      <c r="E3697" t="s">
        <v>52</v>
      </c>
      <c r="F3697" s="1">
        <v>42936</v>
      </c>
      <c r="G3697" s="1">
        <v>42946</v>
      </c>
      <c r="H3697">
        <v>0</v>
      </c>
      <c r="I3697" t="str">
        <f>VLOOKUP(pipeline!D3697,account,2,FALSE)</f>
        <v>software</v>
      </c>
      <c r="J3697">
        <f t="shared" si="2724"/>
        <v>1982</v>
      </c>
      <c r="K3697">
        <f t="shared" si="2725"/>
        <v>11698.03</v>
      </c>
      <c r="L3697">
        <f t="shared" si="2726"/>
        <v>34288</v>
      </c>
      <c r="M3697" t="str">
        <f t="shared" si="2727"/>
        <v>United States</v>
      </c>
      <c r="N3697">
        <f t="shared" si="2728"/>
        <v>0</v>
      </c>
      <c r="O3697" t="str">
        <f t="shared" si="2729"/>
        <v>MG</v>
      </c>
      <c r="P3697">
        <f t="shared" si="2730"/>
        <v>3393</v>
      </c>
      <c r="Q3697" t="str">
        <f t="shared" si="2731"/>
        <v>Rocco Neubert</v>
      </c>
      <c r="R3697" t="str">
        <f t="shared" si="2732"/>
        <v>East</v>
      </c>
    </row>
    <row r="3698" spans="1:18">
      <c r="A3698" t="s">
        <v>3862</v>
      </c>
      <c r="B3698" t="s">
        <v>31</v>
      </c>
      <c r="C3698" t="s">
        <v>58</v>
      </c>
      <c r="D3698" t="s">
        <v>277</v>
      </c>
      <c r="E3698" t="s">
        <v>50</v>
      </c>
      <c r="F3698" s="1">
        <v>42936</v>
      </c>
      <c r="G3698" s="1">
        <v>42998</v>
      </c>
      <c r="H3698">
        <v>1029</v>
      </c>
      <c r="I3698" t="str">
        <f>VLOOKUP(pipeline!D3698,account,2,FALSE)</f>
        <v>retail</v>
      </c>
      <c r="J3698">
        <f t="shared" si="2724"/>
        <v>2005</v>
      </c>
      <c r="K3698">
        <f t="shared" si="2725"/>
        <v>2261.05</v>
      </c>
      <c r="L3698">
        <f t="shared" si="2726"/>
        <v>3851</v>
      </c>
      <c r="M3698" t="str">
        <f t="shared" si="2727"/>
        <v>United States</v>
      </c>
      <c r="N3698">
        <f t="shared" si="2728"/>
        <v>0</v>
      </c>
      <c r="O3698" t="str">
        <f t="shared" si="2729"/>
        <v>GTX</v>
      </c>
      <c r="P3698">
        <f t="shared" si="2730"/>
        <v>1096</v>
      </c>
      <c r="Q3698" t="str">
        <f t="shared" si="2731"/>
        <v>Rocco Neubert</v>
      </c>
      <c r="R3698" t="str">
        <f t="shared" si="2732"/>
        <v>East</v>
      </c>
    </row>
    <row r="3699" spans="1:18">
      <c r="A3699" t="s">
        <v>3863</v>
      </c>
      <c r="B3699" t="s">
        <v>7</v>
      </c>
      <c r="C3699" t="s">
        <v>59</v>
      </c>
      <c r="D3699" t="s">
        <v>189</v>
      </c>
      <c r="E3699" t="s">
        <v>52</v>
      </c>
      <c r="F3699" s="1">
        <v>42936</v>
      </c>
      <c r="G3699" s="1">
        <v>42937</v>
      </c>
      <c r="H3699">
        <v>0</v>
      </c>
      <c r="I3699" t="str">
        <f>VLOOKUP(pipeline!D3699,account,2,FALSE)</f>
        <v>employment</v>
      </c>
      <c r="J3699">
        <f t="shared" si="2724"/>
        <v>1997</v>
      </c>
      <c r="K3699">
        <f t="shared" si="2725"/>
        <v>882.12</v>
      </c>
      <c r="L3699">
        <f t="shared" si="2726"/>
        <v>2769</v>
      </c>
      <c r="M3699" t="str">
        <f t="shared" si="2727"/>
        <v>United States</v>
      </c>
      <c r="N3699">
        <f t="shared" si="2728"/>
        <v>0</v>
      </c>
      <c r="O3699" t="str">
        <f t="shared" si="2729"/>
        <v>GTX</v>
      </c>
      <c r="P3699">
        <f t="shared" si="2730"/>
        <v>5482</v>
      </c>
      <c r="Q3699" t="str">
        <f t="shared" si="2731"/>
        <v>Cara Losch</v>
      </c>
      <c r="R3699" t="str">
        <f t="shared" si="2732"/>
        <v>East</v>
      </c>
    </row>
    <row r="3700" spans="1:18">
      <c r="A3700" t="s">
        <v>3864</v>
      </c>
      <c r="B3700" t="s">
        <v>33</v>
      </c>
      <c r="C3700" t="s">
        <v>57</v>
      </c>
      <c r="D3700" t="s">
        <v>210</v>
      </c>
      <c r="E3700" t="s">
        <v>52</v>
      </c>
      <c r="F3700" s="1">
        <v>42936</v>
      </c>
      <c r="G3700" s="1">
        <v>43048</v>
      </c>
      <c r="H3700">
        <v>0</v>
      </c>
      <c r="I3700" t="str">
        <f>VLOOKUP(pipeline!D3700,account,2,FALSE)</f>
        <v>technolgy</v>
      </c>
      <c r="J3700">
        <f>VLOOKUP(D3700,account,3,FALSE)</f>
        <v>1980</v>
      </c>
      <c r="K3700">
        <f>VLOOKUP(D3700,account,4,FALSE)</f>
        <v>7708.38</v>
      </c>
      <c r="L3700">
        <f>VLOOKUP(D3700,account,5,FALSE)</f>
        <v>13756</v>
      </c>
      <c r="M3700" t="str">
        <f>VLOOKUP(D3700,account,6,FALSE)</f>
        <v>United States</v>
      </c>
      <c r="N3700">
        <f>VLOOKUP(D3700,accounts,7,FALSE)</f>
        <v>0</v>
      </c>
      <c r="O3700" t="str">
        <f>VLOOKUP(C3700,products,2,FALSE)</f>
        <v>MG</v>
      </c>
      <c r="P3700">
        <f t="shared" ref="P3700:P3737" si="2733">VLOOKUP(C3700,products,3,FALSE)</f>
        <v>3393</v>
      </c>
      <c r="Q3700" t="str">
        <f t="shared" ref="Q3700:Q3737" si="2734">VLOOKUP(B3700,sales,2,FALSE)</f>
        <v>Rocco Neubert</v>
      </c>
      <c r="R3700" t="str">
        <f t="shared" ref="R3700:R3737" si="2735">VLOOKUP(B3700,sales,3,FALSE)</f>
        <v>East</v>
      </c>
    </row>
    <row r="3701" spans="1:18">
      <c r="A3701" t="s">
        <v>3865</v>
      </c>
      <c r="B3701" t="s">
        <v>25</v>
      </c>
      <c r="C3701" t="s">
        <v>57</v>
      </c>
      <c r="D3701" t="s">
        <v>97</v>
      </c>
      <c r="E3701" t="s">
        <v>52</v>
      </c>
      <c r="F3701" s="1">
        <v>42936</v>
      </c>
      <c r="G3701" s="1">
        <v>42939</v>
      </c>
      <c r="H3701">
        <v>0</v>
      </c>
      <c r="I3701" t="str">
        <f>VLOOKUP(pipeline!D3701,account,2,FALSE)</f>
        <v>medical</v>
      </c>
      <c r="J3701">
        <f t="shared" ref="J3701:J3706" si="2736">VLOOKUP(D3701,account,3,FALSE)</f>
        <v>2012</v>
      </c>
      <c r="K3701">
        <f t="shared" ref="K3701:K3706" si="2737">VLOOKUP(D3701,account,4,FALSE)</f>
        <v>587.34</v>
      </c>
      <c r="L3701">
        <f t="shared" ref="L3701:L3706" si="2738">VLOOKUP(D3701,account,5,FALSE)</f>
        <v>1356</v>
      </c>
      <c r="M3701" t="str">
        <f t="shared" ref="M3701:M3706" si="2739">VLOOKUP(D3701,account,6,FALSE)</f>
        <v>Philipines</v>
      </c>
      <c r="N3701">
        <f t="shared" ref="N3701:N3706" si="2740">VLOOKUP(D3701,accounts,7,FALSE)</f>
        <v>0</v>
      </c>
      <c r="O3701" t="str">
        <f t="shared" ref="O3701:O3706" si="2741">VLOOKUP(C3701,products,2,FALSE)</f>
        <v>MG</v>
      </c>
      <c r="P3701">
        <f t="shared" si="2733"/>
        <v>3393</v>
      </c>
      <c r="Q3701" t="str">
        <f t="shared" si="2734"/>
        <v>Melvin Marxen</v>
      </c>
      <c r="R3701" t="str">
        <f t="shared" si="2735"/>
        <v>Central</v>
      </c>
    </row>
    <row r="3702" spans="1:18">
      <c r="A3702" t="s">
        <v>3866</v>
      </c>
      <c r="B3702" t="s">
        <v>34</v>
      </c>
      <c r="C3702" t="s">
        <v>58</v>
      </c>
      <c r="D3702" t="s">
        <v>245</v>
      </c>
      <c r="E3702" t="s">
        <v>52</v>
      </c>
      <c r="F3702" s="1">
        <v>42936</v>
      </c>
      <c r="G3702" s="1">
        <v>42999</v>
      </c>
      <c r="H3702">
        <v>0</v>
      </c>
      <c r="I3702" t="str">
        <f>VLOOKUP(pipeline!D3702,account,2,FALSE)</f>
        <v>retail</v>
      </c>
      <c r="J3702">
        <f t="shared" si="2736"/>
        <v>1990</v>
      </c>
      <c r="K3702">
        <f t="shared" si="2737"/>
        <v>2520.83</v>
      </c>
      <c r="L3702">
        <f t="shared" si="2738"/>
        <v>3502</v>
      </c>
      <c r="M3702" t="str">
        <f t="shared" si="2739"/>
        <v>United States</v>
      </c>
      <c r="N3702">
        <f t="shared" si="2740"/>
        <v>0</v>
      </c>
      <c r="O3702" t="str">
        <f t="shared" si="2741"/>
        <v>GTX</v>
      </c>
      <c r="P3702">
        <f t="shared" si="2733"/>
        <v>1096</v>
      </c>
      <c r="Q3702" t="str">
        <f t="shared" si="2734"/>
        <v>Rocco Neubert</v>
      </c>
      <c r="R3702" t="str">
        <f t="shared" si="2735"/>
        <v>East</v>
      </c>
    </row>
    <row r="3703" spans="1:18">
      <c r="A3703" t="s">
        <v>3867</v>
      </c>
      <c r="B3703" t="s">
        <v>26</v>
      </c>
      <c r="C3703" t="s">
        <v>57</v>
      </c>
      <c r="D3703" t="s">
        <v>170</v>
      </c>
      <c r="E3703" t="s">
        <v>50</v>
      </c>
      <c r="F3703" s="1">
        <v>42936</v>
      </c>
      <c r="G3703" s="1">
        <v>43053</v>
      </c>
      <c r="H3703">
        <v>3552</v>
      </c>
      <c r="I3703" t="str">
        <f>VLOOKUP(pipeline!D3703,account,2,FALSE)</f>
        <v>technolgy</v>
      </c>
      <c r="J3703">
        <f t="shared" si="2736"/>
        <v>1987</v>
      </c>
      <c r="K3703">
        <f t="shared" si="2737"/>
        <v>2938.67</v>
      </c>
      <c r="L3703">
        <f t="shared" si="2738"/>
        <v>8775</v>
      </c>
      <c r="M3703" t="str">
        <f t="shared" si="2739"/>
        <v>Panama</v>
      </c>
      <c r="N3703">
        <f t="shared" si="2740"/>
        <v>0</v>
      </c>
      <c r="O3703" t="str">
        <f t="shared" si="2741"/>
        <v>MG</v>
      </c>
      <c r="P3703">
        <f t="shared" si="2733"/>
        <v>3393</v>
      </c>
      <c r="Q3703" t="str">
        <f t="shared" si="2734"/>
        <v>Melvin Marxen</v>
      </c>
      <c r="R3703" t="str">
        <f t="shared" si="2735"/>
        <v>Central</v>
      </c>
    </row>
    <row r="3704" spans="1:18">
      <c r="A3704" t="s">
        <v>3868</v>
      </c>
      <c r="B3704" t="s">
        <v>14</v>
      </c>
      <c r="C3704" t="s">
        <v>58</v>
      </c>
      <c r="D3704" t="s">
        <v>145</v>
      </c>
      <c r="E3704" t="s">
        <v>53</v>
      </c>
      <c r="F3704" s="1">
        <v>42936</v>
      </c>
      <c r="I3704" t="str">
        <f>VLOOKUP(pipeline!D3704,account,2,FALSE)</f>
        <v>marketing</v>
      </c>
      <c r="J3704">
        <f t="shared" si="2736"/>
        <v>1985</v>
      </c>
      <c r="K3704">
        <f t="shared" si="2737"/>
        <v>375.43</v>
      </c>
      <c r="L3704">
        <f t="shared" si="2738"/>
        <v>1190</v>
      </c>
      <c r="M3704" t="str">
        <f t="shared" si="2739"/>
        <v>United States</v>
      </c>
      <c r="N3704">
        <f t="shared" si="2740"/>
        <v>0</v>
      </c>
      <c r="O3704" t="str">
        <f t="shared" si="2741"/>
        <v>GTX</v>
      </c>
      <c r="P3704">
        <f t="shared" si="2733"/>
        <v>1096</v>
      </c>
      <c r="Q3704" t="str">
        <f t="shared" si="2734"/>
        <v>Celia Rouche</v>
      </c>
      <c r="R3704" t="str">
        <f t="shared" si="2735"/>
        <v>West</v>
      </c>
    </row>
    <row r="3705" spans="1:18">
      <c r="A3705" t="s">
        <v>3869</v>
      </c>
      <c r="B3705" t="s">
        <v>14</v>
      </c>
      <c r="C3705" t="s">
        <v>59</v>
      </c>
      <c r="D3705" t="s">
        <v>174</v>
      </c>
      <c r="E3705" t="s">
        <v>50</v>
      </c>
      <c r="F3705" s="1">
        <v>42936</v>
      </c>
      <c r="G3705" s="1">
        <v>43047</v>
      </c>
      <c r="H3705">
        <v>5526</v>
      </c>
      <c r="I3705" t="str">
        <f>VLOOKUP(pipeline!D3705,account,2,FALSE)</f>
        <v>software</v>
      </c>
      <c r="J3705">
        <f t="shared" si="2736"/>
        <v>1982</v>
      </c>
      <c r="K3705">
        <f t="shared" si="2737"/>
        <v>11698.03</v>
      </c>
      <c r="L3705">
        <f t="shared" si="2738"/>
        <v>34288</v>
      </c>
      <c r="M3705" t="str">
        <f t="shared" si="2739"/>
        <v>United States</v>
      </c>
      <c r="N3705">
        <f t="shared" si="2740"/>
        <v>0</v>
      </c>
      <c r="O3705" t="str">
        <f t="shared" si="2741"/>
        <v>GTX</v>
      </c>
      <c r="P3705">
        <f t="shared" si="2733"/>
        <v>5482</v>
      </c>
      <c r="Q3705" t="str">
        <f t="shared" si="2734"/>
        <v>Celia Rouche</v>
      </c>
      <c r="R3705" t="str">
        <f t="shared" si="2735"/>
        <v>West</v>
      </c>
    </row>
    <row r="3706" spans="1:18">
      <c r="A3706" t="s">
        <v>3870</v>
      </c>
      <c r="B3706" t="s">
        <v>27</v>
      </c>
      <c r="C3706" t="s">
        <v>55</v>
      </c>
      <c r="D3706" t="s">
        <v>93</v>
      </c>
      <c r="E3706" t="s">
        <v>53</v>
      </c>
      <c r="F3706" s="1">
        <v>42936</v>
      </c>
      <c r="I3706" t="str">
        <f>VLOOKUP(pipeline!D3706,account,2,FALSE)</f>
        <v>entertainment</v>
      </c>
      <c r="J3706">
        <f t="shared" si="2736"/>
        <v>1993</v>
      </c>
      <c r="K3706">
        <f t="shared" si="2737"/>
        <v>4269.9</v>
      </c>
      <c r="L3706">
        <f t="shared" si="2738"/>
        <v>6472</v>
      </c>
      <c r="M3706" t="str">
        <f t="shared" si="2739"/>
        <v>United States</v>
      </c>
      <c r="N3706" t="str">
        <f t="shared" si="2740"/>
        <v>Massive Dynamic</v>
      </c>
      <c r="O3706" t="str">
        <f t="shared" si="2741"/>
        <v>GTX</v>
      </c>
      <c r="P3706">
        <f t="shared" si="2733"/>
        <v>550</v>
      </c>
      <c r="Q3706" t="str">
        <f t="shared" si="2734"/>
        <v>Melvin Marxen</v>
      </c>
      <c r="R3706" t="str">
        <f t="shared" si="2735"/>
        <v>Central</v>
      </c>
    </row>
    <row r="3707" spans="1:18">
      <c r="A3707" t="s">
        <v>3871</v>
      </c>
      <c r="B3707" t="s">
        <v>27</v>
      </c>
      <c r="C3707" t="s">
        <v>58</v>
      </c>
      <c r="D3707" t="s">
        <v>245</v>
      </c>
      <c r="E3707" t="s">
        <v>53</v>
      </c>
      <c r="F3707" s="1">
        <v>42936</v>
      </c>
      <c r="I3707" t="str">
        <f>VLOOKUP(pipeline!D3707,account,2,FALSE)</f>
        <v>retail</v>
      </c>
      <c r="J3707">
        <f>VLOOKUP(D3707,account,3,FALSE)</f>
        <v>1990</v>
      </c>
      <c r="K3707">
        <f>VLOOKUP(D3707,account,4,FALSE)</f>
        <v>2520.83</v>
      </c>
      <c r="L3707">
        <f>VLOOKUP(D3707,account,5,FALSE)</f>
        <v>3502</v>
      </c>
      <c r="M3707" t="str">
        <f>VLOOKUP(D3707,account,6,FALSE)</f>
        <v>United States</v>
      </c>
      <c r="N3707">
        <f>VLOOKUP(D3707,accounts,7,FALSE)</f>
        <v>0</v>
      </c>
      <c r="O3707" t="str">
        <f>VLOOKUP(C3707,products,2,FALSE)</f>
        <v>GTX</v>
      </c>
      <c r="P3707">
        <f t="shared" si="2733"/>
        <v>1096</v>
      </c>
      <c r="Q3707" t="str">
        <f t="shared" si="2734"/>
        <v>Melvin Marxen</v>
      </c>
      <c r="R3707" t="str">
        <f t="shared" si="2735"/>
        <v>Central</v>
      </c>
    </row>
    <row r="3708" spans="1:18">
      <c r="A3708" t="s">
        <v>3872</v>
      </c>
      <c r="B3708" t="s">
        <v>38</v>
      </c>
      <c r="C3708" t="s">
        <v>57</v>
      </c>
      <c r="D3708" t="s">
        <v>191</v>
      </c>
      <c r="E3708" t="s">
        <v>53</v>
      </c>
      <c r="F3708" s="1">
        <v>42936</v>
      </c>
      <c r="I3708" t="str">
        <f>VLOOKUP(pipeline!D3708,account,2,FALSE)</f>
        <v>retail</v>
      </c>
      <c r="J3708">
        <f>VLOOKUP(D3708,account,3,FALSE)</f>
        <v>2004</v>
      </c>
      <c r="K3708">
        <f>VLOOKUP(D3708,account,4,FALSE)</f>
        <v>702.72</v>
      </c>
      <c r="L3708">
        <f>VLOOKUP(D3708,account,5,FALSE)</f>
        <v>1831</v>
      </c>
      <c r="M3708" t="str">
        <f>VLOOKUP(D3708,account,6,FALSE)</f>
        <v>United States</v>
      </c>
      <c r="N3708">
        <f>VLOOKUP(D3708,accounts,7,FALSE)</f>
        <v>0</v>
      </c>
      <c r="O3708" t="str">
        <f>VLOOKUP(C3708,products,2,FALSE)</f>
        <v>MG</v>
      </c>
      <c r="P3708">
        <f t="shared" si="2733"/>
        <v>3393</v>
      </c>
      <c r="Q3708" t="str">
        <f t="shared" si="2734"/>
        <v>Summer Sewald</v>
      </c>
      <c r="R3708" t="str">
        <f t="shared" si="2735"/>
        <v>West</v>
      </c>
    </row>
    <row r="3709" spans="1:18">
      <c r="A3709" t="s">
        <v>3873</v>
      </c>
      <c r="B3709" t="s">
        <v>40</v>
      </c>
      <c r="C3709" t="s">
        <v>55</v>
      </c>
      <c r="D3709" t="s">
        <v>273</v>
      </c>
      <c r="E3709" t="s">
        <v>50</v>
      </c>
      <c r="F3709" s="1">
        <v>42936</v>
      </c>
      <c r="G3709" s="1">
        <v>42943</v>
      </c>
      <c r="H3709">
        <v>523</v>
      </c>
      <c r="I3709" t="str">
        <f>VLOOKUP(pipeline!D3709,account,2,FALSE)</f>
        <v>retail</v>
      </c>
      <c r="J3709">
        <f>VLOOKUP(D3709,account,3,FALSE)</f>
        <v>1996</v>
      </c>
      <c r="K3709">
        <f>VLOOKUP(D3709,account,4,FALSE)</f>
        <v>2214.94</v>
      </c>
      <c r="L3709">
        <f>VLOOKUP(D3709,account,5,FALSE)</f>
        <v>5374</v>
      </c>
      <c r="M3709" t="str">
        <f>VLOOKUP(D3709,account,6,FALSE)</f>
        <v>United States</v>
      </c>
      <c r="N3709">
        <f>VLOOKUP(D3709,accounts,7,FALSE)</f>
        <v>0</v>
      </c>
      <c r="O3709" t="str">
        <f>VLOOKUP(C3709,products,2,FALSE)</f>
        <v>GTX</v>
      </c>
      <c r="P3709">
        <f t="shared" si="2733"/>
        <v>550</v>
      </c>
      <c r="Q3709" t="str">
        <f t="shared" si="2734"/>
        <v>Summer Sewald</v>
      </c>
      <c r="R3709" t="str">
        <f t="shared" si="2735"/>
        <v>West</v>
      </c>
    </row>
    <row r="3710" spans="1:18">
      <c r="A3710" t="s">
        <v>3874</v>
      </c>
      <c r="B3710" t="s">
        <v>22</v>
      </c>
      <c r="C3710" t="s">
        <v>59</v>
      </c>
      <c r="D3710" t="s">
        <v>147</v>
      </c>
      <c r="E3710" t="s">
        <v>53</v>
      </c>
      <c r="F3710" s="1">
        <v>42936</v>
      </c>
      <c r="I3710" t="str">
        <f>VLOOKUP(pipeline!D3710,account,2,FALSE)</f>
        <v>retail</v>
      </c>
      <c r="J3710">
        <f>VLOOKUP(D3710,account,3,FALSE)</f>
        <v>2007</v>
      </c>
      <c r="K3710">
        <f>VLOOKUP(D3710,account,4,FALSE)</f>
        <v>894.33</v>
      </c>
      <c r="L3710">
        <f>VLOOKUP(D3710,account,5,FALSE)</f>
        <v>1635</v>
      </c>
      <c r="M3710" t="str">
        <f>VLOOKUP(D3710,account,6,FALSE)</f>
        <v>Italy</v>
      </c>
      <c r="N3710">
        <f>VLOOKUP(D3710,accounts,7,FALSE)</f>
        <v>0</v>
      </c>
      <c r="O3710" t="str">
        <f>VLOOKUP(C3710,products,2,FALSE)</f>
        <v>GTX</v>
      </c>
      <c r="P3710">
        <f t="shared" si="2733"/>
        <v>5482</v>
      </c>
      <c r="Q3710" t="str">
        <f t="shared" si="2734"/>
        <v>Dustin Brinkmann</v>
      </c>
      <c r="R3710" t="str">
        <f t="shared" si="2735"/>
        <v>Central</v>
      </c>
    </row>
    <row r="3711" spans="1:18">
      <c r="A3711" t="s">
        <v>3875</v>
      </c>
      <c r="B3711" t="s">
        <v>29</v>
      </c>
      <c r="C3711" t="s">
        <v>59</v>
      </c>
      <c r="D3711" t="s">
        <v>316</v>
      </c>
      <c r="E3711" t="s">
        <v>53</v>
      </c>
      <c r="F3711" s="1">
        <v>42936</v>
      </c>
      <c r="I3711" t="str">
        <f>VLOOKUP(pipeline!D3711,account,2,FALSE)</f>
        <v>retail</v>
      </c>
      <c r="J3711">
        <f t="shared" ref="J3711:J3716" si="2742">VLOOKUP(D3711,account,3,FALSE)</f>
        <v>2009</v>
      </c>
      <c r="K3711">
        <f t="shared" ref="K3711:K3716" si="2743">VLOOKUP(D3711,account,4,FALSE)</f>
        <v>497.11</v>
      </c>
      <c r="L3711">
        <f t="shared" ref="L3711:L3716" si="2744">VLOOKUP(D3711,account,5,FALSE)</f>
        <v>1588</v>
      </c>
      <c r="M3711" t="str">
        <f t="shared" ref="M3711:M3716" si="2745">VLOOKUP(D3711,account,6,FALSE)</f>
        <v>United States</v>
      </c>
      <c r="N3711">
        <f t="shared" ref="N3711:N3716" si="2746">VLOOKUP(D3711,accounts,7,FALSE)</f>
        <v>0</v>
      </c>
      <c r="O3711" t="str">
        <f t="shared" ref="O3711:O3716" si="2747">VLOOKUP(C3711,products,2,FALSE)</f>
        <v>GTX</v>
      </c>
      <c r="P3711">
        <f t="shared" si="2733"/>
        <v>5482</v>
      </c>
      <c r="Q3711" t="str">
        <f t="shared" si="2734"/>
        <v>Melvin Marxen</v>
      </c>
      <c r="R3711" t="str">
        <f t="shared" si="2735"/>
        <v>Central</v>
      </c>
    </row>
    <row r="3712" spans="1:18">
      <c r="A3712" t="s">
        <v>3876</v>
      </c>
      <c r="B3712" t="s">
        <v>35</v>
      </c>
      <c r="C3712" t="s">
        <v>58</v>
      </c>
      <c r="D3712" t="s">
        <v>138</v>
      </c>
      <c r="E3712" t="s">
        <v>52</v>
      </c>
      <c r="F3712" s="1">
        <v>42936</v>
      </c>
      <c r="G3712" s="1">
        <v>42938</v>
      </c>
      <c r="H3712">
        <v>0</v>
      </c>
      <c r="I3712" t="str">
        <f>VLOOKUP(pipeline!D3712,account,2,FALSE)</f>
        <v>marketing</v>
      </c>
      <c r="J3712">
        <f t="shared" si="2742"/>
        <v>1984</v>
      </c>
      <c r="K3712">
        <f t="shared" si="2743"/>
        <v>3027.46</v>
      </c>
      <c r="L3712">
        <f t="shared" si="2744"/>
        <v>9516</v>
      </c>
      <c r="M3712" t="str">
        <f t="shared" si="2745"/>
        <v>Jordan</v>
      </c>
      <c r="N3712">
        <f t="shared" si="2746"/>
        <v>0</v>
      </c>
      <c r="O3712" t="str">
        <f t="shared" si="2747"/>
        <v>GTX</v>
      </c>
      <c r="P3712">
        <f t="shared" si="2733"/>
        <v>1096</v>
      </c>
      <c r="Q3712" t="str">
        <f t="shared" si="2734"/>
        <v>Rocco Neubert</v>
      </c>
      <c r="R3712" t="str">
        <f t="shared" si="2735"/>
        <v>East</v>
      </c>
    </row>
    <row r="3713" spans="1:18">
      <c r="A3713" t="s">
        <v>3877</v>
      </c>
      <c r="B3713" t="s">
        <v>35</v>
      </c>
      <c r="C3713" t="s">
        <v>59</v>
      </c>
      <c r="D3713" t="s">
        <v>223</v>
      </c>
      <c r="E3713" t="s">
        <v>52</v>
      </c>
      <c r="F3713" s="1">
        <v>42936</v>
      </c>
      <c r="G3713" s="1">
        <v>42946</v>
      </c>
      <c r="H3713">
        <v>0</v>
      </c>
      <c r="I3713" t="str">
        <f>VLOOKUP(pipeline!D3713,account,2,FALSE)</f>
        <v>retail</v>
      </c>
      <c r="J3713">
        <f t="shared" si="2742"/>
        <v>2003</v>
      </c>
      <c r="K3713">
        <f t="shared" si="2743"/>
        <v>1419.98</v>
      </c>
      <c r="L3713">
        <f t="shared" si="2744"/>
        <v>4018</v>
      </c>
      <c r="M3713" t="str">
        <f t="shared" si="2745"/>
        <v>United States</v>
      </c>
      <c r="N3713">
        <f t="shared" si="2746"/>
        <v>0</v>
      </c>
      <c r="O3713" t="str">
        <f t="shared" si="2747"/>
        <v>GTX</v>
      </c>
      <c r="P3713">
        <f t="shared" si="2733"/>
        <v>5482</v>
      </c>
      <c r="Q3713" t="str">
        <f t="shared" si="2734"/>
        <v>Rocco Neubert</v>
      </c>
      <c r="R3713" t="str">
        <f t="shared" si="2735"/>
        <v>East</v>
      </c>
    </row>
    <row r="3714" spans="1:18">
      <c r="A3714" t="s">
        <v>3878</v>
      </c>
      <c r="B3714" t="s">
        <v>17</v>
      </c>
      <c r="C3714" t="s">
        <v>55</v>
      </c>
      <c r="D3714" t="s">
        <v>103</v>
      </c>
      <c r="E3714" t="s">
        <v>52</v>
      </c>
      <c r="F3714" s="1">
        <v>42936</v>
      </c>
      <c r="G3714" s="1">
        <v>42943</v>
      </c>
      <c r="H3714">
        <v>0</v>
      </c>
      <c r="I3714" t="str">
        <f>VLOOKUP(pipeline!D3714,account,2,FALSE)</f>
        <v>employment</v>
      </c>
      <c r="J3714">
        <f t="shared" si="2742"/>
        <v>1988</v>
      </c>
      <c r="K3714">
        <f t="shared" si="2743"/>
        <v>2059.9</v>
      </c>
      <c r="L3714">
        <f t="shared" si="2744"/>
        <v>3644</v>
      </c>
      <c r="M3714" t="str">
        <f t="shared" si="2745"/>
        <v>United States</v>
      </c>
      <c r="N3714">
        <f t="shared" si="2746"/>
        <v>0</v>
      </c>
      <c r="O3714" t="str">
        <f t="shared" si="2747"/>
        <v>GTX</v>
      </c>
      <c r="P3714">
        <f t="shared" si="2733"/>
        <v>550</v>
      </c>
      <c r="Q3714" t="str">
        <f t="shared" si="2734"/>
        <v>Celia Rouche</v>
      </c>
      <c r="R3714" t="str">
        <f t="shared" si="2735"/>
        <v>West</v>
      </c>
    </row>
    <row r="3715" spans="1:18">
      <c r="A3715" t="s">
        <v>3879</v>
      </c>
      <c r="B3715" t="s">
        <v>10</v>
      </c>
      <c r="C3715" t="s">
        <v>56</v>
      </c>
      <c r="D3715" t="s">
        <v>350</v>
      </c>
      <c r="E3715" t="s">
        <v>50</v>
      </c>
      <c r="F3715" s="1">
        <v>42936</v>
      </c>
      <c r="G3715" s="1">
        <v>42944</v>
      </c>
      <c r="H3715">
        <v>55</v>
      </c>
      <c r="I3715" t="str">
        <f>VLOOKUP(pipeline!D3715,account,2,FALSE)</f>
        <v>technolgy</v>
      </c>
      <c r="J3715">
        <f t="shared" si="2742"/>
        <v>2011</v>
      </c>
      <c r="K3715">
        <f t="shared" si="2743"/>
        <v>40.79</v>
      </c>
      <c r="L3715">
        <f t="shared" si="2744"/>
        <v>142</v>
      </c>
      <c r="M3715" t="str">
        <f t="shared" si="2745"/>
        <v>China</v>
      </c>
      <c r="N3715">
        <f t="shared" si="2746"/>
        <v>0</v>
      </c>
      <c r="O3715" t="str">
        <f t="shared" si="2747"/>
        <v>MG</v>
      </c>
      <c r="P3715">
        <f t="shared" si="2733"/>
        <v>55</v>
      </c>
      <c r="Q3715" t="str">
        <f t="shared" si="2734"/>
        <v>Cara Losch</v>
      </c>
      <c r="R3715" t="str">
        <f t="shared" si="2735"/>
        <v>East</v>
      </c>
    </row>
    <row r="3716" spans="1:18">
      <c r="A3716" t="s">
        <v>3880</v>
      </c>
      <c r="B3716" t="s">
        <v>11</v>
      </c>
      <c r="C3716" t="s">
        <v>58</v>
      </c>
      <c r="D3716" t="s">
        <v>223</v>
      </c>
      <c r="E3716" t="s">
        <v>53</v>
      </c>
      <c r="F3716" s="1">
        <v>42936</v>
      </c>
      <c r="I3716" t="str">
        <f>VLOOKUP(pipeline!D3716,account,2,FALSE)</f>
        <v>retail</v>
      </c>
      <c r="J3716">
        <f t="shared" si="2742"/>
        <v>2003</v>
      </c>
      <c r="K3716">
        <f t="shared" si="2743"/>
        <v>1419.98</v>
      </c>
      <c r="L3716">
        <f t="shared" si="2744"/>
        <v>4018</v>
      </c>
      <c r="M3716" t="str">
        <f t="shared" si="2745"/>
        <v>United States</v>
      </c>
      <c r="N3716">
        <f t="shared" si="2746"/>
        <v>0</v>
      </c>
      <c r="O3716" t="str">
        <f t="shared" si="2747"/>
        <v>GTX</v>
      </c>
      <c r="P3716">
        <f t="shared" si="2733"/>
        <v>1096</v>
      </c>
      <c r="Q3716" t="str">
        <f t="shared" si="2734"/>
        <v>Cara Losch</v>
      </c>
      <c r="R3716" t="str">
        <f t="shared" si="2735"/>
        <v>East</v>
      </c>
    </row>
    <row r="3717" spans="1:18">
      <c r="A3717" t="s">
        <v>3881</v>
      </c>
      <c r="B3717" t="s">
        <v>19</v>
      </c>
      <c r="C3717" t="s">
        <v>57</v>
      </c>
      <c r="D3717" t="s">
        <v>87</v>
      </c>
      <c r="E3717" t="s">
        <v>53</v>
      </c>
      <c r="F3717" s="1">
        <v>42937</v>
      </c>
      <c r="I3717" t="str">
        <f>VLOOKUP(pipeline!D3717,account,2,FALSE)</f>
        <v>services</v>
      </c>
      <c r="J3717">
        <f>VLOOKUP(D3717,account,3,FALSE)</f>
        <v>1982</v>
      </c>
      <c r="K3717">
        <f>VLOOKUP(D3717,account,4,FALSE)</f>
        <v>792.46</v>
      </c>
      <c r="L3717">
        <f>VLOOKUP(D3717,account,5,FALSE)</f>
        <v>1299</v>
      </c>
      <c r="M3717" t="str">
        <f>VLOOKUP(D3717,account,6,FALSE)</f>
        <v>United States</v>
      </c>
      <c r="N3717">
        <f>VLOOKUP(D3717,accounts,7,FALSE)</f>
        <v>0</v>
      </c>
      <c r="O3717" t="str">
        <f>VLOOKUP(C3717,products,2,FALSE)</f>
        <v>MG</v>
      </c>
      <c r="P3717">
        <f t="shared" si="2733"/>
        <v>3393</v>
      </c>
      <c r="Q3717" t="str">
        <f t="shared" si="2734"/>
        <v>Dustin Brinkmann</v>
      </c>
      <c r="R3717" t="str">
        <f t="shared" si="2735"/>
        <v>Central</v>
      </c>
    </row>
    <row r="3718" spans="1:18">
      <c r="A3718" t="s">
        <v>3882</v>
      </c>
      <c r="B3718" t="s">
        <v>19</v>
      </c>
      <c r="C3718" t="s">
        <v>55</v>
      </c>
      <c r="D3718" t="s">
        <v>108</v>
      </c>
      <c r="E3718" t="s">
        <v>52</v>
      </c>
      <c r="F3718" s="1">
        <v>42937</v>
      </c>
      <c r="G3718" s="1">
        <v>43045</v>
      </c>
      <c r="H3718">
        <v>0</v>
      </c>
      <c r="I3718" t="str">
        <f>VLOOKUP(pipeline!D3718,account,2,FALSE)</f>
        <v>telecommunications</v>
      </c>
      <c r="J3718">
        <f>VLOOKUP(D3718,account,3,FALSE)</f>
        <v>1988</v>
      </c>
      <c r="K3718">
        <f>VLOOKUP(D3718,account,4,FALSE)</f>
        <v>5266.09</v>
      </c>
      <c r="L3718">
        <f>VLOOKUP(D3718,account,5,FALSE)</f>
        <v>8595</v>
      </c>
      <c r="M3718" t="str">
        <f>VLOOKUP(D3718,account,6,FALSE)</f>
        <v>United States</v>
      </c>
      <c r="N3718" t="str">
        <f>VLOOKUP(D3718,accounts,7,FALSE)</f>
        <v>Sonron</v>
      </c>
      <c r="O3718" t="str">
        <f>VLOOKUP(C3718,products,2,FALSE)</f>
        <v>GTX</v>
      </c>
      <c r="P3718">
        <f t="shared" si="2733"/>
        <v>550</v>
      </c>
      <c r="Q3718" t="str">
        <f t="shared" si="2734"/>
        <v>Dustin Brinkmann</v>
      </c>
      <c r="R3718" t="str">
        <f t="shared" si="2735"/>
        <v>Central</v>
      </c>
    </row>
    <row r="3719" spans="1:18">
      <c r="A3719" t="s">
        <v>3883</v>
      </c>
      <c r="B3719" t="s">
        <v>31</v>
      </c>
      <c r="C3719" t="s">
        <v>57</v>
      </c>
      <c r="D3719" t="s">
        <v>138</v>
      </c>
      <c r="E3719" t="s">
        <v>50</v>
      </c>
      <c r="F3719" s="1">
        <v>42937</v>
      </c>
      <c r="G3719" s="1">
        <v>42996</v>
      </c>
      <c r="H3719">
        <v>3830</v>
      </c>
      <c r="I3719" t="str">
        <f>VLOOKUP(pipeline!D3719,account,2,FALSE)</f>
        <v>marketing</v>
      </c>
      <c r="J3719">
        <f>VLOOKUP(D3719,account,3,FALSE)</f>
        <v>1984</v>
      </c>
      <c r="K3719">
        <f>VLOOKUP(D3719,account,4,FALSE)</f>
        <v>3027.46</v>
      </c>
      <c r="L3719">
        <f>VLOOKUP(D3719,account,5,FALSE)</f>
        <v>9516</v>
      </c>
      <c r="M3719" t="str">
        <f>VLOOKUP(D3719,account,6,FALSE)</f>
        <v>Jordan</v>
      </c>
      <c r="N3719">
        <f>VLOOKUP(D3719,accounts,7,FALSE)</f>
        <v>0</v>
      </c>
      <c r="O3719" t="str">
        <f>VLOOKUP(C3719,products,2,FALSE)</f>
        <v>MG</v>
      </c>
      <c r="P3719">
        <f t="shared" si="2733"/>
        <v>3393</v>
      </c>
      <c r="Q3719" t="str">
        <f t="shared" si="2734"/>
        <v>Rocco Neubert</v>
      </c>
      <c r="R3719" t="str">
        <f t="shared" si="2735"/>
        <v>East</v>
      </c>
    </row>
    <row r="3720" spans="1:18">
      <c r="A3720" t="s">
        <v>3884</v>
      </c>
      <c r="B3720" t="s">
        <v>32</v>
      </c>
      <c r="C3720" t="s">
        <v>55</v>
      </c>
      <c r="D3720" t="s">
        <v>381</v>
      </c>
      <c r="E3720" t="s">
        <v>50</v>
      </c>
      <c r="F3720" s="1">
        <v>42937</v>
      </c>
      <c r="G3720" s="1">
        <v>42946</v>
      </c>
      <c r="H3720">
        <v>494</v>
      </c>
      <c r="I3720" t="str">
        <f>VLOOKUP(pipeline!D3720,account,2,FALSE)</f>
        <v>marketing</v>
      </c>
      <c r="J3720">
        <f>VLOOKUP(D3720,account,3,FALSE)</f>
        <v>1999</v>
      </c>
      <c r="K3720">
        <f>VLOOKUP(D3720,account,4,FALSE)</f>
        <v>1197.44</v>
      </c>
      <c r="L3720">
        <f>VLOOKUP(D3720,account,5,FALSE)</f>
        <v>2570</v>
      </c>
      <c r="M3720" t="str">
        <f>VLOOKUP(D3720,account,6,FALSE)</f>
        <v>United States</v>
      </c>
      <c r="N3720">
        <f>VLOOKUP(D3720,accounts,7,FALSE)</f>
        <v>0</v>
      </c>
      <c r="O3720" t="str">
        <f>VLOOKUP(C3720,products,2,FALSE)</f>
        <v>GTX</v>
      </c>
      <c r="P3720">
        <f t="shared" si="2733"/>
        <v>550</v>
      </c>
      <c r="Q3720" t="str">
        <f t="shared" si="2734"/>
        <v>Rocco Neubert</v>
      </c>
      <c r="R3720" t="str">
        <f t="shared" si="2735"/>
        <v>East</v>
      </c>
    </row>
    <row r="3721" spans="1:18">
      <c r="A3721" t="s">
        <v>3885</v>
      </c>
      <c r="B3721" t="s">
        <v>33</v>
      </c>
      <c r="C3721" t="s">
        <v>59</v>
      </c>
      <c r="D3721" t="s">
        <v>210</v>
      </c>
      <c r="E3721" t="s">
        <v>50</v>
      </c>
      <c r="F3721" s="1">
        <v>42937</v>
      </c>
      <c r="G3721" s="1">
        <v>42938</v>
      </c>
      <c r="H3721">
        <v>5118</v>
      </c>
      <c r="I3721" t="str">
        <f>VLOOKUP(pipeline!D3721,account,2,FALSE)</f>
        <v>technolgy</v>
      </c>
      <c r="J3721">
        <f>VLOOKUP(D3721,account,3,FALSE)</f>
        <v>1980</v>
      </c>
      <c r="K3721">
        <f>VLOOKUP(D3721,account,4,FALSE)</f>
        <v>7708.38</v>
      </c>
      <c r="L3721">
        <f>VLOOKUP(D3721,account,5,FALSE)</f>
        <v>13756</v>
      </c>
      <c r="M3721" t="str">
        <f>VLOOKUP(D3721,account,6,FALSE)</f>
        <v>United States</v>
      </c>
      <c r="N3721">
        <f>VLOOKUP(D3721,accounts,7,FALSE)</f>
        <v>0</v>
      </c>
      <c r="O3721" t="str">
        <f>VLOOKUP(C3721,products,2,FALSE)</f>
        <v>GTX</v>
      </c>
      <c r="P3721">
        <f t="shared" si="2733"/>
        <v>5482</v>
      </c>
      <c r="Q3721" t="str">
        <f t="shared" si="2734"/>
        <v>Rocco Neubert</v>
      </c>
      <c r="R3721" t="str">
        <f t="shared" si="2735"/>
        <v>East</v>
      </c>
    </row>
    <row r="3722" spans="1:18">
      <c r="A3722" t="s">
        <v>3886</v>
      </c>
      <c r="B3722" t="s">
        <v>25</v>
      </c>
      <c r="C3722" t="s">
        <v>56</v>
      </c>
      <c r="D3722" t="s">
        <v>214</v>
      </c>
      <c r="E3722" t="s">
        <v>53</v>
      </c>
      <c r="F3722" s="1">
        <v>42937</v>
      </c>
      <c r="I3722" t="str">
        <f>VLOOKUP(pipeline!D3722,account,2,FALSE)</f>
        <v>medical</v>
      </c>
      <c r="J3722">
        <f t="shared" ref="J3722:J3728" si="2748">VLOOKUP(D3722,account,3,FALSE)</f>
        <v>1999</v>
      </c>
      <c r="K3722">
        <f t="shared" ref="K3722:K3728" si="2749">VLOOKUP(D3722,account,4,FALSE)</f>
        <v>251.41</v>
      </c>
      <c r="L3722">
        <f t="shared" ref="L3722:L3728" si="2750">VLOOKUP(D3722,account,5,FALSE)</f>
        <v>495</v>
      </c>
      <c r="M3722" t="str">
        <f t="shared" ref="M3722:M3728" si="2751">VLOOKUP(D3722,account,6,FALSE)</f>
        <v>United States</v>
      </c>
      <c r="N3722">
        <f t="shared" ref="N3722:N3728" si="2752">VLOOKUP(D3722,accounts,7,FALSE)</f>
        <v>0</v>
      </c>
      <c r="O3722" t="str">
        <f t="shared" ref="O3722:O3728" si="2753">VLOOKUP(C3722,products,2,FALSE)</f>
        <v>MG</v>
      </c>
      <c r="P3722">
        <f t="shared" si="2733"/>
        <v>55</v>
      </c>
      <c r="Q3722" t="str">
        <f t="shared" si="2734"/>
        <v>Melvin Marxen</v>
      </c>
      <c r="R3722" t="str">
        <f t="shared" si="2735"/>
        <v>Central</v>
      </c>
    </row>
    <row r="3723" spans="1:18">
      <c r="A3723" t="s">
        <v>3887</v>
      </c>
      <c r="B3723" t="s">
        <v>25</v>
      </c>
      <c r="C3723" t="s">
        <v>57</v>
      </c>
      <c r="D3723" t="s">
        <v>203</v>
      </c>
      <c r="E3723" t="s">
        <v>53</v>
      </c>
      <c r="F3723" s="1">
        <v>42937</v>
      </c>
      <c r="I3723" t="str">
        <f>VLOOKUP(pipeline!D3723,account,2,FALSE)</f>
        <v>software</v>
      </c>
      <c r="J3723">
        <f t="shared" si="2748"/>
        <v>2002</v>
      </c>
      <c r="K3723">
        <f t="shared" si="2749"/>
        <v>987.39</v>
      </c>
      <c r="L3723">
        <f t="shared" si="2750"/>
        <v>2253</v>
      </c>
      <c r="M3723" t="str">
        <f t="shared" si="2751"/>
        <v>United States</v>
      </c>
      <c r="N3723">
        <f t="shared" si="2752"/>
        <v>0</v>
      </c>
      <c r="O3723" t="str">
        <f t="shared" si="2753"/>
        <v>MG</v>
      </c>
      <c r="P3723">
        <f t="shared" si="2733"/>
        <v>3393</v>
      </c>
      <c r="Q3723" t="str">
        <f t="shared" si="2734"/>
        <v>Melvin Marxen</v>
      </c>
      <c r="R3723" t="str">
        <f t="shared" si="2735"/>
        <v>Central</v>
      </c>
    </row>
    <row r="3724" spans="1:18">
      <c r="A3724" t="s">
        <v>3888</v>
      </c>
      <c r="B3724" t="s">
        <v>25</v>
      </c>
      <c r="C3724" t="s">
        <v>57</v>
      </c>
      <c r="D3724" t="s">
        <v>106</v>
      </c>
      <c r="E3724" t="s">
        <v>53</v>
      </c>
      <c r="F3724" s="1">
        <v>42937</v>
      </c>
      <c r="I3724" t="str">
        <f>VLOOKUP(pipeline!D3724,account,2,FALSE)</f>
        <v>software</v>
      </c>
      <c r="J3724">
        <f t="shared" si="2748"/>
        <v>1996</v>
      </c>
      <c r="K3724">
        <f t="shared" si="2749"/>
        <v>6354.87</v>
      </c>
      <c r="L3724">
        <f t="shared" si="2750"/>
        <v>16780</v>
      </c>
      <c r="M3724" t="str">
        <f t="shared" si="2751"/>
        <v>United States</v>
      </c>
      <c r="N3724" t="str">
        <f t="shared" si="2752"/>
        <v>Bubba Gump</v>
      </c>
      <c r="O3724" t="str">
        <f t="shared" si="2753"/>
        <v>MG</v>
      </c>
      <c r="P3724">
        <f t="shared" si="2733"/>
        <v>3393</v>
      </c>
      <c r="Q3724" t="str">
        <f t="shared" si="2734"/>
        <v>Melvin Marxen</v>
      </c>
      <c r="R3724" t="str">
        <f t="shared" si="2735"/>
        <v>Central</v>
      </c>
    </row>
    <row r="3725" spans="1:18">
      <c r="A3725" t="s">
        <v>3889</v>
      </c>
      <c r="B3725" t="s">
        <v>25</v>
      </c>
      <c r="C3725" t="s">
        <v>58</v>
      </c>
      <c r="D3725" t="s">
        <v>184</v>
      </c>
      <c r="E3725" t="s">
        <v>50</v>
      </c>
      <c r="F3725" s="1">
        <v>42937</v>
      </c>
      <c r="G3725" s="1">
        <v>42944</v>
      </c>
      <c r="H3725">
        <v>1000</v>
      </c>
      <c r="I3725" t="str">
        <f>VLOOKUP(pipeline!D3725,account,2,FALSE)</f>
        <v>retail</v>
      </c>
      <c r="J3725">
        <f t="shared" si="2748"/>
        <v>1995</v>
      </c>
      <c r="K3725">
        <f t="shared" si="2749"/>
        <v>332.43</v>
      </c>
      <c r="L3725">
        <f t="shared" si="2750"/>
        <v>799</v>
      </c>
      <c r="M3725" t="str">
        <f t="shared" si="2751"/>
        <v>United States</v>
      </c>
      <c r="N3725">
        <f t="shared" si="2752"/>
        <v>0</v>
      </c>
      <c r="O3725" t="str">
        <f t="shared" si="2753"/>
        <v>GTX</v>
      </c>
      <c r="P3725">
        <f t="shared" si="2733"/>
        <v>1096</v>
      </c>
      <c r="Q3725" t="str">
        <f t="shared" si="2734"/>
        <v>Melvin Marxen</v>
      </c>
      <c r="R3725" t="str">
        <f t="shared" si="2735"/>
        <v>Central</v>
      </c>
    </row>
    <row r="3726" spans="1:18">
      <c r="A3726" t="s">
        <v>3890</v>
      </c>
      <c r="B3726" t="s">
        <v>34</v>
      </c>
      <c r="C3726" t="s">
        <v>55</v>
      </c>
      <c r="D3726" t="s">
        <v>121</v>
      </c>
      <c r="E3726" t="s">
        <v>52</v>
      </c>
      <c r="F3726" s="1">
        <v>42937</v>
      </c>
      <c r="G3726" s="1">
        <v>42938</v>
      </c>
      <c r="H3726">
        <v>0</v>
      </c>
      <c r="I3726" t="str">
        <f>VLOOKUP(pipeline!D3726,account,2,FALSE)</f>
        <v>retail</v>
      </c>
      <c r="J3726">
        <f t="shared" si="2748"/>
        <v>1995</v>
      </c>
      <c r="K3726">
        <f t="shared" si="2749"/>
        <v>5158.71</v>
      </c>
      <c r="L3726">
        <f t="shared" si="2750"/>
        <v>17479</v>
      </c>
      <c r="M3726" t="str">
        <f t="shared" si="2751"/>
        <v>Japan</v>
      </c>
      <c r="N3726">
        <f t="shared" si="2752"/>
        <v>0</v>
      </c>
      <c r="O3726" t="str">
        <f t="shared" si="2753"/>
        <v>GTX</v>
      </c>
      <c r="P3726">
        <f t="shared" si="2733"/>
        <v>550</v>
      </c>
      <c r="Q3726" t="str">
        <f t="shared" si="2734"/>
        <v>Rocco Neubert</v>
      </c>
      <c r="R3726" t="str">
        <f t="shared" si="2735"/>
        <v>East</v>
      </c>
    </row>
    <row r="3727" spans="1:18">
      <c r="A3727" t="s">
        <v>3891</v>
      </c>
      <c r="B3727" t="s">
        <v>34</v>
      </c>
      <c r="C3727" t="s">
        <v>55</v>
      </c>
      <c r="D3727" t="s">
        <v>318</v>
      </c>
      <c r="E3727" t="s">
        <v>52</v>
      </c>
      <c r="F3727" s="1">
        <v>42937</v>
      </c>
      <c r="G3727" s="1">
        <v>42945</v>
      </c>
      <c r="H3727">
        <v>0</v>
      </c>
      <c r="I3727" t="str">
        <f>VLOOKUP(pipeline!D3727,account,2,FALSE)</f>
        <v>retail</v>
      </c>
      <c r="J3727">
        <f t="shared" si="2748"/>
        <v>2000</v>
      </c>
      <c r="K3727">
        <f t="shared" si="2749"/>
        <v>167.89</v>
      </c>
      <c r="L3727">
        <f t="shared" si="2750"/>
        <v>493</v>
      </c>
      <c r="M3727" t="str">
        <f t="shared" si="2751"/>
        <v>Romania</v>
      </c>
      <c r="N3727">
        <f t="shared" si="2752"/>
        <v>0</v>
      </c>
      <c r="O3727" t="str">
        <f t="shared" si="2753"/>
        <v>GTX</v>
      </c>
      <c r="P3727">
        <f t="shared" si="2733"/>
        <v>550</v>
      </c>
      <c r="Q3727" t="str">
        <f t="shared" si="2734"/>
        <v>Rocco Neubert</v>
      </c>
      <c r="R3727" t="str">
        <f t="shared" si="2735"/>
        <v>East</v>
      </c>
    </row>
    <row r="3728" spans="1:18">
      <c r="A3728" t="s">
        <v>3892</v>
      </c>
      <c r="B3728" t="s">
        <v>34</v>
      </c>
      <c r="C3728" t="s">
        <v>59</v>
      </c>
      <c r="D3728" t="s">
        <v>223</v>
      </c>
      <c r="E3728" t="s">
        <v>50</v>
      </c>
      <c r="F3728" s="1">
        <v>42937</v>
      </c>
      <c r="G3728" s="1">
        <v>42970</v>
      </c>
      <c r="H3728">
        <v>5340</v>
      </c>
      <c r="I3728" t="str">
        <f>VLOOKUP(pipeline!D3728,account,2,FALSE)</f>
        <v>retail</v>
      </c>
      <c r="J3728">
        <f t="shared" si="2748"/>
        <v>2003</v>
      </c>
      <c r="K3728">
        <f t="shared" si="2749"/>
        <v>1419.98</v>
      </c>
      <c r="L3728">
        <f t="shared" si="2750"/>
        <v>4018</v>
      </c>
      <c r="M3728" t="str">
        <f t="shared" si="2751"/>
        <v>United States</v>
      </c>
      <c r="N3728">
        <f t="shared" si="2752"/>
        <v>0</v>
      </c>
      <c r="O3728" t="str">
        <f t="shared" si="2753"/>
        <v>GTX</v>
      </c>
      <c r="P3728">
        <f t="shared" si="2733"/>
        <v>5482</v>
      </c>
      <c r="Q3728" t="str">
        <f t="shared" si="2734"/>
        <v>Rocco Neubert</v>
      </c>
      <c r="R3728" t="str">
        <f t="shared" si="2735"/>
        <v>East</v>
      </c>
    </row>
    <row r="3729" spans="1:18">
      <c r="A3729" t="s">
        <v>3893</v>
      </c>
      <c r="B3729" t="s">
        <v>26</v>
      </c>
      <c r="C3729" t="s">
        <v>56</v>
      </c>
      <c r="D3729" t="s">
        <v>164</v>
      </c>
      <c r="E3729" t="s">
        <v>53</v>
      </c>
      <c r="F3729" s="1">
        <v>42937</v>
      </c>
      <c r="I3729" t="str">
        <f>VLOOKUP(pipeline!D3729,account,2,FALSE)</f>
        <v>medical</v>
      </c>
      <c r="J3729">
        <f t="shared" ref="J3729:J3737" si="2754">VLOOKUP(D3729,account,3,FALSE)</f>
        <v>1994</v>
      </c>
      <c r="K3729">
        <f t="shared" ref="K3729:K3737" si="2755">VLOOKUP(D3729,account,4,FALSE)</f>
        <v>2818.38</v>
      </c>
      <c r="L3729">
        <f t="shared" ref="L3729:L3737" si="2756">VLOOKUP(D3729,account,5,FALSE)</f>
        <v>6290</v>
      </c>
      <c r="M3729" t="str">
        <f t="shared" ref="M3729:M3737" si="2757">VLOOKUP(D3729,account,6,FALSE)</f>
        <v>United States</v>
      </c>
      <c r="N3729">
        <f t="shared" ref="N3729:N3737" si="2758">VLOOKUP(D3729,accounts,7,FALSE)</f>
        <v>0</v>
      </c>
      <c r="O3729" t="str">
        <f t="shared" ref="O3729:O3737" si="2759">VLOOKUP(C3729,products,2,FALSE)</f>
        <v>MG</v>
      </c>
      <c r="P3729">
        <f t="shared" si="2733"/>
        <v>55</v>
      </c>
      <c r="Q3729" t="str">
        <f t="shared" si="2734"/>
        <v>Melvin Marxen</v>
      </c>
      <c r="R3729" t="str">
        <f t="shared" si="2735"/>
        <v>Central</v>
      </c>
    </row>
    <row r="3730" spans="1:18">
      <c r="A3730" t="s">
        <v>3894</v>
      </c>
      <c r="B3730" t="s">
        <v>26</v>
      </c>
      <c r="C3730" t="s">
        <v>55</v>
      </c>
      <c r="D3730" t="s">
        <v>442</v>
      </c>
      <c r="E3730" t="s">
        <v>52</v>
      </c>
      <c r="F3730" s="1">
        <v>42937</v>
      </c>
      <c r="G3730" s="1">
        <v>43056</v>
      </c>
      <c r="H3730">
        <v>0</v>
      </c>
      <c r="I3730" t="str">
        <f>VLOOKUP(pipeline!D3730,account,2,FALSE)</f>
        <v>retail</v>
      </c>
      <c r="J3730">
        <f t="shared" si="2754"/>
        <v>1988</v>
      </c>
      <c r="K3730">
        <f t="shared" si="2755"/>
        <v>1376.8</v>
      </c>
      <c r="L3730">
        <f t="shared" si="2756"/>
        <v>1165</v>
      </c>
      <c r="M3730" t="str">
        <f t="shared" si="2757"/>
        <v>Belgium</v>
      </c>
      <c r="N3730">
        <f t="shared" si="2758"/>
        <v>0</v>
      </c>
      <c r="O3730" t="str">
        <f t="shared" si="2759"/>
        <v>GTX</v>
      </c>
      <c r="P3730">
        <f t="shared" si="2733"/>
        <v>550</v>
      </c>
      <c r="Q3730" t="str">
        <f t="shared" si="2734"/>
        <v>Melvin Marxen</v>
      </c>
      <c r="R3730" t="str">
        <f t="shared" si="2735"/>
        <v>Central</v>
      </c>
    </row>
    <row r="3731" spans="1:18">
      <c r="A3731" t="s">
        <v>3895</v>
      </c>
      <c r="B3731" t="s">
        <v>26</v>
      </c>
      <c r="C3731" t="s">
        <v>57</v>
      </c>
      <c r="D3731" t="s">
        <v>143</v>
      </c>
      <c r="E3731" t="s">
        <v>50</v>
      </c>
      <c r="F3731" s="1">
        <v>42937</v>
      </c>
      <c r="G3731" s="1">
        <v>42947</v>
      </c>
      <c r="H3731">
        <v>2970</v>
      </c>
      <c r="I3731" t="str">
        <f>VLOOKUP(pipeline!D3731,account,2,FALSE)</f>
        <v>finance</v>
      </c>
      <c r="J3731">
        <f t="shared" si="2754"/>
        <v>1987</v>
      </c>
      <c r="K3731">
        <f t="shared" si="2755"/>
        <v>1698.2</v>
      </c>
      <c r="L3731">
        <f t="shared" si="2756"/>
        <v>3798</v>
      </c>
      <c r="M3731" t="str">
        <f t="shared" si="2757"/>
        <v>United States</v>
      </c>
      <c r="N3731">
        <f t="shared" si="2758"/>
        <v>0</v>
      </c>
      <c r="O3731" t="str">
        <f t="shared" si="2759"/>
        <v>MG</v>
      </c>
      <c r="P3731">
        <f t="shared" si="2733"/>
        <v>3393</v>
      </c>
      <c r="Q3731" t="str">
        <f t="shared" si="2734"/>
        <v>Melvin Marxen</v>
      </c>
      <c r="R3731" t="str">
        <f t="shared" si="2735"/>
        <v>Central</v>
      </c>
    </row>
    <row r="3732" spans="1:18">
      <c r="A3732" t="s">
        <v>3896</v>
      </c>
      <c r="B3732" t="s">
        <v>27</v>
      </c>
      <c r="C3732" t="s">
        <v>55</v>
      </c>
      <c r="D3732" t="s">
        <v>143</v>
      </c>
      <c r="E3732" t="s">
        <v>53</v>
      </c>
      <c r="F3732" s="1">
        <v>42937</v>
      </c>
      <c r="I3732" t="str">
        <f>VLOOKUP(pipeline!D3732,account,2,FALSE)</f>
        <v>finance</v>
      </c>
      <c r="J3732">
        <f t="shared" si="2754"/>
        <v>1987</v>
      </c>
      <c r="K3732">
        <f t="shared" si="2755"/>
        <v>1698.2</v>
      </c>
      <c r="L3732">
        <f t="shared" si="2756"/>
        <v>3798</v>
      </c>
      <c r="M3732" t="str">
        <f t="shared" si="2757"/>
        <v>United States</v>
      </c>
      <c r="N3732">
        <f t="shared" si="2758"/>
        <v>0</v>
      </c>
      <c r="O3732" t="str">
        <f t="shared" si="2759"/>
        <v>GTX</v>
      </c>
      <c r="P3732">
        <f t="shared" si="2733"/>
        <v>550</v>
      </c>
      <c r="Q3732" t="str">
        <f t="shared" si="2734"/>
        <v>Melvin Marxen</v>
      </c>
      <c r="R3732" t="str">
        <f t="shared" si="2735"/>
        <v>Central</v>
      </c>
    </row>
    <row r="3733" spans="1:18">
      <c r="A3733" t="s">
        <v>3897</v>
      </c>
      <c r="B3733" t="s">
        <v>39</v>
      </c>
      <c r="C3733" t="s">
        <v>58</v>
      </c>
      <c r="D3733" t="s">
        <v>101</v>
      </c>
      <c r="E3733" t="s">
        <v>50</v>
      </c>
      <c r="F3733" s="1">
        <v>42937</v>
      </c>
      <c r="G3733" s="1">
        <v>42946</v>
      </c>
      <c r="H3733">
        <v>997</v>
      </c>
      <c r="I3733" t="str">
        <f>VLOOKUP(pipeline!D3733,account,2,FALSE)</f>
        <v>telecommunications</v>
      </c>
      <c r="J3733">
        <f t="shared" si="2754"/>
        <v>1999</v>
      </c>
      <c r="K3733">
        <f t="shared" si="2755"/>
        <v>1699.85</v>
      </c>
      <c r="L3733">
        <f t="shared" si="2756"/>
        <v>5108</v>
      </c>
      <c r="M3733" t="str">
        <f t="shared" si="2757"/>
        <v>United States</v>
      </c>
      <c r="N3733">
        <f t="shared" si="2758"/>
        <v>0</v>
      </c>
      <c r="O3733" t="str">
        <f t="shared" si="2759"/>
        <v>GTX</v>
      </c>
      <c r="P3733">
        <f t="shared" si="2733"/>
        <v>1096</v>
      </c>
      <c r="Q3733" t="str">
        <f t="shared" si="2734"/>
        <v>Summer Sewald</v>
      </c>
      <c r="R3733" t="str">
        <f t="shared" si="2735"/>
        <v>West</v>
      </c>
    </row>
    <row r="3734" spans="1:18">
      <c r="A3734" t="s">
        <v>3898</v>
      </c>
      <c r="B3734" t="s">
        <v>21</v>
      </c>
      <c r="C3734" t="s">
        <v>58</v>
      </c>
      <c r="D3734" t="s">
        <v>241</v>
      </c>
      <c r="E3734" t="s">
        <v>52</v>
      </c>
      <c r="F3734" s="1">
        <v>42937</v>
      </c>
      <c r="G3734" s="1">
        <v>42945</v>
      </c>
      <c r="H3734">
        <v>0</v>
      </c>
      <c r="I3734" t="str">
        <f>VLOOKUP(pipeline!D3734,account,2,FALSE)</f>
        <v>finance</v>
      </c>
      <c r="J3734">
        <f t="shared" si="2754"/>
        <v>1991</v>
      </c>
      <c r="K3734">
        <f t="shared" si="2755"/>
        <v>2819.5</v>
      </c>
      <c r="L3734">
        <f t="shared" si="2756"/>
        <v>7227</v>
      </c>
      <c r="M3734" t="str">
        <f t="shared" si="2757"/>
        <v>United States</v>
      </c>
      <c r="N3734" t="str">
        <f t="shared" si="2758"/>
        <v>Golddex</v>
      </c>
      <c r="O3734" t="str">
        <f t="shared" si="2759"/>
        <v>GTX</v>
      </c>
      <c r="P3734">
        <f t="shared" si="2733"/>
        <v>1096</v>
      </c>
      <c r="Q3734" t="str">
        <f t="shared" si="2734"/>
        <v>Dustin Brinkmann</v>
      </c>
      <c r="R3734" t="str">
        <f t="shared" si="2735"/>
        <v>Central</v>
      </c>
    </row>
    <row r="3735" spans="1:18">
      <c r="A3735" t="s">
        <v>3899</v>
      </c>
      <c r="B3735" t="s">
        <v>21</v>
      </c>
      <c r="C3735" t="s">
        <v>57</v>
      </c>
      <c r="D3735" t="s">
        <v>143</v>
      </c>
      <c r="E3735" t="s">
        <v>52</v>
      </c>
      <c r="F3735" s="1">
        <v>42937</v>
      </c>
      <c r="G3735" s="1">
        <v>42946</v>
      </c>
      <c r="H3735">
        <v>0</v>
      </c>
      <c r="I3735" t="str">
        <f>VLOOKUP(pipeline!D3735,account,2,FALSE)</f>
        <v>finance</v>
      </c>
      <c r="J3735">
        <f t="shared" si="2754"/>
        <v>1987</v>
      </c>
      <c r="K3735">
        <f t="shared" si="2755"/>
        <v>1698.2</v>
      </c>
      <c r="L3735">
        <f t="shared" si="2756"/>
        <v>3798</v>
      </c>
      <c r="M3735" t="str">
        <f t="shared" si="2757"/>
        <v>United States</v>
      </c>
      <c r="N3735">
        <f t="shared" si="2758"/>
        <v>0</v>
      </c>
      <c r="O3735" t="str">
        <f t="shared" si="2759"/>
        <v>MG</v>
      </c>
      <c r="P3735">
        <f t="shared" si="2733"/>
        <v>3393</v>
      </c>
      <c r="Q3735" t="str">
        <f t="shared" si="2734"/>
        <v>Dustin Brinkmann</v>
      </c>
      <c r="R3735" t="str">
        <f t="shared" si="2735"/>
        <v>Central</v>
      </c>
    </row>
    <row r="3736" spans="1:18">
      <c r="A3736" t="s">
        <v>3900</v>
      </c>
      <c r="B3736" t="s">
        <v>28</v>
      </c>
      <c r="C3736" t="s">
        <v>58</v>
      </c>
      <c r="D3736" t="s">
        <v>108</v>
      </c>
      <c r="E3736" t="s">
        <v>53</v>
      </c>
      <c r="F3736" s="1">
        <v>42937</v>
      </c>
      <c r="I3736" t="str">
        <f>VLOOKUP(pipeline!D3736,account,2,FALSE)</f>
        <v>telecommunications</v>
      </c>
      <c r="J3736">
        <f t="shared" si="2754"/>
        <v>1988</v>
      </c>
      <c r="K3736">
        <f t="shared" si="2755"/>
        <v>5266.09</v>
      </c>
      <c r="L3736">
        <f t="shared" si="2756"/>
        <v>8595</v>
      </c>
      <c r="M3736" t="str">
        <f t="shared" si="2757"/>
        <v>United States</v>
      </c>
      <c r="N3736" t="str">
        <f t="shared" si="2758"/>
        <v>Sonron</v>
      </c>
      <c r="O3736" t="str">
        <f t="shared" si="2759"/>
        <v>GTX</v>
      </c>
      <c r="P3736">
        <f t="shared" si="2733"/>
        <v>1096</v>
      </c>
      <c r="Q3736" t="str">
        <f t="shared" si="2734"/>
        <v>Melvin Marxen</v>
      </c>
      <c r="R3736" t="str">
        <f t="shared" si="2735"/>
        <v>Central</v>
      </c>
    </row>
    <row r="3737" spans="1:18">
      <c r="A3737" t="s">
        <v>3901</v>
      </c>
      <c r="B3737" t="s">
        <v>28</v>
      </c>
      <c r="C3737" t="s">
        <v>59</v>
      </c>
      <c r="D3737" t="s">
        <v>164</v>
      </c>
      <c r="E3737" t="s">
        <v>53</v>
      </c>
      <c r="F3737" s="1">
        <v>42937</v>
      </c>
      <c r="I3737" t="str">
        <f>VLOOKUP(pipeline!D3737,account,2,FALSE)</f>
        <v>medical</v>
      </c>
      <c r="J3737">
        <f t="shared" si="2754"/>
        <v>1994</v>
      </c>
      <c r="K3737">
        <f t="shared" si="2755"/>
        <v>2818.38</v>
      </c>
      <c r="L3737">
        <f t="shared" si="2756"/>
        <v>6290</v>
      </c>
      <c r="M3737" t="str">
        <f t="shared" si="2757"/>
        <v>United States</v>
      </c>
      <c r="N3737">
        <f t="shared" si="2758"/>
        <v>0</v>
      </c>
      <c r="O3737" t="str">
        <f t="shared" si="2759"/>
        <v>GTX</v>
      </c>
      <c r="P3737">
        <f t="shared" si="2733"/>
        <v>5482</v>
      </c>
      <c r="Q3737" t="str">
        <f t="shared" si="2734"/>
        <v>Melvin Marxen</v>
      </c>
      <c r="R3737" t="str">
        <f t="shared" si="2735"/>
        <v>Central</v>
      </c>
    </row>
    <row r="3738" spans="1:18">
      <c r="A3738" t="s">
        <v>3902</v>
      </c>
      <c r="B3738" t="s">
        <v>22</v>
      </c>
      <c r="C3738" t="s">
        <v>55</v>
      </c>
      <c r="D3738" t="s">
        <v>158</v>
      </c>
      <c r="E3738" t="s">
        <v>50</v>
      </c>
      <c r="F3738" s="1">
        <v>42937</v>
      </c>
      <c r="G3738" s="1">
        <v>42946</v>
      </c>
      <c r="H3738">
        <v>526</v>
      </c>
      <c r="I3738" t="str">
        <f>VLOOKUP(pipeline!D3738,account,2,FALSE)</f>
        <v>finance</v>
      </c>
      <c r="J3738">
        <f t="shared" ref="J3738:J3743" si="2760">VLOOKUP(D3738,account,3,FALSE)</f>
        <v>2006</v>
      </c>
      <c r="K3738">
        <f t="shared" ref="K3738:K3743" si="2761">VLOOKUP(D3738,account,4,FALSE)</f>
        <v>1102.43</v>
      </c>
      <c r="L3738">
        <f t="shared" ref="L3738:L3743" si="2762">VLOOKUP(D3738,account,5,FALSE)</f>
        <v>1759</v>
      </c>
      <c r="M3738" t="str">
        <f t="shared" ref="M3738:M3743" si="2763">VLOOKUP(D3738,account,6,FALSE)</f>
        <v>United States</v>
      </c>
      <c r="N3738">
        <f t="shared" ref="N3738:N3743" si="2764">VLOOKUP(D3738,accounts,7,FALSE)</f>
        <v>0</v>
      </c>
      <c r="O3738" t="str">
        <f t="shared" ref="O3738:O3743" si="2765">VLOOKUP(C3738,products,2,FALSE)</f>
        <v>GTX</v>
      </c>
      <c r="P3738">
        <f t="shared" ref="P3738:P3743" si="2766">VLOOKUP(C3738,products,3,FALSE)</f>
        <v>550</v>
      </c>
      <c r="Q3738" t="str">
        <f t="shared" ref="Q3738:Q3743" si="2767">VLOOKUP(B3738,sales,2,FALSE)</f>
        <v>Dustin Brinkmann</v>
      </c>
      <c r="R3738" t="str">
        <f t="shared" ref="R3738:R3743" si="2768">VLOOKUP(B3738,sales,3,FALSE)</f>
        <v>Central</v>
      </c>
    </row>
    <row r="3739" spans="1:18">
      <c r="A3739" t="s">
        <v>3903</v>
      </c>
      <c r="B3739" t="s">
        <v>29</v>
      </c>
      <c r="C3739" t="s">
        <v>59</v>
      </c>
      <c r="D3739" t="s">
        <v>85</v>
      </c>
      <c r="E3739" t="s">
        <v>52</v>
      </c>
      <c r="F3739" s="1">
        <v>42937</v>
      </c>
      <c r="G3739" s="1">
        <v>42944</v>
      </c>
      <c r="H3739">
        <v>0</v>
      </c>
      <c r="I3739" t="str">
        <f>VLOOKUP(pipeline!D3739,account,2,FALSE)</f>
        <v>software</v>
      </c>
      <c r="J3739">
        <f t="shared" si="2760"/>
        <v>1998</v>
      </c>
      <c r="K3739">
        <f t="shared" si="2761"/>
        <v>2714.9</v>
      </c>
      <c r="L3739">
        <f t="shared" si="2762"/>
        <v>2641</v>
      </c>
      <c r="M3739" t="str">
        <f t="shared" si="2763"/>
        <v>United States</v>
      </c>
      <c r="N3739" t="str">
        <f t="shared" si="2764"/>
        <v>Acme Corporation</v>
      </c>
      <c r="O3739" t="str">
        <f t="shared" si="2765"/>
        <v>GTX</v>
      </c>
      <c r="P3739">
        <f t="shared" si="2766"/>
        <v>5482</v>
      </c>
      <c r="Q3739" t="str">
        <f t="shared" si="2767"/>
        <v>Melvin Marxen</v>
      </c>
      <c r="R3739" t="str">
        <f t="shared" si="2768"/>
        <v>Central</v>
      </c>
    </row>
    <row r="3740" spans="1:18">
      <c r="A3740" t="s">
        <v>3904</v>
      </c>
      <c r="B3740" t="s">
        <v>29</v>
      </c>
      <c r="C3740" t="s">
        <v>55</v>
      </c>
      <c r="D3740" t="s">
        <v>208</v>
      </c>
      <c r="E3740" t="s">
        <v>50</v>
      </c>
      <c r="F3740" s="1">
        <v>42937</v>
      </c>
      <c r="G3740" s="1">
        <v>42946</v>
      </c>
      <c r="H3740">
        <v>418</v>
      </c>
      <c r="I3740" t="str">
        <f>VLOOKUP(pipeline!D3740,account,2,FALSE)</f>
        <v>software</v>
      </c>
      <c r="J3740">
        <f t="shared" si="2760"/>
        <v>1982</v>
      </c>
      <c r="K3740">
        <f t="shared" si="2761"/>
        <v>4618</v>
      </c>
      <c r="L3740">
        <f t="shared" si="2762"/>
        <v>10083</v>
      </c>
      <c r="M3740" t="str">
        <f t="shared" si="2763"/>
        <v>United States</v>
      </c>
      <c r="N3740">
        <f t="shared" si="2764"/>
        <v>0</v>
      </c>
      <c r="O3740" t="str">
        <f t="shared" si="2765"/>
        <v>GTX</v>
      </c>
      <c r="P3740">
        <f t="shared" si="2766"/>
        <v>550</v>
      </c>
      <c r="Q3740" t="str">
        <f t="shared" si="2767"/>
        <v>Melvin Marxen</v>
      </c>
      <c r="R3740" t="str">
        <f t="shared" si="2768"/>
        <v>Central</v>
      </c>
    </row>
    <row r="3741" spans="1:18">
      <c r="A3741" t="s">
        <v>3905</v>
      </c>
      <c r="B3741" t="s">
        <v>29</v>
      </c>
      <c r="C3741" t="s">
        <v>56</v>
      </c>
      <c r="D3741" t="s">
        <v>442</v>
      </c>
      <c r="E3741" t="s">
        <v>50</v>
      </c>
      <c r="F3741" s="1">
        <v>42937</v>
      </c>
      <c r="G3741" s="1">
        <v>42944</v>
      </c>
      <c r="H3741">
        <v>54</v>
      </c>
      <c r="I3741" t="str">
        <f>VLOOKUP(pipeline!D3741,account,2,FALSE)</f>
        <v>retail</v>
      </c>
      <c r="J3741">
        <f t="shared" si="2760"/>
        <v>1988</v>
      </c>
      <c r="K3741">
        <f t="shared" si="2761"/>
        <v>1376.8</v>
      </c>
      <c r="L3741">
        <f t="shared" si="2762"/>
        <v>1165</v>
      </c>
      <c r="M3741" t="str">
        <f t="shared" si="2763"/>
        <v>Belgium</v>
      </c>
      <c r="N3741">
        <f t="shared" si="2764"/>
        <v>0</v>
      </c>
      <c r="O3741" t="str">
        <f t="shared" si="2765"/>
        <v>MG</v>
      </c>
      <c r="P3741">
        <f t="shared" si="2766"/>
        <v>55</v>
      </c>
      <c r="Q3741" t="str">
        <f t="shared" si="2767"/>
        <v>Melvin Marxen</v>
      </c>
      <c r="R3741" t="str">
        <f t="shared" si="2768"/>
        <v>Central</v>
      </c>
    </row>
    <row r="3742" spans="1:18">
      <c r="A3742" t="s">
        <v>3906</v>
      </c>
      <c r="B3742" t="s">
        <v>16</v>
      </c>
      <c r="C3742" t="s">
        <v>55</v>
      </c>
      <c r="D3742" t="s">
        <v>371</v>
      </c>
      <c r="E3742" t="s">
        <v>50</v>
      </c>
      <c r="F3742" s="1">
        <v>42937</v>
      </c>
      <c r="G3742" s="1">
        <v>42985</v>
      </c>
      <c r="H3742">
        <v>622</v>
      </c>
      <c r="I3742" t="str">
        <f>VLOOKUP(pipeline!D3742,account,2,FALSE)</f>
        <v>retail</v>
      </c>
      <c r="J3742">
        <f t="shared" si="2760"/>
        <v>2003</v>
      </c>
      <c r="K3742">
        <f t="shared" si="2761"/>
        <v>223.8</v>
      </c>
      <c r="L3742">
        <f t="shared" si="2762"/>
        <v>299</v>
      </c>
      <c r="M3742" t="str">
        <f t="shared" si="2763"/>
        <v>United States</v>
      </c>
      <c r="N3742">
        <f t="shared" si="2764"/>
        <v>0</v>
      </c>
      <c r="O3742" t="str">
        <f t="shared" si="2765"/>
        <v>GTX</v>
      </c>
      <c r="P3742">
        <f t="shared" si="2766"/>
        <v>550</v>
      </c>
      <c r="Q3742" t="str">
        <f t="shared" si="2767"/>
        <v>Celia Rouche</v>
      </c>
      <c r="R3742" t="str">
        <f t="shared" si="2768"/>
        <v>West</v>
      </c>
    </row>
    <row r="3743" spans="1:18">
      <c r="A3743" t="s">
        <v>3907</v>
      </c>
      <c r="B3743" t="s">
        <v>9</v>
      </c>
      <c r="C3743" t="s">
        <v>59</v>
      </c>
      <c r="D3743" t="s">
        <v>200</v>
      </c>
      <c r="E3743" t="s">
        <v>50</v>
      </c>
      <c r="F3743" s="1">
        <v>42937</v>
      </c>
      <c r="G3743" s="1">
        <v>42970</v>
      </c>
      <c r="H3743">
        <v>4930</v>
      </c>
      <c r="I3743" t="str">
        <f>VLOOKUP(pipeline!D3743,account,2,FALSE)</f>
        <v>finance</v>
      </c>
      <c r="J3743">
        <f t="shared" si="2760"/>
        <v>1998</v>
      </c>
      <c r="K3743">
        <f t="shared" si="2761"/>
        <v>2022.14</v>
      </c>
      <c r="L3743">
        <f t="shared" si="2762"/>
        <v>5113</v>
      </c>
      <c r="M3743" t="str">
        <f t="shared" si="2763"/>
        <v>United States</v>
      </c>
      <c r="N3743">
        <f t="shared" si="2764"/>
        <v>0</v>
      </c>
      <c r="O3743" t="str">
        <f t="shared" si="2765"/>
        <v>GTX</v>
      </c>
      <c r="P3743">
        <f t="shared" si="2766"/>
        <v>5482</v>
      </c>
      <c r="Q3743" t="str">
        <f t="shared" si="2767"/>
        <v>Cara Losch</v>
      </c>
      <c r="R3743" t="str">
        <f t="shared" si="2768"/>
        <v>East</v>
      </c>
    </row>
    <row r="3744" spans="1:18">
      <c r="A3744" t="s">
        <v>3908</v>
      </c>
      <c r="B3744" t="s">
        <v>23</v>
      </c>
      <c r="C3744" t="s">
        <v>56</v>
      </c>
      <c r="D3744" t="s">
        <v>306</v>
      </c>
      <c r="E3744" t="s">
        <v>53</v>
      </c>
      <c r="F3744" s="1">
        <v>42937</v>
      </c>
      <c r="I3744" t="str">
        <f>VLOOKUP(pipeline!D3744,account,2,FALSE)</f>
        <v>technolgy</v>
      </c>
      <c r="J3744">
        <f t="shared" ref="J3744:J3752" si="2769">VLOOKUP(D3744,account,3,FALSE)</f>
        <v>1997</v>
      </c>
      <c r="K3744">
        <f t="shared" ref="K3744:K3752" si="2770">VLOOKUP(D3744,account,4,FALSE)</f>
        <v>8170.38</v>
      </c>
      <c r="L3744">
        <f t="shared" ref="L3744:L3752" si="2771">VLOOKUP(D3744,account,5,FALSE)</f>
        <v>16499</v>
      </c>
      <c r="M3744" t="str">
        <f t="shared" ref="M3744:M3752" si="2772">VLOOKUP(D3744,account,6,FALSE)</f>
        <v>Korea</v>
      </c>
      <c r="N3744">
        <f t="shared" ref="N3744:N3752" si="2773">VLOOKUP(D3744,accounts,7,FALSE)</f>
        <v>0</v>
      </c>
      <c r="O3744" t="str">
        <f t="shared" ref="O3744:O3752" si="2774">VLOOKUP(C3744,products,2,FALSE)</f>
        <v>MG</v>
      </c>
      <c r="P3744">
        <f t="shared" ref="P3744:P3752" si="2775">VLOOKUP(C3744,products,3,FALSE)</f>
        <v>55</v>
      </c>
      <c r="Q3744" t="str">
        <f t="shared" ref="Q3744:Q3752" si="2776">VLOOKUP(B3744,sales,2,FALSE)</f>
        <v>Dustin Brinkmann</v>
      </c>
      <c r="R3744" t="str">
        <f t="shared" ref="R3744:R3752" si="2777">VLOOKUP(B3744,sales,3,FALSE)</f>
        <v>Central</v>
      </c>
    </row>
    <row r="3745" spans="1:18">
      <c r="A3745" t="s">
        <v>3909</v>
      </c>
      <c r="B3745" t="s">
        <v>23</v>
      </c>
      <c r="C3745" t="s">
        <v>56</v>
      </c>
      <c r="D3745" t="s">
        <v>238</v>
      </c>
      <c r="E3745" t="s">
        <v>50</v>
      </c>
      <c r="F3745" s="1">
        <v>42937</v>
      </c>
      <c r="G3745" s="1">
        <v>42944</v>
      </c>
      <c r="H3745">
        <v>51</v>
      </c>
      <c r="I3745" t="str">
        <f>VLOOKUP(pipeline!D3745,account,2,FALSE)</f>
        <v>marketing</v>
      </c>
      <c r="J3745">
        <f t="shared" si="2769"/>
        <v>2012</v>
      </c>
      <c r="K3745">
        <f t="shared" si="2770"/>
        <v>45.39</v>
      </c>
      <c r="L3745">
        <f t="shared" si="2771"/>
        <v>100</v>
      </c>
      <c r="M3745" t="str">
        <f t="shared" si="2772"/>
        <v>United States</v>
      </c>
      <c r="N3745" t="str">
        <f t="shared" si="2773"/>
        <v>Inity</v>
      </c>
      <c r="O3745" t="str">
        <f t="shared" si="2774"/>
        <v>MG</v>
      </c>
      <c r="P3745">
        <f t="shared" si="2775"/>
        <v>55</v>
      </c>
      <c r="Q3745" t="str">
        <f t="shared" si="2776"/>
        <v>Dustin Brinkmann</v>
      </c>
      <c r="R3745" t="str">
        <f t="shared" si="2777"/>
        <v>Central</v>
      </c>
    </row>
    <row r="3746" spans="1:18">
      <c r="A3746" t="s">
        <v>3910</v>
      </c>
      <c r="B3746" t="s">
        <v>23</v>
      </c>
      <c r="C3746" t="s">
        <v>57</v>
      </c>
      <c r="D3746" t="s">
        <v>297</v>
      </c>
      <c r="E3746" t="s">
        <v>50</v>
      </c>
      <c r="F3746" s="1">
        <v>42937</v>
      </c>
      <c r="G3746" s="1">
        <v>42946</v>
      </c>
      <c r="H3746">
        <v>3167</v>
      </c>
      <c r="I3746" t="str">
        <f>VLOOKUP(pipeline!D3746,account,2,FALSE)</f>
        <v>medical</v>
      </c>
      <c r="J3746">
        <f t="shared" si="2769"/>
        <v>1986</v>
      </c>
      <c r="K3746">
        <f t="shared" si="2770"/>
        <v>647.18</v>
      </c>
      <c r="L3746">
        <f t="shared" si="2771"/>
        <v>1185</v>
      </c>
      <c r="M3746" t="str">
        <f t="shared" si="2772"/>
        <v>Kenya</v>
      </c>
      <c r="N3746">
        <f t="shared" si="2773"/>
        <v>0</v>
      </c>
      <c r="O3746" t="str">
        <f t="shared" si="2774"/>
        <v>MG</v>
      </c>
      <c r="P3746">
        <f t="shared" si="2775"/>
        <v>3393</v>
      </c>
      <c r="Q3746" t="str">
        <f t="shared" si="2776"/>
        <v>Dustin Brinkmann</v>
      </c>
      <c r="R3746" t="str">
        <f t="shared" si="2777"/>
        <v>Central</v>
      </c>
    </row>
    <row r="3747" spans="1:18">
      <c r="A3747" t="s">
        <v>3911</v>
      </c>
      <c r="B3747" t="s">
        <v>23</v>
      </c>
      <c r="C3747" t="s">
        <v>57</v>
      </c>
      <c r="D3747" t="s">
        <v>221</v>
      </c>
      <c r="E3747" t="s">
        <v>50</v>
      </c>
      <c r="F3747" s="1">
        <v>42937</v>
      </c>
      <c r="G3747" s="1">
        <v>43005</v>
      </c>
      <c r="H3747">
        <v>3038</v>
      </c>
      <c r="I3747" t="str">
        <f>VLOOKUP(pipeline!D3747,account,2,FALSE)</f>
        <v>technolgy</v>
      </c>
      <c r="J3747">
        <f t="shared" si="2769"/>
        <v>2000</v>
      </c>
      <c r="K3747">
        <f t="shared" si="2770"/>
        <v>1223.72</v>
      </c>
      <c r="L3747">
        <f t="shared" si="2771"/>
        <v>2497</v>
      </c>
      <c r="M3747" t="str">
        <f t="shared" si="2772"/>
        <v>Norway</v>
      </c>
      <c r="N3747">
        <f t="shared" si="2773"/>
        <v>0</v>
      </c>
      <c r="O3747" t="str">
        <f t="shared" si="2774"/>
        <v>MG</v>
      </c>
      <c r="P3747">
        <f t="shared" si="2775"/>
        <v>3393</v>
      </c>
      <c r="Q3747" t="str">
        <f t="shared" si="2776"/>
        <v>Dustin Brinkmann</v>
      </c>
      <c r="R3747" t="str">
        <f t="shared" si="2777"/>
        <v>Central</v>
      </c>
    </row>
    <row r="3748" spans="1:18">
      <c r="A3748" t="s">
        <v>3912</v>
      </c>
      <c r="B3748" t="s">
        <v>17</v>
      </c>
      <c r="C3748" t="s">
        <v>57</v>
      </c>
      <c r="D3748" t="s">
        <v>266</v>
      </c>
      <c r="E3748" t="s">
        <v>50</v>
      </c>
      <c r="F3748" s="1">
        <v>42937</v>
      </c>
      <c r="G3748" s="1">
        <v>43002</v>
      </c>
      <c r="H3748">
        <v>2851</v>
      </c>
      <c r="I3748" t="str">
        <f>VLOOKUP(pipeline!D3748,account,2,FALSE)</f>
        <v>finance</v>
      </c>
      <c r="J3748">
        <f t="shared" si="2769"/>
        <v>1993</v>
      </c>
      <c r="K3748">
        <f t="shared" si="2770"/>
        <v>7537.24</v>
      </c>
      <c r="L3748">
        <f t="shared" si="2771"/>
        <v>20293</v>
      </c>
      <c r="M3748" t="str">
        <f t="shared" si="2772"/>
        <v>United States</v>
      </c>
      <c r="N3748">
        <f t="shared" si="2773"/>
        <v>0</v>
      </c>
      <c r="O3748" t="str">
        <f t="shared" si="2774"/>
        <v>MG</v>
      </c>
      <c r="P3748">
        <f t="shared" si="2775"/>
        <v>3393</v>
      </c>
      <c r="Q3748" t="str">
        <f t="shared" si="2776"/>
        <v>Celia Rouche</v>
      </c>
      <c r="R3748" t="str">
        <f t="shared" si="2777"/>
        <v>West</v>
      </c>
    </row>
    <row r="3749" spans="1:18">
      <c r="A3749" t="s">
        <v>3913</v>
      </c>
      <c r="B3749" t="s">
        <v>10</v>
      </c>
      <c r="C3749" t="s">
        <v>58</v>
      </c>
      <c r="D3749" t="s">
        <v>93</v>
      </c>
      <c r="E3749" t="s">
        <v>53</v>
      </c>
      <c r="F3749" s="1">
        <v>42937</v>
      </c>
      <c r="I3749" t="str">
        <f>VLOOKUP(pipeline!D3749,account,2,FALSE)</f>
        <v>entertainment</v>
      </c>
      <c r="J3749">
        <f t="shared" si="2769"/>
        <v>1993</v>
      </c>
      <c r="K3749">
        <f t="shared" si="2770"/>
        <v>4269.9</v>
      </c>
      <c r="L3749">
        <f t="shared" si="2771"/>
        <v>6472</v>
      </c>
      <c r="M3749" t="str">
        <f t="shared" si="2772"/>
        <v>United States</v>
      </c>
      <c r="N3749" t="str">
        <f t="shared" si="2773"/>
        <v>Massive Dynamic</v>
      </c>
      <c r="O3749" t="str">
        <f t="shared" si="2774"/>
        <v>GTX</v>
      </c>
      <c r="P3749">
        <f t="shared" si="2775"/>
        <v>1096</v>
      </c>
      <c r="Q3749" t="str">
        <f t="shared" si="2776"/>
        <v>Cara Losch</v>
      </c>
      <c r="R3749" t="str">
        <f t="shared" si="2777"/>
        <v>East</v>
      </c>
    </row>
    <row r="3750" spans="1:18">
      <c r="A3750" t="s">
        <v>3914</v>
      </c>
      <c r="B3750" t="s">
        <v>41</v>
      </c>
      <c r="C3750" t="s">
        <v>55</v>
      </c>
      <c r="D3750" t="s">
        <v>303</v>
      </c>
      <c r="E3750" t="s">
        <v>52</v>
      </c>
      <c r="F3750" s="1">
        <v>42937</v>
      </c>
      <c r="G3750" s="1">
        <v>43057</v>
      </c>
      <c r="H3750">
        <v>0</v>
      </c>
      <c r="I3750" t="str">
        <f>VLOOKUP(pipeline!D3750,account,2,FALSE)</f>
        <v>software</v>
      </c>
      <c r="J3750">
        <f t="shared" si="2769"/>
        <v>2013</v>
      </c>
      <c r="K3750">
        <f t="shared" si="2770"/>
        <v>98.79</v>
      </c>
      <c r="L3750">
        <f t="shared" si="2771"/>
        <v>96</v>
      </c>
      <c r="M3750" t="str">
        <f t="shared" si="2772"/>
        <v>United States</v>
      </c>
      <c r="N3750" t="str">
        <f t="shared" si="2773"/>
        <v>Bubba Gump</v>
      </c>
      <c r="O3750" t="str">
        <f t="shared" si="2774"/>
        <v>GTX</v>
      </c>
      <c r="P3750">
        <f t="shared" si="2775"/>
        <v>550</v>
      </c>
      <c r="Q3750" t="str">
        <f t="shared" si="2776"/>
        <v>Summer Sewald</v>
      </c>
      <c r="R3750" t="str">
        <f t="shared" si="2777"/>
        <v>West</v>
      </c>
    </row>
    <row r="3751" spans="1:18">
      <c r="A3751" t="s">
        <v>3915</v>
      </c>
      <c r="B3751" t="s">
        <v>41</v>
      </c>
      <c r="C3751" t="s">
        <v>56</v>
      </c>
      <c r="D3751" t="s">
        <v>231</v>
      </c>
      <c r="E3751" t="s">
        <v>50</v>
      </c>
      <c r="F3751" s="1">
        <v>42937</v>
      </c>
      <c r="G3751" s="1">
        <v>42939</v>
      </c>
      <c r="H3751">
        <v>49</v>
      </c>
      <c r="I3751" t="str">
        <f>VLOOKUP(pipeline!D3751,account,2,FALSE)</f>
        <v>technolgy</v>
      </c>
      <c r="J3751">
        <f t="shared" si="2769"/>
        <v>2010</v>
      </c>
      <c r="K3751">
        <f t="shared" si="2770"/>
        <v>587.72</v>
      </c>
      <c r="L3751">
        <f t="shared" si="2771"/>
        <v>1501</v>
      </c>
      <c r="M3751" t="str">
        <f t="shared" si="2772"/>
        <v>United States</v>
      </c>
      <c r="N3751">
        <f t="shared" si="2773"/>
        <v>0</v>
      </c>
      <c r="O3751" t="str">
        <f t="shared" si="2774"/>
        <v>MG</v>
      </c>
      <c r="P3751">
        <f t="shared" si="2775"/>
        <v>55</v>
      </c>
      <c r="Q3751" t="str">
        <f t="shared" si="2776"/>
        <v>Summer Sewald</v>
      </c>
      <c r="R3751" t="str">
        <f t="shared" si="2777"/>
        <v>West</v>
      </c>
    </row>
    <row r="3752" spans="1:18">
      <c r="A3752" t="s">
        <v>3916</v>
      </c>
      <c r="B3752" t="s">
        <v>19</v>
      </c>
      <c r="C3752" t="s">
        <v>56</v>
      </c>
      <c r="D3752" t="s">
        <v>273</v>
      </c>
      <c r="E3752" t="s">
        <v>53</v>
      </c>
      <c r="F3752" s="1">
        <v>42938</v>
      </c>
      <c r="I3752" t="str">
        <f>VLOOKUP(pipeline!D3752,account,2,FALSE)</f>
        <v>retail</v>
      </c>
      <c r="J3752">
        <f t="shared" si="2769"/>
        <v>1996</v>
      </c>
      <c r="K3752">
        <f t="shared" si="2770"/>
        <v>2214.94</v>
      </c>
      <c r="L3752">
        <f t="shared" si="2771"/>
        <v>5374</v>
      </c>
      <c r="M3752" t="str">
        <f t="shared" si="2772"/>
        <v>United States</v>
      </c>
      <c r="N3752">
        <f t="shared" si="2773"/>
        <v>0</v>
      </c>
      <c r="O3752" t="str">
        <f t="shared" si="2774"/>
        <v>MG</v>
      </c>
      <c r="P3752">
        <f t="shared" si="2775"/>
        <v>55</v>
      </c>
      <c r="Q3752" t="str">
        <f t="shared" si="2776"/>
        <v>Dustin Brinkmann</v>
      </c>
      <c r="R3752" t="str">
        <f t="shared" si="2777"/>
        <v>Central</v>
      </c>
    </row>
    <row r="3753" spans="1:18">
      <c r="A3753" t="s">
        <v>3917</v>
      </c>
      <c r="B3753" t="s">
        <v>19</v>
      </c>
      <c r="C3753" t="s">
        <v>58</v>
      </c>
      <c r="D3753" t="s">
        <v>226</v>
      </c>
      <c r="E3753" t="s">
        <v>52</v>
      </c>
      <c r="F3753" s="1">
        <v>42938</v>
      </c>
      <c r="G3753" s="1">
        <v>42945</v>
      </c>
      <c r="H3753">
        <v>0</v>
      </c>
      <c r="I3753" t="str">
        <f>VLOOKUP(pipeline!D3753,account,2,FALSE)</f>
        <v>medical</v>
      </c>
      <c r="J3753">
        <f t="shared" ref="J3753:J3758" si="2778">VLOOKUP(D3753,account,3,FALSE)</f>
        <v>2017</v>
      </c>
      <c r="K3753">
        <f t="shared" ref="K3753:K3758" si="2779">VLOOKUP(D3753,account,4,FALSE)</f>
        <v>4.54</v>
      </c>
      <c r="L3753">
        <f t="shared" ref="L3753:L3758" si="2780">VLOOKUP(D3753,account,5,FALSE)</f>
        <v>9</v>
      </c>
      <c r="M3753" t="str">
        <f t="shared" ref="M3753:M3758" si="2781">VLOOKUP(D3753,account,6,FALSE)</f>
        <v>United States</v>
      </c>
      <c r="N3753">
        <f t="shared" ref="N3753:N3758" si="2782">VLOOKUP(D3753,accounts,7,FALSE)</f>
        <v>0</v>
      </c>
      <c r="O3753" t="str">
        <f t="shared" ref="O3753:O3758" si="2783">VLOOKUP(C3753,products,2,FALSE)</f>
        <v>GTX</v>
      </c>
      <c r="P3753">
        <f t="shared" ref="P3753:P3758" si="2784">VLOOKUP(C3753,products,3,FALSE)</f>
        <v>1096</v>
      </c>
      <c r="Q3753" t="str">
        <f t="shared" ref="Q3753:Q3758" si="2785">VLOOKUP(B3753,sales,2,FALSE)</f>
        <v>Dustin Brinkmann</v>
      </c>
      <c r="R3753" t="str">
        <f t="shared" ref="R3753:R3758" si="2786">VLOOKUP(B3753,sales,3,FALSE)</f>
        <v>Central</v>
      </c>
    </row>
    <row r="3754" spans="1:18">
      <c r="A3754" t="s">
        <v>3918</v>
      </c>
      <c r="B3754" t="s">
        <v>19</v>
      </c>
      <c r="C3754" t="s">
        <v>57</v>
      </c>
      <c r="D3754" t="s">
        <v>198</v>
      </c>
      <c r="E3754" t="s">
        <v>52</v>
      </c>
      <c r="F3754" s="1">
        <v>42938</v>
      </c>
      <c r="G3754" s="1">
        <v>43042</v>
      </c>
      <c r="H3754">
        <v>0</v>
      </c>
      <c r="I3754" t="str">
        <f>VLOOKUP(pipeline!D3754,account,2,FALSE)</f>
        <v>employment</v>
      </c>
      <c r="J3754">
        <f t="shared" si="2778"/>
        <v>1997</v>
      </c>
      <c r="K3754">
        <f t="shared" si="2779"/>
        <v>291.27</v>
      </c>
      <c r="L3754">
        <f t="shared" si="2780"/>
        <v>586</v>
      </c>
      <c r="M3754" t="str">
        <f t="shared" si="2781"/>
        <v>United States</v>
      </c>
      <c r="N3754">
        <f t="shared" si="2782"/>
        <v>0</v>
      </c>
      <c r="O3754" t="str">
        <f t="shared" si="2783"/>
        <v>MG</v>
      </c>
      <c r="P3754">
        <f t="shared" si="2784"/>
        <v>3393</v>
      </c>
      <c r="Q3754" t="str">
        <f t="shared" si="2785"/>
        <v>Dustin Brinkmann</v>
      </c>
      <c r="R3754" t="str">
        <f t="shared" si="2786"/>
        <v>Central</v>
      </c>
    </row>
    <row r="3755" spans="1:18">
      <c r="A3755" t="s">
        <v>3919</v>
      </c>
      <c r="B3755" t="s">
        <v>32</v>
      </c>
      <c r="C3755" t="s">
        <v>58</v>
      </c>
      <c r="D3755" t="s">
        <v>124</v>
      </c>
      <c r="E3755" t="s">
        <v>52</v>
      </c>
      <c r="F3755" s="1">
        <v>42938</v>
      </c>
      <c r="G3755" s="1">
        <v>42990</v>
      </c>
      <c r="H3755">
        <v>0</v>
      </c>
      <c r="I3755" t="str">
        <f>VLOOKUP(pipeline!D3755,account,2,FALSE)</f>
        <v>entertainment</v>
      </c>
      <c r="J3755">
        <f t="shared" si="2778"/>
        <v>1989</v>
      </c>
      <c r="K3755">
        <f t="shared" si="2779"/>
        <v>3838.39</v>
      </c>
      <c r="L3755">
        <f t="shared" si="2780"/>
        <v>8274</v>
      </c>
      <c r="M3755" t="str">
        <f t="shared" si="2781"/>
        <v>United States</v>
      </c>
      <c r="N3755">
        <f t="shared" si="2782"/>
        <v>0</v>
      </c>
      <c r="O3755" t="str">
        <f t="shared" si="2783"/>
        <v>GTX</v>
      </c>
      <c r="P3755">
        <f t="shared" si="2784"/>
        <v>1096</v>
      </c>
      <c r="Q3755" t="str">
        <f t="shared" si="2785"/>
        <v>Rocco Neubert</v>
      </c>
      <c r="R3755" t="str">
        <f t="shared" si="2786"/>
        <v>East</v>
      </c>
    </row>
    <row r="3756" spans="1:18">
      <c r="A3756" t="s">
        <v>3920</v>
      </c>
      <c r="B3756" t="s">
        <v>32</v>
      </c>
      <c r="C3756" t="s">
        <v>56</v>
      </c>
      <c r="D3756" t="s">
        <v>245</v>
      </c>
      <c r="E3756" t="s">
        <v>52</v>
      </c>
      <c r="F3756" s="1">
        <v>42938</v>
      </c>
      <c r="G3756" s="1">
        <v>42943</v>
      </c>
      <c r="H3756">
        <v>0</v>
      </c>
      <c r="I3756" t="str">
        <f>VLOOKUP(pipeline!D3756,account,2,FALSE)</f>
        <v>retail</v>
      </c>
      <c r="J3756">
        <f t="shared" si="2778"/>
        <v>1990</v>
      </c>
      <c r="K3756">
        <f t="shared" si="2779"/>
        <v>2520.83</v>
      </c>
      <c r="L3756">
        <f t="shared" si="2780"/>
        <v>3502</v>
      </c>
      <c r="M3756" t="str">
        <f t="shared" si="2781"/>
        <v>United States</v>
      </c>
      <c r="N3756">
        <f t="shared" si="2782"/>
        <v>0</v>
      </c>
      <c r="O3756" t="str">
        <f t="shared" si="2783"/>
        <v>MG</v>
      </c>
      <c r="P3756">
        <f t="shared" si="2784"/>
        <v>55</v>
      </c>
      <c r="Q3756" t="str">
        <f t="shared" si="2785"/>
        <v>Rocco Neubert</v>
      </c>
      <c r="R3756" t="str">
        <f t="shared" si="2786"/>
        <v>East</v>
      </c>
    </row>
    <row r="3757" spans="1:18">
      <c r="A3757" t="s">
        <v>3921</v>
      </c>
      <c r="B3757" t="s">
        <v>32</v>
      </c>
      <c r="C3757" t="s">
        <v>57</v>
      </c>
      <c r="D3757" t="s">
        <v>248</v>
      </c>
      <c r="E3757" t="s">
        <v>50</v>
      </c>
      <c r="F3757" s="1">
        <v>42938</v>
      </c>
      <c r="G3757" s="1">
        <v>42939</v>
      </c>
      <c r="H3757">
        <v>3684</v>
      </c>
      <c r="I3757" t="str">
        <f>VLOOKUP(pipeline!D3757,account,2,FALSE)</f>
        <v>telecommunications</v>
      </c>
      <c r="J3757">
        <f t="shared" si="2778"/>
        <v>1994</v>
      </c>
      <c r="K3757">
        <f t="shared" si="2779"/>
        <v>6395.05</v>
      </c>
      <c r="L3757">
        <f t="shared" si="2780"/>
        <v>20275</v>
      </c>
      <c r="M3757" t="str">
        <f t="shared" si="2781"/>
        <v>United States</v>
      </c>
      <c r="N3757">
        <f t="shared" si="2782"/>
        <v>0</v>
      </c>
      <c r="O3757" t="str">
        <f t="shared" si="2783"/>
        <v>MG</v>
      </c>
      <c r="P3757">
        <f t="shared" si="2784"/>
        <v>3393</v>
      </c>
      <c r="Q3757" t="str">
        <f t="shared" si="2785"/>
        <v>Rocco Neubert</v>
      </c>
      <c r="R3757" t="str">
        <f t="shared" si="2786"/>
        <v>East</v>
      </c>
    </row>
    <row r="3758" spans="1:18">
      <c r="A3758" t="s">
        <v>3922</v>
      </c>
      <c r="B3758" t="s">
        <v>32</v>
      </c>
      <c r="C3758" t="s">
        <v>57</v>
      </c>
      <c r="D3758" t="s">
        <v>164</v>
      </c>
      <c r="E3758" t="s">
        <v>50</v>
      </c>
      <c r="F3758" s="1">
        <v>42938</v>
      </c>
      <c r="G3758" s="1">
        <v>43062</v>
      </c>
      <c r="H3758">
        <v>2986</v>
      </c>
      <c r="I3758" t="str">
        <f>VLOOKUP(pipeline!D3758,account,2,FALSE)</f>
        <v>medical</v>
      </c>
      <c r="J3758">
        <f t="shared" si="2778"/>
        <v>1994</v>
      </c>
      <c r="K3758">
        <f t="shared" si="2779"/>
        <v>2818.38</v>
      </c>
      <c r="L3758">
        <f t="shared" si="2780"/>
        <v>6290</v>
      </c>
      <c r="M3758" t="str">
        <f t="shared" si="2781"/>
        <v>United States</v>
      </c>
      <c r="N3758">
        <f t="shared" si="2782"/>
        <v>0</v>
      </c>
      <c r="O3758" t="str">
        <f t="shared" si="2783"/>
        <v>MG</v>
      </c>
      <c r="P3758">
        <f t="shared" si="2784"/>
        <v>3393</v>
      </c>
      <c r="Q3758" t="str">
        <f t="shared" si="2785"/>
        <v>Rocco Neubert</v>
      </c>
      <c r="R3758" t="str">
        <f t="shared" si="2786"/>
        <v>East</v>
      </c>
    </row>
    <row r="3759" spans="1:18">
      <c r="A3759" t="s">
        <v>3923</v>
      </c>
      <c r="B3759" t="s">
        <v>20</v>
      </c>
      <c r="C3759" t="s">
        <v>57</v>
      </c>
      <c r="D3759" t="s">
        <v>108</v>
      </c>
      <c r="E3759" t="s">
        <v>53</v>
      </c>
      <c r="F3759" s="1">
        <v>42938</v>
      </c>
      <c r="I3759" t="str">
        <f>VLOOKUP(pipeline!D3759,account,2,FALSE)</f>
        <v>telecommunications</v>
      </c>
      <c r="J3759">
        <f t="shared" ref="J3759:J3789" si="2787">VLOOKUP(D3759,account,3,FALSE)</f>
        <v>1988</v>
      </c>
      <c r="K3759">
        <f t="shared" ref="K3759:K3789" si="2788">VLOOKUP(D3759,account,4,FALSE)</f>
        <v>5266.09</v>
      </c>
      <c r="L3759">
        <f t="shared" ref="L3759:L3789" si="2789">VLOOKUP(D3759,account,5,FALSE)</f>
        <v>8595</v>
      </c>
      <c r="M3759" t="str">
        <f t="shared" ref="M3759:M3789" si="2790">VLOOKUP(D3759,account,6,FALSE)</f>
        <v>United States</v>
      </c>
      <c r="N3759" t="str">
        <f t="shared" ref="N3759:N3789" si="2791">VLOOKUP(D3759,accounts,7,FALSE)</f>
        <v>Sonron</v>
      </c>
      <c r="O3759" t="str">
        <f t="shared" ref="O3759:O3789" si="2792">VLOOKUP(C3759,products,2,FALSE)</f>
        <v>MG</v>
      </c>
      <c r="P3759">
        <f t="shared" ref="P3759:P3789" si="2793">VLOOKUP(C3759,products,3,FALSE)</f>
        <v>3393</v>
      </c>
      <c r="Q3759" t="str">
        <f t="shared" ref="Q3759:Q3789" si="2794">VLOOKUP(B3759,sales,2,FALSE)</f>
        <v>Dustin Brinkmann</v>
      </c>
      <c r="R3759" t="str">
        <f t="shared" ref="R3759:R3789" si="2795">VLOOKUP(B3759,sales,3,FALSE)</f>
        <v>Central</v>
      </c>
    </row>
    <row r="3760" spans="1:18">
      <c r="A3760" t="s">
        <v>3924</v>
      </c>
      <c r="B3760" t="s">
        <v>20</v>
      </c>
      <c r="C3760" t="s">
        <v>56</v>
      </c>
      <c r="D3760" t="s">
        <v>143</v>
      </c>
      <c r="E3760" t="s">
        <v>50</v>
      </c>
      <c r="F3760" s="1">
        <v>42938</v>
      </c>
      <c r="G3760" s="1">
        <v>42939</v>
      </c>
      <c r="H3760">
        <v>50</v>
      </c>
      <c r="I3760" t="str">
        <f>VLOOKUP(pipeline!D3760,account,2,FALSE)</f>
        <v>finance</v>
      </c>
      <c r="J3760">
        <f t="shared" si="2787"/>
        <v>1987</v>
      </c>
      <c r="K3760">
        <f t="shared" si="2788"/>
        <v>1698.2</v>
      </c>
      <c r="L3760">
        <f t="shared" si="2789"/>
        <v>3798</v>
      </c>
      <c r="M3760" t="str">
        <f t="shared" si="2790"/>
        <v>United States</v>
      </c>
      <c r="N3760">
        <f t="shared" si="2791"/>
        <v>0</v>
      </c>
      <c r="O3760" t="str">
        <f t="shared" si="2792"/>
        <v>MG</v>
      </c>
      <c r="P3760">
        <f t="shared" si="2793"/>
        <v>55</v>
      </c>
      <c r="Q3760" t="str">
        <f t="shared" si="2794"/>
        <v>Dustin Brinkmann</v>
      </c>
      <c r="R3760" t="str">
        <f t="shared" si="2795"/>
        <v>Central</v>
      </c>
    </row>
    <row r="3761" spans="1:18">
      <c r="A3761" t="s">
        <v>3925</v>
      </c>
      <c r="B3761" t="s">
        <v>25</v>
      </c>
      <c r="C3761" t="s">
        <v>58</v>
      </c>
      <c r="D3761" t="s">
        <v>141</v>
      </c>
      <c r="E3761" t="s">
        <v>50</v>
      </c>
      <c r="F3761" s="1">
        <v>42938</v>
      </c>
      <c r="G3761" s="1">
        <v>42945</v>
      </c>
      <c r="H3761">
        <v>927</v>
      </c>
      <c r="I3761" t="str">
        <f>VLOOKUP(pipeline!D3761,account,2,FALSE)</f>
        <v>telecommunications</v>
      </c>
      <c r="J3761">
        <f t="shared" si="2787"/>
        <v>2007</v>
      </c>
      <c r="K3761">
        <f t="shared" si="2788"/>
        <v>86.68</v>
      </c>
      <c r="L3761">
        <f t="shared" si="2789"/>
        <v>187</v>
      </c>
      <c r="M3761" t="str">
        <f t="shared" si="2790"/>
        <v>United States</v>
      </c>
      <c r="N3761" t="str">
        <f t="shared" si="2791"/>
        <v>Sonron</v>
      </c>
      <c r="O3761" t="str">
        <f t="shared" si="2792"/>
        <v>GTX</v>
      </c>
      <c r="P3761">
        <f t="shared" si="2793"/>
        <v>1096</v>
      </c>
      <c r="Q3761" t="str">
        <f t="shared" si="2794"/>
        <v>Melvin Marxen</v>
      </c>
      <c r="R3761" t="str">
        <f t="shared" si="2795"/>
        <v>Central</v>
      </c>
    </row>
    <row r="3762" spans="1:18">
      <c r="A3762" t="s">
        <v>3926</v>
      </c>
      <c r="B3762" t="s">
        <v>13</v>
      </c>
      <c r="C3762" t="s">
        <v>56</v>
      </c>
      <c r="D3762" t="s">
        <v>316</v>
      </c>
      <c r="E3762" t="s">
        <v>50</v>
      </c>
      <c r="F3762" s="1">
        <v>42938</v>
      </c>
      <c r="G3762" s="1">
        <v>42939</v>
      </c>
      <c r="H3762">
        <v>51</v>
      </c>
      <c r="I3762" t="str">
        <f>VLOOKUP(pipeline!D3762,account,2,FALSE)</f>
        <v>retail</v>
      </c>
      <c r="J3762">
        <f t="shared" si="2787"/>
        <v>2009</v>
      </c>
      <c r="K3762">
        <f t="shared" si="2788"/>
        <v>497.11</v>
      </c>
      <c r="L3762">
        <f t="shared" si="2789"/>
        <v>1588</v>
      </c>
      <c r="M3762" t="str">
        <f t="shared" si="2790"/>
        <v>United States</v>
      </c>
      <c r="N3762">
        <f t="shared" si="2791"/>
        <v>0</v>
      </c>
      <c r="O3762" t="str">
        <f t="shared" si="2792"/>
        <v>MG</v>
      </c>
      <c r="P3762">
        <f t="shared" si="2793"/>
        <v>55</v>
      </c>
      <c r="Q3762" t="str">
        <f t="shared" si="2794"/>
        <v>Celia Rouche</v>
      </c>
      <c r="R3762" t="str">
        <f t="shared" si="2795"/>
        <v>West</v>
      </c>
    </row>
    <row r="3763" spans="1:18">
      <c r="A3763" t="s">
        <v>3927</v>
      </c>
      <c r="B3763" t="s">
        <v>26</v>
      </c>
      <c r="C3763" t="s">
        <v>58</v>
      </c>
      <c r="D3763" t="s">
        <v>241</v>
      </c>
      <c r="E3763" t="s">
        <v>53</v>
      </c>
      <c r="F3763" s="1">
        <v>42938</v>
      </c>
      <c r="I3763" t="str">
        <f>VLOOKUP(pipeline!D3763,account,2,FALSE)</f>
        <v>finance</v>
      </c>
      <c r="J3763">
        <f t="shared" si="2787"/>
        <v>1991</v>
      </c>
      <c r="K3763">
        <f t="shared" si="2788"/>
        <v>2819.5</v>
      </c>
      <c r="L3763">
        <f t="shared" si="2789"/>
        <v>7227</v>
      </c>
      <c r="M3763" t="str">
        <f t="shared" si="2790"/>
        <v>United States</v>
      </c>
      <c r="N3763" t="str">
        <f t="shared" si="2791"/>
        <v>Golddex</v>
      </c>
      <c r="O3763" t="str">
        <f t="shared" si="2792"/>
        <v>GTX</v>
      </c>
      <c r="P3763">
        <f t="shared" si="2793"/>
        <v>1096</v>
      </c>
      <c r="Q3763" t="str">
        <f t="shared" si="2794"/>
        <v>Melvin Marxen</v>
      </c>
      <c r="R3763" t="str">
        <f t="shared" si="2795"/>
        <v>Central</v>
      </c>
    </row>
    <row r="3764" spans="1:18">
      <c r="A3764" t="s">
        <v>3928</v>
      </c>
      <c r="B3764" t="s">
        <v>26</v>
      </c>
      <c r="C3764" t="s">
        <v>56</v>
      </c>
      <c r="D3764" t="s">
        <v>228</v>
      </c>
      <c r="E3764" t="s">
        <v>53</v>
      </c>
      <c r="F3764" s="1">
        <v>42938</v>
      </c>
      <c r="I3764" t="str">
        <f>VLOOKUP(pipeline!D3764,account,2,FALSE)</f>
        <v>finance</v>
      </c>
      <c r="J3764">
        <f t="shared" si="2787"/>
        <v>1994</v>
      </c>
      <c r="K3764">
        <f t="shared" si="2788"/>
        <v>355.23</v>
      </c>
      <c r="L3764">
        <f t="shared" si="2789"/>
        <v>853</v>
      </c>
      <c r="M3764" t="str">
        <f t="shared" si="2790"/>
        <v>United States</v>
      </c>
      <c r="N3764">
        <f t="shared" si="2791"/>
        <v>0</v>
      </c>
      <c r="O3764" t="str">
        <f t="shared" si="2792"/>
        <v>MG</v>
      </c>
      <c r="P3764">
        <f t="shared" si="2793"/>
        <v>55</v>
      </c>
      <c r="Q3764" t="str">
        <f t="shared" si="2794"/>
        <v>Melvin Marxen</v>
      </c>
      <c r="R3764" t="str">
        <f t="shared" si="2795"/>
        <v>Central</v>
      </c>
    </row>
    <row r="3765" spans="1:18">
      <c r="A3765" t="s">
        <v>3929</v>
      </c>
      <c r="B3765" t="s">
        <v>26</v>
      </c>
      <c r="C3765" t="s">
        <v>57</v>
      </c>
      <c r="D3765" t="s">
        <v>138</v>
      </c>
      <c r="E3765" t="s">
        <v>53</v>
      </c>
      <c r="F3765" s="1">
        <v>42938</v>
      </c>
      <c r="I3765" t="str">
        <f>VLOOKUP(pipeline!D3765,account,2,FALSE)</f>
        <v>marketing</v>
      </c>
      <c r="J3765">
        <f t="shared" si="2787"/>
        <v>1984</v>
      </c>
      <c r="K3765">
        <f t="shared" si="2788"/>
        <v>3027.46</v>
      </c>
      <c r="L3765">
        <f t="shared" si="2789"/>
        <v>9516</v>
      </c>
      <c r="M3765" t="str">
        <f t="shared" si="2790"/>
        <v>Jordan</v>
      </c>
      <c r="N3765">
        <f t="shared" si="2791"/>
        <v>0</v>
      </c>
      <c r="O3765" t="str">
        <f t="shared" si="2792"/>
        <v>MG</v>
      </c>
      <c r="P3765">
        <f t="shared" si="2793"/>
        <v>3393</v>
      </c>
      <c r="Q3765" t="str">
        <f t="shared" si="2794"/>
        <v>Melvin Marxen</v>
      </c>
      <c r="R3765" t="str">
        <f t="shared" si="2795"/>
        <v>Central</v>
      </c>
    </row>
    <row r="3766" spans="1:18">
      <c r="A3766" t="s">
        <v>3930</v>
      </c>
      <c r="B3766" t="s">
        <v>14</v>
      </c>
      <c r="C3766" t="s">
        <v>56</v>
      </c>
      <c r="D3766" t="s">
        <v>103</v>
      </c>
      <c r="E3766" t="s">
        <v>50</v>
      </c>
      <c r="F3766" s="1">
        <v>42938</v>
      </c>
      <c r="G3766" s="1">
        <v>42992</v>
      </c>
      <c r="H3766">
        <v>64</v>
      </c>
      <c r="I3766" t="str">
        <f>VLOOKUP(pipeline!D3766,account,2,FALSE)</f>
        <v>employment</v>
      </c>
      <c r="J3766">
        <f t="shared" si="2787"/>
        <v>1988</v>
      </c>
      <c r="K3766">
        <f t="shared" si="2788"/>
        <v>2059.9</v>
      </c>
      <c r="L3766">
        <f t="shared" si="2789"/>
        <v>3644</v>
      </c>
      <c r="M3766" t="str">
        <f t="shared" si="2790"/>
        <v>United States</v>
      </c>
      <c r="N3766">
        <f t="shared" si="2791"/>
        <v>0</v>
      </c>
      <c r="O3766" t="str">
        <f t="shared" si="2792"/>
        <v>MG</v>
      </c>
      <c r="P3766">
        <f t="shared" si="2793"/>
        <v>55</v>
      </c>
      <c r="Q3766" t="str">
        <f t="shared" si="2794"/>
        <v>Celia Rouche</v>
      </c>
      <c r="R3766" t="str">
        <f t="shared" si="2795"/>
        <v>West</v>
      </c>
    </row>
    <row r="3767" spans="1:18">
      <c r="A3767" t="s">
        <v>3931</v>
      </c>
      <c r="B3767" t="s">
        <v>27</v>
      </c>
      <c r="C3767" t="s">
        <v>55</v>
      </c>
      <c r="D3767" t="s">
        <v>155</v>
      </c>
      <c r="E3767" t="s">
        <v>52</v>
      </c>
      <c r="F3767" s="1">
        <v>42938</v>
      </c>
      <c r="G3767" s="1">
        <v>43044</v>
      </c>
      <c r="H3767">
        <v>0</v>
      </c>
      <c r="I3767" t="str">
        <f>VLOOKUP(pipeline!D3767,account,2,FALSE)</f>
        <v>technolgy</v>
      </c>
      <c r="J3767">
        <f t="shared" si="2787"/>
        <v>1983</v>
      </c>
      <c r="K3767">
        <f t="shared" si="2788"/>
        <v>1008.06</v>
      </c>
      <c r="L3767">
        <f t="shared" si="2789"/>
        <v>1238</v>
      </c>
      <c r="M3767" t="str">
        <f t="shared" si="2790"/>
        <v>United States</v>
      </c>
      <c r="N3767">
        <f t="shared" si="2791"/>
        <v>0</v>
      </c>
      <c r="O3767" t="str">
        <f t="shared" si="2792"/>
        <v>GTX</v>
      </c>
      <c r="P3767">
        <f t="shared" si="2793"/>
        <v>550</v>
      </c>
      <c r="Q3767" t="str">
        <f t="shared" si="2794"/>
        <v>Melvin Marxen</v>
      </c>
      <c r="R3767" t="str">
        <f t="shared" si="2795"/>
        <v>Central</v>
      </c>
    </row>
    <row r="3768" spans="1:18">
      <c r="A3768" t="s">
        <v>3932</v>
      </c>
      <c r="B3768" t="s">
        <v>27</v>
      </c>
      <c r="C3768" t="s">
        <v>58</v>
      </c>
      <c r="D3768" t="s">
        <v>216</v>
      </c>
      <c r="E3768" t="s">
        <v>52</v>
      </c>
      <c r="F3768" s="1">
        <v>42938</v>
      </c>
      <c r="G3768" s="1">
        <v>42940</v>
      </c>
      <c r="H3768">
        <v>0</v>
      </c>
      <c r="I3768" t="str">
        <f>VLOOKUP(pipeline!D3768,account,2,FALSE)</f>
        <v>entertainment</v>
      </c>
      <c r="J3768">
        <f t="shared" si="2787"/>
        <v>1998</v>
      </c>
      <c r="K3768">
        <f t="shared" si="2788"/>
        <v>217.87</v>
      </c>
      <c r="L3768">
        <f t="shared" si="2789"/>
        <v>551</v>
      </c>
      <c r="M3768" t="str">
        <f t="shared" si="2790"/>
        <v>United States</v>
      </c>
      <c r="N3768">
        <f t="shared" si="2791"/>
        <v>0</v>
      </c>
      <c r="O3768" t="str">
        <f t="shared" si="2792"/>
        <v>GTX</v>
      </c>
      <c r="P3768">
        <f t="shared" si="2793"/>
        <v>1096</v>
      </c>
      <c r="Q3768" t="str">
        <f t="shared" si="2794"/>
        <v>Melvin Marxen</v>
      </c>
      <c r="R3768" t="str">
        <f t="shared" si="2795"/>
        <v>Central</v>
      </c>
    </row>
    <row r="3769" spans="1:18">
      <c r="A3769" t="s">
        <v>3933</v>
      </c>
      <c r="B3769" t="s">
        <v>39</v>
      </c>
      <c r="C3769" t="s">
        <v>55</v>
      </c>
      <c r="D3769" t="s">
        <v>210</v>
      </c>
      <c r="E3769" t="s">
        <v>50</v>
      </c>
      <c r="F3769" s="1">
        <v>42938</v>
      </c>
      <c r="G3769" s="1">
        <v>42939</v>
      </c>
      <c r="H3769">
        <v>442</v>
      </c>
      <c r="I3769" t="str">
        <f>VLOOKUP(pipeline!D3769,account,2,FALSE)</f>
        <v>technolgy</v>
      </c>
      <c r="J3769">
        <f t="shared" si="2787"/>
        <v>1980</v>
      </c>
      <c r="K3769">
        <f t="shared" si="2788"/>
        <v>7708.38</v>
      </c>
      <c r="L3769">
        <f t="shared" si="2789"/>
        <v>13756</v>
      </c>
      <c r="M3769" t="str">
        <f t="shared" si="2790"/>
        <v>United States</v>
      </c>
      <c r="N3769">
        <f t="shared" si="2791"/>
        <v>0</v>
      </c>
      <c r="O3769" t="str">
        <f t="shared" si="2792"/>
        <v>GTX</v>
      </c>
      <c r="P3769">
        <f t="shared" si="2793"/>
        <v>550</v>
      </c>
      <c r="Q3769" t="str">
        <f t="shared" si="2794"/>
        <v>Summer Sewald</v>
      </c>
      <c r="R3769" t="str">
        <f t="shared" si="2795"/>
        <v>West</v>
      </c>
    </row>
    <row r="3770" spans="1:18">
      <c r="A3770" t="s">
        <v>3934</v>
      </c>
      <c r="B3770" t="s">
        <v>15</v>
      </c>
      <c r="C3770" t="s">
        <v>57</v>
      </c>
      <c r="D3770" t="s">
        <v>316</v>
      </c>
      <c r="E3770" t="s">
        <v>50</v>
      </c>
      <c r="F3770" s="1">
        <v>42938</v>
      </c>
      <c r="G3770" s="1">
        <v>43008</v>
      </c>
      <c r="H3770">
        <v>3015</v>
      </c>
      <c r="I3770" t="str">
        <f>VLOOKUP(pipeline!D3770,account,2,FALSE)</f>
        <v>retail</v>
      </c>
      <c r="J3770">
        <f t="shared" si="2787"/>
        <v>2009</v>
      </c>
      <c r="K3770">
        <f t="shared" si="2788"/>
        <v>497.11</v>
      </c>
      <c r="L3770">
        <f t="shared" si="2789"/>
        <v>1588</v>
      </c>
      <c r="M3770" t="str">
        <f t="shared" si="2790"/>
        <v>United States</v>
      </c>
      <c r="N3770">
        <f t="shared" si="2791"/>
        <v>0</v>
      </c>
      <c r="O3770" t="str">
        <f t="shared" si="2792"/>
        <v>MG</v>
      </c>
      <c r="P3770">
        <f t="shared" si="2793"/>
        <v>3393</v>
      </c>
      <c r="Q3770" t="str">
        <f t="shared" si="2794"/>
        <v>Celia Rouche</v>
      </c>
      <c r="R3770" t="str">
        <f t="shared" si="2795"/>
        <v>West</v>
      </c>
    </row>
    <row r="3771" spans="1:18">
      <c r="A3771" t="s">
        <v>3935</v>
      </c>
      <c r="B3771" t="s">
        <v>28</v>
      </c>
      <c r="C3771" t="s">
        <v>57</v>
      </c>
      <c r="D3771" t="s">
        <v>82</v>
      </c>
      <c r="E3771" t="s">
        <v>52</v>
      </c>
      <c r="F3771" s="1">
        <v>42938</v>
      </c>
      <c r="G3771" s="1">
        <v>42940</v>
      </c>
      <c r="H3771">
        <v>0</v>
      </c>
      <c r="I3771" t="str">
        <f>VLOOKUP(pipeline!D3771,account,2,FALSE)</f>
        <v>retail</v>
      </c>
      <c r="J3771">
        <f t="shared" si="2787"/>
        <v>2001</v>
      </c>
      <c r="K3771">
        <f t="shared" si="2788"/>
        <v>718.62</v>
      </c>
      <c r="L3771">
        <f t="shared" si="2789"/>
        <v>2448</v>
      </c>
      <c r="M3771" t="str">
        <f t="shared" si="2790"/>
        <v>United States</v>
      </c>
      <c r="N3771">
        <f t="shared" si="2791"/>
        <v>0</v>
      </c>
      <c r="O3771" t="str">
        <f t="shared" si="2792"/>
        <v>MG</v>
      </c>
      <c r="P3771">
        <f t="shared" si="2793"/>
        <v>3393</v>
      </c>
      <c r="Q3771" t="str">
        <f t="shared" si="2794"/>
        <v>Melvin Marxen</v>
      </c>
      <c r="R3771" t="str">
        <f t="shared" si="2795"/>
        <v>Central</v>
      </c>
    </row>
    <row r="3772" spans="1:18">
      <c r="A3772" t="s">
        <v>3936</v>
      </c>
      <c r="B3772" t="s">
        <v>40</v>
      </c>
      <c r="C3772" t="s">
        <v>59</v>
      </c>
      <c r="D3772" t="s">
        <v>266</v>
      </c>
      <c r="E3772" t="s">
        <v>52</v>
      </c>
      <c r="F3772" s="1">
        <v>42938</v>
      </c>
      <c r="G3772" s="1">
        <v>42939</v>
      </c>
      <c r="H3772">
        <v>0</v>
      </c>
      <c r="I3772" t="str">
        <f>VLOOKUP(pipeline!D3772,account,2,FALSE)</f>
        <v>finance</v>
      </c>
      <c r="J3772">
        <f t="shared" si="2787"/>
        <v>1993</v>
      </c>
      <c r="K3772">
        <f t="shared" si="2788"/>
        <v>7537.24</v>
      </c>
      <c r="L3772">
        <f t="shared" si="2789"/>
        <v>20293</v>
      </c>
      <c r="M3772" t="str">
        <f t="shared" si="2790"/>
        <v>United States</v>
      </c>
      <c r="N3772">
        <f t="shared" si="2791"/>
        <v>0</v>
      </c>
      <c r="O3772" t="str">
        <f t="shared" si="2792"/>
        <v>GTX</v>
      </c>
      <c r="P3772">
        <f t="shared" si="2793"/>
        <v>5482</v>
      </c>
      <c r="Q3772" t="str">
        <f t="shared" si="2794"/>
        <v>Summer Sewald</v>
      </c>
      <c r="R3772" t="str">
        <f t="shared" si="2795"/>
        <v>West</v>
      </c>
    </row>
    <row r="3773" spans="1:18">
      <c r="A3773" t="s">
        <v>3937</v>
      </c>
      <c r="B3773" t="s">
        <v>22</v>
      </c>
      <c r="C3773" t="s">
        <v>56</v>
      </c>
      <c r="D3773" t="s">
        <v>191</v>
      </c>
      <c r="E3773" t="s">
        <v>53</v>
      </c>
      <c r="F3773" s="1">
        <v>42938</v>
      </c>
      <c r="I3773" t="str">
        <f>VLOOKUP(pipeline!D3773,account,2,FALSE)</f>
        <v>retail</v>
      </c>
      <c r="J3773">
        <f t="shared" si="2787"/>
        <v>2004</v>
      </c>
      <c r="K3773">
        <f t="shared" si="2788"/>
        <v>702.72</v>
      </c>
      <c r="L3773">
        <f t="shared" si="2789"/>
        <v>1831</v>
      </c>
      <c r="M3773" t="str">
        <f t="shared" si="2790"/>
        <v>United States</v>
      </c>
      <c r="N3773">
        <f t="shared" si="2791"/>
        <v>0</v>
      </c>
      <c r="O3773" t="str">
        <f t="shared" si="2792"/>
        <v>MG</v>
      </c>
      <c r="P3773">
        <f t="shared" si="2793"/>
        <v>55</v>
      </c>
      <c r="Q3773" t="str">
        <f t="shared" si="2794"/>
        <v>Dustin Brinkmann</v>
      </c>
      <c r="R3773" t="str">
        <f t="shared" si="2795"/>
        <v>Central</v>
      </c>
    </row>
    <row r="3774" spans="1:18">
      <c r="A3774" t="s">
        <v>3938</v>
      </c>
      <c r="B3774" t="s">
        <v>22</v>
      </c>
      <c r="C3774" t="s">
        <v>57</v>
      </c>
      <c r="D3774" t="s">
        <v>226</v>
      </c>
      <c r="E3774" t="s">
        <v>52</v>
      </c>
      <c r="F3774" s="1">
        <v>42938</v>
      </c>
      <c r="G3774" s="1">
        <v>42939</v>
      </c>
      <c r="H3774">
        <v>0</v>
      </c>
      <c r="I3774" t="str">
        <f>VLOOKUP(pipeline!D3774,account,2,FALSE)</f>
        <v>medical</v>
      </c>
      <c r="J3774">
        <f t="shared" si="2787"/>
        <v>2017</v>
      </c>
      <c r="K3774">
        <f t="shared" si="2788"/>
        <v>4.54</v>
      </c>
      <c r="L3774">
        <f t="shared" si="2789"/>
        <v>9</v>
      </c>
      <c r="M3774" t="str">
        <f t="shared" si="2790"/>
        <v>United States</v>
      </c>
      <c r="N3774">
        <f t="shared" si="2791"/>
        <v>0</v>
      </c>
      <c r="O3774" t="str">
        <f t="shared" si="2792"/>
        <v>MG</v>
      </c>
      <c r="P3774">
        <f t="shared" si="2793"/>
        <v>3393</v>
      </c>
      <c r="Q3774" t="str">
        <f t="shared" si="2794"/>
        <v>Dustin Brinkmann</v>
      </c>
      <c r="R3774" t="str">
        <f t="shared" si="2795"/>
        <v>Central</v>
      </c>
    </row>
    <row r="3775" spans="1:18">
      <c r="A3775" t="s">
        <v>3939</v>
      </c>
      <c r="B3775" t="s">
        <v>22</v>
      </c>
      <c r="C3775" t="s">
        <v>58</v>
      </c>
      <c r="D3775" t="s">
        <v>143</v>
      </c>
      <c r="E3775" t="s">
        <v>50</v>
      </c>
      <c r="F3775" s="1">
        <v>42938</v>
      </c>
      <c r="G3775" s="1">
        <v>42939</v>
      </c>
      <c r="H3775">
        <v>1174</v>
      </c>
      <c r="I3775" t="str">
        <f>VLOOKUP(pipeline!D3775,account,2,FALSE)</f>
        <v>finance</v>
      </c>
      <c r="J3775">
        <f t="shared" si="2787"/>
        <v>1987</v>
      </c>
      <c r="K3775">
        <f t="shared" si="2788"/>
        <v>1698.2</v>
      </c>
      <c r="L3775">
        <f t="shared" si="2789"/>
        <v>3798</v>
      </c>
      <c r="M3775" t="str">
        <f t="shared" si="2790"/>
        <v>United States</v>
      </c>
      <c r="N3775">
        <f t="shared" si="2791"/>
        <v>0</v>
      </c>
      <c r="O3775" t="str">
        <f t="shared" si="2792"/>
        <v>GTX</v>
      </c>
      <c r="P3775">
        <f t="shared" si="2793"/>
        <v>1096</v>
      </c>
      <c r="Q3775" t="str">
        <f t="shared" si="2794"/>
        <v>Dustin Brinkmann</v>
      </c>
      <c r="R3775" t="str">
        <f t="shared" si="2795"/>
        <v>Central</v>
      </c>
    </row>
    <row r="3776" spans="1:18">
      <c r="A3776" t="s">
        <v>3940</v>
      </c>
      <c r="B3776" t="s">
        <v>29</v>
      </c>
      <c r="C3776" t="s">
        <v>57</v>
      </c>
      <c r="D3776" t="s">
        <v>170</v>
      </c>
      <c r="E3776" t="s">
        <v>50</v>
      </c>
      <c r="F3776" s="1">
        <v>42938</v>
      </c>
      <c r="G3776" s="1">
        <v>43006</v>
      </c>
      <c r="H3776">
        <v>3696</v>
      </c>
      <c r="I3776" t="str">
        <f>VLOOKUP(pipeline!D3776,account,2,FALSE)</f>
        <v>technolgy</v>
      </c>
      <c r="J3776">
        <f t="shared" si="2787"/>
        <v>1987</v>
      </c>
      <c r="K3776">
        <f t="shared" si="2788"/>
        <v>2938.67</v>
      </c>
      <c r="L3776">
        <f t="shared" si="2789"/>
        <v>8775</v>
      </c>
      <c r="M3776" t="str">
        <f t="shared" si="2790"/>
        <v>Panama</v>
      </c>
      <c r="N3776">
        <f t="shared" si="2791"/>
        <v>0</v>
      </c>
      <c r="O3776" t="str">
        <f t="shared" si="2792"/>
        <v>MG</v>
      </c>
      <c r="P3776">
        <f t="shared" si="2793"/>
        <v>3393</v>
      </c>
      <c r="Q3776" t="str">
        <f t="shared" si="2794"/>
        <v>Melvin Marxen</v>
      </c>
      <c r="R3776" t="str">
        <f t="shared" si="2795"/>
        <v>Central</v>
      </c>
    </row>
    <row r="3777" spans="1:18">
      <c r="A3777" t="s">
        <v>3941</v>
      </c>
      <c r="B3777" t="s">
        <v>35</v>
      </c>
      <c r="C3777" t="s">
        <v>55</v>
      </c>
      <c r="D3777" t="s">
        <v>138</v>
      </c>
      <c r="E3777" t="s">
        <v>52</v>
      </c>
      <c r="F3777" s="1">
        <v>42938</v>
      </c>
      <c r="G3777" s="1">
        <v>42946</v>
      </c>
      <c r="H3777">
        <v>0</v>
      </c>
      <c r="I3777" t="str">
        <f>VLOOKUP(pipeline!D3777,account,2,FALSE)</f>
        <v>marketing</v>
      </c>
      <c r="J3777">
        <f t="shared" si="2787"/>
        <v>1984</v>
      </c>
      <c r="K3777">
        <f t="shared" si="2788"/>
        <v>3027.46</v>
      </c>
      <c r="L3777">
        <f t="shared" si="2789"/>
        <v>9516</v>
      </c>
      <c r="M3777" t="str">
        <f t="shared" si="2790"/>
        <v>Jordan</v>
      </c>
      <c r="N3777">
        <f t="shared" si="2791"/>
        <v>0</v>
      </c>
      <c r="O3777" t="str">
        <f t="shared" si="2792"/>
        <v>GTX</v>
      </c>
      <c r="P3777">
        <f t="shared" si="2793"/>
        <v>550</v>
      </c>
      <c r="Q3777" t="str">
        <f t="shared" si="2794"/>
        <v>Rocco Neubert</v>
      </c>
      <c r="R3777" t="str">
        <f t="shared" si="2795"/>
        <v>East</v>
      </c>
    </row>
    <row r="3778" spans="1:18">
      <c r="A3778" t="s">
        <v>3942</v>
      </c>
      <c r="B3778" t="s">
        <v>35</v>
      </c>
      <c r="C3778" t="s">
        <v>57</v>
      </c>
      <c r="D3778" t="s">
        <v>214</v>
      </c>
      <c r="E3778" t="s">
        <v>50</v>
      </c>
      <c r="F3778" s="1">
        <v>42938</v>
      </c>
      <c r="G3778" s="1">
        <v>43042</v>
      </c>
      <c r="H3778">
        <v>3252</v>
      </c>
      <c r="I3778" t="str">
        <f>VLOOKUP(pipeline!D3778,account,2,FALSE)</f>
        <v>medical</v>
      </c>
      <c r="J3778">
        <f t="shared" si="2787"/>
        <v>1999</v>
      </c>
      <c r="K3778">
        <f t="shared" si="2788"/>
        <v>251.41</v>
      </c>
      <c r="L3778">
        <f t="shared" si="2789"/>
        <v>495</v>
      </c>
      <c r="M3778" t="str">
        <f t="shared" si="2790"/>
        <v>United States</v>
      </c>
      <c r="N3778">
        <f t="shared" si="2791"/>
        <v>0</v>
      </c>
      <c r="O3778" t="str">
        <f t="shared" si="2792"/>
        <v>MG</v>
      </c>
      <c r="P3778">
        <f t="shared" si="2793"/>
        <v>3393</v>
      </c>
      <c r="Q3778" t="str">
        <f t="shared" si="2794"/>
        <v>Rocco Neubert</v>
      </c>
      <c r="R3778" t="str">
        <f t="shared" si="2795"/>
        <v>East</v>
      </c>
    </row>
    <row r="3779" spans="1:18">
      <c r="A3779" t="s">
        <v>3943</v>
      </c>
      <c r="B3779" t="s">
        <v>23</v>
      </c>
      <c r="C3779" t="s">
        <v>56</v>
      </c>
      <c r="D3779" t="s">
        <v>147</v>
      </c>
      <c r="E3779" t="s">
        <v>52</v>
      </c>
      <c r="F3779" s="1">
        <v>42938</v>
      </c>
      <c r="G3779" s="1">
        <v>43043</v>
      </c>
      <c r="H3779">
        <v>0</v>
      </c>
      <c r="I3779" t="str">
        <f>VLOOKUP(pipeline!D3779,account,2,FALSE)</f>
        <v>retail</v>
      </c>
      <c r="J3779">
        <f t="shared" si="2787"/>
        <v>2007</v>
      </c>
      <c r="K3779">
        <f t="shared" si="2788"/>
        <v>894.33</v>
      </c>
      <c r="L3779">
        <f t="shared" si="2789"/>
        <v>1635</v>
      </c>
      <c r="M3779" t="str">
        <f t="shared" si="2790"/>
        <v>Italy</v>
      </c>
      <c r="N3779">
        <f t="shared" si="2791"/>
        <v>0</v>
      </c>
      <c r="O3779" t="str">
        <f t="shared" si="2792"/>
        <v>MG</v>
      </c>
      <c r="P3779">
        <f t="shared" si="2793"/>
        <v>55</v>
      </c>
      <c r="Q3779" t="str">
        <f t="shared" si="2794"/>
        <v>Dustin Brinkmann</v>
      </c>
      <c r="R3779" t="str">
        <f t="shared" si="2795"/>
        <v>Central</v>
      </c>
    </row>
    <row r="3780" spans="1:18">
      <c r="A3780" t="s">
        <v>3944</v>
      </c>
      <c r="B3780" t="s">
        <v>23</v>
      </c>
      <c r="C3780" t="s">
        <v>56</v>
      </c>
      <c r="D3780" t="s">
        <v>221</v>
      </c>
      <c r="E3780" t="s">
        <v>52</v>
      </c>
      <c r="F3780" s="1">
        <v>42938</v>
      </c>
      <c r="G3780" s="1">
        <v>42939</v>
      </c>
      <c r="H3780">
        <v>0</v>
      </c>
      <c r="I3780" t="str">
        <f>VLOOKUP(pipeline!D3780,account,2,FALSE)</f>
        <v>technolgy</v>
      </c>
      <c r="J3780">
        <f t="shared" si="2787"/>
        <v>2000</v>
      </c>
      <c r="K3780">
        <f t="shared" si="2788"/>
        <v>1223.72</v>
      </c>
      <c r="L3780">
        <f t="shared" si="2789"/>
        <v>2497</v>
      </c>
      <c r="M3780" t="str">
        <f t="shared" si="2790"/>
        <v>Norway</v>
      </c>
      <c r="N3780">
        <f t="shared" si="2791"/>
        <v>0</v>
      </c>
      <c r="O3780" t="str">
        <f t="shared" si="2792"/>
        <v>MG</v>
      </c>
      <c r="P3780">
        <f t="shared" si="2793"/>
        <v>55</v>
      </c>
      <c r="Q3780" t="str">
        <f t="shared" si="2794"/>
        <v>Dustin Brinkmann</v>
      </c>
      <c r="R3780" t="str">
        <f t="shared" si="2795"/>
        <v>Central</v>
      </c>
    </row>
    <row r="3781" spans="1:18">
      <c r="A3781" t="s">
        <v>3945</v>
      </c>
      <c r="B3781" t="s">
        <v>17</v>
      </c>
      <c r="C3781" t="s">
        <v>56</v>
      </c>
      <c r="D3781" t="s">
        <v>306</v>
      </c>
      <c r="E3781" t="s">
        <v>50</v>
      </c>
      <c r="F3781" s="1">
        <v>42938</v>
      </c>
      <c r="G3781" s="1">
        <v>43001</v>
      </c>
      <c r="H3781">
        <v>65</v>
      </c>
      <c r="I3781" t="str">
        <f>VLOOKUP(pipeline!D3781,account,2,FALSE)</f>
        <v>technolgy</v>
      </c>
      <c r="J3781">
        <f t="shared" si="2787"/>
        <v>1997</v>
      </c>
      <c r="K3781">
        <f t="shared" si="2788"/>
        <v>8170.38</v>
      </c>
      <c r="L3781">
        <f t="shared" si="2789"/>
        <v>16499</v>
      </c>
      <c r="M3781" t="str">
        <f t="shared" si="2790"/>
        <v>Korea</v>
      </c>
      <c r="N3781">
        <f t="shared" si="2791"/>
        <v>0</v>
      </c>
      <c r="O3781" t="str">
        <f t="shared" si="2792"/>
        <v>MG</v>
      </c>
      <c r="P3781">
        <f t="shared" si="2793"/>
        <v>55</v>
      </c>
      <c r="Q3781" t="str">
        <f t="shared" si="2794"/>
        <v>Celia Rouche</v>
      </c>
      <c r="R3781" t="str">
        <f t="shared" si="2795"/>
        <v>West</v>
      </c>
    </row>
    <row r="3782" spans="1:18">
      <c r="A3782" t="s">
        <v>3946</v>
      </c>
      <c r="B3782" t="s">
        <v>41</v>
      </c>
      <c r="C3782" t="s">
        <v>58</v>
      </c>
      <c r="D3782" t="s">
        <v>198</v>
      </c>
      <c r="E3782" t="s">
        <v>53</v>
      </c>
      <c r="F3782" s="1">
        <v>42938</v>
      </c>
      <c r="I3782" t="str">
        <f>VLOOKUP(pipeline!D3782,account,2,FALSE)</f>
        <v>employment</v>
      </c>
      <c r="J3782">
        <f t="shared" si="2787"/>
        <v>1997</v>
      </c>
      <c r="K3782">
        <f t="shared" si="2788"/>
        <v>291.27</v>
      </c>
      <c r="L3782">
        <f t="shared" si="2789"/>
        <v>586</v>
      </c>
      <c r="M3782" t="str">
        <f t="shared" si="2790"/>
        <v>United States</v>
      </c>
      <c r="N3782">
        <f t="shared" si="2791"/>
        <v>0</v>
      </c>
      <c r="O3782" t="str">
        <f t="shared" si="2792"/>
        <v>GTX</v>
      </c>
      <c r="P3782">
        <f t="shared" si="2793"/>
        <v>1096</v>
      </c>
      <c r="Q3782" t="str">
        <f t="shared" si="2794"/>
        <v>Summer Sewald</v>
      </c>
      <c r="R3782" t="str">
        <f t="shared" si="2795"/>
        <v>West</v>
      </c>
    </row>
    <row r="3783" spans="1:18">
      <c r="A3783" t="s">
        <v>3947</v>
      </c>
      <c r="B3783" t="s">
        <v>32</v>
      </c>
      <c r="C3783" t="s">
        <v>58</v>
      </c>
      <c r="D3783" t="s">
        <v>277</v>
      </c>
      <c r="E3783" t="s">
        <v>50</v>
      </c>
      <c r="F3783" s="1">
        <v>42939</v>
      </c>
      <c r="G3783" s="1">
        <v>42983</v>
      </c>
      <c r="H3783">
        <v>904</v>
      </c>
      <c r="I3783" t="str">
        <f>VLOOKUP(pipeline!D3783,account,2,FALSE)</f>
        <v>retail</v>
      </c>
      <c r="J3783">
        <f t="shared" si="2787"/>
        <v>2005</v>
      </c>
      <c r="K3783">
        <f t="shared" si="2788"/>
        <v>2261.05</v>
      </c>
      <c r="L3783">
        <f t="shared" si="2789"/>
        <v>3851</v>
      </c>
      <c r="M3783" t="str">
        <f t="shared" si="2790"/>
        <v>United States</v>
      </c>
      <c r="N3783">
        <f t="shared" si="2791"/>
        <v>0</v>
      </c>
      <c r="O3783" t="str">
        <f t="shared" si="2792"/>
        <v>GTX</v>
      </c>
      <c r="P3783">
        <f t="shared" si="2793"/>
        <v>1096</v>
      </c>
      <c r="Q3783" t="str">
        <f t="shared" si="2794"/>
        <v>Rocco Neubert</v>
      </c>
      <c r="R3783" t="str">
        <f t="shared" si="2795"/>
        <v>East</v>
      </c>
    </row>
    <row r="3784" spans="1:18">
      <c r="A3784" t="s">
        <v>3948</v>
      </c>
      <c r="B3784" t="s">
        <v>20</v>
      </c>
      <c r="C3784" t="s">
        <v>55</v>
      </c>
      <c r="D3784" t="s">
        <v>184</v>
      </c>
      <c r="E3784" t="s">
        <v>50</v>
      </c>
      <c r="F3784" s="1">
        <v>42939</v>
      </c>
      <c r="G3784" s="1">
        <v>42940</v>
      </c>
      <c r="H3784">
        <v>541</v>
      </c>
      <c r="I3784" t="str">
        <f>VLOOKUP(pipeline!D3784,account,2,FALSE)</f>
        <v>retail</v>
      </c>
      <c r="J3784">
        <f t="shared" si="2787"/>
        <v>1995</v>
      </c>
      <c r="K3784">
        <f t="shared" si="2788"/>
        <v>332.43</v>
      </c>
      <c r="L3784">
        <f t="shared" si="2789"/>
        <v>799</v>
      </c>
      <c r="M3784" t="str">
        <f t="shared" si="2790"/>
        <v>United States</v>
      </c>
      <c r="N3784">
        <f t="shared" si="2791"/>
        <v>0</v>
      </c>
      <c r="O3784" t="str">
        <f t="shared" si="2792"/>
        <v>GTX</v>
      </c>
      <c r="P3784">
        <f t="shared" si="2793"/>
        <v>550</v>
      </c>
      <c r="Q3784" t="str">
        <f t="shared" si="2794"/>
        <v>Dustin Brinkmann</v>
      </c>
      <c r="R3784" t="str">
        <f t="shared" si="2795"/>
        <v>Central</v>
      </c>
    </row>
    <row r="3785" spans="1:18">
      <c r="A3785" t="s">
        <v>3949</v>
      </c>
      <c r="B3785" t="s">
        <v>7</v>
      </c>
      <c r="C3785" t="s">
        <v>55</v>
      </c>
      <c r="D3785" t="s">
        <v>191</v>
      </c>
      <c r="E3785" t="s">
        <v>50</v>
      </c>
      <c r="F3785" s="1">
        <v>42939</v>
      </c>
      <c r="G3785" s="1">
        <v>42941</v>
      </c>
      <c r="H3785">
        <v>630</v>
      </c>
      <c r="I3785" t="str">
        <f>VLOOKUP(pipeline!D3785,account,2,FALSE)</f>
        <v>retail</v>
      </c>
      <c r="J3785">
        <f t="shared" si="2787"/>
        <v>2004</v>
      </c>
      <c r="K3785">
        <f t="shared" si="2788"/>
        <v>702.72</v>
      </c>
      <c r="L3785">
        <f t="shared" si="2789"/>
        <v>1831</v>
      </c>
      <c r="M3785" t="str">
        <f t="shared" si="2790"/>
        <v>United States</v>
      </c>
      <c r="N3785">
        <f t="shared" si="2791"/>
        <v>0</v>
      </c>
      <c r="O3785" t="str">
        <f t="shared" si="2792"/>
        <v>GTX</v>
      </c>
      <c r="P3785">
        <f t="shared" si="2793"/>
        <v>550</v>
      </c>
      <c r="Q3785" t="str">
        <f t="shared" si="2794"/>
        <v>Cara Losch</v>
      </c>
      <c r="R3785" t="str">
        <f t="shared" si="2795"/>
        <v>East</v>
      </c>
    </row>
    <row r="3786" spans="1:18">
      <c r="A3786" t="s">
        <v>3950</v>
      </c>
      <c r="B3786" t="s">
        <v>33</v>
      </c>
      <c r="C3786" t="s">
        <v>58</v>
      </c>
      <c r="D3786" t="s">
        <v>124</v>
      </c>
      <c r="E3786" t="s">
        <v>50</v>
      </c>
      <c r="F3786" s="1">
        <v>42939</v>
      </c>
      <c r="G3786" s="1">
        <v>42946</v>
      </c>
      <c r="H3786">
        <v>1231</v>
      </c>
      <c r="I3786" t="str">
        <f>VLOOKUP(pipeline!D3786,account,2,FALSE)</f>
        <v>entertainment</v>
      </c>
      <c r="J3786">
        <f t="shared" si="2787"/>
        <v>1989</v>
      </c>
      <c r="K3786">
        <f t="shared" si="2788"/>
        <v>3838.39</v>
      </c>
      <c r="L3786">
        <f t="shared" si="2789"/>
        <v>8274</v>
      </c>
      <c r="M3786" t="str">
        <f t="shared" si="2790"/>
        <v>United States</v>
      </c>
      <c r="N3786">
        <f t="shared" si="2791"/>
        <v>0</v>
      </c>
      <c r="O3786" t="str">
        <f t="shared" si="2792"/>
        <v>GTX</v>
      </c>
      <c r="P3786">
        <f t="shared" si="2793"/>
        <v>1096</v>
      </c>
      <c r="Q3786" t="str">
        <f t="shared" si="2794"/>
        <v>Rocco Neubert</v>
      </c>
      <c r="R3786" t="str">
        <f t="shared" si="2795"/>
        <v>East</v>
      </c>
    </row>
    <row r="3787" spans="1:18">
      <c r="A3787" t="s">
        <v>3951</v>
      </c>
      <c r="B3787" t="s">
        <v>25</v>
      </c>
      <c r="C3787" t="s">
        <v>55</v>
      </c>
      <c r="D3787" t="s">
        <v>216</v>
      </c>
      <c r="E3787" t="s">
        <v>50</v>
      </c>
      <c r="F3787" s="1">
        <v>42939</v>
      </c>
      <c r="G3787" s="1">
        <v>43059</v>
      </c>
      <c r="H3787">
        <v>556</v>
      </c>
      <c r="I3787" t="str">
        <f>VLOOKUP(pipeline!D3787,account,2,FALSE)</f>
        <v>entertainment</v>
      </c>
      <c r="J3787">
        <f t="shared" si="2787"/>
        <v>1998</v>
      </c>
      <c r="K3787">
        <f t="shared" si="2788"/>
        <v>217.87</v>
      </c>
      <c r="L3787">
        <f t="shared" si="2789"/>
        <v>551</v>
      </c>
      <c r="M3787" t="str">
        <f t="shared" si="2790"/>
        <v>United States</v>
      </c>
      <c r="N3787">
        <f t="shared" si="2791"/>
        <v>0</v>
      </c>
      <c r="O3787" t="str">
        <f t="shared" si="2792"/>
        <v>GTX</v>
      </c>
      <c r="P3787">
        <f t="shared" si="2793"/>
        <v>550</v>
      </c>
      <c r="Q3787" t="str">
        <f t="shared" si="2794"/>
        <v>Melvin Marxen</v>
      </c>
      <c r="R3787" t="str">
        <f t="shared" si="2795"/>
        <v>Central</v>
      </c>
    </row>
    <row r="3788" spans="1:18">
      <c r="A3788" t="s">
        <v>3952</v>
      </c>
      <c r="B3788" t="s">
        <v>25</v>
      </c>
      <c r="C3788" t="s">
        <v>58</v>
      </c>
      <c r="D3788" t="s">
        <v>143</v>
      </c>
      <c r="E3788" t="s">
        <v>50</v>
      </c>
      <c r="F3788" s="1">
        <v>42939</v>
      </c>
      <c r="G3788" s="1">
        <v>42947</v>
      </c>
      <c r="H3788">
        <v>1070</v>
      </c>
      <c r="I3788" t="str">
        <f>VLOOKUP(pipeline!D3788,account,2,FALSE)</f>
        <v>finance</v>
      </c>
      <c r="J3788">
        <f t="shared" si="2787"/>
        <v>1987</v>
      </c>
      <c r="K3788">
        <f t="shared" si="2788"/>
        <v>1698.2</v>
      </c>
      <c r="L3788">
        <f t="shared" si="2789"/>
        <v>3798</v>
      </c>
      <c r="M3788" t="str">
        <f t="shared" si="2790"/>
        <v>United States</v>
      </c>
      <c r="N3788">
        <f t="shared" si="2791"/>
        <v>0</v>
      </c>
      <c r="O3788" t="str">
        <f t="shared" si="2792"/>
        <v>GTX</v>
      </c>
      <c r="P3788">
        <f t="shared" si="2793"/>
        <v>1096</v>
      </c>
      <c r="Q3788" t="str">
        <f t="shared" si="2794"/>
        <v>Melvin Marxen</v>
      </c>
      <c r="R3788" t="str">
        <f t="shared" si="2795"/>
        <v>Central</v>
      </c>
    </row>
    <row r="3789" spans="1:18">
      <c r="A3789" t="s">
        <v>3953</v>
      </c>
      <c r="B3789" t="s">
        <v>13</v>
      </c>
      <c r="C3789" t="s">
        <v>56</v>
      </c>
      <c r="D3789" t="s">
        <v>621</v>
      </c>
      <c r="E3789" t="s">
        <v>50</v>
      </c>
      <c r="F3789" s="1">
        <v>42939</v>
      </c>
      <c r="G3789" s="1">
        <v>42941</v>
      </c>
      <c r="H3789">
        <v>57</v>
      </c>
      <c r="I3789" t="str">
        <f>VLOOKUP(pipeline!D3789,account,2,FALSE)</f>
        <v>services</v>
      </c>
      <c r="J3789">
        <f t="shared" si="2787"/>
        <v>1991</v>
      </c>
      <c r="K3789">
        <f t="shared" si="2788"/>
        <v>1012.72</v>
      </c>
      <c r="L3789">
        <f t="shared" si="2789"/>
        <v>3492</v>
      </c>
      <c r="M3789" t="str">
        <f t="shared" si="2790"/>
        <v>Germany</v>
      </c>
      <c r="N3789">
        <f t="shared" si="2791"/>
        <v>0</v>
      </c>
      <c r="O3789" t="str">
        <f t="shared" si="2792"/>
        <v>MG</v>
      </c>
      <c r="P3789">
        <f t="shared" si="2793"/>
        <v>55</v>
      </c>
      <c r="Q3789" t="str">
        <f t="shared" si="2794"/>
        <v>Celia Rouche</v>
      </c>
      <c r="R3789" t="str">
        <f t="shared" si="2795"/>
        <v>West</v>
      </c>
    </row>
    <row r="3790" spans="1:18">
      <c r="A3790" t="s">
        <v>3954</v>
      </c>
      <c r="B3790" t="s">
        <v>14</v>
      </c>
      <c r="C3790" t="s">
        <v>58</v>
      </c>
      <c r="D3790" t="s">
        <v>87</v>
      </c>
      <c r="E3790" t="s">
        <v>52</v>
      </c>
      <c r="F3790" s="1">
        <v>42939</v>
      </c>
      <c r="G3790" s="1">
        <v>42947</v>
      </c>
      <c r="H3790">
        <v>0</v>
      </c>
      <c r="I3790" t="str">
        <f>VLOOKUP(pipeline!D3790,account,2,FALSE)</f>
        <v>services</v>
      </c>
      <c r="J3790">
        <f t="shared" ref="J3790:J3795" si="2796">VLOOKUP(D3790,account,3,FALSE)</f>
        <v>1982</v>
      </c>
      <c r="K3790">
        <f t="shared" ref="K3790:K3795" si="2797">VLOOKUP(D3790,account,4,FALSE)</f>
        <v>792.46</v>
      </c>
      <c r="L3790">
        <f t="shared" ref="L3790:L3795" si="2798">VLOOKUP(D3790,account,5,FALSE)</f>
        <v>1299</v>
      </c>
      <c r="M3790" t="str">
        <f t="shared" ref="M3790:M3795" si="2799">VLOOKUP(D3790,account,6,FALSE)</f>
        <v>United States</v>
      </c>
      <c r="N3790">
        <f t="shared" ref="N3790:N3795" si="2800">VLOOKUP(D3790,accounts,7,FALSE)</f>
        <v>0</v>
      </c>
      <c r="O3790" t="str">
        <f t="shared" ref="O3790:O3795" si="2801">VLOOKUP(C3790,products,2,FALSE)</f>
        <v>GTX</v>
      </c>
      <c r="P3790">
        <f t="shared" ref="P3790:P3795" si="2802">VLOOKUP(C3790,products,3,FALSE)</f>
        <v>1096</v>
      </c>
      <c r="Q3790" t="str">
        <f t="shared" ref="Q3790:Q3795" si="2803">VLOOKUP(B3790,sales,2,FALSE)</f>
        <v>Celia Rouche</v>
      </c>
      <c r="R3790" t="str">
        <f t="shared" ref="R3790:R3795" si="2804">VLOOKUP(B3790,sales,3,FALSE)</f>
        <v>West</v>
      </c>
    </row>
    <row r="3791" spans="1:18">
      <c r="A3791" t="s">
        <v>3955</v>
      </c>
      <c r="B3791" t="s">
        <v>37</v>
      </c>
      <c r="C3791" t="s">
        <v>59</v>
      </c>
      <c r="D3791" t="s">
        <v>91</v>
      </c>
      <c r="E3791" t="s">
        <v>50</v>
      </c>
      <c r="F3791" s="1">
        <v>42939</v>
      </c>
      <c r="G3791" s="1">
        <v>42941</v>
      </c>
      <c r="H3791">
        <v>4824</v>
      </c>
      <c r="I3791" t="str">
        <f>VLOOKUP(pipeline!D3791,account,2,FALSE)</f>
        <v>retail</v>
      </c>
      <c r="J3791">
        <f t="shared" si="2796"/>
        <v>1989</v>
      </c>
      <c r="K3791">
        <f t="shared" si="2797"/>
        <v>1388.67</v>
      </c>
      <c r="L3791">
        <f t="shared" si="2798"/>
        <v>3583</v>
      </c>
      <c r="M3791" t="str">
        <f t="shared" si="2799"/>
        <v>United States</v>
      </c>
      <c r="N3791">
        <f t="shared" si="2800"/>
        <v>0</v>
      </c>
      <c r="O3791" t="str">
        <f t="shared" si="2801"/>
        <v>GTX</v>
      </c>
      <c r="P3791">
        <f t="shared" si="2802"/>
        <v>5482</v>
      </c>
      <c r="Q3791" t="str">
        <f t="shared" si="2803"/>
        <v>Summer Sewald</v>
      </c>
      <c r="R3791" t="str">
        <f t="shared" si="2804"/>
        <v>West</v>
      </c>
    </row>
    <row r="3792" spans="1:18">
      <c r="A3792" t="s">
        <v>3956</v>
      </c>
      <c r="B3792" t="s">
        <v>27</v>
      </c>
      <c r="C3792" t="s">
        <v>59</v>
      </c>
      <c r="D3792" t="s">
        <v>442</v>
      </c>
      <c r="E3792" t="s">
        <v>50</v>
      </c>
      <c r="F3792" s="1">
        <v>42939</v>
      </c>
      <c r="G3792" s="1">
        <v>43058</v>
      </c>
      <c r="H3792">
        <v>6049</v>
      </c>
      <c r="I3792" t="str">
        <f>VLOOKUP(pipeline!D3792,account,2,FALSE)</f>
        <v>retail</v>
      </c>
      <c r="J3792">
        <f t="shared" si="2796"/>
        <v>1988</v>
      </c>
      <c r="K3792">
        <f t="shared" si="2797"/>
        <v>1376.8</v>
      </c>
      <c r="L3792">
        <f t="shared" si="2798"/>
        <v>1165</v>
      </c>
      <c r="M3792" t="str">
        <f t="shared" si="2799"/>
        <v>Belgium</v>
      </c>
      <c r="N3792">
        <f t="shared" si="2800"/>
        <v>0</v>
      </c>
      <c r="O3792" t="str">
        <f t="shared" si="2801"/>
        <v>GTX</v>
      </c>
      <c r="P3792">
        <f t="shared" si="2802"/>
        <v>5482</v>
      </c>
      <c r="Q3792" t="str">
        <f t="shared" si="2803"/>
        <v>Melvin Marxen</v>
      </c>
      <c r="R3792" t="str">
        <f t="shared" si="2804"/>
        <v>Central</v>
      </c>
    </row>
    <row r="3793" spans="1:18">
      <c r="A3793" t="s">
        <v>3957</v>
      </c>
      <c r="B3793" t="s">
        <v>38</v>
      </c>
      <c r="C3793" t="s">
        <v>56</v>
      </c>
      <c r="D3793" t="s">
        <v>231</v>
      </c>
      <c r="E3793" t="s">
        <v>50</v>
      </c>
      <c r="F3793" s="1">
        <v>42939</v>
      </c>
      <c r="G3793" s="1">
        <v>42944</v>
      </c>
      <c r="H3793">
        <v>58</v>
      </c>
      <c r="I3793" t="str">
        <f>VLOOKUP(pipeline!D3793,account,2,FALSE)</f>
        <v>technolgy</v>
      </c>
      <c r="J3793">
        <f t="shared" si="2796"/>
        <v>2010</v>
      </c>
      <c r="K3793">
        <f t="shared" si="2797"/>
        <v>587.72</v>
      </c>
      <c r="L3793">
        <f t="shared" si="2798"/>
        <v>1501</v>
      </c>
      <c r="M3793" t="str">
        <f t="shared" si="2799"/>
        <v>United States</v>
      </c>
      <c r="N3793">
        <f t="shared" si="2800"/>
        <v>0</v>
      </c>
      <c r="O3793" t="str">
        <f t="shared" si="2801"/>
        <v>MG</v>
      </c>
      <c r="P3793">
        <f t="shared" si="2802"/>
        <v>55</v>
      </c>
      <c r="Q3793" t="str">
        <f t="shared" si="2803"/>
        <v>Summer Sewald</v>
      </c>
      <c r="R3793" t="str">
        <f t="shared" si="2804"/>
        <v>West</v>
      </c>
    </row>
    <row r="3794" spans="1:18">
      <c r="A3794" t="s">
        <v>3958</v>
      </c>
      <c r="B3794" t="s">
        <v>38</v>
      </c>
      <c r="C3794" t="s">
        <v>57</v>
      </c>
      <c r="D3794" t="s">
        <v>210</v>
      </c>
      <c r="E3794" t="s">
        <v>50</v>
      </c>
      <c r="F3794" s="1">
        <v>42939</v>
      </c>
      <c r="G3794" s="1">
        <v>42967</v>
      </c>
      <c r="H3794">
        <v>3335</v>
      </c>
      <c r="I3794" t="str">
        <f>VLOOKUP(pipeline!D3794,account,2,FALSE)</f>
        <v>technolgy</v>
      </c>
      <c r="J3794">
        <f t="shared" si="2796"/>
        <v>1980</v>
      </c>
      <c r="K3794">
        <f t="shared" si="2797"/>
        <v>7708.38</v>
      </c>
      <c r="L3794">
        <f t="shared" si="2798"/>
        <v>13756</v>
      </c>
      <c r="M3794" t="str">
        <f t="shared" si="2799"/>
        <v>United States</v>
      </c>
      <c r="N3794">
        <f t="shared" si="2800"/>
        <v>0</v>
      </c>
      <c r="O3794" t="str">
        <f t="shared" si="2801"/>
        <v>MG</v>
      </c>
      <c r="P3794">
        <f t="shared" si="2802"/>
        <v>3393</v>
      </c>
      <c r="Q3794" t="str">
        <f t="shared" si="2803"/>
        <v>Summer Sewald</v>
      </c>
      <c r="R3794" t="str">
        <f t="shared" si="2804"/>
        <v>West</v>
      </c>
    </row>
    <row r="3795" spans="1:18">
      <c r="A3795" t="s">
        <v>3959</v>
      </c>
      <c r="B3795" t="s">
        <v>39</v>
      </c>
      <c r="C3795" t="s">
        <v>58</v>
      </c>
      <c r="D3795" t="s">
        <v>231</v>
      </c>
      <c r="E3795" t="s">
        <v>52</v>
      </c>
      <c r="F3795" s="1">
        <v>42939</v>
      </c>
      <c r="G3795" s="1">
        <v>42946</v>
      </c>
      <c r="H3795">
        <v>0</v>
      </c>
      <c r="I3795" t="str">
        <f>VLOOKUP(pipeline!D3795,account,2,FALSE)</f>
        <v>technolgy</v>
      </c>
      <c r="J3795">
        <f t="shared" si="2796"/>
        <v>2010</v>
      </c>
      <c r="K3795">
        <f t="shared" si="2797"/>
        <v>587.72</v>
      </c>
      <c r="L3795">
        <f t="shared" si="2798"/>
        <v>1501</v>
      </c>
      <c r="M3795" t="str">
        <f t="shared" si="2799"/>
        <v>United States</v>
      </c>
      <c r="N3795">
        <f t="shared" si="2800"/>
        <v>0</v>
      </c>
      <c r="O3795" t="str">
        <f t="shared" si="2801"/>
        <v>GTX</v>
      </c>
      <c r="P3795">
        <f t="shared" si="2802"/>
        <v>1096</v>
      </c>
      <c r="Q3795" t="str">
        <f t="shared" si="2803"/>
        <v>Summer Sewald</v>
      </c>
      <c r="R3795" t="str">
        <f t="shared" si="2804"/>
        <v>West</v>
      </c>
    </row>
    <row r="3796" spans="1:18">
      <c r="A3796" t="s">
        <v>3960</v>
      </c>
      <c r="B3796" t="s">
        <v>15</v>
      </c>
      <c r="C3796" t="s">
        <v>60</v>
      </c>
      <c r="D3796" t="s">
        <v>155</v>
      </c>
      <c r="E3796" t="s">
        <v>53</v>
      </c>
      <c r="F3796" s="1">
        <v>42939</v>
      </c>
      <c r="I3796" t="str">
        <f>VLOOKUP(pipeline!D3796,account,2,FALSE)</f>
        <v>technolgy</v>
      </c>
      <c r="J3796">
        <f t="shared" ref="J3796:J3801" si="2805">VLOOKUP(D3796,account,3,FALSE)</f>
        <v>1983</v>
      </c>
      <c r="K3796">
        <f t="shared" ref="K3796:K3801" si="2806">VLOOKUP(D3796,account,4,FALSE)</f>
        <v>1008.06</v>
      </c>
      <c r="L3796">
        <f t="shared" ref="L3796:L3801" si="2807">VLOOKUP(D3796,account,5,FALSE)</f>
        <v>1238</v>
      </c>
      <c r="M3796" t="str">
        <f t="shared" ref="M3796:M3801" si="2808">VLOOKUP(D3796,account,6,FALSE)</f>
        <v>United States</v>
      </c>
      <c r="N3796">
        <f t="shared" ref="N3796:N3801" si="2809">VLOOKUP(D3796,accounts,7,FALSE)</f>
        <v>0</v>
      </c>
      <c r="O3796" t="str">
        <f t="shared" ref="O3796:O3801" si="2810">VLOOKUP(C3796,products,2,FALSE)</f>
        <v>GTK</v>
      </c>
      <c r="P3796">
        <f t="shared" ref="P3796:P3806" si="2811">VLOOKUP(C3796,products,3,FALSE)</f>
        <v>26768</v>
      </c>
      <c r="Q3796" t="str">
        <f t="shared" ref="Q3796:Q3806" si="2812">VLOOKUP(B3796,sales,2,FALSE)</f>
        <v>Celia Rouche</v>
      </c>
      <c r="R3796" t="str">
        <f t="shared" ref="R3796:R3806" si="2813">VLOOKUP(B3796,sales,3,FALSE)</f>
        <v>West</v>
      </c>
    </row>
    <row r="3797" spans="1:18">
      <c r="A3797" t="s">
        <v>3961</v>
      </c>
      <c r="B3797" t="s">
        <v>28</v>
      </c>
      <c r="C3797" t="s">
        <v>58</v>
      </c>
      <c r="D3797" t="s">
        <v>208</v>
      </c>
      <c r="E3797" t="s">
        <v>52</v>
      </c>
      <c r="F3797" s="1">
        <v>42939</v>
      </c>
      <c r="G3797" s="1">
        <v>42941</v>
      </c>
      <c r="H3797">
        <v>0</v>
      </c>
      <c r="I3797" t="str">
        <f>VLOOKUP(pipeline!D3797,account,2,FALSE)</f>
        <v>software</v>
      </c>
      <c r="J3797">
        <f t="shared" si="2805"/>
        <v>1982</v>
      </c>
      <c r="K3797">
        <f t="shared" si="2806"/>
        <v>4618</v>
      </c>
      <c r="L3797">
        <f t="shared" si="2807"/>
        <v>10083</v>
      </c>
      <c r="M3797" t="str">
        <f t="shared" si="2808"/>
        <v>United States</v>
      </c>
      <c r="N3797">
        <f t="shared" si="2809"/>
        <v>0</v>
      </c>
      <c r="O3797" t="str">
        <f t="shared" si="2810"/>
        <v>GTX</v>
      </c>
      <c r="P3797">
        <f t="shared" si="2811"/>
        <v>1096</v>
      </c>
      <c r="Q3797" t="str">
        <f t="shared" si="2812"/>
        <v>Melvin Marxen</v>
      </c>
      <c r="R3797" t="str">
        <f t="shared" si="2813"/>
        <v>Central</v>
      </c>
    </row>
    <row r="3798" spans="1:18">
      <c r="A3798" t="s">
        <v>3962</v>
      </c>
      <c r="B3798" t="s">
        <v>28</v>
      </c>
      <c r="C3798" t="s">
        <v>58</v>
      </c>
      <c r="D3798" t="s">
        <v>184</v>
      </c>
      <c r="E3798" t="s">
        <v>50</v>
      </c>
      <c r="F3798" s="1">
        <v>42939</v>
      </c>
      <c r="G3798" s="1">
        <v>42954</v>
      </c>
      <c r="H3798">
        <v>1006</v>
      </c>
      <c r="I3798" t="str">
        <f>VLOOKUP(pipeline!D3798,account,2,FALSE)</f>
        <v>retail</v>
      </c>
      <c r="J3798">
        <f t="shared" si="2805"/>
        <v>1995</v>
      </c>
      <c r="K3798">
        <f t="shared" si="2806"/>
        <v>332.43</v>
      </c>
      <c r="L3798">
        <f t="shared" si="2807"/>
        <v>799</v>
      </c>
      <c r="M3798" t="str">
        <f t="shared" si="2808"/>
        <v>United States</v>
      </c>
      <c r="N3798">
        <f t="shared" si="2809"/>
        <v>0</v>
      </c>
      <c r="O3798" t="str">
        <f t="shared" si="2810"/>
        <v>GTX</v>
      </c>
      <c r="P3798">
        <f t="shared" si="2811"/>
        <v>1096</v>
      </c>
      <c r="Q3798" t="str">
        <f t="shared" si="2812"/>
        <v>Melvin Marxen</v>
      </c>
      <c r="R3798" t="str">
        <f t="shared" si="2813"/>
        <v>Central</v>
      </c>
    </row>
    <row r="3799" spans="1:18">
      <c r="A3799" t="s">
        <v>3963</v>
      </c>
      <c r="B3799" t="s">
        <v>28</v>
      </c>
      <c r="C3799" t="s">
        <v>57</v>
      </c>
      <c r="D3799" t="s">
        <v>442</v>
      </c>
      <c r="E3799" t="s">
        <v>50</v>
      </c>
      <c r="F3799" s="1">
        <v>42939</v>
      </c>
      <c r="G3799" s="1">
        <v>42949</v>
      </c>
      <c r="H3799">
        <v>3367</v>
      </c>
      <c r="I3799" t="str">
        <f>VLOOKUP(pipeline!D3799,account,2,FALSE)</f>
        <v>retail</v>
      </c>
      <c r="J3799">
        <f t="shared" si="2805"/>
        <v>1988</v>
      </c>
      <c r="K3799">
        <f t="shared" si="2806"/>
        <v>1376.8</v>
      </c>
      <c r="L3799">
        <f t="shared" si="2807"/>
        <v>1165</v>
      </c>
      <c r="M3799" t="str">
        <f t="shared" si="2808"/>
        <v>Belgium</v>
      </c>
      <c r="N3799">
        <f t="shared" si="2809"/>
        <v>0</v>
      </c>
      <c r="O3799" t="str">
        <f t="shared" si="2810"/>
        <v>MG</v>
      </c>
      <c r="P3799">
        <f t="shared" si="2811"/>
        <v>3393</v>
      </c>
      <c r="Q3799" t="str">
        <f t="shared" si="2812"/>
        <v>Melvin Marxen</v>
      </c>
      <c r="R3799" t="str">
        <f t="shared" si="2813"/>
        <v>Central</v>
      </c>
    </row>
    <row r="3800" spans="1:18">
      <c r="A3800" t="s">
        <v>3964</v>
      </c>
      <c r="B3800" t="s">
        <v>40</v>
      </c>
      <c r="C3800" t="s">
        <v>55</v>
      </c>
      <c r="D3800" t="s">
        <v>103</v>
      </c>
      <c r="E3800" t="s">
        <v>52</v>
      </c>
      <c r="F3800" s="1">
        <v>42939</v>
      </c>
      <c r="G3800" s="1">
        <v>43049</v>
      </c>
      <c r="H3800">
        <v>0</v>
      </c>
      <c r="I3800" t="str">
        <f>VLOOKUP(pipeline!D3800,account,2,FALSE)</f>
        <v>employment</v>
      </c>
      <c r="J3800">
        <f t="shared" si="2805"/>
        <v>1988</v>
      </c>
      <c r="K3800">
        <f t="shared" si="2806"/>
        <v>2059.9</v>
      </c>
      <c r="L3800">
        <f t="shared" si="2807"/>
        <v>3644</v>
      </c>
      <c r="M3800" t="str">
        <f t="shared" si="2808"/>
        <v>United States</v>
      </c>
      <c r="N3800">
        <f t="shared" si="2809"/>
        <v>0</v>
      </c>
      <c r="O3800" t="str">
        <f t="shared" si="2810"/>
        <v>GTX</v>
      </c>
      <c r="P3800">
        <f t="shared" si="2811"/>
        <v>550</v>
      </c>
      <c r="Q3800" t="str">
        <f t="shared" si="2812"/>
        <v>Summer Sewald</v>
      </c>
      <c r="R3800" t="str">
        <f t="shared" si="2813"/>
        <v>West</v>
      </c>
    </row>
    <row r="3801" spans="1:18">
      <c r="A3801" t="s">
        <v>3965</v>
      </c>
      <c r="B3801" t="s">
        <v>40</v>
      </c>
      <c r="C3801" t="s">
        <v>58</v>
      </c>
      <c r="D3801" t="s">
        <v>101</v>
      </c>
      <c r="E3801" t="s">
        <v>52</v>
      </c>
      <c r="F3801" s="1">
        <v>42939</v>
      </c>
      <c r="G3801" s="1">
        <v>42944</v>
      </c>
      <c r="H3801">
        <v>0</v>
      </c>
      <c r="I3801" t="str">
        <f>VLOOKUP(pipeline!D3801,account,2,FALSE)</f>
        <v>telecommunications</v>
      </c>
      <c r="J3801">
        <f t="shared" si="2805"/>
        <v>1999</v>
      </c>
      <c r="K3801">
        <f t="shared" si="2806"/>
        <v>1699.85</v>
      </c>
      <c r="L3801">
        <f t="shared" si="2807"/>
        <v>5108</v>
      </c>
      <c r="M3801" t="str">
        <f t="shared" si="2808"/>
        <v>United States</v>
      </c>
      <c r="N3801">
        <f t="shared" si="2809"/>
        <v>0</v>
      </c>
      <c r="O3801" t="str">
        <f t="shared" si="2810"/>
        <v>GTX</v>
      </c>
      <c r="P3801">
        <f t="shared" si="2811"/>
        <v>1096</v>
      </c>
      <c r="Q3801" t="str">
        <f t="shared" si="2812"/>
        <v>Summer Sewald</v>
      </c>
      <c r="R3801" t="str">
        <f t="shared" si="2813"/>
        <v>West</v>
      </c>
    </row>
    <row r="3802" spans="1:18">
      <c r="A3802" t="s">
        <v>3966</v>
      </c>
      <c r="B3802" t="s">
        <v>22</v>
      </c>
      <c r="C3802" t="s">
        <v>56</v>
      </c>
      <c r="D3802" t="s">
        <v>198</v>
      </c>
      <c r="E3802" t="s">
        <v>52</v>
      </c>
      <c r="F3802" s="1">
        <v>42939</v>
      </c>
      <c r="G3802" s="1">
        <v>42953</v>
      </c>
      <c r="H3802">
        <v>0</v>
      </c>
      <c r="I3802" t="str">
        <f>VLOOKUP(pipeline!D3802,account,2,FALSE)</f>
        <v>employment</v>
      </c>
      <c r="J3802">
        <f>VLOOKUP(D3802,account,3,FALSE)</f>
        <v>1997</v>
      </c>
      <c r="K3802">
        <f>VLOOKUP(D3802,account,4,FALSE)</f>
        <v>291.27</v>
      </c>
      <c r="L3802">
        <f>VLOOKUP(D3802,account,5,FALSE)</f>
        <v>586</v>
      </c>
      <c r="M3802" t="str">
        <f>VLOOKUP(D3802,account,6,FALSE)</f>
        <v>United States</v>
      </c>
      <c r="N3802">
        <f>VLOOKUP(D3802,accounts,7,FALSE)</f>
        <v>0</v>
      </c>
      <c r="O3802" t="str">
        <f>VLOOKUP(C3802,products,2,FALSE)</f>
        <v>MG</v>
      </c>
      <c r="P3802">
        <f t="shared" si="2811"/>
        <v>55</v>
      </c>
      <c r="Q3802" t="str">
        <f t="shared" si="2812"/>
        <v>Dustin Brinkmann</v>
      </c>
      <c r="R3802" t="str">
        <f t="shared" si="2813"/>
        <v>Central</v>
      </c>
    </row>
    <row r="3803" spans="1:18">
      <c r="A3803" t="s">
        <v>3967</v>
      </c>
      <c r="B3803" t="s">
        <v>29</v>
      </c>
      <c r="C3803" t="s">
        <v>58</v>
      </c>
      <c r="D3803" t="s">
        <v>124</v>
      </c>
      <c r="E3803" t="s">
        <v>53</v>
      </c>
      <c r="F3803" s="1">
        <v>42939</v>
      </c>
      <c r="I3803" t="str">
        <f>VLOOKUP(pipeline!D3803,account,2,FALSE)</f>
        <v>entertainment</v>
      </c>
      <c r="J3803">
        <f>VLOOKUP(D3803,account,3,FALSE)</f>
        <v>1989</v>
      </c>
      <c r="K3803">
        <f>VLOOKUP(D3803,account,4,FALSE)</f>
        <v>3838.39</v>
      </c>
      <c r="L3803">
        <f>VLOOKUP(D3803,account,5,FALSE)</f>
        <v>8274</v>
      </c>
      <c r="M3803" t="str">
        <f>VLOOKUP(D3803,account,6,FALSE)</f>
        <v>United States</v>
      </c>
      <c r="N3803">
        <f>VLOOKUP(D3803,accounts,7,FALSE)</f>
        <v>0</v>
      </c>
      <c r="O3803" t="str">
        <f>VLOOKUP(C3803,products,2,FALSE)</f>
        <v>GTX</v>
      </c>
      <c r="P3803">
        <f t="shared" si="2811"/>
        <v>1096</v>
      </c>
      <c r="Q3803" t="str">
        <f t="shared" si="2812"/>
        <v>Melvin Marxen</v>
      </c>
      <c r="R3803" t="str">
        <f t="shared" si="2813"/>
        <v>Central</v>
      </c>
    </row>
    <row r="3804" spans="1:18">
      <c r="A3804" t="s">
        <v>3968</v>
      </c>
      <c r="B3804" t="s">
        <v>29</v>
      </c>
      <c r="C3804" t="s">
        <v>58</v>
      </c>
      <c r="D3804" t="s">
        <v>82</v>
      </c>
      <c r="E3804" t="s">
        <v>52</v>
      </c>
      <c r="F3804" s="1">
        <v>42939</v>
      </c>
      <c r="G3804" s="1">
        <v>42941</v>
      </c>
      <c r="H3804">
        <v>0</v>
      </c>
      <c r="I3804" t="str">
        <f>VLOOKUP(pipeline!D3804,account,2,FALSE)</f>
        <v>retail</v>
      </c>
      <c r="J3804">
        <f>VLOOKUP(D3804,account,3,FALSE)</f>
        <v>2001</v>
      </c>
      <c r="K3804">
        <f>VLOOKUP(D3804,account,4,FALSE)</f>
        <v>718.62</v>
      </c>
      <c r="L3804">
        <f>VLOOKUP(D3804,account,5,FALSE)</f>
        <v>2448</v>
      </c>
      <c r="M3804" t="str">
        <f>VLOOKUP(D3804,account,6,FALSE)</f>
        <v>United States</v>
      </c>
      <c r="N3804">
        <f>VLOOKUP(D3804,accounts,7,FALSE)</f>
        <v>0</v>
      </c>
      <c r="O3804" t="str">
        <f>VLOOKUP(C3804,products,2,FALSE)</f>
        <v>GTX</v>
      </c>
      <c r="P3804">
        <f t="shared" si="2811"/>
        <v>1096</v>
      </c>
      <c r="Q3804" t="str">
        <f t="shared" si="2812"/>
        <v>Melvin Marxen</v>
      </c>
      <c r="R3804" t="str">
        <f t="shared" si="2813"/>
        <v>Central</v>
      </c>
    </row>
    <row r="3805" spans="1:18">
      <c r="A3805" t="s">
        <v>3969</v>
      </c>
      <c r="B3805" t="s">
        <v>35</v>
      </c>
      <c r="C3805" t="s">
        <v>55</v>
      </c>
      <c r="D3805" t="s">
        <v>124</v>
      </c>
      <c r="E3805" t="s">
        <v>50</v>
      </c>
      <c r="F3805" s="1">
        <v>42939</v>
      </c>
      <c r="G3805" s="1">
        <v>42947</v>
      </c>
      <c r="H3805">
        <v>494</v>
      </c>
      <c r="I3805" t="str">
        <f>VLOOKUP(pipeline!D3805,account,2,FALSE)</f>
        <v>entertainment</v>
      </c>
      <c r="J3805">
        <f>VLOOKUP(D3805,account,3,FALSE)</f>
        <v>1989</v>
      </c>
      <c r="K3805">
        <f>VLOOKUP(D3805,account,4,FALSE)</f>
        <v>3838.39</v>
      </c>
      <c r="L3805">
        <f>VLOOKUP(D3805,account,5,FALSE)</f>
        <v>8274</v>
      </c>
      <c r="M3805" t="str">
        <f>VLOOKUP(D3805,account,6,FALSE)</f>
        <v>United States</v>
      </c>
      <c r="N3805">
        <f>VLOOKUP(D3805,accounts,7,FALSE)</f>
        <v>0</v>
      </c>
      <c r="O3805" t="str">
        <f>VLOOKUP(C3805,products,2,FALSE)</f>
        <v>GTX</v>
      </c>
      <c r="P3805">
        <f t="shared" si="2811"/>
        <v>550</v>
      </c>
      <c r="Q3805" t="str">
        <f t="shared" si="2812"/>
        <v>Rocco Neubert</v>
      </c>
      <c r="R3805" t="str">
        <f t="shared" si="2813"/>
        <v>East</v>
      </c>
    </row>
    <row r="3806" spans="1:18">
      <c r="A3806" t="s">
        <v>3970</v>
      </c>
      <c r="B3806" t="s">
        <v>23</v>
      </c>
      <c r="C3806" t="s">
        <v>58</v>
      </c>
      <c r="D3806" t="s">
        <v>191</v>
      </c>
      <c r="E3806" t="s">
        <v>53</v>
      </c>
      <c r="F3806" s="1">
        <v>42939</v>
      </c>
      <c r="I3806" t="str">
        <f>VLOOKUP(pipeline!D3806,account,2,FALSE)</f>
        <v>retail</v>
      </c>
      <c r="J3806">
        <f>VLOOKUP(D3806,account,3,FALSE)</f>
        <v>2004</v>
      </c>
      <c r="K3806">
        <f>VLOOKUP(D3806,account,4,FALSE)</f>
        <v>702.72</v>
      </c>
      <c r="L3806">
        <f>VLOOKUP(D3806,account,5,FALSE)</f>
        <v>1831</v>
      </c>
      <c r="M3806" t="str">
        <f>VLOOKUP(D3806,account,6,FALSE)</f>
        <v>United States</v>
      </c>
      <c r="N3806">
        <f>VLOOKUP(D3806,accounts,7,FALSE)</f>
        <v>0</v>
      </c>
      <c r="O3806" t="str">
        <f>VLOOKUP(C3806,products,2,FALSE)</f>
        <v>GTX</v>
      </c>
      <c r="P3806">
        <f t="shared" si="2811"/>
        <v>1096</v>
      </c>
      <c r="Q3806" t="str">
        <f t="shared" si="2812"/>
        <v>Dustin Brinkmann</v>
      </c>
      <c r="R3806" t="str">
        <f t="shared" si="2813"/>
        <v>Central</v>
      </c>
    </row>
    <row r="3807" spans="1:18">
      <c r="A3807" t="s">
        <v>3971</v>
      </c>
      <c r="B3807" t="s">
        <v>23</v>
      </c>
      <c r="C3807" t="s">
        <v>56</v>
      </c>
      <c r="D3807" t="s">
        <v>108</v>
      </c>
      <c r="E3807" t="s">
        <v>52</v>
      </c>
      <c r="F3807" s="1">
        <v>42939</v>
      </c>
      <c r="G3807" s="1">
        <v>42944</v>
      </c>
      <c r="H3807">
        <v>0</v>
      </c>
      <c r="I3807" t="str">
        <f>VLOOKUP(pipeline!D3807,account,2,FALSE)</f>
        <v>telecommunications</v>
      </c>
      <c r="J3807">
        <f t="shared" ref="J3807:J3812" si="2814">VLOOKUP(D3807,account,3,FALSE)</f>
        <v>1988</v>
      </c>
      <c r="K3807">
        <f t="shared" ref="K3807:K3812" si="2815">VLOOKUP(D3807,account,4,FALSE)</f>
        <v>5266.09</v>
      </c>
      <c r="L3807">
        <f t="shared" ref="L3807:L3812" si="2816">VLOOKUP(D3807,account,5,FALSE)</f>
        <v>8595</v>
      </c>
      <c r="M3807" t="str">
        <f t="shared" ref="M3807:M3812" si="2817">VLOOKUP(D3807,account,6,FALSE)</f>
        <v>United States</v>
      </c>
      <c r="N3807" t="str">
        <f t="shared" ref="N3807:N3812" si="2818">VLOOKUP(D3807,accounts,7,FALSE)</f>
        <v>Sonron</v>
      </c>
      <c r="O3807" t="str">
        <f t="shared" ref="O3807:O3812" si="2819">VLOOKUP(C3807,products,2,FALSE)</f>
        <v>MG</v>
      </c>
      <c r="P3807">
        <f t="shared" ref="P3807:P3812" si="2820">VLOOKUP(C3807,products,3,FALSE)</f>
        <v>55</v>
      </c>
      <c r="Q3807" t="str">
        <f t="shared" ref="Q3807:Q3812" si="2821">VLOOKUP(B3807,sales,2,FALSE)</f>
        <v>Dustin Brinkmann</v>
      </c>
      <c r="R3807" t="str">
        <f t="shared" ref="R3807:R3812" si="2822">VLOOKUP(B3807,sales,3,FALSE)</f>
        <v>Central</v>
      </c>
    </row>
    <row r="3808" spans="1:18">
      <c r="A3808" t="s">
        <v>3972</v>
      </c>
      <c r="B3808" t="s">
        <v>23</v>
      </c>
      <c r="C3808" t="s">
        <v>57</v>
      </c>
      <c r="D3808" t="s">
        <v>95</v>
      </c>
      <c r="E3808" t="s">
        <v>52</v>
      </c>
      <c r="F3808" s="1">
        <v>42939</v>
      </c>
      <c r="G3808" s="1">
        <v>42983</v>
      </c>
      <c r="H3808">
        <v>0</v>
      </c>
      <c r="I3808" t="str">
        <f>VLOOKUP(pipeline!D3808,account,2,FALSE)</f>
        <v>medical</v>
      </c>
      <c r="J3808">
        <f t="shared" si="2814"/>
        <v>1984</v>
      </c>
      <c r="K3808">
        <f t="shared" si="2815"/>
        <v>441.08</v>
      </c>
      <c r="L3808">
        <f t="shared" si="2816"/>
        <v>1210</v>
      </c>
      <c r="M3808" t="str">
        <f t="shared" si="2817"/>
        <v>United States</v>
      </c>
      <c r="N3808">
        <f t="shared" si="2818"/>
        <v>0</v>
      </c>
      <c r="O3808" t="str">
        <f t="shared" si="2819"/>
        <v>MG</v>
      </c>
      <c r="P3808">
        <f t="shared" si="2820"/>
        <v>3393</v>
      </c>
      <c r="Q3808" t="str">
        <f t="shared" si="2821"/>
        <v>Dustin Brinkmann</v>
      </c>
      <c r="R3808" t="str">
        <f t="shared" si="2822"/>
        <v>Central</v>
      </c>
    </row>
    <row r="3809" spans="1:18">
      <c r="A3809" t="s">
        <v>3973</v>
      </c>
      <c r="B3809" t="s">
        <v>10</v>
      </c>
      <c r="C3809" t="s">
        <v>56</v>
      </c>
      <c r="D3809" t="s">
        <v>248</v>
      </c>
      <c r="E3809" t="s">
        <v>50</v>
      </c>
      <c r="F3809" s="1">
        <v>42939</v>
      </c>
      <c r="G3809" s="1">
        <v>42979</v>
      </c>
      <c r="H3809">
        <v>54</v>
      </c>
      <c r="I3809" t="str">
        <f>VLOOKUP(pipeline!D3809,account,2,FALSE)</f>
        <v>telecommunications</v>
      </c>
      <c r="J3809">
        <f t="shared" si="2814"/>
        <v>1994</v>
      </c>
      <c r="K3809">
        <f t="shared" si="2815"/>
        <v>6395.05</v>
      </c>
      <c r="L3809">
        <f t="shared" si="2816"/>
        <v>20275</v>
      </c>
      <c r="M3809" t="str">
        <f t="shared" si="2817"/>
        <v>United States</v>
      </c>
      <c r="N3809">
        <f t="shared" si="2818"/>
        <v>0</v>
      </c>
      <c r="O3809" t="str">
        <f t="shared" si="2819"/>
        <v>MG</v>
      </c>
      <c r="P3809">
        <f t="shared" si="2820"/>
        <v>55</v>
      </c>
      <c r="Q3809" t="str">
        <f t="shared" si="2821"/>
        <v>Cara Losch</v>
      </c>
      <c r="R3809" t="str">
        <f t="shared" si="2822"/>
        <v>East</v>
      </c>
    </row>
    <row r="3810" spans="1:18">
      <c r="A3810" t="s">
        <v>3974</v>
      </c>
      <c r="B3810" t="s">
        <v>10</v>
      </c>
      <c r="C3810" t="s">
        <v>56</v>
      </c>
      <c r="D3810" t="s">
        <v>174</v>
      </c>
      <c r="E3810" t="s">
        <v>50</v>
      </c>
      <c r="F3810" s="1">
        <v>42939</v>
      </c>
      <c r="G3810" s="1">
        <v>42953</v>
      </c>
      <c r="H3810">
        <v>48</v>
      </c>
      <c r="I3810" t="str">
        <f>VLOOKUP(pipeline!D3810,account,2,FALSE)</f>
        <v>software</v>
      </c>
      <c r="J3810">
        <f t="shared" si="2814"/>
        <v>1982</v>
      </c>
      <c r="K3810">
        <f t="shared" si="2815"/>
        <v>11698.03</v>
      </c>
      <c r="L3810">
        <f t="shared" si="2816"/>
        <v>34288</v>
      </c>
      <c r="M3810" t="str">
        <f t="shared" si="2817"/>
        <v>United States</v>
      </c>
      <c r="N3810">
        <f t="shared" si="2818"/>
        <v>0</v>
      </c>
      <c r="O3810" t="str">
        <f t="shared" si="2819"/>
        <v>MG</v>
      </c>
      <c r="P3810">
        <f t="shared" si="2820"/>
        <v>55</v>
      </c>
      <c r="Q3810" t="str">
        <f t="shared" si="2821"/>
        <v>Cara Losch</v>
      </c>
      <c r="R3810" t="str">
        <f t="shared" si="2822"/>
        <v>East</v>
      </c>
    </row>
    <row r="3811" spans="1:18">
      <c r="A3811" t="s">
        <v>3975</v>
      </c>
      <c r="B3811" t="s">
        <v>10</v>
      </c>
      <c r="C3811" t="s">
        <v>57</v>
      </c>
      <c r="D3811" t="s">
        <v>381</v>
      </c>
      <c r="E3811" t="s">
        <v>50</v>
      </c>
      <c r="F3811" s="1">
        <v>42939</v>
      </c>
      <c r="G3811" s="1">
        <v>42990</v>
      </c>
      <c r="H3811">
        <v>2855</v>
      </c>
      <c r="I3811" t="str">
        <f>VLOOKUP(pipeline!D3811,account,2,FALSE)</f>
        <v>marketing</v>
      </c>
      <c r="J3811">
        <f t="shared" si="2814"/>
        <v>1999</v>
      </c>
      <c r="K3811">
        <f t="shared" si="2815"/>
        <v>1197.44</v>
      </c>
      <c r="L3811">
        <f t="shared" si="2816"/>
        <v>2570</v>
      </c>
      <c r="M3811" t="str">
        <f t="shared" si="2817"/>
        <v>United States</v>
      </c>
      <c r="N3811">
        <f t="shared" si="2818"/>
        <v>0</v>
      </c>
      <c r="O3811" t="str">
        <f t="shared" si="2819"/>
        <v>MG</v>
      </c>
      <c r="P3811">
        <f t="shared" si="2820"/>
        <v>3393</v>
      </c>
      <c r="Q3811" t="str">
        <f t="shared" si="2821"/>
        <v>Cara Losch</v>
      </c>
      <c r="R3811" t="str">
        <f t="shared" si="2822"/>
        <v>East</v>
      </c>
    </row>
    <row r="3812" spans="1:18">
      <c r="A3812" t="s">
        <v>3976</v>
      </c>
      <c r="B3812" t="s">
        <v>11</v>
      </c>
      <c r="C3812" t="s">
        <v>55</v>
      </c>
      <c r="D3812" t="s">
        <v>191</v>
      </c>
      <c r="E3812" t="s">
        <v>50</v>
      </c>
      <c r="F3812" s="1">
        <v>42939</v>
      </c>
      <c r="G3812" s="1">
        <v>42946</v>
      </c>
      <c r="H3812">
        <v>538</v>
      </c>
      <c r="I3812" t="str">
        <f>VLOOKUP(pipeline!D3812,account,2,FALSE)</f>
        <v>retail</v>
      </c>
      <c r="J3812">
        <f t="shared" si="2814"/>
        <v>2004</v>
      </c>
      <c r="K3812">
        <f t="shared" si="2815"/>
        <v>702.72</v>
      </c>
      <c r="L3812">
        <f t="shared" si="2816"/>
        <v>1831</v>
      </c>
      <c r="M3812" t="str">
        <f t="shared" si="2817"/>
        <v>United States</v>
      </c>
      <c r="N3812">
        <f t="shared" si="2818"/>
        <v>0</v>
      </c>
      <c r="O3812" t="str">
        <f t="shared" si="2819"/>
        <v>GTX</v>
      </c>
      <c r="P3812">
        <f t="shared" si="2820"/>
        <v>550</v>
      </c>
      <c r="Q3812" t="str">
        <f t="shared" si="2821"/>
        <v>Cara Losch</v>
      </c>
      <c r="R3812" t="str">
        <f t="shared" si="2822"/>
        <v>East</v>
      </c>
    </row>
    <row r="3813" spans="1:18">
      <c r="A3813" t="s">
        <v>3977</v>
      </c>
      <c r="B3813" t="s">
        <v>41</v>
      </c>
      <c r="C3813" t="s">
        <v>59</v>
      </c>
      <c r="D3813" t="s">
        <v>91</v>
      </c>
      <c r="E3813" t="s">
        <v>52</v>
      </c>
      <c r="F3813" s="1">
        <v>42939</v>
      </c>
      <c r="G3813" s="1">
        <v>43007</v>
      </c>
      <c r="H3813">
        <v>0</v>
      </c>
      <c r="I3813" t="str">
        <f>VLOOKUP(pipeline!D3813,account,2,FALSE)</f>
        <v>retail</v>
      </c>
      <c r="J3813">
        <f t="shared" ref="J3813:J3820" si="2823">VLOOKUP(D3813,account,3,FALSE)</f>
        <v>1989</v>
      </c>
      <c r="K3813">
        <f t="shared" ref="K3813:K3820" si="2824">VLOOKUP(D3813,account,4,FALSE)</f>
        <v>1388.67</v>
      </c>
      <c r="L3813">
        <f t="shared" ref="L3813:L3820" si="2825">VLOOKUP(D3813,account,5,FALSE)</f>
        <v>3583</v>
      </c>
      <c r="M3813" t="str">
        <f t="shared" ref="M3813:M3820" si="2826">VLOOKUP(D3813,account,6,FALSE)</f>
        <v>United States</v>
      </c>
      <c r="N3813">
        <f t="shared" ref="N3813:N3820" si="2827">VLOOKUP(D3813,accounts,7,FALSE)</f>
        <v>0</v>
      </c>
      <c r="O3813" t="str">
        <f t="shared" ref="O3813:O3820" si="2828">VLOOKUP(C3813,products,2,FALSE)</f>
        <v>GTX</v>
      </c>
      <c r="P3813">
        <f t="shared" ref="P3813:P3830" si="2829">VLOOKUP(C3813,products,3,FALSE)</f>
        <v>5482</v>
      </c>
      <c r="Q3813" t="str">
        <f t="shared" ref="Q3813:Q3830" si="2830">VLOOKUP(B3813,sales,2,FALSE)</f>
        <v>Summer Sewald</v>
      </c>
      <c r="R3813" t="str">
        <f t="shared" ref="R3813:R3830" si="2831">VLOOKUP(B3813,sales,3,FALSE)</f>
        <v>West</v>
      </c>
    </row>
    <row r="3814" spans="1:18">
      <c r="A3814" t="s">
        <v>3978</v>
      </c>
      <c r="B3814" t="s">
        <v>19</v>
      </c>
      <c r="C3814" t="s">
        <v>59</v>
      </c>
      <c r="D3814" t="s">
        <v>106</v>
      </c>
      <c r="E3814" t="s">
        <v>53</v>
      </c>
      <c r="F3814" s="1">
        <v>42940</v>
      </c>
      <c r="I3814" t="str">
        <f>VLOOKUP(pipeline!D3814,account,2,FALSE)</f>
        <v>software</v>
      </c>
      <c r="J3814">
        <f t="shared" si="2823"/>
        <v>1996</v>
      </c>
      <c r="K3814">
        <f t="shared" si="2824"/>
        <v>6354.87</v>
      </c>
      <c r="L3814">
        <f t="shared" si="2825"/>
        <v>16780</v>
      </c>
      <c r="M3814" t="str">
        <f t="shared" si="2826"/>
        <v>United States</v>
      </c>
      <c r="N3814" t="str">
        <f t="shared" si="2827"/>
        <v>Bubba Gump</v>
      </c>
      <c r="O3814" t="str">
        <f t="shared" si="2828"/>
        <v>GTX</v>
      </c>
      <c r="P3814">
        <f t="shared" si="2829"/>
        <v>5482</v>
      </c>
      <c r="Q3814" t="str">
        <f t="shared" si="2830"/>
        <v>Dustin Brinkmann</v>
      </c>
      <c r="R3814" t="str">
        <f t="shared" si="2831"/>
        <v>Central</v>
      </c>
    </row>
    <row r="3815" spans="1:18">
      <c r="A3815" t="s">
        <v>3979</v>
      </c>
      <c r="B3815" t="s">
        <v>19</v>
      </c>
      <c r="C3815" t="s">
        <v>59</v>
      </c>
      <c r="D3815" t="s">
        <v>241</v>
      </c>
      <c r="E3815" t="s">
        <v>52</v>
      </c>
      <c r="F3815" s="1">
        <v>42940</v>
      </c>
      <c r="G3815" s="1">
        <v>42981</v>
      </c>
      <c r="H3815">
        <v>0</v>
      </c>
      <c r="I3815" t="str">
        <f>VLOOKUP(pipeline!D3815,account,2,FALSE)</f>
        <v>finance</v>
      </c>
      <c r="J3815">
        <f t="shared" si="2823"/>
        <v>1991</v>
      </c>
      <c r="K3815">
        <f t="shared" si="2824"/>
        <v>2819.5</v>
      </c>
      <c r="L3815">
        <f t="shared" si="2825"/>
        <v>7227</v>
      </c>
      <c r="M3815" t="str">
        <f t="shared" si="2826"/>
        <v>United States</v>
      </c>
      <c r="N3815" t="str">
        <f t="shared" si="2827"/>
        <v>Golddex</v>
      </c>
      <c r="O3815" t="str">
        <f t="shared" si="2828"/>
        <v>GTX</v>
      </c>
      <c r="P3815">
        <f t="shared" si="2829"/>
        <v>5482</v>
      </c>
      <c r="Q3815" t="str">
        <f t="shared" si="2830"/>
        <v>Dustin Brinkmann</v>
      </c>
      <c r="R3815" t="str">
        <f t="shared" si="2831"/>
        <v>Central</v>
      </c>
    </row>
    <row r="3816" spans="1:18">
      <c r="A3816" t="s">
        <v>3980</v>
      </c>
      <c r="B3816" t="s">
        <v>7</v>
      </c>
      <c r="C3816" t="s">
        <v>55</v>
      </c>
      <c r="D3816" t="s">
        <v>127</v>
      </c>
      <c r="E3816" t="s">
        <v>50</v>
      </c>
      <c r="F3816" s="1">
        <v>42940</v>
      </c>
      <c r="G3816" s="1">
        <v>42942</v>
      </c>
      <c r="H3816">
        <v>458</v>
      </c>
      <c r="I3816" t="str">
        <f>VLOOKUP(pipeline!D3816,account,2,FALSE)</f>
        <v>software</v>
      </c>
      <c r="J3816">
        <f t="shared" si="2823"/>
        <v>1979</v>
      </c>
      <c r="K3816">
        <f t="shared" si="2824"/>
        <v>4478.47</v>
      </c>
      <c r="L3816">
        <f t="shared" si="2825"/>
        <v>13809</v>
      </c>
      <c r="M3816" t="str">
        <f t="shared" si="2826"/>
        <v>United States</v>
      </c>
      <c r="N3816">
        <f t="shared" si="2827"/>
        <v>0</v>
      </c>
      <c r="O3816" t="str">
        <f t="shared" si="2828"/>
        <v>GTX</v>
      </c>
      <c r="P3816">
        <f t="shared" si="2829"/>
        <v>550</v>
      </c>
      <c r="Q3816" t="str">
        <f t="shared" si="2830"/>
        <v>Cara Losch</v>
      </c>
      <c r="R3816" t="str">
        <f t="shared" si="2831"/>
        <v>East</v>
      </c>
    </row>
    <row r="3817" spans="1:18">
      <c r="A3817" t="s">
        <v>3981</v>
      </c>
      <c r="B3817" t="s">
        <v>25</v>
      </c>
      <c r="C3817" t="s">
        <v>58</v>
      </c>
      <c r="D3817" t="s">
        <v>117</v>
      </c>
      <c r="E3817" t="s">
        <v>50</v>
      </c>
      <c r="F3817" s="1">
        <v>42940</v>
      </c>
      <c r="G3817" s="1">
        <v>42954</v>
      </c>
      <c r="H3817">
        <v>996</v>
      </c>
      <c r="I3817" t="str">
        <f>VLOOKUP(pipeline!D3817,account,2,FALSE)</f>
        <v>services</v>
      </c>
      <c r="J3817">
        <f t="shared" si="2823"/>
        <v>1997</v>
      </c>
      <c r="K3817">
        <f t="shared" si="2824"/>
        <v>2041.73</v>
      </c>
      <c r="L3817">
        <f t="shared" si="2825"/>
        <v>5276</v>
      </c>
      <c r="M3817" t="str">
        <f t="shared" si="2826"/>
        <v>United States</v>
      </c>
      <c r="N3817">
        <f t="shared" si="2827"/>
        <v>0</v>
      </c>
      <c r="O3817" t="str">
        <f t="shared" si="2828"/>
        <v>GTX</v>
      </c>
      <c r="P3817">
        <f t="shared" si="2829"/>
        <v>1096</v>
      </c>
      <c r="Q3817" t="str">
        <f t="shared" si="2830"/>
        <v>Melvin Marxen</v>
      </c>
      <c r="R3817" t="str">
        <f t="shared" si="2831"/>
        <v>Central</v>
      </c>
    </row>
    <row r="3818" spans="1:18">
      <c r="A3818" t="s">
        <v>3982</v>
      </c>
      <c r="B3818" t="s">
        <v>34</v>
      </c>
      <c r="C3818" t="s">
        <v>57</v>
      </c>
      <c r="D3818" t="s">
        <v>245</v>
      </c>
      <c r="E3818" t="s">
        <v>50</v>
      </c>
      <c r="F3818" s="1">
        <v>42940</v>
      </c>
      <c r="G3818" s="1">
        <v>43041</v>
      </c>
      <c r="H3818">
        <v>3260</v>
      </c>
      <c r="I3818" t="str">
        <f>VLOOKUP(pipeline!D3818,account,2,FALSE)</f>
        <v>retail</v>
      </c>
      <c r="J3818">
        <f t="shared" si="2823"/>
        <v>1990</v>
      </c>
      <c r="K3818">
        <f t="shared" si="2824"/>
        <v>2520.83</v>
      </c>
      <c r="L3818">
        <f t="shared" si="2825"/>
        <v>3502</v>
      </c>
      <c r="M3818" t="str">
        <f t="shared" si="2826"/>
        <v>United States</v>
      </c>
      <c r="N3818">
        <f t="shared" si="2827"/>
        <v>0</v>
      </c>
      <c r="O3818" t="str">
        <f t="shared" si="2828"/>
        <v>MG</v>
      </c>
      <c r="P3818">
        <f t="shared" si="2829"/>
        <v>3393</v>
      </c>
      <c r="Q3818" t="str">
        <f t="shared" si="2830"/>
        <v>Rocco Neubert</v>
      </c>
      <c r="R3818" t="str">
        <f t="shared" si="2831"/>
        <v>East</v>
      </c>
    </row>
    <row r="3819" spans="1:18">
      <c r="A3819" t="s">
        <v>3983</v>
      </c>
      <c r="B3819" t="s">
        <v>13</v>
      </c>
      <c r="C3819" t="s">
        <v>55</v>
      </c>
      <c r="D3819" t="s">
        <v>231</v>
      </c>
      <c r="E3819" t="s">
        <v>50</v>
      </c>
      <c r="F3819" s="1">
        <v>42940</v>
      </c>
      <c r="G3819" s="1">
        <v>42953</v>
      </c>
      <c r="H3819">
        <v>584</v>
      </c>
      <c r="I3819" t="str">
        <f>VLOOKUP(pipeline!D3819,account,2,FALSE)</f>
        <v>technolgy</v>
      </c>
      <c r="J3819">
        <f t="shared" si="2823"/>
        <v>2010</v>
      </c>
      <c r="K3819">
        <f t="shared" si="2824"/>
        <v>587.72</v>
      </c>
      <c r="L3819">
        <f t="shared" si="2825"/>
        <v>1501</v>
      </c>
      <c r="M3819" t="str">
        <f t="shared" si="2826"/>
        <v>United States</v>
      </c>
      <c r="N3819">
        <f t="shared" si="2827"/>
        <v>0</v>
      </c>
      <c r="O3819" t="str">
        <f t="shared" si="2828"/>
        <v>GTX</v>
      </c>
      <c r="P3819">
        <f t="shared" si="2829"/>
        <v>550</v>
      </c>
      <c r="Q3819" t="str">
        <f t="shared" si="2830"/>
        <v>Celia Rouche</v>
      </c>
      <c r="R3819" t="str">
        <f t="shared" si="2831"/>
        <v>West</v>
      </c>
    </row>
    <row r="3820" spans="1:18">
      <c r="A3820" t="s">
        <v>3984</v>
      </c>
      <c r="B3820" t="s">
        <v>13</v>
      </c>
      <c r="C3820" t="s">
        <v>57</v>
      </c>
      <c r="D3820" t="s">
        <v>174</v>
      </c>
      <c r="E3820" t="s">
        <v>50</v>
      </c>
      <c r="F3820" s="1">
        <v>42940</v>
      </c>
      <c r="G3820" s="1">
        <v>42946</v>
      </c>
      <c r="H3820">
        <v>3371</v>
      </c>
      <c r="I3820" t="str">
        <f>VLOOKUP(pipeline!D3820,account,2,FALSE)</f>
        <v>software</v>
      </c>
      <c r="J3820">
        <f t="shared" si="2823"/>
        <v>1982</v>
      </c>
      <c r="K3820">
        <f t="shared" si="2824"/>
        <v>11698.03</v>
      </c>
      <c r="L3820">
        <f t="shared" si="2825"/>
        <v>34288</v>
      </c>
      <c r="M3820" t="str">
        <f t="shared" si="2826"/>
        <v>United States</v>
      </c>
      <c r="N3820">
        <f t="shared" si="2827"/>
        <v>0</v>
      </c>
      <c r="O3820" t="str">
        <f t="shared" si="2828"/>
        <v>MG</v>
      </c>
      <c r="P3820">
        <f t="shared" si="2829"/>
        <v>3393</v>
      </c>
      <c r="Q3820" t="str">
        <f t="shared" si="2830"/>
        <v>Celia Rouche</v>
      </c>
      <c r="R3820" t="str">
        <f t="shared" si="2831"/>
        <v>West</v>
      </c>
    </row>
    <row r="3821" spans="1:18">
      <c r="A3821" t="s">
        <v>3985</v>
      </c>
      <c r="B3821" t="s">
        <v>26</v>
      </c>
      <c r="C3821" t="s">
        <v>59</v>
      </c>
      <c r="D3821" t="s">
        <v>196</v>
      </c>
      <c r="E3821" t="s">
        <v>53</v>
      </c>
      <c r="F3821" s="1">
        <v>42940</v>
      </c>
      <c r="I3821" t="str">
        <f>VLOOKUP(pipeline!D3821,account,2,FALSE)</f>
        <v>employment</v>
      </c>
      <c r="J3821">
        <f t="shared" ref="J3821:J3830" si="2832">VLOOKUP(D3821,account,3,FALSE)</f>
        <v>1983</v>
      </c>
      <c r="K3821">
        <f t="shared" ref="K3821:K3830" si="2833">VLOOKUP(D3821,account,4,FALSE)</f>
        <v>2871.35</v>
      </c>
      <c r="L3821">
        <f t="shared" ref="L3821:L3830" si="2834">VLOOKUP(D3821,account,5,FALSE)</f>
        <v>9561</v>
      </c>
      <c r="M3821" t="str">
        <f t="shared" ref="M3821:M3830" si="2835">VLOOKUP(D3821,account,6,FALSE)</f>
        <v>United States</v>
      </c>
      <c r="N3821">
        <f t="shared" ref="N3821:N3830" si="2836">VLOOKUP(D3821,accounts,7,FALSE)</f>
        <v>0</v>
      </c>
      <c r="O3821" t="str">
        <f t="shared" ref="O3821:O3830" si="2837">VLOOKUP(C3821,products,2,FALSE)</f>
        <v>GTX</v>
      </c>
      <c r="P3821">
        <f t="shared" si="2829"/>
        <v>5482</v>
      </c>
      <c r="Q3821" t="str">
        <f t="shared" si="2830"/>
        <v>Melvin Marxen</v>
      </c>
      <c r="R3821" t="str">
        <f t="shared" si="2831"/>
        <v>Central</v>
      </c>
    </row>
    <row r="3822" spans="1:18">
      <c r="A3822" t="s">
        <v>3986</v>
      </c>
      <c r="B3822" t="s">
        <v>26</v>
      </c>
      <c r="C3822" t="s">
        <v>57</v>
      </c>
      <c r="D3822" t="s">
        <v>170</v>
      </c>
      <c r="E3822" t="s">
        <v>50</v>
      </c>
      <c r="F3822" s="1">
        <v>42940</v>
      </c>
      <c r="G3822" s="1">
        <v>42954</v>
      </c>
      <c r="H3822">
        <v>3271</v>
      </c>
      <c r="I3822" t="str">
        <f>VLOOKUP(pipeline!D3822,account,2,FALSE)</f>
        <v>technolgy</v>
      </c>
      <c r="J3822">
        <f t="shared" si="2832"/>
        <v>1987</v>
      </c>
      <c r="K3822">
        <f t="shared" si="2833"/>
        <v>2938.67</v>
      </c>
      <c r="L3822">
        <f t="shared" si="2834"/>
        <v>8775</v>
      </c>
      <c r="M3822" t="str">
        <f t="shared" si="2835"/>
        <v>Panama</v>
      </c>
      <c r="N3822">
        <f t="shared" si="2836"/>
        <v>0</v>
      </c>
      <c r="O3822" t="str">
        <f t="shared" si="2837"/>
        <v>MG</v>
      </c>
      <c r="P3822">
        <f t="shared" si="2829"/>
        <v>3393</v>
      </c>
      <c r="Q3822" t="str">
        <f t="shared" si="2830"/>
        <v>Melvin Marxen</v>
      </c>
      <c r="R3822" t="str">
        <f t="shared" si="2831"/>
        <v>Central</v>
      </c>
    </row>
    <row r="3823" spans="1:18">
      <c r="A3823" t="s">
        <v>3987</v>
      </c>
      <c r="B3823" t="s">
        <v>21</v>
      </c>
      <c r="C3823" t="s">
        <v>56</v>
      </c>
      <c r="D3823" t="s">
        <v>226</v>
      </c>
      <c r="E3823" t="s">
        <v>52</v>
      </c>
      <c r="F3823" s="1">
        <v>42940</v>
      </c>
      <c r="G3823" s="1">
        <v>42975</v>
      </c>
      <c r="H3823">
        <v>0</v>
      </c>
      <c r="I3823" t="str">
        <f>VLOOKUP(pipeline!D3823,account,2,FALSE)</f>
        <v>medical</v>
      </c>
      <c r="J3823">
        <f t="shared" si="2832"/>
        <v>2017</v>
      </c>
      <c r="K3823">
        <f t="shared" si="2833"/>
        <v>4.54</v>
      </c>
      <c r="L3823">
        <f t="shared" si="2834"/>
        <v>9</v>
      </c>
      <c r="M3823" t="str">
        <f t="shared" si="2835"/>
        <v>United States</v>
      </c>
      <c r="N3823">
        <f t="shared" si="2836"/>
        <v>0</v>
      </c>
      <c r="O3823" t="str">
        <f t="shared" si="2837"/>
        <v>MG</v>
      </c>
      <c r="P3823">
        <f t="shared" si="2829"/>
        <v>55</v>
      </c>
      <c r="Q3823" t="str">
        <f t="shared" si="2830"/>
        <v>Dustin Brinkmann</v>
      </c>
      <c r="R3823" t="str">
        <f t="shared" si="2831"/>
        <v>Central</v>
      </c>
    </row>
    <row r="3824" spans="1:18">
      <c r="A3824" t="s">
        <v>3988</v>
      </c>
      <c r="B3824" t="s">
        <v>28</v>
      </c>
      <c r="C3824" t="s">
        <v>58</v>
      </c>
      <c r="D3824" t="s">
        <v>145</v>
      </c>
      <c r="E3824" t="s">
        <v>50</v>
      </c>
      <c r="F3824" s="1">
        <v>42940</v>
      </c>
      <c r="G3824" s="1">
        <v>42941</v>
      </c>
      <c r="H3824">
        <v>1171</v>
      </c>
      <c r="I3824" t="str">
        <f>VLOOKUP(pipeline!D3824,account,2,FALSE)</f>
        <v>marketing</v>
      </c>
      <c r="J3824">
        <f t="shared" si="2832"/>
        <v>1985</v>
      </c>
      <c r="K3824">
        <f t="shared" si="2833"/>
        <v>375.43</v>
      </c>
      <c r="L3824">
        <f t="shared" si="2834"/>
        <v>1190</v>
      </c>
      <c r="M3824" t="str">
        <f t="shared" si="2835"/>
        <v>United States</v>
      </c>
      <c r="N3824">
        <f t="shared" si="2836"/>
        <v>0</v>
      </c>
      <c r="O3824" t="str">
        <f t="shared" si="2837"/>
        <v>GTX</v>
      </c>
      <c r="P3824">
        <f t="shared" si="2829"/>
        <v>1096</v>
      </c>
      <c r="Q3824" t="str">
        <f t="shared" si="2830"/>
        <v>Melvin Marxen</v>
      </c>
      <c r="R3824" t="str">
        <f t="shared" si="2831"/>
        <v>Central</v>
      </c>
    </row>
    <row r="3825" spans="1:18">
      <c r="A3825" t="s">
        <v>3989</v>
      </c>
      <c r="B3825" t="s">
        <v>22</v>
      </c>
      <c r="C3825" t="s">
        <v>55</v>
      </c>
      <c r="D3825" t="s">
        <v>167</v>
      </c>
      <c r="E3825" t="s">
        <v>53</v>
      </c>
      <c r="F3825" s="1">
        <v>42940</v>
      </c>
      <c r="I3825" t="str">
        <f>VLOOKUP(pipeline!D3825,account,2,FALSE)</f>
        <v>marketing</v>
      </c>
      <c r="J3825">
        <f t="shared" si="2832"/>
        <v>2000</v>
      </c>
      <c r="K3825">
        <f t="shared" si="2833"/>
        <v>2952.73</v>
      </c>
      <c r="L3825">
        <f t="shared" si="2834"/>
        <v>5107</v>
      </c>
      <c r="M3825" t="str">
        <f t="shared" si="2835"/>
        <v>United States</v>
      </c>
      <c r="N3825">
        <f t="shared" si="2836"/>
        <v>0</v>
      </c>
      <c r="O3825" t="str">
        <f t="shared" si="2837"/>
        <v>GTX</v>
      </c>
      <c r="P3825">
        <f t="shared" si="2829"/>
        <v>550</v>
      </c>
      <c r="Q3825" t="str">
        <f t="shared" si="2830"/>
        <v>Dustin Brinkmann</v>
      </c>
      <c r="R3825" t="str">
        <f t="shared" si="2831"/>
        <v>Central</v>
      </c>
    </row>
    <row r="3826" spans="1:18">
      <c r="A3826" t="s">
        <v>3990</v>
      </c>
      <c r="B3826" t="s">
        <v>22</v>
      </c>
      <c r="C3826" t="s">
        <v>56</v>
      </c>
      <c r="D3826" t="s">
        <v>817</v>
      </c>
      <c r="E3826" t="s">
        <v>53</v>
      </c>
      <c r="F3826" s="1">
        <v>42940</v>
      </c>
      <c r="I3826" t="str">
        <f>VLOOKUP(pipeline!D3826,account,2,FALSE)</f>
        <v>entertainment</v>
      </c>
      <c r="J3826">
        <f t="shared" si="2832"/>
        <v>1989</v>
      </c>
      <c r="K3826">
        <f t="shared" si="2833"/>
        <v>665.06</v>
      </c>
      <c r="L3826">
        <f t="shared" si="2834"/>
        <v>1095</v>
      </c>
      <c r="M3826" t="str">
        <f t="shared" si="2835"/>
        <v>United States</v>
      </c>
      <c r="N3826">
        <f t="shared" si="2836"/>
        <v>0</v>
      </c>
      <c r="O3826" t="str">
        <f t="shared" si="2837"/>
        <v>MG</v>
      </c>
      <c r="P3826">
        <f t="shared" si="2829"/>
        <v>55</v>
      </c>
      <c r="Q3826" t="str">
        <f t="shared" si="2830"/>
        <v>Dustin Brinkmann</v>
      </c>
      <c r="R3826" t="str">
        <f t="shared" si="2831"/>
        <v>Central</v>
      </c>
    </row>
    <row r="3827" spans="1:18">
      <c r="A3827" t="s">
        <v>3991</v>
      </c>
      <c r="B3827" t="s">
        <v>22</v>
      </c>
      <c r="C3827" t="s">
        <v>56</v>
      </c>
      <c r="D3827" t="s">
        <v>309</v>
      </c>
      <c r="E3827" t="s">
        <v>50</v>
      </c>
      <c r="F3827" s="1">
        <v>42940</v>
      </c>
      <c r="G3827" s="1">
        <v>42941</v>
      </c>
      <c r="H3827">
        <v>58</v>
      </c>
      <c r="I3827" t="str">
        <f>VLOOKUP(pipeline!D3827,account,2,FALSE)</f>
        <v>marketing</v>
      </c>
      <c r="J3827">
        <f t="shared" si="2832"/>
        <v>1986</v>
      </c>
      <c r="K3827">
        <f t="shared" si="2833"/>
        <v>2403.58</v>
      </c>
      <c r="L3827">
        <f t="shared" si="2834"/>
        <v>8801</v>
      </c>
      <c r="M3827" t="str">
        <f t="shared" si="2835"/>
        <v>United States</v>
      </c>
      <c r="N3827">
        <f t="shared" si="2836"/>
        <v>0</v>
      </c>
      <c r="O3827" t="str">
        <f t="shared" si="2837"/>
        <v>MG</v>
      </c>
      <c r="P3827">
        <f t="shared" si="2829"/>
        <v>55</v>
      </c>
      <c r="Q3827" t="str">
        <f t="shared" si="2830"/>
        <v>Dustin Brinkmann</v>
      </c>
      <c r="R3827" t="str">
        <f t="shared" si="2831"/>
        <v>Central</v>
      </c>
    </row>
    <row r="3828" spans="1:18">
      <c r="A3828" t="s">
        <v>3992</v>
      </c>
      <c r="B3828" t="s">
        <v>29</v>
      </c>
      <c r="C3828" t="s">
        <v>55</v>
      </c>
      <c r="D3828" t="s">
        <v>442</v>
      </c>
      <c r="E3828" t="s">
        <v>52</v>
      </c>
      <c r="F3828" s="1">
        <v>42940</v>
      </c>
      <c r="G3828" s="1">
        <v>43045</v>
      </c>
      <c r="H3828">
        <v>0</v>
      </c>
      <c r="I3828" t="str">
        <f>VLOOKUP(pipeline!D3828,account,2,FALSE)</f>
        <v>retail</v>
      </c>
      <c r="J3828">
        <f t="shared" si="2832"/>
        <v>1988</v>
      </c>
      <c r="K3828">
        <f t="shared" si="2833"/>
        <v>1376.8</v>
      </c>
      <c r="L3828">
        <f t="shared" si="2834"/>
        <v>1165</v>
      </c>
      <c r="M3828" t="str">
        <f t="shared" si="2835"/>
        <v>Belgium</v>
      </c>
      <c r="N3828">
        <f t="shared" si="2836"/>
        <v>0</v>
      </c>
      <c r="O3828" t="str">
        <f t="shared" si="2837"/>
        <v>GTX</v>
      </c>
      <c r="P3828">
        <f t="shared" si="2829"/>
        <v>550</v>
      </c>
      <c r="Q3828" t="str">
        <f t="shared" si="2830"/>
        <v>Melvin Marxen</v>
      </c>
      <c r="R3828" t="str">
        <f t="shared" si="2831"/>
        <v>Central</v>
      </c>
    </row>
    <row r="3829" spans="1:18">
      <c r="A3829" t="s">
        <v>3993</v>
      </c>
      <c r="B3829" t="s">
        <v>9</v>
      </c>
      <c r="C3829" t="s">
        <v>56</v>
      </c>
      <c r="D3829" t="s">
        <v>127</v>
      </c>
      <c r="E3829" t="s">
        <v>50</v>
      </c>
      <c r="F3829" s="1">
        <v>42940</v>
      </c>
      <c r="G3829" s="1">
        <v>42941</v>
      </c>
      <c r="H3829">
        <v>59</v>
      </c>
      <c r="I3829" t="str">
        <f>VLOOKUP(pipeline!D3829,account,2,FALSE)</f>
        <v>software</v>
      </c>
      <c r="J3829">
        <f t="shared" si="2832"/>
        <v>1979</v>
      </c>
      <c r="K3829">
        <f t="shared" si="2833"/>
        <v>4478.47</v>
      </c>
      <c r="L3829">
        <f t="shared" si="2834"/>
        <v>13809</v>
      </c>
      <c r="M3829" t="str">
        <f t="shared" si="2835"/>
        <v>United States</v>
      </c>
      <c r="N3829">
        <f t="shared" si="2836"/>
        <v>0</v>
      </c>
      <c r="O3829" t="str">
        <f t="shared" si="2837"/>
        <v>MG</v>
      </c>
      <c r="P3829">
        <f t="shared" si="2829"/>
        <v>55</v>
      </c>
      <c r="Q3829" t="str">
        <f t="shared" si="2830"/>
        <v>Cara Losch</v>
      </c>
      <c r="R3829" t="str">
        <f t="shared" si="2831"/>
        <v>East</v>
      </c>
    </row>
    <row r="3830" spans="1:18">
      <c r="A3830" t="s">
        <v>3994</v>
      </c>
      <c r="B3830" t="s">
        <v>23</v>
      </c>
      <c r="C3830" t="s">
        <v>55</v>
      </c>
      <c r="D3830" t="s">
        <v>294</v>
      </c>
      <c r="E3830" t="s">
        <v>53</v>
      </c>
      <c r="F3830" s="1">
        <v>42940</v>
      </c>
      <c r="I3830" t="str">
        <f>VLOOKUP(pipeline!D3830,account,2,FALSE)</f>
        <v>retail</v>
      </c>
      <c r="J3830">
        <f t="shared" si="2832"/>
        <v>2010</v>
      </c>
      <c r="K3830">
        <f t="shared" si="2833"/>
        <v>71.12</v>
      </c>
      <c r="L3830">
        <f t="shared" si="2834"/>
        <v>144</v>
      </c>
      <c r="M3830" t="str">
        <f t="shared" si="2835"/>
        <v>United States</v>
      </c>
      <c r="N3830">
        <f t="shared" si="2836"/>
        <v>0</v>
      </c>
      <c r="O3830" t="str">
        <f t="shared" si="2837"/>
        <v>GTX</v>
      </c>
      <c r="P3830">
        <f t="shared" si="2829"/>
        <v>550</v>
      </c>
      <c r="Q3830" t="str">
        <f t="shared" si="2830"/>
        <v>Dustin Brinkmann</v>
      </c>
      <c r="R3830" t="str">
        <f t="shared" si="2831"/>
        <v>Central</v>
      </c>
    </row>
    <row r="3831" spans="1:18">
      <c r="A3831" t="s">
        <v>3995</v>
      </c>
      <c r="B3831" t="s">
        <v>23</v>
      </c>
      <c r="C3831" t="s">
        <v>57</v>
      </c>
      <c r="D3831" t="s">
        <v>231</v>
      </c>
      <c r="E3831" t="s">
        <v>53</v>
      </c>
      <c r="F3831" s="1">
        <v>42940</v>
      </c>
      <c r="I3831" t="str">
        <f>VLOOKUP(pipeline!D3831,account,2,FALSE)</f>
        <v>technolgy</v>
      </c>
      <c r="J3831">
        <f t="shared" ref="J3831:J3842" si="2838">VLOOKUP(D3831,account,3,FALSE)</f>
        <v>2010</v>
      </c>
      <c r="K3831">
        <f t="shared" ref="K3831:K3842" si="2839">VLOOKUP(D3831,account,4,FALSE)</f>
        <v>587.72</v>
      </c>
      <c r="L3831">
        <f t="shared" ref="L3831:L3842" si="2840">VLOOKUP(D3831,account,5,FALSE)</f>
        <v>1501</v>
      </c>
      <c r="M3831" t="str">
        <f t="shared" ref="M3831:M3842" si="2841">VLOOKUP(D3831,account,6,FALSE)</f>
        <v>United States</v>
      </c>
      <c r="N3831">
        <f t="shared" ref="N3831:N3842" si="2842">VLOOKUP(D3831,accounts,7,FALSE)</f>
        <v>0</v>
      </c>
      <c r="O3831" t="str">
        <f t="shared" ref="O3831:O3842" si="2843">VLOOKUP(C3831,products,2,FALSE)</f>
        <v>MG</v>
      </c>
      <c r="P3831">
        <f t="shared" ref="P3831:P3842" si="2844">VLOOKUP(C3831,products,3,FALSE)</f>
        <v>3393</v>
      </c>
      <c r="Q3831" t="str">
        <f t="shared" ref="Q3831:Q3842" si="2845">VLOOKUP(B3831,sales,2,FALSE)</f>
        <v>Dustin Brinkmann</v>
      </c>
      <c r="R3831" t="str">
        <f t="shared" ref="R3831:R3842" si="2846">VLOOKUP(B3831,sales,3,FALSE)</f>
        <v>Central</v>
      </c>
    </row>
    <row r="3832" spans="1:18">
      <c r="A3832" t="s">
        <v>3996</v>
      </c>
      <c r="B3832" t="s">
        <v>23</v>
      </c>
      <c r="C3832" t="s">
        <v>57</v>
      </c>
      <c r="D3832" t="s">
        <v>89</v>
      </c>
      <c r="E3832" t="s">
        <v>53</v>
      </c>
      <c r="F3832" s="1">
        <v>42940</v>
      </c>
      <c r="I3832" t="str">
        <f>VLOOKUP(pipeline!D3832,account,2,FALSE)</f>
        <v>medical</v>
      </c>
      <c r="J3832">
        <f t="shared" si="2838"/>
        <v>1992</v>
      </c>
      <c r="K3832">
        <f t="shared" si="2839"/>
        <v>3922.42</v>
      </c>
      <c r="L3832">
        <f t="shared" si="2840"/>
        <v>6837</v>
      </c>
      <c r="M3832" t="str">
        <f t="shared" si="2841"/>
        <v>United States</v>
      </c>
      <c r="N3832">
        <f t="shared" si="2842"/>
        <v>0</v>
      </c>
      <c r="O3832" t="str">
        <f t="shared" si="2843"/>
        <v>MG</v>
      </c>
      <c r="P3832">
        <f t="shared" si="2844"/>
        <v>3393</v>
      </c>
      <c r="Q3832" t="str">
        <f t="shared" si="2845"/>
        <v>Dustin Brinkmann</v>
      </c>
      <c r="R3832" t="str">
        <f t="shared" si="2846"/>
        <v>Central</v>
      </c>
    </row>
    <row r="3833" spans="1:18">
      <c r="A3833" t="s">
        <v>3997</v>
      </c>
      <c r="B3833" t="s">
        <v>23</v>
      </c>
      <c r="C3833" t="s">
        <v>56</v>
      </c>
      <c r="D3833" t="s">
        <v>306</v>
      </c>
      <c r="E3833" t="s">
        <v>50</v>
      </c>
      <c r="F3833" s="1">
        <v>42940</v>
      </c>
      <c r="G3833" s="1">
        <v>42947</v>
      </c>
      <c r="H3833">
        <v>50</v>
      </c>
      <c r="I3833" t="str">
        <f>VLOOKUP(pipeline!D3833,account,2,FALSE)</f>
        <v>technolgy</v>
      </c>
      <c r="J3833">
        <f t="shared" si="2838"/>
        <v>1997</v>
      </c>
      <c r="K3833">
        <f t="shared" si="2839"/>
        <v>8170.38</v>
      </c>
      <c r="L3833">
        <f t="shared" si="2840"/>
        <v>16499</v>
      </c>
      <c r="M3833" t="str">
        <f t="shared" si="2841"/>
        <v>Korea</v>
      </c>
      <c r="N3833">
        <f t="shared" si="2842"/>
        <v>0</v>
      </c>
      <c r="O3833" t="str">
        <f t="shared" si="2843"/>
        <v>MG</v>
      </c>
      <c r="P3833">
        <f t="shared" si="2844"/>
        <v>55</v>
      </c>
      <c r="Q3833" t="str">
        <f t="shared" si="2845"/>
        <v>Dustin Brinkmann</v>
      </c>
      <c r="R3833" t="str">
        <f t="shared" si="2846"/>
        <v>Central</v>
      </c>
    </row>
    <row r="3834" spans="1:18">
      <c r="A3834" t="s">
        <v>3998</v>
      </c>
      <c r="B3834" t="s">
        <v>17</v>
      </c>
      <c r="C3834" t="s">
        <v>59</v>
      </c>
      <c r="D3834" t="s">
        <v>87</v>
      </c>
      <c r="E3834" t="s">
        <v>52</v>
      </c>
      <c r="F3834" s="1">
        <v>42940</v>
      </c>
      <c r="G3834" s="1">
        <v>43060</v>
      </c>
      <c r="H3834">
        <v>0</v>
      </c>
      <c r="I3834" t="str">
        <f>VLOOKUP(pipeline!D3834,account,2,FALSE)</f>
        <v>services</v>
      </c>
      <c r="J3834">
        <f t="shared" si="2838"/>
        <v>1982</v>
      </c>
      <c r="K3834">
        <f t="shared" si="2839"/>
        <v>792.46</v>
      </c>
      <c r="L3834">
        <f t="shared" si="2840"/>
        <v>1299</v>
      </c>
      <c r="M3834" t="str">
        <f t="shared" si="2841"/>
        <v>United States</v>
      </c>
      <c r="N3834">
        <f t="shared" si="2842"/>
        <v>0</v>
      </c>
      <c r="O3834" t="str">
        <f t="shared" si="2843"/>
        <v>GTX</v>
      </c>
      <c r="P3834">
        <f t="shared" si="2844"/>
        <v>5482</v>
      </c>
      <c r="Q3834" t="str">
        <f t="shared" si="2845"/>
        <v>Celia Rouche</v>
      </c>
      <c r="R3834" t="str">
        <f t="shared" si="2846"/>
        <v>West</v>
      </c>
    </row>
    <row r="3835" spans="1:18">
      <c r="A3835" t="s">
        <v>3999</v>
      </c>
      <c r="B3835" t="s">
        <v>10</v>
      </c>
      <c r="C3835" t="s">
        <v>56</v>
      </c>
      <c r="D3835" t="s">
        <v>191</v>
      </c>
      <c r="E3835" t="s">
        <v>52</v>
      </c>
      <c r="F3835" s="1">
        <v>42940</v>
      </c>
      <c r="G3835" s="1">
        <v>42946</v>
      </c>
      <c r="H3835">
        <v>0</v>
      </c>
      <c r="I3835" t="str">
        <f>VLOOKUP(pipeline!D3835,account,2,FALSE)</f>
        <v>retail</v>
      </c>
      <c r="J3835">
        <f t="shared" si="2838"/>
        <v>2004</v>
      </c>
      <c r="K3835">
        <f t="shared" si="2839"/>
        <v>702.72</v>
      </c>
      <c r="L3835">
        <f t="shared" si="2840"/>
        <v>1831</v>
      </c>
      <c r="M3835" t="str">
        <f t="shared" si="2841"/>
        <v>United States</v>
      </c>
      <c r="N3835">
        <f t="shared" si="2842"/>
        <v>0</v>
      </c>
      <c r="O3835" t="str">
        <f t="shared" si="2843"/>
        <v>MG</v>
      </c>
      <c r="P3835">
        <f t="shared" si="2844"/>
        <v>55</v>
      </c>
      <c r="Q3835" t="str">
        <f t="shared" si="2845"/>
        <v>Cara Losch</v>
      </c>
      <c r="R3835" t="str">
        <f t="shared" si="2846"/>
        <v>East</v>
      </c>
    </row>
    <row r="3836" spans="1:18">
      <c r="A3836" t="s">
        <v>4000</v>
      </c>
      <c r="B3836" t="s">
        <v>19</v>
      </c>
      <c r="C3836" t="s">
        <v>56</v>
      </c>
      <c r="D3836" t="s">
        <v>303</v>
      </c>
      <c r="E3836" t="s">
        <v>53</v>
      </c>
      <c r="F3836" s="1">
        <v>42941</v>
      </c>
      <c r="I3836" t="str">
        <f>VLOOKUP(pipeline!D3836,account,2,FALSE)</f>
        <v>software</v>
      </c>
      <c r="J3836">
        <f t="shared" si="2838"/>
        <v>2013</v>
      </c>
      <c r="K3836">
        <f t="shared" si="2839"/>
        <v>98.79</v>
      </c>
      <c r="L3836">
        <f t="shared" si="2840"/>
        <v>96</v>
      </c>
      <c r="M3836" t="str">
        <f t="shared" si="2841"/>
        <v>United States</v>
      </c>
      <c r="N3836" t="str">
        <f t="shared" si="2842"/>
        <v>Bubba Gump</v>
      </c>
      <c r="O3836" t="str">
        <f t="shared" si="2843"/>
        <v>MG</v>
      </c>
      <c r="P3836">
        <f t="shared" si="2844"/>
        <v>55</v>
      </c>
      <c r="Q3836" t="str">
        <f t="shared" si="2845"/>
        <v>Dustin Brinkmann</v>
      </c>
      <c r="R3836" t="str">
        <f t="shared" si="2846"/>
        <v>Central</v>
      </c>
    </row>
    <row r="3837" spans="1:18">
      <c r="A3837" t="s">
        <v>4001</v>
      </c>
      <c r="B3837" t="s">
        <v>19</v>
      </c>
      <c r="C3837" t="s">
        <v>57</v>
      </c>
      <c r="D3837" t="s">
        <v>303</v>
      </c>
      <c r="E3837" t="s">
        <v>53</v>
      </c>
      <c r="F3837" s="1">
        <v>42941</v>
      </c>
      <c r="I3837" t="str">
        <f>VLOOKUP(pipeline!D3837,account,2,FALSE)</f>
        <v>software</v>
      </c>
      <c r="J3837">
        <f t="shared" si="2838"/>
        <v>2013</v>
      </c>
      <c r="K3837">
        <f t="shared" si="2839"/>
        <v>98.79</v>
      </c>
      <c r="L3837">
        <f t="shared" si="2840"/>
        <v>96</v>
      </c>
      <c r="M3837" t="str">
        <f t="shared" si="2841"/>
        <v>United States</v>
      </c>
      <c r="N3837" t="str">
        <f t="shared" si="2842"/>
        <v>Bubba Gump</v>
      </c>
      <c r="O3837" t="str">
        <f t="shared" si="2843"/>
        <v>MG</v>
      </c>
      <c r="P3837">
        <f t="shared" si="2844"/>
        <v>3393</v>
      </c>
      <c r="Q3837" t="str">
        <f t="shared" si="2845"/>
        <v>Dustin Brinkmann</v>
      </c>
      <c r="R3837" t="str">
        <f t="shared" si="2846"/>
        <v>Central</v>
      </c>
    </row>
    <row r="3838" spans="1:18">
      <c r="A3838" t="s">
        <v>4002</v>
      </c>
      <c r="B3838" t="s">
        <v>19</v>
      </c>
      <c r="C3838" t="s">
        <v>57</v>
      </c>
      <c r="D3838" t="s">
        <v>218</v>
      </c>
      <c r="E3838" t="s">
        <v>53</v>
      </c>
      <c r="F3838" s="1">
        <v>42941</v>
      </c>
      <c r="I3838" t="str">
        <f>VLOOKUP(pipeline!D3838,account,2,FALSE)</f>
        <v>technolgy</v>
      </c>
      <c r="J3838">
        <f t="shared" si="2838"/>
        <v>1992</v>
      </c>
      <c r="K3838">
        <f t="shared" si="2839"/>
        <v>1712.68</v>
      </c>
      <c r="L3838">
        <f t="shared" si="2840"/>
        <v>3194</v>
      </c>
      <c r="M3838" t="str">
        <f t="shared" si="2841"/>
        <v>United States</v>
      </c>
      <c r="N3838" t="str">
        <f t="shared" si="2842"/>
        <v>Acme Corporation</v>
      </c>
      <c r="O3838" t="str">
        <f t="shared" si="2843"/>
        <v>MG</v>
      </c>
      <c r="P3838">
        <f t="shared" si="2844"/>
        <v>3393</v>
      </c>
      <c r="Q3838" t="str">
        <f t="shared" si="2845"/>
        <v>Dustin Brinkmann</v>
      </c>
      <c r="R3838" t="str">
        <f t="shared" si="2846"/>
        <v>Central</v>
      </c>
    </row>
    <row r="3839" spans="1:18">
      <c r="A3839" t="s">
        <v>4003</v>
      </c>
      <c r="B3839" t="s">
        <v>31</v>
      </c>
      <c r="C3839" t="s">
        <v>55</v>
      </c>
      <c r="D3839" t="s">
        <v>228</v>
      </c>
      <c r="E3839" t="s">
        <v>52</v>
      </c>
      <c r="F3839" s="1">
        <v>42941</v>
      </c>
      <c r="G3839" s="1">
        <v>42950</v>
      </c>
      <c r="H3839">
        <v>0</v>
      </c>
      <c r="I3839" t="str">
        <f>VLOOKUP(pipeline!D3839,account,2,FALSE)</f>
        <v>finance</v>
      </c>
      <c r="J3839">
        <f t="shared" si="2838"/>
        <v>1994</v>
      </c>
      <c r="K3839">
        <f t="shared" si="2839"/>
        <v>355.23</v>
      </c>
      <c r="L3839">
        <f t="shared" si="2840"/>
        <v>853</v>
      </c>
      <c r="M3839" t="str">
        <f t="shared" si="2841"/>
        <v>United States</v>
      </c>
      <c r="N3839">
        <f t="shared" si="2842"/>
        <v>0</v>
      </c>
      <c r="O3839" t="str">
        <f t="shared" si="2843"/>
        <v>GTX</v>
      </c>
      <c r="P3839">
        <f t="shared" si="2844"/>
        <v>550</v>
      </c>
      <c r="Q3839" t="str">
        <f t="shared" si="2845"/>
        <v>Rocco Neubert</v>
      </c>
      <c r="R3839" t="str">
        <f t="shared" si="2846"/>
        <v>East</v>
      </c>
    </row>
    <row r="3840" spans="1:18">
      <c r="A3840" t="s">
        <v>4004</v>
      </c>
      <c r="B3840" t="s">
        <v>31</v>
      </c>
      <c r="C3840" t="s">
        <v>56</v>
      </c>
      <c r="D3840" t="s">
        <v>463</v>
      </c>
      <c r="E3840" t="s">
        <v>50</v>
      </c>
      <c r="F3840" s="1">
        <v>42941</v>
      </c>
      <c r="G3840" s="1">
        <v>42948</v>
      </c>
      <c r="H3840">
        <v>48</v>
      </c>
      <c r="I3840" t="str">
        <f>VLOOKUP(pipeline!D3840,account,2,FALSE)</f>
        <v>technolgy</v>
      </c>
      <c r="J3840">
        <f t="shared" si="2838"/>
        <v>2011</v>
      </c>
      <c r="K3840">
        <f t="shared" si="2839"/>
        <v>527.11</v>
      </c>
      <c r="L3840">
        <f t="shared" si="2840"/>
        <v>1428</v>
      </c>
      <c r="M3840" t="str">
        <f t="shared" si="2841"/>
        <v>United States</v>
      </c>
      <c r="N3840" t="str">
        <f t="shared" si="2842"/>
        <v>Acme Corporation</v>
      </c>
      <c r="O3840" t="str">
        <f t="shared" si="2843"/>
        <v>MG</v>
      </c>
      <c r="P3840">
        <f t="shared" si="2844"/>
        <v>55</v>
      </c>
      <c r="Q3840" t="str">
        <f t="shared" si="2845"/>
        <v>Rocco Neubert</v>
      </c>
      <c r="R3840" t="str">
        <f t="shared" si="2846"/>
        <v>East</v>
      </c>
    </row>
    <row r="3841" spans="1:18">
      <c r="A3841" t="s">
        <v>4005</v>
      </c>
      <c r="B3841" t="s">
        <v>32</v>
      </c>
      <c r="C3841" t="s">
        <v>55</v>
      </c>
      <c r="D3841" t="s">
        <v>203</v>
      </c>
      <c r="E3841" t="s">
        <v>50</v>
      </c>
      <c r="F3841" s="1">
        <v>42941</v>
      </c>
      <c r="G3841" s="1">
        <v>42968</v>
      </c>
      <c r="H3841">
        <v>511</v>
      </c>
      <c r="I3841" t="str">
        <f>VLOOKUP(pipeline!D3841,account,2,FALSE)</f>
        <v>software</v>
      </c>
      <c r="J3841">
        <f t="shared" si="2838"/>
        <v>2002</v>
      </c>
      <c r="K3841">
        <f t="shared" si="2839"/>
        <v>987.39</v>
      </c>
      <c r="L3841">
        <f t="shared" si="2840"/>
        <v>2253</v>
      </c>
      <c r="M3841" t="str">
        <f t="shared" si="2841"/>
        <v>United States</v>
      </c>
      <c r="N3841">
        <f t="shared" si="2842"/>
        <v>0</v>
      </c>
      <c r="O3841" t="str">
        <f t="shared" si="2843"/>
        <v>GTX</v>
      </c>
      <c r="P3841">
        <f t="shared" si="2844"/>
        <v>550</v>
      </c>
      <c r="Q3841" t="str">
        <f t="shared" si="2845"/>
        <v>Rocco Neubert</v>
      </c>
      <c r="R3841" t="str">
        <f t="shared" si="2846"/>
        <v>East</v>
      </c>
    </row>
    <row r="3842" spans="1:18">
      <c r="A3842" t="s">
        <v>4006</v>
      </c>
      <c r="B3842" t="s">
        <v>32</v>
      </c>
      <c r="C3842" t="s">
        <v>58</v>
      </c>
      <c r="D3842" t="s">
        <v>817</v>
      </c>
      <c r="E3842" t="s">
        <v>50</v>
      </c>
      <c r="F3842" s="1">
        <v>42941</v>
      </c>
      <c r="G3842" s="1">
        <v>42945</v>
      </c>
      <c r="H3842">
        <v>1311</v>
      </c>
      <c r="I3842" t="str">
        <f>VLOOKUP(pipeline!D3842,account,2,FALSE)</f>
        <v>entertainment</v>
      </c>
      <c r="J3842">
        <f t="shared" si="2838"/>
        <v>1989</v>
      </c>
      <c r="K3842">
        <f t="shared" si="2839"/>
        <v>665.06</v>
      </c>
      <c r="L3842">
        <f t="shared" si="2840"/>
        <v>1095</v>
      </c>
      <c r="M3842" t="str">
        <f t="shared" si="2841"/>
        <v>United States</v>
      </c>
      <c r="N3842">
        <f t="shared" si="2842"/>
        <v>0</v>
      </c>
      <c r="O3842" t="str">
        <f t="shared" si="2843"/>
        <v>GTX</v>
      </c>
      <c r="P3842">
        <f t="shared" si="2844"/>
        <v>1096</v>
      </c>
      <c r="Q3842" t="str">
        <f t="shared" si="2845"/>
        <v>Rocco Neubert</v>
      </c>
      <c r="R3842" t="str">
        <f t="shared" si="2846"/>
        <v>East</v>
      </c>
    </row>
    <row r="3843" spans="1:18">
      <c r="A3843" t="s">
        <v>4007</v>
      </c>
      <c r="B3843" t="s">
        <v>20</v>
      </c>
      <c r="C3843" t="s">
        <v>57</v>
      </c>
      <c r="D3843" t="s">
        <v>141</v>
      </c>
      <c r="E3843" t="s">
        <v>53</v>
      </c>
      <c r="F3843" s="1">
        <v>42941</v>
      </c>
      <c r="I3843" t="str">
        <f>VLOOKUP(pipeline!D3843,account,2,FALSE)</f>
        <v>telecommunications</v>
      </c>
      <c r="J3843">
        <f t="shared" ref="J3843:J3852" si="2847">VLOOKUP(D3843,account,3,FALSE)</f>
        <v>2007</v>
      </c>
      <c r="K3843">
        <f t="shared" ref="K3843:K3852" si="2848">VLOOKUP(D3843,account,4,FALSE)</f>
        <v>86.68</v>
      </c>
      <c r="L3843">
        <f t="shared" ref="L3843:L3852" si="2849">VLOOKUP(D3843,account,5,FALSE)</f>
        <v>187</v>
      </c>
      <c r="M3843" t="str">
        <f t="shared" ref="M3843:M3852" si="2850">VLOOKUP(D3843,account,6,FALSE)</f>
        <v>United States</v>
      </c>
      <c r="N3843" t="str">
        <f t="shared" ref="N3843:N3852" si="2851">VLOOKUP(D3843,accounts,7,FALSE)</f>
        <v>Sonron</v>
      </c>
      <c r="O3843" t="str">
        <f t="shared" ref="O3843:O3852" si="2852">VLOOKUP(C3843,products,2,FALSE)</f>
        <v>MG</v>
      </c>
      <c r="P3843">
        <f t="shared" ref="P3843:P3869" si="2853">VLOOKUP(C3843,products,3,FALSE)</f>
        <v>3393</v>
      </c>
      <c r="Q3843" t="str">
        <f t="shared" ref="Q3843:Q3869" si="2854">VLOOKUP(B3843,sales,2,FALSE)</f>
        <v>Dustin Brinkmann</v>
      </c>
      <c r="R3843" t="str">
        <f t="shared" ref="R3843:R3869" si="2855">VLOOKUP(B3843,sales,3,FALSE)</f>
        <v>Central</v>
      </c>
    </row>
    <row r="3844" spans="1:18">
      <c r="A3844" t="s">
        <v>4008</v>
      </c>
      <c r="B3844" t="s">
        <v>20</v>
      </c>
      <c r="C3844" t="s">
        <v>56</v>
      </c>
      <c r="D3844" t="s">
        <v>208</v>
      </c>
      <c r="E3844" t="s">
        <v>52</v>
      </c>
      <c r="F3844" s="1">
        <v>42941</v>
      </c>
      <c r="G3844" s="1">
        <v>42943</v>
      </c>
      <c r="H3844">
        <v>0</v>
      </c>
      <c r="I3844" t="str">
        <f>VLOOKUP(pipeline!D3844,account,2,FALSE)</f>
        <v>software</v>
      </c>
      <c r="J3844">
        <f t="shared" si="2847"/>
        <v>1982</v>
      </c>
      <c r="K3844">
        <f t="shared" si="2848"/>
        <v>4618</v>
      </c>
      <c r="L3844">
        <f t="shared" si="2849"/>
        <v>10083</v>
      </c>
      <c r="M3844" t="str">
        <f t="shared" si="2850"/>
        <v>United States</v>
      </c>
      <c r="N3844">
        <f t="shared" si="2851"/>
        <v>0</v>
      </c>
      <c r="O3844" t="str">
        <f t="shared" si="2852"/>
        <v>MG</v>
      </c>
      <c r="P3844">
        <f t="shared" si="2853"/>
        <v>55</v>
      </c>
      <c r="Q3844" t="str">
        <f t="shared" si="2854"/>
        <v>Dustin Brinkmann</v>
      </c>
      <c r="R3844" t="str">
        <f t="shared" si="2855"/>
        <v>Central</v>
      </c>
    </row>
    <row r="3845" spans="1:18">
      <c r="A3845" t="s">
        <v>4009</v>
      </c>
      <c r="B3845" t="s">
        <v>7</v>
      </c>
      <c r="C3845" t="s">
        <v>55</v>
      </c>
      <c r="D3845" t="s">
        <v>174</v>
      </c>
      <c r="E3845" t="s">
        <v>52</v>
      </c>
      <c r="F3845" s="1">
        <v>42941</v>
      </c>
      <c r="G3845" s="1">
        <v>42949</v>
      </c>
      <c r="H3845">
        <v>0</v>
      </c>
      <c r="I3845" t="str">
        <f>VLOOKUP(pipeline!D3845,account,2,FALSE)</f>
        <v>software</v>
      </c>
      <c r="J3845">
        <f t="shared" si="2847"/>
        <v>1982</v>
      </c>
      <c r="K3845">
        <f t="shared" si="2848"/>
        <v>11698.03</v>
      </c>
      <c r="L3845">
        <f t="shared" si="2849"/>
        <v>34288</v>
      </c>
      <c r="M3845" t="str">
        <f t="shared" si="2850"/>
        <v>United States</v>
      </c>
      <c r="N3845">
        <f t="shared" si="2851"/>
        <v>0</v>
      </c>
      <c r="O3845" t="str">
        <f t="shared" si="2852"/>
        <v>GTX</v>
      </c>
      <c r="P3845">
        <f t="shared" si="2853"/>
        <v>550</v>
      </c>
      <c r="Q3845" t="str">
        <f t="shared" si="2854"/>
        <v>Cara Losch</v>
      </c>
      <c r="R3845" t="str">
        <f t="shared" si="2855"/>
        <v>East</v>
      </c>
    </row>
    <row r="3846" spans="1:18">
      <c r="A3846" t="s">
        <v>4010</v>
      </c>
      <c r="B3846" t="s">
        <v>33</v>
      </c>
      <c r="C3846" t="s">
        <v>59</v>
      </c>
      <c r="D3846" t="s">
        <v>223</v>
      </c>
      <c r="E3846" t="s">
        <v>50</v>
      </c>
      <c r="F3846" s="1">
        <v>42941</v>
      </c>
      <c r="G3846" s="1">
        <v>42943</v>
      </c>
      <c r="H3846">
        <v>6100</v>
      </c>
      <c r="I3846" t="str">
        <f>VLOOKUP(pipeline!D3846,account,2,FALSE)</f>
        <v>retail</v>
      </c>
      <c r="J3846">
        <f t="shared" si="2847"/>
        <v>2003</v>
      </c>
      <c r="K3846">
        <f t="shared" si="2848"/>
        <v>1419.98</v>
      </c>
      <c r="L3846">
        <f t="shared" si="2849"/>
        <v>4018</v>
      </c>
      <c r="M3846" t="str">
        <f t="shared" si="2850"/>
        <v>United States</v>
      </c>
      <c r="N3846">
        <f t="shared" si="2851"/>
        <v>0</v>
      </c>
      <c r="O3846" t="str">
        <f t="shared" si="2852"/>
        <v>GTX</v>
      </c>
      <c r="P3846">
        <f t="shared" si="2853"/>
        <v>5482</v>
      </c>
      <c r="Q3846" t="str">
        <f t="shared" si="2854"/>
        <v>Rocco Neubert</v>
      </c>
      <c r="R3846" t="str">
        <f t="shared" si="2855"/>
        <v>East</v>
      </c>
    </row>
    <row r="3847" spans="1:18">
      <c r="A3847" t="s">
        <v>4011</v>
      </c>
      <c r="B3847" t="s">
        <v>33</v>
      </c>
      <c r="C3847" t="s">
        <v>56</v>
      </c>
      <c r="D3847" t="s">
        <v>164</v>
      </c>
      <c r="E3847" t="s">
        <v>50</v>
      </c>
      <c r="F3847" s="1">
        <v>42941</v>
      </c>
      <c r="G3847" s="1">
        <v>42948</v>
      </c>
      <c r="H3847">
        <v>61</v>
      </c>
      <c r="I3847" t="str">
        <f>VLOOKUP(pipeline!D3847,account,2,FALSE)</f>
        <v>medical</v>
      </c>
      <c r="J3847">
        <f t="shared" si="2847"/>
        <v>1994</v>
      </c>
      <c r="K3847">
        <f t="shared" si="2848"/>
        <v>2818.38</v>
      </c>
      <c r="L3847">
        <f t="shared" si="2849"/>
        <v>6290</v>
      </c>
      <c r="M3847" t="str">
        <f t="shared" si="2850"/>
        <v>United States</v>
      </c>
      <c r="N3847">
        <f t="shared" si="2851"/>
        <v>0</v>
      </c>
      <c r="O3847" t="str">
        <f t="shared" si="2852"/>
        <v>MG</v>
      </c>
      <c r="P3847">
        <f t="shared" si="2853"/>
        <v>55</v>
      </c>
      <c r="Q3847" t="str">
        <f t="shared" si="2854"/>
        <v>Rocco Neubert</v>
      </c>
      <c r="R3847" t="str">
        <f t="shared" si="2855"/>
        <v>East</v>
      </c>
    </row>
    <row r="3848" spans="1:18">
      <c r="A3848" t="s">
        <v>4012</v>
      </c>
      <c r="B3848" t="s">
        <v>25</v>
      </c>
      <c r="C3848" t="s">
        <v>58</v>
      </c>
      <c r="D3848" t="s">
        <v>290</v>
      </c>
      <c r="E3848" t="s">
        <v>52</v>
      </c>
      <c r="F3848" s="1">
        <v>42941</v>
      </c>
      <c r="G3848" s="1">
        <v>43052</v>
      </c>
      <c r="H3848">
        <v>0</v>
      </c>
      <c r="I3848" t="str">
        <f>VLOOKUP(pipeline!D3848,account,2,FALSE)</f>
        <v>medical</v>
      </c>
      <c r="J3848">
        <f t="shared" si="2847"/>
        <v>2002</v>
      </c>
      <c r="K3848">
        <f t="shared" si="2848"/>
        <v>3178.24</v>
      </c>
      <c r="L3848">
        <f t="shared" si="2849"/>
        <v>4540</v>
      </c>
      <c r="M3848" t="str">
        <f t="shared" si="2850"/>
        <v>United States</v>
      </c>
      <c r="N3848">
        <f t="shared" si="2851"/>
        <v>0</v>
      </c>
      <c r="O3848" t="str">
        <f t="shared" si="2852"/>
        <v>GTX</v>
      </c>
      <c r="P3848">
        <f t="shared" si="2853"/>
        <v>1096</v>
      </c>
      <c r="Q3848" t="str">
        <f t="shared" si="2854"/>
        <v>Melvin Marxen</v>
      </c>
      <c r="R3848" t="str">
        <f t="shared" si="2855"/>
        <v>Central</v>
      </c>
    </row>
    <row r="3849" spans="1:18">
      <c r="A3849" t="s">
        <v>4013</v>
      </c>
      <c r="B3849" t="s">
        <v>25</v>
      </c>
      <c r="C3849" t="s">
        <v>55</v>
      </c>
      <c r="D3849" t="s">
        <v>89</v>
      </c>
      <c r="E3849" t="s">
        <v>50</v>
      </c>
      <c r="F3849" s="1">
        <v>42941</v>
      </c>
      <c r="G3849" s="1">
        <v>42950</v>
      </c>
      <c r="H3849">
        <v>528</v>
      </c>
      <c r="I3849" t="str">
        <f>VLOOKUP(pipeline!D3849,account,2,FALSE)</f>
        <v>medical</v>
      </c>
      <c r="J3849">
        <f t="shared" si="2847"/>
        <v>1992</v>
      </c>
      <c r="K3849">
        <f t="shared" si="2848"/>
        <v>3922.42</v>
      </c>
      <c r="L3849">
        <f t="shared" si="2849"/>
        <v>6837</v>
      </c>
      <c r="M3849" t="str">
        <f t="shared" si="2850"/>
        <v>United States</v>
      </c>
      <c r="N3849">
        <f t="shared" si="2851"/>
        <v>0</v>
      </c>
      <c r="O3849" t="str">
        <f t="shared" si="2852"/>
        <v>GTX</v>
      </c>
      <c r="P3849">
        <f t="shared" si="2853"/>
        <v>550</v>
      </c>
      <c r="Q3849" t="str">
        <f t="shared" si="2854"/>
        <v>Melvin Marxen</v>
      </c>
      <c r="R3849" t="str">
        <f t="shared" si="2855"/>
        <v>Central</v>
      </c>
    </row>
    <row r="3850" spans="1:18">
      <c r="A3850" t="s">
        <v>4014</v>
      </c>
      <c r="B3850" t="s">
        <v>25</v>
      </c>
      <c r="C3850" t="s">
        <v>55</v>
      </c>
      <c r="D3850" t="s">
        <v>143</v>
      </c>
      <c r="E3850" t="s">
        <v>50</v>
      </c>
      <c r="F3850" s="1">
        <v>42941</v>
      </c>
      <c r="G3850" s="1">
        <v>42947</v>
      </c>
      <c r="H3850">
        <v>581</v>
      </c>
      <c r="I3850" t="str">
        <f>VLOOKUP(pipeline!D3850,account,2,FALSE)</f>
        <v>finance</v>
      </c>
      <c r="J3850">
        <f t="shared" si="2847"/>
        <v>1987</v>
      </c>
      <c r="K3850">
        <f t="shared" si="2848"/>
        <v>1698.2</v>
      </c>
      <c r="L3850">
        <f t="shared" si="2849"/>
        <v>3798</v>
      </c>
      <c r="M3850" t="str">
        <f t="shared" si="2850"/>
        <v>United States</v>
      </c>
      <c r="N3850">
        <f t="shared" si="2851"/>
        <v>0</v>
      </c>
      <c r="O3850" t="str">
        <f t="shared" si="2852"/>
        <v>GTX</v>
      </c>
      <c r="P3850">
        <f t="shared" si="2853"/>
        <v>550</v>
      </c>
      <c r="Q3850" t="str">
        <f t="shared" si="2854"/>
        <v>Melvin Marxen</v>
      </c>
      <c r="R3850" t="str">
        <f t="shared" si="2855"/>
        <v>Central</v>
      </c>
    </row>
    <row r="3851" spans="1:18">
      <c r="A3851" t="s">
        <v>4015</v>
      </c>
      <c r="B3851" t="s">
        <v>25</v>
      </c>
      <c r="C3851" t="s">
        <v>59</v>
      </c>
      <c r="D3851" t="s">
        <v>184</v>
      </c>
      <c r="E3851" t="s">
        <v>50</v>
      </c>
      <c r="F3851" s="1">
        <v>42941</v>
      </c>
      <c r="G3851" s="1">
        <v>43007</v>
      </c>
      <c r="H3851">
        <v>5947</v>
      </c>
      <c r="I3851" t="str">
        <f>VLOOKUP(pipeline!D3851,account,2,FALSE)</f>
        <v>retail</v>
      </c>
      <c r="J3851">
        <f t="shared" si="2847"/>
        <v>1995</v>
      </c>
      <c r="K3851">
        <f t="shared" si="2848"/>
        <v>332.43</v>
      </c>
      <c r="L3851">
        <f t="shared" si="2849"/>
        <v>799</v>
      </c>
      <c r="M3851" t="str">
        <f t="shared" si="2850"/>
        <v>United States</v>
      </c>
      <c r="N3851">
        <f t="shared" si="2851"/>
        <v>0</v>
      </c>
      <c r="O3851" t="str">
        <f t="shared" si="2852"/>
        <v>GTX</v>
      </c>
      <c r="P3851">
        <f t="shared" si="2853"/>
        <v>5482</v>
      </c>
      <c r="Q3851" t="str">
        <f t="shared" si="2854"/>
        <v>Melvin Marxen</v>
      </c>
      <c r="R3851" t="str">
        <f t="shared" si="2855"/>
        <v>Central</v>
      </c>
    </row>
    <row r="3852" spans="1:18">
      <c r="A3852" t="s">
        <v>4016</v>
      </c>
      <c r="B3852" t="s">
        <v>34</v>
      </c>
      <c r="C3852" t="s">
        <v>57</v>
      </c>
      <c r="D3852" t="s">
        <v>245</v>
      </c>
      <c r="E3852" t="s">
        <v>52</v>
      </c>
      <c r="F3852" s="1">
        <v>42941</v>
      </c>
      <c r="G3852" s="1">
        <v>42949</v>
      </c>
      <c r="H3852">
        <v>0</v>
      </c>
      <c r="I3852" t="str">
        <f>VLOOKUP(pipeline!D3852,account,2,FALSE)</f>
        <v>retail</v>
      </c>
      <c r="J3852">
        <f t="shared" si="2847"/>
        <v>1990</v>
      </c>
      <c r="K3852">
        <f t="shared" si="2848"/>
        <v>2520.83</v>
      </c>
      <c r="L3852">
        <f t="shared" si="2849"/>
        <v>3502</v>
      </c>
      <c r="M3852" t="str">
        <f t="shared" si="2850"/>
        <v>United States</v>
      </c>
      <c r="N3852">
        <f t="shared" si="2851"/>
        <v>0</v>
      </c>
      <c r="O3852" t="str">
        <f t="shared" si="2852"/>
        <v>MG</v>
      </c>
      <c r="P3852">
        <f t="shared" si="2853"/>
        <v>3393</v>
      </c>
      <c r="Q3852" t="str">
        <f t="shared" si="2854"/>
        <v>Rocco Neubert</v>
      </c>
      <c r="R3852" t="str">
        <f t="shared" si="2855"/>
        <v>East</v>
      </c>
    </row>
    <row r="3853" spans="1:18">
      <c r="A3853" t="s">
        <v>4017</v>
      </c>
      <c r="B3853" t="s">
        <v>38</v>
      </c>
      <c r="C3853" t="s">
        <v>55</v>
      </c>
      <c r="D3853" t="s">
        <v>134</v>
      </c>
      <c r="E3853" t="s">
        <v>50</v>
      </c>
      <c r="F3853" s="1">
        <v>42941</v>
      </c>
      <c r="G3853" s="1">
        <v>43071</v>
      </c>
      <c r="H3853">
        <v>508</v>
      </c>
      <c r="I3853" t="str">
        <f>VLOOKUP(pipeline!D3853,account,2,FALSE)</f>
        <v>services</v>
      </c>
      <c r="J3853">
        <f t="shared" ref="J3853:J3869" si="2856">VLOOKUP(D3853,account,3,FALSE)</f>
        <v>2003</v>
      </c>
      <c r="K3853">
        <f t="shared" ref="K3853:K3869" si="2857">VLOOKUP(D3853,account,4,FALSE)</f>
        <v>692.19</v>
      </c>
      <c r="L3853">
        <f t="shared" ref="L3853:L3869" si="2858">VLOOKUP(D3853,account,5,FALSE)</f>
        <v>1922</v>
      </c>
      <c r="M3853" t="str">
        <f t="shared" ref="M3853:M3869" si="2859">VLOOKUP(D3853,account,6,FALSE)</f>
        <v>United States</v>
      </c>
      <c r="N3853">
        <f t="shared" ref="N3853:N3869" si="2860">VLOOKUP(D3853,accounts,7,FALSE)</f>
        <v>0</v>
      </c>
      <c r="O3853" t="str">
        <f t="shared" ref="O3853:O3869" si="2861">VLOOKUP(C3853,products,2,FALSE)</f>
        <v>GTX</v>
      </c>
      <c r="P3853">
        <f t="shared" si="2853"/>
        <v>550</v>
      </c>
      <c r="Q3853" t="str">
        <f t="shared" si="2854"/>
        <v>Summer Sewald</v>
      </c>
      <c r="R3853" t="str">
        <f t="shared" si="2855"/>
        <v>West</v>
      </c>
    </row>
    <row r="3854" spans="1:18">
      <c r="A3854" t="s">
        <v>4018</v>
      </c>
      <c r="B3854" t="s">
        <v>21</v>
      </c>
      <c r="C3854" t="s">
        <v>56</v>
      </c>
      <c r="D3854" t="s">
        <v>306</v>
      </c>
      <c r="E3854" t="s">
        <v>53</v>
      </c>
      <c r="F3854" s="1">
        <v>42941</v>
      </c>
      <c r="I3854" t="str">
        <f>VLOOKUP(pipeline!D3854,account,2,FALSE)</f>
        <v>technolgy</v>
      </c>
      <c r="J3854">
        <f t="shared" si="2856"/>
        <v>1997</v>
      </c>
      <c r="K3854">
        <f t="shared" si="2857"/>
        <v>8170.38</v>
      </c>
      <c r="L3854">
        <f t="shared" si="2858"/>
        <v>16499</v>
      </c>
      <c r="M3854" t="str">
        <f t="shared" si="2859"/>
        <v>Korea</v>
      </c>
      <c r="N3854">
        <f t="shared" si="2860"/>
        <v>0</v>
      </c>
      <c r="O3854" t="str">
        <f t="shared" si="2861"/>
        <v>MG</v>
      </c>
      <c r="P3854">
        <f t="shared" si="2853"/>
        <v>55</v>
      </c>
      <c r="Q3854" t="str">
        <f t="shared" si="2854"/>
        <v>Dustin Brinkmann</v>
      </c>
      <c r="R3854" t="str">
        <f t="shared" si="2855"/>
        <v>Central</v>
      </c>
    </row>
    <row r="3855" spans="1:18">
      <c r="A3855" t="s">
        <v>4019</v>
      </c>
      <c r="B3855" t="s">
        <v>21</v>
      </c>
      <c r="C3855" t="s">
        <v>57</v>
      </c>
      <c r="D3855" t="s">
        <v>200</v>
      </c>
      <c r="E3855" t="s">
        <v>53</v>
      </c>
      <c r="F3855" s="1">
        <v>42941</v>
      </c>
      <c r="I3855" t="str">
        <f>VLOOKUP(pipeline!D3855,account,2,FALSE)</f>
        <v>finance</v>
      </c>
      <c r="J3855">
        <f t="shared" si="2856"/>
        <v>1998</v>
      </c>
      <c r="K3855">
        <f t="shared" si="2857"/>
        <v>2022.14</v>
      </c>
      <c r="L3855">
        <f t="shared" si="2858"/>
        <v>5113</v>
      </c>
      <c r="M3855" t="str">
        <f t="shared" si="2859"/>
        <v>United States</v>
      </c>
      <c r="N3855">
        <f t="shared" si="2860"/>
        <v>0</v>
      </c>
      <c r="O3855" t="str">
        <f t="shared" si="2861"/>
        <v>MG</v>
      </c>
      <c r="P3855">
        <f t="shared" si="2853"/>
        <v>3393</v>
      </c>
      <c r="Q3855" t="str">
        <f t="shared" si="2854"/>
        <v>Dustin Brinkmann</v>
      </c>
      <c r="R3855" t="str">
        <f t="shared" si="2855"/>
        <v>Central</v>
      </c>
    </row>
    <row r="3856" spans="1:18">
      <c r="A3856" t="s">
        <v>4020</v>
      </c>
      <c r="B3856" t="s">
        <v>21</v>
      </c>
      <c r="C3856" t="s">
        <v>55</v>
      </c>
      <c r="D3856" t="s">
        <v>208</v>
      </c>
      <c r="E3856" t="s">
        <v>52</v>
      </c>
      <c r="F3856" s="1">
        <v>42941</v>
      </c>
      <c r="G3856" s="1">
        <v>42947</v>
      </c>
      <c r="H3856">
        <v>0</v>
      </c>
      <c r="I3856" t="str">
        <f>VLOOKUP(pipeline!D3856,account,2,FALSE)</f>
        <v>software</v>
      </c>
      <c r="J3856">
        <f t="shared" si="2856"/>
        <v>1982</v>
      </c>
      <c r="K3856">
        <f t="shared" si="2857"/>
        <v>4618</v>
      </c>
      <c r="L3856">
        <f t="shared" si="2858"/>
        <v>10083</v>
      </c>
      <c r="M3856" t="str">
        <f t="shared" si="2859"/>
        <v>United States</v>
      </c>
      <c r="N3856">
        <f t="shared" si="2860"/>
        <v>0</v>
      </c>
      <c r="O3856" t="str">
        <f t="shared" si="2861"/>
        <v>GTX</v>
      </c>
      <c r="P3856">
        <f t="shared" si="2853"/>
        <v>550</v>
      </c>
      <c r="Q3856" t="str">
        <f t="shared" si="2854"/>
        <v>Dustin Brinkmann</v>
      </c>
      <c r="R3856" t="str">
        <f t="shared" si="2855"/>
        <v>Central</v>
      </c>
    </row>
    <row r="3857" spans="1:18">
      <c r="A3857" t="s">
        <v>4021</v>
      </c>
      <c r="B3857" t="s">
        <v>21</v>
      </c>
      <c r="C3857" t="s">
        <v>55</v>
      </c>
      <c r="D3857" t="s">
        <v>145</v>
      </c>
      <c r="E3857" t="s">
        <v>50</v>
      </c>
      <c r="F3857" s="1">
        <v>42941</v>
      </c>
      <c r="G3857" s="1">
        <v>42946</v>
      </c>
      <c r="H3857">
        <v>537</v>
      </c>
      <c r="I3857" t="str">
        <f>VLOOKUP(pipeline!D3857,account,2,FALSE)</f>
        <v>marketing</v>
      </c>
      <c r="J3857">
        <f t="shared" si="2856"/>
        <v>1985</v>
      </c>
      <c r="K3857">
        <f t="shared" si="2857"/>
        <v>375.43</v>
      </c>
      <c r="L3857">
        <f t="shared" si="2858"/>
        <v>1190</v>
      </c>
      <c r="M3857" t="str">
        <f t="shared" si="2859"/>
        <v>United States</v>
      </c>
      <c r="N3857">
        <f t="shared" si="2860"/>
        <v>0</v>
      </c>
      <c r="O3857" t="str">
        <f t="shared" si="2861"/>
        <v>GTX</v>
      </c>
      <c r="P3857">
        <f t="shared" si="2853"/>
        <v>550</v>
      </c>
      <c r="Q3857" t="str">
        <f t="shared" si="2854"/>
        <v>Dustin Brinkmann</v>
      </c>
      <c r="R3857" t="str">
        <f t="shared" si="2855"/>
        <v>Central</v>
      </c>
    </row>
    <row r="3858" spans="1:18">
      <c r="A3858" t="s">
        <v>4022</v>
      </c>
      <c r="B3858" t="s">
        <v>15</v>
      </c>
      <c r="C3858" t="s">
        <v>58</v>
      </c>
      <c r="D3858" t="s">
        <v>316</v>
      </c>
      <c r="E3858" t="s">
        <v>52</v>
      </c>
      <c r="F3858" s="1">
        <v>42941</v>
      </c>
      <c r="G3858" s="1">
        <v>43066</v>
      </c>
      <c r="H3858">
        <v>0</v>
      </c>
      <c r="I3858" t="str">
        <f>VLOOKUP(pipeline!D3858,account,2,FALSE)</f>
        <v>retail</v>
      </c>
      <c r="J3858">
        <f t="shared" si="2856"/>
        <v>2009</v>
      </c>
      <c r="K3858">
        <f t="shared" si="2857"/>
        <v>497.11</v>
      </c>
      <c r="L3858">
        <f t="shared" si="2858"/>
        <v>1588</v>
      </c>
      <c r="M3858" t="str">
        <f t="shared" si="2859"/>
        <v>United States</v>
      </c>
      <c r="N3858">
        <f t="shared" si="2860"/>
        <v>0</v>
      </c>
      <c r="O3858" t="str">
        <f t="shared" si="2861"/>
        <v>GTX</v>
      </c>
      <c r="P3858">
        <f t="shared" si="2853"/>
        <v>1096</v>
      </c>
      <c r="Q3858" t="str">
        <f t="shared" si="2854"/>
        <v>Celia Rouche</v>
      </c>
      <c r="R3858" t="str">
        <f t="shared" si="2855"/>
        <v>West</v>
      </c>
    </row>
    <row r="3859" spans="1:18">
      <c r="A3859" t="s">
        <v>4023</v>
      </c>
      <c r="B3859" t="s">
        <v>28</v>
      </c>
      <c r="C3859" t="s">
        <v>55</v>
      </c>
      <c r="D3859" t="s">
        <v>127</v>
      </c>
      <c r="E3859" t="s">
        <v>53</v>
      </c>
      <c r="F3859" s="1">
        <v>42941</v>
      </c>
      <c r="I3859" t="str">
        <f>VLOOKUP(pipeline!D3859,account,2,FALSE)</f>
        <v>software</v>
      </c>
      <c r="J3859">
        <f t="shared" si="2856"/>
        <v>1979</v>
      </c>
      <c r="K3859">
        <f t="shared" si="2857"/>
        <v>4478.47</v>
      </c>
      <c r="L3859">
        <f t="shared" si="2858"/>
        <v>13809</v>
      </c>
      <c r="M3859" t="str">
        <f t="shared" si="2859"/>
        <v>United States</v>
      </c>
      <c r="N3859">
        <f t="shared" si="2860"/>
        <v>0</v>
      </c>
      <c r="O3859" t="str">
        <f t="shared" si="2861"/>
        <v>GTX</v>
      </c>
      <c r="P3859">
        <f t="shared" si="2853"/>
        <v>550</v>
      </c>
      <c r="Q3859" t="str">
        <f t="shared" si="2854"/>
        <v>Melvin Marxen</v>
      </c>
      <c r="R3859" t="str">
        <f t="shared" si="2855"/>
        <v>Central</v>
      </c>
    </row>
    <row r="3860" spans="1:18">
      <c r="A3860" t="s">
        <v>4024</v>
      </c>
      <c r="B3860" t="s">
        <v>28</v>
      </c>
      <c r="C3860" t="s">
        <v>56</v>
      </c>
      <c r="D3860" t="s">
        <v>108</v>
      </c>
      <c r="E3860" t="s">
        <v>53</v>
      </c>
      <c r="F3860" s="1">
        <v>42941</v>
      </c>
      <c r="I3860" t="str">
        <f>VLOOKUP(pipeline!D3860,account,2,FALSE)</f>
        <v>telecommunications</v>
      </c>
      <c r="J3860">
        <f t="shared" si="2856"/>
        <v>1988</v>
      </c>
      <c r="K3860">
        <f t="shared" si="2857"/>
        <v>5266.09</v>
      </c>
      <c r="L3860">
        <f t="shared" si="2858"/>
        <v>8595</v>
      </c>
      <c r="M3860" t="str">
        <f t="shared" si="2859"/>
        <v>United States</v>
      </c>
      <c r="N3860" t="str">
        <f t="shared" si="2860"/>
        <v>Sonron</v>
      </c>
      <c r="O3860" t="str">
        <f t="shared" si="2861"/>
        <v>MG</v>
      </c>
      <c r="P3860">
        <f t="shared" si="2853"/>
        <v>55</v>
      </c>
      <c r="Q3860" t="str">
        <f t="shared" si="2854"/>
        <v>Melvin Marxen</v>
      </c>
      <c r="R3860" t="str">
        <f t="shared" si="2855"/>
        <v>Central</v>
      </c>
    </row>
    <row r="3861" spans="1:18">
      <c r="A3861" t="s">
        <v>4025</v>
      </c>
      <c r="B3861" t="s">
        <v>28</v>
      </c>
      <c r="C3861" t="s">
        <v>58</v>
      </c>
      <c r="D3861" t="s">
        <v>82</v>
      </c>
      <c r="E3861" t="s">
        <v>50</v>
      </c>
      <c r="F3861" s="1">
        <v>42941</v>
      </c>
      <c r="G3861" s="1">
        <v>42943</v>
      </c>
      <c r="H3861">
        <v>1031</v>
      </c>
      <c r="I3861" t="str">
        <f>VLOOKUP(pipeline!D3861,account,2,FALSE)</f>
        <v>retail</v>
      </c>
      <c r="J3861">
        <f t="shared" si="2856"/>
        <v>2001</v>
      </c>
      <c r="K3861">
        <f t="shared" si="2857"/>
        <v>718.62</v>
      </c>
      <c r="L3861">
        <f t="shared" si="2858"/>
        <v>2448</v>
      </c>
      <c r="M3861" t="str">
        <f t="shared" si="2859"/>
        <v>United States</v>
      </c>
      <c r="N3861">
        <f t="shared" si="2860"/>
        <v>0</v>
      </c>
      <c r="O3861" t="str">
        <f t="shared" si="2861"/>
        <v>GTX</v>
      </c>
      <c r="P3861">
        <f t="shared" si="2853"/>
        <v>1096</v>
      </c>
      <c r="Q3861" t="str">
        <f t="shared" si="2854"/>
        <v>Melvin Marxen</v>
      </c>
      <c r="R3861" t="str">
        <f t="shared" si="2855"/>
        <v>Central</v>
      </c>
    </row>
    <row r="3862" spans="1:18">
      <c r="A3862" t="s">
        <v>4026</v>
      </c>
      <c r="B3862" t="s">
        <v>22</v>
      </c>
      <c r="C3862" t="s">
        <v>57</v>
      </c>
      <c r="D3862" t="s">
        <v>266</v>
      </c>
      <c r="E3862" t="s">
        <v>53</v>
      </c>
      <c r="F3862" s="1">
        <v>42941</v>
      </c>
      <c r="I3862" t="str">
        <f>VLOOKUP(pipeline!D3862,account,2,FALSE)</f>
        <v>finance</v>
      </c>
      <c r="J3862">
        <f t="shared" si="2856"/>
        <v>1993</v>
      </c>
      <c r="K3862">
        <f t="shared" si="2857"/>
        <v>7537.24</v>
      </c>
      <c r="L3862">
        <f t="shared" si="2858"/>
        <v>20293</v>
      </c>
      <c r="M3862" t="str">
        <f t="shared" si="2859"/>
        <v>United States</v>
      </c>
      <c r="N3862">
        <f t="shared" si="2860"/>
        <v>0</v>
      </c>
      <c r="O3862" t="str">
        <f t="shared" si="2861"/>
        <v>MG</v>
      </c>
      <c r="P3862">
        <f t="shared" si="2853"/>
        <v>3393</v>
      </c>
      <c r="Q3862" t="str">
        <f t="shared" si="2854"/>
        <v>Dustin Brinkmann</v>
      </c>
      <c r="R3862" t="str">
        <f t="shared" si="2855"/>
        <v>Central</v>
      </c>
    </row>
    <row r="3863" spans="1:18">
      <c r="A3863" t="s">
        <v>4027</v>
      </c>
      <c r="B3863" t="s">
        <v>29</v>
      </c>
      <c r="C3863" t="s">
        <v>58</v>
      </c>
      <c r="D3863" t="s">
        <v>210</v>
      </c>
      <c r="E3863" t="s">
        <v>53</v>
      </c>
      <c r="F3863" s="1">
        <v>42941</v>
      </c>
      <c r="I3863" t="str">
        <f>VLOOKUP(pipeline!D3863,account,2,FALSE)</f>
        <v>technolgy</v>
      </c>
      <c r="J3863">
        <f t="shared" si="2856"/>
        <v>1980</v>
      </c>
      <c r="K3863">
        <f t="shared" si="2857"/>
        <v>7708.38</v>
      </c>
      <c r="L3863">
        <f t="shared" si="2858"/>
        <v>13756</v>
      </c>
      <c r="M3863" t="str">
        <f t="shared" si="2859"/>
        <v>United States</v>
      </c>
      <c r="N3863">
        <f t="shared" si="2860"/>
        <v>0</v>
      </c>
      <c r="O3863" t="str">
        <f t="shared" si="2861"/>
        <v>GTX</v>
      </c>
      <c r="P3863">
        <f t="shared" si="2853"/>
        <v>1096</v>
      </c>
      <c r="Q3863" t="str">
        <f t="shared" si="2854"/>
        <v>Melvin Marxen</v>
      </c>
      <c r="R3863" t="str">
        <f t="shared" si="2855"/>
        <v>Central</v>
      </c>
    </row>
    <row r="3864" spans="1:18">
      <c r="A3864" t="s">
        <v>4028</v>
      </c>
      <c r="B3864" t="s">
        <v>29</v>
      </c>
      <c r="C3864" t="s">
        <v>57</v>
      </c>
      <c r="D3864" t="s">
        <v>205</v>
      </c>
      <c r="E3864" t="s">
        <v>53</v>
      </c>
      <c r="F3864" s="1">
        <v>42941</v>
      </c>
      <c r="I3864" t="str">
        <f>VLOOKUP(pipeline!D3864,account,2,FALSE)</f>
        <v>telecommunications</v>
      </c>
      <c r="J3864">
        <f t="shared" si="2856"/>
        <v>1995</v>
      </c>
      <c r="K3864">
        <f t="shared" si="2857"/>
        <v>1825.82</v>
      </c>
      <c r="L3864">
        <f t="shared" si="2858"/>
        <v>5595</v>
      </c>
      <c r="M3864" t="str">
        <f t="shared" si="2859"/>
        <v>United States</v>
      </c>
      <c r="N3864" t="str">
        <f t="shared" si="2860"/>
        <v>Sonron</v>
      </c>
      <c r="O3864" t="str">
        <f t="shared" si="2861"/>
        <v>MG</v>
      </c>
      <c r="P3864">
        <f t="shared" si="2853"/>
        <v>3393</v>
      </c>
      <c r="Q3864" t="str">
        <f t="shared" si="2854"/>
        <v>Melvin Marxen</v>
      </c>
      <c r="R3864" t="str">
        <f t="shared" si="2855"/>
        <v>Central</v>
      </c>
    </row>
    <row r="3865" spans="1:18">
      <c r="A3865" t="s">
        <v>4029</v>
      </c>
      <c r="B3865" t="s">
        <v>29</v>
      </c>
      <c r="C3865" t="s">
        <v>58</v>
      </c>
      <c r="D3865" t="s">
        <v>129</v>
      </c>
      <c r="E3865" t="s">
        <v>50</v>
      </c>
      <c r="F3865" s="1">
        <v>42941</v>
      </c>
      <c r="G3865" s="1">
        <v>43042</v>
      </c>
      <c r="H3865">
        <v>1077</v>
      </c>
      <c r="I3865" t="str">
        <f>VLOOKUP(pipeline!D3865,account,2,FALSE)</f>
        <v>marketing</v>
      </c>
      <c r="J3865">
        <f t="shared" si="2856"/>
        <v>1995</v>
      </c>
      <c r="K3865">
        <f t="shared" si="2857"/>
        <v>2173.98</v>
      </c>
      <c r="L3865">
        <f t="shared" si="2858"/>
        <v>2928</v>
      </c>
      <c r="M3865" t="str">
        <f t="shared" si="2859"/>
        <v>United States</v>
      </c>
      <c r="N3865" t="str">
        <f t="shared" si="2860"/>
        <v>Inity</v>
      </c>
      <c r="O3865" t="str">
        <f t="shared" si="2861"/>
        <v>GTX</v>
      </c>
      <c r="P3865">
        <f t="shared" si="2853"/>
        <v>1096</v>
      </c>
      <c r="Q3865" t="str">
        <f t="shared" si="2854"/>
        <v>Melvin Marxen</v>
      </c>
      <c r="R3865" t="str">
        <f t="shared" si="2855"/>
        <v>Central</v>
      </c>
    </row>
    <row r="3866" spans="1:18">
      <c r="A3866" t="s">
        <v>4030</v>
      </c>
      <c r="B3866" t="s">
        <v>23</v>
      </c>
      <c r="C3866" t="s">
        <v>56</v>
      </c>
      <c r="D3866" t="s">
        <v>101</v>
      </c>
      <c r="E3866" t="s">
        <v>53</v>
      </c>
      <c r="F3866" s="1">
        <v>42941</v>
      </c>
      <c r="I3866" t="str">
        <f>VLOOKUP(pipeline!D3866,account,2,FALSE)</f>
        <v>telecommunications</v>
      </c>
      <c r="J3866">
        <f t="shared" si="2856"/>
        <v>1999</v>
      </c>
      <c r="K3866">
        <f t="shared" si="2857"/>
        <v>1699.85</v>
      </c>
      <c r="L3866">
        <f t="shared" si="2858"/>
        <v>5108</v>
      </c>
      <c r="M3866" t="str">
        <f t="shared" si="2859"/>
        <v>United States</v>
      </c>
      <c r="N3866">
        <f t="shared" si="2860"/>
        <v>0</v>
      </c>
      <c r="O3866" t="str">
        <f t="shared" si="2861"/>
        <v>MG</v>
      </c>
      <c r="P3866">
        <f t="shared" si="2853"/>
        <v>55</v>
      </c>
      <c r="Q3866" t="str">
        <f t="shared" si="2854"/>
        <v>Dustin Brinkmann</v>
      </c>
      <c r="R3866" t="str">
        <f t="shared" si="2855"/>
        <v>Central</v>
      </c>
    </row>
    <row r="3867" spans="1:18">
      <c r="A3867" t="s">
        <v>4031</v>
      </c>
      <c r="B3867" t="s">
        <v>23</v>
      </c>
      <c r="C3867" t="s">
        <v>57</v>
      </c>
      <c r="D3867" t="s">
        <v>208</v>
      </c>
      <c r="E3867" t="s">
        <v>50</v>
      </c>
      <c r="F3867" s="1">
        <v>42941</v>
      </c>
      <c r="G3867" s="1">
        <v>43043</v>
      </c>
      <c r="H3867">
        <v>3306</v>
      </c>
      <c r="I3867" t="str">
        <f>VLOOKUP(pipeline!D3867,account,2,FALSE)</f>
        <v>software</v>
      </c>
      <c r="J3867">
        <f t="shared" si="2856"/>
        <v>1982</v>
      </c>
      <c r="K3867">
        <f t="shared" si="2857"/>
        <v>4618</v>
      </c>
      <c r="L3867">
        <f t="shared" si="2858"/>
        <v>10083</v>
      </c>
      <c r="M3867" t="str">
        <f t="shared" si="2859"/>
        <v>United States</v>
      </c>
      <c r="N3867">
        <f t="shared" si="2860"/>
        <v>0</v>
      </c>
      <c r="O3867" t="str">
        <f t="shared" si="2861"/>
        <v>MG</v>
      </c>
      <c r="P3867">
        <f t="shared" si="2853"/>
        <v>3393</v>
      </c>
      <c r="Q3867" t="str">
        <f t="shared" si="2854"/>
        <v>Dustin Brinkmann</v>
      </c>
      <c r="R3867" t="str">
        <f t="shared" si="2855"/>
        <v>Central</v>
      </c>
    </row>
    <row r="3868" spans="1:18">
      <c r="A3868" t="s">
        <v>4032</v>
      </c>
      <c r="B3868" t="s">
        <v>10</v>
      </c>
      <c r="C3868" t="s">
        <v>55</v>
      </c>
      <c r="D3868" t="s">
        <v>180</v>
      </c>
      <c r="E3868" t="s">
        <v>50</v>
      </c>
      <c r="F3868" s="1">
        <v>42941</v>
      </c>
      <c r="G3868" s="1">
        <v>42942</v>
      </c>
      <c r="H3868">
        <v>491</v>
      </c>
      <c r="I3868" t="str">
        <f>VLOOKUP(pipeline!D3868,account,2,FALSE)</f>
        <v>medical</v>
      </c>
      <c r="J3868">
        <f t="shared" si="2856"/>
        <v>1991</v>
      </c>
      <c r="K3868">
        <f t="shared" si="2857"/>
        <v>326.82</v>
      </c>
      <c r="L3868">
        <f t="shared" si="2858"/>
        <v>1016</v>
      </c>
      <c r="M3868" t="str">
        <f t="shared" si="2859"/>
        <v>United States</v>
      </c>
      <c r="N3868">
        <f t="shared" si="2860"/>
        <v>0</v>
      </c>
      <c r="O3868" t="str">
        <f t="shared" si="2861"/>
        <v>GTX</v>
      </c>
      <c r="P3868">
        <f t="shared" si="2853"/>
        <v>550</v>
      </c>
      <c r="Q3868" t="str">
        <f t="shared" si="2854"/>
        <v>Cara Losch</v>
      </c>
      <c r="R3868" t="str">
        <f t="shared" si="2855"/>
        <v>East</v>
      </c>
    </row>
    <row r="3869" spans="1:18">
      <c r="A3869" t="s">
        <v>4033</v>
      </c>
      <c r="B3869" t="s">
        <v>19</v>
      </c>
      <c r="C3869" t="s">
        <v>56</v>
      </c>
      <c r="D3869" t="s">
        <v>145</v>
      </c>
      <c r="E3869" t="s">
        <v>53</v>
      </c>
      <c r="F3869" s="1">
        <v>42942</v>
      </c>
      <c r="I3869" t="str">
        <f>VLOOKUP(pipeline!D3869,account,2,FALSE)</f>
        <v>marketing</v>
      </c>
      <c r="J3869">
        <f t="shared" si="2856"/>
        <v>1985</v>
      </c>
      <c r="K3869">
        <f t="shared" si="2857"/>
        <v>375.43</v>
      </c>
      <c r="L3869">
        <f t="shared" si="2858"/>
        <v>1190</v>
      </c>
      <c r="M3869" t="str">
        <f t="shared" si="2859"/>
        <v>United States</v>
      </c>
      <c r="N3869">
        <f t="shared" si="2860"/>
        <v>0</v>
      </c>
      <c r="O3869" t="str">
        <f t="shared" si="2861"/>
        <v>MG</v>
      </c>
      <c r="P3869">
        <f t="shared" si="2853"/>
        <v>55</v>
      </c>
      <c r="Q3869" t="str">
        <f t="shared" si="2854"/>
        <v>Dustin Brinkmann</v>
      </c>
      <c r="R3869" t="str">
        <f t="shared" si="2855"/>
        <v>Central</v>
      </c>
    </row>
    <row r="3870" spans="1:18">
      <c r="A3870" t="s">
        <v>4034</v>
      </c>
      <c r="B3870" t="s">
        <v>19</v>
      </c>
      <c r="C3870" t="s">
        <v>56</v>
      </c>
      <c r="D3870" t="s">
        <v>442</v>
      </c>
      <c r="E3870" t="s">
        <v>50</v>
      </c>
      <c r="F3870" s="1">
        <v>42942</v>
      </c>
      <c r="G3870" s="1">
        <v>43071</v>
      </c>
      <c r="H3870">
        <v>53</v>
      </c>
      <c r="I3870" t="str">
        <f>VLOOKUP(pipeline!D3870,account,2,FALSE)</f>
        <v>retail</v>
      </c>
      <c r="J3870">
        <f t="shared" ref="J3870:J3875" si="2862">VLOOKUP(D3870,account,3,FALSE)</f>
        <v>1988</v>
      </c>
      <c r="K3870">
        <f t="shared" ref="K3870:K3875" si="2863">VLOOKUP(D3870,account,4,FALSE)</f>
        <v>1376.8</v>
      </c>
      <c r="L3870">
        <f t="shared" ref="L3870:L3875" si="2864">VLOOKUP(D3870,account,5,FALSE)</f>
        <v>1165</v>
      </c>
      <c r="M3870" t="str">
        <f t="shared" ref="M3870:M3875" si="2865">VLOOKUP(D3870,account,6,FALSE)</f>
        <v>Belgium</v>
      </c>
      <c r="N3870">
        <f t="shared" ref="N3870:N3875" si="2866">VLOOKUP(D3870,accounts,7,FALSE)</f>
        <v>0</v>
      </c>
      <c r="O3870" t="str">
        <f t="shared" ref="O3870:O3875" si="2867">VLOOKUP(C3870,products,2,FALSE)</f>
        <v>MG</v>
      </c>
      <c r="P3870">
        <f t="shared" ref="P3870:P3875" si="2868">VLOOKUP(C3870,products,3,FALSE)</f>
        <v>55</v>
      </c>
      <c r="Q3870" t="str">
        <f t="shared" ref="Q3870:Q3875" si="2869">VLOOKUP(B3870,sales,2,FALSE)</f>
        <v>Dustin Brinkmann</v>
      </c>
      <c r="R3870" t="str">
        <f t="shared" ref="R3870:R3875" si="2870">VLOOKUP(B3870,sales,3,FALSE)</f>
        <v>Central</v>
      </c>
    </row>
    <row r="3871" spans="1:18">
      <c r="A3871" t="s">
        <v>4035</v>
      </c>
      <c r="B3871" t="s">
        <v>32</v>
      </c>
      <c r="C3871" t="s">
        <v>58</v>
      </c>
      <c r="D3871" t="s">
        <v>627</v>
      </c>
      <c r="E3871" t="s">
        <v>53</v>
      </c>
      <c r="F3871" s="1">
        <v>42942</v>
      </c>
      <c r="I3871" t="str">
        <f>VLOOKUP(pipeline!D3871,account,2,FALSE)</f>
        <v>technolgy</v>
      </c>
      <c r="J3871">
        <f t="shared" si="2862"/>
        <v>1993</v>
      </c>
      <c r="K3871">
        <f t="shared" si="2863"/>
        <v>1242.32</v>
      </c>
      <c r="L3871">
        <f t="shared" si="2864"/>
        <v>3027</v>
      </c>
      <c r="M3871" t="str">
        <f t="shared" si="2865"/>
        <v>United States</v>
      </c>
      <c r="N3871" t="str">
        <f t="shared" si="2866"/>
        <v>Acme Corporation</v>
      </c>
      <c r="O3871" t="str">
        <f t="shared" si="2867"/>
        <v>GTX</v>
      </c>
      <c r="P3871">
        <f t="shared" si="2868"/>
        <v>1096</v>
      </c>
      <c r="Q3871" t="str">
        <f t="shared" si="2869"/>
        <v>Rocco Neubert</v>
      </c>
      <c r="R3871" t="str">
        <f t="shared" si="2870"/>
        <v>East</v>
      </c>
    </row>
    <row r="3872" spans="1:18">
      <c r="A3872" t="s">
        <v>4036</v>
      </c>
      <c r="B3872" t="s">
        <v>32</v>
      </c>
      <c r="C3872" t="s">
        <v>59</v>
      </c>
      <c r="D3872" t="s">
        <v>248</v>
      </c>
      <c r="E3872" t="s">
        <v>50</v>
      </c>
      <c r="F3872" s="1">
        <v>42942</v>
      </c>
      <c r="G3872" s="1">
        <v>43005</v>
      </c>
      <c r="H3872">
        <v>5228</v>
      </c>
      <c r="I3872" t="str">
        <f>VLOOKUP(pipeline!D3872,account,2,FALSE)</f>
        <v>telecommunications</v>
      </c>
      <c r="J3872">
        <f t="shared" si="2862"/>
        <v>1994</v>
      </c>
      <c r="K3872">
        <f t="shared" si="2863"/>
        <v>6395.05</v>
      </c>
      <c r="L3872">
        <f t="shared" si="2864"/>
        <v>20275</v>
      </c>
      <c r="M3872" t="str">
        <f t="shared" si="2865"/>
        <v>United States</v>
      </c>
      <c r="N3872">
        <f t="shared" si="2866"/>
        <v>0</v>
      </c>
      <c r="O3872" t="str">
        <f t="shared" si="2867"/>
        <v>GTX</v>
      </c>
      <c r="P3872">
        <f t="shared" si="2868"/>
        <v>5482</v>
      </c>
      <c r="Q3872" t="str">
        <f t="shared" si="2869"/>
        <v>Rocco Neubert</v>
      </c>
      <c r="R3872" t="str">
        <f t="shared" si="2870"/>
        <v>East</v>
      </c>
    </row>
    <row r="3873" spans="1:18">
      <c r="A3873" t="s">
        <v>4037</v>
      </c>
      <c r="B3873" t="s">
        <v>20</v>
      </c>
      <c r="C3873" t="s">
        <v>59</v>
      </c>
      <c r="D3873" t="s">
        <v>216</v>
      </c>
      <c r="E3873" t="s">
        <v>52</v>
      </c>
      <c r="F3873" s="1">
        <v>42942</v>
      </c>
      <c r="G3873" s="1">
        <v>42947</v>
      </c>
      <c r="H3873">
        <v>0</v>
      </c>
      <c r="I3873" t="str">
        <f>VLOOKUP(pipeline!D3873,account,2,FALSE)</f>
        <v>entertainment</v>
      </c>
      <c r="J3873">
        <f t="shared" si="2862"/>
        <v>1998</v>
      </c>
      <c r="K3873">
        <f t="shared" si="2863"/>
        <v>217.87</v>
      </c>
      <c r="L3873">
        <f t="shared" si="2864"/>
        <v>551</v>
      </c>
      <c r="M3873" t="str">
        <f t="shared" si="2865"/>
        <v>United States</v>
      </c>
      <c r="N3873">
        <f t="shared" si="2866"/>
        <v>0</v>
      </c>
      <c r="O3873" t="str">
        <f t="shared" si="2867"/>
        <v>GTX</v>
      </c>
      <c r="P3873">
        <f t="shared" si="2868"/>
        <v>5482</v>
      </c>
      <c r="Q3873" t="str">
        <f t="shared" si="2869"/>
        <v>Dustin Brinkmann</v>
      </c>
      <c r="R3873" t="str">
        <f t="shared" si="2870"/>
        <v>Central</v>
      </c>
    </row>
    <row r="3874" spans="1:18">
      <c r="A3874" t="s">
        <v>4038</v>
      </c>
      <c r="B3874" t="s">
        <v>25</v>
      </c>
      <c r="C3874" t="s">
        <v>58</v>
      </c>
      <c r="D3874" t="s">
        <v>191</v>
      </c>
      <c r="E3874" t="s">
        <v>53</v>
      </c>
      <c r="F3874" s="1">
        <v>42942</v>
      </c>
      <c r="I3874" t="str">
        <f>VLOOKUP(pipeline!D3874,account,2,FALSE)</f>
        <v>retail</v>
      </c>
      <c r="J3874">
        <f t="shared" si="2862"/>
        <v>2004</v>
      </c>
      <c r="K3874">
        <f t="shared" si="2863"/>
        <v>702.72</v>
      </c>
      <c r="L3874">
        <f t="shared" si="2864"/>
        <v>1831</v>
      </c>
      <c r="M3874" t="str">
        <f t="shared" si="2865"/>
        <v>United States</v>
      </c>
      <c r="N3874">
        <f t="shared" si="2866"/>
        <v>0</v>
      </c>
      <c r="O3874" t="str">
        <f t="shared" si="2867"/>
        <v>GTX</v>
      </c>
      <c r="P3874">
        <f t="shared" si="2868"/>
        <v>1096</v>
      </c>
      <c r="Q3874" t="str">
        <f t="shared" si="2869"/>
        <v>Melvin Marxen</v>
      </c>
      <c r="R3874" t="str">
        <f t="shared" si="2870"/>
        <v>Central</v>
      </c>
    </row>
    <row r="3875" spans="1:18">
      <c r="A3875" t="s">
        <v>4039</v>
      </c>
      <c r="B3875" t="s">
        <v>25</v>
      </c>
      <c r="C3875" t="s">
        <v>59</v>
      </c>
      <c r="D3875" t="s">
        <v>309</v>
      </c>
      <c r="E3875" t="s">
        <v>53</v>
      </c>
      <c r="F3875" s="1">
        <v>42942</v>
      </c>
      <c r="I3875" t="str">
        <f>VLOOKUP(pipeline!D3875,account,2,FALSE)</f>
        <v>marketing</v>
      </c>
      <c r="J3875">
        <f t="shared" si="2862"/>
        <v>1986</v>
      </c>
      <c r="K3875">
        <f t="shared" si="2863"/>
        <v>2403.58</v>
      </c>
      <c r="L3875">
        <f t="shared" si="2864"/>
        <v>8801</v>
      </c>
      <c r="M3875" t="str">
        <f t="shared" si="2865"/>
        <v>United States</v>
      </c>
      <c r="N3875">
        <f t="shared" si="2866"/>
        <v>0</v>
      </c>
      <c r="O3875" t="str">
        <f t="shared" si="2867"/>
        <v>GTX</v>
      </c>
      <c r="P3875">
        <f t="shared" si="2868"/>
        <v>5482</v>
      </c>
      <c r="Q3875" t="str">
        <f t="shared" si="2869"/>
        <v>Melvin Marxen</v>
      </c>
      <c r="R3875" t="str">
        <f t="shared" si="2870"/>
        <v>Central</v>
      </c>
    </row>
    <row r="3876" spans="1:18">
      <c r="A3876" t="s">
        <v>4040</v>
      </c>
      <c r="B3876" t="s">
        <v>34</v>
      </c>
      <c r="C3876" t="s">
        <v>58</v>
      </c>
      <c r="D3876" t="s">
        <v>132</v>
      </c>
      <c r="E3876" t="s">
        <v>52</v>
      </c>
      <c r="F3876" s="1">
        <v>42942</v>
      </c>
      <c r="G3876" s="1">
        <v>43007</v>
      </c>
      <c r="H3876">
        <v>0</v>
      </c>
      <c r="I3876" t="str">
        <f>VLOOKUP(pipeline!D3876,account,2,FALSE)</f>
        <v>technolgy</v>
      </c>
      <c r="J3876">
        <f t="shared" ref="J3876:J3911" si="2871">VLOOKUP(D3876,account,3,FALSE)</f>
        <v>1996</v>
      </c>
      <c r="K3876">
        <f t="shared" ref="K3876:K3911" si="2872">VLOOKUP(D3876,account,4,FALSE)</f>
        <v>1100.04</v>
      </c>
      <c r="L3876">
        <f t="shared" ref="L3876:L3911" si="2873">VLOOKUP(D3876,account,5,FALSE)</f>
        <v>2822</v>
      </c>
      <c r="M3876" t="str">
        <f t="shared" ref="M3876:M3911" si="2874">VLOOKUP(D3876,account,6,FALSE)</f>
        <v>United States</v>
      </c>
      <c r="N3876">
        <f t="shared" ref="N3876:N3911" si="2875">VLOOKUP(D3876,accounts,7,FALSE)</f>
        <v>0</v>
      </c>
      <c r="O3876" t="str">
        <f t="shared" ref="O3876:O3911" si="2876">VLOOKUP(C3876,products,2,FALSE)</f>
        <v>GTX</v>
      </c>
      <c r="P3876">
        <f t="shared" ref="P3876:P3907" si="2877">VLOOKUP(C3876,products,3,FALSE)</f>
        <v>1096</v>
      </c>
      <c r="Q3876" t="str">
        <f t="shared" ref="Q3876:Q3907" si="2878">VLOOKUP(B3876,sales,2,FALSE)</f>
        <v>Rocco Neubert</v>
      </c>
      <c r="R3876" t="str">
        <f t="shared" ref="R3876:R3907" si="2879">VLOOKUP(B3876,sales,3,FALSE)</f>
        <v>East</v>
      </c>
    </row>
    <row r="3877" spans="1:18">
      <c r="A3877" t="s">
        <v>4041</v>
      </c>
      <c r="B3877" t="s">
        <v>34</v>
      </c>
      <c r="C3877" t="s">
        <v>55</v>
      </c>
      <c r="D3877" t="s">
        <v>124</v>
      </c>
      <c r="E3877" t="s">
        <v>50</v>
      </c>
      <c r="F3877" s="1">
        <v>42942</v>
      </c>
      <c r="G3877" s="1">
        <v>42944</v>
      </c>
      <c r="H3877">
        <v>554</v>
      </c>
      <c r="I3877" t="str">
        <f>VLOOKUP(pipeline!D3877,account,2,FALSE)</f>
        <v>entertainment</v>
      </c>
      <c r="J3877">
        <f t="shared" si="2871"/>
        <v>1989</v>
      </c>
      <c r="K3877">
        <f t="shared" si="2872"/>
        <v>3838.39</v>
      </c>
      <c r="L3877">
        <f t="shared" si="2873"/>
        <v>8274</v>
      </c>
      <c r="M3877" t="str">
        <f t="shared" si="2874"/>
        <v>United States</v>
      </c>
      <c r="N3877">
        <f t="shared" si="2875"/>
        <v>0</v>
      </c>
      <c r="O3877" t="str">
        <f t="shared" si="2876"/>
        <v>GTX</v>
      </c>
      <c r="P3877">
        <f t="shared" si="2877"/>
        <v>550</v>
      </c>
      <c r="Q3877" t="str">
        <f t="shared" si="2878"/>
        <v>Rocco Neubert</v>
      </c>
      <c r="R3877" t="str">
        <f t="shared" si="2879"/>
        <v>East</v>
      </c>
    </row>
    <row r="3878" spans="1:18">
      <c r="A3878" t="s">
        <v>4042</v>
      </c>
      <c r="B3878" t="s">
        <v>26</v>
      </c>
      <c r="C3878" t="s">
        <v>57</v>
      </c>
      <c r="D3878" t="s">
        <v>266</v>
      </c>
      <c r="E3878" t="s">
        <v>53</v>
      </c>
      <c r="F3878" s="1">
        <v>42942</v>
      </c>
      <c r="I3878" t="str">
        <f>VLOOKUP(pipeline!D3878,account,2,FALSE)</f>
        <v>finance</v>
      </c>
      <c r="J3878">
        <f t="shared" si="2871"/>
        <v>1993</v>
      </c>
      <c r="K3878">
        <f t="shared" si="2872"/>
        <v>7537.24</v>
      </c>
      <c r="L3878">
        <f t="shared" si="2873"/>
        <v>20293</v>
      </c>
      <c r="M3878" t="str">
        <f t="shared" si="2874"/>
        <v>United States</v>
      </c>
      <c r="N3878">
        <f t="shared" si="2875"/>
        <v>0</v>
      </c>
      <c r="O3878" t="str">
        <f t="shared" si="2876"/>
        <v>MG</v>
      </c>
      <c r="P3878">
        <f t="shared" si="2877"/>
        <v>3393</v>
      </c>
      <c r="Q3878" t="str">
        <f t="shared" si="2878"/>
        <v>Melvin Marxen</v>
      </c>
      <c r="R3878" t="str">
        <f t="shared" si="2879"/>
        <v>Central</v>
      </c>
    </row>
    <row r="3879" spans="1:18">
      <c r="A3879" t="s">
        <v>4043</v>
      </c>
      <c r="B3879" t="s">
        <v>26</v>
      </c>
      <c r="C3879" t="s">
        <v>59</v>
      </c>
      <c r="D3879" t="s">
        <v>129</v>
      </c>
      <c r="E3879" t="s">
        <v>50</v>
      </c>
      <c r="F3879" s="1">
        <v>42942</v>
      </c>
      <c r="G3879" s="1">
        <v>43001</v>
      </c>
      <c r="H3879">
        <v>5548</v>
      </c>
      <c r="I3879" t="str">
        <f>VLOOKUP(pipeline!D3879,account,2,FALSE)</f>
        <v>marketing</v>
      </c>
      <c r="J3879">
        <f t="shared" si="2871"/>
        <v>1995</v>
      </c>
      <c r="K3879">
        <f t="shared" si="2872"/>
        <v>2173.98</v>
      </c>
      <c r="L3879">
        <f t="shared" si="2873"/>
        <v>2928</v>
      </c>
      <c r="M3879" t="str">
        <f t="shared" si="2874"/>
        <v>United States</v>
      </c>
      <c r="N3879" t="str">
        <f t="shared" si="2875"/>
        <v>Inity</v>
      </c>
      <c r="O3879" t="str">
        <f t="shared" si="2876"/>
        <v>GTX</v>
      </c>
      <c r="P3879">
        <f t="shared" si="2877"/>
        <v>5482</v>
      </c>
      <c r="Q3879" t="str">
        <f t="shared" si="2878"/>
        <v>Melvin Marxen</v>
      </c>
      <c r="R3879" t="str">
        <f t="shared" si="2879"/>
        <v>Central</v>
      </c>
    </row>
    <row r="3880" spans="1:18">
      <c r="A3880" t="s">
        <v>4044</v>
      </c>
      <c r="B3880" t="s">
        <v>26</v>
      </c>
      <c r="C3880" t="s">
        <v>57</v>
      </c>
      <c r="D3880" t="s">
        <v>241</v>
      </c>
      <c r="E3880" t="s">
        <v>50</v>
      </c>
      <c r="F3880" s="1">
        <v>42942</v>
      </c>
      <c r="G3880" s="1">
        <v>42944</v>
      </c>
      <c r="H3880">
        <v>3809</v>
      </c>
      <c r="I3880" t="str">
        <f>VLOOKUP(pipeline!D3880,account,2,FALSE)</f>
        <v>finance</v>
      </c>
      <c r="J3880">
        <f t="shared" si="2871"/>
        <v>1991</v>
      </c>
      <c r="K3880">
        <f t="shared" si="2872"/>
        <v>2819.5</v>
      </c>
      <c r="L3880">
        <f t="shared" si="2873"/>
        <v>7227</v>
      </c>
      <c r="M3880" t="str">
        <f t="shared" si="2874"/>
        <v>United States</v>
      </c>
      <c r="N3880" t="str">
        <f t="shared" si="2875"/>
        <v>Golddex</v>
      </c>
      <c r="O3880" t="str">
        <f t="shared" si="2876"/>
        <v>MG</v>
      </c>
      <c r="P3880">
        <f t="shared" si="2877"/>
        <v>3393</v>
      </c>
      <c r="Q3880" t="str">
        <f t="shared" si="2878"/>
        <v>Melvin Marxen</v>
      </c>
      <c r="R3880" t="str">
        <f t="shared" si="2879"/>
        <v>Central</v>
      </c>
    </row>
    <row r="3881" spans="1:18">
      <c r="A3881" t="s">
        <v>4045</v>
      </c>
      <c r="B3881" t="s">
        <v>27</v>
      </c>
      <c r="C3881" t="s">
        <v>55</v>
      </c>
      <c r="D3881" t="s">
        <v>221</v>
      </c>
      <c r="E3881" t="s">
        <v>52</v>
      </c>
      <c r="F3881" s="1">
        <v>42942</v>
      </c>
      <c r="G3881" s="1">
        <v>42946</v>
      </c>
      <c r="H3881">
        <v>0</v>
      </c>
      <c r="I3881" t="str">
        <f>VLOOKUP(pipeline!D3881,account,2,FALSE)</f>
        <v>technolgy</v>
      </c>
      <c r="J3881">
        <f t="shared" si="2871"/>
        <v>2000</v>
      </c>
      <c r="K3881">
        <f t="shared" si="2872"/>
        <v>1223.72</v>
      </c>
      <c r="L3881">
        <f t="shared" si="2873"/>
        <v>2497</v>
      </c>
      <c r="M3881" t="str">
        <f t="shared" si="2874"/>
        <v>Norway</v>
      </c>
      <c r="N3881">
        <f t="shared" si="2875"/>
        <v>0</v>
      </c>
      <c r="O3881" t="str">
        <f t="shared" si="2876"/>
        <v>GTX</v>
      </c>
      <c r="P3881">
        <f t="shared" si="2877"/>
        <v>550</v>
      </c>
      <c r="Q3881" t="str">
        <f t="shared" si="2878"/>
        <v>Melvin Marxen</v>
      </c>
      <c r="R3881" t="str">
        <f t="shared" si="2879"/>
        <v>Central</v>
      </c>
    </row>
    <row r="3882" spans="1:18">
      <c r="A3882" t="s">
        <v>4046</v>
      </c>
      <c r="B3882" t="s">
        <v>39</v>
      </c>
      <c r="C3882" t="s">
        <v>56</v>
      </c>
      <c r="D3882" t="s">
        <v>106</v>
      </c>
      <c r="E3882" t="s">
        <v>50</v>
      </c>
      <c r="F3882" s="1">
        <v>42942</v>
      </c>
      <c r="G3882" s="1">
        <v>42957</v>
      </c>
      <c r="H3882">
        <v>53</v>
      </c>
      <c r="I3882" t="str">
        <f>VLOOKUP(pipeline!D3882,account,2,FALSE)</f>
        <v>software</v>
      </c>
      <c r="J3882">
        <f t="shared" si="2871"/>
        <v>1996</v>
      </c>
      <c r="K3882">
        <f t="shared" si="2872"/>
        <v>6354.87</v>
      </c>
      <c r="L3882">
        <f t="shared" si="2873"/>
        <v>16780</v>
      </c>
      <c r="M3882" t="str">
        <f t="shared" si="2874"/>
        <v>United States</v>
      </c>
      <c r="N3882" t="str">
        <f t="shared" si="2875"/>
        <v>Bubba Gump</v>
      </c>
      <c r="O3882" t="str">
        <f t="shared" si="2876"/>
        <v>MG</v>
      </c>
      <c r="P3882">
        <f t="shared" si="2877"/>
        <v>55</v>
      </c>
      <c r="Q3882" t="str">
        <f t="shared" si="2878"/>
        <v>Summer Sewald</v>
      </c>
      <c r="R3882" t="str">
        <f t="shared" si="2879"/>
        <v>West</v>
      </c>
    </row>
    <row r="3883" spans="1:18">
      <c r="A3883" t="s">
        <v>4047</v>
      </c>
      <c r="B3883" t="s">
        <v>21</v>
      </c>
      <c r="C3883" t="s">
        <v>57</v>
      </c>
      <c r="D3883" t="s">
        <v>136</v>
      </c>
      <c r="E3883" t="s">
        <v>53</v>
      </c>
      <c r="F3883" s="1">
        <v>42942</v>
      </c>
      <c r="I3883" t="str">
        <f>VLOOKUP(pipeline!D3883,account,2,FALSE)</f>
        <v>medical</v>
      </c>
      <c r="J3883">
        <f t="shared" si="2871"/>
        <v>1996</v>
      </c>
      <c r="K3883">
        <f t="shared" si="2872"/>
        <v>439.21</v>
      </c>
      <c r="L3883">
        <f t="shared" si="2873"/>
        <v>792</v>
      </c>
      <c r="M3883" t="str">
        <f t="shared" si="2874"/>
        <v>United States</v>
      </c>
      <c r="N3883">
        <f t="shared" si="2875"/>
        <v>0</v>
      </c>
      <c r="O3883" t="str">
        <f t="shared" si="2876"/>
        <v>MG</v>
      </c>
      <c r="P3883">
        <f t="shared" si="2877"/>
        <v>3393</v>
      </c>
      <c r="Q3883" t="str">
        <f t="shared" si="2878"/>
        <v>Dustin Brinkmann</v>
      </c>
      <c r="R3883" t="str">
        <f t="shared" si="2879"/>
        <v>Central</v>
      </c>
    </row>
    <row r="3884" spans="1:18">
      <c r="A3884" t="s">
        <v>4048</v>
      </c>
      <c r="B3884" t="s">
        <v>21</v>
      </c>
      <c r="C3884" t="s">
        <v>57</v>
      </c>
      <c r="D3884" t="s">
        <v>297</v>
      </c>
      <c r="E3884" t="s">
        <v>52</v>
      </c>
      <c r="F3884" s="1">
        <v>42942</v>
      </c>
      <c r="G3884" s="1">
        <v>42946</v>
      </c>
      <c r="H3884">
        <v>0</v>
      </c>
      <c r="I3884" t="str">
        <f>VLOOKUP(pipeline!D3884,account,2,FALSE)</f>
        <v>medical</v>
      </c>
      <c r="J3884">
        <f t="shared" si="2871"/>
        <v>1986</v>
      </c>
      <c r="K3884">
        <f t="shared" si="2872"/>
        <v>647.18</v>
      </c>
      <c r="L3884">
        <f t="shared" si="2873"/>
        <v>1185</v>
      </c>
      <c r="M3884" t="str">
        <f t="shared" si="2874"/>
        <v>Kenya</v>
      </c>
      <c r="N3884">
        <f t="shared" si="2875"/>
        <v>0</v>
      </c>
      <c r="O3884" t="str">
        <f t="shared" si="2876"/>
        <v>MG</v>
      </c>
      <c r="P3884">
        <f t="shared" si="2877"/>
        <v>3393</v>
      </c>
      <c r="Q3884" t="str">
        <f t="shared" si="2878"/>
        <v>Dustin Brinkmann</v>
      </c>
      <c r="R3884" t="str">
        <f t="shared" si="2879"/>
        <v>Central</v>
      </c>
    </row>
    <row r="3885" spans="1:18">
      <c r="A3885" t="s">
        <v>4049</v>
      </c>
      <c r="B3885" t="s">
        <v>28</v>
      </c>
      <c r="C3885" t="s">
        <v>58</v>
      </c>
      <c r="D3885" t="s">
        <v>89</v>
      </c>
      <c r="E3885" t="s">
        <v>50</v>
      </c>
      <c r="F3885" s="1">
        <v>42942</v>
      </c>
      <c r="G3885" s="1">
        <v>42944</v>
      </c>
      <c r="H3885">
        <v>1044</v>
      </c>
      <c r="I3885" t="str">
        <f>VLOOKUP(pipeline!D3885,account,2,FALSE)</f>
        <v>medical</v>
      </c>
      <c r="J3885">
        <f t="shared" si="2871"/>
        <v>1992</v>
      </c>
      <c r="K3885">
        <f t="shared" si="2872"/>
        <v>3922.42</v>
      </c>
      <c r="L3885">
        <f t="shared" si="2873"/>
        <v>6837</v>
      </c>
      <c r="M3885" t="str">
        <f t="shared" si="2874"/>
        <v>United States</v>
      </c>
      <c r="N3885">
        <f t="shared" si="2875"/>
        <v>0</v>
      </c>
      <c r="O3885" t="str">
        <f t="shared" si="2876"/>
        <v>GTX</v>
      </c>
      <c r="P3885">
        <f t="shared" si="2877"/>
        <v>1096</v>
      </c>
      <c r="Q3885" t="str">
        <f t="shared" si="2878"/>
        <v>Melvin Marxen</v>
      </c>
      <c r="R3885" t="str">
        <f t="shared" si="2879"/>
        <v>Central</v>
      </c>
    </row>
    <row r="3886" spans="1:18">
      <c r="A3886" t="s">
        <v>4050</v>
      </c>
      <c r="B3886" t="s">
        <v>29</v>
      </c>
      <c r="C3886" t="s">
        <v>58</v>
      </c>
      <c r="D3886" t="s">
        <v>200</v>
      </c>
      <c r="E3886" t="s">
        <v>53</v>
      </c>
      <c r="F3886" s="1">
        <v>42942</v>
      </c>
      <c r="I3886" t="str">
        <f>VLOOKUP(pipeline!D3886,account,2,FALSE)</f>
        <v>finance</v>
      </c>
      <c r="J3886">
        <f t="shared" si="2871"/>
        <v>1998</v>
      </c>
      <c r="K3886">
        <f t="shared" si="2872"/>
        <v>2022.14</v>
      </c>
      <c r="L3886">
        <f t="shared" si="2873"/>
        <v>5113</v>
      </c>
      <c r="M3886" t="str">
        <f t="shared" si="2874"/>
        <v>United States</v>
      </c>
      <c r="N3886">
        <f t="shared" si="2875"/>
        <v>0</v>
      </c>
      <c r="O3886" t="str">
        <f t="shared" si="2876"/>
        <v>GTX</v>
      </c>
      <c r="P3886">
        <f t="shared" si="2877"/>
        <v>1096</v>
      </c>
      <c r="Q3886" t="str">
        <f t="shared" si="2878"/>
        <v>Melvin Marxen</v>
      </c>
      <c r="R3886" t="str">
        <f t="shared" si="2879"/>
        <v>Central</v>
      </c>
    </row>
    <row r="3887" spans="1:18">
      <c r="A3887" t="s">
        <v>4051</v>
      </c>
      <c r="B3887" t="s">
        <v>11</v>
      </c>
      <c r="C3887" t="s">
        <v>57</v>
      </c>
      <c r="D3887" t="s">
        <v>124</v>
      </c>
      <c r="E3887" t="s">
        <v>50</v>
      </c>
      <c r="F3887" s="1">
        <v>42942</v>
      </c>
      <c r="G3887" s="1">
        <v>42944</v>
      </c>
      <c r="H3887">
        <v>3596</v>
      </c>
      <c r="I3887" t="str">
        <f>VLOOKUP(pipeline!D3887,account,2,FALSE)</f>
        <v>entertainment</v>
      </c>
      <c r="J3887">
        <f t="shared" si="2871"/>
        <v>1989</v>
      </c>
      <c r="K3887">
        <f t="shared" si="2872"/>
        <v>3838.39</v>
      </c>
      <c r="L3887">
        <f t="shared" si="2873"/>
        <v>8274</v>
      </c>
      <c r="M3887" t="str">
        <f t="shared" si="2874"/>
        <v>United States</v>
      </c>
      <c r="N3887">
        <f t="shared" si="2875"/>
        <v>0</v>
      </c>
      <c r="O3887" t="str">
        <f t="shared" si="2876"/>
        <v>MG</v>
      </c>
      <c r="P3887">
        <f t="shared" si="2877"/>
        <v>3393</v>
      </c>
      <c r="Q3887" t="str">
        <f t="shared" si="2878"/>
        <v>Cara Losch</v>
      </c>
      <c r="R3887" t="str">
        <f t="shared" si="2879"/>
        <v>East</v>
      </c>
    </row>
    <row r="3888" spans="1:18">
      <c r="A3888" t="s">
        <v>4052</v>
      </c>
      <c r="B3888" t="s">
        <v>41</v>
      </c>
      <c r="C3888" t="s">
        <v>58</v>
      </c>
      <c r="D3888" t="s">
        <v>306</v>
      </c>
      <c r="E3888" t="s">
        <v>52</v>
      </c>
      <c r="F3888" s="1">
        <v>42942</v>
      </c>
      <c r="G3888" s="1">
        <v>42943</v>
      </c>
      <c r="H3888">
        <v>0</v>
      </c>
      <c r="I3888" t="str">
        <f>VLOOKUP(pipeline!D3888,account,2,FALSE)</f>
        <v>technolgy</v>
      </c>
      <c r="J3888">
        <f t="shared" si="2871"/>
        <v>1997</v>
      </c>
      <c r="K3888">
        <f t="shared" si="2872"/>
        <v>8170.38</v>
      </c>
      <c r="L3888">
        <f t="shared" si="2873"/>
        <v>16499</v>
      </c>
      <c r="M3888" t="str">
        <f t="shared" si="2874"/>
        <v>Korea</v>
      </c>
      <c r="N3888">
        <f t="shared" si="2875"/>
        <v>0</v>
      </c>
      <c r="O3888" t="str">
        <f t="shared" si="2876"/>
        <v>GTX</v>
      </c>
      <c r="P3888">
        <f t="shared" si="2877"/>
        <v>1096</v>
      </c>
      <c r="Q3888" t="str">
        <f t="shared" si="2878"/>
        <v>Summer Sewald</v>
      </c>
      <c r="R3888" t="str">
        <f t="shared" si="2879"/>
        <v>West</v>
      </c>
    </row>
    <row r="3889" spans="1:18">
      <c r="A3889" t="s">
        <v>4053</v>
      </c>
      <c r="B3889" t="s">
        <v>41</v>
      </c>
      <c r="C3889" t="s">
        <v>58</v>
      </c>
      <c r="D3889" t="s">
        <v>273</v>
      </c>
      <c r="E3889" t="s">
        <v>50</v>
      </c>
      <c r="F3889" s="1">
        <v>42942</v>
      </c>
      <c r="G3889" s="1">
        <v>43070</v>
      </c>
      <c r="H3889">
        <v>1091</v>
      </c>
      <c r="I3889" t="str">
        <f>VLOOKUP(pipeline!D3889,account,2,FALSE)</f>
        <v>retail</v>
      </c>
      <c r="J3889">
        <f t="shared" si="2871"/>
        <v>1996</v>
      </c>
      <c r="K3889">
        <f t="shared" si="2872"/>
        <v>2214.94</v>
      </c>
      <c r="L3889">
        <f t="shared" si="2873"/>
        <v>5374</v>
      </c>
      <c r="M3889" t="str">
        <f t="shared" si="2874"/>
        <v>United States</v>
      </c>
      <c r="N3889">
        <f t="shared" si="2875"/>
        <v>0</v>
      </c>
      <c r="O3889" t="str">
        <f t="shared" si="2876"/>
        <v>GTX</v>
      </c>
      <c r="P3889">
        <f t="shared" si="2877"/>
        <v>1096</v>
      </c>
      <c r="Q3889" t="str">
        <f t="shared" si="2878"/>
        <v>Summer Sewald</v>
      </c>
      <c r="R3889" t="str">
        <f t="shared" si="2879"/>
        <v>West</v>
      </c>
    </row>
    <row r="3890" spans="1:18">
      <c r="A3890" t="s">
        <v>4054</v>
      </c>
      <c r="B3890" t="s">
        <v>19</v>
      </c>
      <c r="C3890" t="s">
        <v>56</v>
      </c>
      <c r="D3890" t="s">
        <v>151</v>
      </c>
      <c r="E3890" t="s">
        <v>53</v>
      </c>
      <c r="F3890" s="1">
        <v>42943</v>
      </c>
      <c r="I3890" t="str">
        <f>VLOOKUP(pipeline!D3890,account,2,FALSE)</f>
        <v>finance</v>
      </c>
      <c r="J3890">
        <f t="shared" si="2871"/>
        <v>2008</v>
      </c>
      <c r="K3890">
        <f t="shared" si="2872"/>
        <v>52.5</v>
      </c>
      <c r="L3890">
        <f t="shared" si="2873"/>
        <v>165</v>
      </c>
      <c r="M3890" t="str">
        <f t="shared" si="2874"/>
        <v>United States</v>
      </c>
      <c r="N3890">
        <f t="shared" si="2875"/>
        <v>0</v>
      </c>
      <c r="O3890" t="str">
        <f t="shared" si="2876"/>
        <v>MG</v>
      </c>
      <c r="P3890">
        <f t="shared" si="2877"/>
        <v>55</v>
      </c>
      <c r="Q3890" t="str">
        <f t="shared" si="2878"/>
        <v>Dustin Brinkmann</v>
      </c>
      <c r="R3890" t="str">
        <f t="shared" si="2879"/>
        <v>Central</v>
      </c>
    </row>
    <row r="3891" spans="1:18">
      <c r="A3891" t="s">
        <v>4055</v>
      </c>
      <c r="B3891" t="s">
        <v>19</v>
      </c>
      <c r="C3891" t="s">
        <v>59</v>
      </c>
      <c r="D3891" t="s">
        <v>97</v>
      </c>
      <c r="E3891" t="s">
        <v>50</v>
      </c>
      <c r="F3891" s="1">
        <v>42943</v>
      </c>
      <c r="G3891" s="1">
        <v>42945</v>
      </c>
      <c r="H3891">
        <v>5068</v>
      </c>
      <c r="I3891" t="str">
        <f>VLOOKUP(pipeline!D3891,account,2,FALSE)</f>
        <v>medical</v>
      </c>
      <c r="J3891">
        <f t="shared" si="2871"/>
        <v>2012</v>
      </c>
      <c r="K3891">
        <f t="shared" si="2872"/>
        <v>587.34</v>
      </c>
      <c r="L3891">
        <f t="shared" si="2873"/>
        <v>1356</v>
      </c>
      <c r="M3891" t="str">
        <f t="shared" si="2874"/>
        <v>Philipines</v>
      </c>
      <c r="N3891">
        <f t="shared" si="2875"/>
        <v>0</v>
      </c>
      <c r="O3891" t="str">
        <f t="shared" si="2876"/>
        <v>GTX</v>
      </c>
      <c r="P3891">
        <f t="shared" si="2877"/>
        <v>5482</v>
      </c>
      <c r="Q3891" t="str">
        <f t="shared" si="2878"/>
        <v>Dustin Brinkmann</v>
      </c>
      <c r="R3891" t="str">
        <f t="shared" si="2879"/>
        <v>Central</v>
      </c>
    </row>
    <row r="3892" spans="1:18">
      <c r="A3892" t="s">
        <v>4056</v>
      </c>
      <c r="B3892" t="s">
        <v>19</v>
      </c>
      <c r="C3892" t="s">
        <v>56</v>
      </c>
      <c r="D3892" t="s">
        <v>221</v>
      </c>
      <c r="E3892" t="s">
        <v>50</v>
      </c>
      <c r="F3892" s="1">
        <v>42943</v>
      </c>
      <c r="G3892" s="1">
        <v>42945</v>
      </c>
      <c r="H3892">
        <v>46</v>
      </c>
      <c r="I3892" t="str">
        <f>VLOOKUP(pipeline!D3892,account,2,FALSE)</f>
        <v>technolgy</v>
      </c>
      <c r="J3892">
        <f t="shared" si="2871"/>
        <v>2000</v>
      </c>
      <c r="K3892">
        <f t="shared" si="2872"/>
        <v>1223.72</v>
      </c>
      <c r="L3892">
        <f t="shared" si="2873"/>
        <v>2497</v>
      </c>
      <c r="M3892" t="str">
        <f t="shared" si="2874"/>
        <v>Norway</v>
      </c>
      <c r="N3892">
        <f t="shared" si="2875"/>
        <v>0</v>
      </c>
      <c r="O3892" t="str">
        <f t="shared" si="2876"/>
        <v>MG</v>
      </c>
      <c r="P3892">
        <f t="shared" si="2877"/>
        <v>55</v>
      </c>
      <c r="Q3892" t="str">
        <f t="shared" si="2878"/>
        <v>Dustin Brinkmann</v>
      </c>
      <c r="R3892" t="str">
        <f t="shared" si="2879"/>
        <v>Central</v>
      </c>
    </row>
    <row r="3893" spans="1:18">
      <c r="A3893" t="s">
        <v>4057</v>
      </c>
      <c r="B3893" t="s">
        <v>32</v>
      </c>
      <c r="C3893" t="s">
        <v>57</v>
      </c>
      <c r="D3893" t="s">
        <v>115</v>
      </c>
      <c r="E3893" t="s">
        <v>52</v>
      </c>
      <c r="F3893" s="1">
        <v>42943</v>
      </c>
      <c r="G3893" s="1">
        <v>43081</v>
      </c>
      <c r="H3893">
        <v>0</v>
      </c>
      <c r="I3893" t="str">
        <f>VLOOKUP(pipeline!D3893,account,2,FALSE)</f>
        <v>finance</v>
      </c>
      <c r="J3893">
        <f t="shared" si="2871"/>
        <v>1993</v>
      </c>
      <c r="K3893">
        <f t="shared" si="2872"/>
        <v>646.1</v>
      </c>
      <c r="L3893">
        <f t="shared" si="2873"/>
        <v>883</v>
      </c>
      <c r="M3893" t="str">
        <f t="shared" si="2874"/>
        <v>United States</v>
      </c>
      <c r="N3893" t="str">
        <f t="shared" si="2875"/>
        <v>Golddex</v>
      </c>
      <c r="O3893" t="str">
        <f t="shared" si="2876"/>
        <v>MG</v>
      </c>
      <c r="P3893">
        <f t="shared" si="2877"/>
        <v>3393</v>
      </c>
      <c r="Q3893" t="str">
        <f t="shared" si="2878"/>
        <v>Rocco Neubert</v>
      </c>
      <c r="R3893" t="str">
        <f t="shared" si="2879"/>
        <v>East</v>
      </c>
    </row>
    <row r="3894" spans="1:18">
      <c r="A3894" t="s">
        <v>4058</v>
      </c>
      <c r="B3894" t="s">
        <v>20</v>
      </c>
      <c r="C3894" t="s">
        <v>57</v>
      </c>
      <c r="D3894" t="s">
        <v>238</v>
      </c>
      <c r="E3894" t="s">
        <v>50</v>
      </c>
      <c r="F3894" s="1">
        <v>42943</v>
      </c>
      <c r="G3894" s="1">
        <v>42949</v>
      </c>
      <c r="H3894">
        <v>3025</v>
      </c>
      <c r="I3894" t="str">
        <f>VLOOKUP(pipeline!D3894,account,2,FALSE)</f>
        <v>marketing</v>
      </c>
      <c r="J3894">
        <f t="shared" si="2871"/>
        <v>2012</v>
      </c>
      <c r="K3894">
        <f t="shared" si="2872"/>
        <v>45.39</v>
      </c>
      <c r="L3894">
        <f t="shared" si="2873"/>
        <v>100</v>
      </c>
      <c r="M3894" t="str">
        <f t="shared" si="2874"/>
        <v>United States</v>
      </c>
      <c r="N3894" t="str">
        <f t="shared" si="2875"/>
        <v>Inity</v>
      </c>
      <c r="O3894" t="str">
        <f t="shared" si="2876"/>
        <v>MG</v>
      </c>
      <c r="P3894">
        <f t="shared" si="2877"/>
        <v>3393</v>
      </c>
      <c r="Q3894" t="str">
        <f t="shared" si="2878"/>
        <v>Dustin Brinkmann</v>
      </c>
      <c r="R3894" t="str">
        <f t="shared" si="2879"/>
        <v>Central</v>
      </c>
    </row>
    <row r="3895" spans="1:18">
      <c r="A3895" t="s">
        <v>4059</v>
      </c>
      <c r="B3895" t="s">
        <v>7</v>
      </c>
      <c r="C3895" t="s">
        <v>58</v>
      </c>
      <c r="D3895" t="s">
        <v>381</v>
      </c>
      <c r="E3895" t="s">
        <v>52</v>
      </c>
      <c r="F3895" s="1">
        <v>42943</v>
      </c>
      <c r="G3895" s="1">
        <v>42945</v>
      </c>
      <c r="H3895">
        <v>0</v>
      </c>
      <c r="I3895" t="str">
        <f>VLOOKUP(pipeline!D3895,account,2,FALSE)</f>
        <v>marketing</v>
      </c>
      <c r="J3895">
        <f t="shared" si="2871"/>
        <v>1999</v>
      </c>
      <c r="K3895">
        <f t="shared" si="2872"/>
        <v>1197.44</v>
      </c>
      <c r="L3895">
        <f t="shared" si="2873"/>
        <v>2570</v>
      </c>
      <c r="M3895" t="str">
        <f t="shared" si="2874"/>
        <v>United States</v>
      </c>
      <c r="N3895">
        <f t="shared" si="2875"/>
        <v>0</v>
      </c>
      <c r="O3895" t="str">
        <f t="shared" si="2876"/>
        <v>GTX</v>
      </c>
      <c r="P3895">
        <f t="shared" si="2877"/>
        <v>1096</v>
      </c>
      <c r="Q3895" t="str">
        <f t="shared" si="2878"/>
        <v>Cara Losch</v>
      </c>
      <c r="R3895" t="str">
        <f t="shared" si="2879"/>
        <v>East</v>
      </c>
    </row>
    <row r="3896" spans="1:18">
      <c r="A3896" t="s">
        <v>4060</v>
      </c>
      <c r="B3896" t="s">
        <v>26</v>
      </c>
      <c r="C3896" t="s">
        <v>55</v>
      </c>
      <c r="D3896" t="s">
        <v>82</v>
      </c>
      <c r="E3896" t="s">
        <v>52</v>
      </c>
      <c r="F3896" s="1">
        <v>42943</v>
      </c>
      <c r="G3896" s="1">
        <v>42993</v>
      </c>
      <c r="H3896">
        <v>0</v>
      </c>
      <c r="I3896" t="str">
        <f>VLOOKUP(pipeline!D3896,account,2,FALSE)</f>
        <v>retail</v>
      </c>
      <c r="J3896">
        <f t="shared" si="2871"/>
        <v>2001</v>
      </c>
      <c r="K3896">
        <f t="shared" si="2872"/>
        <v>718.62</v>
      </c>
      <c r="L3896">
        <f t="shared" si="2873"/>
        <v>2448</v>
      </c>
      <c r="M3896" t="str">
        <f t="shared" si="2874"/>
        <v>United States</v>
      </c>
      <c r="N3896">
        <f t="shared" si="2875"/>
        <v>0</v>
      </c>
      <c r="O3896" t="str">
        <f t="shared" si="2876"/>
        <v>GTX</v>
      </c>
      <c r="P3896">
        <f t="shared" si="2877"/>
        <v>550</v>
      </c>
      <c r="Q3896" t="str">
        <f t="shared" si="2878"/>
        <v>Melvin Marxen</v>
      </c>
      <c r="R3896" t="str">
        <f t="shared" si="2879"/>
        <v>Central</v>
      </c>
    </row>
    <row r="3897" spans="1:18">
      <c r="A3897" t="s">
        <v>4061</v>
      </c>
      <c r="B3897" t="s">
        <v>37</v>
      </c>
      <c r="C3897" t="s">
        <v>55</v>
      </c>
      <c r="D3897" t="s">
        <v>306</v>
      </c>
      <c r="E3897" t="s">
        <v>50</v>
      </c>
      <c r="F3897" s="1">
        <v>42943</v>
      </c>
      <c r="G3897" s="1">
        <v>42993</v>
      </c>
      <c r="H3897">
        <v>586</v>
      </c>
      <c r="I3897" t="str">
        <f>VLOOKUP(pipeline!D3897,account,2,FALSE)</f>
        <v>technolgy</v>
      </c>
      <c r="J3897">
        <f t="shared" si="2871"/>
        <v>1997</v>
      </c>
      <c r="K3897">
        <f t="shared" si="2872"/>
        <v>8170.38</v>
      </c>
      <c r="L3897">
        <f t="shared" si="2873"/>
        <v>16499</v>
      </c>
      <c r="M3897" t="str">
        <f t="shared" si="2874"/>
        <v>Korea</v>
      </c>
      <c r="N3897">
        <f t="shared" si="2875"/>
        <v>0</v>
      </c>
      <c r="O3897" t="str">
        <f t="shared" si="2876"/>
        <v>GTX</v>
      </c>
      <c r="P3897">
        <f t="shared" si="2877"/>
        <v>550</v>
      </c>
      <c r="Q3897" t="str">
        <f t="shared" si="2878"/>
        <v>Summer Sewald</v>
      </c>
      <c r="R3897" t="str">
        <f t="shared" si="2879"/>
        <v>West</v>
      </c>
    </row>
    <row r="3898" spans="1:18">
      <c r="A3898" t="s">
        <v>4062</v>
      </c>
      <c r="B3898" t="s">
        <v>27</v>
      </c>
      <c r="C3898" t="s">
        <v>58</v>
      </c>
      <c r="D3898" t="s">
        <v>273</v>
      </c>
      <c r="E3898" t="s">
        <v>53</v>
      </c>
      <c r="F3898" s="1">
        <v>42943</v>
      </c>
      <c r="I3898" t="str">
        <f>VLOOKUP(pipeline!D3898,account,2,FALSE)</f>
        <v>retail</v>
      </c>
      <c r="J3898">
        <f t="shared" si="2871"/>
        <v>1996</v>
      </c>
      <c r="K3898">
        <f t="shared" si="2872"/>
        <v>2214.94</v>
      </c>
      <c r="L3898">
        <f t="shared" si="2873"/>
        <v>5374</v>
      </c>
      <c r="M3898" t="str">
        <f t="shared" si="2874"/>
        <v>United States</v>
      </c>
      <c r="N3898">
        <f t="shared" si="2875"/>
        <v>0</v>
      </c>
      <c r="O3898" t="str">
        <f t="shared" si="2876"/>
        <v>GTX</v>
      </c>
      <c r="P3898">
        <f t="shared" si="2877"/>
        <v>1096</v>
      </c>
      <c r="Q3898" t="str">
        <f t="shared" si="2878"/>
        <v>Melvin Marxen</v>
      </c>
      <c r="R3898" t="str">
        <f t="shared" si="2879"/>
        <v>Central</v>
      </c>
    </row>
    <row r="3899" spans="1:18">
      <c r="A3899" t="s">
        <v>4063</v>
      </c>
      <c r="B3899" t="s">
        <v>38</v>
      </c>
      <c r="C3899" t="s">
        <v>55</v>
      </c>
      <c r="D3899" t="s">
        <v>106</v>
      </c>
      <c r="E3899" t="s">
        <v>50</v>
      </c>
      <c r="F3899" s="1">
        <v>42943</v>
      </c>
      <c r="G3899" s="1">
        <v>42957</v>
      </c>
      <c r="H3899">
        <v>514</v>
      </c>
      <c r="I3899" t="str">
        <f>VLOOKUP(pipeline!D3899,account,2,FALSE)</f>
        <v>software</v>
      </c>
      <c r="J3899">
        <f t="shared" si="2871"/>
        <v>1996</v>
      </c>
      <c r="K3899">
        <f t="shared" si="2872"/>
        <v>6354.87</v>
      </c>
      <c r="L3899">
        <f t="shared" si="2873"/>
        <v>16780</v>
      </c>
      <c r="M3899" t="str">
        <f t="shared" si="2874"/>
        <v>United States</v>
      </c>
      <c r="N3899" t="str">
        <f t="shared" si="2875"/>
        <v>Bubba Gump</v>
      </c>
      <c r="O3899" t="str">
        <f t="shared" si="2876"/>
        <v>GTX</v>
      </c>
      <c r="P3899">
        <f t="shared" si="2877"/>
        <v>550</v>
      </c>
      <c r="Q3899" t="str">
        <f t="shared" si="2878"/>
        <v>Summer Sewald</v>
      </c>
      <c r="R3899" t="str">
        <f t="shared" si="2879"/>
        <v>West</v>
      </c>
    </row>
    <row r="3900" spans="1:18">
      <c r="A3900" t="s">
        <v>4064</v>
      </c>
      <c r="B3900" t="s">
        <v>28</v>
      </c>
      <c r="C3900" t="s">
        <v>58</v>
      </c>
      <c r="D3900" t="s">
        <v>273</v>
      </c>
      <c r="E3900" t="s">
        <v>53</v>
      </c>
      <c r="F3900" s="1">
        <v>42943</v>
      </c>
      <c r="I3900" t="str">
        <f>VLOOKUP(pipeline!D3900,account,2,FALSE)</f>
        <v>retail</v>
      </c>
      <c r="J3900">
        <f t="shared" si="2871"/>
        <v>1996</v>
      </c>
      <c r="K3900">
        <f t="shared" si="2872"/>
        <v>2214.94</v>
      </c>
      <c r="L3900">
        <f t="shared" si="2873"/>
        <v>5374</v>
      </c>
      <c r="M3900" t="str">
        <f t="shared" si="2874"/>
        <v>United States</v>
      </c>
      <c r="N3900">
        <f t="shared" si="2875"/>
        <v>0</v>
      </c>
      <c r="O3900" t="str">
        <f t="shared" si="2876"/>
        <v>GTX</v>
      </c>
      <c r="P3900">
        <f t="shared" si="2877"/>
        <v>1096</v>
      </c>
      <c r="Q3900" t="str">
        <f t="shared" si="2878"/>
        <v>Melvin Marxen</v>
      </c>
      <c r="R3900" t="str">
        <f t="shared" si="2879"/>
        <v>Central</v>
      </c>
    </row>
    <row r="3901" spans="1:18">
      <c r="A3901" t="s">
        <v>4065</v>
      </c>
      <c r="B3901" t="s">
        <v>28</v>
      </c>
      <c r="C3901" t="s">
        <v>58</v>
      </c>
      <c r="D3901" t="s">
        <v>196</v>
      </c>
      <c r="E3901" t="s">
        <v>53</v>
      </c>
      <c r="F3901" s="1">
        <v>42943</v>
      </c>
      <c r="I3901" t="str">
        <f>VLOOKUP(pipeline!D3901,account,2,FALSE)</f>
        <v>employment</v>
      </c>
      <c r="J3901">
        <f t="shared" si="2871"/>
        <v>1983</v>
      </c>
      <c r="K3901">
        <f t="shared" si="2872"/>
        <v>2871.35</v>
      </c>
      <c r="L3901">
        <f t="shared" si="2873"/>
        <v>9561</v>
      </c>
      <c r="M3901" t="str">
        <f t="shared" si="2874"/>
        <v>United States</v>
      </c>
      <c r="N3901">
        <f t="shared" si="2875"/>
        <v>0</v>
      </c>
      <c r="O3901" t="str">
        <f t="shared" si="2876"/>
        <v>GTX</v>
      </c>
      <c r="P3901">
        <f t="shared" si="2877"/>
        <v>1096</v>
      </c>
      <c r="Q3901" t="str">
        <f t="shared" si="2878"/>
        <v>Melvin Marxen</v>
      </c>
      <c r="R3901" t="str">
        <f t="shared" si="2879"/>
        <v>Central</v>
      </c>
    </row>
    <row r="3902" spans="1:18">
      <c r="A3902" t="s">
        <v>4066</v>
      </c>
      <c r="B3902" t="s">
        <v>28</v>
      </c>
      <c r="C3902" t="s">
        <v>56</v>
      </c>
      <c r="D3902" t="s">
        <v>147</v>
      </c>
      <c r="E3902" t="s">
        <v>52</v>
      </c>
      <c r="F3902" s="1">
        <v>42943</v>
      </c>
      <c r="G3902" s="1">
        <v>42948</v>
      </c>
      <c r="H3902">
        <v>0</v>
      </c>
      <c r="I3902" t="str">
        <f>VLOOKUP(pipeline!D3902,account,2,FALSE)</f>
        <v>retail</v>
      </c>
      <c r="J3902">
        <f t="shared" si="2871"/>
        <v>2007</v>
      </c>
      <c r="K3902">
        <f t="shared" si="2872"/>
        <v>894.33</v>
      </c>
      <c r="L3902">
        <f t="shared" si="2873"/>
        <v>1635</v>
      </c>
      <c r="M3902" t="str">
        <f t="shared" si="2874"/>
        <v>Italy</v>
      </c>
      <c r="N3902">
        <f t="shared" si="2875"/>
        <v>0</v>
      </c>
      <c r="O3902" t="str">
        <f t="shared" si="2876"/>
        <v>MG</v>
      </c>
      <c r="P3902">
        <f t="shared" si="2877"/>
        <v>55</v>
      </c>
      <c r="Q3902" t="str">
        <f t="shared" si="2878"/>
        <v>Melvin Marxen</v>
      </c>
      <c r="R3902" t="str">
        <f t="shared" si="2879"/>
        <v>Central</v>
      </c>
    </row>
    <row r="3903" spans="1:18">
      <c r="A3903" t="s">
        <v>4067</v>
      </c>
      <c r="B3903" t="s">
        <v>28</v>
      </c>
      <c r="C3903" t="s">
        <v>58</v>
      </c>
      <c r="D3903" t="s">
        <v>216</v>
      </c>
      <c r="E3903" t="s">
        <v>50</v>
      </c>
      <c r="F3903" s="1">
        <v>42943</v>
      </c>
      <c r="G3903" s="1">
        <v>42954</v>
      </c>
      <c r="H3903">
        <v>965</v>
      </c>
      <c r="I3903" t="str">
        <f>VLOOKUP(pipeline!D3903,account,2,FALSE)</f>
        <v>entertainment</v>
      </c>
      <c r="J3903">
        <f t="shared" si="2871"/>
        <v>1998</v>
      </c>
      <c r="K3903">
        <f t="shared" si="2872"/>
        <v>217.87</v>
      </c>
      <c r="L3903">
        <f t="shared" si="2873"/>
        <v>551</v>
      </c>
      <c r="M3903" t="str">
        <f t="shared" si="2874"/>
        <v>United States</v>
      </c>
      <c r="N3903">
        <f t="shared" si="2875"/>
        <v>0</v>
      </c>
      <c r="O3903" t="str">
        <f t="shared" si="2876"/>
        <v>GTX</v>
      </c>
      <c r="P3903">
        <f t="shared" si="2877"/>
        <v>1096</v>
      </c>
      <c r="Q3903" t="str">
        <f t="shared" si="2878"/>
        <v>Melvin Marxen</v>
      </c>
      <c r="R3903" t="str">
        <f t="shared" si="2879"/>
        <v>Central</v>
      </c>
    </row>
    <row r="3904" spans="1:18">
      <c r="A3904" t="s">
        <v>4068</v>
      </c>
      <c r="B3904" t="s">
        <v>16</v>
      </c>
      <c r="C3904" t="s">
        <v>59</v>
      </c>
      <c r="D3904" t="s">
        <v>621</v>
      </c>
      <c r="E3904" t="s">
        <v>52</v>
      </c>
      <c r="F3904" s="1">
        <v>42943</v>
      </c>
      <c r="G3904" s="1">
        <v>42944</v>
      </c>
      <c r="H3904">
        <v>0</v>
      </c>
      <c r="I3904" t="str">
        <f>VLOOKUP(pipeline!D3904,account,2,FALSE)</f>
        <v>services</v>
      </c>
      <c r="J3904">
        <f t="shared" si="2871"/>
        <v>1991</v>
      </c>
      <c r="K3904">
        <f t="shared" si="2872"/>
        <v>1012.72</v>
      </c>
      <c r="L3904">
        <f t="shared" si="2873"/>
        <v>3492</v>
      </c>
      <c r="M3904" t="str">
        <f t="shared" si="2874"/>
        <v>Germany</v>
      </c>
      <c r="N3904">
        <f t="shared" si="2875"/>
        <v>0</v>
      </c>
      <c r="O3904" t="str">
        <f t="shared" si="2876"/>
        <v>GTX</v>
      </c>
      <c r="P3904">
        <f t="shared" si="2877"/>
        <v>5482</v>
      </c>
      <c r="Q3904" t="str">
        <f t="shared" si="2878"/>
        <v>Celia Rouche</v>
      </c>
      <c r="R3904" t="str">
        <f t="shared" si="2879"/>
        <v>West</v>
      </c>
    </row>
    <row r="3905" spans="1:18">
      <c r="A3905" t="s">
        <v>4069</v>
      </c>
      <c r="B3905" t="s">
        <v>23</v>
      </c>
      <c r="C3905" t="s">
        <v>59</v>
      </c>
      <c r="D3905" t="s">
        <v>124</v>
      </c>
      <c r="E3905" t="s">
        <v>53</v>
      </c>
      <c r="F3905" s="1">
        <v>42943</v>
      </c>
      <c r="I3905" t="str">
        <f>VLOOKUP(pipeline!D3905,account,2,FALSE)</f>
        <v>entertainment</v>
      </c>
      <c r="J3905">
        <f t="shared" si="2871"/>
        <v>1989</v>
      </c>
      <c r="K3905">
        <f t="shared" si="2872"/>
        <v>3838.39</v>
      </c>
      <c r="L3905">
        <f t="shared" si="2873"/>
        <v>8274</v>
      </c>
      <c r="M3905" t="str">
        <f t="shared" si="2874"/>
        <v>United States</v>
      </c>
      <c r="N3905">
        <f t="shared" si="2875"/>
        <v>0</v>
      </c>
      <c r="O3905" t="str">
        <f t="shared" si="2876"/>
        <v>GTX</v>
      </c>
      <c r="P3905">
        <f t="shared" si="2877"/>
        <v>5482</v>
      </c>
      <c r="Q3905" t="str">
        <f t="shared" si="2878"/>
        <v>Dustin Brinkmann</v>
      </c>
      <c r="R3905" t="str">
        <f t="shared" si="2879"/>
        <v>Central</v>
      </c>
    </row>
    <row r="3906" spans="1:18">
      <c r="A3906" t="s">
        <v>4070</v>
      </c>
      <c r="B3906" t="s">
        <v>17</v>
      </c>
      <c r="C3906" t="s">
        <v>55</v>
      </c>
      <c r="D3906" t="s">
        <v>371</v>
      </c>
      <c r="E3906" t="s">
        <v>50</v>
      </c>
      <c r="F3906" s="1">
        <v>42943</v>
      </c>
      <c r="G3906" s="1">
        <v>42953</v>
      </c>
      <c r="H3906">
        <v>651</v>
      </c>
      <c r="I3906" t="str">
        <f>VLOOKUP(pipeline!D3906,account,2,FALSE)</f>
        <v>retail</v>
      </c>
      <c r="J3906">
        <f t="shared" si="2871"/>
        <v>2003</v>
      </c>
      <c r="K3906">
        <f t="shared" si="2872"/>
        <v>223.8</v>
      </c>
      <c r="L3906">
        <f t="shared" si="2873"/>
        <v>299</v>
      </c>
      <c r="M3906" t="str">
        <f t="shared" si="2874"/>
        <v>United States</v>
      </c>
      <c r="N3906">
        <f t="shared" si="2875"/>
        <v>0</v>
      </c>
      <c r="O3906" t="str">
        <f t="shared" si="2876"/>
        <v>GTX</v>
      </c>
      <c r="P3906">
        <f t="shared" si="2877"/>
        <v>550</v>
      </c>
      <c r="Q3906" t="str">
        <f t="shared" si="2878"/>
        <v>Celia Rouche</v>
      </c>
      <c r="R3906" t="str">
        <f t="shared" si="2879"/>
        <v>West</v>
      </c>
    </row>
    <row r="3907" spans="1:18">
      <c r="A3907" t="s">
        <v>4071</v>
      </c>
      <c r="B3907" t="s">
        <v>19</v>
      </c>
      <c r="C3907" t="s">
        <v>55</v>
      </c>
      <c r="D3907" t="s">
        <v>277</v>
      </c>
      <c r="E3907" t="s">
        <v>53</v>
      </c>
      <c r="F3907" s="1">
        <v>42944</v>
      </c>
      <c r="I3907" t="str">
        <f>VLOOKUP(pipeline!D3907,account,2,FALSE)</f>
        <v>retail</v>
      </c>
      <c r="J3907">
        <f t="shared" si="2871"/>
        <v>2005</v>
      </c>
      <c r="K3907">
        <f t="shared" si="2872"/>
        <v>2261.05</v>
      </c>
      <c r="L3907">
        <f t="shared" si="2873"/>
        <v>3851</v>
      </c>
      <c r="M3907" t="str">
        <f t="shared" si="2874"/>
        <v>United States</v>
      </c>
      <c r="N3907">
        <f t="shared" si="2875"/>
        <v>0</v>
      </c>
      <c r="O3907" t="str">
        <f t="shared" si="2876"/>
        <v>GTX</v>
      </c>
      <c r="P3907">
        <f t="shared" si="2877"/>
        <v>550</v>
      </c>
      <c r="Q3907" t="str">
        <f t="shared" si="2878"/>
        <v>Dustin Brinkmann</v>
      </c>
      <c r="R3907" t="str">
        <f t="shared" si="2879"/>
        <v>Central</v>
      </c>
    </row>
    <row r="3908" spans="1:18">
      <c r="A3908" t="s">
        <v>4072</v>
      </c>
      <c r="B3908" t="s">
        <v>19</v>
      </c>
      <c r="C3908" t="s">
        <v>57</v>
      </c>
      <c r="D3908" t="s">
        <v>149</v>
      </c>
      <c r="E3908" t="s">
        <v>52</v>
      </c>
      <c r="F3908" s="1">
        <v>42944</v>
      </c>
      <c r="G3908" s="1">
        <v>42950</v>
      </c>
      <c r="H3908">
        <v>0</v>
      </c>
      <c r="I3908" t="str">
        <f>VLOOKUP(pipeline!D3908,account,2,FALSE)</f>
        <v>technolgy</v>
      </c>
      <c r="J3908">
        <f t="shared" si="2871"/>
        <v>2005</v>
      </c>
      <c r="K3908">
        <f t="shared" si="2872"/>
        <v>1520.66</v>
      </c>
      <c r="L3908">
        <f t="shared" si="2873"/>
        <v>1806</v>
      </c>
      <c r="M3908" t="str">
        <f t="shared" si="2874"/>
        <v>United States</v>
      </c>
      <c r="N3908">
        <f t="shared" si="2875"/>
        <v>0</v>
      </c>
      <c r="O3908" t="str">
        <f t="shared" si="2876"/>
        <v>MG</v>
      </c>
      <c r="P3908">
        <f t="shared" ref="P3908:P3939" si="2880">VLOOKUP(C3908,products,3,FALSE)</f>
        <v>3393</v>
      </c>
      <c r="Q3908" t="str">
        <f t="shared" ref="Q3908:Q3939" si="2881">VLOOKUP(B3908,sales,2,FALSE)</f>
        <v>Dustin Brinkmann</v>
      </c>
      <c r="R3908" t="str">
        <f t="shared" ref="R3908:R3939" si="2882">VLOOKUP(B3908,sales,3,FALSE)</f>
        <v>Central</v>
      </c>
    </row>
    <row r="3909" spans="1:18">
      <c r="A3909" t="s">
        <v>4073</v>
      </c>
      <c r="B3909" t="s">
        <v>32</v>
      </c>
      <c r="C3909" t="s">
        <v>58</v>
      </c>
      <c r="D3909" t="s">
        <v>200</v>
      </c>
      <c r="E3909" t="s">
        <v>52</v>
      </c>
      <c r="F3909" s="1">
        <v>42944</v>
      </c>
      <c r="G3909" s="1">
        <v>43046</v>
      </c>
      <c r="H3909">
        <v>0</v>
      </c>
      <c r="I3909" t="str">
        <f>VLOOKUP(pipeline!D3909,account,2,FALSE)</f>
        <v>finance</v>
      </c>
      <c r="J3909">
        <f t="shared" si="2871"/>
        <v>1998</v>
      </c>
      <c r="K3909">
        <f t="shared" si="2872"/>
        <v>2022.14</v>
      </c>
      <c r="L3909">
        <f t="shared" si="2873"/>
        <v>5113</v>
      </c>
      <c r="M3909" t="str">
        <f t="shared" si="2874"/>
        <v>United States</v>
      </c>
      <c r="N3909">
        <f t="shared" si="2875"/>
        <v>0</v>
      </c>
      <c r="O3909" t="str">
        <f t="shared" si="2876"/>
        <v>GTX</v>
      </c>
      <c r="P3909">
        <f t="shared" si="2880"/>
        <v>1096</v>
      </c>
      <c r="Q3909" t="str">
        <f t="shared" si="2881"/>
        <v>Rocco Neubert</v>
      </c>
      <c r="R3909" t="str">
        <f t="shared" si="2882"/>
        <v>East</v>
      </c>
    </row>
    <row r="3910" spans="1:18">
      <c r="A3910" t="s">
        <v>4074</v>
      </c>
      <c r="B3910" t="s">
        <v>7</v>
      </c>
      <c r="C3910" t="s">
        <v>55</v>
      </c>
      <c r="D3910" t="s">
        <v>121</v>
      </c>
      <c r="E3910" t="s">
        <v>50</v>
      </c>
      <c r="F3910" s="1">
        <v>42944</v>
      </c>
      <c r="G3910" s="1">
        <v>43050</v>
      </c>
      <c r="H3910">
        <v>550</v>
      </c>
      <c r="I3910" t="str">
        <f>VLOOKUP(pipeline!D3910,account,2,FALSE)</f>
        <v>retail</v>
      </c>
      <c r="J3910">
        <f t="shared" si="2871"/>
        <v>1995</v>
      </c>
      <c r="K3910">
        <f t="shared" si="2872"/>
        <v>5158.71</v>
      </c>
      <c r="L3910">
        <f t="shared" si="2873"/>
        <v>17479</v>
      </c>
      <c r="M3910" t="str">
        <f t="shared" si="2874"/>
        <v>Japan</v>
      </c>
      <c r="N3910">
        <f t="shared" si="2875"/>
        <v>0</v>
      </c>
      <c r="O3910" t="str">
        <f t="shared" si="2876"/>
        <v>GTX</v>
      </c>
      <c r="P3910">
        <f t="shared" si="2880"/>
        <v>550</v>
      </c>
      <c r="Q3910" t="str">
        <f t="shared" si="2881"/>
        <v>Cara Losch</v>
      </c>
      <c r="R3910" t="str">
        <f t="shared" si="2882"/>
        <v>East</v>
      </c>
    </row>
    <row r="3911" spans="1:18">
      <c r="A3911" t="s">
        <v>4075</v>
      </c>
      <c r="B3911" t="s">
        <v>25</v>
      </c>
      <c r="C3911" t="s">
        <v>58</v>
      </c>
      <c r="D3911" t="s">
        <v>198</v>
      </c>
      <c r="E3911" t="s">
        <v>53</v>
      </c>
      <c r="F3911" s="1">
        <v>42944</v>
      </c>
      <c r="I3911" t="str">
        <f>VLOOKUP(pipeline!D3911,account,2,FALSE)</f>
        <v>employment</v>
      </c>
      <c r="J3911">
        <f t="shared" si="2871"/>
        <v>1997</v>
      </c>
      <c r="K3911">
        <f t="shared" si="2872"/>
        <v>291.27</v>
      </c>
      <c r="L3911">
        <f t="shared" si="2873"/>
        <v>586</v>
      </c>
      <c r="M3911" t="str">
        <f t="shared" si="2874"/>
        <v>United States</v>
      </c>
      <c r="N3911">
        <f t="shared" si="2875"/>
        <v>0</v>
      </c>
      <c r="O3911" t="str">
        <f t="shared" si="2876"/>
        <v>GTX</v>
      </c>
      <c r="P3911">
        <f t="shared" si="2880"/>
        <v>1096</v>
      </c>
      <c r="Q3911" t="str">
        <f t="shared" si="2881"/>
        <v>Melvin Marxen</v>
      </c>
      <c r="R3911" t="str">
        <f t="shared" si="2882"/>
        <v>Central</v>
      </c>
    </row>
    <row r="3912" spans="1:18">
      <c r="A3912" t="s">
        <v>4076</v>
      </c>
      <c r="B3912" t="s">
        <v>25</v>
      </c>
      <c r="C3912" t="s">
        <v>55</v>
      </c>
      <c r="D3912" t="s">
        <v>149</v>
      </c>
      <c r="E3912" t="s">
        <v>50</v>
      </c>
      <c r="F3912" s="1">
        <v>42944</v>
      </c>
      <c r="G3912" s="1">
        <v>42970</v>
      </c>
      <c r="H3912">
        <v>589</v>
      </c>
      <c r="I3912" t="str">
        <f>VLOOKUP(pipeline!D3912,account,2,FALSE)</f>
        <v>technolgy</v>
      </c>
      <c r="J3912">
        <f>VLOOKUP(D3912,account,3,FALSE)</f>
        <v>2005</v>
      </c>
      <c r="K3912">
        <f>VLOOKUP(D3912,account,4,FALSE)</f>
        <v>1520.66</v>
      </c>
      <c r="L3912">
        <f>VLOOKUP(D3912,account,5,FALSE)</f>
        <v>1806</v>
      </c>
      <c r="M3912" t="str">
        <f>VLOOKUP(D3912,account,6,FALSE)</f>
        <v>United States</v>
      </c>
      <c r="N3912">
        <f>VLOOKUP(D3912,accounts,7,FALSE)</f>
        <v>0</v>
      </c>
      <c r="O3912" t="str">
        <f>VLOOKUP(C3912,products,2,FALSE)</f>
        <v>GTX</v>
      </c>
      <c r="P3912">
        <f t="shared" si="2880"/>
        <v>550</v>
      </c>
      <c r="Q3912" t="str">
        <f t="shared" si="2881"/>
        <v>Melvin Marxen</v>
      </c>
      <c r="R3912" t="str">
        <f t="shared" si="2882"/>
        <v>Central</v>
      </c>
    </row>
    <row r="3913" spans="1:18">
      <c r="A3913" t="s">
        <v>4077</v>
      </c>
      <c r="B3913" t="s">
        <v>13</v>
      </c>
      <c r="C3913" t="s">
        <v>55</v>
      </c>
      <c r="D3913" t="s">
        <v>134</v>
      </c>
      <c r="E3913" t="s">
        <v>50</v>
      </c>
      <c r="F3913" s="1">
        <v>42944</v>
      </c>
      <c r="G3913" s="1">
        <v>42945</v>
      </c>
      <c r="H3913">
        <v>514</v>
      </c>
      <c r="I3913" t="str">
        <f>VLOOKUP(pipeline!D3913,account,2,FALSE)</f>
        <v>services</v>
      </c>
      <c r="J3913">
        <f>VLOOKUP(D3913,account,3,FALSE)</f>
        <v>2003</v>
      </c>
      <c r="K3913">
        <f>VLOOKUP(D3913,account,4,FALSE)</f>
        <v>692.19</v>
      </c>
      <c r="L3913">
        <f>VLOOKUP(D3913,account,5,FALSE)</f>
        <v>1922</v>
      </c>
      <c r="M3913" t="str">
        <f>VLOOKUP(D3913,account,6,FALSE)</f>
        <v>United States</v>
      </c>
      <c r="N3913">
        <f>VLOOKUP(D3913,accounts,7,FALSE)</f>
        <v>0</v>
      </c>
      <c r="O3913" t="str">
        <f>VLOOKUP(C3913,products,2,FALSE)</f>
        <v>GTX</v>
      </c>
      <c r="P3913">
        <f t="shared" si="2880"/>
        <v>550</v>
      </c>
      <c r="Q3913" t="str">
        <f t="shared" si="2881"/>
        <v>Celia Rouche</v>
      </c>
      <c r="R3913" t="str">
        <f t="shared" si="2882"/>
        <v>West</v>
      </c>
    </row>
    <row r="3914" spans="1:18">
      <c r="A3914" t="s">
        <v>4078</v>
      </c>
      <c r="B3914" t="s">
        <v>14</v>
      </c>
      <c r="C3914" t="s">
        <v>58</v>
      </c>
      <c r="D3914" t="s">
        <v>176</v>
      </c>
      <c r="E3914" t="s">
        <v>52</v>
      </c>
      <c r="F3914" s="1">
        <v>42944</v>
      </c>
      <c r="G3914" s="1">
        <v>42945</v>
      </c>
      <c r="H3914">
        <v>0</v>
      </c>
      <c r="I3914" t="str">
        <f>VLOOKUP(pipeline!D3914,account,2,FALSE)</f>
        <v>services</v>
      </c>
      <c r="J3914">
        <f>VLOOKUP(D3914,account,3,FALSE)</f>
        <v>1987</v>
      </c>
      <c r="K3914">
        <f>VLOOKUP(D3914,account,4,FALSE)</f>
        <v>405.59</v>
      </c>
      <c r="L3914">
        <f>VLOOKUP(D3914,account,5,FALSE)</f>
        <v>1179</v>
      </c>
      <c r="M3914" t="str">
        <f>VLOOKUP(D3914,account,6,FALSE)</f>
        <v>Brazil</v>
      </c>
      <c r="N3914" t="str">
        <f>VLOOKUP(D3914,accounts,7,FALSE)</f>
        <v>Warephase</v>
      </c>
      <c r="O3914" t="str">
        <f>VLOOKUP(C3914,products,2,FALSE)</f>
        <v>GTX</v>
      </c>
      <c r="P3914">
        <f t="shared" si="2880"/>
        <v>1096</v>
      </c>
      <c r="Q3914" t="str">
        <f t="shared" si="2881"/>
        <v>Celia Rouche</v>
      </c>
      <c r="R3914" t="str">
        <f t="shared" si="2882"/>
        <v>West</v>
      </c>
    </row>
    <row r="3915" spans="1:18">
      <c r="A3915" t="s">
        <v>4079</v>
      </c>
      <c r="B3915" t="s">
        <v>38</v>
      </c>
      <c r="C3915" t="s">
        <v>56</v>
      </c>
      <c r="D3915" t="s">
        <v>282</v>
      </c>
      <c r="E3915" t="s">
        <v>52</v>
      </c>
      <c r="F3915" s="1">
        <v>42944</v>
      </c>
      <c r="G3915" s="1">
        <v>42945</v>
      </c>
      <c r="H3915">
        <v>0</v>
      </c>
      <c r="I3915" t="str">
        <f>VLOOKUP(pipeline!D3915,account,2,FALSE)</f>
        <v>medical</v>
      </c>
      <c r="J3915">
        <f t="shared" ref="J3915:J3921" si="2883">VLOOKUP(D3915,account,3,FALSE)</f>
        <v>1985</v>
      </c>
      <c r="K3915">
        <f t="shared" ref="K3915:K3921" si="2884">VLOOKUP(D3915,account,4,FALSE)</f>
        <v>2741.37</v>
      </c>
      <c r="L3915">
        <f t="shared" ref="L3915:L3921" si="2885">VLOOKUP(D3915,account,5,FALSE)</f>
        <v>9226</v>
      </c>
      <c r="M3915" t="str">
        <f t="shared" ref="M3915:M3921" si="2886">VLOOKUP(D3915,account,6,FALSE)</f>
        <v>United States</v>
      </c>
      <c r="N3915">
        <f t="shared" ref="N3915:N3921" si="2887">VLOOKUP(D3915,accounts,7,FALSE)</f>
        <v>0</v>
      </c>
      <c r="O3915" t="str">
        <f t="shared" ref="O3915:O3921" si="2888">VLOOKUP(C3915,products,2,FALSE)</f>
        <v>MG</v>
      </c>
      <c r="P3915">
        <f t="shared" si="2880"/>
        <v>55</v>
      </c>
      <c r="Q3915" t="str">
        <f t="shared" si="2881"/>
        <v>Summer Sewald</v>
      </c>
      <c r="R3915" t="str">
        <f t="shared" si="2882"/>
        <v>West</v>
      </c>
    </row>
    <row r="3916" spans="1:18">
      <c r="A3916" t="s">
        <v>4080</v>
      </c>
      <c r="B3916" t="s">
        <v>38</v>
      </c>
      <c r="C3916" t="s">
        <v>55</v>
      </c>
      <c r="D3916" t="s">
        <v>273</v>
      </c>
      <c r="E3916" t="s">
        <v>50</v>
      </c>
      <c r="F3916" s="1">
        <v>42944</v>
      </c>
      <c r="G3916" s="1">
        <v>43054</v>
      </c>
      <c r="H3916">
        <v>518</v>
      </c>
      <c r="I3916" t="str">
        <f>VLOOKUP(pipeline!D3916,account,2,FALSE)</f>
        <v>retail</v>
      </c>
      <c r="J3916">
        <f t="shared" si="2883"/>
        <v>1996</v>
      </c>
      <c r="K3916">
        <f t="shared" si="2884"/>
        <v>2214.94</v>
      </c>
      <c r="L3916">
        <f t="shared" si="2885"/>
        <v>5374</v>
      </c>
      <c r="M3916" t="str">
        <f t="shared" si="2886"/>
        <v>United States</v>
      </c>
      <c r="N3916">
        <f t="shared" si="2887"/>
        <v>0</v>
      </c>
      <c r="O3916" t="str">
        <f t="shared" si="2888"/>
        <v>GTX</v>
      </c>
      <c r="P3916">
        <f t="shared" si="2880"/>
        <v>550</v>
      </c>
      <c r="Q3916" t="str">
        <f t="shared" si="2881"/>
        <v>Summer Sewald</v>
      </c>
      <c r="R3916" t="str">
        <f t="shared" si="2882"/>
        <v>West</v>
      </c>
    </row>
    <row r="3917" spans="1:18">
      <c r="A3917" t="s">
        <v>4081</v>
      </c>
      <c r="B3917" t="s">
        <v>21</v>
      </c>
      <c r="C3917" t="s">
        <v>55</v>
      </c>
      <c r="D3917" t="s">
        <v>176</v>
      </c>
      <c r="E3917" t="s">
        <v>53</v>
      </c>
      <c r="F3917" s="1">
        <v>42944</v>
      </c>
      <c r="I3917" t="str">
        <f>VLOOKUP(pipeline!D3917,account,2,FALSE)</f>
        <v>services</v>
      </c>
      <c r="J3917">
        <f t="shared" si="2883"/>
        <v>1987</v>
      </c>
      <c r="K3917">
        <f t="shared" si="2884"/>
        <v>405.59</v>
      </c>
      <c r="L3917">
        <f t="shared" si="2885"/>
        <v>1179</v>
      </c>
      <c r="M3917" t="str">
        <f t="shared" si="2886"/>
        <v>Brazil</v>
      </c>
      <c r="N3917" t="str">
        <f t="shared" si="2887"/>
        <v>Warephase</v>
      </c>
      <c r="O3917" t="str">
        <f t="shared" si="2888"/>
        <v>GTX</v>
      </c>
      <c r="P3917">
        <f t="shared" si="2880"/>
        <v>550</v>
      </c>
      <c r="Q3917" t="str">
        <f t="shared" si="2881"/>
        <v>Dustin Brinkmann</v>
      </c>
      <c r="R3917" t="str">
        <f t="shared" si="2882"/>
        <v>Central</v>
      </c>
    </row>
    <row r="3918" spans="1:18">
      <c r="A3918" t="s">
        <v>4082</v>
      </c>
      <c r="B3918" t="s">
        <v>21</v>
      </c>
      <c r="C3918" t="s">
        <v>56</v>
      </c>
      <c r="D3918" t="s">
        <v>303</v>
      </c>
      <c r="E3918" t="s">
        <v>53</v>
      </c>
      <c r="F3918" s="1">
        <v>42944</v>
      </c>
      <c r="I3918" t="str">
        <f>VLOOKUP(pipeline!D3918,account,2,FALSE)</f>
        <v>software</v>
      </c>
      <c r="J3918">
        <f t="shared" si="2883"/>
        <v>2013</v>
      </c>
      <c r="K3918">
        <f t="shared" si="2884"/>
        <v>98.79</v>
      </c>
      <c r="L3918">
        <f t="shared" si="2885"/>
        <v>96</v>
      </c>
      <c r="M3918" t="str">
        <f t="shared" si="2886"/>
        <v>United States</v>
      </c>
      <c r="N3918" t="str">
        <f t="shared" si="2887"/>
        <v>Bubba Gump</v>
      </c>
      <c r="O3918" t="str">
        <f t="shared" si="2888"/>
        <v>MG</v>
      </c>
      <c r="P3918">
        <f t="shared" si="2880"/>
        <v>55</v>
      </c>
      <c r="Q3918" t="str">
        <f t="shared" si="2881"/>
        <v>Dustin Brinkmann</v>
      </c>
      <c r="R3918" t="str">
        <f t="shared" si="2882"/>
        <v>Central</v>
      </c>
    </row>
    <row r="3919" spans="1:18">
      <c r="A3919" t="s">
        <v>4083</v>
      </c>
      <c r="B3919" t="s">
        <v>22</v>
      </c>
      <c r="C3919" t="s">
        <v>59</v>
      </c>
      <c r="D3919" t="s">
        <v>129</v>
      </c>
      <c r="E3919" t="s">
        <v>52</v>
      </c>
      <c r="F3919" s="1">
        <v>42944</v>
      </c>
      <c r="G3919" s="1">
        <v>42957</v>
      </c>
      <c r="H3919">
        <v>0</v>
      </c>
      <c r="I3919" t="str">
        <f>VLOOKUP(pipeline!D3919,account,2,FALSE)</f>
        <v>marketing</v>
      </c>
      <c r="J3919">
        <f t="shared" si="2883"/>
        <v>1995</v>
      </c>
      <c r="K3919">
        <f t="shared" si="2884"/>
        <v>2173.98</v>
      </c>
      <c r="L3919">
        <f t="shared" si="2885"/>
        <v>2928</v>
      </c>
      <c r="M3919" t="str">
        <f t="shared" si="2886"/>
        <v>United States</v>
      </c>
      <c r="N3919" t="str">
        <f t="shared" si="2887"/>
        <v>Inity</v>
      </c>
      <c r="O3919" t="str">
        <f t="shared" si="2888"/>
        <v>GTX</v>
      </c>
      <c r="P3919">
        <f t="shared" si="2880"/>
        <v>5482</v>
      </c>
      <c r="Q3919" t="str">
        <f t="shared" si="2881"/>
        <v>Dustin Brinkmann</v>
      </c>
      <c r="R3919" t="str">
        <f t="shared" si="2882"/>
        <v>Central</v>
      </c>
    </row>
    <row r="3920" spans="1:18">
      <c r="A3920" t="s">
        <v>4084</v>
      </c>
      <c r="B3920" t="s">
        <v>29</v>
      </c>
      <c r="C3920" t="s">
        <v>57</v>
      </c>
      <c r="D3920" t="s">
        <v>108</v>
      </c>
      <c r="E3920" t="s">
        <v>53</v>
      </c>
      <c r="F3920" s="1">
        <v>42944</v>
      </c>
      <c r="I3920" t="str">
        <f>VLOOKUP(pipeline!D3920,account,2,FALSE)</f>
        <v>telecommunications</v>
      </c>
      <c r="J3920">
        <f t="shared" si="2883"/>
        <v>1988</v>
      </c>
      <c r="K3920">
        <f t="shared" si="2884"/>
        <v>5266.09</v>
      </c>
      <c r="L3920">
        <f t="shared" si="2885"/>
        <v>8595</v>
      </c>
      <c r="M3920" t="str">
        <f t="shared" si="2886"/>
        <v>United States</v>
      </c>
      <c r="N3920" t="str">
        <f t="shared" si="2887"/>
        <v>Sonron</v>
      </c>
      <c r="O3920" t="str">
        <f t="shared" si="2888"/>
        <v>MG</v>
      </c>
      <c r="P3920">
        <f t="shared" si="2880"/>
        <v>3393</v>
      </c>
      <c r="Q3920" t="str">
        <f t="shared" si="2881"/>
        <v>Melvin Marxen</v>
      </c>
      <c r="R3920" t="str">
        <f t="shared" si="2882"/>
        <v>Central</v>
      </c>
    </row>
    <row r="3921" spans="1:18">
      <c r="A3921" t="s">
        <v>4085</v>
      </c>
      <c r="B3921" t="s">
        <v>35</v>
      </c>
      <c r="C3921" t="s">
        <v>56</v>
      </c>
      <c r="D3921" t="s">
        <v>817</v>
      </c>
      <c r="E3921" t="s">
        <v>50</v>
      </c>
      <c r="F3921" s="1">
        <v>42944</v>
      </c>
      <c r="G3921" s="1">
        <v>42957</v>
      </c>
      <c r="H3921">
        <v>53</v>
      </c>
      <c r="I3921" t="str">
        <f>VLOOKUP(pipeline!D3921,account,2,FALSE)</f>
        <v>entertainment</v>
      </c>
      <c r="J3921">
        <f t="shared" si="2883"/>
        <v>1989</v>
      </c>
      <c r="K3921">
        <f t="shared" si="2884"/>
        <v>665.06</v>
      </c>
      <c r="L3921">
        <f t="shared" si="2885"/>
        <v>1095</v>
      </c>
      <c r="M3921" t="str">
        <f t="shared" si="2886"/>
        <v>United States</v>
      </c>
      <c r="N3921">
        <f t="shared" si="2887"/>
        <v>0</v>
      </c>
      <c r="O3921" t="str">
        <f t="shared" si="2888"/>
        <v>MG</v>
      </c>
      <c r="P3921">
        <f t="shared" si="2880"/>
        <v>55</v>
      </c>
      <c r="Q3921" t="str">
        <f t="shared" si="2881"/>
        <v>Rocco Neubert</v>
      </c>
      <c r="R3921" t="str">
        <f t="shared" si="2882"/>
        <v>East</v>
      </c>
    </row>
    <row r="3922" spans="1:18">
      <c r="A3922" t="s">
        <v>4086</v>
      </c>
      <c r="B3922" t="s">
        <v>9</v>
      </c>
      <c r="C3922" t="s">
        <v>57</v>
      </c>
      <c r="D3922" t="s">
        <v>245</v>
      </c>
      <c r="E3922" t="s">
        <v>52</v>
      </c>
      <c r="F3922" s="1">
        <v>42944</v>
      </c>
      <c r="G3922" s="1">
        <v>43066</v>
      </c>
      <c r="H3922">
        <v>0</v>
      </c>
      <c r="I3922" t="str">
        <f>VLOOKUP(pipeline!D3922,account,2,FALSE)</f>
        <v>retail</v>
      </c>
      <c r="J3922">
        <f t="shared" ref="J3922:J3928" si="2889">VLOOKUP(D3922,account,3,FALSE)</f>
        <v>1990</v>
      </c>
      <c r="K3922">
        <f t="shared" ref="K3922:K3928" si="2890">VLOOKUP(D3922,account,4,FALSE)</f>
        <v>2520.83</v>
      </c>
      <c r="L3922">
        <f t="shared" ref="L3922:L3928" si="2891">VLOOKUP(D3922,account,5,FALSE)</f>
        <v>3502</v>
      </c>
      <c r="M3922" t="str">
        <f t="shared" ref="M3922:M3928" si="2892">VLOOKUP(D3922,account,6,FALSE)</f>
        <v>United States</v>
      </c>
      <c r="N3922">
        <f t="shared" ref="N3922:N3928" si="2893">VLOOKUP(D3922,accounts,7,FALSE)</f>
        <v>0</v>
      </c>
      <c r="O3922" t="str">
        <f t="shared" ref="O3922:O3928" si="2894">VLOOKUP(C3922,products,2,FALSE)</f>
        <v>MG</v>
      </c>
      <c r="P3922">
        <f t="shared" si="2880"/>
        <v>3393</v>
      </c>
      <c r="Q3922" t="str">
        <f t="shared" si="2881"/>
        <v>Cara Losch</v>
      </c>
      <c r="R3922" t="str">
        <f t="shared" si="2882"/>
        <v>East</v>
      </c>
    </row>
    <row r="3923" spans="1:18">
      <c r="A3923" t="s">
        <v>4087</v>
      </c>
      <c r="B3923" t="s">
        <v>23</v>
      </c>
      <c r="C3923" t="s">
        <v>55</v>
      </c>
      <c r="D3923" t="s">
        <v>174</v>
      </c>
      <c r="E3923" t="s">
        <v>53</v>
      </c>
      <c r="F3923" s="1">
        <v>42944</v>
      </c>
      <c r="I3923" t="str">
        <f>VLOOKUP(pipeline!D3923,account,2,FALSE)</f>
        <v>software</v>
      </c>
      <c r="J3923">
        <f t="shared" si="2889"/>
        <v>1982</v>
      </c>
      <c r="K3923">
        <f t="shared" si="2890"/>
        <v>11698.03</v>
      </c>
      <c r="L3923">
        <f t="shared" si="2891"/>
        <v>34288</v>
      </c>
      <c r="M3923" t="str">
        <f t="shared" si="2892"/>
        <v>United States</v>
      </c>
      <c r="N3923">
        <f t="shared" si="2893"/>
        <v>0</v>
      </c>
      <c r="O3923" t="str">
        <f t="shared" si="2894"/>
        <v>GTX</v>
      </c>
      <c r="P3923">
        <f t="shared" si="2880"/>
        <v>550</v>
      </c>
      <c r="Q3923" t="str">
        <f t="shared" si="2881"/>
        <v>Dustin Brinkmann</v>
      </c>
      <c r="R3923" t="str">
        <f t="shared" si="2882"/>
        <v>Central</v>
      </c>
    </row>
    <row r="3924" spans="1:18">
      <c r="A3924" t="s">
        <v>4088</v>
      </c>
      <c r="B3924" t="s">
        <v>23</v>
      </c>
      <c r="C3924" t="s">
        <v>56</v>
      </c>
      <c r="D3924" t="s">
        <v>97</v>
      </c>
      <c r="E3924" t="s">
        <v>50</v>
      </c>
      <c r="F3924" s="1">
        <v>42944</v>
      </c>
      <c r="G3924" s="1">
        <v>42966</v>
      </c>
      <c r="H3924">
        <v>53</v>
      </c>
      <c r="I3924" t="str">
        <f>VLOOKUP(pipeline!D3924,account,2,FALSE)</f>
        <v>medical</v>
      </c>
      <c r="J3924">
        <f t="shared" si="2889"/>
        <v>2012</v>
      </c>
      <c r="K3924">
        <f t="shared" si="2890"/>
        <v>587.34</v>
      </c>
      <c r="L3924">
        <f t="shared" si="2891"/>
        <v>1356</v>
      </c>
      <c r="M3924" t="str">
        <f t="shared" si="2892"/>
        <v>Philipines</v>
      </c>
      <c r="N3924">
        <f t="shared" si="2893"/>
        <v>0</v>
      </c>
      <c r="O3924" t="str">
        <f t="shared" si="2894"/>
        <v>MG</v>
      </c>
      <c r="P3924">
        <f t="shared" si="2880"/>
        <v>55</v>
      </c>
      <c r="Q3924" t="str">
        <f t="shared" si="2881"/>
        <v>Dustin Brinkmann</v>
      </c>
      <c r="R3924" t="str">
        <f t="shared" si="2882"/>
        <v>Central</v>
      </c>
    </row>
    <row r="3925" spans="1:18">
      <c r="A3925" t="s">
        <v>4089</v>
      </c>
      <c r="B3925" t="s">
        <v>23</v>
      </c>
      <c r="C3925" t="s">
        <v>56</v>
      </c>
      <c r="D3925" t="s">
        <v>226</v>
      </c>
      <c r="E3925" t="s">
        <v>50</v>
      </c>
      <c r="F3925" s="1">
        <v>42944</v>
      </c>
      <c r="G3925" s="1">
        <v>42950</v>
      </c>
      <c r="H3925">
        <v>60</v>
      </c>
      <c r="I3925" t="str">
        <f>VLOOKUP(pipeline!D3925,account,2,FALSE)</f>
        <v>medical</v>
      </c>
      <c r="J3925">
        <f t="shared" si="2889"/>
        <v>2017</v>
      </c>
      <c r="K3925">
        <f t="shared" si="2890"/>
        <v>4.54</v>
      </c>
      <c r="L3925">
        <f t="shared" si="2891"/>
        <v>9</v>
      </c>
      <c r="M3925" t="str">
        <f t="shared" si="2892"/>
        <v>United States</v>
      </c>
      <c r="N3925">
        <f t="shared" si="2893"/>
        <v>0</v>
      </c>
      <c r="O3925" t="str">
        <f t="shared" si="2894"/>
        <v>MG</v>
      </c>
      <c r="P3925">
        <f t="shared" si="2880"/>
        <v>55</v>
      </c>
      <c r="Q3925" t="str">
        <f t="shared" si="2881"/>
        <v>Dustin Brinkmann</v>
      </c>
      <c r="R3925" t="str">
        <f t="shared" si="2882"/>
        <v>Central</v>
      </c>
    </row>
    <row r="3926" spans="1:18">
      <c r="A3926" t="s">
        <v>4090</v>
      </c>
      <c r="B3926" t="s">
        <v>23</v>
      </c>
      <c r="C3926" t="s">
        <v>56</v>
      </c>
      <c r="D3926" t="s">
        <v>309</v>
      </c>
      <c r="E3926" t="s">
        <v>50</v>
      </c>
      <c r="F3926" s="1">
        <v>42944</v>
      </c>
      <c r="G3926" s="1">
        <v>43040</v>
      </c>
      <c r="H3926">
        <v>53</v>
      </c>
      <c r="I3926" t="str">
        <f>VLOOKUP(pipeline!D3926,account,2,FALSE)</f>
        <v>marketing</v>
      </c>
      <c r="J3926">
        <f t="shared" si="2889"/>
        <v>1986</v>
      </c>
      <c r="K3926">
        <f t="shared" si="2890"/>
        <v>2403.58</v>
      </c>
      <c r="L3926">
        <f t="shared" si="2891"/>
        <v>8801</v>
      </c>
      <c r="M3926" t="str">
        <f t="shared" si="2892"/>
        <v>United States</v>
      </c>
      <c r="N3926">
        <f t="shared" si="2893"/>
        <v>0</v>
      </c>
      <c r="O3926" t="str">
        <f t="shared" si="2894"/>
        <v>MG</v>
      </c>
      <c r="P3926">
        <f t="shared" si="2880"/>
        <v>55</v>
      </c>
      <c r="Q3926" t="str">
        <f t="shared" si="2881"/>
        <v>Dustin Brinkmann</v>
      </c>
      <c r="R3926" t="str">
        <f t="shared" si="2882"/>
        <v>Central</v>
      </c>
    </row>
    <row r="3927" spans="1:18">
      <c r="A3927" t="s">
        <v>4091</v>
      </c>
      <c r="B3927" t="s">
        <v>11</v>
      </c>
      <c r="C3927" t="s">
        <v>56</v>
      </c>
      <c r="D3927" t="s">
        <v>294</v>
      </c>
      <c r="E3927" t="s">
        <v>52</v>
      </c>
      <c r="F3927" s="1">
        <v>42944</v>
      </c>
      <c r="G3927" s="1">
        <v>43071</v>
      </c>
      <c r="H3927">
        <v>0</v>
      </c>
      <c r="I3927" t="str">
        <f>VLOOKUP(pipeline!D3927,account,2,FALSE)</f>
        <v>retail</v>
      </c>
      <c r="J3927">
        <f t="shared" si="2889"/>
        <v>2010</v>
      </c>
      <c r="K3927">
        <f t="shared" si="2890"/>
        <v>71.12</v>
      </c>
      <c r="L3927">
        <f t="shared" si="2891"/>
        <v>144</v>
      </c>
      <c r="M3927" t="str">
        <f t="shared" si="2892"/>
        <v>United States</v>
      </c>
      <c r="N3927">
        <f t="shared" si="2893"/>
        <v>0</v>
      </c>
      <c r="O3927" t="str">
        <f t="shared" si="2894"/>
        <v>MG</v>
      </c>
      <c r="P3927">
        <f t="shared" si="2880"/>
        <v>55</v>
      </c>
      <c r="Q3927" t="str">
        <f t="shared" si="2881"/>
        <v>Cara Losch</v>
      </c>
      <c r="R3927" t="str">
        <f t="shared" si="2882"/>
        <v>East</v>
      </c>
    </row>
    <row r="3928" spans="1:18">
      <c r="A3928" t="s">
        <v>4092</v>
      </c>
      <c r="B3928" t="s">
        <v>41</v>
      </c>
      <c r="C3928" t="s">
        <v>55</v>
      </c>
      <c r="D3928" t="s">
        <v>134</v>
      </c>
      <c r="E3928" t="s">
        <v>52</v>
      </c>
      <c r="F3928" s="1">
        <v>42944</v>
      </c>
      <c r="G3928" s="1">
        <v>42946</v>
      </c>
      <c r="H3928">
        <v>0</v>
      </c>
      <c r="I3928" t="str">
        <f>VLOOKUP(pipeline!D3928,account,2,FALSE)</f>
        <v>services</v>
      </c>
      <c r="J3928">
        <f t="shared" si="2889"/>
        <v>2003</v>
      </c>
      <c r="K3928">
        <f t="shared" si="2890"/>
        <v>692.19</v>
      </c>
      <c r="L3928">
        <f t="shared" si="2891"/>
        <v>1922</v>
      </c>
      <c r="M3928" t="str">
        <f t="shared" si="2892"/>
        <v>United States</v>
      </c>
      <c r="N3928">
        <f t="shared" si="2893"/>
        <v>0</v>
      </c>
      <c r="O3928" t="str">
        <f t="shared" si="2894"/>
        <v>GTX</v>
      </c>
      <c r="P3928">
        <f t="shared" si="2880"/>
        <v>550</v>
      </c>
      <c r="Q3928" t="str">
        <f t="shared" si="2881"/>
        <v>Summer Sewald</v>
      </c>
      <c r="R3928" t="str">
        <f t="shared" si="2882"/>
        <v>West</v>
      </c>
    </row>
    <row r="3929" spans="1:18">
      <c r="A3929" t="s">
        <v>4093</v>
      </c>
      <c r="B3929" t="s">
        <v>19</v>
      </c>
      <c r="C3929" t="s">
        <v>59</v>
      </c>
      <c r="D3929" t="s">
        <v>290</v>
      </c>
      <c r="E3929" t="s">
        <v>50</v>
      </c>
      <c r="F3929" s="1">
        <v>42945</v>
      </c>
      <c r="G3929" s="1">
        <v>42952</v>
      </c>
      <c r="H3929">
        <v>4603</v>
      </c>
      <c r="I3929" t="str">
        <f>VLOOKUP(pipeline!D3929,account,2,FALSE)</f>
        <v>medical</v>
      </c>
      <c r="J3929">
        <f t="shared" ref="J3929:J3937" si="2895">VLOOKUP(D3929,account,3,FALSE)</f>
        <v>2002</v>
      </c>
      <c r="K3929">
        <f t="shared" ref="K3929:K3937" si="2896">VLOOKUP(D3929,account,4,FALSE)</f>
        <v>3178.24</v>
      </c>
      <c r="L3929">
        <f t="shared" ref="L3929:L3937" si="2897">VLOOKUP(D3929,account,5,FALSE)</f>
        <v>4540</v>
      </c>
      <c r="M3929" t="str">
        <f t="shared" ref="M3929:M3937" si="2898">VLOOKUP(D3929,account,6,FALSE)</f>
        <v>United States</v>
      </c>
      <c r="N3929">
        <f t="shared" ref="N3929:N3937" si="2899">VLOOKUP(D3929,accounts,7,FALSE)</f>
        <v>0</v>
      </c>
      <c r="O3929" t="str">
        <f t="shared" ref="O3929:O3937" si="2900">VLOOKUP(C3929,products,2,FALSE)</f>
        <v>GTX</v>
      </c>
      <c r="P3929">
        <f t="shared" si="2880"/>
        <v>5482</v>
      </c>
      <c r="Q3929" t="str">
        <f t="shared" si="2881"/>
        <v>Dustin Brinkmann</v>
      </c>
      <c r="R3929" t="str">
        <f t="shared" si="2882"/>
        <v>Central</v>
      </c>
    </row>
    <row r="3930" spans="1:18">
      <c r="A3930" t="s">
        <v>4094</v>
      </c>
      <c r="B3930" t="s">
        <v>20</v>
      </c>
      <c r="C3930" t="s">
        <v>55</v>
      </c>
      <c r="D3930" t="s">
        <v>158</v>
      </c>
      <c r="E3930" t="s">
        <v>50</v>
      </c>
      <c r="F3930" s="1">
        <v>42945</v>
      </c>
      <c r="G3930" s="1">
        <v>42983</v>
      </c>
      <c r="H3930">
        <v>610</v>
      </c>
      <c r="I3930" t="str">
        <f>VLOOKUP(pipeline!D3930,account,2,FALSE)</f>
        <v>finance</v>
      </c>
      <c r="J3930">
        <f t="shared" si="2895"/>
        <v>2006</v>
      </c>
      <c r="K3930">
        <f t="shared" si="2896"/>
        <v>1102.43</v>
      </c>
      <c r="L3930">
        <f t="shared" si="2897"/>
        <v>1759</v>
      </c>
      <c r="M3930" t="str">
        <f t="shared" si="2898"/>
        <v>United States</v>
      </c>
      <c r="N3930">
        <f t="shared" si="2899"/>
        <v>0</v>
      </c>
      <c r="O3930" t="str">
        <f t="shared" si="2900"/>
        <v>GTX</v>
      </c>
      <c r="P3930">
        <f t="shared" si="2880"/>
        <v>550</v>
      </c>
      <c r="Q3930" t="str">
        <f t="shared" si="2881"/>
        <v>Dustin Brinkmann</v>
      </c>
      <c r="R3930" t="str">
        <f t="shared" si="2882"/>
        <v>Central</v>
      </c>
    </row>
    <row r="3931" spans="1:18">
      <c r="A3931" t="s">
        <v>4095</v>
      </c>
      <c r="B3931" t="s">
        <v>33</v>
      </c>
      <c r="C3931" t="s">
        <v>58</v>
      </c>
      <c r="D3931" t="s">
        <v>210</v>
      </c>
      <c r="E3931" t="s">
        <v>50</v>
      </c>
      <c r="F3931" s="1">
        <v>42945</v>
      </c>
      <c r="G3931" s="1">
        <v>42953</v>
      </c>
      <c r="H3931">
        <v>1189</v>
      </c>
      <c r="I3931" t="str">
        <f>VLOOKUP(pipeline!D3931,account,2,FALSE)</f>
        <v>technolgy</v>
      </c>
      <c r="J3931">
        <f t="shared" si="2895"/>
        <v>1980</v>
      </c>
      <c r="K3931">
        <f t="shared" si="2896"/>
        <v>7708.38</v>
      </c>
      <c r="L3931">
        <f t="shared" si="2897"/>
        <v>13756</v>
      </c>
      <c r="M3931" t="str">
        <f t="shared" si="2898"/>
        <v>United States</v>
      </c>
      <c r="N3931">
        <f t="shared" si="2899"/>
        <v>0</v>
      </c>
      <c r="O3931" t="str">
        <f t="shared" si="2900"/>
        <v>GTX</v>
      </c>
      <c r="P3931">
        <f t="shared" si="2880"/>
        <v>1096</v>
      </c>
      <c r="Q3931" t="str">
        <f t="shared" si="2881"/>
        <v>Rocco Neubert</v>
      </c>
      <c r="R3931" t="str">
        <f t="shared" si="2882"/>
        <v>East</v>
      </c>
    </row>
    <row r="3932" spans="1:18">
      <c r="A3932" t="s">
        <v>4096</v>
      </c>
      <c r="B3932" t="s">
        <v>25</v>
      </c>
      <c r="C3932" t="s">
        <v>55</v>
      </c>
      <c r="D3932" t="s">
        <v>85</v>
      </c>
      <c r="E3932" t="s">
        <v>53</v>
      </c>
      <c r="F3932" s="1">
        <v>42945</v>
      </c>
      <c r="I3932" t="str">
        <f>VLOOKUP(pipeline!D3932,account,2,FALSE)</f>
        <v>software</v>
      </c>
      <c r="J3932">
        <f t="shared" si="2895"/>
        <v>1998</v>
      </c>
      <c r="K3932">
        <f t="shared" si="2896"/>
        <v>2714.9</v>
      </c>
      <c r="L3932">
        <f t="shared" si="2897"/>
        <v>2641</v>
      </c>
      <c r="M3932" t="str">
        <f t="shared" si="2898"/>
        <v>United States</v>
      </c>
      <c r="N3932" t="str">
        <f t="shared" si="2899"/>
        <v>Acme Corporation</v>
      </c>
      <c r="O3932" t="str">
        <f t="shared" si="2900"/>
        <v>GTX</v>
      </c>
      <c r="P3932">
        <f t="shared" si="2880"/>
        <v>550</v>
      </c>
      <c r="Q3932" t="str">
        <f t="shared" si="2881"/>
        <v>Melvin Marxen</v>
      </c>
      <c r="R3932" t="str">
        <f t="shared" si="2882"/>
        <v>Central</v>
      </c>
    </row>
    <row r="3933" spans="1:18">
      <c r="A3933" t="s">
        <v>4097</v>
      </c>
      <c r="B3933" t="s">
        <v>25</v>
      </c>
      <c r="C3933" t="s">
        <v>56</v>
      </c>
      <c r="D3933" t="s">
        <v>273</v>
      </c>
      <c r="E3933" t="s">
        <v>53</v>
      </c>
      <c r="F3933" s="1">
        <v>42945</v>
      </c>
      <c r="I3933" t="str">
        <f>VLOOKUP(pipeline!D3933,account,2,FALSE)</f>
        <v>retail</v>
      </c>
      <c r="J3933">
        <f t="shared" si="2895"/>
        <v>1996</v>
      </c>
      <c r="K3933">
        <f t="shared" si="2896"/>
        <v>2214.94</v>
      </c>
      <c r="L3933">
        <f t="shared" si="2897"/>
        <v>5374</v>
      </c>
      <c r="M3933" t="str">
        <f t="shared" si="2898"/>
        <v>United States</v>
      </c>
      <c r="N3933">
        <f t="shared" si="2899"/>
        <v>0</v>
      </c>
      <c r="O3933" t="str">
        <f t="shared" si="2900"/>
        <v>MG</v>
      </c>
      <c r="P3933">
        <f t="shared" si="2880"/>
        <v>55</v>
      </c>
      <c r="Q3933" t="str">
        <f t="shared" si="2881"/>
        <v>Melvin Marxen</v>
      </c>
      <c r="R3933" t="str">
        <f t="shared" si="2882"/>
        <v>Central</v>
      </c>
    </row>
    <row r="3934" spans="1:18">
      <c r="A3934" t="s">
        <v>4098</v>
      </c>
      <c r="B3934" t="s">
        <v>34</v>
      </c>
      <c r="C3934" t="s">
        <v>59</v>
      </c>
      <c r="D3934" t="s">
        <v>318</v>
      </c>
      <c r="E3934" t="s">
        <v>50</v>
      </c>
      <c r="F3934" s="1">
        <v>42945</v>
      </c>
      <c r="G3934" s="1">
        <v>42947</v>
      </c>
      <c r="H3934">
        <v>5480</v>
      </c>
      <c r="I3934" t="str">
        <f>VLOOKUP(pipeline!D3934,account,2,FALSE)</f>
        <v>retail</v>
      </c>
      <c r="J3934">
        <f t="shared" si="2895"/>
        <v>2000</v>
      </c>
      <c r="K3934">
        <f t="shared" si="2896"/>
        <v>167.89</v>
      </c>
      <c r="L3934">
        <f t="shared" si="2897"/>
        <v>493</v>
      </c>
      <c r="M3934" t="str">
        <f t="shared" si="2898"/>
        <v>Romania</v>
      </c>
      <c r="N3934">
        <f t="shared" si="2899"/>
        <v>0</v>
      </c>
      <c r="O3934" t="str">
        <f t="shared" si="2900"/>
        <v>GTX</v>
      </c>
      <c r="P3934">
        <f t="shared" si="2880"/>
        <v>5482</v>
      </c>
      <c r="Q3934" t="str">
        <f t="shared" si="2881"/>
        <v>Rocco Neubert</v>
      </c>
      <c r="R3934" t="str">
        <f t="shared" si="2882"/>
        <v>East</v>
      </c>
    </row>
    <row r="3935" spans="1:18">
      <c r="A3935" t="s">
        <v>4099</v>
      </c>
      <c r="B3935" t="s">
        <v>13</v>
      </c>
      <c r="C3935" t="s">
        <v>56</v>
      </c>
      <c r="D3935" t="s">
        <v>101</v>
      </c>
      <c r="E3935" t="s">
        <v>50</v>
      </c>
      <c r="F3935" s="1">
        <v>42945</v>
      </c>
      <c r="G3935" s="1">
        <v>43041</v>
      </c>
      <c r="H3935">
        <v>56</v>
      </c>
      <c r="I3935" t="str">
        <f>VLOOKUP(pipeline!D3935,account,2,FALSE)</f>
        <v>telecommunications</v>
      </c>
      <c r="J3935">
        <f t="shared" si="2895"/>
        <v>1999</v>
      </c>
      <c r="K3935">
        <f t="shared" si="2896"/>
        <v>1699.85</v>
      </c>
      <c r="L3935">
        <f t="shared" si="2897"/>
        <v>5108</v>
      </c>
      <c r="M3935" t="str">
        <f t="shared" si="2898"/>
        <v>United States</v>
      </c>
      <c r="N3935">
        <f t="shared" si="2899"/>
        <v>0</v>
      </c>
      <c r="O3935" t="str">
        <f t="shared" si="2900"/>
        <v>MG</v>
      </c>
      <c r="P3935">
        <f t="shared" si="2880"/>
        <v>55</v>
      </c>
      <c r="Q3935" t="str">
        <f t="shared" si="2881"/>
        <v>Celia Rouche</v>
      </c>
      <c r="R3935" t="str">
        <f t="shared" si="2882"/>
        <v>West</v>
      </c>
    </row>
    <row r="3936" spans="1:18">
      <c r="A3936" t="s">
        <v>4100</v>
      </c>
      <c r="B3936" t="s">
        <v>8</v>
      </c>
      <c r="C3936" t="s">
        <v>58</v>
      </c>
      <c r="D3936" t="s">
        <v>189</v>
      </c>
      <c r="E3936" t="s">
        <v>52</v>
      </c>
      <c r="F3936" s="1">
        <v>42945</v>
      </c>
      <c r="G3936" s="1">
        <v>42949</v>
      </c>
      <c r="H3936">
        <v>0</v>
      </c>
      <c r="I3936" t="str">
        <f>VLOOKUP(pipeline!D3936,account,2,FALSE)</f>
        <v>employment</v>
      </c>
      <c r="J3936">
        <f t="shared" si="2895"/>
        <v>1997</v>
      </c>
      <c r="K3936">
        <f t="shared" si="2896"/>
        <v>882.12</v>
      </c>
      <c r="L3936">
        <f t="shared" si="2897"/>
        <v>2769</v>
      </c>
      <c r="M3936" t="str">
        <f t="shared" si="2898"/>
        <v>United States</v>
      </c>
      <c r="N3936">
        <f t="shared" si="2899"/>
        <v>0</v>
      </c>
      <c r="O3936" t="str">
        <f t="shared" si="2900"/>
        <v>GTX</v>
      </c>
      <c r="P3936">
        <f t="shared" si="2880"/>
        <v>1096</v>
      </c>
      <c r="Q3936" t="str">
        <f t="shared" si="2881"/>
        <v>Cara Losch</v>
      </c>
      <c r="R3936" t="str">
        <f t="shared" si="2882"/>
        <v>East</v>
      </c>
    </row>
    <row r="3937" spans="1:18">
      <c r="A3937" t="s">
        <v>4101</v>
      </c>
      <c r="B3937" t="s">
        <v>8</v>
      </c>
      <c r="C3937" t="s">
        <v>58</v>
      </c>
      <c r="D3937" t="s">
        <v>127</v>
      </c>
      <c r="E3937" t="s">
        <v>50</v>
      </c>
      <c r="F3937" s="1">
        <v>42945</v>
      </c>
      <c r="G3937" s="1">
        <v>42994</v>
      </c>
      <c r="H3937">
        <v>983</v>
      </c>
      <c r="I3937" t="str">
        <f>VLOOKUP(pipeline!D3937,account,2,FALSE)</f>
        <v>software</v>
      </c>
      <c r="J3937">
        <f t="shared" si="2895"/>
        <v>1979</v>
      </c>
      <c r="K3937">
        <f t="shared" si="2896"/>
        <v>4478.47</v>
      </c>
      <c r="L3937">
        <f t="shared" si="2897"/>
        <v>13809</v>
      </c>
      <c r="M3937" t="str">
        <f t="shared" si="2898"/>
        <v>United States</v>
      </c>
      <c r="N3937">
        <f t="shared" si="2899"/>
        <v>0</v>
      </c>
      <c r="O3937" t="str">
        <f t="shared" si="2900"/>
        <v>GTX</v>
      </c>
      <c r="P3937">
        <f t="shared" si="2880"/>
        <v>1096</v>
      </c>
      <c r="Q3937" t="str">
        <f t="shared" si="2881"/>
        <v>Cara Losch</v>
      </c>
      <c r="R3937" t="str">
        <f t="shared" si="2882"/>
        <v>East</v>
      </c>
    </row>
    <row r="3938" spans="1:18">
      <c r="A3938" t="s">
        <v>4102</v>
      </c>
      <c r="B3938" t="s">
        <v>37</v>
      </c>
      <c r="C3938" t="s">
        <v>57</v>
      </c>
      <c r="D3938" t="s">
        <v>99</v>
      </c>
      <c r="E3938" t="s">
        <v>50</v>
      </c>
      <c r="F3938" s="1">
        <v>42945</v>
      </c>
      <c r="G3938" s="1">
        <v>42949</v>
      </c>
      <c r="H3938">
        <v>3260</v>
      </c>
      <c r="I3938" t="str">
        <f>VLOOKUP(pipeline!D3938,account,2,FALSE)</f>
        <v>marketing</v>
      </c>
      <c r="J3938">
        <f t="shared" ref="J3938:J3969" si="2901">VLOOKUP(D3938,account,3,FALSE)</f>
        <v>2008</v>
      </c>
      <c r="K3938">
        <f t="shared" ref="K3938:K3969" si="2902">VLOOKUP(D3938,account,4,FALSE)</f>
        <v>894.37</v>
      </c>
      <c r="L3938">
        <f t="shared" ref="L3938:L3969" si="2903">VLOOKUP(D3938,account,5,FALSE)</f>
        <v>1593</v>
      </c>
      <c r="M3938" t="str">
        <f t="shared" ref="M3938:M3969" si="2904">VLOOKUP(D3938,account,6,FALSE)</f>
        <v>Poland</v>
      </c>
      <c r="N3938">
        <f t="shared" ref="N3938:N3969" si="2905">VLOOKUP(D3938,accounts,7,FALSE)</f>
        <v>0</v>
      </c>
      <c r="O3938" t="str">
        <f t="shared" ref="O3938:O3969" si="2906">VLOOKUP(C3938,products,2,FALSE)</f>
        <v>MG</v>
      </c>
      <c r="P3938">
        <f t="shared" si="2880"/>
        <v>3393</v>
      </c>
      <c r="Q3938" t="str">
        <f t="shared" si="2881"/>
        <v>Summer Sewald</v>
      </c>
      <c r="R3938" t="str">
        <f t="shared" si="2882"/>
        <v>West</v>
      </c>
    </row>
    <row r="3939" spans="1:18">
      <c r="A3939" t="s">
        <v>4103</v>
      </c>
      <c r="B3939" t="s">
        <v>38</v>
      </c>
      <c r="C3939" t="s">
        <v>58</v>
      </c>
      <c r="D3939" t="s">
        <v>627</v>
      </c>
      <c r="E3939" t="s">
        <v>53</v>
      </c>
      <c r="F3939" s="1">
        <v>42945</v>
      </c>
      <c r="I3939" t="str">
        <f>VLOOKUP(pipeline!D3939,account,2,FALSE)</f>
        <v>technolgy</v>
      </c>
      <c r="J3939">
        <f t="shared" si="2901"/>
        <v>1993</v>
      </c>
      <c r="K3939">
        <f t="shared" si="2902"/>
        <v>1242.32</v>
      </c>
      <c r="L3939">
        <f t="shared" si="2903"/>
        <v>3027</v>
      </c>
      <c r="M3939" t="str">
        <f t="shared" si="2904"/>
        <v>United States</v>
      </c>
      <c r="N3939" t="str">
        <f t="shared" si="2905"/>
        <v>Acme Corporation</v>
      </c>
      <c r="O3939" t="str">
        <f t="shared" si="2906"/>
        <v>GTX</v>
      </c>
      <c r="P3939">
        <f t="shared" si="2880"/>
        <v>1096</v>
      </c>
      <c r="Q3939" t="str">
        <f t="shared" si="2881"/>
        <v>Summer Sewald</v>
      </c>
      <c r="R3939" t="str">
        <f t="shared" si="2882"/>
        <v>West</v>
      </c>
    </row>
    <row r="3940" spans="1:18">
      <c r="A3940" t="s">
        <v>4104</v>
      </c>
      <c r="B3940" t="s">
        <v>38</v>
      </c>
      <c r="C3940" t="s">
        <v>58</v>
      </c>
      <c r="D3940" t="s">
        <v>306</v>
      </c>
      <c r="E3940" t="s">
        <v>52</v>
      </c>
      <c r="F3940" s="1">
        <v>42945</v>
      </c>
      <c r="G3940" s="1">
        <v>42950</v>
      </c>
      <c r="H3940">
        <v>0</v>
      </c>
      <c r="I3940" t="str">
        <f>VLOOKUP(pipeline!D3940,account,2,FALSE)</f>
        <v>technolgy</v>
      </c>
      <c r="J3940">
        <f t="shared" si="2901"/>
        <v>1997</v>
      </c>
      <c r="K3940">
        <f t="shared" si="2902"/>
        <v>8170.38</v>
      </c>
      <c r="L3940">
        <f t="shared" si="2903"/>
        <v>16499</v>
      </c>
      <c r="M3940" t="str">
        <f t="shared" si="2904"/>
        <v>Korea</v>
      </c>
      <c r="N3940">
        <f t="shared" si="2905"/>
        <v>0</v>
      </c>
      <c r="O3940" t="str">
        <f t="shared" si="2906"/>
        <v>GTX</v>
      </c>
      <c r="P3940">
        <f t="shared" ref="P3940:P3971" si="2907">VLOOKUP(C3940,products,3,FALSE)</f>
        <v>1096</v>
      </c>
      <c r="Q3940" t="str">
        <f t="shared" ref="Q3940:Q3971" si="2908">VLOOKUP(B3940,sales,2,FALSE)</f>
        <v>Summer Sewald</v>
      </c>
      <c r="R3940" t="str">
        <f t="shared" ref="R3940:R3971" si="2909">VLOOKUP(B3940,sales,3,FALSE)</f>
        <v>West</v>
      </c>
    </row>
    <row r="3941" spans="1:18">
      <c r="A3941" t="s">
        <v>4105</v>
      </c>
      <c r="B3941" t="s">
        <v>38</v>
      </c>
      <c r="C3941" t="s">
        <v>59</v>
      </c>
      <c r="D3941" t="s">
        <v>167</v>
      </c>
      <c r="E3941" t="s">
        <v>50</v>
      </c>
      <c r="F3941" s="1">
        <v>42945</v>
      </c>
      <c r="G3941" s="1">
        <v>42947</v>
      </c>
      <c r="H3941">
        <v>4842</v>
      </c>
      <c r="I3941" t="str">
        <f>VLOOKUP(pipeline!D3941,account,2,FALSE)</f>
        <v>marketing</v>
      </c>
      <c r="J3941">
        <f t="shared" si="2901"/>
        <v>2000</v>
      </c>
      <c r="K3941">
        <f t="shared" si="2902"/>
        <v>2952.73</v>
      </c>
      <c r="L3941">
        <f t="shared" si="2903"/>
        <v>5107</v>
      </c>
      <c r="M3941" t="str">
        <f t="shared" si="2904"/>
        <v>United States</v>
      </c>
      <c r="N3941">
        <f t="shared" si="2905"/>
        <v>0</v>
      </c>
      <c r="O3941" t="str">
        <f t="shared" si="2906"/>
        <v>GTX</v>
      </c>
      <c r="P3941">
        <f t="shared" si="2907"/>
        <v>5482</v>
      </c>
      <c r="Q3941" t="str">
        <f t="shared" si="2908"/>
        <v>Summer Sewald</v>
      </c>
      <c r="R3941" t="str">
        <f t="shared" si="2909"/>
        <v>West</v>
      </c>
    </row>
    <row r="3942" spans="1:18">
      <c r="A3942" t="s">
        <v>4106</v>
      </c>
      <c r="B3942" t="s">
        <v>38</v>
      </c>
      <c r="C3942" t="s">
        <v>57</v>
      </c>
      <c r="D3942" t="s">
        <v>316</v>
      </c>
      <c r="E3942" t="s">
        <v>50</v>
      </c>
      <c r="F3942" s="1">
        <v>42945</v>
      </c>
      <c r="G3942" s="1">
        <v>43007</v>
      </c>
      <c r="H3942">
        <v>3463</v>
      </c>
      <c r="I3942" t="str">
        <f>VLOOKUP(pipeline!D3942,account,2,FALSE)</f>
        <v>retail</v>
      </c>
      <c r="J3942">
        <f t="shared" si="2901"/>
        <v>2009</v>
      </c>
      <c r="K3942">
        <f t="shared" si="2902"/>
        <v>497.11</v>
      </c>
      <c r="L3942">
        <f t="shared" si="2903"/>
        <v>1588</v>
      </c>
      <c r="M3942" t="str">
        <f t="shared" si="2904"/>
        <v>United States</v>
      </c>
      <c r="N3942">
        <f t="shared" si="2905"/>
        <v>0</v>
      </c>
      <c r="O3942" t="str">
        <f t="shared" si="2906"/>
        <v>MG</v>
      </c>
      <c r="P3942">
        <f t="shared" si="2907"/>
        <v>3393</v>
      </c>
      <c r="Q3942" t="str">
        <f t="shared" si="2908"/>
        <v>Summer Sewald</v>
      </c>
      <c r="R3942" t="str">
        <f t="shared" si="2909"/>
        <v>West</v>
      </c>
    </row>
    <row r="3943" spans="1:18">
      <c r="A3943" t="s">
        <v>4107</v>
      </c>
      <c r="B3943" t="s">
        <v>21</v>
      </c>
      <c r="C3943" t="s">
        <v>56</v>
      </c>
      <c r="D3943" t="s">
        <v>95</v>
      </c>
      <c r="E3943" t="s">
        <v>53</v>
      </c>
      <c r="F3943" s="1">
        <v>42945</v>
      </c>
      <c r="I3943" t="str">
        <f>VLOOKUP(pipeline!D3943,account,2,FALSE)</f>
        <v>medical</v>
      </c>
      <c r="J3943">
        <f t="shared" si="2901"/>
        <v>1984</v>
      </c>
      <c r="K3943">
        <f t="shared" si="2902"/>
        <v>441.08</v>
      </c>
      <c r="L3943">
        <f t="shared" si="2903"/>
        <v>1210</v>
      </c>
      <c r="M3943" t="str">
        <f t="shared" si="2904"/>
        <v>United States</v>
      </c>
      <c r="N3943">
        <f t="shared" si="2905"/>
        <v>0</v>
      </c>
      <c r="O3943" t="str">
        <f t="shared" si="2906"/>
        <v>MG</v>
      </c>
      <c r="P3943">
        <f t="shared" si="2907"/>
        <v>55</v>
      </c>
      <c r="Q3943" t="str">
        <f t="shared" si="2908"/>
        <v>Dustin Brinkmann</v>
      </c>
      <c r="R3943" t="str">
        <f t="shared" si="2909"/>
        <v>Central</v>
      </c>
    </row>
    <row r="3944" spans="1:18">
      <c r="A3944" t="s">
        <v>4108</v>
      </c>
      <c r="B3944" t="s">
        <v>21</v>
      </c>
      <c r="C3944" t="s">
        <v>55</v>
      </c>
      <c r="D3944" t="s">
        <v>145</v>
      </c>
      <c r="E3944" t="s">
        <v>52</v>
      </c>
      <c r="F3944" s="1">
        <v>42945</v>
      </c>
      <c r="G3944" s="1">
        <v>42948</v>
      </c>
      <c r="H3944">
        <v>0</v>
      </c>
      <c r="I3944" t="str">
        <f>VLOOKUP(pipeline!D3944,account,2,FALSE)</f>
        <v>marketing</v>
      </c>
      <c r="J3944">
        <f t="shared" si="2901"/>
        <v>1985</v>
      </c>
      <c r="K3944">
        <f t="shared" si="2902"/>
        <v>375.43</v>
      </c>
      <c r="L3944">
        <f t="shared" si="2903"/>
        <v>1190</v>
      </c>
      <c r="M3944" t="str">
        <f t="shared" si="2904"/>
        <v>United States</v>
      </c>
      <c r="N3944">
        <f t="shared" si="2905"/>
        <v>0</v>
      </c>
      <c r="O3944" t="str">
        <f t="shared" si="2906"/>
        <v>GTX</v>
      </c>
      <c r="P3944">
        <f t="shared" si="2907"/>
        <v>550</v>
      </c>
      <c r="Q3944" t="str">
        <f t="shared" si="2908"/>
        <v>Dustin Brinkmann</v>
      </c>
      <c r="R3944" t="str">
        <f t="shared" si="2909"/>
        <v>Central</v>
      </c>
    </row>
    <row r="3945" spans="1:18">
      <c r="A3945" t="s">
        <v>4109</v>
      </c>
      <c r="B3945" t="s">
        <v>40</v>
      </c>
      <c r="C3945" t="s">
        <v>55</v>
      </c>
      <c r="D3945" t="s">
        <v>621</v>
      </c>
      <c r="E3945" t="s">
        <v>52</v>
      </c>
      <c r="F3945" s="1">
        <v>42945</v>
      </c>
      <c r="G3945" s="1">
        <v>42946</v>
      </c>
      <c r="H3945">
        <v>0</v>
      </c>
      <c r="I3945" t="str">
        <f>VLOOKUP(pipeline!D3945,account,2,FALSE)</f>
        <v>services</v>
      </c>
      <c r="J3945">
        <f t="shared" si="2901"/>
        <v>1991</v>
      </c>
      <c r="K3945">
        <f t="shared" si="2902"/>
        <v>1012.72</v>
      </c>
      <c r="L3945">
        <f t="shared" si="2903"/>
        <v>3492</v>
      </c>
      <c r="M3945" t="str">
        <f t="shared" si="2904"/>
        <v>Germany</v>
      </c>
      <c r="N3945">
        <f t="shared" si="2905"/>
        <v>0</v>
      </c>
      <c r="O3945" t="str">
        <f t="shared" si="2906"/>
        <v>GTX</v>
      </c>
      <c r="P3945">
        <f t="shared" si="2907"/>
        <v>550</v>
      </c>
      <c r="Q3945" t="str">
        <f t="shared" si="2908"/>
        <v>Summer Sewald</v>
      </c>
      <c r="R3945" t="str">
        <f t="shared" si="2909"/>
        <v>West</v>
      </c>
    </row>
    <row r="3946" spans="1:18">
      <c r="A3946" t="s">
        <v>4110</v>
      </c>
      <c r="B3946" t="s">
        <v>23</v>
      </c>
      <c r="C3946" t="s">
        <v>56</v>
      </c>
      <c r="D3946" t="s">
        <v>277</v>
      </c>
      <c r="E3946" t="s">
        <v>53</v>
      </c>
      <c r="F3946" s="1">
        <v>42945</v>
      </c>
      <c r="I3946" t="str">
        <f>VLOOKUP(pipeline!D3946,account,2,FALSE)</f>
        <v>retail</v>
      </c>
      <c r="J3946">
        <f t="shared" si="2901"/>
        <v>2005</v>
      </c>
      <c r="K3946">
        <f t="shared" si="2902"/>
        <v>2261.05</v>
      </c>
      <c r="L3946">
        <f t="shared" si="2903"/>
        <v>3851</v>
      </c>
      <c r="M3946" t="str">
        <f t="shared" si="2904"/>
        <v>United States</v>
      </c>
      <c r="N3946">
        <f t="shared" si="2905"/>
        <v>0</v>
      </c>
      <c r="O3946" t="str">
        <f t="shared" si="2906"/>
        <v>MG</v>
      </c>
      <c r="P3946">
        <f t="shared" si="2907"/>
        <v>55</v>
      </c>
      <c r="Q3946" t="str">
        <f t="shared" si="2908"/>
        <v>Dustin Brinkmann</v>
      </c>
      <c r="R3946" t="str">
        <f t="shared" si="2909"/>
        <v>Central</v>
      </c>
    </row>
    <row r="3947" spans="1:18">
      <c r="A3947" t="s">
        <v>4111</v>
      </c>
      <c r="B3947" t="s">
        <v>23</v>
      </c>
      <c r="C3947" t="s">
        <v>56</v>
      </c>
      <c r="D3947" t="s">
        <v>309</v>
      </c>
      <c r="E3947" t="s">
        <v>52</v>
      </c>
      <c r="F3947" s="1">
        <v>42945</v>
      </c>
      <c r="G3947" s="1">
        <v>42957</v>
      </c>
      <c r="H3947">
        <v>0</v>
      </c>
      <c r="I3947" t="str">
        <f>VLOOKUP(pipeline!D3947,account,2,FALSE)</f>
        <v>marketing</v>
      </c>
      <c r="J3947">
        <f t="shared" si="2901"/>
        <v>1986</v>
      </c>
      <c r="K3947">
        <f t="shared" si="2902"/>
        <v>2403.58</v>
      </c>
      <c r="L3947">
        <f t="shared" si="2903"/>
        <v>8801</v>
      </c>
      <c r="M3947" t="str">
        <f t="shared" si="2904"/>
        <v>United States</v>
      </c>
      <c r="N3947">
        <f t="shared" si="2905"/>
        <v>0</v>
      </c>
      <c r="O3947" t="str">
        <f t="shared" si="2906"/>
        <v>MG</v>
      </c>
      <c r="P3947">
        <f t="shared" si="2907"/>
        <v>55</v>
      </c>
      <c r="Q3947" t="str">
        <f t="shared" si="2908"/>
        <v>Dustin Brinkmann</v>
      </c>
      <c r="R3947" t="str">
        <f t="shared" si="2909"/>
        <v>Central</v>
      </c>
    </row>
    <row r="3948" spans="1:18">
      <c r="A3948" t="s">
        <v>4112</v>
      </c>
      <c r="B3948" t="s">
        <v>19</v>
      </c>
      <c r="C3948" t="s">
        <v>59</v>
      </c>
      <c r="D3948" t="s">
        <v>158</v>
      </c>
      <c r="E3948" t="s">
        <v>52</v>
      </c>
      <c r="F3948" s="1">
        <v>42946</v>
      </c>
      <c r="G3948" s="1">
        <v>42954</v>
      </c>
      <c r="H3948">
        <v>0</v>
      </c>
      <c r="I3948" t="str">
        <f>VLOOKUP(pipeline!D3948,account,2,FALSE)</f>
        <v>finance</v>
      </c>
      <c r="J3948">
        <f t="shared" si="2901"/>
        <v>2006</v>
      </c>
      <c r="K3948">
        <f t="shared" si="2902"/>
        <v>1102.43</v>
      </c>
      <c r="L3948">
        <f t="shared" si="2903"/>
        <v>1759</v>
      </c>
      <c r="M3948" t="str">
        <f t="shared" si="2904"/>
        <v>United States</v>
      </c>
      <c r="N3948">
        <f t="shared" si="2905"/>
        <v>0</v>
      </c>
      <c r="O3948" t="str">
        <f t="shared" si="2906"/>
        <v>GTX</v>
      </c>
      <c r="P3948">
        <f t="shared" si="2907"/>
        <v>5482</v>
      </c>
      <c r="Q3948" t="str">
        <f t="shared" si="2908"/>
        <v>Dustin Brinkmann</v>
      </c>
      <c r="R3948" t="str">
        <f t="shared" si="2909"/>
        <v>Central</v>
      </c>
    </row>
    <row r="3949" spans="1:18">
      <c r="A3949" t="s">
        <v>4113</v>
      </c>
      <c r="B3949" t="s">
        <v>31</v>
      </c>
      <c r="C3949" t="s">
        <v>56</v>
      </c>
      <c r="D3949" t="s">
        <v>132</v>
      </c>
      <c r="E3949" t="s">
        <v>53</v>
      </c>
      <c r="F3949" s="1">
        <v>42946</v>
      </c>
      <c r="I3949" t="str">
        <f>VLOOKUP(pipeline!D3949,account,2,FALSE)</f>
        <v>technolgy</v>
      </c>
      <c r="J3949">
        <f t="shared" si="2901"/>
        <v>1996</v>
      </c>
      <c r="K3949">
        <f t="shared" si="2902"/>
        <v>1100.04</v>
      </c>
      <c r="L3949">
        <f t="shared" si="2903"/>
        <v>2822</v>
      </c>
      <c r="M3949" t="str">
        <f t="shared" si="2904"/>
        <v>United States</v>
      </c>
      <c r="N3949">
        <f t="shared" si="2905"/>
        <v>0</v>
      </c>
      <c r="O3949" t="str">
        <f t="shared" si="2906"/>
        <v>MG</v>
      </c>
      <c r="P3949">
        <f t="shared" si="2907"/>
        <v>55</v>
      </c>
      <c r="Q3949" t="str">
        <f t="shared" si="2908"/>
        <v>Rocco Neubert</v>
      </c>
      <c r="R3949" t="str">
        <f t="shared" si="2909"/>
        <v>East</v>
      </c>
    </row>
    <row r="3950" spans="1:18">
      <c r="A3950" t="s">
        <v>4114</v>
      </c>
      <c r="B3950" t="s">
        <v>7</v>
      </c>
      <c r="C3950" t="s">
        <v>57</v>
      </c>
      <c r="D3950" t="s">
        <v>200</v>
      </c>
      <c r="E3950" t="s">
        <v>50</v>
      </c>
      <c r="F3950" s="1">
        <v>42946</v>
      </c>
      <c r="G3950" s="1">
        <v>43057</v>
      </c>
      <c r="H3950">
        <v>3113</v>
      </c>
      <c r="I3950" t="str">
        <f>VLOOKUP(pipeline!D3950,account,2,FALSE)</f>
        <v>finance</v>
      </c>
      <c r="J3950">
        <f t="shared" si="2901"/>
        <v>1998</v>
      </c>
      <c r="K3950">
        <f t="shared" si="2902"/>
        <v>2022.14</v>
      </c>
      <c r="L3950">
        <f t="shared" si="2903"/>
        <v>5113</v>
      </c>
      <c r="M3950" t="str">
        <f t="shared" si="2904"/>
        <v>United States</v>
      </c>
      <c r="N3950">
        <f t="shared" si="2905"/>
        <v>0</v>
      </c>
      <c r="O3950" t="str">
        <f t="shared" si="2906"/>
        <v>MG</v>
      </c>
      <c r="P3950">
        <f t="shared" si="2907"/>
        <v>3393</v>
      </c>
      <c r="Q3950" t="str">
        <f t="shared" si="2908"/>
        <v>Cara Losch</v>
      </c>
      <c r="R3950" t="str">
        <f t="shared" si="2909"/>
        <v>East</v>
      </c>
    </row>
    <row r="3951" spans="1:18">
      <c r="A3951" t="s">
        <v>4115</v>
      </c>
      <c r="B3951" t="s">
        <v>33</v>
      </c>
      <c r="C3951" t="s">
        <v>58</v>
      </c>
      <c r="D3951" t="s">
        <v>627</v>
      </c>
      <c r="E3951" t="s">
        <v>50</v>
      </c>
      <c r="F3951" s="1">
        <v>42946</v>
      </c>
      <c r="G3951" s="1">
        <v>42957</v>
      </c>
      <c r="H3951">
        <v>1097</v>
      </c>
      <c r="I3951" t="str">
        <f>VLOOKUP(pipeline!D3951,account,2,FALSE)</f>
        <v>technolgy</v>
      </c>
      <c r="J3951">
        <f t="shared" si="2901"/>
        <v>1993</v>
      </c>
      <c r="K3951">
        <f t="shared" si="2902"/>
        <v>1242.32</v>
      </c>
      <c r="L3951">
        <f t="shared" si="2903"/>
        <v>3027</v>
      </c>
      <c r="M3951" t="str">
        <f t="shared" si="2904"/>
        <v>United States</v>
      </c>
      <c r="N3951" t="str">
        <f t="shared" si="2905"/>
        <v>Acme Corporation</v>
      </c>
      <c r="O3951" t="str">
        <f t="shared" si="2906"/>
        <v>GTX</v>
      </c>
      <c r="P3951">
        <f t="shared" si="2907"/>
        <v>1096</v>
      </c>
      <c r="Q3951" t="str">
        <f t="shared" si="2908"/>
        <v>Rocco Neubert</v>
      </c>
      <c r="R3951" t="str">
        <f t="shared" si="2909"/>
        <v>East</v>
      </c>
    </row>
    <row r="3952" spans="1:18">
      <c r="A3952" t="s">
        <v>4116</v>
      </c>
      <c r="B3952" t="s">
        <v>25</v>
      </c>
      <c r="C3952" t="s">
        <v>59</v>
      </c>
      <c r="D3952" t="s">
        <v>238</v>
      </c>
      <c r="E3952" t="s">
        <v>53</v>
      </c>
      <c r="F3952" s="1">
        <v>42946</v>
      </c>
      <c r="I3952" t="str">
        <f>VLOOKUP(pipeline!D3952,account,2,FALSE)</f>
        <v>marketing</v>
      </c>
      <c r="J3952">
        <f t="shared" si="2901"/>
        <v>2012</v>
      </c>
      <c r="K3952">
        <f t="shared" si="2902"/>
        <v>45.39</v>
      </c>
      <c r="L3952">
        <f t="shared" si="2903"/>
        <v>100</v>
      </c>
      <c r="M3952" t="str">
        <f t="shared" si="2904"/>
        <v>United States</v>
      </c>
      <c r="N3952" t="str">
        <f t="shared" si="2905"/>
        <v>Inity</v>
      </c>
      <c r="O3952" t="str">
        <f t="shared" si="2906"/>
        <v>GTX</v>
      </c>
      <c r="P3952">
        <f t="shared" si="2907"/>
        <v>5482</v>
      </c>
      <c r="Q3952" t="str">
        <f t="shared" si="2908"/>
        <v>Melvin Marxen</v>
      </c>
      <c r="R3952" t="str">
        <f t="shared" si="2909"/>
        <v>Central</v>
      </c>
    </row>
    <row r="3953" spans="1:18">
      <c r="A3953" t="s">
        <v>4117</v>
      </c>
      <c r="B3953" t="s">
        <v>25</v>
      </c>
      <c r="C3953" t="s">
        <v>57</v>
      </c>
      <c r="D3953" t="s">
        <v>306</v>
      </c>
      <c r="E3953" t="s">
        <v>52</v>
      </c>
      <c r="F3953" s="1">
        <v>42946</v>
      </c>
      <c r="G3953" s="1">
        <v>42952</v>
      </c>
      <c r="H3953">
        <v>0</v>
      </c>
      <c r="I3953" t="str">
        <f>VLOOKUP(pipeline!D3953,account,2,FALSE)</f>
        <v>technolgy</v>
      </c>
      <c r="J3953">
        <f t="shared" si="2901"/>
        <v>1997</v>
      </c>
      <c r="K3953">
        <f t="shared" si="2902"/>
        <v>8170.38</v>
      </c>
      <c r="L3953">
        <f t="shared" si="2903"/>
        <v>16499</v>
      </c>
      <c r="M3953" t="str">
        <f t="shared" si="2904"/>
        <v>Korea</v>
      </c>
      <c r="N3953">
        <f t="shared" si="2905"/>
        <v>0</v>
      </c>
      <c r="O3953" t="str">
        <f t="shared" si="2906"/>
        <v>MG</v>
      </c>
      <c r="P3953">
        <f t="shared" si="2907"/>
        <v>3393</v>
      </c>
      <c r="Q3953" t="str">
        <f t="shared" si="2908"/>
        <v>Melvin Marxen</v>
      </c>
      <c r="R3953" t="str">
        <f t="shared" si="2909"/>
        <v>Central</v>
      </c>
    </row>
    <row r="3954" spans="1:18">
      <c r="A3954" t="s">
        <v>4118</v>
      </c>
      <c r="B3954" t="s">
        <v>25</v>
      </c>
      <c r="C3954" t="s">
        <v>58</v>
      </c>
      <c r="D3954" t="s">
        <v>226</v>
      </c>
      <c r="E3954" t="s">
        <v>50</v>
      </c>
      <c r="F3954" s="1">
        <v>42946</v>
      </c>
      <c r="G3954" s="1">
        <v>43073</v>
      </c>
      <c r="H3954">
        <v>1245</v>
      </c>
      <c r="I3954" t="str">
        <f>VLOOKUP(pipeline!D3954,account,2,FALSE)</f>
        <v>medical</v>
      </c>
      <c r="J3954">
        <f t="shared" si="2901"/>
        <v>2017</v>
      </c>
      <c r="K3954">
        <f t="shared" si="2902"/>
        <v>4.54</v>
      </c>
      <c r="L3954">
        <f t="shared" si="2903"/>
        <v>9</v>
      </c>
      <c r="M3954" t="str">
        <f t="shared" si="2904"/>
        <v>United States</v>
      </c>
      <c r="N3954">
        <f t="shared" si="2905"/>
        <v>0</v>
      </c>
      <c r="O3954" t="str">
        <f t="shared" si="2906"/>
        <v>GTX</v>
      </c>
      <c r="P3954">
        <f t="shared" si="2907"/>
        <v>1096</v>
      </c>
      <c r="Q3954" t="str">
        <f t="shared" si="2908"/>
        <v>Melvin Marxen</v>
      </c>
      <c r="R3954" t="str">
        <f t="shared" si="2909"/>
        <v>Central</v>
      </c>
    </row>
    <row r="3955" spans="1:18">
      <c r="A3955" t="s">
        <v>4119</v>
      </c>
      <c r="B3955" t="s">
        <v>25</v>
      </c>
      <c r="C3955" t="s">
        <v>58</v>
      </c>
      <c r="D3955" t="s">
        <v>238</v>
      </c>
      <c r="E3955" t="s">
        <v>50</v>
      </c>
      <c r="F3955" s="1">
        <v>42946</v>
      </c>
      <c r="G3955" s="1">
        <v>42951</v>
      </c>
      <c r="H3955">
        <v>1160</v>
      </c>
      <c r="I3955" t="str">
        <f>VLOOKUP(pipeline!D3955,account,2,FALSE)</f>
        <v>marketing</v>
      </c>
      <c r="J3955">
        <f t="shared" si="2901"/>
        <v>2012</v>
      </c>
      <c r="K3955">
        <f t="shared" si="2902"/>
        <v>45.39</v>
      </c>
      <c r="L3955">
        <f t="shared" si="2903"/>
        <v>100</v>
      </c>
      <c r="M3955" t="str">
        <f t="shared" si="2904"/>
        <v>United States</v>
      </c>
      <c r="N3955" t="str">
        <f t="shared" si="2905"/>
        <v>Inity</v>
      </c>
      <c r="O3955" t="str">
        <f t="shared" si="2906"/>
        <v>GTX</v>
      </c>
      <c r="P3955">
        <f t="shared" si="2907"/>
        <v>1096</v>
      </c>
      <c r="Q3955" t="str">
        <f t="shared" si="2908"/>
        <v>Melvin Marxen</v>
      </c>
      <c r="R3955" t="str">
        <f t="shared" si="2909"/>
        <v>Central</v>
      </c>
    </row>
    <row r="3956" spans="1:18">
      <c r="A3956" t="s">
        <v>4120</v>
      </c>
      <c r="B3956" t="s">
        <v>25</v>
      </c>
      <c r="C3956" t="s">
        <v>56</v>
      </c>
      <c r="D3956" t="s">
        <v>97</v>
      </c>
      <c r="E3956" t="s">
        <v>50</v>
      </c>
      <c r="F3956" s="1">
        <v>42946</v>
      </c>
      <c r="G3956" s="1">
        <v>42947</v>
      </c>
      <c r="H3956">
        <v>53</v>
      </c>
      <c r="I3956" t="str">
        <f>VLOOKUP(pipeline!D3956,account,2,FALSE)</f>
        <v>medical</v>
      </c>
      <c r="J3956">
        <f t="shared" si="2901"/>
        <v>2012</v>
      </c>
      <c r="K3956">
        <f t="shared" si="2902"/>
        <v>587.34</v>
      </c>
      <c r="L3956">
        <f t="shared" si="2903"/>
        <v>1356</v>
      </c>
      <c r="M3956" t="str">
        <f t="shared" si="2904"/>
        <v>Philipines</v>
      </c>
      <c r="N3956">
        <f t="shared" si="2905"/>
        <v>0</v>
      </c>
      <c r="O3956" t="str">
        <f t="shared" si="2906"/>
        <v>MG</v>
      </c>
      <c r="P3956">
        <f t="shared" si="2907"/>
        <v>55</v>
      </c>
      <c r="Q3956" t="str">
        <f t="shared" si="2908"/>
        <v>Melvin Marxen</v>
      </c>
      <c r="R3956" t="str">
        <f t="shared" si="2909"/>
        <v>Central</v>
      </c>
    </row>
    <row r="3957" spans="1:18">
      <c r="A3957" t="s">
        <v>4121</v>
      </c>
      <c r="B3957" t="s">
        <v>26</v>
      </c>
      <c r="C3957" t="s">
        <v>57</v>
      </c>
      <c r="D3957" t="s">
        <v>241</v>
      </c>
      <c r="E3957" t="s">
        <v>52</v>
      </c>
      <c r="F3957" s="1">
        <v>42946</v>
      </c>
      <c r="G3957" s="1">
        <v>42953</v>
      </c>
      <c r="H3957">
        <v>0</v>
      </c>
      <c r="I3957" t="str">
        <f>VLOOKUP(pipeline!D3957,account,2,FALSE)</f>
        <v>finance</v>
      </c>
      <c r="J3957">
        <f t="shared" si="2901"/>
        <v>1991</v>
      </c>
      <c r="K3957">
        <f t="shared" si="2902"/>
        <v>2819.5</v>
      </c>
      <c r="L3957">
        <f t="shared" si="2903"/>
        <v>7227</v>
      </c>
      <c r="M3957" t="str">
        <f t="shared" si="2904"/>
        <v>United States</v>
      </c>
      <c r="N3957" t="str">
        <f t="shared" si="2905"/>
        <v>Golddex</v>
      </c>
      <c r="O3957" t="str">
        <f t="shared" si="2906"/>
        <v>MG</v>
      </c>
      <c r="P3957">
        <f t="shared" si="2907"/>
        <v>3393</v>
      </c>
      <c r="Q3957" t="str">
        <f t="shared" si="2908"/>
        <v>Melvin Marxen</v>
      </c>
      <c r="R3957" t="str">
        <f t="shared" si="2909"/>
        <v>Central</v>
      </c>
    </row>
    <row r="3958" spans="1:18">
      <c r="A3958" t="s">
        <v>4122</v>
      </c>
      <c r="B3958" t="s">
        <v>14</v>
      </c>
      <c r="C3958" t="s">
        <v>57</v>
      </c>
      <c r="D3958" t="s">
        <v>621</v>
      </c>
      <c r="E3958" t="s">
        <v>52</v>
      </c>
      <c r="F3958" s="1">
        <v>42946</v>
      </c>
      <c r="G3958" s="1">
        <v>42947</v>
      </c>
      <c r="H3958">
        <v>0</v>
      </c>
      <c r="I3958" t="str">
        <f>VLOOKUP(pipeline!D3958,account,2,FALSE)</f>
        <v>services</v>
      </c>
      <c r="J3958">
        <f t="shared" si="2901"/>
        <v>1991</v>
      </c>
      <c r="K3958">
        <f t="shared" si="2902"/>
        <v>1012.72</v>
      </c>
      <c r="L3958">
        <f t="shared" si="2903"/>
        <v>3492</v>
      </c>
      <c r="M3958" t="str">
        <f t="shared" si="2904"/>
        <v>Germany</v>
      </c>
      <c r="N3958">
        <f t="shared" si="2905"/>
        <v>0</v>
      </c>
      <c r="O3958" t="str">
        <f t="shared" si="2906"/>
        <v>MG</v>
      </c>
      <c r="P3958">
        <f t="shared" si="2907"/>
        <v>3393</v>
      </c>
      <c r="Q3958" t="str">
        <f t="shared" si="2908"/>
        <v>Celia Rouche</v>
      </c>
      <c r="R3958" t="str">
        <f t="shared" si="2909"/>
        <v>West</v>
      </c>
    </row>
    <row r="3959" spans="1:18">
      <c r="A3959" t="s">
        <v>4123</v>
      </c>
      <c r="B3959" t="s">
        <v>38</v>
      </c>
      <c r="C3959" t="s">
        <v>58</v>
      </c>
      <c r="D3959" t="s">
        <v>182</v>
      </c>
      <c r="E3959" t="s">
        <v>50</v>
      </c>
      <c r="F3959" s="1">
        <v>42946</v>
      </c>
      <c r="G3959" s="1">
        <v>42956</v>
      </c>
      <c r="H3959">
        <v>1038</v>
      </c>
      <c r="I3959" t="str">
        <f>VLOOKUP(pipeline!D3959,account,2,FALSE)</f>
        <v>entertainment</v>
      </c>
      <c r="J3959">
        <f t="shared" si="2901"/>
        <v>2002</v>
      </c>
      <c r="K3959">
        <f t="shared" si="2902"/>
        <v>349.81</v>
      </c>
      <c r="L3959">
        <f t="shared" si="2903"/>
        <v>315</v>
      </c>
      <c r="M3959" t="str">
        <f t="shared" si="2904"/>
        <v>United States</v>
      </c>
      <c r="N3959">
        <f t="shared" si="2905"/>
        <v>0</v>
      </c>
      <c r="O3959" t="str">
        <f t="shared" si="2906"/>
        <v>GTX</v>
      </c>
      <c r="P3959">
        <f t="shared" si="2907"/>
        <v>1096</v>
      </c>
      <c r="Q3959" t="str">
        <f t="shared" si="2908"/>
        <v>Summer Sewald</v>
      </c>
      <c r="R3959" t="str">
        <f t="shared" si="2909"/>
        <v>West</v>
      </c>
    </row>
    <row r="3960" spans="1:18">
      <c r="A3960" t="s">
        <v>4124</v>
      </c>
      <c r="B3960" t="s">
        <v>39</v>
      </c>
      <c r="C3960" t="s">
        <v>55</v>
      </c>
      <c r="D3960" t="s">
        <v>226</v>
      </c>
      <c r="E3960" t="s">
        <v>52</v>
      </c>
      <c r="F3960" s="1">
        <v>42946</v>
      </c>
      <c r="G3960" s="1">
        <v>42952</v>
      </c>
      <c r="H3960">
        <v>0</v>
      </c>
      <c r="I3960" t="str">
        <f>VLOOKUP(pipeline!D3960,account,2,FALSE)</f>
        <v>medical</v>
      </c>
      <c r="J3960">
        <f t="shared" si="2901"/>
        <v>2017</v>
      </c>
      <c r="K3960">
        <f t="shared" si="2902"/>
        <v>4.54</v>
      </c>
      <c r="L3960">
        <f t="shared" si="2903"/>
        <v>9</v>
      </c>
      <c r="M3960" t="str">
        <f t="shared" si="2904"/>
        <v>United States</v>
      </c>
      <c r="N3960">
        <f t="shared" si="2905"/>
        <v>0</v>
      </c>
      <c r="O3960" t="str">
        <f t="shared" si="2906"/>
        <v>GTX</v>
      </c>
      <c r="P3960">
        <f t="shared" si="2907"/>
        <v>550</v>
      </c>
      <c r="Q3960" t="str">
        <f t="shared" si="2908"/>
        <v>Summer Sewald</v>
      </c>
      <c r="R3960" t="str">
        <f t="shared" si="2909"/>
        <v>West</v>
      </c>
    </row>
    <row r="3961" spans="1:18">
      <c r="A3961" t="s">
        <v>4125</v>
      </c>
      <c r="B3961" t="s">
        <v>39</v>
      </c>
      <c r="C3961" t="s">
        <v>55</v>
      </c>
      <c r="D3961" t="s">
        <v>91</v>
      </c>
      <c r="E3961" t="s">
        <v>52</v>
      </c>
      <c r="F3961" s="1">
        <v>42946</v>
      </c>
      <c r="G3961" s="1">
        <v>43059</v>
      </c>
      <c r="H3961">
        <v>0</v>
      </c>
      <c r="I3961" t="str">
        <f>VLOOKUP(pipeline!D3961,account,2,FALSE)</f>
        <v>retail</v>
      </c>
      <c r="J3961">
        <f t="shared" si="2901"/>
        <v>1989</v>
      </c>
      <c r="K3961">
        <f t="shared" si="2902"/>
        <v>1388.67</v>
      </c>
      <c r="L3961">
        <f t="shared" si="2903"/>
        <v>3583</v>
      </c>
      <c r="M3961" t="str">
        <f t="shared" si="2904"/>
        <v>United States</v>
      </c>
      <c r="N3961">
        <f t="shared" si="2905"/>
        <v>0</v>
      </c>
      <c r="O3961" t="str">
        <f t="shared" si="2906"/>
        <v>GTX</v>
      </c>
      <c r="P3961">
        <f t="shared" si="2907"/>
        <v>550</v>
      </c>
      <c r="Q3961" t="str">
        <f t="shared" si="2908"/>
        <v>Summer Sewald</v>
      </c>
      <c r="R3961" t="str">
        <f t="shared" si="2909"/>
        <v>West</v>
      </c>
    </row>
    <row r="3962" spans="1:18">
      <c r="A3962" t="s">
        <v>4126</v>
      </c>
      <c r="B3962" t="s">
        <v>21</v>
      </c>
      <c r="C3962" t="s">
        <v>56</v>
      </c>
      <c r="D3962" t="s">
        <v>97</v>
      </c>
      <c r="E3962" t="s">
        <v>53</v>
      </c>
      <c r="F3962" s="1">
        <v>42946</v>
      </c>
      <c r="I3962" t="str">
        <f>VLOOKUP(pipeline!D3962,account,2,FALSE)</f>
        <v>medical</v>
      </c>
      <c r="J3962">
        <f t="shared" si="2901"/>
        <v>2012</v>
      </c>
      <c r="K3962">
        <f t="shared" si="2902"/>
        <v>587.34</v>
      </c>
      <c r="L3962">
        <f t="shared" si="2903"/>
        <v>1356</v>
      </c>
      <c r="M3962" t="str">
        <f t="shared" si="2904"/>
        <v>Philipines</v>
      </c>
      <c r="N3962">
        <f t="shared" si="2905"/>
        <v>0</v>
      </c>
      <c r="O3962" t="str">
        <f t="shared" si="2906"/>
        <v>MG</v>
      </c>
      <c r="P3962">
        <f t="shared" si="2907"/>
        <v>55</v>
      </c>
      <c r="Q3962" t="str">
        <f t="shared" si="2908"/>
        <v>Dustin Brinkmann</v>
      </c>
      <c r="R3962" t="str">
        <f t="shared" si="2909"/>
        <v>Central</v>
      </c>
    </row>
    <row r="3963" spans="1:18">
      <c r="A3963" t="s">
        <v>4127</v>
      </c>
      <c r="B3963" t="s">
        <v>21</v>
      </c>
      <c r="C3963" t="s">
        <v>55</v>
      </c>
      <c r="D3963" t="s">
        <v>241</v>
      </c>
      <c r="E3963" t="s">
        <v>50</v>
      </c>
      <c r="F3963" s="1">
        <v>42946</v>
      </c>
      <c r="G3963" s="1">
        <v>42956</v>
      </c>
      <c r="H3963">
        <v>502</v>
      </c>
      <c r="I3963" t="str">
        <f>VLOOKUP(pipeline!D3963,account,2,FALSE)</f>
        <v>finance</v>
      </c>
      <c r="J3963">
        <f t="shared" si="2901"/>
        <v>1991</v>
      </c>
      <c r="K3963">
        <f t="shared" si="2902"/>
        <v>2819.5</v>
      </c>
      <c r="L3963">
        <f t="shared" si="2903"/>
        <v>7227</v>
      </c>
      <c r="M3963" t="str">
        <f t="shared" si="2904"/>
        <v>United States</v>
      </c>
      <c r="N3963" t="str">
        <f t="shared" si="2905"/>
        <v>Golddex</v>
      </c>
      <c r="O3963" t="str">
        <f t="shared" si="2906"/>
        <v>GTX</v>
      </c>
      <c r="P3963">
        <f t="shared" si="2907"/>
        <v>550</v>
      </c>
      <c r="Q3963" t="str">
        <f t="shared" si="2908"/>
        <v>Dustin Brinkmann</v>
      </c>
      <c r="R3963" t="str">
        <f t="shared" si="2909"/>
        <v>Central</v>
      </c>
    </row>
    <row r="3964" spans="1:18">
      <c r="A3964" t="s">
        <v>4128</v>
      </c>
      <c r="B3964" t="s">
        <v>22</v>
      </c>
      <c r="C3964" t="s">
        <v>56</v>
      </c>
      <c r="D3964" t="s">
        <v>182</v>
      </c>
      <c r="E3964" t="s">
        <v>53</v>
      </c>
      <c r="F3964" s="1">
        <v>42946</v>
      </c>
      <c r="I3964" t="str">
        <f>VLOOKUP(pipeline!D3964,account,2,FALSE)</f>
        <v>entertainment</v>
      </c>
      <c r="J3964">
        <f t="shared" si="2901"/>
        <v>2002</v>
      </c>
      <c r="K3964">
        <f t="shared" si="2902"/>
        <v>349.81</v>
      </c>
      <c r="L3964">
        <f t="shared" si="2903"/>
        <v>315</v>
      </c>
      <c r="M3964" t="str">
        <f t="shared" si="2904"/>
        <v>United States</v>
      </c>
      <c r="N3964">
        <f t="shared" si="2905"/>
        <v>0</v>
      </c>
      <c r="O3964" t="str">
        <f t="shared" si="2906"/>
        <v>MG</v>
      </c>
      <c r="P3964">
        <f t="shared" si="2907"/>
        <v>55</v>
      </c>
      <c r="Q3964" t="str">
        <f t="shared" si="2908"/>
        <v>Dustin Brinkmann</v>
      </c>
      <c r="R3964" t="str">
        <f t="shared" si="2909"/>
        <v>Central</v>
      </c>
    </row>
    <row r="3965" spans="1:18">
      <c r="A3965" t="s">
        <v>4129</v>
      </c>
      <c r="B3965" t="s">
        <v>22</v>
      </c>
      <c r="C3965" t="s">
        <v>57</v>
      </c>
      <c r="D3965" t="s">
        <v>155</v>
      </c>
      <c r="E3965" t="s">
        <v>50</v>
      </c>
      <c r="F3965" s="1">
        <v>42946</v>
      </c>
      <c r="G3965" s="1">
        <v>42997</v>
      </c>
      <c r="H3965">
        <v>3457</v>
      </c>
      <c r="I3965" t="str">
        <f>VLOOKUP(pipeline!D3965,account,2,FALSE)</f>
        <v>technolgy</v>
      </c>
      <c r="J3965">
        <f t="shared" si="2901"/>
        <v>1983</v>
      </c>
      <c r="K3965">
        <f t="shared" si="2902"/>
        <v>1008.06</v>
      </c>
      <c r="L3965">
        <f t="shared" si="2903"/>
        <v>1238</v>
      </c>
      <c r="M3965" t="str">
        <f t="shared" si="2904"/>
        <v>United States</v>
      </c>
      <c r="N3965">
        <f t="shared" si="2905"/>
        <v>0</v>
      </c>
      <c r="O3965" t="str">
        <f t="shared" si="2906"/>
        <v>MG</v>
      </c>
      <c r="P3965">
        <f t="shared" si="2907"/>
        <v>3393</v>
      </c>
      <c r="Q3965" t="str">
        <f t="shared" si="2908"/>
        <v>Dustin Brinkmann</v>
      </c>
      <c r="R3965" t="str">
        <f t="shared" si="2909"/>
        <v>Central</v>
      </c>
    </row>
    <row r="3966" spans="1:18">
      <c r="A3966" t="s">
        <v>4130</v>
      </c>
      <c r="B3966" t="s">
        <v>29</v>
      </c>
      <c r="C3966" t="s">
        <v>55</v>
      </c>
      <c r="D3966" t="s">
        <v>218</v>
      </c>
      <c r="E3966" t="s">
        <v>53</v>
      </c>
      <c r="F3966" s="1">
        <v>42946</v>
      </c>
      <c r="I3966" t="str">
        <f>VLOOKUP(pipeline!D3966,account,2,FALSE)</f>
        <v>technolgy</v>
      </c>
      <c r="J3966">
        <f t="shared" si="2901"/>
        <v>1992</v>
      </c>
      <c r="K3966">
        <f t="shared" si="2902"/>
        <v>1712.68</v>
      </c>
      <c r="L3966">
        <f t="shared" si="2903"/>
        <v>3194</v>
      </c>
      <c r="M3966" t="str">
        <f t="shared" si="2904"/>
        <v>United States</v>
      </c>
      <c r="N3966" t="str">
        <f t="shared" si="2905"/>
        <v>Acme Corporation</v>
      </c>
      <c r="O3966" t="str">
        <f t="shared" si="2906"/>
        <v>GTX</v>
      </c>
      <c r="P3966">
        <f t="shared" si="2907"/>
        <v>550</v>
      </c>
      <c r="Q3966" t="str">
        <f t="shared" si="2908"/>
        <v>Melvin Marxen</v>
      </c>
      <c r="R3966" t="str">
        <f t="shared" si="2909"/>
        <v>Central</v>
      </c>
    </row>
    <row r="3967" spans="1:18">
      <c r="A3967" t="s">
        <v>4131</v>
      </c>
      <c r="B3967" t="s">
        <v>29</v>
      </c>
      <c r="C3967" t="s">
        <v>58</v>
      </c>
      <c r="D3967" t="s">
        <v>208</v>
      </c>
      <c r="E3967" t="s">
        <v>53</v>
      </c>
      <c r="F3967" s="1">
        <v>42946</v>
      </c>
      <c r="I3967" t="str">
        <f>VLOOKUP(pipeline!D3967,account,2,FALSE)</f>
        <v>software</v>
      </c>
      <c r="J3967">
        <f t="shared" si="2901"/>
        <v>1982</v>
      </c>
      <c r="K3967">
        <f t="shared" si="2902"/>
        <v>4618</v>
      </c>
      <c r="L3967">
        <f t="shared" si="2903"/>
        <v>10083</v>
      </c>
      <c r="M3967" t="str">
        <f t="shared" si="2904"/>
        <v>United States</v>
      </c>
      <c r="N3967">
        <f t="shared" si="2905"/>
        <v>0</v>
      </c>
      <c r="O3967" t="str">
        <f t="shared" si="2906"/>
        <v>GTX</v>
      </c>
      <c r="P3967">
        <f t="shared" si="2907"/>
        <v>1096</v>
      </c>
      <c r="Q3967" t="str">
        <f t="shared" si="2908"/>
        <v>Melvin Marxen</v>
      </c>
      <c r="R3967" t="str">
        <f t="shared" si="2909"/>
        <v>Central</v>
      </c>
    </row>
    <row r="3968" spans="1:18">
      <c r="A3968" t="s">
        <v>4132</v>
      </c>
      <c r="B3968" t="s">
        <v>35</v>
      </c>
      <c r="C3968" t="s">
        <v>59</v>
      </c>
      <c r="D3968" t="s">
        <v>228</v>
      </c>
      <c r="E3968" t="s">
        <v>50</v>
      </c>
      <c r="F3968" s="1">
        <v>42946</v>
      </c>
      <c r="G3968" s="1">
        <v>42955</v>
      </c>
      <c r="H3968">
        <v>5204</v>
      </c>
      <c r="I3968" t="str">
        <f>VLOOKUP(pipeline!D3968,account,2,FALSE)</f>
        <v>finance</v>
      </c>
      <c r="J3968">
        <f t="shared" si="2901"/>
        <v>1994</v>
      </c>
      <c r="K3968">
        <f t="shared" si="2902"/>
        <v>355.23</v>
      </c>
      <c r="L3968">
        <f t="shared" si="2903"/>
        <v>853</v>
      </c>
      <c r="M3968" t="str">
        <f t="shared" si="2904"/>
        <v>United States</v>
      </c>
      <c r="N3968">
        <f t="shared" si="2905"/>
        <v>0</v>
      </c>
      <c r="O3968" t="str">
        <f t="shared" si="2906"/>
        <v>GTX</v>
      </c>
      <c r="P3968">
        <f t="shared" si="2907"/>
        <v>5482</v>
      </c>
      <c r="Q3968" t="str">
        <f t="shared" si="2908"/>
        <v>Rocco Neubert</v>
      </c>
      <c r="R3968" t="str">
        <f t="shared" si="2909"/>
        <v>East</v>
      </c>
    </row>
    <row r="3969" spans="1:18">
      <c r="A3969" t="s">
        <v>4133</v>
      </c>
      <c r="B3969" t="s">
        <v>9</v>
      </c>
      <c r="C3969" t="s">
        <v>57</v>
      </c>
      <c r="D3969" t="s">
        <v>223</v>
      </c>
      <c r="E3969" t="s">
        <v>50</v>
      </c>
      <c r="F3969" s="1">
        <v>42946</v>
      </c>
      <c r="G3969" s="1">
        <v>42954</v>
      </c>
      <c r="H3969">
        <v>3019</v>
      </c>
      <c r="I3969" t="str">
        <f>VLOOKUP(pipeline!D3969,account,2,FALSE)</f>
        <v>retail</v>
      </c>
      <c r="J3969">
        <f t="shared" si="2901"/>
        <v>2003</v>
      </c>
      <c r="K3969">
        <f t="shared" si="2902"/>
        <v>1419.98</v>
      </c>
      <c r="L3969">
        <f t="shared" si="2903"/>
        <v>4018</v>
      </c>
      <c r="M3969" t="str">
        <f t="shared" si="2904"/>
        <v>United States</v>
      </c>
      <c r="N3969">
        <f t="shared" si="2905"/>
        <v>0</v>
      </c>
      <c r="O3969" t="str">
        <f t="shared" si="2906"/>
        <v>MG</v>
      </c>
      <c r="P3969">
        <f t="shared" si="2907"/>
        <v>3393</v>
      </c>
      <c r="Q3969" t="str">
        <f t="shared" si="2908"/>
        <v>Cara Losch</v>
      </c>
      <c r="R3969" t="str">
        <f t="shared" si="2909"/>
        <v>East</v>
      </c>
    </row>
    <row r="3970" spans="1:18">
      <c r="A3970" t="s">
        <v>4134</v>
      </c>
      <c r="B3970" t="s">
        <v>9</v>
      </c>
      <c r="C3970" t="s">
        <v>57</v>
      </c>
      <c r="D3970" t="s">
        <v>318</v>
      </c>
      <c r="E3970" t="s">
        <v>50</v>
      </c>
      <c r="F3970" s="1">
        <v>42946</v>
      </c>
      <c r="G3970" s="1">
        <v>42965</v>
      </c>
      <c r="H3970">
        <v>3453</v>
      </c>
      <c r="I3970" t="str">
        <f>VLOOKUP(pipeline!D3970,account,2,FALSE)</f>
        <v>retail</v>
      </c>
      <c r="J3970">
        <f t="shared" ref="J3970:J3998" si="2910">VLOOKUP(D3970,account,3,FALSE)</f>
        <v>2000</v>
      </c>
      <c r="K3970">
        <f t="shared" ref="K3970:K3998" si="2911">VLOOKUP(D3970,account,4,FALSE)</f>
        <v>167.89</v>
      </c>
      <c r="L3970">
        <f t="shared" ref="L3970:L3998" si="2912">VLOOKUP(D3970,account,5,FALSE)</f>
        <v>493</v>
      </c>
      <c r="M3970" t="str">
        <f t="shared" ref="M3970:M3998" si="2913">VLOOKUP(D3970,account,6,FALSE)</f>
        <v>Romania</v>
      </c>
      <c r="N3970">
        <f t="shared" ref="N3970:N3998" si="2914">VLOOKUP(D3970,accounts,7,FALSE)</f>
        <v>0</v>
      </c>
      <c r="O3970" t="str">
        <f t="shared" ref="O3970:O3998" si="2915">VLOOKUP(C3970,products,2,FALSE)</f>
        <v>MG</v>
      </c>
      <c r="P3970">
        <f t="shared" si="2907"/>
        <v>3393</v>
      </c>
      <c r="Q3970" t="str">
        <f t="shared" si="2908"/>
        <v>Cara Losch</v>
      </c>
      <c r="R3970" t="str">
        <f t="shared" si="2909"/>
        <v>East</v>
      </c>
    </row>
    <row r="3971" spans="1:18">
      <c r="A3971" t="s">
        <v>4135</v>
      </c>
      <c r="B3971" t="s">
        <v>17</v>
      </c>
      <c r="C3971" t="s">
        <v>57</v>
      </c>
      <c r="D3971" t="s">
        <v>282</v>
      </c>
      <c r="E3971" t="s">
        <v>50</v>
      </c>
      <c r="F3971" s="1">
        <v>42946</v>
      </c>
      <c r="G3971" s="1">
        <v>43052</v>
      </c>
      <c r="H3971">
        <v>3464</v>
      </c>
      <c r="I3971" t="str">
        <f>VLOOKUP(pipeline!D3971,account,2,FALSE)</f>
        <v>medical</v>
      </c>
      <c r="J3971">
        <f t="shared" si="2910"/>
        <v>1985</v>
      </c>
      <c r="K3971">
        <f t="shared" si="2911"/>
        <v>2741.37</v>
      </c>
      <c r="L3971">
        <f t="shared" si="2912"/>
        <v>9226</v>
      </c>
      <c r="M3971" t="str">
        <f t="shared" si="2913"/>
        <v>United States</v>
      </c>
      <c r="N3971">
        <f t="shared" si="2914"/>
        <v>0</v>
      </c>
      <c r="O3971" t="str">
        <f t="shared" si="2915"/>
        <v>MG</v>
      </c>
      <c r="P3971">
        <f t="shared" si="2907"/>
        <v>3393</v>
      </c>
      <c r="Q3971" t="str">
        <f t="shared" si="2908"/>
        <v>Celia Rouche</v>
      </c>
      <c r="R3971" t="str">
        <f t="shared" si="2909"/>
        <v>West</v>
      </c>
    </row>
    <row r="3972" spans="1:18">
      <c r="A3972" t="s">
        <v>4136</v>
      </c>
      <c r="B3972" t="s">
        <v>10</v>
      </c>
      <c r="C3972" t="s">
        <v>57</v>
      </c>
      <c r="D3972" t="s">
        <v>294</v>
      </c>
      <c r="E3972" t="s">
        <v>50</v>
      </c>
      <c r="F3972" s="1">
        <v>42946</v>
      </c>
      <c r="G3972" s="1">
        <v>42966</v>
      </c>
      <c r="H3972">
        <v>2937</v>
      </c>
      <c r="I3972" t="str">
        <f>VLOOKUP(pipeline!D3972,account,2,FALSE)</f>
        <v>retail</v>
      </c>
      <c r="J3972">
        <f t="shared" si="2910"/>
        <v>2010</v>
      </c>
      <c r="K3972">
        <f t="shared" si="2911"/>
        <v>71.12</v>
      </c>
      <c r="L3972">
        <f t="shared" si="2912"/>
        <v>144</v>
      </c>
      <c r="M3972" t="str">
        <f t="shared" si="2913"/>
        <v>United States</v>
      </c>
      <c r="N3972">
        <f t="shared" si="2914"/>
        <v>0</v>
      </c>
      <c r="O3972" t="str">
        <f t="shared" si="2915"/>
        <v>MG</v>
      </c>
      <c r="P3972">
        <f t="shared" ref="P3972:P4003" si="2916">VLOOKUP(C3972,products,3,FALSE)</f>
        <v>3393</v>
      </c>
      <c r="Q3972" t="str">
        <f t="shared" ref="Q3972:Q4003" si="2917">VLOOKUP(B3972,sales,2,FALSE)</f>
        <v>Cara Losch</v>
      </c>
      <c r="R3972" t="str">
        <f t="shared" ref="R3972:R4003" si="2918">VLOOKUP(B3972,sales,3,FALSE)</f>
        <v>East</v>
      </c>
    </row>
    <row r="3973" spans="1:18">
      <c r="A3973" t="s">
        <v>4137</v>
      </c>
      <c r="B3973" t="s">
        <v>11</v>
      </c>
      <c r="C3973" t="s">
        <v>55</v>
      </c>
      <c r="D3973" t="s">
        <v>174</v>
      </c>
      <c r="E3973" t="s">
        <v>50</v>
      </c>
      <c r="F3973" s="1">
        <v>42946</v>
      </c>
      <c r="G3973" s="1">
        <v>42962</v>
      </c>
      <c r="H3973">
        <v>463</v>
      </c>
      <c r="I3973" t="str">
        <f>VLOOKUP(pipeline!D3973,account,2,FALSE)</f>
        <v>software</v>
      </c>
      <c r="J3973">
        <f t="shared" si="2910"/>
        <v>1982</v>
      </c>
      <c r="K3973">
        <f t="shared" si="2911"/>
        <v>11698.03</v>
      </c>
      <c r="L3973">
        <f t="shared" si="2912"/>
        <v>34288</v>
      </c>
      <c r="M3973" t="str">
        <f t="shared" si="2913"/>
        <v>United States</v>
      </c>
      <c r="N3973">
        <f t="shared" si="2914"/>
        <v>0</v>
      </c>
      <c r="O3973" t="str">
        <f t="shared" si="2915"/>
        <v>GTX</v>
      </c>
      <c r="P3973">
        <f t="shared" si="2916"/>
        <v>550</v>
      </c>
      <c r="Q3973" t="str">
        <f t="shared" si="2917"/>
        <v>Cara Losch</v>
      </c>
      <c r="R3973" t="str">
        <f t="shared" si="2918"/>
        <v>East</v>
      </c>
    </row>
    <row r="3974" spans="1:18">
      <c r="A3974" t="s">
        <v>4138</v>
      </c>
      <c r="B3974" t="s">
        <v>19</v>
      </c>
      <c r="C3974" t="s">
        <v>56</v>
      </c>
      <c r="D3974" t="s">
        <v>170</v>
      </c>
      <c r="E3974" t="s">
        <v>53</v>
      </c>
      <c r="F3974" s="1">
        <v>42947</v>
      </c>
      <c r="I3974" t="str">
        <f>VLOOKUP(pipeline!D3974,account,2,FALSE)</f>
        <v>technolgy</v>
      </c>
      <c r="J3974">
        <f t="shared" si="2910"/>
        <v>1987</v>
      </c>
      <c r="K3974">
        <f t="shared" si="2911"/>
        <v>2938.67</v>
      </c>
      <c r="L3974">
        <f t="shared" si="2912"/>
        <v>8775</v>
      </c>
      <c r="M3974" t="str">
        <f t="shared" si="2913"/>
        <v>Panama</v>
      </c>
      <c r="N3974">
        <f t="shared" si="2914"/>
        <v>0</v>
      </c>
      <c r="O3974" t="str">
        <f t="shared" si="2915"/>
        <v>MG</v>
      </c>
      <c r="P3974">
        <f t="shared" si="2916"/>
        <v>55</v>
      </c>
      <c r="Q3974" t="str">
        <f t="shared" si="2917"/>
        <v>Dustin Brinkmann</v>
      </c>
      <c r="R3974" t="str">
        <f t="shared" si="2918"/>
        <v>Central</v>
      </c>
    </row>
    <row r="3975" spans="1:18">
      <c r="A3975" t="s">
        <v>4139</v>
      </c>
      <c r="B3975" t="s">
        <v>26</v>
      </c>
      <c r="C3975" t="s">
        <v>55</v>
      </c>
      <c r="D3975" t="s">
        <v>318</v>
      </c>
      <c r="E3975" t="s">
        <v>53</v>
      </c>
      <c r="F3975" s="1">
        <v>42947</v>
      </c>
      <c r="I3975" t="str">
        <f>VLOOKUP(pipeline!D3975,account,2,FALSE)</f>
        <v>retail</v>
      </c>
      <c r="J3975">
        <f t="shared" si="2910"/>
        <v>2000</v>
      </c>
      <c r="K3975">
        <f t="shared" si="2911"/>
        <v>167.89</v>
      </c>
      <c r="L3975">
        <f t="shared" si="2912"/>
        <v>493</v>
      </c>
      <c r="M3975" t="str">
        <f t="shared" si="2913"/>
        <v>Romania</v>
      </c>
      <c r="N3975">
        <f t="shared" si="2914"/>
        <v>0</v>
      </c>
      <c r="O3975" t="str">
        <f t="shared" si="2915"/>
        <v>GTX</v>
      </c>
      <c r="P3975">
        <f t="shared" si="2916"/>
        <v>550</v>
      </c>
      <c r="Q3975" t="str">
        <f t="shared" si="2917"/>
        <v>Melvin Marxen</v>
      </c>
      <c r="R3975" t="str">
        <f t="shared" si="2918"/>
        <v>Central</v>
      </c>
    </row>
    <row r="3976" spans="1:18">
      <c r="A3976" t="s">
        <v>4140</v>
      </c>
      <c r="B3976" t="s">
        <v>26</v>
      </c>
      <c r="C3976" t="s">
        <v>57</v>
      </c>
      <c r="D3976" t="s">
        <v>318</v>
      </c>
      <c r="E3976" t="s">
        <v>53</v>
      </c>
      <c r="F3976" s="1">
        <v>42947</v>
      </c>
      <c r="I3976" t="str">
        <f>VLOOKUP(pipeline!D3976,account,2,FALSE)</f>
        <v>retail</v>
      </c>
      <c r="J3976">
        <f t="shared" si="2910"/>
        <v>2000</v>
      </c>
      <c r="K3976">
        <f t="shared" si="2911"/>
        <v>167.89</v>
      </c>
      <c r="L3976">
        <f t="shared" si="2912"/>
        <v>493</v>
      </c>
      <c r="M3976" t="str">
        <f t="shared" si="2913"/>
        <v>Romania</v>
      </c>
      <c r="N3976">
        <f t="shared" si="2914"/>
        <v>0</v>
      </c>
      <c r="O3976" t="str">
        <f t="shared" si="2915"/>
        <v>MG</v>
      </c>
      <c r="P3976">
        <f t="shared" si="2916"/>
        <v>3393</v>
      </c>
      <c r="Q3976" t="str">
        <f t="shared" si="2917"/>
        <v>Melvin Marxen</v>
      </c>
      <c r="R3976" t="str">
        <f t="shared" si="2918"/>
        <v>Central</v>
      </c>
    </row>
    <row r="3977" spans="1:18">
      <c r="A3977" t="s">
        <v>4141</v>
      </c>
      <c r="B3977" t="s">
        <v>21</v>
      </c>
      <c r="C3977" t="s">
        <v>57</v>
      </c>
      <c r="D3977" t="s">
        <v>132</v>
      </c>
      <c r="E3977" t="s">
        <v>53</v>
      </c>
      <c r="F3977" s="1">
        <v>42947</v>
      </c>
      <c r="I3977" t="str">
        <f>VLOOKUP(pipeline!D3977,account,2,FALSE)</f>
        <v>technolgy</v>
      </c>
      <c r="J3977">
        <f t="shared" si="2910"/>
        <v>1996</v>
      </c>
      <c r="K3977">
        <f t="shared" si="2911"/>
        <v>1100.04</v>
      </c>
      <c r="L3977">
        <f t="shared" si="2912"/>
        <v>2822</v>
      </c>
      <c r="M3977" t="str">
        <f t="shared" si="2913"/>
        <v>United States</v>
      </c>
      <c r="N3977">
        <f t="shared" si="2914"/>
        <v>0</v>
      </c>
      <c r="O3977" t="str">
        <f t="shared" si="2915"/>
        <v>MG</v>
      </c>
      <c r="P3977">
        <f t="shared" si="2916"/>
        <v>3393</v>
      </c>
      <c r="Q3977" t="str">
        <f t="shared" si="2917"/>
        <v>Dustin Brinkmann</v>
      </c>
      <c r="R3977" t="str">
        <f t="shared" si="2918"/>
        <v>Central</v>
      </c>
    </row>
    <row r="3978" spans="1:18">
      <c r="A3978" t="s">
        <v>4142</v>
      </c>
      <c r="B3978" t="s">
        <v>15</v>
      </c>
      <c r="C3978" t="s">
        <v>58</v>
      </c>
      <c r="D3978" t="s">
        <v>153</v>
      </c>
      <c r="E3978" t="s">
        <v>52</v>
      </c>
      <c r="F3978" s="1">
        <v>42947</v>
      </c>
      <c r="G3978" s="1">
        <v>42951</v>
      </c>
      <c r="H3978">
        <v>0</v>
      </c>
      <c r="I3978" t="str">
        <f>VLOOKUP(pipeline!D3978,account,2,FALSE)</f>
        <v>retail</v>
      </c>
      <c r="J3978">
        <f t="shared" si="2910"/>
        <v>2001</v>
      </c>
      <c r="K3978">
        <f t="shared" si="2911"/>
        <v>2437.85</v>
      </c>
      <c r="L3978">
        <f t="shared" si="2912"/>
        <v>4874</v>
      </c>
      <c r="M3978" t="str">
        <f t="shared" si="2913"/>
        <v>United States</v>
      </c>
      <c r="N3978">
        <f t="shared" si="2914"/>
        <v>0</v>
      </c>
      <c r="O3978" t="str">
        <f t="shared" si="2915"/>
        <v>GTX</v>
      </c>
      <c r="P3978">
        <f t="shared" si="2916"/>
        <v>1096</v>
      </c>
      <c r="Q3978" t="str">
        <f t="shared" si="2917"/>
        <v>Celia Rouche</v>
      </c>
      <c r="R3978" t="str">
        <f t="shared" si="2918"/>
        <v>West</v>
      </c>
    </row>
    <row r="3979" spans="1:18">
      <c r="A3979" t="s">
        <v>4143</v>
      </c>
      <c r="B3979" t="s">
        <v>15</v>
      </c>
      <c r="C3979" t="s">
        <v>57</v>
      </c>
      <c r="D3979" t="s">
        <v>99</v>
      </c>
      <c r="E3979" t="s">
        <v>50</v>
      </c>
      <c r="F3979" s="1">
        <v>42947</v>
      </c>
      <c r="G3979" s="1">
        <v>42957</v>
      </c>
      <c r="H3979">
        <v>3187</v>
      </c>
      <c r="I3979" t="str">
        <f>VLOOKUP(pipeline!D3979,account,2,FALSE)</f>
        <v>marketing</v>
      </c>
      <c r="J3979">
        <f t="shared" si="2910"/>
        <v>2008</v>
      </c>
      <c r="K3979">
        <f t="shared" si="2911"/>
        <v>894.37</v>
      </c>
      <c r="L3979">
        <f t="shared" si="2912"/>
        <v>1593</v>
      </c>
      <c r="M3979" t="str">
        <f t="shared" si="2913"/>
        <v>Poland</v>
      </c>
      <c r="N3979">
        <f t="shared" si="2914"/>
        <v>0</v>
      </c>
      <c r="O3979" t="str">
        <f t="shared" si="2915"/>
        <v>MG</v>
      </c>
      <c r="P3979">
        <f t="shared" si="2916"/>
        <v>3393</v>
      </c>
      <c r="Q3979" t="str">
        <f t="shared" si="2917"/>
        <v>Celia Rouche</v>
      </c>
      <c r="R3979" t="str">
        <f t="shared" si="2918"/>
        <v>West</v>
      </c>
    </row>
    <row r="3980" spans="1:18">
      <c r="A3980" t="s">
        <v>4144</v>
      </c>
      <c r="B3980" t="s">
        <v>22</v>
      </c>
      <c r="C3980" t="s">
        <v>56</v>
      </c>
      <c r="D3980" t="s">
        <v>82</v>
      </c>
      <c r="E3980" t="s">
        <v>52</v>
      </c>
      <c r="F3980" s="1">
        <v>42947</v>
      </c>
      <c r="G3980" s="1">
        <v>43041</v>
      </c>
      <c r="H3980">
        <v>0</v>
      </c>
      <c r="I3980" t="str">
        <f>VLOOKUP(pipeline!D3980,account,2,FALSE)</f>
        <v>retail</v>
      </c>
      <c r="J3980">
        <f t="shared" si="2910"/>
        <v>2001</v>
      </c>
      <c r="K3980">
        <f t="shared" si="2911"/>
        <v>718.62</v>
      </c>
      <c r="L3980">
        <f t="shared" si="2912"/>
        <v>2448</v>
      </c>
      <c r="M3980" t="str">
        <f t="shared" si="2913"/>
        <v>United States</v>
      </c>
      <c r="N3980">
        <f t="shared" si="2914"/>
        <v>0</v>
      </c>
      <c r="O3980" t="str">
        <f t="shared" si="2915"/>
        <v>MG</v>
      </c>
      <c r="P3980">
        <f t="shared" si="2916"/>
        <v>55</v>
      </c>
      <c r="Q3980" t="str">
        <f t="shared" si="2917"/>
        <v>Dustin Brinkmann</v>
      </c>
      <c r="R3980" t="str">
        <f t="shared" si="2918"/>
        <v>Central</v>
      </c>
    </row>
    <row r="3981" spans="1:18">
      <c r="A3981" t="s">
        <v>4145</v>
      </c>
      <c r="B3981" t="s">
        <v>22</v>
      </c>
      <c r="C3981" t="s">
        <v>59</v>
      </c>
      <c r="D3981" t="s">
        <v>170</v>
      </c>
      <c r="E3981" t="s">
        <v>50</v>
      </c>
      <c r="F3981" s="1">
        <v>42947</v>
      </c>
      <c r="G3981" s="1">
        <v>43049</v>
      </c>
      <c r="H3981">
        <v>5234</v>
      </c>
      <c r="I3981" t="str">
        <f>VLOOKUP(pipeline!D3981,account,2,FALSE)</f>
        <v>technolgy</v>
      </c>
      <c r="J3981">
        <f t="shared" si="2910"/>
        <v>1987</v>
      </c>
      <c r="K3981">
        <f t="shared" si="2911"/>
        <v>2938.67</v>
      </c>
      <c r="L3981">
        <f t="shared" si="2912"/>
        <v>8775</v>
      </c>
      <c r="M3981" t="str">
        <f t="shared" si="2913"/>
        <v>Panama</v>
      </c>
      <c r="N3981">
        <f t="shared" si="2914"/>
        <v>0</v>
      </c>
      <c r="O3981" t="str">
        <f t="shared" si="2915"/>
        <v>GTX</v>
      </c>
      <c r="P3981">
        <f t="shared" si="2916"/>
        <v>5482</v>
      </c>
      <c r="Q3981" t="str">
        <f t="shared" si="2917"/>
        <v>Dustin Brinkmann</v>
      </c>
      <c r="R3981" t="str">
        <f t="shared" si="2918"/>
        <v>Central</v>
      </c>
    </row>
    <row r="3982" spans="1:18">
      <c r="A3982" t="s">
        <v>4146</v>
      </c>
      <c r="B3982" t="s">
        <v>29</v>
      </c>
      <c r="C3982" t="s">
        <v>55</v>
      </c>
      <c r="D3982" t="s">
        <v>174</v>
      </c>
      <c r="E3982" t="s">
        <v>53</v>
      </c>
      <c r="F3982" s="1">
        <v>42947</v>
      </c>
      <c r="I3982" t="str">
        <f>VLOOKUP(pipeline!D3982,account,2,FALSE)</f>
        <v>software</v>
      </c>
      <c r="J3982">
        <f t="shared" si="2910"/>
        <v>1982</v>
      </c>
      <c r="K3982">
        <f t="shared" si="2911"/>
        <v>11698.03</v>
      </c>
      <c r="L3982">
        <f t="shared" si="2912"/>
        <v>34288</v>
      </c>
      <c r="M3982" t="str">
        <f t="shared" si="2913"/>
        <v>United States</v>
      </c>
      <c r="N3982">
        <f t="shared" si="2914"/>
        <v>0</v>
      </c>
      <c r="O3982" t="str">
        <f t="shared" si="2915"/>
        <v>GTX</v>
      </c>
      <c r="P3982">
        <f t="shared" si="2916"/>
        <v>550</v>
      </c>
      <c r="Q3982" t="str">
        <f t="shared" si="2917"/>
        <v>Melvin Marxen</v>
      </c>
      <c r="R3982" t="str">
        <f t="shared" si="2918"/>
        <v>Central</v>
      </c>
    </row>
    <row r="3983" spans="1:18">
      <c r="A3983" t="s">
        <v>4147</v>
      </c>
      <c r="B3983" t="s">
        <v>35</v>
      </c>
      <c r="C3983" t="s">
        <v>59</v>
      </c>
      <c r="D3983" t="s">
        <v>127</v>
      </c>
      <c r="E3983" t="s">
        <v>50</v>
      </c>
      <c r="F3983" s="1">
        <v>42947</v>
      </c>
      <c r="G3983" s="1">
        <v>43006</v>
      </c>
      <c r="H3983">
        <v>6180</v>
      </c>
      <c r="I3983" t="str">
        <f>VLOOKUP(pipeline!D3983,account,2,FALSE)</f>
        <v>software</v>
      </c>
      <c r="J3983">
        <f t="shared" si="2910"/>
        <v>1979</v>
      </c>
      <c r="K3983">
        <f t="shared" si="2911"/>
        <v>4478.47</v>
      </c>
      <c r="L3983">
        <f t="shared" si="2912"/>
        <v>13809</v>
      </c>
      <c r="M3983" t="str">
        <f t="shared" si="2913"/>
        <v>United States</v>
      </c>
      <c r="N3983">
        <f t="shared" si="2914"/>
        <v>0</v>
      </c>
      <c r="O3983" t="str">
        <f t="shared" si="2915"/>
        <v>GTX</v>
      </c>
      <c r="P3983">
        <f t="shared" si="2916"/>
        <v>5482</v>
      </c>
      <c r="Q3983" t="str">
        <f t="shared" si="2917"/>
        <v>Rocco Neubert</v>
      </c>
      <c r="R3983" t="str">
        <f t="shared" si="2918"/>
        <v>East</v>
      </c>
    </row>
    <row r="3984" spans="1:18">
      <c r="A3984" t="s">
        <v>4148</v>
      </c>
      <c r="B3984" t="s">
        <v>23</v>
      </c>
      <c r="C3984" t="s">
        <v>56</v>
      </c>
      <c r="D3984" t="s">
        <v>309</v>
      </c>
      <c r="E3984" t="s">
        <v>50</v>
      </c>
      <c r="F3984" s="1">
        <v>42947</v>
      </c>
      <c r="G3984" s="1">
        <v>42957</v>
      </c>
      <c r="H3984">
        <v>53</v>
      </c>
      <c r="I3984" t="str">
        <f>VLOOKUP(pipeline!D3984,account,2,FALSE)</f>
        <v>marketing</v>
      </c>
      <c r="J3984">
        <f t="shared" si="2910"/>
        <v>1986</v>
      </c>
      <c r="K3984">
        <f t="shared" si="2911"/>
        <v>2403.58</v>
      </c>
      <c r="L3984">
        <f t="shared" si="2912"/>
        <v>8801</v>
      </c>
      <c r="M3984" t="str">
        <f t="shared" si="2913"/>
        <v>United States</v>
      </c>
      <c r="N3984">
        <f t="shared" si="2914"/>
        <v>0</v>
      </c>
      <c r="O3984" t="str">
        <f t="shared" si="2915"/>
        <v>MG</v>
      </c>
      <c r="P3984">
        <f t="shared" si="2916"/>
        <v>55</v>
      </c>
      <c r="Q3984" t="str">
        <f t="shared" si="2917"/>
        <v>Dustin Brinkmann</v>
      </c>
      <c r="R3984" t="str">
        <f t="shared" si="2918"/>
        <v>Central</v>
      </c>
    </row>
    <row r="3985" spans="1:18">
      <c r="A3985" t="s">
        <v>4149</v>
      </c>
      <c r="B3985" t="s">
        <v>17</v>
      </c>
      <c r="C3985" t="s">
        <v>56</v>
      </c>
      <c r="D3985" t="s">
        <v>210</v>
      </c>
      <c r="E3985" t="s">
        <v>52</v>
      </c>
      <c r="F3985" s="1">
        <v>42947</v>
      </c>
      <c r="G3985" s="1">
        <v>42952</v>
      </c>
      <c r="H3985">
        <v>0</v>
      </c>
      <c r="I3985" t="str">
        <f>VLOOKUP(pipeline!D3985,account,2,FALSE)</f>
        <v>technolgy</v>
      </c>
      <c r="J3985">
        <f t="shared" si="2910"/>
        <v>1980</v>
      </c>
      <c r="K3985">
        <f t="shared" si="2911"/>
        <v>7708.38</v>
      </c>
      <c r="L3985">
        <f t="shared" si="2912"/>
        <v>13756</v>
      </c>
      <c r="M3985" t="str">
        <f t="shared" si="2913"/>
        <v>United States</v>
      </c>
      <c r="N3985">
        <f t="shared" si="2914"/>
        <v>0</v>
      </c>
      <c r="O3985" t="str">
        <f t="shared" si="2915"/>
        <v>MG</v>
      </c>
      <c r="P3985">
        <f t="shared" si="2916"/>
        <v>55</v>
      </c>
      <c r="Q3985" t="str">
        <f t="shared" si="2917"/>
        <v>Celia Rouche</v>
      </c>
      <c r="R3985" t="str">
        <f t="shared" si="2918"/>
        <v>West</v>
      </c>
    </row>
    <row r="3986" spans="1:18">
      <c r="A3986" t="s">
        <v>4150</v>
      </c>
      <c r="B3986" t="s">
        <v>17</v>
      </c>
      <c r="C3986" t="s">
        <v>57</v>
      </c>
      <c r="D3986" t="s">
        <v>93</v>
      </c>
      <c r="E3986" t="s">
        <v>50</v>
      </c>
      <c r="F3986" s="1">
        <v>42947</v>
      </c>
      <c r="G3986" s="1">
        <v>42959</v>
      </c>
      <c r="H3986">
        <v>3687</v>
      </c>
      <c r="I3986" t="str">
        <f>VLOOKUP(pipeline!D3986,account,2,FALSE)</f>
        <v>entertainment</v>
      </c>
      <c r="J3986">
        <f t="shared" si="2910"/>
        <v>1993</v>
      </c>
      <c r="K3986">
        <f t="shared" si="2911"/>
        <v>4269.9</v>
      </c>
      <c r="L3986">
        <f t="shared" si="2912"/>
        <v>6472</v>
      </c>
      <c r="M3986" t="str">
        <f t="shared" si="2913"/>
        <v>United States</v>
      </c>
      <c r="N3986" t="str">
        <f t="shared" si="2914"/>
        <v>Massive Dynamic</v>
      </c>
      <c r="O3986" t="str">
        <f t="shared" si="2915"/>
        <v>MG</v>
      </c>
      <c r="P3986">
        <f t="shared" si="2916"/>
        <v>3393</v>
      </c>
      <c r="Q3986" t="str">
        <f t="shared" si="2917"/>
        <v>Celia Rouche</v>
      </c>
      <c r="R3986" t="str">
        <f t="shared" si="2918"/>
        <v>West</v>
      </c>
    </row>
    <row r="3987" spans="1:18">
      <c r="A3987" t="s">
        <v>4151</v>
      </c>
      <c r="B3987" t="s">
        <v>19</v>
      </c>
      <c r="C3987" t="s">
        <v>56</v>
      </c>
      <c r="D3987" t="s">
        <v>182</v>
      </c>
      <c r="E3987" t="s">
        <v>53</v>
      </c>
      <c r="F3987" s="1">
        <v>42948</v>
      </c>
      <c r="I3987" t="str">
        <f>VLOOKUP(pipeline!D3987,account,2,FALSE)</f>
        <v>entertainment</v>
      </c>
      <c r="J3987">
        <f t="shared" si="2910"/>
        <v>2002</v>
      </c>
      <c r="K3987">
        <f t="shared" si="2911"/>
        <v>349.81</v>
      </c>
      <c r="L3987">
        <f t="shared" si="2912"/>
        <v>315</v>
      </c>
      <c r="M3987" t="str">
        <f t="shared" si="2913"/>
        <v>United States</v>
      </c>
      <c r="N3987">
        <f t="shared" si="2914"/>
        <v>0</v>
      </c>
      <c r="O3987" t="str">
        <f t="shared" si="2915"/>
        <v>MG</v>
      </c>
      <c r="P3987">
        <f t="shared" si="2916"/>
        <v>55</v>
      </c>
      <c r="Q3987" t="str">
        <f t="shared" si="2917"/>
        <v>Dustin Brinkmann</v>
      </c>
      <c r="R3987" t="str">
        <f t="shared" si="2918"/>
        <v>Central</v>
      </c>
    </row>
    <row r="3988" spans="1:18">
      <c r="A3988" t="s">
        <v>4152</v>
      </c>
      <c r="B3988" t="s">
        <v>19</v>
      </c>
      <c r="C3988" t="s">
        <v>58</v>
      </c>
      <c r="D3988" t="s">
        <v>147</v>
      </c>
      <c r="E3988" t="s">
        <v>52</v>
      </c>
      <c r="F3988" s="1">
        <v>42948</v>
      </c>
      <c r="G3988" s="1">
        <v>42958</v>
      </c>
      <c r="H3988">
        <v>0</v>
      </c>
      <c r="I3988" t="str">
        <f>VLOOKUP(pipeline!D3988,account,2,FALSE)</f>
        <v>retail</v>
      </c>
      <c r="J3988">
        <f t="shared" si="2910"/>
        <v>2007</v>
      </c>
      <c r="K3988">
        <f t="shared" si="2911"/>
        <v>894.33</v>
      </c>
      <c r="L3988">
        <f t="shared" si="2912"/>
        <v>1635</v>
      </c>
      <c r="M3988" t="str">
        <f t="shared" si="2913"/>
        <v>Italy</v>
      </c>
      <c r="N3988">
        <f t="shared" si="2914"/>
        <v>0</v>
      </c>
      <c r="O3988" t="str">
        <f t="shared" si="2915"/>
        <v>GTX</v>
      </c>
      <c r="P3988">
        <f t="shared" si="2916"/>
        <v>1096</v>
      </c>
      <c r="Q3988" t="str">
        <f t="shared" si="2917"/>
        <v>Dustin Brinkmann</v>
      </c>
      <c r="R3988" t="str">
        <f t="shared" si="2918"/>
        <v>Central</v>
      </c>
    </row>
    <row r="3989" spans="1:18">
      <c r="A3989" t="s">
        <v>4153</v>
      </c>
      <c r="B3989" t="s">
        <v>19</v>
      </c>
      <c r="C3989" t="s">
        <v>57</v>
      </c>
      <c r="D3989" t="s">
        <v>145</v>
      </c>
      <c r="E3989" t="s">
        <v>50</v>
      </c>
      <c r="F3989" s="1">
        <v>42948</v>
      </c>
      <c r="G3989" s="1">
        <v>42963</v>
      </c>
      <c r="H3989">
        <v>3452</v>
      </c>
      <c r="I3989" t="str">
        <f>VLOOKUP(pipeline!D3989,account,2,FALSE)</f>
        <v>marketing</v>
      </c>
      <c r="J3989">
        <f t="shared" si="2910"/>
        <v>1985</v>
      </c>
      <c r="K3989">
        <f t="shared" si="2911"/>
        <v>375.43</v>
      </c>
      <c r="L3989">
        <f t="shared" si="2912"/>
        <v>1190</v>
      </c>
      <c r="M3989" t="str">
        <f t="shared" si="2913"/>
        <v>United States</v>
      </c>
      <c r="N3989">
        <f t="shared" si="2914"/>
        <v>0</v>
      </c>
      <c r="O3989" t="str">
        <f t="shared" si="2915"/>
        <v>MG</v>
      </c>
      <c r="P3989">
        <f t="shared" si="2916"/>
        <v>3393</v>
      </c>
      <c r="Q3989" t="str">
        <f t="shared" si="2917"/>
        <v>Dustin Brinkmann</v>
      </c>
      <c r="R3989" t="str">
        <f t="shared" si="2918"/>
        <v>Central</v>
      </c>
    </row>
    <row r="3990" spans="1:18">
      <c r="A3990" t="s">
        <v>4154</v>
      </c>
      <c r="B3990" t="s">
        <v>32</v>
      </c>
      <c r="C3990" t="s">
        <v>57</v>
      </c>
      <c r="D3990" t="s">
        <v>191</v>
      </c>
      <c r="E3990" t="s">
        <v>50</v>
      </c>
      <c r="F3990" s="1">
        <v>42948</v>
      </c>
      <c r="G3990" s="1">
        <v>42956</v>
      </c>
      <c r="H3990">
        <v>3156</v>
      </c>
      <c r="I3990" t="str">
        <f>VLOOKUP(pipeline!D3990,account,2,FALSE)</f>
        <v>retail</v>
      </c>
      <c r="J3990">
        <f t="shared" si="2910"/>
        <v>2004</v>
      </c>
      <c r="K3990">
        <f t="shared" si="2911"/>
        <v>702.72</v>
      </c>
      <c r="L3990">
        <f t="shared" si="2912"/>
        <v>1831</v>
      </c>
      <c r="M3990" t="str">
        <f t="shared" si="2913"/>
        <v>United States</v>
      </c>
      <c r="N3990">
        <f t="shared" si="2914"/>
        <v>0</v>
      </c>
      <c r="O3990" t="str">
        <f t="shared" si="2915"/>
        <v>MG</v>
      </c>
      <c r="P3990">
        <f t="shared" si="2916"/>
        <v>3393</v>
      </c>
      <c r="Q3990" t="str">
        <f t="shared" si="2917"/>
        <v>Rocco Neubert</v>
      </c>
      <c r="R3990" t="str">
        <f t="shared" si="2918"/>
        <v>East</v>
      </c>
    </row>
    <row r="3991" spans="1:18">
      <c r="A3991" t="s">
        <v>4155</v>
      </c>
      <c r="B3991" t="s">
        <v>33</v>
      </c>
      <c r="C3991" t="s">
        <v>55</v>
      </c>
      <c r="D3991" t="s">
        <v>245</v>
      </c>
      <c r="E3991" t="s">
        <v>52</v>
      </c>
      <c r="F3991" s="1">
        <v>42948</v>
      </c>
      <c r="G3991" s="1">
        <v>42961</v>
      </c>
      <c r="H3991">
        <v>0</v>
      </c>
      <c r="I3991" t="str">
        <f>VLOOKUP(pipeline!D3991,account,2,FALSE)</f>
        <v>retail</v>
      </c>
      <c r="J3991">
        <f t="shared" si="2910"/>
        <v>1990</v>
      </c>
      <c r="K3991">
        <f t="shared" si="2911"/>
        <v>2520.83</v>
      </c>
      <c r="L3991">
        <f t="shared" si="2912"/>
        <v>3502</v>
      </c>
      <c r="M3991" t="str">
        <f t="shared" si="2913"/>
        <v>United States</v>
      </c>
      <c r="N3991">
        <f t="shared" si="2914"/>
        <v>0</v>
      </c>
      <c r="O3991" t="str">
        <f t="shared" si="2915"/>
        <v>GTX</v>
      </c>
      <c r="P3991">
        <f t="shared" si="2916"/>
        <v>550</v>
      </c>
      <c r="Q3991" t="str">
        <f t="shared" si="2917"/>
        <v>Rocco Neubert</v>
      </c>
      <c r="R3991" t="str">
        <f t="shared" si="2918"/>
        <v>East</v>
      </c>
    </row>
    <row r="3992" spans="1:18">
      <c r="A3992" t="s">
        <v>4156</v>
      </c>
      <c r="B3992" t="s">
        <v>25</v>
      </c>
      <c r="C3992" t="s">
        <v>56</v>
      </c>
      <c r="D3992" t="s">
        <v>155</v>
      </c>
      <c r="E3992" t="s">
        <v>53</v>
      </c>
      <c r="F3992" s="1">
        <v>42948</v>
      </c>
      <c r="I3992" t="str">
        <f>VLOOKUP(pipeline!D3992,account,2,FALSE)</f>
        <v>technolgy</v>
      </c>
      <c r="J3992">
        <f t="shared" si="2910"/>
        <v>1983</v>
      </c>
      <c r="K3992">
        <f t="shared" si="2911"/>
        <v>1008.06</v>
      </c>
      <c r="L3992">
        <f t="shared" si="2912"/>
        <v>1238</v>
      </c>
      <c r="M3992" t="str">
        <f t="shared" si="2913"/>
        <v>United States</v>
      </c>
      <c r="N3992">
        <f t="shared" si="2914"/>
        <v>0</v>
      </c>
      <c r="O3992" t="str">
        <f t="shared" si="2915"/>
        <v>MG</v>
      </c>
      <c r="P3992">
        <f t="shared" si="2916"/>
        <v>55</v>
      </c>
      <c r="Q3992" t="str">
        <f t="shared" si="2917"/>
        <v>Melvin Marxen</v>
      </c>
      <c r="R3992" t="str">
        <f t="shared" si="2918"/>
        <v>Central</v>
      </c>
    </row>
    <row r="3993" spans="1:18">
      <c r="A3993" t="s">
        <v>4157</v>
      </c>
      <c r="B3993" t="s">
        <v>25</v>
      </c>
      <c r="C3993" t="s">
        <v>57</v>
      </c>
      <c r="D3993" t="s">
        <v>198</v>
      </c>
      <c r="E3993" t="s">
        <v>52</v>
      </c>
      <c r="F3993" s="1">
        <v>42948</v>
      </c>
      <c r="G3993" s="1">
        <v>43062</v>
      </c>
      <c r="H3993">
        <v>0</v>
      </c>
      <c r="I3993" t="str">
        <f>VLOOKUP(pipeline!D3993,account,2,FALSE)</f>
        <v>employment</v>
      </c>
      <c r="J3993">
        <f t="shared" si="2910"/>
        <v>1997</v>
      </c>
      <c r="K3993">
        <f t="shared" si="2911"/>
        <v>291.27</v>
      </c>
      <c r="L3993">
        <f t="shared" si="2912"/>
        <v>586</v>
      </c>
      <c r="M3993" t="str">
        <f t="shared" si="2913"/>
        <v>United States</v>
      </c>
      <c r="N3993">
        <f t="shared" si="2914"/>
        <v>0</v>
      </c>
      <c r="O3993" t="str">
        <f t="shared" si="2915"/>
        <v>MG</v>
      </c>
      <c r="P3993">
        <f t="shared" si="2916"/>
        <v>3393</v>
      </c>
      <c r="Q3993" t="str">
        <f t="shared" si="2917"/>
        <v>Melvin Marxen</v>
      </c>
      <c r="R3993" t="str">
        <f t="shared" si="2918"/>
        <v>Central</v>
      </c>
    </row>
    <row r="3994" spans="1:18">
      <c r="A3994" t="s">
        <v>4158</v>
      </c>
      <c r="B3994" t="s">
        <v>14</v>
      </c>
      <c r="C3994" t="s">
        <v>58</v>
      </c>
      <c r="D3994" t="s">
        <v>110</v>
      </c>
      <c r="E3994" t="s">
        <v>50</v>
      </c>
      <c r="F3994" s="1">
        <v>42948</v>
      </c>
      <c r="G3994" s="1">
        <v>42953</v>
      </c>
      <c r="H3994">
        <v>1157</v>
      </c>
      <c r="I3994" t="str">
        <f>VLOOKUP(pipeline!D3994,account,2,FALSE)</f>
        <v>telecommunications</v>
      </c>
      <c r="J3994">
        <f t="shared" si="2910"/>
        <v>1994</v>
      </c>
      <c r="K3994">
        <f t="shared" si="2911"/>
        <v>1188.42</v>
      </c>
      <c r="L3994">
        <f t="shared" si="2912"/>
        <v>3015</v>
      </c>
      <c r="M3994" t="str">
        <f t="shared" si="2913"/>
        <v>United States</v>
      </c>
      <c r="N3994">
        <f t="shared" si="2914"/>
        <v>0</v>
      </c>
      <c r="O3994" t="str">
        <f t="shared" si="2915"/>
        <v>GTX</v>
      </c>
      <c r="P3994">
        <f t="shared" si="2916"/>
        <v>1096</v>
      </c>
      <c r="Q3994" t="str">
        <f t="shared" si="2917"/>
        <v>Celia Rouche</v>
      </c>
      <c r="R3994" t="str">
        <f t="shared" si="2918"/>
        <v>West</v>
      </c>
    </row>
    <row r="3995" spans="1:18">
      <c r="A3995" t="s">
        <v>4159</v>
      </c>
      <c r="B3995" t="s">
        <v>37</v>
      </c>
      <c r="C3995" t="s">
        <v>58</v>
      </c>
      <c r="D3995" t="s">
        <v>153</v>
      </c>
      <c r="E3995" t="s">
        <v>50</v>
      </c>
      <c r="F3995" s="1">
        <v>42948</v>
      </c>
      <c r="G3995" s="1">
        <v>43061</v>
      </c>
      <c r="H3995">
        <v>1040</v>
      </c>
      <c r="I3995" t="str">
        <f>VLOOKUP(pipeline!D3995,account,2,FALSE)</f>
        <v>retail</v>
      </c>
      <c r="J3995">
        <f t="shared" si="2910"/>
        <v>2001</v>
      </c>
      <c r="K3995">
        <f t="shared" si="2911"/>
        <v>2437.85</v>
      </c>
      <c r="L3995">
        <f t="shared" si="2912"/>
        <v>4874</v>
      </c>
      <c r="M3995" t="str">
        <f t="shared" si="2913"/>
        <v>United States</v>
      </c>
      <c r="N3995">
        <f t="shared" si="2914"/>
        <v>0</v>
      </c>
      <c r="O3995" t="str">
        <f t="shared" si="2915"/>
        <v>GTX</v>
      </c>
      <c r="P3995">
        <f t="shared" si="2916"/>
        <v>1096</v>
      </c>
      <c r="Q3995" t="str">
        <f t="shared" si="2917"/>
        <v>Summer Sewald</v>
      </c>
      <c r="R3995" t="str">
        <f t="shared" si="2918"/>
        <v>West</v>
      </c>
    </row>
    <row r="3996" spans="1:18">
      <c r="A3996" t="s">
        <v>4160</v>
      </c>
      <c r="B3996" t="s">
        <v>27</v>
      </c>
      <c r="C3996" t="s">
        <v>56</v>
      </c>
      <c r="D3996" t="s">
        <v>442</v>
      </c>
      <c r="E3996" t="s">
        <v>50</v>
      </c>
      <c r="F3996" s="1">
        <v>42948</v>
      </c>
      <c r="G3996" s="1">
        <v>43085</v>
      </c>
      <c r="H3996">
        <v>49</v>
      </c>
      <c r="I3996" t="str">
        <f>VLOOKUP(pipeline!D3996,account,2,FALSE)</f>
        <v>retail</v>
      </c>
      <c r="J3996">
        <f t="shared" si="2910"/>
        <v>1988</v>
      </c>
      <c r="K3996">
        <f t="shared" si="2911"/>
        <v>1376.8</v>
      </c>
      <c r="L3996">
        <f t="shared" si="2912"/>
        <v>1165</v>
      </c>
      <c r="M3996" t="str">
        <f t="shared" si="2913"/>
        <v>Belgium</v>
      </c>
      <c r="N3996">
        <f t="shared" si="2914"/>
        <v>0</v>
      </c>
      <c r="O3996" t="str">
        <f t="shared" si="2915"/>
        <v>MG</v>
      </c>
      <c r="P3996">
        <f t="shared" si="2916"/>
        <v>55</v>
      </c>
      <c r="Q3996" t="str">
        <f t="shared" si="2917"/>
        <v>Melvin Marxen</v>
      </c>
      <c r="R3996" t="str">
        <f t="shared" si="2918"/>
        <v>Central</v>
      </c>
    </row>
    <row r="3997" spans="1:18">
      <c r="A3997" t="s">
        <v>4161</v>
      </c>
      <c r="B3997" t="s">
        <v>21</v>
      </c>
      <c r="C3997" t="s">
        <v>55</v>
      </c>
      <c r="D3997" t="s">
        <v>309</v>
      </c>
      <c r="E3997" t="s">
        <v>50</v>
      </c>
      <c r="F3997" s="1">
        <v>42948</v>
      </c>
      <c r="G3997" s="1">
        <v>42997</v>
      </c>
      <c r="H3997">
        <v>454</v>
      </c>
      <c r="I3997" t="str">
        <f>VLOOKUP(pipeline!D3997,account,2,FALSE)</f>
        <v>marketing</v>
      </c>
      <c r="J3997">
        <f t="shared" si="2910"/>
        <v>1986</v>
      </c>
      <c r="K3997">
        <f t="shared" si="2911"/>
        <v>2403.58</v>
      </c>
      <c r="L3997">
        <f t="shared" si="2912"/>
        <v>8801</v>
      </c>
      <c r="M3997" t="str">
        <f t="shared" si="2913"/>
        <v>United States</v>
      </c>
      <c r="N3997">
        <f t="shared" si="2914"/>
        <v>0</v>
      </c>
      <c r="O3997" t="str">
        <f t="shared" si="2915"/>
        <v>GTX</v>
      </c>
      <c r="P3997">
        <f t="shared" si="2916"/>
        <v>550</v>
      </c>
      <c r="Q3997" t="str">
        <f t="shared" si="2917"/>
        <v>Dustin Brinkmann</v>
      </c>
      <c r="R3997" t="str">
        <f t="shared" si="2918"/>
        <v>Central</v>
      </c>
    </row>
    <row r="3998" spans="1:18">
      <c r="A3998" t="s">
        <v>4162</v>
      </c>
      <c r="B3998" t="s">
        <v>15</v>
      </c>
      <c r="C3998" t="s">
        <v>58</v>
      </c>
      <c r="D3998" t="s">
        <v>119</v>
      </c>
      <c r="E3998" t="s">
        <v>50</v>
      </c>
      <c r="F3998" s="1">
        <v>42948</v>
      </c>
      <c r="G3998" s="1">
        <v>43057</v>
      </c>
      <c r="H3998">
        <v>1106</v>
      </c>
      <c r="I3998" t="str">
        <f>VLOOKUP(pipeline!D3998,account,2,FALSE)</f>
        <v>entertainment</v>
      </c>
      <c r="J3998">
        <f t="shared" si="2910"/>
        <v>1992</v>
      </c>
      <c r="K3998">
        <f t="shared" si="2911"/>
        <v>324.19</v>
      </c>
      <c r="L3998">
        <f t="shared" si="2912"/>
        <v>978</v>
      </c>
      <c r="M3998" t="str">
        <f t="shared" si="2913"/>
        <v>United States</v>
      </c>
      <c r="N3998">
        <f t="shared" si="2914"/>
        <v>0</v>
      </c>
      <c r="O3998" t="str">
        <f t="shared" si="2915"/>
        <v>GTX</v>
      </c>
      <c r="P3998">
        <f t="shared" si="2916"/>
        <v>1096</v>
      </c>
      <c r="Q3998" t="str">
        <f t="shared" si="2917"/>
        <v>Celia Rouche</v>
      </c>
      <c r="R3998" t="str">
        <f t="shared" si="2918"/>
        <v>West</v>
      </c>
    </row>
    <row r="3999" spans="1:18">
      <c r="A3999" t="s">
        <v>4163</v>
      </c>
      <c r="B3999" t="s">
        <v>40</v>
      </c>
      <c r="C3999" t="s">
        <v>58</v>
      </c>
      <c r="D3999" t="s">
        <v>167</v>
      </c>
      <c r="E3999" t="s">
        <v>50</v>
      </c>
      <c r="F3999" s="1">
        <v>42948</v>
      </c>
      <c r="G3999" s="1">
        <v>42955</v>
      </c>
      <c r="H3999">
        <v>1143</v>
      </c>
      <c r="I3999" t="str">
        <f>VLOOKUP(pipeline!D3999,account,2,FALSE)</f>
        <v>marketing</v>
      </c>
      <c r="J3999">
        <f t="shared" ref="J3999:J4006" si="2919">VLOOKUP(D3999,account,3,FALSE)</f>
        <v>2000</v>
      </c>
      <c r="K3999">
        <f t="shared" ref="K3999:K4006" si="2920">VLOOKUP(D3999,account,4,FALSE)</f>
        <v>2952.73</v>
      </c>
      <c r="L3999">
        <f t="shared" ref="L3999:L4006" si="2921">VLOOKUP(D3999,account,5,FALSE)</f>
        <v>5107</v>
      </c>
      <c r="M3999" t="str">
        <f t="shared" ref="M3999:M4006" si="2922">VLOOKUP(D3999,account,6,FALSE)</f>
        <v>United States</v>
      </c>
      <c r="N3999">
        <f t="shared" ref="N3999:N4006" si="2923">VLOOKUP(D3999,accounts,7,FALSE)</f>
        <v>0</v>
      </c>
      <c r="O3999" t="str">
        <f t="shared" ref="O3999:O4006" si="2924">VLOOKUP(C3999,products,2,FALSE)</f>
        <v>GTX</v>
      </c>
      <c r="P3999">
        <f t="shared" si="2916"/>
        <v>1096</v>
      </c>
      <c r="Q3999" t="str">
        <f t="shared" si="2917"/>
        <v>Summer Sewald</v>
      </c>
      <c r="R3999" t="str">
        <f t="shared" si="2918"/>
        <v>West</v>
      </c>
    </row>
    <row r="4000" spans="1:18">
      <c r="A4000" t="s">
        <v>4164</v>
      </c>
      <c r="B4000" t="s">
        <v>40</v>
      </c>
      <c r="C4000" t="s">
        <v>59</v>
      </c>
      <c r="D4000" t="s">
        <v>91</v>
      </c>
      <c r="E4000" t="s">
        <v>50</v>
      </c>
      <c r="F4000" s="1">
        <v>42948</v>
      </c>
      <c r="G4000" s="1">
        <v>43045</v>
      </c>
      <c r="H4000">
        <v>4434</v>
      </c>
      <c r="I4000" t="str">
        <f>VLOOKUP(pipeline!D4000,account,2,FALSE)</f>
        <v>retail</v>
      </c>
      <c r="J4000">
        <f t="shared" si="2919"/>
        <v>1989</v>
      </c>
      <c r="K4000">
        <f t="shared" si="2920"/>
        <v>1388.67</v>
      </c>
      <c r="L4000">
        <f t="shared" si="2921"/>
        <v>3583</v>
      </c>
      <c r="M4000" t="str">
        <f t="shared" si="2922"/>
        <v>United States</v>
      </c>
      <c r="N4000">
        <f t="shared" si="2923"/>
        <v>0</v>
      </c>
      <c r="O4000" t="str">
        <f t="shared" si="2924"/>
        <v>GTX</v>
      </c>
      <c r="P4000">
        <f t="shared" si="2916"/>
        <v>5482</v>
      </c>
      <c r="Q4000" t="str">
        <f t="shared" si="2917"/>
        <v>Summer Sewald</v>
      </c>
      <c r="R4000" t="str">
        <f t="shared" si="2918"/>
        <v>West</v>
      </c>
    </row>
    <row r="4001" spans="1:18">
      <c r="A4001" t="s">
        <v>4165</v>
      </c>
      <c r="B4001" t="s">
        <v>22</v>
      </c>
      <c r="C4001" t="s">
        <v>56</v>
      </c>
      <c r="D4001" t="s">
        <v>223</v>
      </c>
      <c r="E4001" t="s">
        <v>53</v>
      </c>
      <c r="F4001" s="1">
        <v>42948</v>
      </c>
      <c r="I4001" t="str">
        <f>VLOOKUP(pipeline!D4001,account,2,FALSE)</f>
        <v>retail</v>
      </c>
      <c r="J4001">
        <f t="shared" si="2919"/>
        <v>2003</v>
      </c>
      <c r="K4001">
        <f t="shared" si="2920"/>
        <v>1419.98</v>
      </c>
      <c r="L4001">
        <f t="shared" si="2921"/>
        <v>4018</v>
      </c>
      <c r="M4001" t="str">
        <f t="shared" si="2922"/>
        <v>United States</v>
      </c>
      <c r="N4001">
        <f t="shared" si="2923"/>
        <v>0</v>
      </c>
      <c r="O4001" t="str">
        <f t="shared" si="2924"/>
        <v>MG</v>
      </c>
      <c r="P4001">
        <f t="shared" si="2916"/>
        <v>55</v>
      </c>
      <c r="Q4001" t="str">
        <f t="shared" si="2917"/>
        <v>Dustin Brinkmann</v>
      </c>
      <c r="R4001" t="str">
        <f t="shared" si="2918"/>
        <v>Central</v>
      </c>
    </row>
    <row r="4002" spans="1:18">
      <c r="A4002" t="s">
        <v>4166</v>
      </c>
      <c r="B4002" t="s">
        <v>29</v>
      </c>
      <c r="C4002" t="s">
        <v>58</v>
      </c>
      <c r="D4002" t="s">
        <v>170</v>
      </c>
      <c r="E4002" t="s">
        <v>53</v>
      </c>
      <c r="F4002" s="1">
        <v>42948</v>
      </c>
      <c r="I4002" t="str">
        <f>VLOOKUP(pipeline!D4002,account,2,FALSE)</f>
        <v>technolgy</v>
      </c>
      <c r="J4002">
        <f t="shared" si="2919"/>
        <v>1987</v>
      </c>
      <c r="K4002">
        <f t="shared" si="2920"/>
        <v>2938.67</v>
      </c>
      <c r="L4002">
        <f t="shared" si="2921"/>
        <v>8775</v>
      </c>
      <c r="M4002" t="str">
        <f t="shared" si="2922"/>
        <v>Panama</v>
      </c>
      <c r="N4002">
        <f t="shared" si="2923"/>
        <v>0</v>
      </c>
      <c r="O4002" t="str">
        <f t="shared" si="2924"/>
        <v>GTX</v>
      </c>
      <c r="P4002">
        <f t="shared" si="2916"/>
        <v>1096</v>
      </c>
      <c r="Q4002" t="str">
        <f t="shared" si="2917"/>
        <v>Melvin Marxen</v>
      </c>
      <c r="R4002" t="str">
        <f t="shared" si="2918"/>
        <v>Central</v>
      </c>
    </row>
    <row r="4003" spans="1:18">
      <c r="A4003" t="s">
        <v>4167</v>
      </c>
      <c r="B4003" t="s">
        <v>23</v>
      </c>
      <c r="C4003" t="s">
        <v>59</v>
      </c>
      <c r="D4003" t="s">
        <v>87</v>
      </c>
      <c r="E4003" t="s">
        <v>53</v>
      </c>
      <c r="F4003" s="1">
        <v>42948</v>
      </c>
      <c r="I4003" t="str">
        <f>VLOOKUP(pipeline!D4003,account,2,FALSE)</f>
        <v>services</v>
      </c>
      <c r="J4003">
        <f t="shared" si="2919"/>
        <v>1982</v>
      </c>
      <c r="K4003">
        <f t="shared" si="2920"/>
        <v>792.46</v>
      </c>
      <c r="L4003">
        <f t="shared" si="2921"/>
        <v>1299</v>
      </c>
      <c r="M4003" t="str">
        <f t="shared" si="2922"/>
        <v>United States</v>
      </c>
      <c r="N4003">
        <f t="shared" si="2923"/>
        <v>0</v>
      </c>
      <c r="O4003" t="str">
        <f t="shared" si="2924"/>
        <v>GTX</v>
      </c>
      <c r="P4003">
        <f t="shared" si="2916"/>
        <v>5482</v>
      </c>
      <c r="Q4003" t="str">
        <f t="shared" si="2917"/>
        <v>Dustin Brinkmann</v>
      </c>
      <c r="R4003" t="str">
        <f t="shared" si="2918"/>
        <v>Central</v>
      </c>
    </row>
    <row r="4004" spans="1:18">
      <c r="A4004" t="s">
        <v>4168</v>
      </c>
      <c r="B4004" t="s">
        <v>23</v>
      </c>
      <c r="C4004" t="s">
        <v>56</v>
      </c>
      <c r="D4004" t="s">
        <v>82</v>
      </c>
      <c r="E4004" t="s">
        <v>53</v>
      </c>
      <c r="F4004" s="1">
        <v>42948</v>
      </c>
      <c r="I4004" t="str">
        <f>VLOOKUP(pipeline!D4004,account,2,FALSE)</f>
        <v>retail</v>
      </c>
      <c r="J4004">
        <f t="shared" si="2919"/>
        <v>2001</v>
      </c>
      <c r="K4004">
        <f t="shared" si="2920"/>
        <v>718.62</v>
      </c>
      <c r="L4004">
        <f t="shared" si="2921"/>
        <v>2448</v>
      </c>
      <c r="M4004" t="str">
        <f t="shared" si="2922"/>
        <v>United States</v>
      </c>
      <c r="N4004">
        <f t="shared" si="2923"/>
        <v>0</v>
      </c>
      <c r="O4004" t="str">
        <f t="shared" si="2924"/>
        <v>MG</v>
      </c>
      <c r="P4004">
        <f t="shared" ref="P4004:P4035" si="2925">VLOOKUP(C4004,products,3,FALSE)</f>
        <v>55</v>
      </c>
      <c r="Q4004" t="str">
        <f t="shared" ref="Q4004:Q4035" si="2926">VLOOKUP(B4004,sales,2,FALSE)</f>
        <v>Dustin Brinkmann</v>
      </c>
      <c r="R4004" t="str">
        <f t="shared" ref="R4004:R4035" si="2927">VLOOKUP(B4004,sales,3,FALSE)</f>
        <v>Central</v>
      </c>
    </row>
    <row r="4005" spans="1:18">
      <c r="A4005" t="s">
        <v>4169</v>
      </c>
      <c r="B4005" t="s">
        <v>23</v>
      </c>
      <c r="C4005" t="s">
        <v>56</v>
      </c>
      <c r="D4005" t="s">
        <v>87</v>
      </c>
      <c r="E4005" t="s">
        <v>53</v>
      </c>
      <c r="F4005" s="1">
        <v>42948</v>
      </c>
      <c r="I4005" t="str">
        <f>VLOOKUP(pipeline!D4005,account,2,FALSE)</f>
        <v>services</v>
      </c>
      <c r="J4005">
        <f t="shared" si="2919"/>
        <v>1982</v>
      </c>
      <c r="K4005">
        <f t="shared" si="2920"/>
        <v>792.46</v>
      </c>
      <c r="L4005">
        <f t="shared" si="2921"/>
        <v>1299</v>
      </c>
      <c r="M4005" t="str">
        <f t="shared" si="2922"/>
        <v>United States</v>
      </c>
      <c r="N4005">
        <f t="shared" si="2923"/>
        <v>0</v>
      </c>
      <c r="O4005" t="str">
        <f t="shared" si="2924"/>
        <v>MG</v>
      </c>
      <c r="P4005">
        <f t="shared" si="2925"/>
        <v>55</v>
      </c>
      <c r="Q4005" t="str">
        <f t="shared" si="2926"/>
        <v>Dustin Brinkmann</v>
      </c>
      <c r="R4005" t="str">
        <f t="shared" si="2927"/>
        <v>Central</v>
      </c>
    </row>
    <row r="4006" spans="1:18">
      <c r="A4006" t="s">
        <v>4170</v>
      </c>
      <c r="B4006" t="s">
        <v>23</v>
      </c>
      <c r="C4006" t="s">
        <v>56</v>
      </c>
      <c r="D4006" t="s">
        <v>138</v>
      </c>
      <c r="E4006" t="s">
        <v>53</v>
      </c>
      <c r="F4006" s="1">
        <v>42948</v>
      </c>
      <c r="I4006" t="str">
        <f>VLOOKUP(pipeline!D4006,account,2,FALSE)</f>
        <v>marketing</v>
      </c>
      <c r="J4006">
        <f t="shared" si="2919"/>
        <v>1984</v>
      </c>
      <c r="K4006">
        <f t="shared" si="2920"/>
        <v>3027.46</v>
      </c>
      <c r="L4006">
        <f t="shared" si="2921"/>
        <v>9516</v>
      </c>
      <c r="M4006" t="str">
        <f t="shared" si="2922"/>
        <v>Jordan</v>
      </c>
      <c r="N4006">
        <f t="shared" si="2923"/>
        <v>0</v>
      </c>
      <c r="O4006" t="str">
        <f t="shared" si="2924"/>
        <v>MG</v>
      </c>
      <c r="P4006">
        <f t="shared" si="2925"/>
        <v>55</v>
      </c>
      <c r="Q4006" t="str">
        <f t="shared" si="2926"/>
        <v>Dustin Brinkmann</v>
      </c>
      <c r="R4006" t="str">
        <f t="shared" si="2927"/>
        <v>Central</v>
      </c>
    </row>
    <row r="4007" spans="1:18">
      <c r="A4007" t="s">
        <v>4171</v>
      </c>
      <c r="B4007" t="s">
        <v>17</v>
      </c>
      <c r="C4007" t="s">
        <v>58</v>
      </c>
      <c r="D4007" t="s">
        <v>110</v>
      </c>
      <c r="E4007" t="s">
        <v>50</v>
      </c>
      <c r="F4007" s="1">
        <v>42948</v>
      </c>
      <c r="G4007" s="1">
        <v>43004</v>
      </c>
      <c r="H4007">
        <v>1193</v>
      </c>
      <c r="I4007" t="str">
        <f>VLOOKUP(pipeline!D4007,account,2,FALSE)</f>
        <v>telecommunications</v>
      </c>
      <c r="J4007">
        <f>VLOOKUP(D4007,account,3,FALSE)</f>
        <v>1994</v>
      </c>
      <c r="K4007">
        <f>VLOOKUP(D4007,account,4,FALSE)</f>
        <v>1188.42</v>
      </c>
      <c r="L4007">
        <f>VLOOKUP(D4007,account,5,FALSE)</f>
        <v>3015</v>
      </c>
      <c r="M4007" t="str">
        <f>VLOOKUP(D4007,account,6,FALSE)</f>
        <v>United States</v>
      </c>
      <c r="N4007">
        <f>VLOOKUP(D4007,accounts,7,FALSE)</f>
        <v>0</v>
      </c>
      <c r="O4007" t="str">
        <f>VLOOKUP(C4007,products,2,FALSE)</f>
        <v>GTX</v>
      </c>
      <c r="P4007">
        <f t="shared" si="2925"/>
        <v>1096</v>
      </c>
      <c r="Q4007" t="str">
        <f t="shared" si="2926"/>
        <v>Celia Rouche</v>
      </c>
      <c r="R4007" t="str">
        <f t="shared" si="2927"/>
        <v>West</v>
      </c>
    </row>
    <row r="4008" spans="1:18">
      <c r="A4008" t="s">
        <v>4172</v>
      </c>
      <c r="B4008" t="s">
        <v>17</v>
      </c>
      <c r="C4008" t="s">
        <v>57</v>
      </c>
      <c r="D4008" t="s">
        <v>273</v>
      </c>
      <c r="E4008" t="s">
        <v>50</v>
      </c>
      <c r="F4008" s="1">
        <v>42948</v>
      </c>
      <c r="G4008" s="1">
        <v>43059</v>
      </c>
      <c r="H4008">
        <v>3597</v>
      </c>
      <c r="I4008" t="str">
        <f>VLOOKUP(pipeline!D4008,account,2,FALSE)</f>
        <v>retail</v>
      </c>
      <c r="J4008">
        <f>VLOOKUP(D4008,account,3,FALSE)</f>
        <v>1996</v>
      </c>
      <c r="K4008">
        <f>VLOOKUP(D4008,account,4,FALSE)</f>
        <v>2214.94</v>
      </c>
      <c r="L4008">
        <f>VLOOKUP(D4008,account,5,FALSE)</f>
        <v>5374</v>
      </c>
      <c r="M4008" t="str">
        <f>VLOOKUP(D4008,account,6,FALSE)</f>
        <v>United States</v>
      </c>
      <c r="N4008">
        <f>VLOOKUP(D4008,accounts,7,FALSE)</f>
        <v>0</v>
      </c>
      <c r="O4008" t="str">
        <f>VLOOKUP(C4008,products,2,FALSE)</f>
        <v>MG</v>
      </c>
      <c r="P4008">
        <f t="shared" si="2925"/>
        <v>3393</v>
      </c>
      <c r="Q4008" t="str">
        <f t="shared" si="2926"/>
        <v>Celia Rouche</v>
      </c>
      <c r="R4008" t="str">
        <f t="shared" si="2927"/>
        <v>West</v>
      </c>
    </row>
    <row r="4009" spans="1:18">
      <c r="A4009" t="s">
        <v>4173</v>
      </c>
      <c r="B4009" t="s">
        <v>41</v>
      </c>
      <c r="C4009" t="s">
        <v>55</v>
      </c>
      <c r="D4009" t="s">
        <v>101</v>
      </c>
      <c r="E4009" t="s">
        <v>50</v>
      </c>
      <c r="F4009" s="1">
        <v>42948</v>
      </c>
      <c r="G4009" s="1">
        <v>42953</v>
      </c>
      <c r="H4009">
        <v>606</v>
      </c>
      <c r="I4009" t="str">
        <f>VLOOKUP(pipeline!D4009,account,2,FALSE)</f>
        <v>telecommunications</v>
      </c>
      <c r="J4009">
        <f t="shared" ref="J4009:J4015" si="2928">VLOOKUP(D4009,account,3,FALSE)</f>
        <v>1999</v>
      </c>
      <c r="K4009">
        <f t="shared" ref="K4009:K4015" si="2929">VLOOKUP(D4009,account,4,FALSE)</f>
        <v>1699.85</v>
      </c>
      <c r="L4009">
        <f t="shared" ref="L4009:L4015" si="2930">VLOOKUP(D4009,account,5,FALSE)</f>
        <v>5108</v>
      </c>
      <c r="M4009" t="str">
        <f t="shared" ref="M4009:M4015" si="2931">VLOOKUP(D4009,account,6,FALSE)</f>
        <v>United States</v>
      </c>
      <c r="N4009">
        <f t="shared" ref="N4009:N4015" si="2932">VLOOKUP(D4009,accounts,7,FALSE)</f>
        <v>0</v>
      </c>
      <c r="O4009" t="str">
        <f t="shared" ref="O4009:O4015" si="2933">VLOOKUP(C4009,products,2,FALSE)</f>
        <v>GTX</v>
      </c>
      <c r="P4009">
        <f t="shared" si="2925"/>
        <v>550</v>
      </c>
      <c r="Q4009" t="str">
        <f t="shared" si="2926"/>
        <v>Summer Sewald</v>
      </c>
      <c r="R4009" t="str">
        <f t="shared" si="2927"/>
        <v>West</v>
      </c>
    </row>
    <row r="4010" spans="1:18">
      <c r="A4010" t="s">
        <v>4174</v>
      </c>
      <c r="B4010" t="s">
        <v>7</v>
      </c>
      <c r="C4010" t="s">
        <v>58</v>
      </c>
      <c r="D4010" t="s">
        <v>226</v>
      </c>
      <c r="E4010" t="s">
        <v>50</v>
      </c>
      <c r="F4010" s="1">
        <v>42949</v>
      </c>
      <c r="G4010" s="1">
        <v>43048</v>
      </c>
      <c r="H4010">
        <v>1123</v>
      </c>
      <c r="I4010" t="str">
        <f>VLOOKUP(pipeline!D4010,account,2,FALSE)</f>
        <v>medical</v>
      </c>
      <c r="J4010">
        <f t="shared" si="2928"/>
        <v>2017</v>
      </c>
      <c r="K4010">
        <f t="shared" si="2929"/>
        <v>4.54</v>
      </c>
      <c r="L4010">
        <f t="shared" si="2930"/>
        <v>9</v>
      </c>
      <c r="M4010" t="str">
        <f t="shared" si="2931"/>
        <v>United States</v>
      </c>
      <c r="N4010">
        <f t="shared" si="2932"/>
        <v>0</v>
      </c>
      <c r="O4010" t="str">
        <f t="shared" si="2933"/>
        <v>GTX</v>
      </c>
      <c r="P4010">
        <f t="shared" si="2925"/>
        <v>1096</v>
      </c>
      <c r="Q4010" t="str">
        <f t="shared" si="2926"/>
        <v>Cara Losch</v>
      </c>
      <c r="R4010" t="str">
        <f t="shared" si="2927"/>
        <v>East</v>
      </c>
    </row>
    <row r="4011" spans="1:18">
      <c r="A4011" t="s">
        <v>4175</v>
      </c>
      <c r="B4011" t="s">
        <v>33</v>
      </c>
      <c r="C4011" t="s">
        <v>55</v>
      </c>
      <c r="D4011" t="s">
        <v>277</v>
      </c>
      <c r="E4011" t="s">
        <v>50</v>
      </c>
      <c r="F4011" s="1">
        <v>42949</v>
      </c>
      <c r="G4011" s="1">
        <v>43040</v>
      </c>
      <c r="H4011">
        <v>592</v>
      </c>
      <c r="I4011" t="str">
        <f>VLOOKUP(pipeline!D4011,account,2,FALSE)</f>
        <v>retail</v>
      </c>
      <c r="J4011">
        <f t="shared" si="2928"/>
        <v>2005</v>
      </c>
      <c r="K4011">
        <f t="shared" si="2929"/>
        <v>2261.05</v>
      </c>
      <c r="L4011">
        <f t="shared" si="2930"/>
        <v>3851</v>
      </c>
      <c r="M4011" t="str">
        <f t="shared" si="2931"/>
        <v>United States</v>
      </c>
      <c r="N4011">
        <f t="shared" si="2932"/>
        <v>0</v>
      </c>
      <c r="O4011" t="str">
        <f t="shared" si="2933"/>
        <v>GTX</v>
      </c>
      <c r="P4011">
        <f t="shared" si="2925"/>
        <v>550</v>
      </c>
      <c r="Q4011" t="str">
        <f t="shared" si="2926"/>
        <v>Rocco Neubert</v>
      </c>
      <c r="R4011" t="str">
        <f t="shared" si="2927"/>
        <v>East</v>
      </c>
    </row>
    <row r="4012" spans="1:18">
      <c r="A4012" t="s">
        <v>4176</v>
      </c>
      <c r="B4012" t="s">
        <v>33</v>
      </c>
      <c r="C4012" t="s">
        <v>59</v>
      </c>
      <c r="D4012" t="s">
        <v>200</v>
      </c>
      <c r="E4012" t="s">
        <v>50</v>
      </c>
      <c r="F4012" s="1">
        <v>42949</v>
      </c>
      <c r="G4012" s="1">
        <v>42961</v>
      </c>
      <c r="H4012">
        <v>6284</v>
      </c>
      <c r="I4012" t="str">
        <f>VLOOKUP(pipeline!D4012,account,2,FALSE)</f>
        <v>finance</v>
      </c>
      <c r="J4012">
        <f t="shared" si="2928"/>
        <v>1998</v>
      </c>
      <c r="K4012">
        <f t="shared" si="2929"/>
        <v>2022.14</v>
      </c>
      <c r="L4012">
        <f t="shared" si="2930"/>
        <v>5113</v>
      </c>
      <c r="M4012" t="str">
        <f t="shared" si="2931"/>
        <v>United States</v>
      </c>
      <c r="N4012">
        <f t="shared" si="2932"/>
        <v>0</v>
      </c>
      <c r="O4012" t="str">
        <f t="shared" si="2933"/>
        <v>GTX</v>
      </c>
      <c r="P4012">
        <f t="shared" si="2925"/>
        <v>5482</v>
      </c>
      <c r="Q4012" t="str">
        <f t="shared" si="2926"/>
        <v>Rocco Neubert</v>
      </c>
      <c r="R4012" t="str">
        <f t="shared" si="2927"/>
        <v>East</v>
      </c>
    </row>
    <row r="4013" spans="1:18">
      <c r="A4013" t="s">
        <v>4177</v>
      </c>
      <c r="B4013" t="s">
        <v>26</v>
      </c>
      <c r="C4013" t="s">
        <v>56</v>
      </c>
      <c r="D4013" t="s">
        <v>117</v>
      </c>
      <c r="E4013" t="s">
        <v>52</v>
      </c>
      <c r="F4013" s="1">
        <v>42949</v>
      </c>
      <c r="G4013" s="1">
        <v>43046</v>
      </c>
      <c r="H4013">
        <v>0</v>
      </c>
      <c r="I4013" t="str">
        <f>VLOOKUP(pipeline!D4013,account,2,FALSE)</f>
        <v>services</v>
      </c>
      <c r="J4013">
        <f t="shared" si="2928"/>
        <v>1997</v>
      </c>
      <c r="K4013">
        <f t="shared" si="2929"/>
        <v>2041.73</v>
      </c>
      <c r="L4013">
        <f t="shared" si="2930"/>
        <v>5276</v>
      </c>
      <c r="M4013" t="str">
        <f t="shared" si="2931"/>
        <v>United States</v>
      </c>
      <c r="N4013">
        <f t="shared" si="2932"/>
        <v>0</v>
      </c>
      <c r="O4013" t="str">
        <f t="shared" si="2933"/>
        <v>MG</v>
      </c>
      <c r="P4013">
        <f t="shared" si="2925"/>
        <v>55</v>
      </c>
      <c r="Q4013" t="str">
        <f t="shared" si="2926"/>
        <v>Melvin Marxen</v>
      </c>
      <c r="R4013" t="str">
        <f t="shared" si="2927"/>
        <v>Central</v>
      </c>
    </row>
    <row r="4014" spans="1:18">
      <c r="A4014" t="s">
        <v>4178</v>
      </c>
      <c r="B4014" t="s">
        <v>14</v>
      </c>
      <c r="C4014" t="s">
        <v>57</v>
      </c>
      <c r="D4014" t="s">
        <v>282</v>
      </c>
      <c r="E4014" t="s">
        <v>52</v>
      </c>
      <c r="F4014" s="1">
        <v>42949</v>
      </c>
      <c r="G4014" s="1">
        <v>42957</v>
      </c>
      <c r="H4014">
        <v>0</v>
      </c>
      <c r="I4014" t="str">
        <f>VLOOKUP(pipeline!D4014,account,2,FALSE)</f>
        <v>medical</v>
      </c>
      <c r="J4014">
        <f t="shared" si="2928"/>
        <v>1985</v>
      </c>
      <c r="K4014">
        <f t="shared" si="2929"/>
        <v>2741.37</v>
      </c>
      <c r="L4014">
        <f t="shared" si="2930"/>
        <v>9226</v>
      </c>
      <c r="M4014" t="str">
        <f t="shared" si="2931"/>
        <v>United States</v>
      </c>
      <c r="N4014">
        <f t="shared" si="2932"/>
        <v>0</v>
      </c>
      <c r="O4014" t="str">
        <f t="shared" si="2933"/>
        <v>MG</v>
      </c>
      <c r="P4014">
        <f t="shared" si="2925"/>
        <v>3393</v>
      </c>
      <c r="Q4014" t="str">
        <f t="shared" si="2926"/>
        <v>Celia Rouche</v>
      </c>
      <c r="R4014" t="str">
        <f t="shared" si="2927"/>
        <v>West</v>
      </c>
    </row>
    <row r="4015" spans="1:18">
      <c r="A4015" t="s">
        <v>4179</v>
      </c>
      <c r="B4015" t="s">
        <v>37</v>
      </c>
      <c r="C4015" t="s">
        <v>59</v>
      </c>
      <c r="D4015" t="s">
        <v>174</v>
      </c>
      <c r="E4015" t="s">
        <v>50</v>
      </c>
      <c r="F4015" s="1">
        <v>42949</v>
      </c>
      <c r="G4015" s="1">
        <v>42952</v>
      </c>
      <c r="H4015">
        <v>4231</v>
      </c>
      <c r="I4015" t="str">
        <f>VLOOKUP(pipeline!D4015,account,2,FALSE)</f>
        <v>software</v>
      </c>
      <c r="J4015">
        <f t="shared" si="2928"/>
        <v>1982</v>
      </c>
      <c r="K4015">
        <f t="shared" si="2929"/>
        <v>11698.03</v>
      </c>
      <c r="L4015">
        <f t="shared" si="2930"/>
        <v>34288</v>
      </c>
      <c r="M4015" t="str">
        <f t="shared" si="2931"/>
        <v>United States</v>
      </c>
      <c r="N4015">
        <f t="shared" si="2932"/>
        <v>0</v>
      </c>
      <c r="O4015" t="str">
        <f t="shared" si="2933"/>
        <v>GTX</v>
      </c>
      <c r="P4015">
        <f t="shared" si="2925"/>
        <v>5482</v>
      </c>
      <c r="Q4015" t="str">
        <f t="shared" si="2926"/>
        <v>Summer Sewald</v>
      </c>
      <c r="R4015" t="str">
        <f t="shared" si="2927"/>
        <v>West</v>
      </c>
    </row>
    <row r="4016" spans="1:18">
      <c r="A4016" t="s">
        <v>4180</v>
      </c>
      <c r="B4016" t="s">
        <v>21</v>
      </c>
      <c r="C4016" t="s">
        <v>59</v>
      </c>
      <c r="D4016" t="s">
        <v>117</v>
      </c>
      <c r="E4016" t="s">
        <v>52</v>
      </c>
      <c r="F4016" s="1">
        <v>42949</v>
      </c>
      <c r="G4016" s="1">
        <v>42960</v>
      </c>
      <c r="H4016">
        <v>0</v>
      </c>
      <c r="I4016" t="str">
        <f>VLOOKUP(pipeline!D4016,account,2,FALSE)</f>
        <v>services</v>
      </c>
      <c r="J4016">
        <f t="shared" ref="J4016:J4043" si="2934">VLOOKUP(D4016,account,3,FALSE)</f>
        <v>1997</v>
      </c>
      <c r="K4016">
        <f t="shared" ref="K4016:K4043" si="2935">VLOOKUP(D4016,account,4,FALSE)</f>
        <v>2041.73</v>
      </c>
      <c r="L4016">
        <f t="shared" ref="L4016:L4043" si="2936">VLOOKUP(D4016,account,5,FALSE)</f>
        <v>5276</v>
      </c>
      <c r="M4016" t="str">
        <f t="shared" ref="M4016:M4043" si="2937">VLOOKUP(D4016,account,6,FALSE)</f>
        <v>United States</v>
      </c>
      <c r="N4016">
        <f t="shared" ref="N4016:N4043" si="2938">VLOOKUP(D4016,accounts,7,FALSE)</f>
        <v>0</v>
      </c>
      <c r="O4016" t="str">
        <f t="shared" ref="O4016:O4043" si="2939">VLOOKUP(C4016,products,2,FALSE)</f>
        <v>GTX</v>
      </c>
      <c r="P4016">
        <f t="shared" si="2925"/>
        <v>5482</v>
      </c>
      <c r="Q4016" t="str">
        <f t="shared" si="2926"/>
        <v>Dustin Brinkmann</v>
      </c>
      <c r="R4016" t="str">
        <f t="shared" si="2927"/>
        <v>Central</v>
      </c>
    </row>
    <row r="4017" spans="1:18">
      <c r="A4017" t="s">
        <v>4181</v>
      </c>
      <c r="B4017" t="s">
        <v>21</v>
      </c>
      <c r="C4017" t="s">
        <v>57</v>
      </c>
      <c r="D4017" t="s">
        <v>95</v>
      </c>
      <c r="E4017" t="s">
        <v>52</v>
      </c>
      <c r="F4017" s="1">
        <v>42949</v>
      </c>
      <c r="G4017" s="1">
        <v>42960</v>
      </c>
      <c r="H4017">
        <v>0</v>
      </c>
      <c r="I4017" t="str">
        <f>VLOOKUP(pipeline!D4017,account,2,FALSE)</f>
        <v>medical</v>
      </c>
      <c r="J4017">
        <f t="shared" si="2934"/>
        <v>1984</v>
      </c>
      <c r="K4017">
        <f t="shared" si="2935"/>
        <v>441.08</v>
      </c>
      <c r="L4017">
        <f t="shared" si="2936"/>
        <v>1210</v>
      </c>
      <c r="M4017" t="str">
        <f t="shared" si="2937"/>
        <v>United States</v>
      </c>
      <c r="N4017">
        <f t="shared" si="2938"/>
        <v>0</v>
      </c>
      <c r="O4017" t="str">
        <f t="shared" si="2939"/>
        <v>MG</v>
      </c>
      <c r="P4017">
        <f t="shared" si="2925"/>
        <v>3393</v>
      </c>
      <c r="Q4017" t="str">
        <f t="shared" si="2926"/>
        <v>Dustin Brinkmann</v>
      </c>
      <c r="R4017" t="str">
        <f t="shared" si="2927"/>
        <v>Central</v>
      </c>
    </row>
    <row r="4018" spans="1:18">
      <c r="A4018" t="s">
        <v>4182</v>
      </c>
      <c r="B4018" t="s">
        <v>22</v>
      </c>
      <c r="C4018" t="s">
        <v>57</v>
      </c>
      <c r="D4018" t="s">
        <v>216</v>
      </c>
      <c r="E4018" t="s">
        <v>53</v>
      </c>
      <c r="F4018" s="1">
        <v>42949</v>
      </c>
      <c r="I4018" t="str">
        <f>VLOOKUP(pipeline!D4018,account,2,FALSE)</f>
        <v>entertainment</v>
      </c>
      <c r="J4018">
        <f t="shared" si="2934"/>
        <v>1998</v>
      </c>
      <c r="K4018">
        <f t="shared" si="2935"/>
        <v>217.87</v>
      </c>
      <c r="L4018">
        <f t="shared" si="2936"/>
        <v>551</v>
      </c>
      <c r="M4018" t="str">
        <f t="shared" si="2937"/>
        <v>United States</v>
      </c>
      <c r="N4018">
        <f t="shared" si="2938"/>
        <v>0</v>
      </c>
      <c r="O4018" t="str">
        <f t="shared" si="2939"/>
        <v>MG</v>
      </c>
      <c r="P4018">
        <f t="shared" si="2925"/>
        <v>3393</v>
      </c>
      <c r="Q4018" t="str">
        <f t="shared" si="2926"/>
        <v>Dustin Brinkmann</v>
      </c>
      <c r="R4018" t="str">
        <f t="shared" si="2927"/>
        <v>Central</v>
      </c>
    </row>
    <row r="4019" spans="1:18">
      <c r="A4019" t="s">
        <v>4183</v>
      </c>
      <c r="B4019" t="s">
        <v>35</v>
      </c>
      <c r="C4019" t="s">
        <v>57</v>
      </c>
      <c r="D4019" t="s">
        <v>191</v>
      </c>
      <c r="E4019" t="s">
        <v>52</v>
      </c>
      <c r="F4019" s="1">
        <v>42949</v>
      </c>
      <c r="G4019" s="1">
        <v>43062</v>
      </c>
      <c r="H4019">
        <v>0</v>
      </c>
      <c r="I4019" t="str">
        <f>VLOOKUP(pipeline!D4019,account,2,FALSE)</f>
        <v>retail</v>
      </c>
      <c r="J4019">
        <f t="shared" si="2934"/>
        <v>2004</v>
      </c>
      <c r="K4019">
        <f t="shared" si="2935"/>
        <v>702.72</v>
      </c>
      <c r="L4019">
        <f t="shared" si="2936"/>
        <v>1831</v>
      </c>
      <c r="M4019" t="str">
        <f t="shared" si="2937"/>
        <v>United States</v>
      </c>
      <c r="N4019">
        <f t="shared" si="2938"/>
        <v>0</v>
      </c>
      <c r="O4019" t="str">
        <f t="shared" si="2939"/>
        <v>MG</v>
      </c>
      <c r="P4019">
        <f t="shared" si="2925"/>
        <v>3393</v>
      </c>
      <c r="Q4019" t="str">
        <f t="shared" si="2926"/>
        <v>Rocco Neubert</v>
      </c>
      <c r="R4019" t="str">
        <f t="shared" si="2927"/>
        <v>East</v>
      </c>
    </row>
    <row r="4020" spans="1:18">
      <c r="A4020" t="s">
        <v>4184</v>
      </c>
      <c r="B4020" t="s">
        <v>10</v>
      </c>
      <c r="C4020" t="s">
        <v>56</v>
      </c>
      <c r="D4020" t="s">
        <v>627</v>
      </c>
      <c r="E4020" t="s">
        <v>50</v>
      </c>
      <c r="F4020" s="1">
        <v>42949</v>
      </c>
      <c r="G4020" s="1">
        <v>42957</v>
      </c>
      <c r="H4020">
        <v>53</v>
      </c>
      <c r="I4020" t="str">
        <f>VLOOKUP(pipeline!D4020,account,2,FALSE)</f>
        <v>technolgy</v>
      </c>
      <c r="J4020">
        <f t="shared" si="2934"/>
        <v>1993</v>
      </c>
      <c r="K4020">
        <f t="shared" si="2935"/>
        <v>1242.32</v>
      </c>
      <c r="L4020">
        <f t="shared" si="2936"/>
        <v>3027</v>
      </c>
      <c r="M4020" t="str">
        <f t="shared" si="2937"/>
        <v>United States</v>
      </c>
      <c r="N4020" t="str">
        <f t="shared" si="2938"/>
        <v>Acme Corporation</v>
      </c>
      <c r="O4020" t="str">
        <f t="shared" si="2939"/>
        <v>MG</v>
      </c>
      <c r="P4020">
        <f t="shared" si="2925"/>
        <v>55</v>
      </c>
      <c r="Q4020" t="str">
        <f t="shared" si="2926"/>
        <v>Cara Losch</v>
      </c>
      <c r="R4020" t="str">
        <f t="shared" si="2927"/>
        <v>East</v>
      </c>
    </row>
    <row r="4021" spans="1:18">
      <c r="A4021" t="s">
        <v>4185</v>
      </c>
      <c r="B4021" t="s">
        <v>19</v>
      </c>
      <c r="C4021" t="s">
        <v>57</v>
      </c>
      <c r="D4021" t="s">
        <v>121</v>
      </c>
      <c r="E4021" t="s">
        <v>53</v>
      </c>
      <c r="F4021" s="1">
        <v>42950</v>
      </c>
      <c r="I4021" t="str">
        <f>VLOOKUP(pipeline!D4021,account,2,FALSE)</f>
        <v>retail</v>
      </c>
      <c r="J4021">
        <f t="shared" si="2934"/>
        <v>1995</v>
      </c>
      <c r="K4021">
        <f t="shared" si="2935"/>
        <v>5158.71</v>
      </c>
      <c r="L4021">
        <f t="shared" si="2936"/>
        <v>17479</v>
      </c>
      <c r="M4021" t="str">
        <f t="shared" si="2937"/>
        <v>Japan</v>
      </c>
      <c r="N4021">
        <f t="shared" si="2938"/>
        <v>0</v>
      </c>
      <c r="O4021" t="str">
        <f t="shared" si="2939"/>
        <v>MG</v>
      </c>
      <c r="P4021">
        <f t="shared" si="2925"/>
        <v>3393</v>
      </c>
      <c r="Q4021" t="str">
        <f t="shared" si="2926"/>
        <v>Dustin Brinkmann</v>
      </c>
      <c r="R4021" t="str">
        <f t="shared" si="2927"/>
        <v>Central</v>
      </c>
    </row>
    <row r="4022" spans="1:18">
      <c r="A4022" t="s">
        <v>4186</v>
      </c>
      <c r="B4022" t="s">
        <v>19</v>
      </c>
      <c r="C4022" t="s">
        <v>56</v>
      </c>
      <c r="D4022" t="s">
        <v>82</v>
      </c>
      <c r="E4022" t="s">
        <v>50</v>
      </c>
      <c r="F4022" s="1">
        <v>42950</v>
      </c>
      <c r="G4022" s="1">
        <v>42963</v>
      </c>
      <c r="H4022">
        <v>52</v>
      </c>
      <c r="I4022" t="str">
        <f>VLOOKUP(pipeline!D4022,account,2,FALSE)</f>
        <v>retail</v>
      </c>
      <c r="J4022">
        <f t="shared" si="2934"/>
        <v>2001</v>
      </c>
      <c r="K4022">
        <f t="shared" si="2935"/>
        <v>718.62</v>
      </c>
      <c r="L4022">
        <f t="shared" si="2936"/>
        <v>2448</v>
      </c>
      <c r="M4022" t="str">
        <f t="shared" si="2937"/>
        <v>United States</v>
      </c>
      <c r="N4022">
        <f t="shared" si="2938"/>
        <v>0</v>
      </c>
      <c r="O4022" t="str">
        <f t="shared" si="2939"/>
        <v>MG</v>
      </c>
      <c r="P4022">
        <f t="shared" si="2925"/>
        <v>55</v>
      </c>
      <c r="Q4022" t="str">
        <f t="shared" si="2926"/>
        <v>Dustin Brinkmann</v>
      </c>
      <c r="R4022" t="str">
        <f t="shared" si="2927"/>
        <v>Central</v>
      </c>
    </row>
    <row r="4023" spans="1:18">
      <c r="A4023" t="s">
        <v>4187</v>
      </c>
      <c r="B4023" t="s">
        <v>31</v>
      </c>
      <c r="C4023" t="s">
        <v>58</v>
      </c>
      <c r="D4023" t="s">
        <v>245</v>
      </c>
      <c r="E4023" t="s">
        <v>50</v>
      </c>
      <c r="F4023" s="1">
        <v>42950</v>
      </c>
      <c r="G4023" s="1">
        <v>42969</v>
      </c>
      <c r="H4023">
        <v>938</v>
      </c>
      <c r="I4023" t="str">
        <f>VLOOKUP(pipeline!D4023,account,2,FALSE)</f>
        <v>retail</v>
      </c>
      <c r="J4023">
        <f t="shared" si="2934"/>
        <v>1990</v>
      </c>
      <c r="K4023">
        <f t="shared" si="2935"/>
        <v>2520.83</v>
      </c>
      <c r="L4023">
        <f t="shared" si="2936"/>
        <v>3502</v>
      </c>
      <c r="M4023" t="str">
        <f t="shared" si="2937"/>
        <v>United States</v>
      </c>
      <c r="N4023">
        <f t="shared" si="2938"/>
        <v>0</v>
      </c>
      <c r="O4023" t="str">
        <f t="shared" si="2939"/>
        <v>GTX</v>
      </c>
      <c r="P4023">
        <f t="shared" si="2925"/>
        <v>1096</v>
      </c>
      <c r="Q4023" t="str">
        <f t="shared" si="2926"/>
        <v>Rocco Neubert</v>
      </c>
      <c r="R4023" t="str">
        <f t="shared" si="2927"/>
        <v>East</v>
      </c>
    </row>
    <row r="4024" spans="1:18">
      <c r="A4024" t="s">
        <v>4188</v>
      </c>
      <c r="B4024" t="s">
        <v>25</v>
      </c>
      <c r="C4024" t="s">
        <v>57</v>
      </c>
      <c r="D4024" t="s">
        <v>309</v>
      </c>
      <c r="E4024" t="s">
        <v>52</v>
      </c>
      <c r="F4024" s="1">
        <v>42950</v>
      </c>
      <c r="G4024" s="1">
        <v>42955</v>
      </c>
      <c r="H4024">
        <v>0</v>
      </c>
      <c r="I4024" t="str">
        <f>VLOOKUP(pipeline!D4024,account,2,FALSE)</f>
        <v>marketing</v>
      </c>
      <c r="J4024">
        <f t="shared" si="2934"/>
        <v>1986</v>
      </c>
      <c r="K4024">
        <f t="shared" si="2935"/>
        <v>2403.58</v>
      </c>
      <c r="L4024">
        <f t="shared" si="2936"/>
        <v>8801</v>
      </c>
      <c r="M4024" t="str">
        <f t="shared" si="2937"/>
        <v>United States</v>
      </c>
      <c r="N4024">
        <f t="shared" si="2938"/>
        <v>0</v>
      </c>
      <c r="O4024" t="str">
        <f t="shared" si="2939"/>
        <v>MG</v>
      </c>
      <c r="P4024">
        <f t="shared" si="2925"/>
        <v>3393</v>
      </c>
      <c r="Q4024" t="str">
        <f t="shared" si="2926"/>
        <v>Melvin Marxen</v>
      </c>
      <c r="R4024" t="str">
        <f t="shared" si="2927"/>
        <v>Central</v>
      </c>
    </row>
    <row r="4025" spans="1:18">
      <c r="A4025" t="s">
        <v>4189</v>
      </c>
      <c r="B4025" t="s">
        <v>34</v>
      </c>
      <c r="C4025" t="s">
        <v>58</v>
      </c>
      <c r="D4025" t="s">
        <v>180</v>
      </c>
      <c r="E4025" t="s">
        <v>50</v>
      </c>
      <c r="F4025" s="1">
        <v>42950</v>
      </c>
      <c r="G4025" s="1">
        <v>42991</v>
      </c>
      <c r="H4025">
        <v>1050</v>
      </c>
      <c r="I4025" t="str">
        <f>VLOOKUP(pipeline!D4025,account,2,FALSE)</f>
        <v>medical</v>
      </c>
      <c r="J4025">
        <f t="shared" si="2934"/>
        <v>1991</v>
      </c>
      <c r="K4025">
        <f t="shared" si="2935"/>
        <v>326.82</v>
      </c>
      <c r="L4025">
        <f t="shared" si="2936"/>
        <v>1016</v>
      </c>
      <c r="M4025" t="str">
        <f t="shared" si="2937"/>
        <v>United States</v>
      </c>
      <c r="N4025">
        <f t="shared" si="2938"/>
        <v>0</v>
      </c>
      <c r="O4025" t="str">
        <f t="shared" si="2939"/>
        <v>GTX</v>
      </c>
      <c r="P4025">
        <f t="shared" si="2925"/>
        <v>1096</v>
      </c>
      <c r="Q4025" t="str">
        <f t="shared" si="2926"/>
        <v>Rocco Neubert</v>
      </c>
      <c r="R4025" t="str">
        <f t="shared" si="2927"/>
        <v>East</v>
      </c>
    </row>
    <row r="4026" spans="1:18">
      <c r="A4026" t="s">
        <v>4190</v>
      </c>
      <c r="B4026" t="s">
        <v>34</v>
      </c>
      <c r="C4026" t="s">
        <v>57</v>
      </c>
      <c r="D4026" t="s">
        <v>115</v>
      </c>
      <c r="E4026" t="s">
        <v>50</v>
      </c>
      <c r="F4026" s="1">
        <v>42950</v>
      </c>
      <c r="G4026" s="1">
        <v>42958</v>
      </c>
      <c r="H4026">
        <v>3440</v>
      </c>
      <c r="I4026" t="str">
        <f>VLOOKUP(pipeline!D4026,account,2,FALSE)</f>
        <v>finance</v>
      </c>
      <c r="J4026">
        <f t="shared" si="2934"/>
        <v>1993</v>
      </c>
      <c r="K4026">
        <f t="shared" si="2935"/>
        <v>646.1</v>
      </c>
      <c r="L4026">
        <f t="shared" si="2936"/>
        <v>883</v>
      </c>
      <c r="M4026" t="str">
        <f t="shared" si="2937"/>
        <v>United States</v>
      </c>
      <c r="N4026" t="str">
        <f t="shared" si="2938"/>
        <v>Golddex</v>
      </c>
      <c r="O4026" t="str">
        <f t="shared" si="2939"/>
        <v>MG</v>
      </c>
      <c r="P4026">
        <f t="shared" si="2925"/>
        <v>3393</v>
      </c>
      <c r="Q4026" t="str">
        <f t="shared" si="2926"/>
        <v>Rocco Neubert</v>
      </c>
      <c r="R4026" t="str">
        <f t="shared" si="2927"/>
        <v>East</v>
      </c>
    </row>
    <row r="4027" spans="1:18">
      <c r="A4027" t="s">
        <v>4191</v>
      </c>
      <c r="B4027" t="s">
        <v>26</v>
      </c>
      <c r="C4027" t="s">
        <v>56</v>
      </c>
      <c r="D4027" t="s">
        <v>297</v>
      </c>
      <c r="E4027" t="s">
        <v>53</v>
      </c>
      <c r="F4027" s="1">
        <v>42950</v>
      </c>
      <c r="I4027" t="str">
        <f>VLOOKUP(pipeline!D4027,account,2,FALSE)</f>
        <v>medical</v>
      </c>
      <c r="J4027">
        <f t="shared" si="2934"/>
        <v>1986</v>
      </c>
      <c r="K4027">
        <f t="shared" si="2935"/>
        <v>647.18</v>
      </c>
      <c r="L4027">
        <f t="shared" si="2936"/>
        <v>1185</v>
      </c>
      <c r="M4027" t="str">
        <f t="shared" si="2937"/>
        <v>Kenya</v>
      </c>
      <c r="N4027">
        <f t="shared" si="2938"/>
        <v>0</v>
      </c>
      <c r="O4027" t="str">
        <f t="shared" si="2939"/>
        <v>MG</v>
      </c>
      <c r="P4027">
        <f t="shared" si="2925"/>
        <v>55</v>
      </c>
      <c r="Q4027" t="str">
        <f t="shared" si="2926"/>
        <v>Melvin Marxen</v>
      </c>
      <c r="R4027" t="str">
        <f t="shared" si="2927"/>
        <v>Central</v>
      </c>
    </row>
    <row r="4028" spans="1:18">
      <c r="A4028" t="s">
        <v>4192</v>
      </c>
      <c r="B4028" t="s">
        <v>38</v>
      </c>
      <c r="C4028" t="s">
        <v>56</v>
      </c>
      <c r="D4028" t="s">
        <v>82</v>
      </c>
      <c r="E4028" t="s">
        <v>53</v>
      </c>
      <c r="F4028" s="1">
        <v>42950</v>
      </c>
      <c r="I4028" t="str">
        <f>VLOOKUP(pipeline!D4028,account,2,FALSE)</f>
        <v>retail</v>
      </c>
      <c r="J4028">
        <f t="shared" si="2934"/>
        <v>2001</v>
      </c>
      <c r="K4028">
        <f t="shared" si="2935"/>
        <v>718.62</v>
      </c>
      <c r="L4028">
        <f t="shared" si="2936"/>
        <v>2448</v>
      </c>
      <c r="M4028" t="str">
        <f t="shared" si="2937"/>
        <v>United States</v>
      </c>
      <c r="N4028">
        <f t="shared" si="2938"/>
        <v>0</v>
      </c>
      <c r="O4028" t="str">
        <f t="shared" si="2939"/>
        <v>MG</v>
      </c>
      <c r="P4028">
        <f t="shared" si="2925"/>
        <v>55</v>
      </c>
      <c r="Q4028" t="str">
        <f t="shared" si="2926"/>
        <v>Summer Sewald</v>
      </c>
      <c r="R4028" t="str">
        <f t="shared" si="2927"/>
        <v>West</v>
      </c>
    </row>
    <row r="4029" spans="1:18">
      <c r="A4029" t="s">
        <v>4193</v>
      </c>
      <c r="B4029" t="s">
        <v>39</v>
      </c>
      <c r="C4029" t="s">
        <v>58</v>
      </c>
      <c r="D4029" t="s">
        <v>210</v>
      </c>
      <c r="E4029" t="s">
        <v>52</v>
      </c>
      <c r="F4029" s="1">
        <v>42950</v>
      </c>
      <c r="G4029" s="1">
        <v>43048</v>
      </c>
      <c r="H4029">
        <v>0</v>
      </c>
      <c r="I4029" t="str">
        <f>VLOOKUP(pipeline!D4029,account,2,FALSE)</f>
        <v>technolgy</v>
      </c>
      <c r="J4029">
        <f t="shared" si="2934"/>
        <v>1980</v>
      </c>
      <c r="K4029">
        <f t="shared" si="2935"/>
        <v>7708.38</v>
      </c>
      <c r="L4029">
        <f t="shared" si="2936"/>
        <v>13756</v>
      </c>
      <c r="M4029" t="str">
        <f t="shared" si="2937"/>
        <v>United States</v>
      </c>
      <c r="N4029">
        <f t="shared" si="2938"/>
        <v>0</v>
      </c>
      <c r="O4029" t="str">
        <f t="shared" si="2939"/>
        <v>GTX</v>
      </c>
      <c r="P4029">
        <f t="shared" si="2925"/>
        <v>1096</v>
      </c>
      <c r="Q4029" t="str">
        <f t="shared" si="2926"/>
        <v>Summer Sewald</v>
      </c>
      <c r="R4029" t="str">
        <f t="shared" si="2927"/>
        <v>West</v>
      </c>
    </row>
    <row r="4030" spans="1:18">
      <c r="A4030" t="s">
        <v>4194</v>
      </c>
      <c r="B4030" t="s">
        <v>21</v>
      </c>
      <c r="C4030" t="s">
        <v>57</v>
      </c>
      <c r="D4030" t="s">
        <v>132</v>
      </c>
      <c r="E4030" t="s">
        <v>53</v>
      </c>
      <c r="F4030" s="1">
        <v>42950</v>
      </c>
      <c r="I4030" t="str">
        <f>VLOOKUP(pipeline!D4030,account,2,FALSE)</f>
        <v>technolgy</v>
      </c>
      <c r="J4030">
        <f t="shared" si="2934"/>
        <v>1996</v>
      </c>
      <c r="K4030">
        <f t="shared" si="2935"/>
        <v>1100.04</v>
      </c>
      <c r="L4030">
        <f t="shared" si="2936"/>
        <v>2822</v>
      </c>
      <c r="M4030" t="str">
        <f t="shared" si="2937"/>
        <v>United States</v>
      </c>
      <c r="N4030">
        <f t="shared" si="2938"/>
        <v>0</v>
      </c>
      <c r="O4030" t="str">
        <f t="shared" si="2939"/>
        <v>MG</v>
      </c>
      <c r="P4030">
        <f t="shared" si="2925"/>
        <v>3393</v>
      </c>
      <c r="Q4030" t="str">
        <f t="shared" si="2926"/>
        <v>Dustin Brinkmann</v>
      </c>
      <c r="R4030" t="str">
        <f t="shared" si="2927"/>
        <v>Central</v>
      </c>
    </row>
    <row r="4031" spans="1:18">
      <c r="A4031" t="s">
        <v>4195</v>
      </c>
      <c r="B4031" t="s">
        <v>22</v>
      </c>
      <c r="C4031" t="s">
        <v>57</v>
      </c>
      <c r="D4031" t="s">
        <v>200</v>
      </c>
      <c r="E4031" t="s">
        <v>53</v>
      </c>
      <c r="F4031" s="1">
        <v>42950</v>
      </c>
      <c r="I4031" t="str">
        <f>VLOOKUP(pipeline!D4031,account,2,FALSE)</f>
        <v>finance</v>
      </c>
      <c r="J4031">
        <f t="shared" si="2934"/>
        <v>1998</v>
      </c>
      <c r="K4031">
        <f t="shared" si="2935"/>
        <v>2022.14</v>
      </c>
      <c r="L4031">
        <f t="shared" si="2936"/>
        <v>5113</v>
      </c>
      <c r="M4031" t="str">
        <f t="shared" si="2937"/>
        <v>United States</v>
      </c>
      <c r="N4031">
        <f t="shared" si="2938"/>
        <v>0</v>
      </c>
      <c r="O4031" t="str">
        <f t="shared" si="2939"/>
        <v>MG</v>
      </c>
      <c r="P4031">
        <f t="shared" si="2925"/>
        <v>3393</v>
      </c>
      <c r="Q4031" t="str">
        <f t="shared" si="2926"/>
        <v>Dustin Brinkmann</v>
      </c>
      <c r="R4031" t="str">
        <f t="shared" si="2927"/>
        <v>Central</v>
      </c>
    </row>
    <row r="4032" spans="1:18">
      <c r="A4032" t="s">
        <v>4196</v>
      </c>
      <c r="B4032" t="s">
        <v>29</v>
      </c>
      <c r="C4032" t="s">
        <v>58</v>
      </c>
      <c r="D4032" t="s">
        <v>141</v>
      </c>
      <c r="E4032" t="s">
        <v>53</v>
      </c>
      <c r="F4032" s="1">
        <v>42950</v>
      </c>
      <c r="I4032" t="str">
        <f>VLOOKUP(pipeline!D4032,account,2,FALSE)</f>
        <v>telecommunications</v>
      </c>
      <c r="J4032">
        <f t="shared" si="2934"/>
        <v>2007</v>
      </c>
      <c r="K4032">
        <f t="shared" si="2935"/>
        <v>86.68</v>
      </c>
      <c r="L4032">
        <f t="shared" si="2936"/>
        <v>187</v>
      </c>
      <c r="M4032" t="str">
        <f t="shared" si="2937"/>
        <v>United States</v>
      </c>
      <c r="N4032" t="str">
        <f t="shared" si="2938"/>
        <v>Sonron</v>
      </c>
      <c r="O4032" t="str">
        <f t="shared" si="2939"/>
        <v>GTX</v>
      </c>
      <c r="P4032">
        <f t="shared" si="2925"/>
        <v>1096</v>
      </c>
      <c r="Q4032" t="str">
        <f t="shared" si="2926"/>
        <v>Melvin Marxen</v>
      </c>
      <c r="R4032" t="str">
        <f t="shared" si="2927"/>
        <v>Central</v>
      </c>
    </row>
    <row r="4033" spans="1:18">
      <c r="A4033" t="s">
        <v>4197</v>
      </c>
      <c r="B4033" t="s">
        <v>29</v>
      </c>
      <c r="C4033" t="s">
        <v>58</v>
      </c>
      <c r="D4033" t="s">
        <v>309</v>
      </c>
      <c r="E4033" t="s">
        <v>50</v>
      </c>
      <c r="F4033" s="1">
        <v>42950</v>
      </c>
      <c r="G4033" s="1">
        <v>42968</v>
      </c>
      <c r="H4033">
        <v>1126</v>
      </c>
      <c r="I4033" t="str">
        <f>VLOOKUP(pipeline!D4033,account,2,FALSE)</f>
        <v>marketing</v>
      </c>
      <c r="J4033">
        <f t="shared" si="2934"/>
        <v>1986</v>
      </c>
      <c r="K4033">
        <f t="shared" si="2935"/>
        <v>2403.58</v>
      </c>
      <c r="L4033">
        <f t="shared" si="2936"/>
        <v>8801</v>
      </c>
      <c r="M4033" t="str">
        <f t="shared" si="2937"/>
        <v>United States</v>
      </c>
      <c r="N4033">
        <f t="shared" si="2938"/>
        <v>0</v>
      </c>
      <c r="O4033" t="str">
        <f t="shared" si="2939"/>
        <v>GTX</v>
      </c>
      <c r="P4033">
        <f t="shared" si="2925"/>
        <v>1096</v>
      </c>
      <c r="Q4033" t="str">
        <f t="shared" si="2926"/>
        <v>Melvin Marxen</v>
      </c>
      <c r="R4033" t="str">
        <f t="shared" si="2927"/>
        <v>Central</v>
      </c>
    </row>
    <row r="4034" spans="1:18">
      <c r="A4034" t="s">
        <v>4198</v>
      </c>
      <c r="B4034" t="s">
        <v>9</v>
      </c>
      <c r="C4034" t="s">
        <v>57</v>
      </c>
      <c r="D4034" t="s">
        <v>164</v>
      </c>
      <c r="E4034" t="s">
        <v>52</v>
      </c>
      <c r="F4034" s="1">
        <v>42950</v>
      </c>
      <c r="G4034" s="1">
        <v>42967</v>
      </c>
      <c r="H4034">
        <v>0</v>
      </c>
      <c r="I4034" t="str">
        <f>VLOOKUP(pipeline!D4034,account,2,FALSE)</f>
        <v>medical</v>
      </c>
      <c r="J4034">
        <f t="shared" si="2934"/>
        <v>1994</v>
      </c>
      <c r="K4034">
        <f t="shared" si="2935"/>
        <v>2818.38</v>
      </c>
      <c r="L4034">
        <f t="shared" si="2936"/>
        <v>6290</v>
      </c>
      <c r="M4034" t="str">
        <f t="shared" si="2937"/>
        <v>United States</v>
      </c>
      <c r="N4034">
        <f t="shared" si="2938"/>
        <v>0</v>
      </c>
      <c r="O4034" t="str">
        <f t="shared" si="2939"/>
        <v>MG</v>
      </c>
      <c r="P4034">
        <f t="shared" si="2925"/>
        <v>3393</v>
      </c>
      <c r="Q4034" t="str">
        <f t="shared" si="2926"/>
        <v>Cara Losch</v>
      </c>
      <c r="R4034" t="str">
        <f t="shared" si="2927"/>
        <v>East</v>
      </c>
    </row>
    <row r="4035" spans="1:18">
      <c r="A4035" t="s">
        <v>4199</v>
      </c>
      <c r="B4035" t="s">
        <v>9</v>
      </c>
      <c r="C4035" t="s">
        <v>58</v>
      </c>
      <c r="D4035" t="s">
        <v>164</v>
      </c>
      <c r="E4035" t="s">
        <v>50</v>
      </c>
      <c r="F4035" s="1">
        <v>42950</v>
      </c>
      <c r="G4035" s="1">
        <v>43071</v>
      </c>
      <c r="H4035">
        <v>965</v>
      </c>
      <c r="I4035" t="str">
        <f>VLOOKUP(pipeline!D4035,account,2,FALSE)</f>
        <v>medical</v>
      </c>
      <c r="J4035">
        <f t="shared" si="2934"/>
        <v>1994</v>
      </c>
      <c r="K4035">
        <f t="shared" si="2935"/>
        <v>2818.38</v>
      </c>
      <c r="L4035">
        <f t="shared" si="2936"/>
        <v>6290</v>
      </c>
      <c r="M4035" t="str">
        <f t="shared" si="2937"/>
        <v>United States</v>
      </c>
      <c r="N4035">
        <f t="shared" si="2938"/>
        <v>0</v>
      </c>
      <c r="O4035" t="str">
        <f t="shared" si="2939"/>
        <v>GTX</v>
      </c>
      <c r="P4035">
        <f t="shared" si="2925"/>
        <v>1096</v>
      </c>
      <c r="Q4035" t="str">
        <f t="shared" si="2926"/>
        <v>Cara Losch</v>
      </c>
      <c r="R4035" t="str">
        <f t="shared" si="2927"/>
        <v>East</v>
      </c>
    </row>
    <row r="4036" spans="1:18">
      <c r="A4036" t="s">
        <v>4200</v>
      </c>
      <c r="B4036" t="s">
        <v>23</v>
      </c>
      <c r="C4036" t="s">
        <v>55</v>
      </c>
      <c r="D4036" t="s">
        <v>306</v>
      </c>
      <c r="E4036" t="s">
        <v>50</v>
      </c>
      <c r="F4036" s="1">
        <v>42950</v>
      </c>
      <c r="G4036" s="1">
        <v>43040</v>
      </c>
      <c r="H4036">
        <v>534</v>
      </c>
      <c r="I4036" t="str">
        <f>VLOOKUP(pipeline!D4036,account,2,FALSE)</f>
        <v>technolgy</v>
      </c>
      <c r="J4036">
        <f t="shared" si="2934"/>
        <v>1997</v>
      </c>
      <c r="K4036">
        <f t="shared" si="2935"/>
        <v>8170.38</v>
      </c>
      <c r="L4036">
        <f t="shared" si="2936"/>
        <v>16499</v>
      </c>
      <c r="M4036" t="str">
        <f t="shared" si="2937"/>
        <v>Korea</v>
      </c>
      <c r="N4036">
        <f t="shared" si="2938"/>
        <v>0</v>
      </c>
      <c r="O4036" t="str">
        <f t="shared" si="2939"/>
        <v>GTX</v>
      </c>
      <c r="P4036">
        <f t="shared" ref="P4036:P4049" si="2940">VLOOKUP(C4036,products,3,FALSE)</f>
        <v>550</v>
      </c>
      <c r="Q4036" t="str">
        <f t="shared" ref="Q4036:Q4049" si="2941">VLOOKUP(B4036,sales,2,FALSE)</f>
        <v>Dustin Brinkmann</v>
      </c>
      <c r="R4036" t="str">
        <f t="shared" ref="R4036:R4049" si="2942">VLOOKUP(B4036,sales,3,FALSE)</f>
        <v>Central</v>
      </c>
    </row>
    <row r="4037" spans="1:18">
      <c r="A4037" t="s">
        <v>4201</v>
      </c>
      <c r="B4037" t="s">
        <v>17</v>
      </c>
      <c r="C4037" t="s">
        <v>56</v>
      </c>
      <c r="D4037" t="s">
        <v>138</v>
      </c>
      <c r="E4037" t="s">
        <v>53</v>
      </c>
      <c r="F4037" s="1">
        <v>42950</v>
      </c>
      <c r="I4037" t="str">
        <f>VLOOKUP(pipeline!D4037,account,2,FALSE)</f>
        <v>marketing</v>
      </c>
      <c r="J4037">
        <f t="shared" si="2934"/>
        <v>1984</v>
      </c>
      <c r="K4037">
        <f t="shared" si="2935"/>
        <v>3027.46</v>
      </c>
      <c r="L4037">
        <f t="shared" si="2936"/>
        <v>9516</v>
      </c>
      <c r="M4037" t="str">
        <f t="shared" si="2937"/>
        <v>Jordan</v>
      </c>
      <c r="N4037">
        <f t="shared" si="2938"/>
        <v>0</v>
      </c>
      <c r="O4037" t="str">
        <f t="shared" si="2939"/>
        <v>MG</v>
      </c>
      <c r="P4037">
        <f t="shared" si="2940"/>
        <v>55</v>
      </c>
      <c r="Q4037" t="str">
        <f t="shared" si="2941"/>
        <v>Celia Rouche</v>
      </c>
      <c r="R4037" t="str">
        <f t="shared" si="2942"/>
        <v>West</v>
      </c>
    </row>
    <row r="4038" spans="1:18">
      <c r="A4038" t="s">
        <v>4202</v>
      </c>
      <c r="B4038" t="s">
        <v>11</v>
      </c>
      <c r="C4038" t="s">
        <v>56</v>
      </c>
      <c r="D4038" t="s">
        <v>817</v>
      </c>
      <c r="E4038" t="s">
        <v>50</v>
      </c>
      <c r="F4038" s="1">
        <v>42950</v>
      </c>
      <c r="G4038" s="1">
        <v>43060</v>
      </c>
      <c r="H4038">
        <v>50</v>
      </c>
      <c r="I4038" t="str">
        <f>VLOOKUP(pipeline!D4038,account,2,FALSE)</f>
        <v>entertainment</v>
      </c>
      <c r="J4038">
        <f t="shared" si="2934"/>
        <v>1989</v>
      </c>
      <c r="K4038">
        <f t="shared" si="2935"/>
        <v>665.06</v>
      </c>
      <c r="L4038">
        <f t="shared" si="2936"/>
        <v>1095</v>
      </c>
      <c r="M4038" t="str">
        <f t="shared" si="2937"/>
        <v>United States</v>
      </c>
      <c r="N4038">
        <f t="shared" si="2938"/>
        <v>0</v>
      </c>
      <c r="O4038" t="str">
        <f t="shared" si="2939"/>
        <v>MG</v>
      </c>
      <c r="P4038">
        <f t="shared" si="2940"/>
        <v>55</v>
      </c>
      <c r="Q4038" t="str">
        <f t="shared" si="2941"/>
        <v>Cara Losch</v>
      </c>
      <c r="R4038" t="str">
        <f t="shared" si="2942"/>
        <v>East</v>
      </c>
    </row>
    <row r="4039" spans="1:18">
      <c r="A4039" t="s">
        <v>4203</v>
      </c>
      <c r="B4039" t="s">
        <v>7</v>
      </c>
      <c r="C4039" t="s">
        <v>56</v>
      </c>
      <c r="D4039" t="s">
        <v>82</v>
      </c>
      <c r="E4039" t="s">
        <v>53</v>
      </c>
      <c r="F4039" s="1">
        <v>42951</v>
      </c>
      <c r="I4039" t="str">
        <f>VLOOKUP(pipeline!D4039,account,2,FALSE)</f>
        <v>retail</v>
      </c>
      <c r="J4039">
        <f t="shared" si="2934"/>
        <v>2001</v>
      </c>
      <c r="K4039">
        <f t="shared" si="2935"/>
        <v>718.62</v>
      </c>
      <c r="L4039">
        <f t="shared" si="2936"/>
        <v>2448</v>
      </c>
      <c r="M4039" t="str">
        <f t="shared" si="2937"/>
        <v>United States</v>
      </c>
      <c r="N4039">
        <f t="shared" si="2938"/>
        <v>0</v>
      </c>
      <c r="O4039" t="str">
        <f t="shared" si="2939"/>
        <v>MG</v>
      </c>
      <c r="P4039">
        <f t="shared" si="2940"/>
        <v>55</v>
      </c>
      <c r="Q4039" t="str">
        <f t="shared" si="2941"/>
        <v>Cara Losch</v>
      </c>
      <c r="R4039" t="str">
        <f t="shared" si="2942"/>
        <v>East</v>
      </c>
    </row>
    <row r="4040" spans="1:18">
      <c r="A4040" t="s">
        <v>4204</v>
      </c>
      <c r="B4040" t="s">
        <v>13</v>
      </c>
      <c r="C4040" t="s">
        <v>57</v>
      </c>
      <c r="D4040" t="s">
        <v>91</v>
      </c>
      <c r="E4040" t="s">
        <v>50</v>
      </c>
      <c r="F4040" s="1">
        <v>42951</v>
      </c>
      <c r="G4040" s="1">
        <v>43043</v>
      </c>
      <c r="H4040">
        <v>3308</v>
      </c>
      <c r="I4040" t="str">
        <f>VLOOKUP(pipeline!D4040,account,2,FALSE)</f>
        <v>retail</v>
      </c>
      <c r="J4040">
        <f t="shared" si="2934"/>
        <v>1989</v>
      </c>
      <c r="K4040">
        <f t="shared" si="2935"/>
        <v>1388.67</v>
      </c>
      <c r="L4040">
        <f t="shared" si="2936"/>
        <v>3583</v>
      </c>
      <c r="M4040" t="str">
        <f t="shared" si="2937"/>
        <v>United States</v>
      </c>
      <c r="N4040">
        <f t="shared" si="2938"/>
        <v>0</v>
      </c>
      <c r="O4040" t="str">
        <f t="shared" si="2939"/>
        <v>MG</v>
      </c>
      <c r="P4040">
        <f t="shared" si="2940"/>
        <v>3393</v>
      </c>
      <c r="Q4040" t="str">
        <f t="shared" si="2941"/>
        <v>Celia Rouche</v>
      </c>
      <c r="R4040" t="str">
        <f t="shared" si="2942"/>
        <v>West</v>
      </c>
    </row>
    <row r="4041" spans="1:18">
      <c r="A4041" t="s">
        <v>4205</v>
      </c>
      <c r="B4041" t="s">
        <v>26</v>
      </c>
      <c r="C4041" t="s">
        <v>57</v>
      </c>
      <c r="D4041" t="s">
        <v>158</v>
      </c>
      <c r="E4041" t="s">
        <v>50</v>
      </c>
      <c r="F4041" s="1">
        <v>42951</v>
      </c>
      <c r="G4041" s="1">
        <v>43076</v>
      </c>
      <c r="H4041">
        <v>3367</v>
      </c>
      <c r="I4041" t="str">
        <f>VLOOKUP(pipeline!D4041,account,2,FALSE)</f>
        <v>finance</v>
      </c>
      <c r="J4041">
        <f t="shared" si="2934"/>
        <v>2006</v>
      </c>
      <c r="K4041">
        <f t="shared" si="2935"/>
        <v>1102.43</v>
      </c>
      <c r="L4041">
        <f t="shared" si="2936"/>
        <v>1759</v>
      </c>
      <c r="M4041" t="str">
        <f t="shared" si="2937"/>
        <v>United States</v>
      </c>
      <c r="N4041">
        <f t="shared" si="2938"/>
        <v>0</v>
      </c>
      <c r="O4041" t="str">
        <f t="shared" si="2939"/>
        <v>MG</v>
      </c>
      <c r="P4041">
        <f t="shared" si="2940"/>
        <v>3393</v>
      </c>
      <c r="Q4041" t="str">
        <f t="shared" si="2941"/>
        <v>Melvin Marxen</v>
      </c>
      <c r="R4041" t="str">
        <f t="shared" si="2942"/>
        <v>Central</v>
      </c>
    </row>
    <row r="4042" spans="1:18">
      <c r="A4042" t="s">
        <v>4206</v>
      </c>
      <c r="B4042" t="s">
        <v>39</v>
      </c>
      <c r="C4042" t="s">
        <v>58</v>
      </c>
      <c r="D4042" t="s">
        <v>282</v>
      </c>
      <c r="E4042" t="s">
        <v>52</v>
      </c>
      <c r="F4042" s="1">
        <v>42951</v>
      </c>
      <c r="G4042" s="1">
        <v>42955</v>
      </c>
      <c r="H4042">
        <v>0</v>
      </c>
      <c r="I4042" t="str">
        <f>VLOOKUP(pipeline!D4042,account,2,FALSE)</f>
        <v>medical</v>
      </c>
      <c r="J4042">
        <f t="shared" si="2934"/>
        <v>1985</v>
      </c>
      <c r="K4042">
        <f t="shared" si="2935"/>
        <v>2741.37</v>
      </c>
      <c r="L4042">
        <f t="shared" si="2936"/>
        <v>9226</v>
      </c>
      <c r="M4042" t="str">
        <f t="shared" si="2937"/>
        <v>United States</v>
      </c>
      <c r="N4042">
        <f t="shared" si="2938"/>
        <v>0</v>
      </c>
      <c r="O4042" t="str">
        <f t="shared" si="2939"/>
        <v>GTX</v>
      </c>
      <c r="P4042">
        <f t="shared" si="2940"/>
        <v>1096</v>
      </c>
      <c r="Q4042" t="str">
        <f t="shared" si="2941"/>
        <v>Summer Sewald</v>
      </c>
      <c r="R4042" t="str">
        <f t="shared" si="2942"/>
        <v>West</v>
      </c>
    </row>
    <row r="4043" spans="1:18">
      <c r="A4043" t="s">
        <v>4207</v>
      </c>
      <c r="B4043" t="s">
        <v>39</v>
      </c>
      <c r="C4043" t="s">
        <v>55</v>
      </c>
      <c r="D4043" t="s">
        <v>106</v>
      </c>
      <c r="E4043" t="s">
        <v>50</v>
      </c>
      <c r="F4043" s="1">
        <v>42951</v>
      </c>
      <c r="G4043" s="1">
        <v>42994</v>
      </c>
      <c r="H4043">
        <v>518</v>
      </c>
      <c r="I4043" t="str">
        <f>VLOOKUP(pipeline!D4043,account,2,FALSE)</f>
        <v>software</v>
      </c>
      <c r="J4043">
        <f t="shared" si="2934"/>
        <v>1996</v>
      </c>
      <c r="K4043">
        <f t="shared" si="2935"/>
        <v>6354.87</v>
      </c>
      <c r="L4043">
        <f t="shared" si="2936"/>
        <v>16780</v>
      </c>
      <c r="M4043" t="str">
        <f t="shared" si="2937"/>
        <v>United States</v>
      </c>
      <c r="N4043" t="str">
        <f t="shared" si="2938"/>
        <v>Bubba Gump</v>
      </c>
      <c r="O4043" t="str">
        <f t="shared" si="2939"/>
        <v>GTX</v>
      </c>
      <c r="P4043">
        <f t="shared" si="2940"/>
        <v>550</v>
      </c>
      <c r="Q4043" t="str">
        <f t="shared" si="2941"/>
        <v>Summer Sewald</v>
      </c>
      <c r="R4043" t="str">
        <f t="shared" si="2942"/>
        <v>West</v>
      </c>
    </row>
    <row r="4044" spans="1:18">
      <c r="A4044" t="s">
        <v>4208</v>
      </c>
      <c r="B4044" t="s">
        <v>22</v>
      </c>
      <c r="C4044" t="s">
        <v>55</v>
      </c>
      <c r="D4044" t="s">
        <v>226</v>
      </c>
      <c r="E4044" t="s">
        <v>53</v>
      </c>
      <c r="F4044" s="1">
        <v>42951</v>
      </c>
      <c r="I4044" t="str">
        <f>VLOOKUP(pipeline!D4044,account,2,FALSE)</f>
        <v>medical</v>
      </c>
      <c r="J4044">
        <f t="shared" ref="J4044:J4049" si="2943">VLOOKUP(D4044,account,3,FALSE)</f>
        <v>2017</v>
      </c>
      <c r="K4044">
        <f t="shared" ref="K4044:K4049" si="2944">VLOOKUP(D4044,account,4,FALSE)</f>
        <v>4.54</v>
      </c>
      <c r="L4044">
        <f t="shared" ref="L4044:L4049" si="2945">VLOOKUP(D4044,account,5,FALSE)</f>
        <v>9</v>
      </c>
      <c r="M4044" t="str">
        <f t="shared" ref="M4044:M4049" si="2946">VLOOKUP(D4044,account,6,FALSE)</f>
        <v>United States</v>
      </c>
      <c r="N4044">
        <f t="shared" ref="N4044:N4049" si="2947">VLOOKUP(D4044,accounts,7,FALSE)</f>
        <v>0</v>
      </c>
      <c r="O4044" t="str">
        <f t="shared" ref="O4044:O4049" si="2948">VLOOKUP(C4044,products,2,FALSE)</f>
        <v>GTX</v>
      </c>
      <c r="P4044">
        <f t="shared" si="2940"/>
        <v>550</v>
      </c>
      <c r="Q4044" t="str">
        <f t="shared" si="2941"/>
        <v>Dustin Brinkmann</v>
      </c>
      <c r="R4044" t="str">
        <f t="shared" si="2942"/>
        <v>Central</v>
      </c>
    </row>
    <row r="4045" spans="1:18">
      <c r="A4045" t="s">
        <v>4209</v>
      </c>
      <c r="B4045" t="s">
        <v>22</v>
      </c>
      <c r="C4045" t="s">
        <v>57</v>
      </c>
      <c r="D4045" t="s">
        <v>241</v>
      </c>
      <c r="E4045" t="s">
        <v>53</v>
      </c>
      <c r="F4045" s="1">
        <v>42951</v>
      </c>
      <c r="I4045" t="str">
        <f>VLOOKUP(pipeline!D4045,account,2,FALSE)</f>
        <v>finance</v>
      </c>
      <c r="J4045">
        <f t="shared" si="2943"/>
        <v>1991</v>
      </c>
      <c r="K4045">
        <f t="shared" si="2944"/>
        <v>2819.5</v>
      </c>
      <c r="L4045">
        <f t="shared" si="2945"/>
        <v>7227</v>
      </c>
      <c r="M4045" t="str">
        <f t="shared" si="2946"/>
        <v>United States</v>
      </c>
      <c r="N4045" t="str">
        <f t="shared" si="2947"/>
        <v>Golddex</v>
      </c>
      <c r="O4045" t="str">
        <f t="shared" si="2948"/>
        <v>MG</v>
      </c>
      <c r="P4045">
        <f t="shared" si="2940"/>
        <v>3393</v>
      </c>
      <c r="Q4045" t="str">
        <f t="shared" si="2941"/>
        <v>Dustin Brinkmann</v>
      </c>
      <c r="R4045" t="str">
        <f t="shared" si="2942"/>
        <v>Central</v>
      </c>
    </row>
    <row r="4046" spans="1:18">
      <c r="A4046" t="s">
        <v>4210</v>
      </c>
      <c r="B4046" t="s">
        <v>29</v>
      </c>
      <c r="C4046" t="s">
        <v>58</v>
      </c>
      <c r="D4046" t="s">
        <v>214</v>
      </c>
      <c r="E4046" t="s">
        <v>53</v>
      </c>
      <c r="F4046" s="1">
        <v>42951</v>
      </c>
      <c r="I4046" t="str">
        <f>VLOOKUP(pipeline!D4046,account,2,FALSE)</f>
        <v>medical</v>
      </c>
      <c r="J4046">
        <f t="shared" si="2943"/>
        <v>1999</v>
      </c>
      <c r="K4046">
        <f t="shared" si="2944"/>
        <v>251.41</v>
      </c>
      <c r="L4046">
        <f t="shared" si="2945"/>
        <v>495</v>
      </c>
      <c r="M4046" t="str">
        <f t="shared" si="2946"/>
        <v>United States</v>
      </c>
      <c r="N4046">
        <f t="shared" si="2947"/>
        <v>0</v>
      </c>
      <c r="O4046" t="str">
        <f t="shared" si="2948"/>
        <v>GTX</v>
      </c>
      <c r="P4046">
        <f t="shared" si="2940"/>
        <v>1096</v>
      </c>
      <c r="Q4046" t="str">
        <f t="shared" si="2941"/>
        <v>Melvin Marxen</v>
      </c>
      <c r="R4046" t="str">
        <f t="shared" si="2942"/>
        <v>Central</v>
      </c>
    </row>
    <row r="4047" spans="1:18">
      <c r="A4047" t="s">
        <v>4211</v>
      </c>
      <c r="B4047" t="s">
        <v>35</v>
      </c>
      <c r="C4047" t="s">
        <v>58</v>
      </c>
      <c r="D4047" t="s">
        <v>174</v>
      </c>
      <c r="E4047" t="s">
        <v>50</v>
      </c>
      <c r="F4047" s="1">
        <v>42951</v>
      </c>
      <c r="G4047" s="1">
        <v>42989</v>
      </c>
      <c r="H4047">
        <v>1128</v>
      </c>
      <c r="I4047" t="str">
        <f>VLOOKUP(pipeline!D4047,account,2,FALSE)</f>
        <v>software</v>
      </c>
      <c r="J4047">
        <f t="shared" si="2943"/>
        <v>1982</v>
      </c>
      <c r="K4047">
        <f t="shared" si="2944"/>
        <v>11698.03</v>
      </c>
      <c r="L4047">
        <f t="shared" si="2945"/>
        <v>34288</v>
      </c>
      <c r="M4047" t="str">
        <f t="shared" si="2946"/>
        <v>United States</v>
      </c>
      <c r="N4047">
        <f t="shared" si="2947"/>
        <v>0</v>
      </c>
      <c r="O4047" t="str">
        <f t="shared" si="2948"/>
        <v>GTX</v>
      </c>
      <c r="P4047">
        <f t="shared" si="2940"/>
        <v>1096</v>
      </c>
      <c r="Q4047" t="str">
        <f t="shared" si="2941"/>
        <v>Rocco Neubert</v>
      </c>
      <c r="R4047" t="str">
        <f t="shared" si="2942"/>
        <v>East</v>
      </c>
    </row>
    <row r="4048" spans="1:18">
      <c r="A4048" t="s">
        <v>4212</v>
      </c>
      <c r="B4048" t="s">
        <v>35</v>
      </c>
      <c r="C4048" t="s">
        <v>59</v>
      </c>
      <c r="D4048" t="s">
        <v>180</v>
      </c>
      <c r="E4048" t="s">
        <v>50</v>
      </c>
      <c r="F4048" s="1">
        <v>42951</v>
      </c>
      <c r="G4048" s="1">
        <v>43085</v>
      </c>
      <c r="H4048">
        <v>6318</v>
      </c>
      <c r="I4048" t="str">
        <f>VLOOKUP(pipeline!D4048,account,2,FALSE)</f>
        <v>medical</v>
      </c>
      <c r="J4048">
        <f t="shared" si="2943"/>
        <v>1991</v>
      </c>
      <c r="K4048">
        <f t="shared" si="2944"/>
        <v>326.82</v>
      </c>
      <c r="L4048">
        <f t="shared" si="2945"/>
        <v>1016</v>
      </c>
      <c r="M4048" t="str">
        <f t="shared" si="2946"/>
        <v>United States</v>
      </c>
      <c r="N4048">
        <f t="shared" si="2947"/>
        <v>0</v>
      </c>
      <c r="O4048" t="str">
        <f t="shared" si="2948"/>
        <v>GTX</v>
      </c>
      <c r="P4048">
        <f t="shared" si="2940"/>
        <v>5482</v>
      </c>
      <c r="Q4048" t="str">
        <f t="shared" si="2941"/>
        <v>Rocco Neubert</v>
      </c>
      <c r="R4048" t="str">
        <f t="shared" si="2942"/>
        <v>East</v>
      </c>
    </row>
    <row r="4049" spans="1:18">
      <c r="A4049" t="s">
        <v>4213</v>
      </c>
      <c r="B4049" t="s">
        <v>19</v>
      </c>
      <c r="C4049" t="s">
        <v>57</v>
      </c>
      <c r="D4049" t="s">
        <v>82</v>
      </c>
      <c r="E4049" t="s">
        <v>52</v>
      </c>
      <c r="F4049" s="1">
        <v>42952</v>
      </c>
      <c r="G4049" s="1">
        <v>43065</v>
      </c>
      <c r="H4049">
        <v>0</v>
      </c>
      <c r="I4049" t="str">
        <f>VLOOKUP(pipeline!D4049,account,2,FALSE)</f>
        <v>retail</v>
      </c>
      <c r="J4049">
        <f t="shared" si="2943"/>
        <v>2001</v>
      </c>
      <c r="K4049">
        <f t="shared" si="2944"/>
        <v>718.62</v>
      </c>
      <c r="L4049">
        <f t="shared" si="2945"/>
        <v>2448</v>
      </c>
      <c r="M4049" t="str">
        <f t="shared" si="2946"/>
        <v>United States</v>
      </c>
      <c r="N4049">
        <f t="shared" si="2947"/>
        <v>0</v>
      </c>
      <c r="O4049" t="str">
        <f t="shared" si="2948"/>
        <v>MG</v>
      </c>
      <c r="P4049">
        <f t="shared" si="2940"/>
        <v>3393</v>
      </c>
      <c r="Q4049" t="str">
        <f t="shared" si="2941"/>
        <v>Dustin Brinkmann</v>
      </c>
      <c r="R4049" t="str">
        <f t="shared" si="2942"/>
        <v>Central</v>
      </c>
    </row>
    <row r="4050" spans="1:18">
      <c r="A4050" t="s">
        <v>4214</v>
      </c>
      <c r="B4050" t="s">
        <v>25</v>
      </c>
      <c r="C4050" t="s">
        <v>58</v>
      </c>
      <c r="D4050" t="s">
        <v>238</v>
      </c>
      <c r="E4050" t="s">
        <v>50</v>
      </c>
      <c r="F4050" s="1">
        <v>42952</v>
      </c>
      <c r="G4050" s="1">
        <v>43089</v>
      </c>
      <c r="H4050">
        <v>1013</v>
      </c>
      <c r="I4050" t="str">
        <f>VLOOKUP(pipeline!D4050,account,2,FALSE)</f>
        <v>marketing</v>
      </c>
      <c r="J4050">
        <f t="shared" ref="J4050:J4061" si="2949">VLOOKUP(D4050,account,3,FALSE)</f>
        <v>2012</v>
      </c>
      <c r="K4050">
        <f t="shared" ref="K4050:K4061" si="2950">VLOOKUP(D4050,account,4,FALSE)</f>
        <v>45.39</v>
      </c>
      <c r="L4050">
        <f t="shared" ref="L4050:L4061" si="2951">VLOOKUP(D4050,account,5,FALSE)</f>
        <v>100</v>
      </c>
      <c r="M4050" t="str">
        <f t="shared" ref="M4050:M4061" si="2952">VLOOKUP(D4050,account,6,FALSE)</f>
        <v>United States</v>
      </c>
      <c r="N4050" t="str">
        <f t="shared" ref="N4050:N4061" si="2953">VLOOKUP(D4050,accounts,7,FALSE)</f>
        <v>Inity</v>
      </c>
      <c r="O4050" t="str">
        <f t="shared" ref="O4050:O4061" si="2954">VLOOKUP(C4050,products,2,FALSE)</f>
        <v>GTX</v>
      </c>
      <c r="P4050">
        <f t="shared" ref="P4050:P4061" si="2955">VLOOKUP(C4050,products,3,FALSE)</f>
        <v>1096</v>
      </c>
      <c r="Q4050" t="str">
        <f t="shared" ref="Q4050:Q4061" si="2956">VLOOKUP(B4050,sales,2,FALSE)</f>
        <v>Melvin Marxen</v>
      </c>
      <c r="R4050" t="str">
        <f t="shared" ref="R4050:R4061" si="2957">VLOOKUP(B4050,sales,3,FALSE)</f>
        <v>Central</v>
      </c>
    </row>
    <row r="4051" spans="1:18">
      <c r="A4051" t="s">
        <v>4215</v>
      </c>
      <c r="B4051" t="s">
        <v>34</v>
      </c>
      <c r="C4051" t="s">
        <v>55</v>
      </c>
      <c r="D4051" t="s">
        <v>277</v>
      </c>
      <c r="E4051" t="s">
        <v>50</v>
      </c>
      <c r="F4051" s="1">
        <v>42952</v>
      </c>
      <c r="G4051" s="1">
        <v>43089</v>
      </c>
      <c r="H4051">
        <v>573</v>
      </c>
      <c r="I4051" t="str">
        <f>VLOOKUP(pipeline!D4051,account,2,FALSE)</f>
        <v>retail</v>
      </c>
      <c r="J4051">
        <f t="shared" si="2949"/>
        <v>2005</v>
      </c>
      <c r="K4051">
        <f t="shared" si="2950"/>
        <v>2261.05</v>
      </c>
      <c r="L4051">
        <f t="shared" si="2951"/>
        <v>3851</v>
      </c>
      <c r="M4051" t="str">
        <f t="shared" si="2952"/>
        <v>United States</v>
      </c>
      <c r="N4051">
        <f t="shared" si="2953"/>
        <v>0</v>
      </c>
      <c r="O4051" t="str">
        <f t="shared" si="2954"/>
        <v>GTX</v>
      </c>
      <c r="P4051">
        <f t="shared" si="2955"/>
        <v>550</v>
      </c>
      <c r="Q4051" t="str">
        <f t="shared" si="2956"/>
        <v>Rocco Neubert</v>
      </c>
      <c r="R4051" t="str">
        <f t="shared" si="2957"/>
        <v>East</v>
      </c>
    </row>
    <row r="4052" spans="1:18">
      <c r="A4052" t="s">
        <v>4216</v>
      </c>
      <c r="B4052" t="s">
        <v>34</v>
      </c>
      <c r="C4052" t="s">
        <v>55</v>
      </c>
      <c r="D4052" t="s">
        <v>294</v>
      </c>
      <c r="E4052" t="s">
        <v>50</v>
      </c>
      <c r="F4052" s="1">
        <v>42952</v>
      </c>
      <c r="G4052" s="1">
        <v>43073</v>
      </c>
      <c r="H4052">
        <v>535</v>
      </c>
      <c r="I4052" t="str">
        <f>VLOOKUP(pipeline!D4052,account,2,FALSE)</f>
        <v>retail</v>
      </c>
      <c r="J4052">
        <f t="shared" si="2949"/>
        <v>2010</v>
      </c>
      <c r="K4052">
        <f t="shared" si="2950"/>
        <v>71.12</v>
      </c>
      <c r="L4052">
        <f t="shared" si="2951"/>
        <v>144</v>
      </c>
      <c r="M4052" t="str">
        <f t="shared" si="2952"/>
        <v>United States</v>
      </c>
      <c r="N4052">
        <f t="shared" si="2953"/>
        <v>0</v>
      </c>
      <c r="O4052" t="str">
        <f t="shared" si="2954"/>
        <v>GTX</v>
      </c>
      <c r="P4052">
        <f t="shared" si="2955"/>
        <v>550</v>
      </c>
      <c r="Q4052" t="str">
        <f t="shared" si="2956"/>
        <v>Rocco Neubert</v>
      </c>
      <c r="R4052" t="str">
        <f t="shared" si="2957"/>
        <v>East</v>
      </c>
    </row>
    <row r="4053" spans="1:18">
      <c r="A4053" t="s">
        <v>4217</v>
      </c>
      <c r="B4053" t="s">
        <v>13</v>
      </c>
      <c r="C4053" t="s">
        <v>56</v>
      </c>
      <c r="D4053" t="s">
        <v>180</v>
      </c>
      <c r="E4053" t="s">
        <v>53</v>
      </c>
      <c r="F4053" s="1">
        <v>42952</v>
      </c>
      <c r="I4053" t="str">
        <f>VLOOKUP(pipeline!D4053,account,2,FALSE)</f>
        <v>medical</v>
      </c>
      <c r="J4053">
        <f t="shared" si="2949"/>
        <v>1991</v>
      </c>
      <c r="K4053">
        <f t="shared" si="2950"/>
        <v>326.82</v>
      </c>
      <c r="L4053">
        <f t="shared" si="2951"/>
        <v>1016</v>
      </c>
      <c r="M4053" t="str">
        <f t="shared" si="2952"/>
        <v>United States</v>
      </c>
      <c r="N4053">
        <f t="shared" si="2953"/>
        <v>0</v>
      </c>
      <c r="O4053" t="str">
        <f t="shared" si="2954"/>
        <v>MG</v>
      </c>
      <c r="P4053">
        <f t="shared" si="2955"/>
        <v>55</v>
      </c>
      <c r="Q4053" t="str">
        <f t="shared" si="2956"/>
        <v>Celia Rouche</v>
      </c>
      <c r="R4053" t="str">
        <f t="shared" si="2957"/>
        <v>West</v>
      </c>
    </row>
    <row r="4054" spans="1:18">
      <c r="A4054" t="s">
        <v>4218</v>
      </c>
      <c r="B4054" t="s">
        <v>13</v>
      </c>
      <c r="C4054" t="s">
        <v>57</v>
      </c>
      <c r="D4054" t="s">
        <v>112</v>
      </c>
      <c r="E4054" t="s">
        <v>52</v>
      </c>
      <c r="F4054" s="1">
        <v>42952</v>
      </c>
      <c r="G4054" s="1">
        <v>43068</v>
      </c>
      <c r="H4054">
        <v>0</v>
      </c>
      <c r="I4054" t="str">
        <f>VLOOKUP(pipeline!D4054,account,2,FALSE)</f>
        <v>retail</v>
      </c>
      <c r="J4054">
        <f t="shared" si="2949"/>
        <v>1990</v>
      </c>
      <c r="K4054">
        <f t="shared" si="2950"/>
        <v>4968.91</v>
      </c>
      <c r="L4054">
        <f t="shared" si="2951"/>
        <v>7523</v>
      </c>
      <c r="M4054" t="str">
        <f t="shared" si="2952"/>
        <v>United States</v>
      </c>
      <c r="N4054">
        <f t="shared" si="2953"/>
        <v>0</v>
      </c>
      <c r="O4054" t="str">
        <f t="shared" si="2954"/>
        <v>MG</v>
      </c>
      <c r="P4054">
        <f t="shared" si="2955"/>
        <v>3393</v>
      </c>
      <c r="Q4054" t="str">
        <f t="shared" si="2956"/>
        <v>Celia Rouche</v>
      </c>
      <c r="R4054" t="str">
        <f t="shared" si="2957"/>
        <v>West</v>
      </c>
    </row>
    <row r="4055" spans="1:18">
      <c r="A4055" t="s">
        <v>4219</v>
      </c>
      <c r="B4055" t="s">
        <v>39</v>
      </c>
      <c r="C4055" t="s">
        <v>59</v>
      </c>
      <c r="D4055" t="s">
        <v>214</v>
      </c>
      <c r="E4055" t="s">
        <v>53</v>
      </c>
      <c r="F4055" s="1">
        <v>42952</v>
      </c>
      <c r="I4055" t="str">
        <f>VLOOKUP(pipeline!D4055,account,2,FALSE)</f>
        <v>medical</v>
      </c>
      <c r="J4055">
        <f t="shared" si="2949"/>
        <v>1999</v>
      </c>
      <c r="K4055">
        <f t="shared" si="2950"/>
        <v>251.41</v>
      </c>
      <c r="L4055">
        <f t="shared" si="2951"/>
        <v>495</v>
      </c>
      <c r="M4055" t="str">
        <f t="shared" si="2952"/>
        <v>United States</v>
      </c>
      <c r="N4055">
        <f t="shared" si="2953"/>
        <v>0</v>
      </c>
      <c r="O4055" t="str">
        <f t="shared" si="2954"/>
        <v>GTX</v>
      </c>
      <c r="P4055">
        <f t="shared" si="2955"/>
        <v>5482</v>
      </c>
      <c r="Q4055" t="str">
        <f t="shared" si="2956"/>
        <v>Summer Sewald</v>
      </c>
      <c r="R4055" t="str">
        <f t="shared" si="2957"/>
        <v>West</v>
      </c>
    </row>
    <row r="4056" spans="1:18">
      <c r="A4056" t="s">
        <v>4220</v>
      </c>
      <c r="B4056" t="s">
        <v>21</v>
      </c>
      <c r="C4056" t="s">
        <v>58</v>
      </c>
      <c r="D4056" t="s">
        <v>226</v>
      </c>
      <c r="E4056" t="s">
        <v>50</v>
      </c>
      <c r="F4056" s="1">
        <v>42952</v>
      </c>
      <c r="G4056" s="1">
        <v>43041</v>
      </c>
      <c r="H4056">
        <v>1080</v>
      </c>
      <c r="I4056" t="str">
        <f>VLOOKUP(pipeline!D4056,account,2,FALSE)</f>
        <v>medical</v>
      </c>
      <c r="J4056">
        <f t="shared" si="2949"/>
        <v>2017</v>
      </c>
      <c r="K4056">
        <f t="shared" si="2950"/>
        <v>4.54</v>
      </c>
      <c r="L4056">
        <f t="shared" si="2951"/>
        <v>9</v>
      </c>
      <c r="M4056" t="str">
        <f t="shared" si="2952"/>
        <v>United States</v>
      </c>
      <c r="N4056">
        <f t="shared" si="2953"/>
        <v>0</v>
      </c>
      <c r="O4056" t="str">
        <f t="shared" si="2954"/>
        <v>GTX</v>
      </c>
      <c r="P4056">
        <f t="shared" si="2955"/>
        <v>1096</v>
      </c>
      <c r="Q4056" t="str">
        <f t="shared" si="2956"/>
        <v>Dustin Brinkmann</v>
      </c>
      <c r="R4056" t="str">
        <f t="shared" si="2957"/>
        <v>Central</v>
      </c>
    </row>
    <row r="4057" spans="1:18">
      <c r="A4057" t="s">
        <v>4221</v>
      </c>
      <c r="B4057" t="s">
        <v>28</v>
      </c>
      <c r="C4057" t="s">
        <v>55</v>
      </c>
      <c r="D4057" t="s">
        <v>158</v>
      </c>
      <c r="E4057" t="s">
        <v>50</v>
      </c>
      <c r="F4057" s="1">
        <v>42952</v>
      </c>
      <c r="G4057" s="1">
        <v>43083</v>
      </c>
      <c r="H4057">
        <v>609</v>
      </c>
      <c r="I4057" t="str">
        <f>VLOOKUP(pipeline!D4057,account,2,FALSE)</f>
        <v>finance</v>
      </c>
      <c r="J4057">
        <f t="shared" si="2949"/>
        <v>2006</v>
      </c>
      <c r="K4057">
        <f t="shared" si="2950"/>
        <v>1102.43</v>
      </c>
      <c r="L4057">
        <f t="shared" si="2951"/>
        <v>1759</v>
      </c>
      <c r="M4057" t="str">
        <f t="shared" si="2952"/>
        <v>United States</v>
      </c>
      <c r="N4057">
        <f t="shared" si="2953"/>
        <v>0</v>
      </c>
      <c r="O4057" t="str">
        <f t="shared" si="2954"/>
        <v>GTX</v>
      </c>
      <c r="P4057">
        <f t="shared" si="2955"/>
        <v>550</v>
      </c>
      <c r="Q4057" t="str">
        <f t="shared" si="2956"/>
        <v>Melvin Marxen</v>
      </c>
      <c r="R4057" t="str">
        <f t="shared" si="2957"/>
        <v>Central</v>
      </c>
    </row>
    <row r="4058" spans="1:18">
      <c r="A4058" t="s">
        <v>4222</v>
      </c>
      <c r="B4058" t="s">
        <v>22</v>
      </c>
      <c r="C4058" t="s">
        <v>55</v>
      </c>
      <c r="D4058" t="s">
        <v>350</v>
      </c>
      <c r="E4058" t="s">
        <v>53</v>
      </c>
      <c r="F4058" s="1">
        <v>42952</v>
      </c>
      <c r="I4058" t="str">
        <f>VLOOKUP(pipeline!D4058,account,2,FALSE)</f>
        <v>technolgy</v>
      </c>
      <c r="J4058">
        <f t="shared" si="2949"/>
        <v>2011</v>
      </c>
      <c r="K4058">
        <f t="shared" si="2950"/>
        <v>40.79</v>
      </c>
      <c r="L4058">
        <f t="shared" si="2951"/>
        <v>142</v>
      </c>
      <c r="M4058" t="str">
        <f t="shared" si="2952"/>
        <v>China</v>
      </c>
      <c r="N4058">
        <f t="shared" si="2953"/>
        <v>0</v>
      </c>
      <c r="O4058" t="str">
        <f t="shared" si="2954"/>
        <v>GTX</v>
      </c>
      <c r="P4058">
        <f t="shared" si="2955"/>
        <v>550</v>
      </c>
      <c r="Q4058" t="str">
        <f t="shared" si="2956"/>
        <v>Dustin Brinkmann</v>
      </c>
      <c r="R4058" t="str">
        <f t="shared" si="2957"/>
        <v>Central</v>
      </c>
    </row>
    <row r="4059" spans="1:18">
      <c r="A4059" t="s">
        <v>4223</v>
      </c>
      <c r="B4059" t="s">
        <v>22</v>
      </c>
      <c r="C4059" t="s">
        <v>58</v>
      </c>
      <c r="D4059" t="s">
        <v>108</v>
      </c>
      <c r="E4059" t="s">
        <v>53</v>
      </c>
      <c r="F4059" s="1">
        <v>42952</v>
      </c>
      <c r="I4059" t="str">
        <f>VLOOKUP(pipeline!D4059,account,2,FALSE)</f>
        <v>telecommunications</v>
      </c>
      <c r="J4059">
        <f t="shared" si="2949"/>
        <v>1988</v>
      </c>
      <c r="K4059">
        <f t="shared" si="2950"/>
        <v>5266.09</v>
      </c>
      <c r="L4059">
        <f t="shared" si="2951"/>
        <v>8595</v>
      </c>
      <c r="M4059" t="str">
        <f t="shared" si="2952"/>
        <v>United States</v>
      </c>
      <c r="N4059" t="str">
        <f t="shared" si="2953"/>
        <v>Sonron</v>
      </c>
      <c r="O4059" t="str">
        <f t="shared" si="2954"/>
        <v>GTX</v>
      </c>
      <c r="P4059">
        <f t="shared" si="2955"/>
        <v>1096</v>
      </c>
      <c r="Q4059" t="str">
        <f t="shared" si="2956"/>
        <v>Dustin Brinkmann</v>
      </c>
      <c r="R4059" t="str">
        <f t="shared" si="2957"/>
        <v>Central</v>
      </c>
    </row>
    <row r="4060" spans="1:18">
      <c r="A4060" t="s">
        <v>4224</v>
      </c>
      <c r="B4060" t="s">
        <v>22</v>
      </c>
      <c r="C4060" t="s">
        <v>55</v>
      </c>
      <c r="D4060" t="s">
        <v>97</v>
      </c>
      <c r="E4060" t="s">
        <v>52</v>
      </c>
      <c r="F4060" s="1">
        <v>42952</v>
      </c>
      <c r="G4060" s="1">
        <v>43050</v>
      </c>
      <c r="H4060">
        <v>0</v>
      </c>
      <c r="I4060" t="str">
        <f>VLOOKUP(pipeline!D4060,account,2,FALSE)</f>
        <v>medical</v>
      </c>
      <c r="J4060">
        <f t="shared" si="2949"/>
        <v>2012</v>
      </c>
      <c r="K4060">
        <f t="shared" si="2950"/>
        <v>587.34</v>
      </c>
      <c r="L4060">
        <f t="shared" si="2951"/>
        <v>1356</v>
      </c>
      <c r="M4060" t="str">
        <f t="shared" si="2952"/>
        <v>Philipines</v>
      </c>
      <c r="N4060">
        <f t="shared" si="2953"/>
        <v>0</v>
      </c>
      <c r="O4060" t="str">
        <f t="shared" si="2954"/>
        <v>GTX</v>
      </c>
      <c r="P4060">
        <f t="shared" si="2955"/>
        <v>550</v>
      </c>
      <c r="Q4060" t="str">
        <f t="shared" si="2956"/>
        <v>Dustin Brinkmann</v>
      </c>
      <c r="R4060" t="str">
        <f t="shared" si="2957"/>
        <v>Central</v>
      </c>
    </row>
    <row r="4061" spans="1:18">
      <c r="A4061" t="s">
        <v>4225</v>
      </c>
      <c r="B4061" t="s">
        <v>22</v>
      </c>
      <c r="C4061" t="s">
        <v>56</v>
      </c>
      <c r="D4061" t="s">
        <v>238</v>
      </c>
      <c r="E4061" t="s">
        <v>52</v>
      </c>
      <c r="F4061" s="1">
        <v>42952</v>
      </c>
      <c r="G4061" s="1">
        <v>42962</v>
      </c>
      <c r="H4061">
        <v>0</v>
      </c>
      <c r="I4061" t="str">
        <f>VLOOKUP(pipeline!D4061,account,2,FALSE)</f>
        <v>marketing</v>
      </c>
      <c r="J4061">
        <f t="shared" si="2949"/>
        <v>2012</v>
      </c>
      <c r="K4061">
        <f t="shared" si="2950"/>
        <v>45.39</v>
      </c>
      <c r="L4061">
        <f t="shared" si="2951"/>
        <v>100</v>
      </c>
      <c r="M4061" t="str">
        <f t="shared" si="2952"/>
        <v>United States</v>
      </c>
      <c r="N4061" t="str">
        <f t="shared" si="2953"/>
        <v>Inity</v>
      </c>
      <c r="O4061" t="str">
        <f t="shared" si="2954"/>
        <v>MG</v>
      </c>
      <c r="P4061">
        <f t="shared" si="2955"/>
        <v>55</v>
      </c>
      <c r="Q4061" t="str">
        <f t="shared" si="2956"/>
        <v>Dustin Brinkmann</v>
      </c>
      <c r="R4061" t="str">
        <f t="shared" si="2957"/>
        <v>Central</v>
      </c>
    </row>
    <row r="4062" spans="1:18">
      <c r="A4062" t="s">
        <v>4226</v>
      </c>
      <c r="B4062" t="s">
        <v>23</v>
      </c>
      <c r="C4062" t="s">
        <v>57</v>
      </c>
      <c r="D4062" t="s">
        <v>141</v>
      </c>
      <c r="E4062" t="s">
        <v>52</v>
      </c>
      <c r="F4062" s="1">
        <v>42952</v>
      </c>
      <c r="G4062" s="1">
        <v>43047</v>
      </c>
      <c r="H4062">
        <v>0</v>
      </c>
      <c r="I4062" t="str">
        <f>VLOOKUP(pipeline!D4062,account,2,FALSE)</f>
        <v>telecommunications</v>
      </c>
      <c r="J4062">
        <f>VLOOKUP(D4062,account,3,FALSE)</f>
        <v>2007</v>
      </c>
      <c r="K4062">
        <f>VLOOKUP(D4062,account,4,FALSE)</f>
        <v>86.68</v>
      </c>
      <c r="L4062">
        <f>VLOOKUP(D4062,account,5,FALSE)</f>
        <v>187</v>
      </c>
      <c r="M4062" t="str">
        <f>VLOOKUP(D4062,account,6,FALSE)</f>
        <v>United States</v>
      </c>
      <c r="N4062" t="str">
        <f>VLOOKUP(D4062,accounts,7,FALSE)</f>
        <v>Sonron</v>
      </c>
      <c r="O4062" t="str">
        <f>VLOOKUP(C4062,products,2,FALSE)</f>
        <v>MG</v>
      </c>
      <c r="P4062">
        <f>VLOOKUP(C4062,products,3,FALSE)</f>
        <v>3393</v>
      </c>
      <c r="Q4062" t="str">
        <f>VLOOKUP(B4062,sales,2,FALSE)</f>
        <v>Dustin Brinkmann</v>
      </c>
      <c r="R4062" t="str">
        <f>VLOOKUP(B4062,sales,3,FALSE)</f>
        <v>Central</v>
      </c>
    </row>
    <row r="4063" spans="1:18">
      <c r="A4063" t="s">
        <v>4227</v>
      </c>
      <c r="B4063" t="s">
        <v>23</v>
      </c>
      <c r="C4063" t="s">
        <v>55</v>
      </c>
      <c r="D4063" t="s">
        <v>155</v>
      </c>
      <c r="E4063" t="s">
        <v>50</v>
      </c>
      <c r="F4063" s="1">
        <v>42952</v>
      </c>
      <c r="G4063" s="1">
        <v>43048</v>
      </c>
      <c r="H4063">
        <v>563</v>
      </c>
      <c r="I4063" t="str">
        <f>VLOOKUP(pipeline!D4063,account,2,FALSE)</f>
        <v>technolgy</v>
      </c>
      <c r="J4063">
        <f>VLOOKUP(D4063,account,3,FALSE)</f>
        <v>1983</v>
      </c>
      <c r="K4063">
        <f>VLOOKUP(D4063,account,4,FALSE)</f>
        <v>1008.06</v>
      </c>
      <c r="L4063">
        <f>VLOOKUP(D4063,account,5,FALSE)</f>
        <v>1238</v>
      </c>
      <c r="M4063" t="str">
        <f>VLOOKUP(D4063,account,6,FALSE)</f>
        <v>United States</v>
      </c>
      <c r="N4063">
        <f>VLOOKUP(D4063,accounts,7,FALSE)</f>
        <v>0</v>
      </c>
      <c r="O4063" t="str">
        <f>VLOOKUP(C4063,products,2,FALSE)</f>
        <v>GTX</v>
      </c>
      <c r="P4063">
        <f>VLOOKUP(C4063,products,3,FALSE)</f>
        <v>550</v>
      </c>
      <c r="Q4063" t="str">
        <f>VLOOKUP(B4063,sales,2,FALSE)</f>
        <v>Dustin Brinkmann</v>
      </c>
      <c r="R4063" t="str">
        <f>VLOOKUP(B4063,sales,3,FALSE)</f>
        <v>Central</v>
      </c>
    </row>
    <row r="4064" spans="1:18">
      <c r="A4064" t="s">
        <v>4228</v>
      </c>
      <c r="B4064" t="s">
        <v>17</v>
      </c>
      <c r="C4064" t="s">
        <v>57</v>
      </c>
      <c r="D4064" t="s">
        <v>216</v>
      </c>
      <c r="E4064" t="s">
        <v>53</v>
      </c>
      <c r="F4064" s="1">
        <v>42952</v>
      </c>
      <c r="I4064" t="str">
        <f>VLOOKUP(pipeline!D4064,account,2,FALSE)</f>
        <v>entertainment</v>
      </c>
      <c r="J4064">
        <f>VLOOKUP(D4064,account,3,FALSE)</f>
        <v>1998</v>
      </c>
      <c r="K4064">
        <f>VLOOKUP(D4064,account,4,FALSE)</f>
        <v>217.87</v>
      </c>
      <c r="L4064">
        <f>VLOOKUP(D4064,account,5,FALSE)</f>
        <v>551</v>
      </c>
      <c r="M4064" t="str">
        <f>VLOOKUP(D4064,account,6,FALSE)</f>
        <v>United States</v>
      </c>
      <c r="N4064">
        <f>VLOOKUP(D4064,accounts,7,FALSE)</f>
        <v>0</v>
      </c>
      <c r="O4064" t="str">
        <f>VLOOKUP(C4064,products,2,FALSE)</f>
        <v>MG</v>
      </c>
      <c r="P4064">
        <f>VLOOKUP(C4064,products,3,FALSE)</f>
        <v>3393</v>
      </c>
      <c r="Q4064" t="str">
        <f>VLOOKUP(B4064,sales,2,FALSE)</f>
        <v>Celia Rouche</v>
      </c>
      <c r="R4064" t="str">
        <f>VLOOKUP(B4064,sales,3,FALSE)</f>
        <v>West</v>
      </c>
    </row>
    <row r="4065" spans="1:18">
      <c r="A4065" t="s">
        <v>4229</v>
      </c>
      <c r="B4065" t="s">
        <v>19</v>
      </c>
      <c r="C4065" t="s">
        <v>56</v>
      </c>
      <c r="D4065" t="s">
        <v>297</v>
      </c>
      <c r="E4065" t="s">
        <v>52</v>
      </c>
      <c r="F4065" s="1">
        <v>42953</v>
      </c>
      <c r="G4065" s="1">
        <v>43068</v>
      </c>
      <c r="H4065">
        <v>0</v>
      </c>
      <c r="I4065" t="str">
        <f>VLOOKUP(pipeline!D4065,account,2,FALSE)</f>
        <v>medical</v>
      </c>
      <c r="J4065">
        <f>VLOOKUP(D4065,account,3,FALSE)</f>
        <v>1986</v>
      </c>
      <c r="K4065">
        <f>VLOOKUP(D4065,account,4,FALSE)</f>
        <v>647.18</v>
      </c>
      <c r="L4065">
        <f>VLOOKUP(D4065,account,5,FALSE)</f>
        <v>1185</v>
      </c>
      <c r="M4065" t="str">
        <f>VLOOKUP(D4065,account,6,FALSE)</f>
        <v>Kenya</v>
      </c>
      <c r="N4065">
        <f>VLOOKUP(D4065,accounts,7,FALSE)</f>
        <v>0</v>
      </c>
      <c r="O4065" t="str">
        <f>VLOOKUP(C4065,products,2,FALSE)</f>
        <v>MG</v>
      </c>
      <c r="P4065">
        <f>VLOOKUP(C4065,products,3,FALSE)</f>
        <v>55</v>
      </c>
      <c r="Q4065" t="str">
        <f>VLOOKUP(B4065,sales,2,FALSE)</f>
        <v>Dustin Brinkmann</v>
      </c>
      <c r="R4065" t="str">
        <f>VLOOKUP(B4065,sales,3,FALSE)</f>
        <v>Central</v>
      </c>
    </row>
    <row r="4066" spans="1:18">
      <c r="A4066" t="s">
        <v>4230</v>
      </c>
      <c r="B4066" t="s">
        <v>31</v>
      </c>
      <c r="C4066" t="s">
        <v>56</v>
      </c>
      <c r="D4066" t="s">
        <v>115</v>
      </c>
      <c r="E4066" t="s">
        <v>53</v>
      </c>
      <c r="F4066" s="1">
        <v>42953</v>
      </c>
      <c r="I4066" t="str">
        <f>VLOOKUP(pipeline!D4066,account,2,FALSE)</f>
        <v>finance</v>
      </c>
      <c r="J4066">
        <f t="shared" ref="J4066:J4071" si="2958">VLOOKUP(D4066,account,3,FALSE)</f>
        <v>1993</v>
      </c>
      <c r="K4066">
        <f t="shared" ref="K4066:K4071" si="2959">VLOOKUP(D4066,account,4,FALSE)</f>
        <v>646.1</v>
      </c>
      <c r="L4066">
        <f t="shared" ref="L4066:L4071" si="2960">VLOOKUP(D4066,account,5,FALSE)</f>
        <v>883</v>
      </c>
      <c r="M4066" t="str">
        <f t="shared" ref="M4066:M4071" si="2961">VLOOKUP(D4066,account,6,FALSE)</f>
        <v>United States</v>
      </c>
      <c r="N4066" t="str">
        <f t="shared" ref="N4066:N4071" si="2962">VLOOKUP(D4066,accounts,7,FALSE)</f>
        <v>Golddex</v>
      </c>
      <c r="O4066" t="str">
        <f t="shared" ref="O4066:O4071" si="2963">VLOOKUP(C4066,products,2,FALSE)</f>
        <v>MG</v>
      </c>
      <c r="P4066">
        <f t="shared" ref="P4066:P4071" si="2964">VLOOKUP(C4066,products,3,FALSE)</f>
        <v>55</v>
      </c>
      <c r="Q4066" t="str">
        <f t="shared" ref="Q4066:Q4071" si="2965">VLOOKUP(B4066,sales,2,FALSE)</f>
        <v>Rocco Neubert</v>
      </c>
      <c r="R4066" t="str">
        <f t="shared" ref="R4066:R4071" si="2966">VLOOKUP(B4066,sales,3,FALSE)</f>
        <v>East</v>
      </c>
    </row>
    <row r="4067" spans="1:18">
      <c r="A4067" t="s">
        <v>4231</v>
      </c>
      <c r="B4067" t="s">
        <v>20</v>
      </c>
      <c r="C4067" t="s">
        <v>56</v>
      </c>
      <c r="D4067" t="s">
        <v>442</v>
      </c>
      <c r="E4067" t="s">
        <v>53</v>
      </c>
      <c r="F4067" s="1">
        <v>42953</v>
      </c>
      <c r="I4067" t="str">
        <f>VLOOKUP(pipeline!D4067,account,2,FALSE)</f>
        <v>retail</v>
      </c>
      <c r="J4067">
        <f t="shared" si="2958"/>
        <v>1988</v>
      </c>
      <c r="K4067">
        <f t="shared" si="2959"/>
        <v>1376.8</v>
      </c>
      <c r="L4067">
        <f t="shared" si="2960"/>
        <v>1165</v>
      </c>
      <c r="M4067" t="str">
        <f t="shared" si="2961"/>
        <v>Belgium</v>
      </c>
      <c r="N4067">
        <f t="shared" si="2962"/>
        <v>0</v>
      </c>
      <c r="O4067" t="str">
        <f t="shared" si="2963"/>
        <v>MG</v>
      </c>
      <c r="P4067">
        <f t="shared" si="2964"/>
        <v>55</v>
      </c>
      <c r="Q4067" t="str">
        <f t="shared" si="2965"/>
        <v>Dustin Brinkmann</v>
      </c>
      <c r="R4067" t="str">
        <f t="shared" si="2966"/>
        <v>Central</v>
      </c>
    </row>
    <row r="4068" spans="1:18">
      <c r="A4068" t="s">
        <v>4232</v>
      </c>
      <c r="B4068" t="s">
        <v>7</v>
      </c>
      <c r="C4068" t="s">
        <v>58</v>
      </c>
      <c r="D4068" t="s">
        <v>210</v>
      </c>
      <c r="E4068" t="s">
        <v>52</v>
      </c>
      <c r="F4068" s="1">
        <v>42953</v>
      </c>
      <c r="G4068" s="1">
        <v>43043</v>
      </c>
      <c r="H4068">
        <v>0</v>
      </c>
      <c r="I4068" t="str">
        <f>VLOOKUP(pipeline!D4068,account,2,FALSE)</f>
        <v>technolgy</v>
      </c>
      <c r="J4068">
        <f t="shared" si="2958"/>
        <v>1980</v>
      </c>
      <c r="K4068">
        <f t="shared" si="2959"/>
        <v>7708.38</v>
      </c>
      <c r="L4068">
        <f t="shared" si="2960"/>
        <v>13756</v>
      </c>
      <c r="M4068" t="str">
        <f t="shared" si="2961"/>
        <v>United States</v>
      </c>
      <c r="N4068">
        <f t="shared" si="2962"/>
        <v>0</v>
      </c>
      <c r="O4068" t="str">
        <f t="shared" si="2963"/>
        <v>GTX</v>
      </c>
      <c r="P4068">
        <f t="shared" si="2964"/>
        <v>1096</v>
      </c>
      <c r="Q4068" t="str">
        <f t="shared" si="2965"/>
        <v>Cara Losch</v>
      </c>
      <c r="R4068" t="str">
        <f t="shared" si="2966"/>
        <v>East</v>
      </c>
    </row>
    <row r="4069" spans="1:18">
      <c r="A4069" t="s">
        <v>4233</v>
      </c>
      <c r="B4069" t="s">
        <v>7</v>
      </c>
      <c r="C4069" t="s">
        <v>56</v>
      </c>
      <c r="D4069" t="s">
        <v>627</v>
      </c>
      <c r="E4069" t="s">
        <v>50</v>
      </c>
      <c r="F4069" s="1">
        <v>42953</v>
      </c>
      <c r="G4069" s="1">
        <v>43070</v>
      </c>
      <c r="H4069">
        <v>59</v>
      </c>
      <c r="I4069" t="str">
        <f>VLOOKUP(pipeline!D4069,account,2,FALSE)</f>
        <v>technolgy</v>
      </c>
      <c r="J4069">
        <f t="shared" si="2958"/>
        <v>1993</v>
      </c>
      <c r="K4069">
        <f t="shared" si="2959"/>
        <v>1242.32</v>
      </c>
      <c r="L4069">
        <f t="shared" si="2960"/>
        <v>3027</v>
      </c>
      <c r="M4069" t="str">
        <f t="shared" si="2961"/>
        <v>United States</v>
      </c>
      <c r="N4069" t="str">
        <f t="shared" si="2962"/>
        <v>Acme Corporation</v>
      </c>
      <c r="O4069" t="str">
        <f t="shared" si="2963"/>
        <v>MG</v>
      </c>
      <c r="P4069">
        <f t="shared" si="2964"/>
        <v>55</v>
      </c>
      <c r="Q4069" t="str">
        <f t="shared" si="2965"/>
        <v>Cara Losch</v>
      </c>
      <c r="R4069" t="str">
        <f t="shared" si="2966"/>
        <v>East</v>
      </c>
    </row>
    <row r="4070" spans="1:18">
      <c r="A4070" t="s">
        <v>4234</v>
      </c>
      <c r="B4070" t="s">
        <v>7</v>
      </c>
      <c r="C4070" t="s">
        <v>56</v>
      </c>
      <c r="D4070" t="s">
        <v>218</v>
      </c>
      <c r="E4070" t="s">
        <v>50</v>
      </c>
      <c r="F4070" s="1">
        <v>42953</v>
      </c>
      <c r="G4070" s="1">
        <v>43053</v>
      </c>
      <c r="H4070">
        <v>54</v>
      </c>
      <c r="I4070" t="str">
        <f>VLOOKUP(pipeline!D4070,account,2,FALSE)</f>
        <v>technolgy</v>
      </c>
      <c r="J4070">
        <f t="shared" si="2958"/>
        <v>1992</v>
      </c>
      <c r="K4070">
        <f t="shared" si="2959"/>
        <v>1712.68</v>
      </c>
      <c r="L4070">
        <f t="shared" si="2960"/>
        <v>3194</v>
      </c>
      <c r="M4070" t="str">
        <f t="shared" si="2961"/>
        <v>United States</v>
      </c>
      <c r="N4070" t="str">
        <f t="shared" si="2962"/>
        <v>Acme Corporation</v>
      </c>
      <c r="O4070" t="str">
        <f t="shared" si="2963"/>
        <v>MG</v>
      </c>
      <c r="P4070">
        <f t="shared" si="2964"/>
        <v>55</v>
      </c>
      <c r="Q4070" t="str">
        <f t="shared" si="2965"/>
        <v>Cara Losch</v>
      </c>
      <c r="R4070" t="str">
        <f t="shared" si="2966"/>
        <v>East</v>
      </c>
    </row>
    <row r="4071" spans="1:18">
      <c r="A4071" t="s">
        <v>4235</v>
      </c>
      <c r="B4071" t="s">
        <v>33</v>
      </c>
      <c r="C4071" t="s">
        <v>57</v>
      </c>
      <c r="D4071" t="s">
        <v>218</v>
      </c>
      <c r="E4071" t="s">
        <v>52</v>
      </c>
      <c r="F4071" s="1">
        <v>42953</v>
      </c>
      <c r="G4071" s="1">
        <v>43047</v>
      </c>
      <c r="H4071">
        <v>0</v>
      </c>
      <c r="I4071" t="str">
        <f>VLOOKUP(pipeline!D4071,account,2,FALSE)</f>
        <v>technolgy</v>
      </c>
      <c r="J4071">
        <f t="shared" si="2958"/>
        <v>1992</v>
      </c>
      <c r="K4071">
        <f t="shared" si="2959"/>
        <v>1712.68</v>
      </c>
      <c r="L4071">
        <f t="shared" si="2960"/>
        <v>3194</v>
      </c>
      <c r="M4071" t="str">
        <f t="shared" si="2961"/>
        <v>United States</v>
      </c>
      <c r="N4071" t="str">
        <f t="shared" si="2962"/>
        <v>Acme Corporation</v>
      </c>
      <c r="O4071" t="str">
        <f t="shared" si="2963"/>
        <v>MG</v>
      </c>
      <c r="P4071">
        <f t="shared" si="2964"/>
        <v>3393</v>
      </c>
      <c r="Q4071" t="str">
        <f t="shared" si="2965"/>
        <v>Rocco Neubert</v>
      </c>
      <c r="R4071" t="str">
        <f t="shared" si="2966"/>
        <v>East</v>
      </c>
    </row>
    <row r="4072" spans="1:18">
      <c r="A4072" t="s">
        <v>4236</v>
      </c>
      <c r="B4072" t="s">
        <v>25</v>
      </c>
      <c r="C4072" t="s">
        <v>58</v>
      </c>
      <c r="D4072" t="s">
        <v>82</v>
      </c>
      <c r="E4072" t="s">
        <v>52</v>
      </c>
      <c r="F4072" s="1">
        <v>42953</v>
      </c>
      <c r="G4072" s="1">
        <v>42961</v>
      </c>
      <c r="H4072">
        <v>0</v>
      </c>
      <c r="I4072" t="str">
        <f>VLOOKUP(pipeline!D4072,account,2,FALSE)</f>
        <v>retail</v>
      </c>
      <c r="J4072">
        <f t="shared" ref="J4072:J4077" si="2967">VLOOKUP(D4072,account,3,FALSE)</f>
        <v>2001</v>
      </c>
      <c r="K4072">
        <f t="shared" ref="K4072:K4077" si="2968">VLOOKUP(D4072,account,4,FALSE)</f>
        <v>718.62</v>
      </c>
      <c r="L4072">
        <f t="shared" ref="L4072:L4077" si="2969">VLOOKUP(D4072,account,5,FALSE)</f>
        <v>2448</v>
      </c>
      <c r="M4072" t="str">
        <f t="shared" ref="M4072:M4077" si="2970">VLOOKUP(D4072,account,6,FALSE)</f>
        <v>United States</v>
      </c>
      <c r="N4072">
        <f t="shared" ref="N4072:N4077" si="2971">VLOOKUP(D4072,accounts,7,FALSE)</f>
        <v>0</v>
      </c>
      <c r="O4072" t="str">
        <f t="shared" ref="O4072:O4077" si="2972">VLOOKUP(C4072,products,2,FALSE)</f>
        <v>GTX</v>
      </c>
      <c r="P4072">
        <f t="shared" ref="P4072:P4077" si="2973">VLOOKUP(C4072,products,3,FALSE)</f>
        <v>1096</v>
      </c>
      <c r="Q4072" t="str">
        <f t="shared" ref="Q4072:Q4077" si="2974">VLOOKUP(B4072,sales,2,FALSE)</f>
        <v>Melvin Marxen</v>
      </c>
      <c r="R4072" t="str">
        <f t="shared" ref="R4072:R4077" si="2975">VLOOKUP(B4072,sales,3,FALSE)</f>
        <v>Central</v>
      </c>
    </row>
    <row r="4073" spans="1:18">
      <c r="A4073" t="s">
        <v>4237</v>
      </c>
      <c r="B4073" t="s">
        <v>34</v>
      </c>
      <c r="C4073" t="s">
        <v>57</v>
      </c>
      <c r="D4073" t="s">
        <v>138</v>
      </c>
      <c r="E4073" t="s">
        <v>50</v>
      </c>
      <c r="F4073" s="1">
        <v>42953</v>
      </c>
      <c r="G4073" s="1">
        <v>42958</v>
      </c>
      <c r="H4073">
        <v>3114</v>
      </c>
      <c r="I4073" t="str">
        <f>VLOOKUP(pipeline!D4073,account,2,FALSE)</f>
        <v>marketing</v>
      </c>
      <c r="J4073">
        <f t="shared" si="2967"/>
        <v>1984</v>
      </c>
      <c r="K4073">
        <f t="shared" si="2968"/>
        <v>3027.46</v>
      </c>
      <c r="L4073">
        <f t="shared" si="2969"/>
        <v>9516</v>
      </c>
      <c r="M4073" t="str">
        <f t="shared" si="2970"/>
        <v>Jordan</v>
      </c>
      <c r="N4073">
        <f t="shared" si="2971"/>
        <v>0</v>
      </c>
      <c r="O4073" t="str">
        <f t="shared" si="2972"/>
        <v>MG</v>
      </c>
      <c r="P4073">
        <f t="shared" si="2973"/>
        <v>3393</v>
      </c>
      <c r="Q4073" t="str">
        <f t="shared" si="2974"/>
        <v>Rocco Neubert</v>
      </c>
      <c r="R4073" t="str">
        <f t="shared" si="2975"/>
        <v>East</v>
      </c>
    </row>
    <row r="4074" spans="1:18">
      <c r="A4074" t="s">
        <v>4238</v>
      </c>
      <c r="B4074" t="s">
        <v>13</v>
      </c>
      <c r="C4074" t="s">
        <v>56</v>
      </c>
      <c r="D4074" t="s">
        <v>110</v>
      </c>
      <c r="E4074" t="s">
        <v>50</v>
      </c>
      <c r="F4074" s="1">
        <v>42953</v>
      </c>
      <c r="G4074" s="1">
        <v>42964</v>
      </c>
      <c r="H4074">
        <v>60</v>
      </c>
      <c r="I4074" t="str">
        <f>VLOOKUP(pipeline!D4074,account,2,FALSE)</f>
        <v>telecommunications</v>
      </c>
      <c r="J4074">
        <f t="shared" si="2967"/>
        <v>1994</v>
      </c>
      <c r="K4074">
        <f t="shared" si="2968"/>
        <v>1188.42</v>
      </c>
      <c r="L4074">
        <f t="shared" si="2969"/>
        <v>3015</v>
      </c>
      <c r="M4074" t="str">
        <f t="shared" si="2970"/>
        <v>United States</v>
      </c>
      <c r="N4074">
        <f t="shared" si="2971"/>
        <v>0</v>
      </c>
      <c r="O4074" t="str">
        <f t="shared" si="2972"/>
        <v>MG</v>
      </c>
      <c r="P4074">
        <f t="shared" si="2973"/>
        <v>55</v>
      </c>
      <c r="Q4074" t="str">
        <f t="shared" si="2974"/>
        <v>Celia Rouche</v>
      </c>
      <c r="R4074" t="str">
        <f t="shared" si="2975"/>
        <v>West</v>
      </c>
    </row>
    <row r="4075" spans="1:18">
      <c r="A4075" t="s">
        <v>4239</v>
      </c>
      <c r="B4075" t="s">
        <v>8</v>
      </c>
      <c r="C4075" t="s">
        <v>55</v>
      </c>
      <c r="D4075" t="s">
        <v>381</v>
      </c>
      <c r="E4075" t="s">
        <v>52</v>
      </c>
      <c r="F4075" s="1">
        <v>42953</v>
      </c>
      <c r="G4075" s="1">
        <v>43047</v>
      </c>
      <c r="H4075">
        <v>0</v>
      </c>
      <c r="I4075" t="str">
        <f>VLOOKUP(pipeline!D4075,account,2,FALSE)</f>
        <v>marketing</v>
      </c>
      <c r="J4075">
        <f t="shared" si="2967"/>
        <v>1999</v>
      </c>
      <c r="K4075">
        <f t="shared" si="2968"/>
        <v>1197.44</v>
      </c>
      <c r="L4075">
        <f t="shared" si="2969"/>
        <v>2570</v>
      </c>
      <c r="M4075" t="str">
        <f t="shared" si="2970"/>
        <v>United States</v>
      </c>
      <c r="N4075">
        <f t="shared" si="2971"/>
        <v>0</v>
      </c>
      <c r="O4075" t="str">
        <f t="shared" si="2972"/>
        <v>GTX</v>
      </c>
      <c r="P4075">
        <f t="shared" si="2973"/>
        <v>550</v>
      </c>
      <c r="Q4075" t="str">
        <f t="shared" si="2974"/>
        <v>Cara Losch</v>
      </c>
      <c r="R4075" t="str">
        <f t="shared" si="2975"/>
        <v>East</v>
      </c>
    </row>
    <row r="4076" spans="1:18">
      <c r="A4076" t="s">
        <v>4240</v>
      </c>
      <c r="B4076" t="s">
        <v>8</v>
      </c>
      <c r="C4076" t="s">
        <v>55</v>
      </c>
      <c r="D4076" t="s">
        <v>174</v>
      </c>
      <c r="E4076" t="s">
        <v>50</v>
      </c>
      <c r="F4076" s="1">
        <v>42953</v>
      </c>
      <c r="G4076" s="1">
        <v>42974</v>
      </c>
      <c r="H4076">
        <v>422</v>
      </c>
      <c r="I4076" t="str">
        <f>VLOOKUP(pipeline!D4076,account,2,FALSE)</f>
        <v>software</v>
      </c>
      <c r="J4076">
        <f t="shared" si="2967"/>
        <v>1982</v>
      </c>
      <c r="K4076">
        <f t="shared" si="2968"/>
        <v>11698.03</v>
      </c>
      <c r="L4076">
        <f t="shared" si="2969"/>
        <v>34288</v>
      </c>
      <c r="M4076" t="str">
        <f t="shared" si="2970"/>
        <v>United States</v>
      </c>
      <c r="N4076">
        <f t="shared" si="2971"/>
        <v>0</v>
      </c>
      <c r="O4076" t="str">
        <f t="shared" si="2972"/>
        <v>GTX</v>
      </c>
      <c r="P4076">
        <f t="shared" si="2973"/>
        <v>550</v>
      </c>
      <c r="Q4076" t="str">
        <f t="shared" si="2974"/>
        <v>Cara Losch</v>
      </c>
      <c r="R4076" t="str">
        <f t="shared" si="2975"/>
        <v>East</v>
      </c>
    </row>
    <row r="4077" spans="1:18">
      <c r="A4077" t="s">
        <v>4241</v>
      </c>
      <c r="B4077" t="s">
        <v>8</v>
      </c>
      <c r="C4077" t="s">
        <v>57</v>
      </c>
      <c r="D4077" t="s">
        <v>210</v>
      </c>
      <c r="E4077" t="s">
        <v>50</v>
      </c>
      <c r="F4077" s="1">
        <v>42953</v>
      </c>
      <c r="G4077" s="1">
        <v>42998</v>
      </c>
      <c r="H4077">
        <v>3971</v>
      </c>
      <c r="I4077" t="str">
        <f>VLOOKUP(pipeline!D4077,account,2,FALSE)</f>
        <v>technolgy</v>
      </c>
      <c r="J4077">
        <f t="shared" si="2967"/>
        <v>1980</v>
      </c>
      <c r="K4077">
        <f t="shared" si="2968"/>
        <v>7708.38</v>
      </c>
      <c r="L4077">
        <f t="shared" si="2969"/>
        <v>13756</v>
      </c>
      <c r="M4077" t="str">
        <f t="shared" si="2970"/>
        <v>United States</v>
      </c>
      <c r="N4077">
        <f t="shared" si="2971"/>
        <v>0</v>
      </c>
      <c r="O4077" t="str">
        <f t="shared" si="2972"/>
        <v>MG</v>
      </c>
      <c r="P4077">
        <f t="shared" si="2973"/>
        <v>3393</v>
      </c>
      <c r="Q4077" t="str">
        <f t="shared" si="2974"/>
        <v>Cara Losch</v>
      </c>
      <c r="R4077" t="str">
        <f t="shared" si="2975"/>
        <v>East</v>
      </c>
    </row>
    <row r="4078" spans="1:18">
      <c r="A4078" t="s">
        <v>4242</v>
      </c>
      <c r="B4078" t="s">
        <v>38</v>
      </c>
      <c r="C4078" t="s">
        <v>58</v>
      </c>
      <c r="D4078" t="s">
        <v>205</v>
      </c>
      <c r="E4078" t="s">
        <v>52</v>
      </c>
      <c r="F4078" s="1">
        <v>42953</v>
      </c>
      <c r="G4078" s="1">
        <v>43043</v>
      </c>
      <c r="H4078">
        <v>0</v>
      </c>
      <c r="I4078" t="str">
        <f>VLOOKUP(pipeline!D4078,account,2,FALSE)</f>
        <v>telecommunications</v>
      </c>
      <c r="J4078">
        <f t="shared" ref="J4078:J4083" si="2976">VLOOKUP(D4078,account,3,FALSE)</f>
        <v>1995</v>
      </c>
      <c r="K4078">
        <f t="shared" ref="K4078:K4083" si="2977">VLOOKUP(D4078,account,4,FALSE)</f>
        <v>1825.82</v>
      </c>
      <c r="L4078">
        <f t="shared" ref="L4078:L4083" si="2978">VLOOKUP(D4078,account,5,FALSE)</f>
        <v>5595</v>
      </c>
      <c r="M4078" t="str">
        <f t="shared" ref="M4078:M4083" si="2979">VLOOKUP(D4078,account,6,FALSE)</f>
        <v>United States</v>
      </c>
      <c r="N4078" t="str">
        <f t="shared" ref="N4078:N4083" si="2980">VLOOKUP(D4078,accounts,7,FALSE)</f>
        <v>Sonron</v>
      </c>
      <c r="O4078" t="str">
        <f t="shared" ref="O4078:O4083" si="2981">VLOOKUP(C4078,products,2,FALSE)</f>
        <v>GTX</v>
      </c>
      <c r="P4078">
        <f t="shared" ref="P4078:P4083" si="2982">VLOOKUP(C4078,products,3,FALSE)</f>
        <v>1096</v>
      </c>
      <c r="Q4078" t="str">
        <f t="shared" ref="Q4078:Q4083" si="2983">VLOOKUP(B4078,sales,2,FALSE)</f>
        <v>Summer Sewald</v>
      </c>
      <c r="R4078" t="str">
        <f t="shared" ref="R4078:R4083" si="2984">VLOOKUP(B4078,sales,3,FALSE)</f>
        <v>West</v>
      </c>
    </row>
    <row r="4079" spans="1:18">
      <c r="A4079" t="s">
        <v>4243</v>
      </c>
      <c r="B4079" t="s">
        <v>38</v>
      </c>
      <c r="C4079" t="s">
        <v>55</v>
      </c>
      <c r="D4079" t="s">
        <v>210</v>
      </c>
      <c r="E4079" t="s">
        <v>50</v>
      </c>
      <c r="F4079" s="1">
        <v>42953</v>
      </c>
      <c r="G4079" s="1">
        <v>43087</v>
      </c>
      <c r="H4079">
        <v>510</v>
      </c>
      <c r="I4079" t="str">
        <f>VLOOKUP(pipeline!D4079,account,2,FALSE)</f>
        <v>technolgy</v>
      </c>
      <c r="J4079">
        <f t="shared" si="2976"/>
        <v>1980</v>
      </c>
      <c r="K4079">
        <f t="shared" si="2977"/>
        <v>7708.38</v>
      </c>
      <c r="L4079">
        <f t="shared" si="2978"/>
        <v>13756</v>
      </c>
      <c r="M4079" t="str">
        <f t="shared" si="2979"/>
        <v>United States</v>
      </c>
      <c r="N4079">
        <f t="shared" si="2980"/>
        <v>0</v>
      </c>
      <c r="O4079" t="str">
        <f t="shared" si="2981"/>
        <v>GTX</v>
      </c>
      <c r="P4079">
        <f t="shared" si="2982"/>
        <v>550</v>
      </c>
      <c r="Q4079" t="str">
        <f t="shared" si="2983"/>
        <v>Summer Sewald</v>
      </c>
      <c r="R4079" t="str">
        <f t="shared" si="2984"/>
        <v>West</v>
      </c>
    </row>
    <row r="4080" spans="1:18">
      <c r="A4080" t="s">
        <v>4244</v>
      </c>
      <c r="B4080" t="s">
        <v>38</v>
      </c>
      <c r="C4080" t="s">
        <v>57</v>
      </c>
      <c r="D4080" t="s">
        <v>106</v>
      </c>
      <c r="E4080" t="s">
        <v>50</v>
      </c>
      <c r="F4080" s="1">
        <v>42953</v>
      </c>
      <c r="G4080" s="1">
        <v>43058</v>
      </c>
      <c r="H4080">
        <v>4032</v>
      </c>
      <c r="I4080" t="str">
        <f>VLOOKUP(pipeline!D4080,account,2,FALSE)</f>
        <v>software</v>
      </c>
      <c r="J4080">
        <f t="shared" si="2976"/>
        <v>1996</v>
      </c>
      <c r="K4080">
        <f t="shared" si="2977"/>
        <v>6354.87</v>
      </c>
      <c r="L4080">
        <f t="shared" si="2978"/>
        <v>16780</v>
      </c>
      <c r="M4080" t="str">
        <f t="shared" si="2979"/>
        <v>United States</v>
      </c>
      <c r="N4080" t="str">
        <f t="shared" si="2980"/>
        <v>Bubba Gump</v>
      </c>
      <c r="O4080" t="str">
        <f t="shared" si="2981"/>
        <v>MG</v>
      </c>
      <c r="P4080">
        <f t="shared" si="2982"/>
        <v>3393</v>
      </c>
      <c r="Q4080" t="str">
        <f t="shared" si="2983"/>
        <v>Summer Sewald</v>
      </c>
      <c r="R4080" t="str">
        <f t="shared" si="2984"/>
        <v>West</v>
      </c>
    </row>
    <row r="4081" spans="1:18">
      <c r="A4081" t="s">
        <v>4245</v>
      </c>
      <c r="B4081" t="s">
        <v>21</v>
      </c>
      <c r="C4081" t="s">
        <v>57</v>
      </c>
      <c r="D4081" t="s">
        <v>221</v>
      </c>
      <c r="E4081" t="s">
        <v>53</v>
      </c>
      <c r="F4081" s="1">
        <v>42953</v>
      </c>
      <c r="I4081" t="str">
        <f>VLOOKUP(pipeline!D4081,account,2,FALSE)</f>
        <v>technolgy</v>
      </c>
      <c r="J4081">
        <f t="shared" si="2976"/>
        <v>2000</v>
      </c>
      <c r="K4081">
        <f t="shared" si="2977"/>
        <v>1223.72</v>
      </c>
      <c r="L4081">
        <f t="shared" si="2978"/>
        <v>2497</v>
      </c>
      <c r="M4081" t="str">
        <f t="shared" si="2979"/>
        <v>Norway</v>
      </c>
      <c r="N4081">
        <f t="shared" si="2980"/>
        <v>0</v>
      </c>
      <c r="O4081" t="str">
        <f t="shared" si="2981"/>
        <v>MG</v>
      </c>
      <c r="P4081">
        <f t="shared" si="2982"/>
        <v>3393</v>
      </c>
      <c r="Q4081" t="str">
        <f t="shared" si="2983"/>
        <v>Dustin Brinkmann</v>
      </c>
      <c r="R4081" t="str">
        <f t="shared" si="2984"/>
        <v>Central</v>
      </c>
    </row>
    <row r="4082" spans="1:18">
      <c r="A4082" t="s">
        <v>4246</v>
      </c>
      <c r="B4082" t="s">
        <v>21</v>
      </c>
      <c r="C4082" t="s">
        <v>55</v>
      </c>
      <c r="D4082" t="s">
        <v>208</v>
      </c>
      <c r="E4082" t="s">
        <v>52</v>
      </c>
      <c r="F4082" s="1">
        <v>42953</v>
      </c>
      <c r="G4082" s="1">
        <v>43079</v>
      </c>
      <c r="H4082">
        <v>0</v>
      </c>
      <c r="I4082" t="str">
        <f>VLOOKUP(pipeline!D4082,account,2,FALSE)</f>
        <v>software</v>
      </c>
      <c r="J4082">
        <f t="shared" si="2976"/>
        <v>1982</v>
      </c>
      <c r="K4082">
        <f t="shared" si="2977"/>
        <v>4618</v>
      </c>
      <c r="L4082">
        <f t="shared" si="2978"/>
        <v>10083</v>
      </c>
      <c r="M4082" t="str">
        <f t="shared" si="2979"/>
        <v>United States</v>
      </c>
      <c r="N4082">
        <f t="shared" si="2980"/>
        <v>0</v>
      </c>
      <c r="O4082" t="str">
        <f t="shared" si="2981"/>
        <v>GTX</v>
      </c>
      <c r="P4082">
        <f t="shared" si="2982"/>
        <v>550</v>
      </c>
      <c r="Q4082" t="str">
        <f t="shared" si="2983"/>
        <v>Dustin Brinkmann</v>
      </c>
      <c r="R4082" t="str">
        <f t="shared" si="2984"/>
        <v>Central</v>
      </c>
    </row>
    <row r="4083" spans="1:18">
      <c r="A4083" t="s">
        <v>4247</v>
      </c>
      <c r="B4083" t="s">
        <v>9</v>
      </c>
      <c r="C4083" t="s">
        <v>56</v>
      </c>
      <c r="D4083" t="s">
        <v>223</v>
      </c>
      <c r="E4083" t="s">
        <v>50</v>
      </c>
      <c r="F4083" s="1">
        <v>42953</v>
      </c>
      <c r="G4083" s="1">
        <v>42959</v>
      </c>
      <c r="H4083">
        <v>52</v>
      </c>
      <c r="I4083" t="str">
        <f>VLOOKUP(pipeline!D4083,account,2,FALSE)</f>
        <v>retail</v>
      </c>
      <c r="J4083">
        <f t="shared" si="2976"/>
        <v>2003</v>
      </c>
      <c r="K4083">
        <f t="shared" si="2977"/>
        <v>1419.98</v>
      </c>
      <c r="L4083">
        <f t="shared" si="2978"/>
        <v>4018</v>
      </c>
      <c r="M4083" t="str">
        <f t="shared" si="2979"/>
        <v>United States</v>
      </c>
      <c r="N4083">
        <f t="shared" si="2980"/>
        <v>0</v>
      </c>
      <c r="O4083" t="str">
        <f t="shared" si="2981"/>
        <v>MG</v>
      </c>
      <c r="P4083">
        <f t="shared" si="2982"/>
        <v>55</v>
      </c>
      <c r="Q4083" t="str">
        <f t="shared" si="2983"/>
        <v>Cara Losch</v>
      </c>
      <c r="R4083" t="str">
        <f t="shared" si="2984"/>
        <v>East</v>
      </c>
    </row>
    <row r="4084" spans="1:18">
      <c r="A4084" t="s">
        <v>4248</v>
      </c>
      <c r="B4084" t="s">
        <v>19</v>
      </c>
      <c r="C4084" t="s">
        <v>58</v>
      </c>
      <c r="D4084" t="s">
        <v>174</v>
      </c>
      <c r="E4084" t="s">
        <v>53</v>
      </c>
      <c r="F4084" s="1">
        <v>42954</v>
      </c>
      <c r="I4084" t="str">
        <f>VLOOKUP(pipeline!D4084,account,2,FALSE)</f>
        <v>software</v>
      </c>
      <c r="J4084">
        <f t="shared" ref="J4084:J4096" si="2985">VLOOKUP(D4084,account,3,FALSE)</f>
        <v>1982</v>
      </c>
      <c r="K4084">
        <f t="shared" ref="K4084:K4096" si="2986">VLOOKUP(D4084,account,4,FALSE)</f>
        <v>11698.03</v>
      </c>
      <c r="L4084">
        <f t="shared" ref="L4084:L4096" si="2987">VLOOKUP(D4084,account,5,FALSE)</f>
        <v>34288</v>
      </c>
      <c r="M4084" t="str">
        <f t="shared" ref="M4084:M4096" si="2988">VLOOKUP(D4084,account,6,FALSE)</f>
        <v>United States</v>
      </c>
      <c r="N4084">
        <f t="shared" ref="N4084:N4096" si="2989">VLOOKUP(D4084,accounts,7,FALSE)</f>
        <v>0</v>
      </c>
      <c r="O4084" t="str">
        <f t="shared" ref="O4084:O4096" si="2990">VLOOKUP(C4084,products,2,FALSE)</f>
        <v>GTX</v>
      </c>
      <c r="P4084">
        <f t="shared" ref="P4084:P4089" si="2991">VLOOKUP(C4084,products,3,FALSE)</f>
        <v>1096</v>
      </c>
      <c r="Q4084" t="str">
        <f t="shared" ref="Q4084:Q4089" si="2992">VLOOKUP(B4084,sales,2,FALSE)</f>
        <v>Dustin Brinkmann</v>
      </c>
      <c r="R4084" t="str">
        <f t="shared" ref="R4084:R4089" si="2993">VLOOKUP(B4084,sales,3,FALSE)</f>
        <v>Central</v>
      </c>
    </row>
    <row r="4085" spans="1:18">
      <c r="A4085" t="s">
        <v>4249</v>
      </c>
      <c r="B4085" t="s">
        <v>31</v>
      </c>
      <c r="C4085" t="s">
        <v>55</v>
      </c>
      <c r="D4085" t="s">
        <v>241</v>
      </c>
      <c r="E4085" t="s">
        <v>53</v>
      </c>
      <c r="F4085" s="1">
        <v>42954</v>
      </c>
      <c r="I4085" t="str">
        <f>VLOOKUP(pipeline!D4085,account,2,FALSE)</f>
        <v>finance</v>
      </c>
      <c r="J4085">
        <f t="shared" si="2985"/>
        <v>1991</v>
      </c>
      <c r="K4085">
        <f t="shared" si="2986"/>
        <v>2819.5</v>
      </c>
      <c r="L4085">
        <f t="shared" si="2987"/>
        <v>7227</v>
      </c>
      <c r="M4085" t="str">
        <f t="shared" si="2988"/>
        <v>United States</v>
      </c>
      <c r="N4085" t="str">
        <f t="shared" si="2989"/>
        <v>Golddex</v>
      </c>
      <c r="O4085" t="str">
        <f t="shared" si="2990"/>
        <v>GTX</v>
      </c>
      <c r="P4085">
        <f t="shared" si="2991"/>
        <v>550</v>
      </c>
      <c r="Q4085" t="str">
        <f t="shared" si="2992"/>
        <v>Rocco Neubert</v>
      </c>
      <c r="R4085" t="str">
        <f t="shared" si="2993"/>
        <v>East</v>
      </c>
    </row>
    <row r="4086" spans="1:18">
      <c r="A4086" t="s">
        <v>4250</v>
      </c>
      <c r="B4086" t="s">
        <v>31</v>
      </c>
      <c r="C4086" t="s">
        <v>57</v>
      </c>
      <c r="D4086" t="s">
        <v>318</v>
      </c>
      <c r="E4086" t="s">
        <v>52</v>
      </c>
      <c r="F4086" s="1">
        <v>42954</v>
      </c>
      <c r="G4086" s="1">
        <v>43077</v>
      </c>
      <c r="H4086">
        <v>0</v>
      </c>
      <c r="I4086" t="str">
        <f>VLOOKUP(pipeline!D4086,account,2,FALSE)</f>
        <v>retail</v>
      </c>
      <c r="J4086">
        <f t="shared" si="2985"/>
        <v>2000</v>
      </c>
      <c r="K4086">
        <f t="shared" si="2986"/>
        <v>167.89</v>
      </c>
      <c r="L4086">
        <f t="shared" si="2987"/>
        <v>493</v>
      </c>
      <c r="M4086" t="str">
        <f t="shared" si="2988"/>
        <v>Romania</v>
      </c>
      <c r="N4086">
        <f t="shared" si="2989"/>
        <v>0</v>
      </c>
      <c r="O4086" t="str">
        <f t="shared" si="2990"/>
        <v>MG</v>
      </c>
      <c r="P4086">
        <f t="shared" si="2991"/>
        <v>3393</v>
      </c>
      <c r="Q4086" t="str">
        <f t="shared" si="2992"/>
        <v>Rocco Neubert</v>
      </c>
      <c r="R4086" t="str">
        <f t="shared" si="2993"/>
        <v>East</v>
      </c>
    </row>
    <row r="4087" spans="1:18">
      <c r="A4087" t="s">
        <v>4251</v>
      </c>
      <c r="B4087" t="s">
        <v>20</v>
      </c>
      <c r="C4087" t="s">
        <v>57</v>
      </c>
      <c r="D4087" t="s">
        <v>221</v>
      </c>
      <c r="E4087" t="s">
        <v>50</v>
      </c>
      <c r="F4087" s="1">
        <v>42954</v>
      </c>
      <c r="G4087" s="1">
        <v>43056</v>
      </c>
      <c r="H4087">
        <v>3684</v>
      </c>
      <c r="I4087" t="str">
        <f>VLOOKUP(pipeline!D4087,account,2,FALSE)</f>
        <v>technolgy</v>
      </c>
      <c r="J4087">
        <f t="shared" si="2985"/>
        <v>2000</v>
      </c>
      <c r="K4087">
        <f t="shared" si="2986"/>
        <v>1223.72</v>
      </c>
      <c r="L4087">
        <f t="shared" si="2987"/>
        <v>2497</v>
      </c>
      <c r="M4087" t="str">
        <f t="shared" si="2988"/>
        <v>Norway</v>
      </c>
      <c r="N4087">
        <f t="shared" si="2989"/>
        <v>0</v>
      </c>
      <c r="O4087" t="str">
        <f t="shared" si="2990"/>
        <v>MG</v>
      </c>
      <c r="P4087">
        <f t="shared" si="2991"/>
        <v>3393</v>
      </c>
      <c r="Q4087" t="str">
        <f t="shared" si="2992"/>
        <v>Dustin Brinkmann</v>
      </c>
      <c r="R4087" t="str">
        <f t="shared" si="2993"/>
        <v>Central</v>
      </c>
    </row>
    <row r="4088" spans="1:18">
      <c r="A4088" t="s">
        <v>4252</v>
      </c>
      <c r="B4088" t="s">
        <v>7</v>
      </c>
      <c r="C4088" t="s">
        <v>58</v>
      </c>
      <c r="D4088" t="s">
        <v>318</v>
      </c>
      <c r="E4088" t="s">
        <v>52</v>
      </c>
      <c r="F4088" s="1">
        <v>42954</v>
      </c>
      <c r="G4088" s="1">
        <v>43088</v>
      </c>
      <c r="H4088">
        <v>0</v>
      </c>
      <c r="I4088" t="str">
        <f>VLOOKUP(pipeline!D4088,account,2,FALSE)</f>
        <v>retail</v>
      </c>
      <c r="J4088">
        <f t="shared" si="2985"/>
        <v>2000</v>
      </c>
      <c r="K4088">
        <f t="shared" si="2986"/>
        <v>167.89</v>
      </c>
      <c r="L4088">
        <f t="shared" si="2987"/>
        <v>493</v>
      </c>
      <c r="M4088" t="str">
        <f t="shared" si="2988"/>
        <v>Romania</v>
      </c>
      <c r="N4088">
        <f t="shared" si="2989"/>
        <v>0</v>
      </c>
      <c r="O4088" t="str">
        <f t="shared" si="2990"/>
        <v>GTX</v>
      </c>
      <c r="P4088">
        <f t="shared" si="2991"/>
        <v>1096</v>
      </c>
      <c r="Q4088" t="str">
        <f t="shared" si="2992"/>
        <v>Cara Losch</v>
      </c>
      <c r="R4088" t="str">
        <f t="shared" si="2993"/>
        <v>East</v>
      </c>
    </row>
    <row r="4089" spans="1:18">
      <c r="A4089" t="s">
        <v>4253</v>
      </c>
      <c r="B4089" t="s">
        <v>7</v>
      </c>
      <c r="C4089" t="s">
        <v>59</v>
      </c>
      <c r="D4089" t="s">
        <v>127</v>
      </c>
      <c r="E4089" t="s">
        <v>50</v>
      </c>
      <c r="F4089" s="1">
        <v>42954</v>
      </c>
      <c r="G4089" s="1">
        <v>43058</v>
      </c>
      <c r="H4089">
        <v>4648</v>
      </c>
      <c r="I4089" t="str">
        <f>VLOOKUP(pipeline!D4089,account,2,FALSE)</f>
        <v>software</v>
      </c>
      <c r="J4089">
        <f t="shared" si="2985"/>
        <v>1979</v>
      </c>
      <c r="K4089">
        <f t="shared" si="2986"/>
        <v>4478.47</v>
      </c>
      <c r="L4089">
        <f t="shared" si="2987"/>
        <v>13809</v>
      </c>
      <c r="M4089" t="str">
        <f t="shared" si="2988"/>
        <v>United States</v>
      </c>
      <c r="N4089">
        <f t="shared" si="2989"/>
        <v>0</v>
      </c>
      <c r="O4089" t="str">
        <f t="shared" si="2990"/>
        <v>GTX</v>
      </c>
      <c r="P4089">
        <f t="shared" si="2991"/>
        <v>5482</v>
      </c>
      <c r="Q4089" t="str">
        <f t="shared" si="2992"/>
        <v>Cara Losch</v>
      </c>
      <c r="R4089" t="str">
        <f t="shared" si="2993"/>
        <v>East</v>
      </c>
    </row>
    <row r="4090" spans="1:18">
      <c r="A4090" t="s">
        <v>4254</v>
      </c>
      <c r="B4090" t="s">
        <v>25</v>
      </c>
      <c r="C4090" t="s">
        <v>59</v>
      </c>
      <c r="D4090" t="s">
        <v>309</v>
      </c>
      <c r="E4090" t="s">
        <v>50</v>
      </c>
      <c r="F4090" s="1">
        <v>42954</v>
      </c>
      <c r="G4090" s="1">
        <v>42995</v>
      </c>
      <c r="H4090">
        <v>6360</v>
      </c>
      <c r="I4090" t="str">
        <f>VLOOKUP(pipeline!D4090,account,2,FALSE)</f>
        <v>marketing</v>
      </c>
      <c r="J4090">
        <f t="shared" si="2985"/>
        <v>1986</v>
      </c>
      <c r="K4090">
        <f t="shared" si="2986"/>
        <v>2403.58</v>
      </c>
      <c r="L4090">
        <f t="shared" si="2987"/>
        <v>8801</v>
      </c>
      <c r="M4090" t="str">
        <f t="shared" si="2988"/>
        <v>United States</v>
      </c>
      <c r="N4090">
        <f t="shared" si="2989"/>
        <v>0</v>
      </c>
      <c r="O4090" t="str">
        <f t="shared" si="2990"/>
        <v>GTX</v>
      </c>
      <c r="P4090">
        <f t="shared" ref="P4090:P4127" si="2994">VLOOKUP(C4090,products,3,FALSE)</f>
        <v>5482</v>
      </c>
      <c r="Q4090" t="str">
        <f t="shared" ref="Q4090:Q4127" si="2995">VLOOKUP(B4090,sales,2,FALSE)</f>
        <v>Melvin Marxen</v>
      </c>
      <c r="R4090" t="str">
        <f t="shared" ref="R4090:R4127" si="2996">VLOOKUP(B4090,sales,3,FALSE)</f>
        <v>Central</v>
      </c>
    </row>
    <row r="4091" spans="1:18">
      <c r="A4091" t="s">
        <v>4255</v>
      </c>
      <c r="B4091" t="s">
        <v>13</v>
      </c>
      <c r="C4091" t="s">
        <v>58</v>
      </c>
      <c r="D4091" t="s">
        <v>273</v>
      </c>
      <c r="E4091" t="s">
        <v>52</v>
      </c>
      <c r="F4091" s="1">
        <v>42954</v>
      </c>
      <c r="G4091" s="1">
        <v>43088</v>
      </c>
      <c r="H4091">
        <v>0</v>
      </c>
      <c r="I4091" t="str">
        <f>VLOOKUP(pipeline!D4091,account,2,FALSE)</f>
        <v>retail</v>
      </c>
      <c r="J4091">
        <f t="shared" si="2985"/>
        <v>1996</v>
      </c>
      <c r="K4091">
        <f t="shared" si="2986"/>
        <v>2214.94</v>
      </c>
      <c r="L4091">
        <f t="shared" si="2987"/>
        <v>5374</v>
      </c>
      <c r="M4091" t="str">
        <f t="shared" si="2988"/>
        <v>United States</v>
      </c>
      <c r="N4091">
        <f t="shared" si="2989"/>
        <v>0</v>
      </c>
      <c r="O4091" t="str">
        <f t="shared" si="2990"/>
        <v>GTX</v>
      </c>
      <c r="P4091">
        <f t="shared" si="2994"/>
        <v>1096</v>
      </c>
      <c r="Q4091" t="str">
        <f t="shared" si="2995"/>
        <v>Celia Rouche</v>
      </c>
      <c r="R4091" t="str">
        <f t="shared" si="2996"/>
        <v>West</v>
      </c>
    </row>
    <row r="4092" spans="1:18">
      <c r="A4092" t="s">
        <v>4256</v>
      </c>
      <c r="B4092" t="s">
        <v>14</v>
      </c>
      <c r="C4092" t="s">
        <v>58</v>
      </c>
      <c r="D4092" t="s">
        <v>110</v>
      </c>
      <c r="E4092" t="s">
        <v>52</v>
      </c>
      <c r="F4092" s="1">
        <v>42954</v>
      </c>
      <c r="G4092" s="1">
        <v>42973</v>
      </c>
      <c r="H4092">
        <v>0</v>
      </c>
      <c r="I4092" t="str">
        <f>VLOOKUP(pipeline!D4092,account,2,FALSE)</f>
        <v>telecommunications</v>
      </c>
      <c r="J4092">
        <f t="shared" si="2985"/>
        <v>1994</v>
      </c>
      <c r="K4092">
        <f t="shared" si="2986"/>
        <v>1188.42</v>
      </c>
      <c r="L4092">
        <f t="shared" si="2987"/>
        <v>3015</v>
      </c>
      <c r="M4092" t="str">
        <f t="shared" si="2988"/>
        <v>United States</v>
      </c>
      <c r="N4092">
        <f t="shared" si="2989"/>
        <v>0</v>
      </c>
      <c r="O4092" t="str">
        <f t="shared" si="2990"/>
        <v>GTX</v>
      </c>
      <c r="P4092">
        <f t="shared" si="2994"/>
        <v>1096</v>
      </c>
      <c r="Q4092" t="str">
        <f t="shared" si="2995"/>
        <v>Celia Rouche</v>
      </c>
      <c r="R4092" t="str">
        <f t="shared" si="2996"/>
        <v>West</v>
      </c>
    </row>
    <row r="4093" spans="1:18">
      <c r="A4093" t="s">
        <v>4257</v>
      </c>
      <c r="B4093" t="s">
        <v>37</v>
      </c>
      <c r="C4093" t="s">
        <v>57</v>
      </c>
      <c r="D4093" t="s">
        <v>99</v>
      </c>
      <c r="E4093" t="s">
        <v>50</v>
      </c>
      <c r="F4093" s="1">
        <v>42954</v>
      </c>
      <c r="G4093" s="1">
        <v>42964</v>
      </c>
      <c r="H4093">
        <v>3039</v>
      </c>
      <c r="I4093" t="str">
        <f>VLOOKUP(pipeline!D4093,account,2,FALSE)</f>
        <v>marketing</v>
      </c>
      <c r="J4093">
        <f t="shared" si="2985"/>
        <v>2008</v>
      </c>
      <c r="K4093">
        <f t="shared" si="2986"/>
        <v>894.37</v>
      </c>
      <c r="L4093">
        <f t="shared" si="2987"/>
        <v>1593</v>
      </c>
      <c r="M4093" t="str">
        <f t="shared" si="2988"/>
        <v>Poland</v>
      </c>
      <c r="N4093">
        <f t="shared" si="2989"/>
        <v>0</v>
      </c>
      <c r="O4093" t="str">
        <f t="shared" si="2990"/>
        <v>MG</v>
      </c>
      <c r="P4093">
        <f t="shared" si="2994"/>
        <v>3393</v>
      </c>
      <c r="Q4093" t="str">
        <f t="shared" si="2995"/>
        <v>Summer Sewald</v>
      </c>
      <c r="R4093" t="str">
        <f t="shared" si="2996"/>
        <v>West</v>
      </c>
    </row>
    <row r="4094" spans="1:18">
      <c r="A4094" t="s">
        <v>4258</v>
      </c>
      <c r="B4094" t="s">
        <v>27</v>
      </c>
      <c r="C4094" t="s">
        <v>58</v>
      </c>
      <c r="D4094" t="s">
        <v>155</v>
      </c>
      <c r="E4094" t="s">
        <v>50</v>
      </c>
      <c r="F4094" s="1">
        <v>42954</v>
      </c>
      <c r="G4094" s="1">
        <v>43040</v>
      </c>
      <c r="H4094">
        <v>1080</v>
      </c>
      <c r="I4094" t="str">
        <f>VLOOKUP(pipeline!D4094,account,2,FALSE)</f>
        <v>technolgy</v>
      </c>
      <c r="J4094">
        <f t="shared" si="2985"/>
        <v>1983</v>
      </c>
      <c r="K4094">
        <f t="shared" si="2986"/>
        <v>1008.06</v>
      </c>
      <c r="L4094">
        <f t="shared" si="2987"/>
        <v>1238</v>
      </c>
      <c r="M4094" t="str">
        <f t="shared" si="2988"/>
        <v>United States</v>
      </c>
      <c r="N4094">
        <f t="shared" si="2989"/>
        <v>0</v>
      </c>
      <c r="O4094" t="str">
        <f t="shared" si="2990"/>
        <v>GTX</v>
      </c>
      <c r="P4094">
        <f t="shared" si="2994"/>
        <v>1096</v>
      </c>
      <c r="Q4094" t="str">
        <f t="shared" si="2995"/>
        <v>Melvin Marxen</v>
      </c>
      <c r="R4094" t="str">
        <f t="shared" si="2996"/>
        <v>Central</v>
      </c>
    </row>
    <row r="4095" spans="1:18">
      <c r="A4095" t="s">
        <v>4259</v>
      </c>
      <c r="B4095" t="s">
        <v>38</v>
      </c>
      <c r="C4095" t="s">
        <v>58</v>
      </c>
      <c r="D4095" t="s">
        <v>316</v>
      </c>
      <c r="E4095" t="s">
        <v>52</v>
      </c>
      <c r="F4095" s="1">
        <v>42954</v>
      </c>
      <c r="G4095" s="1">
        <v>43063</v>
      </c>
      <c r="H4095">
        <v>0</v>
      </c>
      <c r="I4095" t="str">
        <f>VLOOKUP(pipeline!D4095,account,2,FALSE)</f>
        <v>retail</v>
      </c>
      <c r="J4095">
        <f t="shared" si="2985"/>
        <v>2009</v>
      </c>
      <c r="K4095">
        <f t="shared" si="2986"/>
        <v>497.11</v>
      </c>
      <c r="L4095">
        <f t="shared" si="2987"/>
        <v>1588</v>
      </c>
      <c r="M4095" t="str">
        <f t="shared" si="2988"/>
        <v>United States</v>
      </c>
      <c r="N4095">
        <f t="shared" si="2989"/>
        <v>0</v>
      </c>
      <c r="O4095" t="str">
        <f t="shared" si="2990"/>
        <v>GTX</v>
      </c>
      <c r="P4095">
        <f t="shared" si="2994"/>
        <v>1096</v>
      </c>
      <c r="Q4095" t="str">
        <f t="shared" si="2995"/>
        <v>Summer Sewald</v>
      </c>
      <c r="R4095" t="str">
        <f t="shared" si="2996"/>
        <v>West</v>
      </c>
    </row>
    <row r="4096" spans="1:18">
      <c r="A4096" t="s">
        <v>4260</v>
      </c>
      <c r="B4096" t="s">
        <v>21</v>
      </c>
      <c r="C4096" t="s">
        <v>57</v>
      </c>
      <c r="D4096" t="s">
        <v>221</v>
      </c>
      <c r="E4096" t="s">
        <v>50</v>
      </c>
      <c r="F4096" s="1">
        <v>42954</v>
      </c>
      <c r="G4096" s="1">
        <v>43082</v>
      </c>
      <c r="H4096">
        <v>3063</v>
      </c>
      <c r="I4096" t="str">
        <f>VLOOKUP(pipeline!D4096,account,2,FALSE)</f>
        <v>technolgy</v>
      </c>
      <c r="J4096">
        <f t="shared" si="2985"/>
        <v>2000</v>
      </c>
      <c r="K4096">
        <f t="shared" si="2986"/>
        <v>1223.72</v>
      </c>
      <c r="L4096">
        <f t="shared" si="2987"/>
        <v>2497</v>
      </c>
      <c r="M4096" t="str">
        <f t="shared" si="2988"/>
        <v>Norway</v>
      </c>
      <c r="N4096">
        <f t="shared" si="2989"/>
        <v>0</v>
      </c>
      <c r="O4096" t="str">
        <f t="shared" si="2990"/>
        <v>MG</v>
      </c>
      <c r="P4096">
        <f t="shared" si="2994"/>
        <v>3393</v>
      </c>
      <c r="Q4096" t="str">
        <f t="shared" si="2995"/>
        <v>Dustin Brinkmann</v>
      </c>
      <c r="R4096" t="str">
        <f t="shared" si="2996"/>
        <v>Central</v>
      </c>
    </row>
    <row r="4097" spans="1:18">
      <c r="A4097" t="s">
        <v>4261</v>
      </c>
      <c r="B4097" t="s">
        <v>15</v>
      </c>
      <c r="C4097" t="s">
        <v>55</v>
      </c>
      <c r="D4097" t="s">
        <v>210</v>
      </c>
      <c r="E4097" t="s">
        <v>52</v>
      </c>
      <c r="F4097" s="1">
        <v>42954</v>
      </c>
      <c r="G4097" s="1">
        <v>43056</v>
      </c>
      <c r="H4097">
        <v>0</v>
      </c>
      <c r="I4097" t="str">
        <f>VLOOKUP(pipeline!D4097,account,2,FALSE)</f>
        <v>technolgy</v>
      </c>
      <c r="J4097">
        <f t="shared" ref="J4097:J4103" si="2997">VLOOKUP(D4097,account,3,FALSE)</f>
        <v>1980</v>
      </c>
      <c r="K4097">
        <f t="shared" ref="K4097:K4103" si="2998">VLOOKUP(D4097,account,4,FALSE)</f>
        <v>7708.38</v>
      </c>
      <c r="L4097">
        <f t="shared" ref="L4097:L4103" si="2999">VLOOKUP(D4097,account,5,FALSE)</f>
        <v>13756</v>
      </c>
      <c r="M4097" t="str">
        <f t="shared" ref="M4097:M4103" si="3000">VLOOKUP(D4097,account,6,FALSE)</f>
        <v>United States</v>
      </c>
      <c r="N4097">
        <f t="shared" ref="N4097:N4103" si="3001">VLOOKUP(D4097,accounts,7,FALSE)</f>
        <v>0</v>
      </c>
      <c r="O4097" t="str">
        <f t="shared" ref="O4097:O4103" si="3002">VLOOKUP(C4097,products,2,FALSE)</f>
        <v>GTX</v>
      </c>
      <c r="P4097">
        <f t="shared" si="2994"/>
        <v>550</v>
      </c>
      <c r="Q4097" t="str">
        <f t="shared" si="2995"/>
        <v>Celia Rouche</v>
      </c>
      <c r="R4097" t="str">
        <f t="shared" si="2996"/>
        <v>West</v>
      </c>
    </row>
    <row r="4098" spans="1:18">
      <c r="A4098" t="s">
        <v>4262</v>
      </c>
      <c r="B4098" t="s">
        <v>29</v>
      </c>
      <c r="C4098" t="s">
        <v>58</v>
      </c>
      <c r="D4098" t="s">
        <v>297</v>
      </c>
      <c r="E4098" t="s">
        <v>53</v>
      </c>
      <c r="F4098" s="1">
        <v>42954</v>
      </c>
      <c r="I4098" t="str">
        <f>VLOOKUP(pipeline!D4098,account,2,FALSE)</f>
        <v>medical</v>
      </c>
      <c r="J4098">
        <f t="shared" si="2997"/>
        <v>1986</v>
      </c>
      <c r="K4098">
        <f t="shared" si="2998"/>
        <v>647.18</v>
      </c>
      <c r="L4098">
        <f t="shared" si="2999"/>
        <v>1185</v>
      </c>
      <c r="M4098" t="str">
        <f t="shared" si="3000"/>
        <v>Kenya</v>
      </c>
      <c r="N4098">
        <f t="shared" si="3001"/>
        <v>0</v>
      </c>
      <c r="O4098" t="str">
        <f t="shared" si="3002"/>
        <v>GTX</v>
      </c>
      <c r="P4098">
        <f t="shared" si="2994"/>
        <v>1096</v>
      </c>
      <c r="Q4098" t="str">
        <f t="shared" si="2995"/>
        <v>Melvin Marxen</v>
      </c>
      <c r="R4098" t="str">
        <f t="shared" si="2996"/>
        <v>Central</v>
      </c>
    </row>
    <row r="4099" spans="1:18">
      <c r="A4099" t="s">
        <v>4263</v>
      </c>
      <c r="B4099" t="s">
        <v>17</v>
      </c>
      <c r="C4099" t="s">
        <v>56</v>
      </c>
      <c r="D4099" t="s">
        <v>91</v>
      </c>
      <c r="E4099" t="s">
        <v>52</v>
      </c>
      <c r="F4099" s="1">
        <v>42954</v>
      </c>
      <c r="G4099" s="1">
        <v>42960</v>
      </c>
      <c r="H4099">
        <v>0</v>
      </c>
      <c r="I4099" t="str">
        <f>VLOOKUP(pipeline!D4099,account,2,FALSE)</f>
        <v>retail</v>
      </c>
      <c r="J4099">
        <f t="shared" si="2997"/>
        <v>1989</v>
      </c>
      <c r="K4099">
        <f t="shared" si="2998"/>
        <v>1388.67</v>
      </c>
      <c r="L4099">
        <f t="shared" si="2999"/>
        <v>3583</v>
      </c>
      <c r="M4099" t="str">
        <f t="shared" si="3000"/>
        <v>United States</v>
      </c>
      <c r="N4099">
        <f t="shared" si="3001"/>
        <v>0</v>
      </c>
      <c r="O4099" t="str">
        <f t="shared" si="3002"/>
        <v>MG</v>
      </c>
      <c r="P4099">
        <f t="shared" si="2994"/>
        <v>55</v>
      </c>
      <c r="Q4099" t="str">
        <f t="shared" si="2995"/>
        <v>Celia Rouche</v>
      </c>
      <c r="R4099" t="str">
        <f t="shared" si="2996"/>
        <v>West</v>
      </c>
    </row>
    <row r="4100" spans="1:18">
      <c r="A4100" t="s">
        <v>4264</v>
      </c>
      <c r="B4100" t="s">
        <v>10</v>
      </c>
      <c r="C4100" t="s">
        <v>56</v>
      </c>
      <c r="D4100" t="s">
        <v>132</v>
      </c>
      <c r="E4100" t="s">
        <v>50</v>
      </c>
      <c r="F4100" s="1">
        <v>42954</v>
      </c>
      <c r="G4100" s="1">
        <v>43043</v>
      </c>
      <c r="H4100">
        <v>52</v>
      </c>
      <c r="I4100" t="str">
        <f>VLOOKUP(pipeline!D4100,account,2,FALSE)</f>
        <v>technolgy</v>
      </c>
      <c r="J4100">
        <f t="shared" si="2997"/>
        <v>1996</v>
      </c>
      <c r="K4100">
        <f t="shared" si="2998"/>
        <v>1100.04</v>
      </c>
      <c r="L4100">
        <f t="shared" si="2999"/>
        <v>2822</v>
      </c>
      <c r="M4100" t="str">
        <f t="shared" si="3000"/>
        <v>United States</v>
      </c>
      <c r="N4100">
        <f t="shared" si="3001"/>
        <v>0</v>
      </c>
      <c r="O4100" t="str">
        <f t="shared" si="3002"/>
        <v>MG</v>
      </c>
      <c r="P4100">
        <f t="shared" si="2994"/>
        <v>55</v>
      </c>
      <c r="Q4100" t="str">
        <f t="shared" si="2995"/>
        <v>Cara Losch</v>
      </c>
      <c r="R4100" t="str">
        <f t="shared" si="2996"/>
        <v>East</v>
      </c>
    </row>
    <row r="4101" spans="1:18">
      <c r="A4101" t="s">
        <v>4265</v>
      </c>
      <c r="B4101" t="s">
        <v>10</v>
      </c>
      <c r="C4101" t="s">
        <v>56</v>
      </c>
      <c r="D4101" t="s">
        <v>627</v>
      </c>
      <c r="E4101" t="s">
        <v>50</v>
      </c>
      <c r="F4101" s="1">
        <v>42954</v>
      </c>
      <c r="G4101" s="1">
        <v>43048</v>
      </c>
      <c r="H4101">
        <v>51</v>
      </c>
      <c r="I4101" t="str">
        <f>VLOOKUP(pipeline!D4101,account,2,FALSE)</f>
        <v>technolgy</v>
      </c>
      <c r="J4101">
        <f t="shared" si="2997"/>
        <v>1993</v>
      </c>
      <c r="K4101">
        <f t="shared" si="2998"/>
        <v>1242.32</v>
      </c>
      <c r="L4101">
        <f t="shared" si="2999"/>
        <v>3027</v>
      </c>
      <c r="M4101" t="str">
        <f t="shared" si="3000"/>
        <v>United States</v>
      </c>
      <c r="N4101" t="str">
        <f t="shared" si="3001"/>
        <v>Acme Corporation</v>
      </c>
      <c r="O4101" t="str">
        <f t="shared" si="3002"/>
        <v>MG</v>
      </c>
      <c r="P4101">
        <f t="shared" si="2994"/>
        <v>55</v>
      </c>
      <c r="Q4101" t="str">
        <f t="shared" si="2995"/>
        <v>Cara Losch</v>
      </c>
      <c r="R4101" t="str">
        <f t="shared" si="2996"/>
        <v>East</v>
      </c>
    </row>
    <row r="4102" spans="1:18">
      <c r="A4102" t="s">
        <v>4266</v>
      </c>
      <c r="B4102" t="s">
        <v>19</v>
      </c>
      <c r="C4102" t="s">
        <v>56</v>
      </c>
      <c r="D4102" t="s">
        <v>129</v>
      </c>
      <c r="E4102" t="s">
        <v>50</v>
      </c>
      <c r="F4102" s="1">
        <v>42955</v>
      </c>
      <c r="G4102" s="1">
        <v>42965</v>
      </c>
      <c r="H4102">
        <v>53</v>
      </c>
      <c r="I4102" t="str">
        <f>VLOOKUP(pipeline!D4102,account,2,FALSE)</f>
        <v>marketing</v>
      </c>
      <c r="J4102">
        <f t="shared" si="2997"/>
        <v>1995</v>
      </c>
      <c r="K4102">
        <f t="shared" si="2998"/>
        <v>2173.98</v>
      </c>
      <c r="L4102">
        <f t="shared" si="2999"/>
        <v>2928</v>
      </c>
      <c r="M4102" t="str">
        <f t="shared" si="3000"/>
        <v>United States</v>
      </c>
      <c r="N4102" t="str">
        <f t="shared" si="3001"/>
        <v>Inity</v>
      </c>
      <c r="O4102" t="str">
        <f t="shared" si="3002"/>
        <v>MG</v>
      </c>
      <c r="P4102">
        <f t="shared" si="2994"/>
        <v>55</v>
      </c>
      <c r="Q4102" t="str">
        <f t="shared" si="2995"/>
        <v>Dustin Brinkmann</v>
      </c>
      <c r="R4102" t="str">
        <f t="shared" si="2996"/>
        <v>Central</v>
      </c>
    </row>
    <row r="4103" spans="1:18">
      <c r="A4103" t="s">
        <v>4267</v>
      </c>
      <c r="B4103" t="s">
        <v>32</v>
      </c>
      <c r="C4103" t="s">
        <v>55</v>
      </c>
      <c r="D4103" t="s">
        <v>124</v>
      </c>
      <c r="E4103" t="s">
        <v>50</v>
      </c>
      <c r="F4103" s="1">
        <v>42955</v>
      </c>
      <c r="G4103" s="1">
        <v>42974</v>
      </c>
      <c r="H4103">
        <v>582</v>
      </c>
      <c r="I4103" t="str">
        <f>VLOOKUP(pipeline!D4103,account,2,FALSE)</f>
        <v>entertainment</v>
      </c>
      <c r="J4103">
        <f t="shared" si="2997"/>
        <v>1989</v>
      </c>
      <c r="K4103">
        <f t="shared" si="2998"/>
        <v>3838.39</v>
      </c>
      <c r="L4103">
        <f t="shared" si="2999"/>
        <v>8274</v>
      </c>
      <c r="M4103" t="str">
        <f t="shared" si="3000"/>
        <v>United States</v>
      </c>
      <c r="N4103">
        <f t="shared" si="3001"/>
        <v>0</v>
      </c>
      <c r="O4103" t="str">
        <f t="shared" si="3002"/>
        <v>GTX</v>
      </c>
      <c r="P4103">
        <f t="shared" si="2994"/>
        <v>550</v>
      </c>
      <c r="Q4103" t="str">
        <f t="shared" si="2995"/>
        <v>Rocco Neubert</v>
      </c>
      <c r="R4103" t="str">
        <f t="shared" si="2996"/>
        <v>East</v>
      </c>
    </row>
    <row r="4104" spans="1:18">
      <c r="A4104" t="s">
        <v>4268</v>
      </c>
      <c r="B4104" t="s">
        <v>20</v>
      </c>
      <c r="C4104" t="s">
        <v>59</v>
      </c>
      <c r="D4104" t="s">
        <v>82</v>
      </c>
      <c r="E4104" t="s">
        <v>52</v>
      </c>
      <c r="F4104" s="1">
        <v>42955</v>
      </c>
      <c r="G4104" s="1">
        <v>43040</v>
      </c>
      <c r="H4104">
        <v>0</v>
      </c>
      <c r="I4104" t="str">
        <f>VLOOKUP(pipeline!D4104,account,2,FALSE)</f>
        <v>retail</v>
      </c>
      <c r="J4104">
        <f t="shared" ref="J4104:J4119" si="3003">VLOOKUP(D4104,account,3,FALSE)</f>
        <v>2001</v>
      </c>
      <c r="K4104">
        <f t="shared" ref="K4104:K4119" si="3004">VLOOKUP(D4104,account,4,FALSE)</f>
        <v>718.62</v>
      </c>
      <c r="L4104">
        <f t="shared" ref="L4104:L4119" si="3005">VLOOKUP(D4104,account,5,FALSE)</f>
        <v>2448</v>
      </c>
      <c r="M4104" t="str">
        <f t="shared" ref="M4104:M4119" si="3006">VLOOKUP(D4104,account,6,FALSE)</f>
        <v>United States</v>
      </c>
      <c r="N4104">
        <f t="shared" ref="N4104:N4119" si="3007">VLOOKUP(D4104,accounts,7,FALSE)</f>
        <v>0</v>
      </c>
      <c r="O4104" t="str">
        <f t="shared" ref="O4104:O4119" si="3008">VLOOKUP(C4104,products,2,FALSE)</f>
        <v>GTX</v>
      </c>
      <c r="P4104">
        <f t="shared" si="2994"/>
        <v>5482</v>
      </c>
      <c r="Q4104" t="str">
        <f t="shared" si="2995"/>
        <v>Dustin Brinkmann</v>
      </c>
      <c r="R4104" t="str">
        <f t="shared" si="2996"/>
        <v>Central</v>
      </c>
    </row>
    <row r="4105" spans="1:18">
      <c r="A4105" t="s">
        <v>4269</v>
      </c>
      <c r="B4105" t="s">
        <v>20</v>
      </c>
      <c r="C4105" t="s">
        <v>57</v>
      </c>
      <c r="D4105" t="s">
        <v>117</v>
      </c>
      <c r="E4105" t="s">
        <v>50</v>
      </c>
      <c r="F4105" s="1">
        <v>42955</v>
      </c>
      <c r="G4105" s="1">
        <v>43047</v>
      </c>
      <c r="H4105">
        <v>3354</v>
      </c>
      <c r="I4105" t="str">
        <f>VLOOKUP(pipeline!D4105,account,2,FALSE)</f>
        <v>services</v>
      </c>
      <c r="J4105">
        <f t="shared" si="3003"/>
        <v>1997</v>
      </c>
      <c r="K4105">
        <f t="shared" si="3004"/>
        <v>2041.73</v>
      </c>
      <c r="L4105">
        <f t="shared" si="3005"/>
        <v>5276</v>
      </c>
      <c r="M4105" t="str">
        <f t="shared" si="3006"/>
        <v>United States</v>
      </c>
      <c r="N4105">
        <f t="shared" si="3007"/>
        <v>0</v>
      </c>
      <c r="O4105" t="str">
        <f t="shared" si="3008"/>
        <v>MG</v>
      </c>
      <c r="P4105">
        <f t="shared" si="2994"/>
        <v>3393</v>
      </c>
      <c r="Q4105" t="str">
        <f t="shared" si="2995"/>
        <v>Dustin Brinkmann</v>
      </c>
      <c r="R4105" t="str">
        <f t="shared" si="2996"/>
        <v>Central</v>
      </c>
    </row>
    <row r="4106" spans="1:18">
      <c r="A4106" t="s">
        <v>4270</v>
      </c>
      <c r="B4106" t="s">
        <v>33</v>
      </c>
      <c r="C4106" t="s">
        <v>57</v>
      </c>
      <c r="D4106" t="s">
        <v>381</v>
      </c>
      <c r="E4106" t="s">
        <v>52</v>
      </c>
      <c r="F4106" s="1">
        <v>42955</v>
      </c>
      <c r="G4106" s="1">
        <v>42956</v>
      </c>
      <c r="H4106">
        <v>0</v>
      </c>
      <c r="I4106" t="str">
        <f>VLOOKUP(pipeline!D4106,account,2,FALSE)</f>
        <v>marketing</v>
      </c>
      <c r="J4106">
        <f t="shared" si="3003"/>
        <v>1999</v>
      </c>
      <c r="K4106">
        <f t="shared" si="3004"/>
        <v>1197.44</v>
      </c>
      <c r="L4106">
        <f t="shared" si="3005"/>
        <v>2570</v>
      </c>
      <c r="M4106" t="str">
        <f t="shared" si="3006"/>
        <v>United States</v>
      </c>
      <c r="N4106">
        <f t="shared" si="3007"/>
        <v>0</v>
      </c>
      <c r="O4106" t="str">
        <f t="shared" si="3008"/>
        <v>MG</v>
      </c>
      <c r="P4106">
        <f t="shared" si="2994"/>
        <v>3393</v>
      </c>
      <c r="Q4106" t="str">
        <f t="shared" si="2995"/>
        <v>Rocco Neubert</v>
      </c>
      <c r="R4106" t="str">
        <f t="shared" si="2996"/>
        <v>East</v>
      </c>
    </row>
    <row r="4107" spans="1:18">
      <c r="A4107" t="s">
        <v>4271</v>
      </c>
      <c r="B4107" t="s">
        <v>33</v>
      </c>
      <c r="C4107" t="s">
        <v>58</v>
      </c>
      <c r="D4107" t="s">
        <v>210</v>
      </c>
      <c r="E4107" t="s">
        <v>50</v>
      </c>
      <c r="F4107" s="1">
        <v>42955</v>
      </c>
      <c r="G4107" s="1">
        <v>43091</v>
      </c>
      <c r="H4107">
        <v>1135</v>
      </c>
      <c r="I4107" t="str">
        <f>VLOOKUP(pipeline!D4107,account,2,FALSE)</f>
        <v>technolgy</v>
      </c>
      <c r="J4107">
        <f t="shared" si="3003"/>
        <v>1980</v>
      </c>
      <c r="K4107">
        <f t="shared" si="3004"/>
        <v>7708.38</v>
      </c>
      <c r="L4107">
        <f t="shared" si="3005"/>
        <v>13756</v>
      </c>
      <c r="M4107" t="str">
        <f t="shared" si="3006"/>
        <v>United States</v>
      </c>
      <c r="N4107">
        <f t="shared" si="3007"/>
        <v>0</v>
      </c>
      <c r="O4107" t="str">
        <f t="shared" si="3008"/>
        <v>GTX</v>
      </c>
      <c r="P4107">
        <f t="shared" si="2994"/>
        <v>1096</v>
      </c>
      <c r="Q4107" t="str">
        <f t="shared" si="2995"/>
        <v>Rocco Neubert</v>
      </c>
      <c r="R4107" t="str">
        <f t="shared" si="2996"/>
        <v>East</v>
      </c>
    </row>
    <row r="4108" spans="1:18">
      <c r="A4108" t="s">
        <v>4272</v>
      </c>
      <c r="B4108" t="s">
        <v>27</v>
      </c>
      <c r="C4108" t="s">
        <v>58</v>
      </c>
      <c r="D4108" t="s">
        <v>184</v>
      </c>
      <c r="E4108" t="s">
        <v>50</v>
      </c>
      <c r="F4108" s="1">
        <v>42955</v>
      </c>
      <c r="G4108" s="1">
        <v>42964</v>
      </c>
      <c r="H4108">
        <v>1085</v>
      </c>
      <c r="I4108" t="str">
        <f>VLOOKUP(pipeline!D4108,account,2,FALSE)</f>
        <v>retail</v>
      </c>
      <c r="J4108">
        <f t="shared" si="3003"/>
        <v>1995</v>
      </c>
      <c r="K4108">
        <f t="shared" si="3004"/>
        <v>332.43</v>
      </c>
      <c r="L4108">
        <f t="shared" si="3005"/>
        <v>799</v>
      </c>
      <c r="M4108" t="str">
        <f t="shared" si="3006"/>
        <v>United States</v>
      </c>
      <c r="N4108">
        <f t="shared" si="3007"/>
        <v>0</v>
      </c>
      <c r="O4108" t="str">
        <f t="shared" si="3008"/>
        <v>GTX</v>
      </c>
      <c r="P4108">
        <f t="shared" si="2994"/>
        <v>1096</v>
      </c>
      <c r="Q4108" t="str">
        <f t="shared" si="2995"/>
        <v>Melvin Marxen</v>
      </c>
      <c r="R4108" t="str">
        <f t="shared" si="2996"/>
        <v>Central</v>
      </c>
    </row>
    <row r="4109" spans="1:18">
      <c r="A4109" t="s">
        <v>4273</v>
      </c>
      <c r="B4109" t="s">
        <v>38</v>
      </c>
      <c r="C4109" t="s">
        <v>55</v>
      </c>
      <c r="D4109" t="s">
        <v>82</v>
      </c>
      <c r="E4109" t="s">
        <v>53</v>
      </c>
      <c r="F4109" s="1">
        <v>42955</v>
      </c>
      <c r="I4109" t="str">
        <f>VLOOKUP(pipeline!D4109,account,2,FALSE)</f>
        <v>retail</v>
      </c>
      <c r="J4109">
        <f t="shared" si="3003"/>
        <v>2001</v>
      </c>
      <c r="K4109">
        <f t="shared" si="3004"/>
        <v>718.62</v>
      </c>
      <c r="L4109">
        <f t="shared" si="3005"/>
        <v>2448</v>
      </c>
      <c r="M4109" t="str">
        <f t="shared" si="3006"/>
        <v>United States</v>
      </c>
      <c r="N4109">
        <f t="shared" si="3007"/>
        <v>0</v>
      </c>
      <c r="O4109" t="str">
        <f t="shared" si="3008"/>
        <v>GTX</v>
      </c>
      <c r="P4109">
        <f t="shared" si="2994"/>
        <v>550</v>
      </c>
      <c r="Q4109" t="str">
        <f t="shared" si="2995"/>
        <v>Summer Sewald</v>
      </c>
      <c r="R4109" t="str">
        <f t="shared" si="2996"/>
        <v>West</v>
      </c>
    </row>
    <row r="4110" spans="1:18">
      <c r="A4110" t="s">
        <v>4274</v>
      </c>
      <c r="B4110" t="s">
        <v>39</v>
      </c>
      <c r="C4110" t="s">
        <v>56</v>
      </c>
      <c r="D4110" t="s">
        <v>273</v>
      </c>
      <c r="E4110" t="s">
        <v>52</v>
      </c>
      <c r="F4110" s="1">
        <v>42955</v>
      </c>
      <c r="G4110" s="1">
        <v>43002</v>
      </c>
      <c r="H4110">
        <v>0</v>
      </c>
      <c r="I4110" t="str">
        <f>VLOOKUP(pipeline!D4110,account,2,FALSE)</f>
        <v>retail</v>
      </c>
      <c r="J4110">
        <f t="shared" si="3003"/>
        <v>1996</v>
      </c>
      <c r="K4110">
        <f t="shared" si="3004"/>
        <v>2214.94</v>
      </c>
      <c r="L4110">
        <f t="shared" si="3005"/>
        <v>5374</v>
      </c>
      <c r="M4110" t="str">
        <f t="shared" si="3006"/>
        <v>United States</v>
      </c>
      <c r="N4110">
        <f t="shared" si="3007"/>
        <v>0</v>
      </c>
      <c r="O4110" t="str">
        <f t="shared" si="3008"/>
        <v>MG</v>
      </c>
      <c r="P4110">
        <f t="shared" si="2994"/>
        <v>55</v>
      </c>
      <c r="Q4110" t="str">
        <f t="shared" si="2995"/>
        <v>Summer Sewald</v>
      </c>
      <c r="R4110" t="str">
        <f t="shared" si="2996"/>
        <v>West</v>
      </c>
    </row>
    <row r="4111" spans="1:18">
      <c r="A4111" t="s">
        <v>4275</v>
      </c>
      <c r="B4111" t="s">
        <v>21</v>
      </c>
      <c r="C4111" t="s">
        <v>55</v>
      </c>
      <c r="D4111" t="s">
        <v>158</v>
      </c>
      <c r="E4111" t="s">
        <v>52</v>
      </c>
      <c r="F4111" s="1">
        <v>42955</v>
      </c>
      <c r="G4111" s="1">
        <v>43052</v>
      </c>
      <c r="H4111">
        <v>0</v>
      </c>
      <c r="I4111" t="str">
        <f>VLOOKUP(pipeline!D4111,account,2,FALSE)</f>
        <v>finance</v>
      </c>
      <c r="J4111">
        <f t="shared" si="3003"/>
        <v>2006</v>
      </c>
      <c r="K4111">
        <f t="shared" si="3004"/>
        <v>1102.43</v>
      </c>
      <c r="L4111">
        <f t="shared" si="3005"/>
        <v>1759</v>
      </c>
      <c r="M4111" t="str">
        <f t="shared" si="3006"/>
        <v>United States</v>
      </c>
      <c r="N4111">
        <f t="shared" si="3007"/>
        <v>0</v>
      </c>
      <c r="O4111" t="str">
        <f t="shared" si="3008"/>
        <v>GTX</v>
      </c>
      <c r="P4111">
        <f t="shared" si="2994"/>
        <v>550</v>
      </c>
      <c r="Q4111" t="str">
        <f t="shared" si="2995"/>
        <v>Dustin Brinkmann</v>
      </c>
      <c r="R4111" t="str">
        <f t="shared" si="2996"/>
        <v>Central</v>
      </c>
    </row>
    <row r="4112" spans="1:18">
      <c r="A4112" t="s">
        <v>4276</v>
      </c>
      <c r="B4112" t="s">
        <v>28</v>
      </c>
      <c r="C4112" t="s">
        <v>58</v>
      </c>
      <c r="D4112" t="s">
        <v>95</v>
      </c>
      <c r="E4112" t="s">
        <v>50</v>
      </c>
      <c r="F4112" s="1">
        <v>42955</v>
      </c>
      <c r="G4112" s="1">
        <v>43046</v>
      </c>
      <c r="H4112">
        <v>1196</v>
      </c>
      <c r="I4112" t="str">
        <f>VLOOKUP(pipeline!D4112,account,2,FALSE)</f>
        <v>medical</v>
      </c>
      <c r="J4112">
        <f t="shared" si="3003"/>
        <v>1984</v>
      </c>
      <c r="K4112">
        <f t="shared" si="3004"/>
        <v>441.08</v>
      </c>
      <c r="L4112">
        <f t="shared" si="3005"/>
        <v>1210</v>
      </c>
      <c r="M4112" t="str">
        <f t="shared" si="3006"/>
        <v>United States</v>
      </c>
      <c r="N4112">
        <f t="shared" si="3007"/>
        <v>0</v>
      </c>
      <c r="O4112" t="str">
        <f t="shared" si="3008"/>
        <v>GTX</v>
      </c>
      <c r="P4112">
        <f t="shared" si="2994"/>
        <v>1096</v>
      </c>
      <c r="Q4112" t="str">
        <f t="shared" si="2995"/>
        <v>Melvin Marxen</v>
      </c>
      <c r="R4112" t="str">
        <f t="shared" si="2996"/>
        <v>Central</v>
      </c>
    </row>
    <row r="4113" spans="1:18">
      <c r="A4113" t="s">
        <v>4277</v>
      </c>
      <c r="B4113" t="s">
        <v>28</v>
      </c>
      <c r="C4113" t="s">
        <v>59</v>
      </c>
      <c r="D4113" t="s">
        <v>117</v>
      </c>
      <c r="E4113" t="s">
        <v>50</v>
      </c>
      <c r="F4113" s="1">
        <v>42955</v>
      </c>
      <c r="G4113" s="1">
        <v>42966</v>
      </c>
      <c r="H4113">
        <v>5572</v>
      </c>
      <c r="I4113" t="str">
        <f>VLOOKUP(pipeline!D4113,account,2,FALSE)</f>
        <v>services</v>
      </c>
      <c r="J4113">
        <f t="shared" si="3003"/>
        <v>1997</v>
      </c>
      <c r="K4113">
        <f t="shared" si="3004"/>
        <v>2041.73</v>
      </c>
      <c r="L4113">
        <f t="shared" si="3005"/>
        <v>5276</v>
      </c>
      <c r="M4113" t="str">
        <f t="shared" si="3006"/>
        <v>United States</v>
      </c>
      <c r="N4113">
        <f t="shared" si="3007"/>
        <v>0</v>
      </c>
      <c r="O4113" t="str">
        <f t="shared" si="3008"/>
        <v>GTX</v>
      </c>
      <c r="P4113">
        <f t="shared" si="2994"/>
        <v>5482</v>
      </c>
      <c r="Q4113" t="str">
        <f t="shared" si="2995"/>
        <v>Melvin Marxen</v>
      </c>
      <c r="R4113" t="str">
        <f t="shared" si="2996"/>
        <v>Central</v>
      </c>
    </row>
    <row r="4114" spans="1:18">
      <c r="A4114" t="s">
        <v>4278</v>
      </c>
      <c r="B4114" t="s">
        <v>40</v>
      </c>
      <c r="C4114" t="s">
        <v>57</v>
      </c>
      <c r="D4114" t="s">
        <v>91</v>
      </c>
      <c r="E4114" t="s">
        <v>50</v>
      </c>
      <c r="F4114" s="1">
        <v>42955</v>
      </c>
      <c r="G4114" s="1">
        <v>43045</v>
      </c>
      <c r="H4114">
        <v>3415</v>
      </c>
      <c r="I4114" t="str">
        <f>VLOOKUP(pipeline!D4114,account,2,FALSE)</f>
        <v>retail</v>
      </c>
      <c r="J4114">
        <f t="shared" si="3003"/>
        <v>1989</v>
      </c>
      <c r="K4114">
        <f t="shared" si="3004"/>
        <v>1388.67</v>
      </c>
      <c r="L4114">
        <f t="shared" si="3005"/>
        <v>3583</v>
      </c>
      <c r="M4114" t="str">
        <f t="shared" si="3006"/>
        <v>United States</v>
      </c>
      <c r="N4114">
        <f t="shared" si="3007"/>
        <v>0</v>
      </c>
      <c r="O4114" t="str">
        <f t="shared" si="3008"/>
        <v>MG</v>
      </c>
      <c r="P4114">
        <f t="shared" si="2994"/>
        <v>3393</v>
      </c>
      <c r="Q4114" t="str">
        <f t="shared" si="2995"/>
        <v>Summer Sewald</v>
      </c>
      <c r="R4114" t="str">
        <f t="shared" si="2996"/>
        <v>West</v>
      </c>
    </row>
    <row r="4115" spans="1:18">
      <c r="A4115" t="s">
        <v>4279</v>
      </c>
      <c r="B4115" t="s">
        <v>23</v>
      </c>
      <c r="C4115" t="s">
        <v>56</v>
      </c>
      <c r="D4115" t="s">
        <v>238</v>
      </c>
      <c r="E4115" t="s">
        <v>52</v>
      </c>
      <c r="F4115" s="1">
        <v>42955</v>
      </c>
      <c r="G4115" s="1">
        <v>42962</v>
      </c>
      <c r="H4115">
        <v>0</v>
      </c>
      <c r="I4115" t="str">
        <f>VLOOKUP(pipeline!D4115,account,2,FALSE)</f>
        <v>marketing</v>
      </c>
      <c r="J4115">
        <f t="shared" si="3003"/>
        <v>2012</v>
      </c>
      <c r="K4115">
        <f t="shared" si="3004"/>
        <v>45.39</v>
      </c>
      <c r="L4115">
        <f t="shared" si="3005"/>
        <v>100</v>
      </c>
      <c r="M4115" t="str">
        <f t="shared" si="3006"/>
        <v>United States</v>
      </c>
      <c r="N4115" t="str">
        <f t="shared" si="3007"/>
        <v>Inity</v>
      </c>
      <c r="O4115" t="str">
        <f t="shared" si="3008"/>
        <v>MG</v>
      </c>
      <c r="P4115">
        <f t="shared" si="2994"/>
        <v>55</v>
      </c>
      <c r="Q4115" t="str">
        <f t="shared" si="2995"/>
        <v>Dustin Brinkmann</v>
      </c>
      <c r="R4115" t="str">
        <f t="shared" si="2996"/>
        <v>Central</v>
      </c>
    </row>
    <row r="4116" spans="1:18">
      <c r="A4116" t="s">
        <v>4280</v>
      </c>
      <c r="B4116" t="s">
        <v>32</v>
      </c>
      <c r="C4116" t="s">
        <v>55</v>
      </c>
      <c r="D4116" t="s">
        <v>191</v>
      </c>
      <c r="E4116" t="s">
        <v>52</v>
      </c>
      <c r="F4116" s="1">
        <v>42956</v>
      </c>
      <c r="G4116" s="1">
        <v>43074</v>
      </c>
      <c r="H4116">
        <v>0</v>
      </c>
      <c r="I4116" t="str">
        <f>VLOOKUP(pipeline!D4116,account,2,FALSE)</f>
        <v>retail</v>
      </c>
      <c r="J4116">
        <f t="shared" si="3003"/>
        <v>2004</v>
      </c>
      <c r="K4116">
        <f t="shared" si="3004"/>
        <v>702.72</v>
      </c>
      <c r="L4116">
        <f t="shared" si="3005"/>
        <v>1831</v>
      </c>
      <c r="M4116" t="str">
        <f t="shared" si="3006"/>
        <v>United States</v>
      </c>
      <c r="N4116">
        <f t="shared" si="3007"/>
        <v>0</v>
      </c>
      <c r="O4116" t="str">
        <f t="shared" si="3008"/>
        <v>GTX</v>
      </c>
      <c r="P4116">
        <f t="shared" si="2994"/>
        <v>550</v>
      </c>
      <c r="Q4116" t="str">
        <f t="shared" si="2995"/>
        <v>Rocco Neubert</v>
      </c>
      <c r="R4116" t="str">
        <f t="shared" si="2996"/>
        <v>East</v>
      </c>
    </row>
    <row r="4117" spans="1:18">
      <c r="A4117" t="s">
        <v>4281</v>
      </c>
      <c r="B4117" t="s">
        <v>33</v>
      </c>
      <c r="C4117" t="s">
        <v>58</v>
      </c>
      <c r="D4117" t="s">
        <v>115</v>
      </c>
      <c r="E4117" t="s">
        <v>52</v>
      </c>
      <c r="F4117" s="1">
        <v>42956</v>
      </c>
      <c r="G4117" s="1">
        <v>43051</v>
      </c>
      <c r="H4117">
        <v>0</v>
      </c>
      <c r="I4117" t="str">
        <f>VLOOKUP(pipeline!D4117,account,2,FALSE)</f>
        <v>finance</v>
      </c>
      <c r="J4117">
        <f t="shared" si="3003"/>
        <v>1993</v>
      </c>
      <c r="K4117">
        <f t="shared" si="3004"/>
        <v>646.1</v>
      </c>
      <c r="L4117">
        <f t="shared" si="3005"/>
        <v>883</v>
      </c>
      <c r="M4117" t="str">
        <f t="shared" si="3006"/>
        <v>United States</v>
      </c>
      <c r="N4117" t="str">
        <f t="shared" si="3007"/>
        <v>Golddex</v>
      </c>
      <c r="O4117" t="str">
        <f t="shared" si="3008"/>
        <v>GTX</v>
      </c>
      <c r="P4117">
        <f t="shared" si="2994"/>
        <v>1096</v>
      </c>
      <c r="Q4117" t="str">
        <f t="shared" si="2995"/>
        <v>Rocco Neubert</v>
      </c>
      <c r="R4117" t="str">
        <f t="shared" si="2996"/>
        <v>East</v>
      </c>
    </row>
    <row r="4118" spans="1:18">
      <c r="A4118" t="s">
        <v>4282</v>
      </c>
      <c r="B4118" t="s">
        <v>33</v>
      </c>
      <c r="C4118" t="s">
        <v>58</v>
      </c>
      <c r="D4118" t="s">
        <v>223</v>
      </c>
      <c r="E4118" t="s">
        <v>50</v>
      </c>
      <c r="F4118" s="1">
        <v>42956</v>
      </c>
      <c r="G4118" s="1">
        <v>43002</v>
      </c>
      <c r="H4118">
        <v>1176</v>
      </c>
      <c r="I4118" t="str">
        <f>VLOOKUP(pipeline!D4118,account,2,FALSE)</f>
        <v>retail</v>
      </c>
      <c r="J4118">
        <f t="shared" si="3003"/>
        <v>2003</v>
      </c>
      <c r="K4118">
        <f t="shared" si="3004"/>
        <v>1419.98</v>
      </c>
      <c r="L4118">
        <f t="shared" si="3005"/>
        <v>4018</v>
      </c>
      <c r="M4118" t="str">
        <f t="shared" si="3006"/>
        <v>United States</v>
      </c>
      <c r="N4118">
        <f t="shared" si="3007"/>
        <v>0</v>
      </c>
      <c r="O4118" t="str">
        <f t="shared" si="3008"/>
        <v>GTX</v>
      </c>
      <c r="P4118">
        <f t="shared" si="2994"/>
        <v>1096</v>
      </c>
      <c r="Q4118" t="str">
        <f t="shared" si="2995"/>
        <v>Rocco Neubert</v>
      </c>
      <c r="R4118" t="str">
        <f t="shared" si="2996"/>
        <v>East</v>
      </c>
    </row>
    <row r="4119" spans="1:18">
      <c r="A4119" t="s">
        <v>4283</v>
      </c>
      <c r="B4119" t="s">
        <v>25</v>
      </c>
      <c r="C4119" t="s">
        <v>58</v>
      </c>
      <c r="D4119" t="s">
        <v>167</v>
      </c>
      <c r="E4119" t="s">
        <v>53</v>
      </c>
      <c r="F4119" s="1">
        <v>42956</v>
      </c>
      <c r="I4119" t="str">
        <f>VLOOKUP(pipeline!D4119,account,2,FALSE)</f>
        <v>marketing</v>
      </c>
      <c r="J4119">
        <f t="shared" si="3003"/>
        <v>2000</v>
      </c>
      <c r="K4119">
        <f t="shared" si="3004"/>
        <v>2952.73</v>
      </c>
      <c r="L4119">
        <f t="shared" si="3005"/>
        <v>5107</v>
      </c>
      <c r="M4119" t="str">
        <f t="shared" si="3006"/>
        <v>United States</v>
      </c>
      <c r="N4119">
        <f t="shared" si="3007"/>
        <v>0</v>
      </c>
      <c r="O4119" t="str">
        <f t="shared" si="3008"/>
        <v>GTX</v>
      </c>
      <c r="P4119">
        <f t="shared" si="2994"/>
        <v>1096</v>
      </c>
      <c r="Q4119" t="str">
        <f t="shared" si="2995"/>
        <v>Melvin Marxen</v>
      </c>
      <c r="R4119" t="str">
        <f t="shared" si="2996"/>
        <v>Central</v>
      </c>
    </row>
    <row r="4120" spans="1:18">
      <c r="A4120" t="s">
        <v>4284</v>
      </c>
      <c r="B4120" t="s">
        <v>13</v>
      </c>
      <c r="C4120" t="s">
        <v>55</v>
      </c>
      <c r="D4120" t="s">
        <v>273</v>
      </c>
      <c r="E4120" t="s">
        <v>52</v>
      </c>
      <c r="F4120" s="1">
        <v>42956</v>
      </c>
      <c r="G4120" s="1">
        <v>42959</v>
      </c>
      <c r="H4120">
        <v>0</v>
      </c>
      <c r="I4120" t="str">
        <f>VLOOKUP(pipeline!D4120,account,2,FALSE)</f>
        <v>retail</v>
      </c>
      <c r="J4120">
        <f t="shared" ref="J4120:J4127" si="3009">VLOOKUP(D4120,account,3,FALSE)</f>
        <v>1996</v>
      </c>
      <c r="K4120">
        <f t="shared" ref="K4120:K4127" si="3010">VLOOKUP(D4120,account,4,FALSE)</f>
        <v>2214.94</v>
      </c>
      <c r="L4120">
        <f t="shared" ref="L4120:L4127" si="3011">VLOOKUP(D4120,account,5,FALSE)</f>
        <v>5374</v>
      </c>
      <c r="M4120" t="str">
        <f t="shared" ref="M4120:M4127" si="3012">VLOOKUP(D4120,account,6,FALSE)</f>
        <v>United States</v>
      </c>
      <c r="N4120">
        <f t="shared" ref="N4120:N4127" si="3013">VLOOKUP(D4120,accounts,7,FALSE)</f>
        <v>0</v>
      </c>
      <c r="O4120" t="str">
        <f t="shared" ref="O4120:O4127" si="3014">VLOOKUP(C4120,products,2,FALSE)</f>
        <v>GTX</v>
      </c>
      <c r="P4120">
        <f t="shared" si="2994"/>
        <v>550</v>
      </c>
      <c r="Q4120" t="str">
        <f t="shared" si="2995"/>
        <v>Celia Rouche</v>
      </c>
      <c r="R4120" t="str">
        <f t="shared" si="2996"/>
        <v>West</v>
      </c>
    </row>
    <row r="4121" spans="1:18">
      <c r="A4121" t="s">
        <v>4285</v>
      </c>
      <c r="B4121" t="s">
        <v>13</v>
      </c>
      <c r="C4121" t="s">
        <v>57</v>
      </c>
      <c r="D4121" t="s">
        <v>93</v>
      </c>
      <c r="E4121" t="s">
        <v>52</v>
      </c>
      <c r="F4121" s="1">
        <v>42956</v>
      </c>
      <c r="G4121" s="1">
        <v>43057</v>
      </c>
      <c r="H4121">
        <v>0</v>
      </c>
      <c r="I4121" t="str">
        <f>VLOOKUP(pipeline!D4121,account,2,FALSE)</f>
        <v>entertainment</v>
      </c>
      <c r="J4121">
        <f t="shared" si="3009"/>
        <v>1993</v>
      </c>
      <c r="K4121">
        <f t="shared" si="3010"/>
        <v>4269.9</v>
      </c>
      <c r="L4121">
        <f t="shared" si="3011"/>
        <v>6472</v>
      </c>
      <c r="M4121" t="str">
        <f t="shared" si="3012"/>
        <v>United States</v>
      </c>
      <c r="N4121" t="str">
        <f t="shared" si="3013"/>
        <v>Massive Dynamic</v>
      </c>
      <c r="O4121" t="str">
        <f t="shared" si="3014"/>
        <v>MG</v>
      </c>
      <c r="P4121">
        <f t="shared" si="2994"/>
        <v>3393</v>
      </c>
      <c r="Q4121" t="str">
        <f t="shared" si="2995"/>
        <v>Celia Rouche</v>
      </c>
      <c r="R4121" t="str">
        <f t="shared" si="2996"/>
        <v>West</v>
      </c>
    </row>
    <row r="4122" spans="1:18">
      <c r="A4122" t="s">
        <v>4286</v>
      </c>
      <c r="B4122" t="s">
        <v>8</v>
      </c>
      <c r="C4122" t="s">
        <v>57</v>
      </c>
      <c r="D4122" t="s">
        <v>223</v>
      </c>
      <c r="E4122" t="s">
        <v>50</v>
      </c>
      <c r="F4122" s="1">
        <v>42956</v>
      </c>
      <c r="G4122" s="1">
        <v>43046</v>
      </c>
      <c r="H4122">
        <v>2715</v>
      </c>
      <c r="I4122" t="str">
        <f>VLOOKUP(pipeline!D4122,account,2,FALSE)</f>
        <v>retail</v>
      </c>
      <c r="J4122">
        <f t="shared" si="3009"/>
        <v>2003</v>
      </c>
      <c r="K4122">
        <f t="shared" si="3010"/>
        <v>1419.98</v>
      </c>
      <c r="L4122">
        <f t="shared" si="3011"/>
        <v>4018</v>
      </c>
      <c r="M4122" t="str">
        <f t="shared" si="3012"/>
        <v>United States</v>
      </c>
      <c r="N4122">
        <f t="shared" si="3013"/>
        <v>0</v>
      </c>
      <c r="O4122" t="str">
        <f t="shared" si="3014"/>
        <v>MG</v>
      </c>
      <c r="P4122">
        <f t="shared" si="2994"/>
        <v>3393</v>
      </c>
      <c r="Q4122" t="str">
        <f t="shared" si="2995"/>
        <v>Cara Losch</v>
      </c>
      <c r="R4122" t="str">
        <f t="shared" si="2996"/>
        <v>East</v>
      </c>
    </row>
    <row r="4123" spans="1:18">
      <c r="A4123" t="s">
        <v>4287</v>
      </c>
      <c r="B4123" t="s">
        <v>14</v>
      </c>
      <c r="C4123" t="s">
        <v>58</v>
      </c>
      <c r="D4123" t="s">
        <v>87</v>
      </c>
      <c r="E4123" t="s">
        <v>52</v>
      </c>
      <c r="F4123" s="1">
        <v>42956</v>
      </c>
      <c r="G4123" s="1">
        <v>43058</v>
      </c>
      <c r="H4123">
        <v>0</v>
      </c>
      <c r="I4123" t="str">
        <f>VLOOKUP(pipeline!D4123,account,2,FALSE)</f>
        <v>services</v>
      </c>
      <c r="J4123">
        <f t="shared" si="3009"/>
        <v>1982</v>
      </c>
      <c r="K4123">
        <f t="shared" si="3010"/>
        <v>792.46</v>
      </c>
      <c r="L4123">
        <f t="shared" si="3011"/>
        <v>1299</v>
      </c>
      <c r="M4123" t="str">
        <f t="shared" si="3012"/>
        <v>United States</v>
      </c>
      <c r="N4123">
        <f t="shared" si="3013"/>
        <v>0</v>
      </c>
      <c r="O4123" t="str">
        <f t="shared" si="3014"/>
        <v>GTX</v>
      </c>
      <c r="P4123">
        <f t="shared" si="2994"/>
        <v>1096</v>
      </c>
      <c r="Q4123" t="str">
        <f t="shared" si="2995"/>
        <v>Celia Rouche</v>
      </c>
      <c r="R4123" t="str">
        <f t="shared" si="2996"/>
        <v>West</v>
      </c>
    </row>
    <row r="4124" spans="1:18">
      <c r="A4124" t="s">
        <v>4288</v>
      </c>
      <c r="B4124" t="s">
        <v>37</v>
      </c>
      <c r="C4124" t="s">
        <v>55</v>
      </c>
      <c r="D4124" t="s">
        <v>306</v>
      </c>
      <c r="E4124" t="s">
        <v>50</v>
      </c>
      <c r="F4124" s="1">
        <v>42956</v>
      </c>
      <c r="G4124" s="1">
        <v>43088</v>
      </c>
      <c r="H4124">
        <v>511</v>
      </c>
      <c r="I4124" t="str">
        <f>VLOOKUP(pipeline!D4124,account,2,FALSE)</f>
        <v>technolgy</v>
      </c>
      <c r="J4124">
        <f t="shared" si="3009"/>
        <v>1997</v>
      </c>
      <c r="K4124">
        <f t="shared" si="3010"/>
        <v>8170.38</v>
      </c>
      <c r="L4124">
        <f t="shared" si="3011"/>
        <v>16499</v>
      </c>
      <c r="M4124" t="str">
        <f t="shared" si="3012"/>
        <v>Korea</v>
      </c>
      <c r="N4124">
        <f t="shared" si="3013"/>
        <v>0</v>
      </c>
      <c r="O4124" t="str">
        <f t="shared" si="3014"/>
        <v>GTX</v>
      </c>
      <c r="P4124">
        <f t="shared" si="2994"/>
        <v>550</v>
      </c>
      <c r="Q4124" t="str">
        <f t="shared" si="2995"/>
        <v>Summer Sewald</v>
      </c>
      <c r="R4124" t="str">
        <f t="shared" si="2996"/>
        <v>West</v>
      </c>
    </row>
    <row r="4125" spans="1:18">
      <c r="A4125" t="s">
        <v>4289</v>
      </c>
      <c r="B4125" t="s">
        <v>21</v>
      </c>
      <c r="C4125" t="s">
        <v>55</v>
      </c>
      <c r="D4125" t="s">
        <v>136</v>
      </c>
      <c r="E4125" t="s">
        <v>53</v>
      </c>
      <c r="F4125" s="1">
        <v>42956</v>
      </c>
      <c r="I4125" t="str">
        <f>VLOOKUP(pipeline!D4125,account,2,FALSE)</f>
        <v>medical</v>
      </c>
      <c r="J4125">
        <f t="shared" si="3009"/>
        <v>1996</v>
      </c>
      <c r="K4125">
        <f t="shared" si="3010"/>
        <v>439.21</v>
      </c>
      <c r="L4125">
        <f t="shared" si="3011"/>
        <v>792</v>
      </c>
      <c r="M4125" t="str">
        <f t="shared" si="3012"/>
        <v>United States</v>
      </c>
      <c r="N4125">
        <f t="shared" si="3013"/>
        <v>0</v>
      </c>
      <c r="O4125" t="str">
        <f t="shared" si="3014"/>
        <v>GTX</v>
      </c>
      <c r="P4125">
        <f t="shared" si="2994"/>
        <v>550</v>
      </c>
      <c r="Q4125" t="str">
        <f t="shared" si="2995"/>
        <v>Dustin Brinkmann</v>
      </c>
      <c r="R4125" t="str">
        <f t="shared" si="2996"/>
        <v>Central</v>
      </c>
    </row>
    <row r="4126" spans="1:18">
      <c r="A4126" t="s">
        <v>4290</v>
      </c>
      <c r="B4126" t="s">
        <v>15</v>
      </c>
      <c r="C4126" t="s">
        <v>58</v>
      </c>
      <c r="D4126" t="s">
        <v>167</v>
      </c>
      <c r="E4126" t="s">
        <v>50</v>
      </c>
      <c r="F4126" s="1">
        <v>42956</v>
      </c>
      <c r="G4126" s="1">
        <v>43077</v>
      </c>
      <c r="H4126">
        <v>1017</v>
      </c>
      <c r="I4126" t="str">
        <f>VLOOKUP(pipeline!D4126,account,2,FALSE)</f>
        <v>marketing</v>
      </c>
      <c r="J4126">
        <f t="shared" si="3009"/>
        <v>2000</v>
      </c>
      <c r="K4126">
        <f t="shared" si="3010"/>
        <v>2952.73</v>
      </c>
      <c r="L4126">
        <f t="shared" si="3011"/>
        <v>5107</v>
      </c>
      <c r="M4126" t="str">
        <f t="shared" si="3012"/>
        <v>United States</v>
      </c>
      <c r="N4126">
        <f t="shared" si="3013"/>
        <v>0</v>
      </c>
      <c r="O4126" t="str">
        <f t="shared" si="3014"/>
        <v>GTX</v>
      </c>
      <c r="P4126">
        <f t="shared" si="2994"/>
        <v>1096</v>
      </c>
      <c r="Q4126" t="str">
        <f t="shared" si="2995"/>
        <v>Celia Rouche</v>
      </c>
      <c r="R4126" t="str">
        <f t="shared" si="2996"/>
        <v>West</v>
      </c>
    </row>
    <row r="4127" spans="1:18">
      <c r="A4127" t="s">
        <v>4291</v>
      </c>
      <c r="B4127" t="s">
        <v>28</v>
      </c>
      <c r="C4127" t="s">
        <v>59</v>
      </c>
      <c r="D4127" t="s">
        <v>87</v>
      </c>
      <c r="E4127" t="s">
        <v>53</v>
      </c>
      <c r="F4127" s="1">
        <v>42956</v>
      </c>
      <c r="I4127" t="str">
        <f>VLOOKUP(pipeline!D4127,account,2,FALSE)</f>
        <v>services</v>
      </c>
      <c r="J4127">
        <f t="shared" si="3009"/>
        <v>1982</v>
      </c>
      <c r="K4127">
        <f t="shared" si="3010"/>
        <v>792.46</v>
      </c>
      <c r="L4127">
        <f t="shared" si="3011"/>
        <v>1299</v>
      </c>
      <c r="M4127" t="str">
        <f t="shared" si="3012"/>
        <v>United States</v>
      </c>
      <c r="N4127">
        <f t="shared" si="3013"/>
        <v>0</v>
      </c>
      <c r="O4127" t="str">
        <f t="shared" si="3014"/>
        <v>GTX</v>
      </c>
      <c r="P4127">
        <f t="shared" si="2994"/>
        <v>5482</v>
      </c>
      <c r="Q4127" t="str">
        <f t="shared" si="2995"/>
        <v>Melvin Marxen</v>
      </c>
      <c r="R4127" t="str">
        <f t="shared" si="2996"/>
        <v>Central</v>
      </c>
    </row>
    <row r="4128" spans="1:18">
      <c r="A4128" t="s">
        <v>4292</v>
      </c>
      <c r="B4128" t="s">
        <v>40</v>
      </c>
      <c r="C4128" t="s">
        <v>58</v>
      </c>
      <c r="D4128" t="s">
        <v>282</v>
      </c>
      <c r="E4128" t="s">
        <v>52</v>
      </c>
      <c r="F4128" s="1">
        <v>42956</v>
      </c>
      <c r="G4128" s="1">
        <v>42967</v>
      </c>
      <c r="H4128">
        <v>0</v>
      </c>
      <c r="I4128" t="str">
        <f>VLOOKUP(pipeline!D4128,account,2,FALSE)</f>
        <v>medical</v>
      </c>
      <c r="J4128">
        <f t="shared" ref="J4128:J4134" si="3015">VLOOKUP(D4128,account,3,FALSE)</f>
        <v>1985</v>
      </c>
      <c r="K4128">
        <f t="shared" ref="K4128:K4134" si="3016">VLOOKUP(D4128,account,4,FALSE)</f>
        <v>2741.37</v>
      </c>
      <c r="L4128">
        <f t="shared" ref="L4128:L4134" si="3017">VLOOKUP(D4128,account,5,FALSE)</f>
        <v>9226</v>
      </c>
      <c r="M4128" t="str">
        <f t="shared" ref="M4128:M4134" si="3018">VLOOKUP(D4128,account,6,FALSE)</f>
        <v>United States</v>
      </c>
      <c r="N4128">
        <f t="shared" ref="N4128:N4134" si="3019">VLOOKUP(D4128,accounts,7,FALSE)</f>
        <v>0</v>
      </c>
      <c r="O4128" t="str">
        <f t="shared" ref="O4128:O4134" si="3020">VLOOKUP(C4128,products,2,FALSE)</f>
        <v>GTX</v>
      </c>
      <c r="P4128">
        <f t="shared" ref="P4128:P4134" si="3021">VLOOKUP(C4128,products,3,FALSE)</f>
        <v>1096</v>
      </c>
      <c r="Q4128" t="str">
        <f t="shared" ref="Q4128:Q4134" si="3022">VLOOKUP(B4128,sales,2,FALSE)</f>
        <v>Summer Sewald</v>
      </c>
      <c r="R4128" t="str">
        <f t="shared" ref="R4128:R4134" si="3023">VLOOKUP(B4128,sales,3,FALSE)</f>
        <v>West</v>
      </c>
    </row>
    <row r="4129" spans="1:18">
      <c r="A4129" t="s">
        <v>4293</v>
      </c>
      <c r="B4129" t="s">
        <v>40</v>
      </c>
      <c r="C4129" t="s">
        <v>58</v>
      </c>
      <c r="D4129" t="s">
        <v>210</v>
      </c>
      <c r="E4129" t="s">
        <v>50</v>
      </c>
      <c r="F4129" s="1">
        <v>42956</v>
      </c>
      <c r="G4129" s="1">
        <v>42957</v>
      </c>
      <c r="H4129">
        <v>1102</v>
      </c>
      <c r="I4129" t="str">
        <f>VLOOKUP(pipeline!D4129,account,2,FALSE)</f>
        <v>technolgy</v>
      </c>
      <c r="J4129">
        <f t="shared" si="3015"/>
        <v>1980</v>
      </c>
      <c r="K4129">
        <f t="shared" si="3016"/>
        <v>7708.38</v>
      </c>
      <c r="L4129">
        <f t="shared" si="3017"/>
        <v>13756</v>
      </c>
      <c r="M4129" t="str">
        <f t="shared" si="3018"/>
        <v>United States</v>
      </c>
      <c r="N4129">
        <f t="shared" si="3019"/>
        <v>0</v>
      </c>
      <c r="O4129" t="str">
        <f t="shared" si="3020"/>
        <v>GTX</v>
      </c>
      <c r="P4129">
        <f t="shared" si="3021"/>
        <v>1096</v>
      </c>
      <c r="Q4129" t="str">
        <f t="shared" si="3022"/>
        <v>Summer Sewald</v>
      </c>
      <c r="R4129" t="str">
        <f t="shared" si="3023"/>
        <v>West</v>
      </c>
    </row>
    <row r="4130" spans="1:18">
      <c r="A4130" t="s">
        <v>4294</v>
      </c>
      <c r="B4130" t="s">
        <v>40</v>
      </c>
      <c r="C4130" t="s">
        <v>56</v>
      </c>
      <c r="D4130" t="s">
        <v>174</v>
      </c>
      <c r="E4130" t="s">
        <v>50</v>
      </c>
      <c r="F4130" s="1">
        <v>42956</v>
      </c>
      <c r="G4130" s="1">
        <v>43073</v>
      </c>
      <c r="H4130">
        <v>67</v>
      </c>
      <c r="I4130" t="str">
        <f>VLOOKUP(pipeline!D4130,account,2,FALSE)</f>
        <v>software</v>
      </c>
      <c r="J4130">
        <f t="shared" si="3015"/>
        <v>1982</v>
      </c>
      <c r="K4130">
        <f t="shared" si="3016"/>
        <v>11698.03</v>
      </c>
      <c r="L4130">
        <f t="shared" si="3017"/>
        <v>34288</v>
      </c>
      <c r="M4130" t="str">
        <f t="shared" si="3018"/>
        <v>United States</v>
      </c>
      <c r="N4130">
        <f t="shared" si="3019"/>
        <v>0</v>
      </c>
      <c r="O4130" t="str">
        <f t="shared" si="3020"/>
        <v>MG</v>
      </c>
      <c r="P4130">
        <f t="shared" si="3021"/>
        <v>55</v>
      </c>
      <c r="Q4130" t="str">
        <f t="shared" si="3022"/>
        <v>Summer Sewald</v>
      </c>
      <c r="R4130" t="str">
        <f t="shared" si="3023"/>
        <v>West</v>
      </c>
    </row>
    <row r="4131" spans="1:18">
      <c r="A4131" t="s">
        <v>4295</v>
      </c>
      <c r="B4131" t="s">
        <v>22</v>
      </c>
      <c r="C4131" t="s">
        <v>56</v>
      </c>
      <c r="D4131" t="s">
        <v>147</v>
      </c>
      <c r="E4131" t="s">
        <v>50</v>
      </c>
      <c r="F4131" s="1">
        <v>42956</v>
      </c>
      <c r="G4131" s="1">
        <v>42987</v>
      </c>
      <c r="H4131">
        <v>59</v>
      </c>
      <c r="I4131" t="str">
        <f>VLOOKUP(pipeline!D4131,account,2,FALSE)</f>
        <v>retail</v>
      </c>
      <c r="J4131">
        <f t="shared" si="3015"/>
        <v>2007</v>
      </c>
      <c r="K4131">
        <f t="shared" si="3016"/>
        <v>894.33</v>
      </c>
      <c r="L4131">
        <f t="shared" si="3017"/>
        <v>1635</v>
      </c>
      <c r="M4131" t="str">
        <f t="shared" si="3018"/>
        <v>Italy</v>
      </c>
      <c r="N4131">
        <f t="shared" si="3019"/>
        <v>0</v>
      </c>
      <c r="O4131" t="str">
        <f t="shared" si="3020"/>
        <v>MG</v>
      </c>
      <c r="P4131">
        <f t="shared" si="3021"/>
        <v>55</v>
      </c>
      <c r="Q4131" t="str">
        <f t="shared" si="3022"/>
        <v>Dustin Brinkmann</v>
      </c>
      <c r="R4131" t="str">
        <f t="shared" si="3023"/>
        <v>Central</v>
      </c>
    </row>
    <row r="4132" spans="1:18">
      <c r="A4132" t="s">
        <v>4296</v>
      </c>
      <c r="B4132" t="s">
        <v>29</v>
      </c>
      <c r="C4132" t="s">
        <v>59</v>
      </c>
      <c r="D4132" t="s">
        <v>216</v>
      </c>
      <c r="E4132" t="s">
        <v>52</v>
      </c>
      <c r="F4132" s="1">
        <v>42956</v>
      </c>
      <c r="G4132" s="1">
        <v>43064</v>
      </c>
      <c r="H4132">
        <v>0</v>
      </c>
      <c r="I4132" t="str">
        <f>VLOOKUP(pipeline!D4132,account,2,FALSE)</f>
        <v>entertainment</v>
      </c>
      <c r="J4132">
        <f t="shared" si="3015"/>
        <v>1998</v>
      </c>
      <c r="K4132">
        <f t="shared" si="3016"/>
        <v>217.87</v>
      </c>
      <c r="L4132">
        <f t="shared" si="3017"/>
        <v>551</v>
      </c>
      <c r="M4132" t="str">
        <f t="shared" si="3018"/>
        <v>United States</v>
      </c>
      <c r="N4132">
        <f t="shared" si="3019"/>
        <v>0</v>
      </c>
      <c r="O4132" t="str">
        <f t="shared" si="3020"/>
        <v>GTX</v>
      </c>
      <c r="P4132">
        <f t="shared" si="3021"/>
        <v>5482</v>
      </c>
      <c r="Q4132" t="str">
        <f t="shared" si="3022"/>
        <v>Melvin Marxen</v>
      </c>
      <c r="R4132" t="str">
        <f t="shared" si="3023"/>
        <v>Central</v>
      </c>
    </row>
    <row r="4133" spans="1:18">
      <c r="A4133" t="s">
        <v>4297</v>
      </c>
      <c r="B4133" t="s">
        <v>29</v>
      </c>
      <c r="C4133" t="s">
        <v>55</v>
      </c>
      <c r="D4133" t="s">
        <v>306</v>
      </c>
      <c r="E4133" t="s">
        <v>50</v>
      </c>
      <c r="F4133" s="1">
        <v>42956</v>
      </c>
      <c r="G4133" s="1">
        <v>43078</v>
      </c>
      <c r="H4133">
        <v>569</v>
      </c>
      <c r="I4133" t="str">
        <f>VLOOKUP(pipeline!D4133,account,2,FALSE)</f>
        <v>technolgy</v>
      </c>
      <c r="J4133">
        <f t="shared" si="3015"/>
        <v>1997</v>
      </c>
      <c r="K4133">
        <f t="shared" si="3016"/>
        <v>8170.38</v>
      </c>
      <c r="L4133">
        <f t="shared" si="3017"/>
        <v>16499</v>
      </c>
      <c r="M4133" t="str">
        <f t="shared" si="3018"/>
        <v>Korea</v>
      </c>
      <c r="N4133">
        <f t="shared" si="3019"/>
        <v>0</v>
      </c>
      <c r="O4133" t="str">
        <f t="shared" si="3020"/>
        <v>GTX</v>
      </c>
      <c r="P4133">
        <f t="shared" si="3021"/>
        <v>550</v>
      </c>
      <c r="Q4133" t="str">
        <f t="shared" si="3022"/>
        <v>Melvin Marxen</v>
      </c>
      <c r="R4133" t="str">
        <f t="shared" si="3023"/>
        <v>Central</v>
      </c>
    </row>
    <row r="4134" spans="1:18">
      <c r="A4134" t="s">
        <v>4298</v>
      </c>
      <c r="B4134" t="s">
        <v>35</v>
      </c>
      <c r="C4134" t="s">
        <v>55</v>
      </c>
      <c r="D4134" t="s">
        <v>124</v>
      </c>
      <c r="E4134" t="s">
        <v>50</v>
      </c>
      <c r="F4134" s="1">
        <v>42956</v>
      </c>
      <c r="G4134" s="1">
        <v>43082</v>
      </c>
      <c r="H4134">
        <v>517</v>
      </c>
      <c r="I4134" t="str">
        <f>VLOOKUP(pipeline!D4134,account,2,FALSE)</f>
        <v>entertainment</v>
      </c>
      <c r="J4134">
        <f t="shared" si="3015"/>
        <v>1989</v>
      </c>
      <c r="K4134">
        <f t="shared" si="3016"/>
        <v>3838.39</v>
      </c>
      <c r="L4134">
        <f t="shared" si="3017"/>
        <v>8274</v>
      </c>
      <c r="M4134" t="str">
        <f t="shared" si="3018"/>
        <v>United States</v>
      </c>
      <c r="N4134">
        <f t="shared" si="3019"/>
        <v>0</v>
      </c>
      <c r="O4134" t="str">
        <f t="shared" si="3020"/>
        <v>GTX</v>
      </c>
      <c r="P4134">
        <f t="shared" si="3021"/>
        <v>550</v>
      </c>
      <c r="Q4134" t="str">
        <f t="shared" si="3022"/>
        <v>Rocco Neubert</v>
      </c>
      <c r="R4134" t="str">
        <f t="shared" si="3023"/>
        <v>East</v>
      </c>
    </row>
    <row r="4135" spans="1:18">
      <c r="A4135" t="s">
        <v>4299</v>
      </c>
      <c r="B4135" t="s">
        <v>11</v>
      </c>
      <c r="C4135" t="s">
        <v>55</v>
      </c>
      <c r="D4135" t="s">
        <v>463</v>
      </c>
      <c r="E4135" t="s">
        <v>52</v>
      </c>
      <c r="F4135" s="1">
        <v>42956</v>
      </c>
      <c r="G4135" s="1">
        <v>43042</v>
      </c>
      <c r="H4135">
        <v>0</v>
      </c>
      <c r="I4135" t="str">
        <f>VLOOKUP(pipeline!D4135,account,2,FALSE)</f>
        <v>technolgy</v>
      </c>
      <c r="J4135">
        <f t="shared" ref="J4135:J4147" si="3024">VLOOKUP(D4135,account,3,FALSE)</f>
        <v>2011</v>
      </c>
      <c r="K4135">
        <f t="shared" ref="K4135:K4147" si="3025">VLOOKUP(D4135,account,4,FALSE)</f>
        <v>527.11</v>
      </c>
      <c r="L4135">
        <f t="shared" ref="L4135:L4147" si="3026">VLOOKUP(D4135,account,5,FALSE)</f>
        <v>1428</v>
      </c>
      <c r="M4135" t="str">
        <f t="shared" ref="M4135:M4147" si="3027">VLOOKUP(D4135,account,6,FALSE)</f>
        <v>United States</v>
      </c>
      <c r="N4135" t="str">
        <f t="shared" ref="N4135:N4147" si="3028">VLOOKUP(D4135,accounts,7,FALSE)</f>
        <v>Acme Corporation</v>
      </c>
      <c r="O4135" t="str">
        <f t="shared" ref="O4135:O4147" si="3029">VLOOKUP(C4135,products,2,FALSE)</f>
        <v>GTX</v>
      </c>
      <c r="P4135">
        <f t="shared" ref="P4135:P4149" si="3030">VLOOKUP(C4135,products,3,FALSE)</f>
        <v>550</v>
      </c>
      <c r="Q4135" t="str">
        <f t="shared" ref="Q4135:Q4149" si="3031">VLOOKUP(B4135,sales,2,FALSE)</f>
        <v>Cara Losch</v>
      </c>
      <c r="R4135" t="str">
        <f t="shared" ref="R4135:R4149" si="3032">VLOOKUP(B4135,sales,3,FALSE)</f>
        <v>East</v>
      </c>
    </row>
    <row r="4136" spans="1:18">
      <c r="A4136" t="s">
        <v>4300</v>
      </c>
      <c r="B4136" t="s">
        <v>31</v>
      </c>
      <c r="C4136" t="s">
        <v>58</v>
      </c>
      <c r="D4136" t="s">
        <v>381</v>
      </c>
      <c r="E4136" t="s">
        <v>50</v>
      </c>
      <c r="F4136" s="1">
        <v>42957</v>
      </c>
      <c r="G4136" s="1">
        <v>42969</v>
      </c>
      <c r="H4136">
        <v>1171</v>
      </c>
      <c r="I4136" t="str">
        <f>VLOOKUP(pipeline!D4136,account,2,FALSE)</f>
        <v>marketing</v>
      </c>
      <c r="J4136">
        <f t="shared" si="3024"/>
        <v>1999</v>
      </c>
      <c r="K4136">
        <f t="shared" si="3025"/>
        <v>1197.44</v>
      </c>
      <c r="L4136">
        <f t="shared" si="3026"/>
        <v>2570</v>
      </c>
      <c r="M4136" t="str">
        <f t="shared" si="3027"/>
        <v>United States</v>
      </c>
      <c r="N4136">
        <f t="shared" si="3028"/>
        <v>0</v>
      </c>
      <c r="O4136" t="str">
        <f t="shared" si="3029"/>
        <v>GTX</v>
      </c>
      <c r="P4136">
        <f t="shared" si="3030"/>
        <v>1096</v>
      </c>
      <c r="Q4136" t="str">
        <f t="shared" si="3031"/>
        <v>Rocco Neubert</v>
      </c>
      <c r="R4136" t="str">
        <f t="shared" si="3032"/>
        <v>East</v>
      </c>
    </row>
    <row r="4137" spans="1:18">
      <c r="A4137" t="s">
        <v>4301</v>
      </c>
      <c r="B4137" t="s">
        <v>7</v>
      </c>
      <c r="C4137" t="s">
        <v>55</v>
      </c>
      <c r="D4137" t="s">
        <v>191</v>
      </c>
      <c r="E4137" t="s">
        <v>52</v>
      </c>
      <c r="F4137" s="1">
        <v>42957</v>
      </c>
      <c r="G4137" s="1">
        <v>42969</v>
      </c>
      <c r="H4137">
        <v>0</v>
      </c>
      <c r="I4137" t="str">
        <f>VLOOKUP(pipeline!D4137,account,2,FALSE)</f>
        <v>retail</v>
      </c>
      <c r="J4137">
        <f t="shared" si="3024"/>
        <v>2004</v>
      </c>
      <c r="K4137">
        <f t="shared" si="3025"/>
        <v>702.72</v>
      </c>
      <c r="L4137">
        <f t="shared" si="3026"/>
        <v>1831</v>
      </c>
      <c r="M4137" t="str">
        <f t="shared" si="3027"/>
        <v>United States</v>
      </c>
      <c r="N4137">
        <f t="shared" si="3028"/>
        <v>0</v>
      </c>
      <c r="O4137" t="str">
        <f t="shared" si="3029"/>
        <v>GTX</v>
      </c>
      <c r="P4137">
        <f t="shared" si="3030"/>
        <v>550</v>
      </c>
      <c r="Q4137" t="str">
        <f t="shared" si="3031"/>
        <v>Cara Losch</v>
      </c>
      <c r="R4137" t="str">
        <f t="shared" si="3032"/>
        <v>East</v>
      </c>
    </row>
    <row r="4138" spans="1:18">
      <c r="A4138" t="s">
        <v>4302</v>
      </c>
      <c r="B4138" t="s">
        <v>7</v>
      </c>
      <c r="C4138" t="s">
        <v>58</v>
      </c>
      <c r="D4138" t="s">
        <v>218</v>
      </c>
      <c r="E4138" t="s">
        <v>50</v>
      </c>
      <c r="F4138" s="1">
        <v>42957</v>
      </c>
      <c r="G4138" s="1">
        <v>42967</v>
      </c>
      <c r="H4138">
        <v>1143</v>
      </c>
      <c r="I4138" t="str">
        <f>VLOOKUP(pipeline!D4138,account,2,FALSE)</f>
        <v>technolgy</v>
      </c>
      <c r="J4138">
        <f t="shared" si="3024"/>
        <v>1992</v>
      </c>
      <c r="K4138">
        <f t="shared" si="3025"/>
        <v>1712.68</v>
      </c>
      <c r="L4138">
        <f t="shared" si="3026"/>
        <v>3194</v>
      </c>
      <c r="M4138" t="str">
        <f t="shared" si="3027"/>
        <v>United States</v>
      </c>
      <c r="N4138" t="str">
        <f t="shared" si="3028"/>
        <v>Acme Corporation</v>
      </c>
      <c r="O4138" t="str">
        <f t="shared" si="3029"/>
        <v>GTX</v>
      </c>
      <c r="P4138">
        <f t="shared" si="3030"/>
        <v>1096</v>
      </c>
      <c r="Q4138" t="str">
        <f t="shared" si="3031"/>
        <v>Cara Losch</v>
      </c>
      <c r="R4138" t="str">
        <f t="shared" si="3032"/>
        <v>East</v>
      </c>
    </row>
    <row r="4139" spans="1:18">
      <c r="A4139" t="s">
        <v>4303</v>
      </c>
      <c r="B4139" t="s">
        <v>25</v>
      </c>
      <c r="C4139" t="s">
        <v>57</v>
      </c>
      <c r="D4139" t="s">
        <v>85</v>
      </c>
      <c r="E4139" t="s">
        <v>52</v>
      </c>
      <c r="F4139" s="1">
        <v>42957</v>
      </c>
      <c r="G4139" s="1">
        <v>42959</v>
      </c>
      <c r="H4139">
        <v>0</v>
      </c>
      <c r="I4139" t="str">
        <f>VLOOKUP(pipeline!D4139,account,2,FALSE)</f>
        <v>software</v>
      </c>
      <c r="J4139">
        <f t="shared" si="3024"/>
        <v>1998</v>
      </c>
      <c r="K4139">
        <f t="shared" si="3025"/>
        <v>2714.9</v>
      </c>
      <c r="L4139">
        <f t="shared" si="3026"/>
        <v>2641</v>
      </c>
      <c r="M4139" t="str">
        <f t="shared" si="3027"/>
        <v>United States</v>
      </c>
      <c r="N4139" t="str">
        <f t="shared" si="3028"/>
        <v>Acme Corporation</v>
      </c>
      <c r="O4139" t="str">
        <f t="shared" si="3029"/>
        <v>MG</v>
      </c>
      <c r="P4139">
        <f t="shared" si="3030"/>
        <v>3393</v>
      </c>
      <c r="Q4139" t="str">
        <f t="shared" si="3031"/>
        <v>Melvin Marxen</v>
      </c>
      <c r="R4139" t="str">
        <f t="shared" si="3032"/>
        <v>Central</v>
      </c>
    </row>
    <row r="4140" spans="1:18">
      <c r="A4140" t="s">
        <v>4304</v>
      </c>
      <c r="B4140" t="s">
        <v>13</v>
      </c>
      <c r="C4140" t="s">
        <v>56</v>
      </c>
      <c r="D4140" t="s">
        <v>106</v>
      </c>
      <c r="E4140" t="s">
        <v>50</v>
      </c>
      <c r="F4140" s="1">
        <v>42957</v>
      </c>
      <c r="G4140" s="1">
        <v>42963</v>
      </c>
      <c r="H4140">
        <v>49</v>
      </c>
      <c r="I4140" t="str">
        <f>VLOOKUP(pipeline!D4140,account,2,FALSE)</f>
        <v>software</v>
      </c>
      <c r="J4140">
        <f t="shared" si="3024"/>
        <v>1996</v>
      </c>
      <c r="K4140">
        <f t="shared" si="3025"/>
        <v>6354.87</v>
      </c>
      <c r="L4140">
        <f t="shared" si="3026"/>
        <v>16780</v>
      </c>
      <c r="M4140" t="str">
        <f t="shared" si="3027"/>
        <v>United States</v>
      </c>
      <c r="N4140" t="str">
        <f t="shared" si="3028"/>
        <v>Bubba Gump</v>
      </c>
      <c r="O4140" t="str">
        <f t="shared" si="3029"/>
        <v>MG</v>
      </c>
      <c r="P4140">
        <f t="shared" si="3030"/>
        <v>55</v>
      </c>
      <c r="Q4140" t="str">
        <f t="shared" si="3031"/>
        <v>Celia Rouche</v>
      </c>
      <c r="R4140" t="str">
        <f t="shared" si="3032"/>
        <v>West</v>
      </c>
    </row>
    <row r="4141" spans="1:18">
      <c r="A4141" t="s">
        <v>4305</v>
      </c>
      <c r="B4141" t="s">
        <v>8</v>
      </c>
      <c r="C4141" t="s">
        <v>59</v>
      </c>
      <c r="D4141" t="s">
        <v>203</v>
      </c>
      <c r="E4141" t="s">
        <v>52</v>
      </c>
      <c r="F4141" s="1">
        <v>42957</v>
      </c>
      <c r="G4141" s="1">
        <v>43045</v>
      </c>
      <c r="H4141">
        <v>0</v>
      </c>
      <c r="I4141" t="str">
        <f>VLOOKUP(pipeline!D4141,account,2,FALSE)</f>
        <v>software</v>
      </c>
      <c r="J4141">
        <f t="shared" si="3024"/>
        <v>2002</v>
      </c>
      <c r="K4141">
        <f t="shared" si="3025"/>
        <v>987.39</v>
      </c>
      <c r="L4141">
        <f t="shared" si="3026"/>
        <v>2253</v>
      </c>
      <c r="M4141" t="str">
        <f t="shared" si="3027"/>
        <v>United States</v>
      </c>
      <c r="N4141">
        <f t="shared" si="3028"/>
        <v>0</v>
      </c>
      <c r="O4141" t="str">
        <f t="shared" si="3029"/>
        <v>GTX</v>
      </c>
      <c r="P4141">
        <f t="shared" si="3030"/>
        <v>5482</v>
      </c>
      <c r="Q4141" t="str">
        <f t="shared" si="3031"/>
        <v>Cara Losch</v>
      </c>
      <c r="R4141" t="str">
        <f t="shared" si="3032"/>
        <v>East</v>
      </c>
    </row>
    <row r="4142" spans="1:18">
      <c r="A4142" t="s">
        <v>4306</v>
      </c>
      <c r="B4142" t="s">
        <v>14</v>
      </c>
      <c r="C4142" t="s">
        <v>57</v>
      </c>
      <c r="D4142" t="s">
        <v>91</v>
      </c>
      <c r="E4142" t="s">
        <v>50</v>
      </c>
      <c r="F4142" s="1">
        <v>42957</v>
      </c>
      <c r="G4142" s="1">
        <v>42960</v>
      </c>
      <c r="H4142">
        <v>3511</v>
      </c>
      <c r="I4142" t="str">
        <f>VLOOKUP(pipeline!D4142,account,2,FALSE)</f>
        <v>retail</v>
      </c>
      <c r="J4142">
        <f t="shared" si="3024"/>
        <v>1989</v>
      </c>
      <c r="K4142">
        <f t="shared" si="3025"/>
        <v>1388.67</v>
      </c>
      <c r="L4142">
        <f t="shared" si="3026"/>
        <v>3583</v>
      </c>
      <c r="M4142" t="str">
        <f t="shared" si="3027"/>
        <v>United States</v>
      </c>
      <c r="N4142">
        <f t="shared" si="3028"/>
        <v>0</v>
      </c>
      <c r="O4142" t="str">
        <f t="shared" si="3029"/>
        <v>MG</v>
      </c>
      <c r="P4142">
        <f t="shared" si="3030"/>
        <v>3393</v>
      </c>
      <c r="Q4142" t="str">
        <f t="shared" si="3031"/>
        <v>Celia Rouche</v>
      </c>
      <c r="R4142" t="str">
        <f t="shared" si="3032"/>
        <v>West</v>
      </c>
    </row>
    <row r="4143" spans="1:18">
      <c r="A4143" t="s">
        <v>4307</v>
      </c>
      <c r="B4143" t="s">
        <v>27</v>
      </c>
      <c r="C4143" t="s">
        <v>55</v>
      </c>
      <c r="D4143" t="s">
        <v>153</v>
      </c>
      <c r="E4143" t="s">
        <v>53</v>
      </c>
      <c r="F4143" s="1">
        <v>42957</v>
      </c>
      <c r="I4143" t="str">
        <f>VLOOKUP(pipeline!D4143,account,2,FALSE)</f>
        <v>retail</v>
      </c>
      <c r="J4143">
        <f t="shared" si="3024"/>
        <v>2001</v>
      </c>
      <c r="K4143">
        <f t="shared" si="3025"/>
        <v>2437.85</v>
      </c>
      <c r="L4143">
        <f t="shared" si="3026"/>
        <v>4874</v>
      </c>
      <c r="M4143" t="str">
        <f t="shared" si="3027"/>
        <v>United States</v>
      </c>
      <c r="N4143">
        <f t="shared" si="3028"/>
        <v>0</v>
      </c>
      <c r="O4143" t="str">
        <f t="shared" si="3029"/>
        <v>GTX</v>
      </c>
      <c r="P4143">
        <f t="shared" si="3030"/>
        <v>550</v>
      </c>
      <c r="Q4143" t="str">
        <f t="shared" si="3031"/>
        <v>Melvin Marxen</v>
      </c>
      <c r="R4143" t="str">
        <f t="shared" si="3032"/>
        <v>Central</v>
      </c>
    </row>
    <row r="4144" spans="1:18">
      <c r="A4144" t="s">
        <v>4308</v>
      </c>
      <c r="B4144" t="s">
        <v>28</v>
      </c>
      <c r="C4144" t="s">
        <v>59</v>
      </c>
      <c r="D4144" t="s">
        <v>318</v>
      </c>
      <c r="E4144" t="s">
        <v>53</v>
      </c>
      <c r="F4144" s="1">
        <v>42957</v>
      </c>
      <c r="I4144" t="str">
        <f>VLOOKUP(pipeline!D4144,account,2,FALSE)</f>
        <v>retail</v>
      </c>
      <c r="J4144">
        <f t="shared" si="3024"/>
        <v>2000</v>
      </c>
      <c r="K4144">
        <f t="shared" si="3025"/>
        <v>167.89</v>
      </c>
      <c r="L4144">
        <f t="shared" si="3026"/>
        <v>493</v>
      </c>
      <c r="M4144" t="str">
        <f t="shared" si="3027"/>
        <v>Romania</v>
      </c>
      <c r="N4144">
        <f t="shared" si="3028"/>
        <v>0</v>
      </c>
      <c r="O4144" t="str">
        <f t="shared" si="3029"/>
        <v>GTX</v>
      </c>
      <c r="P4144">
        <f t="shared" si="3030"/>
        <v>5482</v>
      </c>
      <c r="Q4144" t="str">
        <f t="shared" si="3031"/>
        <v>Melvin Marxen</v>
      </c>
      <c r="R4144" t="str">
        <f t="shared" si="3032"/>
        <v>Central</v>
      </c>
    </row>
    <row r="4145" spans="1:18">
      <c r="A4145" t="s">
        <v>4309</v>
      </c>
      <c r="B4145" t="s">
        <v>28</v>
      </c>
      <c r="C4145" t="s">
        <v>58</v>
      </c>
      <c r="D4145" t="s">
        <v>85</v>
      </c>
      <c r="E4145" t="s">
        <v>50</v>
      </c>
      <c r="F4145" s="1">
        <v>42957</v>
      </c>
      <c r="G4145" s="1">
        <v>42974</v>
      </c>
      <c r="H4145">
        <v>1108</v>
      </c>
      <c r="I4145" t="str">
        <f>VLOOKUP(pipeline!D4145,account,2,FALSE)</f>
        <v>software</v>
      </c>
      <c r="J4145">
        <f t="shared" si="3024"/>
        <v>1998</v>
      </c>
      <c r="K4145">
        <f t="shared" si="3025"/>
        <v>2714.9</v>
      </c>
      <c r="L4145">
        <f t="shared" si="3026"/>
        <v>2641</v>
      </c>
      <c r="M4145" t="str">
        <f t="shared" si="3027"/>
        <v>United States</v>
      </c>
      <c r="N4145" t="str">
        <f t="shared" si="3028"/>
        <v>Acme Corporation</v>
      </c>
      <c r="O4145" t="str">
        <f t="shared" si="3029"/>
        <v>GTX</v>
      </c>
      <c r="P4145">
        <f t="shared" si="3030"/>
        <v>1096</v>
      </c>
      <c r="Q4145" t="str">
        <f t="shared" si="3031"/>
        <v>Melvin Marxen</v>
      </c>
      <c r="R4145" t="str">
        <f t="shared" si="3032"/>
        <v>Central</v>
      </c>
    </row>
    <row r="4146" spans="1:18">
      <c r="A4146" t="s">
        <v>4310</v>
      </c>
      <c r="B4146" t="s">
        <v>40</v>
      </c>
      <c r="C4146" t="s">
        <v>56</v>
      </c>
      <c r="D4146" t="s">
        <v>151</v>
      </c>
      <c r="E4146" t="s">
        <v>52</v>
      </c>
      <c r="F4146" s="1">
        <v>42957</v>
      </c>
      <c r="G4146" s="1">
        <v>43046</v>
      </c>
      <c r="H4146">
        <v>0</v>
      </c>
      <c r="I4146" t="str">
        <f>VLOOKUP(pipeline!D4146,account,2,FALSE)</f>
        <v>finance</v>
      </c>
      <c r="J4146">
        <f t="shared" si="3024"/>
        <v>2008</v>
      </c>
      <c r="K4146">
        <f t="shared" si="3025"/>
        <v>52.5</v>
      </c>
      <c r="L4146">
        <f t="shared" si="3026"/>
        <v>165</v>
      </c>
      <c r="M4146" t="str">
        <f t="shared" si="3027"/>
        <v>United States</v>
      </c>
      <c r="N4146">
        <f t="shared" si="3028"/>
        <v>0</v>
      </c>
      <c r="O4146" t="str">
        <f t="shared" si="3029"/>
        <v>MG</v>
      </c>
      <c r="P4146">
        <f t="shared" si="3030"/>
        <v>55</v>
      </c>
      <c r="Q4146" t="str">
        <f t="shared" si="3031"/>
        <v>Summer Sewald</v>
      </c>
      <c r="R4146" t="str">
        <f t="shared" si="3032"/>
        <v>West</v>
      </c>
    </row>
    <row r="4147" spans="1:18">
      <c r="A4147" t="s">
        <v>4311</v>
      </c>
      <c r="B4147" t="s">
        <v>40</v>
      </c>
      <c r="C4147" t="s">
        <v>56</v>
      </c>
      <c r="D4147" t="s">
        <v>371</v>
      </c>
      <c r="E4147" t="s">
        <v>52</v>
      </c>
      <c r="F4147" s="1">
        <v>42957</v>
      </c>
      <c r="G4147" s="1">
        <v>43042</v>
      </c>
      <c r="H4147">
        <v>0</v>
      </c>
      <c r="I4147" t="str">
        <f>VLOOKUP(pipeline!D4147,account,2,FALSE)</f>
        <v>retail</v>
      </c>
      <c r="J4147">
        <f t="shared" si="3024"/>
        <v>2003</v>
      </c>
      <c r="K4147">
        <f t="shared" si="3025"/>
        <v>223.8</v>
      </c>
      <c r="L4147">
        <f t="shared" si="3026"/>
        <v>299</v>
      </c>
      <c r="M4147" t="str">
        <f t="shared" si="3027"/>
        <v>United States</v>
      </c>
      <c r="N4147">
        <f t="shared" si="3028"/>
        <v>0</v>
      </c>
      <c r="O4147" t="str">
        <f t="shared" si="3029"/>
        <v>MG</v>
      </c>
      <c r="P4147">
        <f t="shared" si="3030"/>
        <v>55</v>
      </c>
      <c r="Q4147" t="str">
        <f t="shared" si="3031"/>
        <v>Summer Sewald</v>
      </c>
      <c r="R4147" t="str">
        <f t="shared" si="3032"/>
        <v>West</v>
      </c>
    </row>
    <row r="4148" spans="1:18">
      <c r="A4148" t="s">
        <v>4312</v>
      </c>
      <c r="B4148" t="s">
        <v>29</v>
      </c>
      <c r="C4148" t="s">
        <v>55</v>
      </c>
      <c r="D4148" t="s">
        <v>143</v>
      </c>
      <c r="E4148" t="s">
        <v>52</v>
      </c>
      <c r="F4148" s="1">
        <v>42957</v>
      </c>
      <c r="G4148" s="1">
        <v>42994</v>
      </c>
      <c r="H4148">
        <v>0</v>
      </c>
      <c r="I4148" t="str">
        <f>VLOOKUP(pipeline!D4148,account,2,FALSE)</f>
        <v>finance</v>
      </c>
      <c r="J4148">
        <f t="shared" ref="J4148:J4158" si="3033">VLOOKUP(D4148,account,3,FALSE)</f>
        <v>1987</v>
      </c>
      <c r="K4148">
        <f t="shared" ref="K4148:K4158" si="3034">VLOOKUP(D4148,account,4,FALSE)</f>
        <v>1698.2</v>
      </c>
      <c r="L4148">
        <f t="shared" ref="L4148:L4158" si="3035">VLOOKUP(D4148,account,5,FALSE)</f>
        <v>3798</v>
      </c>
      <c r="M4148" t="str">
        <f t="shared" ref="M4148:M4158" si="3036">VLOOKUP(D4148,account,6,FALSE)</f>
        <v>United States</v>
      </c>
      <c r="N4148">
        <f t="shared" ref="N4148:N4158" si="3037">VLOOKUP(D4148,accounts,7,FALSE)</f>
        <v>0</v>
      </c>
      <c r="O4148" t="str">
        <f t="shared" ref="O4148:O4158" si="3038">VLOOKUP(C4148,products,2,FALSE)</f>
        <v>GTX</v>
      </c>
      <c r="P4148">
        <f t="shared" si="3030"/>
        <v>550</v>
      </c>
      <c r="Q4148" t="str">
        <f t="shared" si="3031"/>
        <v>Melvin Marxen</v>
      </c>
      <c r="R4148" t="str">
        <f t="shared" si="3032"/>
        <v>Central</v>
      </c>
    </row>
    <row r="4149" spans="1:18">
      <c r="A4149" t="s">
        <v>4313</v>
      </c>
      <c r="B4149" t="s">
        <v>29</v>
      </c>
      <c r="C4149" t="s">
        <v>59</v>
      </c>
      <c r="D4149" t="s">
        <v>309</v>
      </c>
      <c r="E4149" t="s">
        <v>50</v>
      </c>
      <c r="F4149" s="1">
        <v>42957</v>
      </c>
      <c r="G4149" s="1">
        <v>42972</v>
      </c>
      <c r="H4149">
        <v>5671</v>
      </c>
      <c r="I4149" t="str">
        <f>VLOOKUP(pipeline!D4149,account,2,FALSE)</f>
        <v>marketing</v>
      </c>
      <c r="J4149">
        <f t="shared" si="3033"/>
        <v>1986</v>
      </c>
      <c r="K4149">
        <f t="shared" si="3034"/>
        <v>2403.58</v>
      </c>
      <c r="L4149">
        <f t="shared" si="3035"/>
        <v>8801</v>
      </c>
      <c r="M4149" t="str">
        <f t="shared" si="3036"/>
        <v>United States</v>
      </c>
      <c r="N4149">
        <f t="shared" si="3037"/>
        <v>0</v>
      </c>
      <c r="O4149" t="str">
        <f t="shared" si="3038"/>
        <v>GTX</v>
      </c>
      <c r="P4149">
        <f t="shared" si="3030"/>
        <v>5482</v>
      </c>
      <c r="Q4149" t="str">
        <f t="shared" si="3031"/>
        <v>Melvin Marxen</v>
      </c>
      <c r="R4149" t="str">
        <f t="shared" si="3032"/>
        <v>Central</v>
      </c>
    </row>
    <row r="4150" spans="1:18">
      <c r="A4150" t="s">
        <v>4314</v>
      </c>
      <c r="B4150" t="s">
        <v>9</v>
      </c>
      <c r="C4150" t="s">
        <v>55</v>
      </c>
      <c r="D4150" t="s">
        <v>203</v>
      </c>
      <c r="E4150" t="s">
        <v>52</v>
      </c>
      <c r="F4150" s="1">
        <v>42957</v>
      </c>
      <c r="G4150" s="1">
        <v>42987</v>
      </c>
      <c r="H4150">
        <v>0</v>
      </c>
      <c r="I4150" t="str">
        <f>VLOOKUP(pipeline!D4150,account,2,FALSE)</f>
        <v>software</v>
      </c>
      <c r="J4150">
        <f t="shared" si="3033"/>
        <v>2002</v>
      </c>
      <c r="K4150">
        <f t="shared" si="3034"/>
        <v>987.39</v>
      </c>
      <c r="L4150">
        <f t="shared" si="3035"/>
        <v>2253</v>
      </c>
      <c r="M4150" t="str">
        <f t="shared" si="3036"/>
        <v>United States</v>
      </c>
      <c r="N4150">
        <f t="shared" si="3037"/>
        <v>0</v>
      </c>
      <c r="O4150" t="str">
        <f t="shared" si="3038"/>
        <v>GTX</v>
      </c>
      <c r="P4150">
        <f t="shared" ref="P4150:P4158" si="3039">VLOOKUP(C4150,products,3,FALSE)</f>
        <v>550</v>
      </c>
      <c r="Q4150" t="str">
        <f t="shared" ref="Q4150:Q4158" si="3040">VLOOKUP(B4150,sales,2,FALSE)</f>
        <v>Cara Losch</v>
      </c>
      <c r="R4150" t="str">
        <f t="shared" ref="R4150:R4158" si="3041">VLOOKUP(B4150,sales,3,FALSE)</f>
        <v>East</v>
      </c>
    </row>
    <row r="4151" spans="1:18">
      <c r="A4151" t="s">
        <v>4315</v>
      </c>
      <c r="B4151" t="s">
        <v>23</v>
      </c>
      <c r="C4151" t="s">
        <v>55</v>
      </c>
      <c r="D4151" t="s">
        <v>97</v>
      </c>
      <c r="E4151" t="s">
        <v>50</v>
      </c>
      <c r="F4151" s="1">
        <v>42957</v>
      </c>
      <c r="G4151" s="1">
        <v>43002</v>
      </c>
      <c r="H4151">
        <v>546</v>
      </c>
      <c r="I4151" t="str">
        <f>VLOOKUP(pipeline!D4151,account,2,FALSE)</f>
        <v>medical</v>
      </c>
      <c r="J4151">
        <f t="shared" si="3033"/>
        <v>2012</v>
      </c>
      <c r="K4151">
        <f t="shared" si="3034"/>
        <v>587.34</v>
      </c>
      <c r="L4151">
        <f t="shared" si="3035"/>
        <v>1356</v>
      </c>
      <c r="M4151" t="str">
        <f t="shared" si="3036"/>
        <v>Philipines</v>
      </c>
      <c r="N4151">
        <f t="shared" si="3037"/>
        <v>0</v>
      </c>
      <c r="O4151" t="str">
        <f t="shared" si="3038"/>
        <v>GTX</v>
      </c>
      <c r="P4151">
        <f t="shared" si="3039"/>
        <v>550</v>
      </c>
      <c r="Q4151" t="str">
        <f t="shared" si="3040"/>
        <v>Dustin Brinkmann</v>
      </c>
      <c r="R4151" t="str">
        <f t="shared" si="3041"/>
        <v>Central</v>
      </c>
    </row>
    <row r="4152" spans="1:18">
      <c r="A4152" t="s">
        <v>4316</v>
      </c>
      <c r="B4152" t="s">
        <v>17</v>
      </c>
      <c r="C4152" t="s">
        <v>56</v>
      </c>
      <c r="D4152" t="s">
        <v>151</v>
      </c>
      <c r="E4152" t="s">
        <v>50</v>
      </c>
      <c r="F4152" s="1">
        <v>42957</v>
      </c>
      <c r="G4152" s="1">
        <v>43075</v>
      </c>
      <c r="H4152">
        <v>57</v>
      </c>
      <c r="I4152" t="str">
        <f>VLOOKUP(pipeline!D4152,account,2,FALSE)</f>
        <v>finance</v>
      </c>
      <c r="J4152">
        <f t="shared" si="3033"/>
        <v>2008</v>
      </c>
      <c r="K4152">
        <f t="shared" si="3034"/>
        <v>52.5</v>
      </c>
      <c r="L4152">
        <f t="shared" si="3035"/>
        <v>165</v>
      </c>
      <c r="M4152" t="str">
        <f t="shared" si="3036"/>
        <v>United States</v>
      </c>
      <c r="N4152">
        <f t="shared" si="3037"/>
        <v>0</v>
      </c>
      <c r="O4152" t="str">
        <f t="shared" si="3038"/>
        <v>MG</v>
      </c>
      <c r="P4152">
        <f t="shared" si="3039"/>
        <v>55</v>
      </c>
      <c r="Q4152" t="str">
        <f t="shared" si="3040"/>
        <v>Celia Rouche</v>
      </c>
      <c r="R4152" t="str">
        <f t="shared" si="3041"/>
        <v>West</v>
      </c>
    </row>
    <row r="4153" spans="1:18">
      <c r="A4153" t="s">
        <v>4317</v>
      </c>
      <c r="B4153" t="s">
        <v>17</v>
      </c>
      <c r="C4153" t="s">
        <v>57</v>
      </c>
      <c r="D4153" t="s">
        <v>231</v>
      </c>
      <c r="E4153" t="s">
        <v>50</v>
      </c>
      <c r="F4153" s="1">
        <v>42957</v>
      </c>
      <c r="G4153" s="1">
        <v>43006</v>
      </c>
      <c r="H4153">
        <v>3195</v>
      </c>
      <c r="I4153" t="str">
        <f>VLOOKUP(pipeline!D4153,account,2,FALSE)</f>
        <v>technolgy</v>
      </c>
      <c r="J4153">
        <f t="shared" si="3033"/>
        <v>2010</v>
      </c>
      <c r="K4153">
        <f t="shared" si="3034"/>
        <v>587.72</v>
      </c>
      <c r="L4153">
        <f t="shared" si="3035"/>
        <v>1501</v>
      </c>
      <c r="M4153" t="str">
        <f t="shared" si="3036"/>
        <v>United States</v>
      </c>
      <c r="N4153">
        <f t="shared" si="3037"/>
        <v>0</v>
      </c>
      <c r="O4153" t="str">
        <f t="shared" si="3038"/>
        <v>MG</v>
      </c>
      <c r="P4153">
        <f t="shared" si="3039"/>
        <v>3393</v>
      </c>
      <c r="Q4153" t="str">
        <f t="shared" si="3040"/>
        <v>Celia Rouche</v>
      </c>
      <c r="R4153" t="str">
        <f t="shared" si="3041"/>
        <v>West</v>
      </c>
    </row>
    <row r="4154" spans="1:18">
      <c r="A4154" t="s">
        <v>4318</v>
      </c>
      <c r="B4154" t="s">
        <v>10</v>
      </c>
      <c r="C4154" t="s">
        <v>55</v>
      </c>
      <c r="D4154" t="s">
        <v>127</v>
      </c>
      <c r="E4154" t="s">
        <v>52</v>
      </c>
      <c r="F4154" s="1">
        <v>42957</v>
      </c>
      <c r="G4154" s="1">
        <v>43045</v>
      </c>
      <c r="H4154">
        <v>0</v>
      </c>
      <c r="I4154" t="str">
        <f>VLOOKUP(pipeline!D4154,account,2,FALSE)</f>
        <v>software</v>
      </c>
      <c r="J4154">
        <f t="shared" si="3033"/>
        <v>1979</v>
      </c>
      <c r="K4154">
        <f t="shared" si="3034"/>
        <v>4478.47</v>
      </c>
      <c r="L4154">
        <f t="shared" si="3035"/>
        <v>13809</v>
      </c>
      <c r="M4154" t="str">
        <f t="shared" si="3036"/>
        <v>United States</v>
      </c>
      <c r="N4154">
        <f t="shared" si="3037"/>
        <v>0</v>
      </c>
      <c r="O4154" t="str">
        <f t="shared" si="3038"/>
        <v>GTX</v>
      </c>
      <c r="P4154">
        <f t="shared" si="3039"/>
        <v>550</v>
      </c>
      <c r="Q4154" t="str">
        <f t="shared" si="3040"/>
        <v>Cara Losch</v>
      </c>
      <c r="R4154" t="str">
        <f t="shared" si="3041"/>
        <v>East</v>
      </c>
    </row>
    <row r="4155" spans="1:18">
      <c r="A4155" t="s">
        <v>4319</v>
      </c>
      <c r="B4155" t="s">
        <v>19</v>
      </c>
      <c r="C4155" t="s">
        <v>56</v>
      </c>
      <c r="D4155" t="s">
        <v>221</v>
      </c>
      <c r="E4155" t="s">
        <v>52</v>
      </c>
      <c r="F4155" s="1">
        <v>42958</v>
      </c>
      <c r="G4155" s="1">
        <v>43045</v>
      </c>
      <c r="H4155">
        <v>0</v>
      </c>
      <c r="I4155" t="str">
        <f>VLOOKUP(pipeline!D4155,account,2,FALSE)</f>
        <v>technolgy</v>
      </c>
      <c r="J4155">
        <f t="shared" si="3033"/>
        <v>2000</v>
      </c>
      <c r="K4155">
        <f t="shared" si="3034"/>
        <v>1223.72</v>
      </c>
      <c r="L4155">
        <f t="shared" si="3035"/>
        <v>2497</v>
      </c>
      <c r="M4155" t="str">
        <f t="shared" si="3036"/>
        <v>Norway</v>
      </c>
      <c r="N4155">
        <f t="shared" si="3037"/>
        <v>0</v>
      </c>
      <c r="O4155" t="str">
        <f t="shared" si="3038"/>
        <v>MG</v>
      </c>
      <c r="P4155">
        <f t="shared" si="3039"/>
        <v>55</v>
      </c>
      <c r="Q4155" t="str">
        <f t="shared" si="3040"/>
        <v>Dustin Brinkmann</v>
      </c>
      <c r="R4155" t="str">
        <f t="shared" si="3041"/>
        <v>Central</v>
      </c>
    </row>
    <row r="4156" spans="1:18">
      <c r="A4156" t="s">
        <v>4320</v>
      </c>
      <c r="B4156" t="s">
        <v>19</v>
      </c>
      <c r="C4156" t="s">
        <v>56</v>
      </c>
      <c r="D4156" t="s">
        <v>221</v>
      </c>
      <c r="E4156" t="s">
        <v>52</v>
      </c>
      <c r="F4156" s="1">
        <v>42958</v>
      </c>
      <c r="G4156" s="1">
        <v>42970</v>
      </c>
      <c r="H4156">
        <v>0</v>
      </c>
      <c r="I4156" t="str">
        <f>VLOOKUP(pipeline!D4156,account,2,FALSE)</f>
        <v>technolgy</v>
      </c>
      <c r="J4156">
        <f t="shared" si="3033"/>
        <v>2000</v>
      </c>
      <c r="K4156">
        <f t="shared" si="3034"/>
        <v>1223.72</v>
      </c>
      <c r="L4156">
        <f t="shared" si="3035"/>
        <v>2497</v>
      </c>
      <c r="M4156" t="str">
        <f t="shared" si="3036"/>
        <v>Norway</v>
      </c>
      <c r="N4156">
        <f t="shared" si="3037"/>
        <v>0</v>
      </c>
      <c r="O4156" t="str">
        <f t="shared" si="3038"/>
        <v>MG</v>
      </c>
      <c r="P4156">
        <f t="shared" si="3039"/>
        <v>55</v>
      </c>
      <c r="Q4156" t="str">
        <f t="shared" si="3040"/>
        <v>Dustin Brinkmann</v>
      </c>
      <c r="R4156" t="str">
        <f t="shared" si="3041"/>
        <v>Central</v>
      </c>
    </row>
    <row r="4157" spans="1:18">
      <c r="A4157" t="s">
        <v>4321</v>
      </c>
      <c r="B4157" t="s">
        <v>19</v>
      </c>
      <c r="C4157" t="s">
        <v>56</v>
      </c>
      <c r="D4157" t="s">
        <v>208</v>
      </c>
      <c r="E4157" t="s">
        <v>50</v>
      </c>
      <c r="F4157" s="1">
        <v>42958</v>
      </c>
      <c r="G4157" s="1">
        <v>42965</v>
      </c>
      <c r="H4157">
        <v>46</v>
      </c>
      <c r="I4157" t="str">
        <f>VLOOKUP(pipeline!D4157,account,2,FALSE)</f>
        <v>software</v>
      </c>
      <c r="J4157">
        <f t="shared" si="3033"/>
        <v>1982</v>
      </c>
      <c r="K4157">
        <f t="shared" si="3034"/>
        <v>4618</v>
      </c>
      <c r="L4157">
        <f t="shared" si="3035"/>
        <v>10083</v>
      </c>
      <c r="M4157" t="str">
        <f t="shared" si="3036"/>
        <v>United States</v>
      </c>
      <c r="N4157">
        <f t="shared" si="3037"/>
        <v>0</v>
      </c>
      <c r="O4157" t="str">
        <f t="shared" si="3038"/>
        <v>MG</v>
      </c>
      <c r="P4157">
        <f t="shared" si="3039"/>
        <v>55</v>
      </c>
      <c r="Q4157" t="str">
        <f t="shared" si="3040"/>
        <v>Dustin Brinkmann</v>
      </c>
      <c r="R4157" t="str">
        <f t="shared" si="3041"/>
        <v>Central</v>
      </c>
    </row>
    <row r="4158" spans="1:18">
      <c r="A4158" t="s">
        <v>4322</v>
      </c>
      <c r="B4158" t="s">
        <v>19</v>
      </c>
      <c r="C4158" t="s">
        <v>56</v>
      </c>
      <c r="D4158" t="s">
        <v>442</v>
      </c>
      <c r="E4158" t="s">
        <v>50</v>
      </c>
      <c r="F4158" s="1">
        <v>42958</v>
      </c>
      <c r="G4158" s="1">
        <v>43046</v>
      </c>
      <c r="H4158">
        <v>65</v>
      </c>
      <c r="I4158" t="str">
        <f>VLOOKUP(pipeline!D4158,account,2,FALSE)</f>
        <v>retail</v>
      </c>
      <c r="J4158">
        <f t="shared" si="3033"/>
        <v>1988</v>
      </c>
      <c r="K4158">
        <f t="shared" si="3034"/>
        <v>1376.8</v>
      </c>
      <c r="L4158">
        <f t="shared" si="3035"/>
        <v>1165</v>
      </c>
      <c r="M4158" t="str">
        <f t="shared" si="3036"/>
        <v>Belgium</v>
      </c>
      <c r="N4158">
        <f t="shared" si="3037"/>
        <v>0</v>
      </c>
      <c r="O4158" t="str">
        <f t="shared" si="3038"/>
        <v>MG</v>
      </c>
      <c r="P4158">
        <f t="shared" si="3039"/>
        <v>55</v>
      </c>
      <c r="Q4158" t="str">
        <f t="shared" si="3040"/>
        <v>Dustin Brinkmann</v>
      </c>
      <c r="R4158" t="str">
        <f t="shared" si="3041"/>
        <v>Central</v>
      </c>
    </row>
    <row r="4159" spans="1:18">
      <c r="A4159" t="s">
        <v>4323</v>
      </c>
      <c r="B4159" t="s">
        <v>26</v>
      </c>
      <c r="C4159" t="s">
        <v>59</v>
      </c>
      <c r="D4159" t="s">
        <v>136</v>
      </c>
      <c r="E4159" t="s">
        <v>53</v>
      </c>
      <c r="F4159" s="1">
        <v>42958</v>
      </c>
      <c r="I4159" t="str">
        <f>VLOOKUP(pipeline!D4159,account,2,FALSE)</f>
        <v>medical</v>
      </c>
      <c r="J4159">
        <f t="shared" ref="J4159:J4166" si="3042">VLOOKUP(D4159,account,3,FALSE)</f>
        <v>1996</v>
      </c>
      <c r="K4159">
        <f t="shared" ref="K4159:K4166" si="3043">VLOOKUP(D4159,account,4,FALSE)</f>
        <v>439.21</v>
      </c>
      <c r="L4159">
        <f t="shared" ref="L4159:L4166" si="3044">VLOOKUP(D4159,account,5,FALSE)</f>
        <v>792</v>
      </c>
      <c r="M4159" t="str">
        <f t="shared" ref="M4159:M4166" si="3045">VLOOKUP(D4159,account,6,FALSE)</f>
        <v>United States</v>
      </c>
      <c r="N4159">
        <f t="shared" ref="N4159:N4166" si="3046">VLOOKUP(D4159,accounts,7,FALSE)</f>
        <v>0</v>
      </c>
      <c r="O4159" t="str">
        <f t="shared" ref="O4159:O4166" si="3047">VLOOKUP(C4159,products,2,FALSE)</f>
        <v>GTX</v>
      </c>
      <c r="P4159">
        <f t="shared" ref="P4159:P4190" si="3048">VLOOKUP(C4159,products,3,FALSE)</f>
        <v>5482</v>
      </c>
      <c r="Q4159" t="str">
        <f t="shared" ref="Q4159:Q4190" si="3049">VLOOKUP(B4159,sales,2,FALSE)</f>
        <v>Melvin Marxen</v>
      </c>
      <c r="R4159" t="str">
        <f t="shared" ref="R4159:R4190" si="3050">VLOOKUP(B4159,sales,3,FALSE)</f>
        <v>Central</v>
      </c>
    </row>
    <row r="4160" spans="1:18">
      <c r="A4160" t="s">
        <v>4324</v>
      </c>
      <c r="B4160" t="s">
        <v>27</v>
      </c>
      <c r="C4160" t="s">
        <v>55</v>
      </c>
      <c r="D4160" t="s">
        <v>170</v>
      </c>
      <c r="E4160" t="s">
        <v>50</v>
      </c>
      <c r="F4160" s="1">
        <v>42958</v>
      </c>
      <c r="G4160" s="1">
        <v>43050</v>
      </c>
      <c r="H4160">
        <v>526</v>
      </c>
      <c r="I4160" t="str">
        <f>VLOOKUP(pipeline!D4160,account,2,FALSE)</f>
        <v>technolgy</v>
      </c>
      <c r="J4160">
        <f t="shared" si="3042"/>
        <v>1987</v>
      </c>
      <c r="K4160">
        <f t="shared" si="3043"/>
        <v>2938.67</v>
      </c>
      <c r="L4160">
        <f t="shared" si="3044"/>
        <v>8775</v>
      </c>
      <c r="M4160" t="str">
        <f t="shared" si="3045"/>
        <v>Panama</v>
      </c>
      <c r="N4160">
        <f t="shared" si="3046"/>
        <v>0</v>
      </c>
      <c r="O4160" t="str">
        <f t="shared" si="3047"/>
        <v>GTX</v>
      </c>
      <c r="P4160">
        <f t="shared" si="3048"/>
        <v>550</v>
      </c>
      <c r="Q4160" t="str">
        <f t="shared" si="3049"/>
        <v>Melvin Marxen</v>
      </c>
      <c r="R4160" t="str">
        <f t="shared" si="3050"/>
        <v>Central</v>
      </c>
    </row>
    <row r="4161" spans="1:18">
      <c r="A4161" t="s">
        <v>4325</v>
      </c>
      <c r="B4161" t="s">
        <v>15</v>
      </c>
      <c r="C4161" t="s">
        <v>58</v>
      </c>
      <c r="D4161" t="s">
        <v>134</v>
      </c>
      <c r="E4161" t="s">
        <v>50</v>
      </c>
      <c r="F4161" s="1">
        <v>42958</v>
      </c>
      <c r="G4161" s="1">
        <v>42961</v>
      </c>
      <c r="H4161">
        <v>1105</v>
      </c>
      <c r="I4161" t="str">
        <f>VLOOKUP(pipeline!D4161,account,2,FALSE)</f>
        <v>services</v>
      </c>
      <c r="J4161">
        <f t="shared" si="3042"/>
        <v>2003</v>
      </c>
      <c r="K4161">
        <f t="shared" si="3043"/>
        <v>692.19</v>
      </c>
      <c r="L4161">
        <f t="shared" si="3044"/>
        <v>1922</v>
      </c>
      <c r="M4161" t="str">
        <f t="shared" si="3045"/>
        <v>United States</v>
      </c>
      <c r="N4161">
        <f t="shared" si="3046"/>
        <v>0</v>
      </c>
      <c r="O4161" t="str">
        <f t="shared" si="3047"/>
        <v>GTX</v>
      </c>
      <c r="P4161">
        <f t="shared" si="3048"/>
        <v>1096</v>
      </c>
      <c r="Q4161" t="str">
        <f t="shared" si="3049"/>
        <v>Celia Rouche</v>
      </c>
      <c r="R4161" t="str">
        <f t="shared" si="3050"/>
        <v>West</v>
      </c>
    </row>
    <row r="4162" spans="1:18">
      <c r="A4162" t="s">
        <v>4326</v>
      </c>
      <c r="B4162" t="s">
        <v>28</v>
      </c>
      <c r="C4162" t="s">
        <v>57</v>
      </c>
      <c r="D4162" t="s">
        <v>442</v>
      </c>
      <c r="E4162" t="s">
        <v>53</v>
      </c>
      <c r="F4162" s="1">
        <v>42958</v>
      </c>
      <c r="I4162" t="str">
        <f>VLOOKUP(pipeline!D4162,account,2,FALSE)</f>
        <v>retail</v>
      </c>
      <c r="J4162">
        <f t="shared" si="3042"/>
        <v>1988</v>
      </c>
      <c r="K4162">
        <f t="shared" si="3043"/>
        <v>1376.8</v>
      </c>
      <c r="L4162">
        <f t="shared" si="3044"/>
        <v>1165</v>
      </c>
      <c r="M4162" t="str">
        <f t="shared" si="3045"/>
        <v>Belgium</v>
      </c>
      <c r="N4162">
        <f t="shared" si="3046"/>
        <v>0</v>
      </c>
      <c r="O4162" t="str">
        <f t="shared" si="3047"/>
        <v>MG</v>
      </c>
      <c r="P4162">
        <f t="shared" si="3048"/>
        <v>3393</v>
      </c>
      <c r="Q4162" t="str">
        <f t="shared" si="3049"/>
        <v>Melvin Marxen</v>
      </c>
      <c r="R4162" t="str">
        <f t="shared" si="3050"/>
        <v>Central</v>
      </c>
    </row>
    <row r="4163" spans="1:18">
      <c r="A4163" t="s">
        <v>4327</v>
      </c>
      <c r="B4163" t="s">
        <v>23</v>
      </c>
      <c r="C4163" t="s">
        <v>56</v>
      </c>
      <c r="D4163" t="s">
        <v>97</v>
      </c>
      <c r="E4163" t="s">
        <v>52</v>
      </c>
      <c r="F4163" s="1">
        <v>42958</v>
      </c>
      <c r="G4163" s="1">
        <v>42964</v>
      </c>
      <c r="H4163">
        <v>0</v>
      </c>
      <c r="I4163" t="str">
        <f>VLOOKUP(pipeline!D4163,account,2,FALSE)</f>
        <v>medical</v>
      </c>
      <c r="J4163">
        <f t="shared" si="3042"/>
        <v>2012</v>
      </c>
      <c r="K4163">
        <f t="shared" si="3043"/>
        <v>587.34</v>
      </c>
      <c r="L4163">
        <f t="shared" si="3044"/>
        <v>1356</v>
      </c>
      <c r="M4163" t="str">
        <f t="shared" si="3045"/>
        <v>Philipines</v>
      </c>
      <c r="N4163">
        <f t="shared" si="3046"/>
        <v>0</v>
      </c>
      <c r="O4163" t="str">
        <f t="shared" si="3047"/>
        <v>MG</v>
      </c>
      <c r="P4163">
        <f t="shared" si="3048"/>
        <v>55</v>
      </c>
      <c r="Q4163" t="str">
        <f t="shared" si="3049"/>
        <v>Dustin Brinkmann</v>
      </c>
      <c r="R4163" t="str">
        <f t="shared" si="3050"/>
        <v>Central</v>
      </c>
    </row>
    <row r="4164" spans="1:18">
      <c r="A4164" t="s">
        <v>4328</v>
      </c>
      <c r="B4164" t="s">
        <v>17</v>
      </c>
      <c r="C4164" t="s">
        <v>56</v>
      </c>
      <c r="D4164" t="s">
        <v>99</v>
      </c>
      <c r="E4164" t="s">
        <v>50</v>
      </c>
      <c r="F4164" s="1">
        <v>42958</v>
      </c>
      <c r="G4164" s="1">
        <v>42963</v>
      </c>
      <c r="H4164">
        <v>56</v>
      </c>
      <c r="I4164" t="str">
        <f>VLOOKUP(pipeline!D4164,account,2,FALSE)</f>
        <v>marketing</v>
      </c>
      <c r="J4164">
        <f t="shared" si="3042"/>
        <v>2008</v>
      </c>
      <c r="K4164">
        <f t="shared" si="3043"/>
        <v>894.37</v>
      </c>
      <c r="L4164">
        <f t="shared" si="3044"/>
        <v>1593</v>
      </c>
      <c r="M4164" t="str">
        <f t="shared" si="3045"/>
        <v>Poland</v>
      </c>
      <c r="N4164">
        <f t="shared" si="3046"/>
        <v>0</v>
      </c>
      <c r="O4164" t="str">
        <f t="shared" si="3047"/>
        <v>MG</v>
      </c>
      <c r="P4164">
        <f t="shared" si="3048"/>
        <v>55</v>
      </c>
      <c r="Q4164" t="str">
        <f t="shared" si="3049"/>
        <v>Celia Rouche</v>
      </c>
      <c r="R4164" t="str">
        <f t="shared" si="3050"/>
        <v>West</v>
      </c>
    </row>
    <row r="4165" spans="1:18">
      <c r="A4165" t="s">
        <v>4329</v>
      </c>
      <c r="B4165" t="s">
        <v>10</v>
      </c>
      <c r="C4165" t="s">
        <v>58</v>
      </c>
      <c r="D4165" t="s">
        <v>463</v>
      </c>
      <c r="E4165" t="s">
        <v>52</v>
      </c>
      <c r="F4165" s="1">
        <v>42958</v>
      </c>
      <c r="G4165" s="1">
        <v>43048</v>
      </c>
      <c r="H4165">
        <v>0</v>
      </c>
      <c r="I4165" t="str">
        <f>VLOOKUP(pipeline!D4165,account,2,FALSE)</f>
        <v>technolgy</v>
      </c>
      <c r="J4165">
        <f t="shared" si="3042"/>
        <v>2011</v>
      </c>
      <c r="K4165">
        <f t="shared" si="3043"/>
        <v>527.11</v>
      </c>
      <c r="L4165">
        <f t="shared" si="3044"/>
        <v>1428</v>
      </c>
      <c r="M4165" t="str">
        <f t="shared" si="3045"/>
        <v>United States</v>
      </c>
      <c r="N4165" t="str">
        <f t="shared" si="3046"/>
        <v>Acme Corporation</v>
      </c>
      <c r="O4165" t="str">
        <f t="shared" si="3047"/>
        <v>GTX</v>
      </c>
      <c r="P4165">
        <f t="shared" si="3048"/>
        <v>1096</v>
      </c>
      <c r="Q4165" t="str">
        <f t="shared" si="3049"/>
        <v>Cara Losch</v>
      </c>
      <c r="R4165" t="str">
        <f t="shared" si="3050"/>
        <v>East</v>
      </c>
    </row>
    <row r="4166" spans="1:18">
      <c r="A4166" t="s">
        <v>4330</v>
      </c>
      <c r="B4166" t="s">
        <v>32</v>
      </c>
      <c r="C4166" t="s">
        <v>55</v>
      </c>
      <c r="D4166" t="s">
        <v>294</v>
      </c>
      <c r="E4166" t="s">
        <v>52</v>
      </c>
      <c r="F4166" s="1">
        <v>42959</v>
      </c>
      <c r="G4166" s="1">
        <v>42971</v>
      </c>
      <c r="H4166">
        <v>0</v>
      </c>
      <c r="I4166" t="str">
        <f>VLOOKUP(pipeline!D4166,account,2,FALSE)</f>
        <v>retail</v>
      </c>
      <c r="J4166">
        <f t="shared" si="3042"/>
        <v>2010</v>
      </c>
      <c r="K4166">
        <f t="shared" si="3043"/>
        <v>71.12</v>
      </c>
      <c r="L4166">
        <f t="shared" si="3044"/>
        <v>144</v>
      </c>
      <c r="M4166" t="str">
        <f t="shared" si="3045"/>
        <v>United States</v>
      </c>
      <c r="N4166">
        <f t="shared" si="3046"/>
        <v>0</v>
      </c>
      <c r="O4166" t="str">
        <f t="shared" si="3047"/>
        <v>GTX</v>
      </c>
      <c r="P4166">
        <f t="shared" si="3048"/>
        <v>550</v>
      </c>
      <c r="Q4166" t="str">
        <f t="shared" si="3049"/>
        <v>Rocco Neubert</v>
      </c>
      <c r="R4166" t="str">
        <f t="shared" si="3050"/>
        <v>East</v>
      </c>
    </row>
    <row r="4167" spans="1:18">
      <c r="A4167" t="s">
        <v>4331</v>
      </c>
      <c r="B4167" t="s">
        <v>20</v>
      </c>
      <c r="C4167" t="s">
        <v>56</v>
      </c>
      <c r="D4167" t="s">
        <v>85</v>
      </c>
      <c r="E4167" t="s">
        <v>50</v>
      </c>
      <c r="F4167" s="1">
        <v>42959</v>
      </c>
      <c r="G4167" s="1">
        <v>43062</v>
      </c>
      <c r="H4167">
        <v>65</v>
      </c>
      <c r="I4167" t="str">
        <f>VLOOKUP(pipeline!D4167,account,2,FALSE)</f>
        <v>software</v>
      </c>
      <c r="J4167">
        <f t="shared" ref="J4167:J4172" si="3051">VLOOKUP(D4167,account,3,FALSE)</f>
        <v>1998</v>
      </c>
      <c r="K4167">
        <f t="shared" ref="K4167:K4172" si="3052">VLOOKUP(D4167,account,4,FALSE)</f>
        <v>2714.9</v>
      </c>
      <c r="L4167">
        <f t="shared" ref="L4167:L4172" si="3053">VLOOKUP(D4167,account,5,FALSE)</f>
        <v>2641</v>
      </c>
      <c r="M4167" t="str">
        <f t="shared" ref="M4167:M4172" si="3054">VLOOKUP(D4167,account,6,FALSE)</f>
        <v>United States</v>
      </c>
      <c r="N4167" t="str">
        <f t="shared" ref="N4167:N4172" si="3055">VLOOKUP(D4167,accounts,7,FALSE)</f>
        <v>Acme Corporation</v>
      </c>
      <c r="O4167" t="str">
        <f t="shared" ref="O4167:O4172" si="3056">VLOOKUP(C4167,products,2,FALSE)</f>
        <v>MG</v>
      </c>
      <c r="P4167">
        <f t="shared" si="3048"/>
        <v>55</v>
      </c>
      <c r="Q4167" t="str">
        <f t="shared" si="3049"/>
        <v>Dustin Brinkmann</v>
      </c>
      <c r="R4167" t="str">
        <f t="shared" si="3050"/>
        <v>Central</v>
      </c>
    </row>
    <row r="4168" spans="1:18">
      <c r="A4168" t="s">
        <v>4332</v>
      </c>
      <c r="B4168" t="s">
        <v>7</v>
      </c>
      <c r="C4168" t="s">
        <v>55</v>
      </c>
      <c r="D4168" t="s">
        <v>294</v>
      </c>
      <c r="E4168" t="s">
        <v>50</v>
      </c>
      <c r="F4168" s="1">
        <v>42959</v>
      </c>
      <c r="G4168" s="1">
        <v>42981</v>
      </c>
      <c r="H4168">
        <v>524</v>
      </c>
      <c r="I4168" t="str">
        <f>VLOOKUP(pipeline!D4168,account,2,FALSE)</f>
        <v>retail</v>
      </c>
      <c r="J4168">
        <f t="shared" si="3051"/>
        <v>2010</v>
      </c>
      <c r="K4168">
        <f t="shared" si="3052"/>
        <v>71.12</v>
      </c>
      <c r="L4168">
        <f t="shared" si="3053"/>
        <v>144</v>
      </c>
      <c r="M4168" t="str">
        <f t="shared" si="3054"/>
        <v>United States</v>
      </c>
      <c r="N4168">
        <f t="shared" si="3055"/>
        <v>0</v>
      </c>
      <c r="O4168" t="str">
        <f t="shared" si="3056"/>
        <v>GTX</v>
      </c>
      <c r="P4168">
        <f t="shared" si="3048"/>
        <v>550</v>
      </c>
      <c r="Q4168" t="str">
        <f t="shared" si="3049"/>
        <v>Cara Losch</v>
      </c>
      <c r="R4168" t="str">
        <f t="shared" si="3050"/>
        <v>East</v>
      </c>
    </row>
    <row r="4169" spans="1:18">
      <c r="A4169" t="s">
        <v>4333</v>
      </c>
      <c r="B4169" t="s">
        <v>25</v>
      </c>
      <c r="C4169" t="s">
        <v>56</v>
      </c>
      <c r="D4169" t="s">
        <v>103</v>
      </c>
      <c r="E4169" t="s">
        <v>53</v>
      </c>
      <c r="F4169" s="1">
        <v>42959</v>
      </c>
      <c r="I4169" t="str">
        <f>VLOOKUP(pipeline!D4169,account,2,FALSE)</f>
        <v>employment</v>
      </c>
      <c r="J4169">
        <f t="shared" si="3051"/>
        <v>1988</v>
      </c>
      <c r="K4169">
        <f t="shared" si="3052"/>
        <v>2059.9</v>
      </c>
      <c r="L4169">
        <f t="shared" si="3053"/>
        <v>3644</v>
      </c>
      <c r="M4169" t="str">
        <f t="shared" si="3054"/>
        <v>United States</v>
      </c>
      <c r="N4169">
        <f t="shared" si="3055"/>
        <v>0</v>
      </c>
      <c r="O4169" t="str">
        <f t="shared" si="3056"/>
        <v>MG</v>
      </c>
      <c r="P4169">
        <f t="shared" si="3048"/>
        <v>55</v>
      </c>
      <c r="Q4169" t="str">
        <f t="shared" si="3049"/>
        <v>Melvin Marxen</v>
      </c>
      <c r="R4169" t="str">
        <f t="shared" si="3050"/>
        <v>Central</v>
      </c>
    </row>
    <row r="4170" spans="1:18">
      <c r="A4170" t="s">
        <v>4334</v>
      </c>
      <c r="B4170" t="s">
        <v>25</v>
      </c>
      <c r="C4170" t="s">
        <v>55</v>
      </c>
      <c r="D4170" t="s">
        <v>309</v>
      </c>
      <c r="E4170" t="s">
        <v>50</v>
      </c>
      <c r="F4170" s="1">
        <v>42959</v>
      </c>
      <c r="G4170" s="1">
        <v>43059</v>
      </c>
      <c r="H4170">
        <v>481</v>
      </c>
      <c r="I4170" t="str">
        <f>VLOOKUP(pipeline!D4170,account,2,FALSE)</f>
        <v>marketing</v>
      </c>
      <c r="J4170">
        <f t="shared" si="3051"/>
        <v>1986</v>
      </c>
      <c r="K4170">
        <f t="shared" si="3052"/>
        <v>2403.58</v>
      </c>
      <c r="L4170">
        <f t="shared" si="3053"/>
        <v>8801</v>
      </c>
      <c r="M4170" t="str">
        <f t="shared" si="3054"/>
        <v>United States</v>
      </c>
      <c r="N4170">
        <f t="shared" si="3055"/>
        <v>0</v>
      </c>
      <c r="O4170" t="str">
        <f t="shared" si="3056"/>
        <v>GTX</v>
      </c>
      <c r="P4170">
        <f t="shared" si="3048"/>
        <v>550</v>
      </c>
      <c r="Q4170" t="str">
        <f t="shared" si="3049"/>
        <v>Melvin Marxen</v>
      </c>
      <c r="R4170" t="str">
        <f t="shared" si="3050"/>
        <v>Central</v>
      </c>
    </row>
    <row r="4171" spans="1:18">
      <c r="A4171" t="s">
        <v>4335</v>
      </c>
      <c r="B4171" t="s">
        <v>25</v>
      </c>
      <c r="C4171" t="s">
        <v>55</v>
      </c>
      <c r="D4171" t="s">
        <v>108</v>
      </c>
      <c r="E4171" t="s">
        <v>50</v>
      </c>
      <c r="F4171" s="1">
        <v>42959</v>
      </c>
      <c r="G4171" s="1">
        <v>43050</v>
      </c>
      <c r="H4171">
        <v>520</v>
      </c>
      <c r="I4171" t="str">
        <f>VLOOKUP(pipeline!D4171,account,2,FALSE)</f>
        <v>telecommunications</v>
      </c>
      <c r="J4171">
        <f t="shared" si="3051"/>
        <v>1988</v>
      </c>
      <c r="K4171">
        <f t="shared" si="3052"/>
        <v>5266.09</v>
      </c>
      <c r="L4171">
        <f t="shared" si="3053"/>
        <v>8595</v>
      </c>
      <c r="M4171" t="str">
        <f t="shared" si="3054"/>
        <v>United States</v>
      </c>
      <c r="N4171" t="str">
        <f t="shared" si="3055"/>
        <v>Sonron</v>
      </c>
      <c r="O4171" t="str">
        <f t="shared" si="3056"/>
        <v>GTX</v>
      </c>
      <c r="P4171">
        <f t="shared" si="3048"/>
        <v>550</v>
      </c>
      <c r="Q4171" t="str">
        <f t="shared" si="3049"/>
        <v>Melvin Marxen</v>
      </c>
      <c r="R4171" t="str">
        <f t="shared" si="3050"/>
        <v>Central</v>
      </c>
    </row>
    <row r="4172" spans="1:18">
      <c r="A4172" t="s">
        <v>4336</v>
      </c>
      <c r="B4172" t="s">
        <v>13</v>
      </c>
      <c r="C4172" t="s">
        <v>56</v>
      </c>
      <c r="D4172" t="s">
        <v>112</v>
      </c>
      <c r="E4172" t="s">
        <v>50</v>
      </c>
      <c r="F4172" s="1">
        <v>42959</v>
      </c>
      <c r="G4172" s="1">
        <v>42968</v>
      </c>
      <c r="H4172">
        <v>53</v>
      </c>
      <c r="I4172" t="str">
        <f>VLOOKUP(pipeline!D4172,account,2,FALSE)</f>
        <v>retail</v>
      </c>
      <c r="J4172">
        <f t="shared" si="3051"/>
        <v>1990</v>
      </c>
      <c r="K4172">
        <f t="shared" si="3052"/>
        <v>4968.91</v>
      </c>
      <c r="L4172">
        <f t="shared" si="3053"/>
        <v>7523</v>
      </c>
      <c r="M4172" t="str">
        <f t="shared" si="3054"/>
        <v>United States</v>
      </c>
      <c r="N4172">
        <f t="shared" si="3055"/>
        <v>0</v>
      </c>
      <c r="O4172" t="str">
        <f t="shared" si="3056"/>
        <v>MG</v>
      </c>
      <c r="P4172">
        <f t="shared" si="3048"/>
        <v>55</v>
      </c>
      <c r="Q4172" t="str">
        <f t="shared" si="3049"/>
        <v>Celia Rouche</v>
      </c>
      <c r="R4172" t="str">
        <f t="shared" si="3050"/>
        <v>West</v>
      </c>
    </row>
    <row r="4173" spans="1:18">
      <c r="A4173" t="s">
        <v>4337</v>
      </c>
      <c r="B4173" t="s">
        <v>39</v>
      </c>
      <c r="C4173" t="s">
        <v>58</v>
      </c>
      <c r="D4173" t="s">
        <v>282</v>
      </c>
      <c r="E4173" t="s">
        <v>52</v>
      </c>
      <c r="F4173" s="1">
        <v>42959</v>
      </c>
      <c r="G4173" s="1">
        <v>43072</v>
      </c>
      <c r="H4173">
        <v>0</v>
      </c>
      <c r="I4173" t="str">
        <f>VLOOKUP(pipeline!D4173,account,2,FALSE)</f>
        <v>medical</v>
      </c>
      <c r="J4173">
        <f t="shared" ref="J4173:J4216" si="3057">VLOOKUP(D4173,account,3,FALSE)</f>
        <v>1985</v>
      </c>
      <c r="K4173">
        <f t="shared" ref="K4173:K4216" si="3058">VLOOKUP(D4173,account,4,FALSE)</f>
        <v>2741.37</v>
      </c>
      <c r="L4173">
        <f t="shared" ref="L4173:L4216" si="3059">VLOOKUP(D4173,account,5,FALSE)</f>
        <v>9226</v>
      </c>
      <c r="M4173" t="str">
        <f t="shared" ref="M4173:M4216" si="3060">VLOOKUP(D4173,account,6,FALSE)</f>
        <v>United States</v>
      </c>
      <c r="N4173">
        <f t="shared" ref="N4173:N4216" si="3061">VLOOKUP(D4173,accounts,7,FALSE)</f>
        <v>0</v>
      </c>
      <c r="O4173" t="str">
        <f t="shared" ref="O4173:O4216" si="3062">VLOOKUP(C4173,products,2,FALSE)</f>
        <v>GTX</v>
      </c>
      <c r="P4173">
        <f t="shared" si="3048"/>
        <v>1096</v>
      </c>
      <c r="Q4173" t="str">
        <f t="shared" si="3049"/>
        <v>Summer Sewald</v>
      </c>
      <c r="R4173" t="str">
        <f t="shared" si="3050"/>
        <v>West</v>
      </c>
    </row>
    <row r="4174" spans="1:18">
      <c r="A4174" t="s">
        <v>4338</v>
      </c>
      <c r="B4174" t="s">
        <v>21</v>
      </c>
      <c r="C4174" t="s">
        <v>55</v>
      </c>
      <c r="D4174" t="s">
        <v>143</v>
      </c>
      <c r="E4174" t="s">
        <v>52</v>
      </c>
      <c r="F4174" s="1">
        <v>42959</v>
      </c>
      <c r="G4174" s="1">
        <v>42990</v>
      </c>
      <c r="H4174">
        <v>0</v>
      </c>
      <c r="I4174" t="str">
        <f>VLOOKUP(pipeline!D4174,account,2,FALSE)</f>
        <v>finance</v>
      </c>
      <c r="J4174">
        <f t="shared" si="3057"/>
        <v>1987</v>
      </c>
      <c r="K4174">
        <f t="shared" si="3058"/>
        <v>1698.2</v>
      </c>
      <c r="L4174">
        <f t="shared" si="3059"/>
        <v>3798</v>
      </c>
      <c r="M4174" t="str">
        <f t="shared" si="3060"/>
        <v>United States</v>
      </c>
      <c r="N4174">
        <f t="shared" si="3061"/>
        <v>0</v>
      </c>
      <c r="O4174" t="str">
        <f t="shared" si="3062"/>
        <v>GTX</v>
      </c>
      <c r="P4174">
        <f t="shared" si="3048"/>
        <v>550</v>
      </c>
      <c r="Q4174" t="str">
        <f t="shared" si="3049"/>
        <v>Dustin Brinkmann</v>
      </c>
      <c r="R4174" t="str">
        <f t="shared" si="3050"/>
        <v>Central</v>
      </c>
    </row>
    <row r="4175" spans="1:18">
      <c r="A4175" t="s">
        <v>4339</v>
      </c>
      <c r="B4175" t="s">
        <v>28</v>
      </c>
      <c r="C4175" t="s">
        <v>55</v>
      </c>
      <c r="D4175" t="s">
        <v>627</v>
      </c>
      <c r="E4175" t="s">
        <v>53</v>
      </c>
      <c r="F4175" s="1">
        <v>42959</v>
      </c>
      <c r="I4175" t="str">
        <f>VLOOKUP(pipeline!D4175,account,2,FALSE)</f>
        <v>technolgy</v>
      </c>
      <c r="J4175">
        <f t="shared" si="3057"/>
        <v>1993</v>
      </c>
      <c r="K4175">
        <f t="shared" si="3058"/>
        <v>1242.32</v>
      </c>
      <c r="L4175">
        <f t="shared" si="3059"/>
        <v>3027</v>
      </c>
      <c r="M4175" t="str">
        <f t="shared" si="3060"/>
        <v>United States</v>
      </c>
      <c r="N4175" t="str">
        <f t="shared" si="3061"/>
        <v>Acme Corporation</v>
      </c>
      <c r="O4175" t="str">
        <f t="shared" si="3062"/>
        <v>GTX</v>
      </c>
      <c r="P4175">
        <f t="shared" si="3048"/>
        <v>550</v>
      </c>
      <c r="Q4175" t="str">
        <f t="shared" si="3049"/>
        <v>Melvin Marxen</v>
      </c>
      <c r="R4175" t="str">
        <f t="shared" si="3050"/>
        <v>Central</v>
      </c>
    </row>
    <row r="4176" spans="1:18">
      <c r="A4176" t="s">
        <v>4340</v>
      </c>
      <c r="B4176" t="s">
        <v>40</v>
      </c>
      <c r="C4176" t="s">
        <v>55</v>
      </c>
      <c r="D4176" t="s">
        <v>306</v>
      </c>
      <c r="E4176" t="s">
        <v>50</v>
      </c>
      <c r="F4176" s="1">
        <v>42959</v>
      </c>
      <c r="G4176" s="1">
        <v>43000</v>
      </c>
      <c r="H4176">
        <v>559</v>
      </c>
      <c r="I4176" t="str">
        <f>VLOOKUP(pipeline!D4176,account,2,FALSE)</f>
        <v>technolgy</v>
      </c>
      <c r="J4176">
        <f t="shared" si="3057"/>
        <v>1997</v>
      </c>
      <c r="K4176">
        <f t="shared" si="3058"/>
        <v>8170.38</v>
      </c>
      <c r="L4176">
        <f t="shared" si="3059"/>
        <v>16499</v>
      </c>
      <c r="M4176" t="str">
        <f t="shared" si="3060"/>
        <v>Korea</v>
      </c>
      <c r="N4176">
        <f t="shared" si="3061"/>
        <v>0</v>
      </c>
      <c r="O4176" t="str">
        <f t="shared" si="3062"/>
        <v>GTX</v>
      </c>
      <c r="P4176">
        <f t="shared" si="3048"/>
        <v>550</v>
      </c>
      <c r="Q4176" t="str">
        <f t="shared" si="3049"/>
        <v>Summer Sewald</v>
      </c>
      <c r="R4176" t="str">
        <f t="shared" si="3050"/>
        <v>West</v>
      </c>
    </row>
    <row r="4177" spans="1:18">
      <c r="A4177" t="s">
        <v>4341</v>
      </c>
      <c r="B4177" t="s">
        <v>22</v>
      </c>
      <c r="C4177" t="s">
        <v>56</v>
      </c>
      <c r="D4177" t="s">
        <v>119</v>
      </c>
      <c r="E4177" t="s">
        <v>53</v>
      </c>
      <c r="F4177" s="1">
        <v>42959</v>
      </c>
      <c r="I4177" t="str">
        <f>VLOOKUP(pipeline!D4177,account,2,FALSE)</f>
        <v>entertainment</v>
      </c>
      <c r="J4177">
        <f t="shared" si="3057"/>
        <v>1992</v>
      </c>
      <c r="K4177">
        <f t="shared" si="3058"/>
        <v>324.19</v>
      </c>
      <c r="L4177">
        <f t="shared" si="3059"/>
        <v>978</v>
      </c>
      <c r="M4177" t="str">
        <f t="shared" si="3060"/>
        <v>United States</v>
      </c>
      <c r="N4177">
        <f t="shared" si="3061"/>
        <v>0</v>
      </c>
      <c r="O4177" t="str">
        <f t="shared" si="3062"/>
        <v>MG</v>
      </c>
      <c r="P4177">
        <f t="shared" si="3048"/>
        <v>55</v>
      </c>
      <c r="Q4177" t="str">
        <f t="shared" si="3049"/>
        <v>Dustin Brinkmann</v>
      </c>
      <c r="R4177" t="str">
        <f t="shared" si="3050"/>
        <v>Central</v>
      </c>
    </row>
    <row r="4178" spans="1:18">
      <c r="A4178" t="s">
        <v>4342</v>
      </c>
      <c r="B4178" t="s">
        <v>22</v>
      </c>
      <c r="C4178" t="s">
        <v>57</v>
      </c>
      <c r="D4178" t="s">
        <v>290</v>
      </c>
      <c r="E4178" t="s">
        <v>52</v>
      </c>
      <c r="F4178" s="1">
        <v>42959</v>
      </c>
      <c r="G4178" s="1">
        <v>42964</v>
      </c>
      <c r="H4178">
        <v>0</v>
      </c>
      <c r="I4178" t="str">
        <f>VLOOKUP(pipeline!D4178,account,2,FALSE)</f>
        <v>medical</v>
      </c>
      <c r="J4178">
        <f t="shared" si="3057"/>
        <v>2002</v>
      </c>
      <c r="K4178">
        <f t="shared" si="3058"/>
        <v>3178.24</v>
      </c>
      <c r="L4178">
        <f t="shared" si="3059"/>
        <v>4540</v>
      </c>
      <c r="M4178" t="str">
        <f t="shared" si="3060"/>
        <v>United States</v>
      </c>
      <c r="N4178">
        <f t="shared" si="3061"/>
        <v>0</v>
      </c>
      <c r="O4178" t="str">
        <f t="shared" si="3062"/>
        <v>MG</v>
      </c>
      <c r="P4178">
        <f t="shared" si="3048"/>
        <v>3393</v>
      </c>
      <c r="Q4178" t="str">
        <f t="shared" si="3049"/>
        <v>Dustin Brinkmann</v>
      </c>
      <c r="R4178" t="str">
        <f t="shared" si="3050"/>
        <v>Central</v>
      </c>
    </row>
    <row r="4179" spans="1:18">
      <c r="A4179" t="s">
        <v>4343</v>
      </c>
      <c r="B4179" t="s">
        <v>23</v>
      </c>
      <c r="C4179" t="s">
        <v>56</v>
      </c>
      <c r="D4179" t="s">
        <v>245</v>
      </c>
      <c r="E4179" t="s">
        <v>53</v>
      </c>
      <c r="F4179" s="1">
        <v>42959</v>
      </c>
      <c r="I4179" t="str">
        <f>VLOOKUP(pipeline!D4179,account,2,FALSE)</f>
        <v>retail</v>
      </c>
      <c r="J4179">
        <f t="shared" si="3057"/>
        <v>1990</v>
      </c>
      <c r="K4179">
        <f t="shared" si="3058"/>
        <v>2520.83</v>
      </c>
      <c r="L4179">
        <f t="shared" si="3059"/>
        <v>3502</v>
      </c>
      <c r="M4179" t="str">
        <f t="shared" si="3060"/>
        <v>United States</v>
      </c>
      <c r="N4179">
        <f t="shared" si="3061"/>
        <v>0</v>
      </c>
      <c r="O4179" t="str">
        <f t="shared" si="3062"/>
        <v>MG</v>
      </c>
      <c r="P4179">
        <f t="shared" si="3048"/>
        <v>55</v>
      </c>
      <c r="Q4179" t="str">
        <f t="shared" si="3049"/>
        <v>Dustin Brinkmann</v>
      </c>
      <c r="R4179" t="str">
        <f t="shared" si="3050"/>
        <v>Central</v>
      </c>
    </row>
    <row r="4180" spans="1:18">
      <c r="A4180" t="s">
        <v>4344</v>
      </c>
      <c r="B4180" t="s">
        <v>23</v>
      </c>
      <c r="C4180" t="s">
        <v>57</v>
      </c>
      <c r="D4180" t="s">
        <v>108</v>
      </c>
      <c r="E4180" t="s">
        <v>50</v>
      </c>
      <c r="F4180" s="1">
        <v>42959</v>
      </c>
      <c r="G4180" s="1">
        <v>43068</v>
      </c>
      <c r="H4180">
        <v>3165</v>
      </c>
      <c r="I4180" t="str">
        <f>VLOOKUP(pipeline!D4180,account,2,FALSE)</f>
        <v>telecommunications</v>
      </c>
      <c r="J4180">
        <f t="shared" si="3057"/>
        <v>1988</v>
      </c>
      <c r="K4180">
        <f t="shared" si="3058"/>
        <v>5266.09</v>
      </c>
      <c r="L4180">
        <f t="shared" si="3059"/>
        <v>8595</v>
      </c>
      <c r="M4180" t="str">
        <f t="shared" si="3060"/>
        <v>United States</v>
      </c>
      <c r="N4180" t="str">
        <f t="shared" si="3061"/>
        <v>Sonron</v>
      </c>
      <c r="O4180" t="str">
        <f t="shared" si="3062"/>
        <v>MG</v>
      </c>
      <c r="P4180">
        <f t="shared" si="3048"/>
        <v>3393</v>
      </c>
      <c r="Q4180" t="str">
        <f t="shared" si="3049"/>
        <v>Dustin Brinkmann</v>
      </c>
      <c r="R4180" t="str">
        <f t="shared" si="3050"/>
        <v>Central</v>
      </c>
    </row>
    <row r="4181" spans="1:18">
      <c r="A4181" t="s">
        <v>4345</v>
      </c>
      <c r="B4181" t="s">
        <v>17</v>
      </c>
      <c r="C4181" t="s">
        <v>57</v>
      </c>
      <c r="D4181" t="s">
        <v>316</v>
      </c>
      <c r="E4181" t="s">
        <v>50</v>
      </c>
      <c r="F4181" s="1">
        <v>42959</v>
      </c>
      <c r="G4181" s="1">
        <v>43053</v>
      </c>
      <c r="H4181">
        <v>3779</v>
      </c>
      <c r="I4181" t="str">
        <f>VLOOKUP(pipeline!D4181,account,2,FALSE)</f>
        <v>retail</v>
      </c>
      <c r="J4181">
        <f t="shared" si="3057"/>
        <v>2009</v>
      </c>
      <c r="K4181">
        <f t="shared" si="3058"/>
        <v>497.11</v>
      </c>
      <c r="L4181">
        <f t="shared" si="3059"/>
        <v>1588</v>
      </c>
      <c r="M4181" t="str">
        <f t="shared" si="3060"/>
        <v>United States</v>
      </c>
      <c r="N4181">
        <f t="shared" si="3061"/>
        <v>0</v>
      </c>
      <c r="O4181" t="str">
        <f t="shared" si="3062"/>
        <v>MG</v>
      </c>
      <c r="P4181">
        <f t="shared" si="3048"/>
        <v>3393</v>
      </c>
      <c r="Q4181" t="str">
        <f t="shared" si="3049"/>
        <v>Celia Rouche</v>
      </c>
      <c r="R4181" t="str">
        <f t="shared" si="3050"/>
        <v>West</v>
      </c>
    </row>
    <row r="4182" spans="1:18">
      <c r="A4182" t="s">
        <v>4346</v>
      </c>
      <c r="B4182" t="s">
        <v>10</v>
      </c>
      <c r="C4182" t="s">
        <v>56</v>
      </c>
      <c r="D4182" t="s">
        <v>218</v>
      </c>
      <c r="E4182" t="s">
        <v>50</v>
      </c>
      <c r="F4182" s="1">
        <v>42959</v>
      </c>
      <c r="G4182" s="1">
        <v>43051</v>
      </c>
      <c r="H4182">
        <v>48</v>
      </c>
      <c r="I4182" t="str">
        <f>VLOOKUP(pipeline!D4182,account,2,FALSE)</f>
        <v>technolgy</v>
      </c>
      <c r="J4182">
        <f t="shared" si="3057"/>
        <v>1992</v>
      </c>
      <c r="K4182">
        <f t="shared" si="3058"/>
        <v>1712.68</v>
      </c>
      <c r="L4182">
        <f t="shared" si="3059"/>
        <v>3194</v>
      </c>
      <c r="M4182" t="str">
        <f t="shared" si="3060"/>
        <v>United States</v>
      </c>
      <c r="N4182" t="str">
        <f t="shared" si="3061"/>
        <v>Acme Corporation</v>
      </c>
      <c r="O4182" t="str">
        <f t="shared" si="3062"/>
        <v>MG</v>
      </c>
      <c r="P4182">
        <f t="shared" si="3048"/>
        <v>55</v>
      </c>
      <c r="Q4182" t="str">
        <f t="shared" si="3049"/>
        <v>Cara Losch</v>
      </c>
      <c r="R4182" t="str">
        <f t="shared" si="3050"/>
        <v>East</v>
      </c>
    </row>
    <row r="4183" spans="1:18">
      <c r="A4183" t="s">
        <v>4347</v>
      </c>
      <c r="B4183" t="s">
        <v>19</v>
      </c>
      <c r="C4183" t="s">
        <v>56</v>
      </c>
      <c r="D4183" t="s">
        <v>442</v>
      </c>
      <c r="E4183" t="s">
        <v>50</v>
      </c>
      <c r="F4183" s="1">
        <v>42960</v>
      </c>
      <c r="G4183" s="1">
        <v>43041</v>
      </c>
      <c r="H4183">
        <v>50</v>
      </c>
      <c r="I4183" t="str">
        <f>VLOOKUP(pipeline!D4183,account,2,FALSE)</f>
        <v>retail</v>
      </c>
      <c r="J4183">
        <f t="shared" si="3057"/>
        <v>1988</v>
      </c>
      <c r="K4183">
        <f t="shared" si="3058"/>
        <v>1376.8</v>
      </c>
      <c r="L4183">
        <f t="shared" si="3059"/>
        <v>1165</v>
      </c>
      <c r="M4183" t="str">
        <f t="shared" si="3060"/>
        <v>Belgium</v>
      </c>
      <c r="N4183">
        <f t="shared" si="3061"/>
        <v>0</v>
      </c>
      <c r="O4183" t="str">
        <f t="shared" si="3062"/>
        <v>MG</v>
      </c>
      <c r="P4183">
        <f t="shared" si="3048"/>
        <v>55</v>
      </c>
      <c r="Q4183" t="str">
        <f t="shared" si="3049"/>
        <v>Dustin Brinkmann</v>
      </c>
      <c r="R4183" t="str">
        <f t="shared" si="3050"/>
        <v>Central</v>
      </c>
    </row>
    <row r="4184" spans="1:18">
      <c r="A4184" t="s">
        <v>4348</v>
      </c>
      <c r="B4184" t="s">
        <v>31</v>
      </c>
      <c r="C4184" t="s">
        <v>56</v>
      </c>
      <c r="D4184" t="s">
        <v>200</v>
      </c>
      <c r="E4184" t="s">
        <v>52</v>
      </c>
      <c r="F4184" s="1">
        <v>42960</v>
      </c>
      <c r="G4184" s="1">
        <v>43061</v>
      </c>
      <c r="H4184">
        <v>0</v>
      </c>
      <c r="I4184" t="str">
        <f>VLOOKUP(pipeline!D4184,account,2,FALSE)</f>
        <v>finance</v>
      </c>
      <c r="J4184">
        <f t="shared" si="3057"/>
        <v>1998</v>
      </c>
      <c r="K4184">
        <f t="shared" si="3058"/>
        <v>2022.14</v>
      </c>
      <c r="L4184">
        <f t="shared" si="3059"/>
        <v>5113</v>
      </c>
      <c r="M4184" t="str">
        <f t="shared" si="3060"/>
        <v>United States</v>
      </c>
      <c r="N4184">
        <f t="shared" si="3061"/>
        <v>0</v>
      </c>
      <c r="O4184" t="str">
        <f t="shared" si="3062"/>
        <v>MG</v>
      </c>
      <c r="P4184">
        <f t="shared" si="3048"/>
        <v>55</v>
      </c>
      <c r="Q4184" t="str">
        <f t="shared" si="3049"/>
        <v>Rocco Neubert</v>
      </c>
      <c r="R4184" t="str">
        <f t="shared" si="3050"/>
        <v>East</v>
      </c>
    </row>
    <row r="4185" spans="1:18">
      <c r="A4185" t="s">
        <v>4349</v>
      </c>
      <c r="B4185" t="s">
        <v>32</v>
      </c>
      <c r="C4185" t="s">
        <v>57</v>
      </c>
      <c r="D4185" t="s">
        <v>124</v>
      </c>
      <c r="E4185" t="s">
        <v>52</v>
      </c>
      <c r="F4185" s="1">
        <v>42960</v>
      </c>
      <c r="G4185" s="1">
        <v>43063</v>
      </c>
      <c r="H4185">
        <v>0</v>
      </c>
      <c r="I4185" t="str">
        <f>VLOOKUP(pipeline!D4185,account,2,FALSE)</f>
        <v>entertainment</v>
      </c>
      <c r="J4185">
        <f t="shared" si="3057"/>
        <v>1989</v>
      </c>
      <c r="K4185">
        <f t="shared" si="3058"/>
        <v>3838.39</v>
      </c>
      <c r="L4185">
        <f t="shared" si="3059"/>
        <v>8274</v>
      </c>
      <c r="M4185" t="str">
        <f t="shared" si="3060"/>
        <v>United States</v>
      </c>
      <c r="N4185">
        <f t="shared" si="3061"/>
        <v>0</v>
      </c>
      <c r="O4185" t="str">
        <f t="shared" si="3062"/>
        <v>MG</v>
      </c>
      <c r="P4185">
        <f t="shared" si="3048"/>
        <v>3393</v>
      </c>
      <c r="Q4185" t="str">
        <f t="shared" si="3049"/>
        <v>Rocco Neubert</v>
      </c>
      <c r="R4185" t="str">
        <f t="shared" si="3050"/>
        <v>East</v>
      </c>
    </row>
    <row r="4186" spans="1:18">
      <c r="A4186" t="s">
        <v>4350</v>
      </c>
      <c r="B4186" t="s">
        <v>7</v>
      </c>
      <c r="C4186" t="s">
        <v>56</v>
      </c>
      <c r="D4186" t="s">
        <v>350</v>
      </c>
      <c r="E4186" t="s">
        <v>50</v>
      </c>
      <c r="F4186" s="1">
        <v>42960</v>
      </c>
      <c r="G4186" s="1">
        <v>42979</v>
      </c>
      <c r="H4186">
        <v>59</v>
      </c>
      <c r="I4186" t="str">
        <f>VLOOKUP(pipeline!D4186,account,2,FALSE)</f>
        <v>technolgy</v>
      </c>
      <c r="J4186">
        <f t="shared" si="3057"/>
        <v>2011</v>
      </c>
      <c r="K4186">
        <f t="shared" si="3058"/>
        <v>40.79</v>
      </c>
      <c r="L4186">
        <f t="shared" si="3059"/>
        <v>142</v>
      </c>
      <c r="M4186" t="str">
        <f t="shared" si="3060"/>
        <v>China</v>
      </c>
      <c r="N4186">
        <f t="shared" si="3061"/>
        <v>0</v>
      </c>
      <c r="O4186" t="str">
        <f t="shared" si="3062"/>
        <v>MG</v>
      </c>
      <c r="P4186">
        <f t="shared" si="3048"/>
        <v>55</v>
      </c>
      <c r="Q4186" t="str">
        <f t="shared" si="3049"/>
        <v>Cara Losch</v>
      </c>
      <c r="R4186" t="str">
        <f t="shared" si="3050"/>
        <v>East</v>
      </c>
    </row>
    <row r="4187" spans="1:18">
      <c r="A4187" t="s">
        <v>4351</v>
      </c>
      <c r="B4187" t="s">
        <v>37</v>
      </c>
      <c r="C4187" t="s">
        <v>57</v>
      </c>
      <c r="D4187" t="s">
        <v>174</v>
      </c>
      <c r="E4187" t="s">
        <v>50</v>
      </c>
      <c r="F4187" s="1">
        <v>42960</v>
      </c>
      <c r="G4187" s="1">
        <v>43046</v>
      </c>
      <c r="H4187">
        <v>3972</v>
      </c>
      <c r="I4187" t="str">
        <f>VLOOKUP(pipeline!D4187,account,2,FALSE)</f>
        <v>software</v>
      </c>
      <c r="J4187">
        <f t="shared" si="3057"/>
        <v>1982</v>
      </c>
      <c r="K4187">
        <f t="shared" si="3058"/>
        <v>11698.03</v>
      </c>
      <c r="L4187">
        <f t="shared" si="3059"/>
        <v>34288</v>
      </c>
      <c r="M4187" t="str">
        <f t="shared" si="3060"/>
        <v>United States</v>
      </c>
      <c r="N4187">
        <f t="shared" si="3061"/>
        <v>0</v>
      </c>
      <c r="O4187" t="str">
        <f t="shared" si="3062"/>
        <v>MG</v>
      </c>
      <c r="P4187">
        <f t="shared" si="3048"/>
        <v>3393</v>
      </c>
      <c r="Q4187" t="str">
        <f t="shared" si="3049"/>
        <v>Summer Sewald</v>
      </c>
      <c r="R4187" t="str">
        <f t="shared" si="3050"/>
        <v>West</v>
      </c>
    </row>
    <row r="4188" spans="1:18">
      <c r="A4188" t="s">
        <v>4352</v>
      </c>
      <c r="B4188" t="s">
        <v>39</v>
      </c>
      <c r="C4188" t="s">
        <v>59</v>
      </c>
      <c r="D4188" t="s">
        <v>174</v>
      </c>
      <c r="E4188" t="s">
        <v>53</v>
      </c>
      <c r="F4188" s="1">
        <v>42960</v>
      </c>
      <c r="I4188" t="str">
        <f>VLOOKUP(pipeline!D4188,account,2,FALSE)</f>
        <v>software</v>
      </c>
      <c r="J4188">
        <f t="shared" si="3057"/>
        <v>1982</v>
      </c>
      <c r="K4188">
        <f t="shared" si="3058"/>
        <v>11698.03</v>
      </c>
      <c r="L4188">
        <f t="shared" si="3059"/>
        <v>34288</v>
      </c>
      <c r="M4188" t="str">
        <f t="shared" si="3060"/>
        <v>United States</v>
      </c>
      <c r="N4188">
        <f t="shared" si="3061"/>
        <v>0</v>
      </c>
      <c r="O4188" t="str">
        <f t="shared" si="3062"/>
        <v>GTX</v>
      </c>
      <c r="P4188">
        <f t="shared" si="3048"/>
        <v>5482</v>
      </c>
      <c r="Q4188" t="str">
        <f t="shared" si="3049"/>
        <v>Summer Sewald</v>
      </c>
      <c r="R4188" t="str">
        <f t="shared" si="3050"/>
        <v>West</v>
      </c>
    </row>
    <row r="4189" spans="1:18">
      <c r="A4189" t="s">
        <v>4353</v>
      </c>
      <c r="B4189" t="s">
        <v>39</v>
      </c>
      <c r="C4189" t="s">
        <v>56</v>
      </c>
      <c r="D4189" t="s">
        <v>91</v>
      </c>
      <c r="E4189" t="s">
        <v>52</v>
      </c>
      <c r="F4189" s="1">
        <v>42960</v>
      </c>
      <c r="G4189" s="1">
        <v>42971</v>
      </c>
      <c r="H4189">
        <v>0</v>
      </c>
      <c r="I4189" t="str">
        <f>VLOOKUP(pipeline!D4189,account,2,FALSE)</f>
        <v>retail</v>
      </c>
      <c r="J4189">
        <f t="shared" si="3057"/>
        <v>1989</v>
      </c>
      <c r="K4189">
        <f t="shared" si="3058"/>
        <v>1388.67</v>
      </c>
      <c r="L4189">
        <f t="shared" si="3059"/>
        <v>3583</v>
      </c>
      <c r="M4189" t="str">
        <f t="shared" si="3060"/>
        <v>United States</v>
      </c>
      <c r="N4189">
        <f t="shared" si="3061"/>
        <v>0</v>
      </c>
      <c r="O4189" t="str">
        <f t="shared" si="3062"/>
        <v>MG</v>
      </c>
      <c r="P4189">
        <f t="shared" si="3048"/>
        <v>55</v>
      </c>
      <c r="Q4189" t="str">
        <f t="shared" si="3049"/>
        <v>Summer Sewald</v>
      </c>
      <c r="R4189" t="str">
        <f t="shared" si="3050"/>
        <v>West</v>
      </c>
    </row>
    <row r="4190" spans="1:18">
      <c r="A4190" t="s">
        <v>4354</v>
      </c>
      <c r="B4190" t="s">
        <v>39</v>
      </c>
      <c r="C4190" t="s">
        <v>55</v>
      </c>
      <c r="D4190" t="s">
        <v>210</v>
      </c>
      <c r="E4190" t="s">
        <v>50</v>
      </c>
      <c r="F4190" s="1">
        <v>42960</v>
      </c>
      <c r="G4190" s="1">
        <v>42965</v>
      </c>
      <c r="H4190">
        <v>573</v>
      </c>
      <c r="I4190" t="str">
        <f>VLOOKUP(pipeline!D4190,account,2,FALSE)</f>
        <v>technolgy</v>
      </c>
      <c r="J4190">
        <f t="shared" si="3057"/>
        <v>1980</v>
      </c>
      <c r="K4190">
        <f t="shared" si="3058"/>
        <v>7708.38</v>
      </c>
      <c r="L4190">
        <f t="shared" si="3059"/>
        <v>13756</v>
      </c>
      <c r="M4190" t="str">
        <f t="shared" si="3060"/>
        <v>United States</v>
      </c>
      <c r="N4190">
        <f t="shared" si="3061"/>
        <v>0</v>
      </c>
      <c r="O4190" t="str">
        <f t="shared" si="3062"/>
        <v>GTX</v>
      </c>
      <c r="P4190">
        <f t="shared" si="3048"/>
        <v>550</v>
      </c>
      <c r="Q4190" t="str">
        <f t="shared" si="3049"/>
        <v>Summer Sewald</v>
      </c>
      <c r="R4190" t="str">
        <f t="shared" si="3050"/>
        <v>West</v>
      </c>
    </row>
    <row r="4191" spans="1:18">
      <c r="A4191" t="s">
        <v>4355</v>
      </c>
      <c r="B4191" t="s">
        <v>21</v>
      </c>
      <c r="C4191" t="s">
        <v>56</v>
      </c>
      <c r="D4191" t="s">
        <v>248</v>
      </c>
      <c r="E4191" t="s">
        <v>53</v>
      </c>
      <c r="F4191" s="1">
        <v>42960</v>
      </c>
      <c r="I4191" t="str">
        <f>VLOOKUP(pipeline!D4191,account,2,FALSE)</f>
        <v>telecommunications</v>
      </c>
      <c r="J4191">
        <f t="shared" si="3057"/>
        <v>1994</v>
      </c>
      <c r="K4191">
        <f t="shared" si="3058"/>
        <v>6395.05</v>
      </c>
      <c r="L4191">
        <f t="shared" si="3059"/>
        <v>20275</v>
      </c>
      <c r="M4191" t="str">
        <f t="shared" si="3060"/>
        <v>United States</v>
      </c>
      <c r="N4191">
        <f t="shared" si="3061"/>
        <v>0</v>
      </c>
      <c r="O4191" t="str">
        <f t="shared" si="3062"/>
        <v>MG</v>
      </c>
      <c r="P4191">
        <f t="shared" ref="P4191:P4222" si="3063">VLOOKUP(C4191,products,3,FALSE)</f>
        <v>55</v>
      </c>
      <c r="Q4191" t="str">
        <f t="shared" ref="Q4191:Q4222" si="3064">VLOOKUP(B4191,sales,2,FALSE)</f>
        <v>Dustin Brinkmann</v>
      </c>
      <c r="R4191" t="str">
        <f t="shared" ref="R4191:R4222" si="3065">VLOOKUP(B4191,sales,3,FALSE)</f>
        <v>Central</v>
      </c>
    </row>
    <row r="4192" spans="1:18">
      <c r="A4192" t="s">
        <v>4356</v>
      </c>
      <c r="B4192" t="s">
        <v>15</v>
      </c>
      <c r="C4192" t="s">
        <v>59</v>
      </c>
      <c r="D4192" t="s">
        <v>112</v>
      </c>
      <c r="E4192" t="s">
        <v>52</v>
      </c>
      <c r="F4192" s="1">
        <v>42960</v>
      </c>
      <c r="G4192" s="1">
        <v>43057</v>
      </c>
      <c r="H4192">
        <v>0</v>
      </c>
      <c r="I4192" t="str">
        <f>VLOOKUP(pipeline!D4192,account,2,FALSE)</f>
        <v>retail</v>
      </c>
      <c r="J4192">
        <f t="shared" si="3057"/>
        <v>1990</v>
      </c>
      <c r="K4192">
        <f t="shared" si="3058"/>
        <v>4968.91</v>
      </c>
      <c r="L4192">
        <f t="shared" si="3059"/>
        <v>7523</v>
      </c>
      <c r="M4192" t="str">
        <f t="shared" si="3060"/>
        <v>United States</v>
      </c>
      <c r="N4192">
        <f t="shared" si="3061"/>
        <v>0</v>
      </c>
      <c r="O4192" t="str">
        <f t="shared" si="3062"/>
        <v>GTX</v>
      </c>
      <c r="P4192">
        <f t="shared" si="3063"/>
        <v>5482</v>
      </c>
      <c r="Q4192" t="str">
        <f t="shared" si="3064"/>
        <v>Celia Rouche</v>
      </c>
      <c r="R4192" t="str">
        <f t="shared" si="3065"/>
        <v>West</v>
      </c>
    </row>
    <row r="4193" spans="1:18">
      <c r="A4193" t="s">
        <v>4357</v>
      </c>
      <c r="B4193" t="s">
        <v>28</v>
      </c>
      <c r="C4193" t="s">
        <v>56</v>
      </c>
      <c r="D4193" t="s">
        <v>145</v>
      </c>
      <c r="E4193" t="s">
        <v>52</v>
      </c>
      <c r="F4193" s="1">
        <v>42960</v>
      </c>
      <c r="G4193" s="1">
        <v>43064</v>
      </c>
      <c r="H4193">
        <v>0</v>
      </c>
      <c r="I4193" t="str">
        <f>VLOOKUP(pipeline!D4193,account,2,FALSE)</f>
        <v>marketing</v>
      </c>
      <c r="J4193">
        <f t="shared" si="3057"/>
        <v>1985</v>
      </c>
      <c r="K4193">
        <f t="shared" si="3058"/>
        <v>375.43</v>
      </c>
      <c r="L4193">
        <f t="shared" si="3059"/>
        <v>1190</v>
      </c>
      <c r="M4193" t="str">
        <f t="shared" si="3060"/>
        <v>United States</v>
      </c>
      <c r="N4193">
        <f t="shared" si="3061"/>
        <v>0</v>
      </c>
      <c r="O4193" t="str">
        <f t="shared" si="3062"/>
        <v>MG</v>
      </c>
      <c r="P4193">
        <f t="shared" si="3063"/>
        <v>55</v>
      </c>
      <c r="Q4193" t="str">
        <f t="shared" si="3064"/>
        <v>Melvin Marxen</v>
      </c>
      <c r="R4193" t="str">
        <f t="shared" si="3065"/>
        <v>Central</v>
      </c>
    </row>
    <row r="4194" spans="1:18">
      <c r="A4194" t="s">
        <v>4358</v>
      </c>
      <c r="B4194" t="s">
        <v>40</v>
      </c>
      <c r="C4194" t="s">
        <v>58</v>
      </c>
      <c r="D4194" t="s">
        <v>93</v>
      </c>
      <c r="E4194" t="s">
        <v>50</v>
      </c>
      <c r="F4194" s="1">
        <v>42960</v>
      </c>
      <c r="G4194" s="1">
        <v>42971</v>
      </c>
      <c r="H4194">
        <v>1130</v>
      </c>
      <c r="I4194" t="str">
        <f>VLOOKUP(pipeline!D4194,account,2,FALSE)</f>
        <v>entertainment</v>
      </c>
      <c r="J4194">
        <f t="shared" si="3057"/>
        <v>1993</v>
      </c>
      <c r="K4194">
        <f t="shared" si="3058"/>
        <v>4269.9</v>
      </c>
      <c r="L4194">
        <f t="shared" si="3059"/>
        <v>6472</v>
      </c>
      <c r="M4194" t="str">
        <f t="shared" si="3060"/>
        <v>United States</v>
      </c>
      <c r="N4194" t="str">
        <f t="shared" si="3061"/>
        <v>Massive Dynamic</v>
      </c>
      <c r="O4194" t="str">
        <f t="shared" si="3062"/>
        <v>GTX</v>
      </c>
      <c r="P4194">
        <f t="shared" si="3063"/>
        <v>1096</v>
      </c>
      <c r="Q4194" t="str">
        <f t="shared" si="3064"/>
        <v>Summer Sewald</v>
      </c>
      <c r="R4194" t="str">
        <f t="shared" si="3065"/>
        <v>West</v>
      </c>
    </row>
    <row r="4195" spans="1:18">
      <c r="A4195" t="s">
        <v>4359</v>
      </c>
      <c r="B4195" t="s">
        <v>35</v>
      </c>
      <c r="C4195" t="s">
        <v>57</v>
      </c>
      <c r="D4195" t="s">
        <v>223</v>
      </c>
      <c r="E4195" t="s">
        <v>50</v>
      </c>
      <c r="F4195" s="1">
        <v>42960</v>
      </c>
      <c r="G4195" s="1">
        <v>42976</v>
      </c>
      <c r="H4195">
        <v>3732</v>
      </c>
      <c r="I4195" t="str">
        <f>VLOOKUP(pipeline!D4195,account,2,FALSE)</f>
        <v>retail</v>
      </c>
      <c r="J4195">
        <f t="shared" si="3057"/>
        <v>2003</v>
      </c>
      <c r="K4195">
        <f t="shared" si="3058"/>
        <v>1419.98</v>
      </c>
      <c r="L4195">
        <f t="shared" si="3059"/>
        <v>4018</v>
      </c>
      <c r="M4195" t="str">
        <f t="shared" si="3060"/>
        <v>United States</v>
      </c>
      <c r="N4195">
        <f t="shared" si="3061"/>
        <v>0</v>
      </c>
      <c r="O4195" t="str">
        <f t="shared" si="3062"/>
        <v>MG</v>
      </c>
      <c r="P4195">
        <f t="shared" si="3063"/>
        <v>3393</v>
      </c>
      <c r="Q4195" t="str">
        <f t="shared" si="3064"/>
        <v>Rocco Neubert</v>
      </c>
      <c r="R4195" t="str">
        <f t="shared" si="3065"/>
        <v>East</v>
      </c>
    </row>
    <row r="4196" spans="1:18">
      <c r="A4196" t="s">
        <v>4360</v>
      </c>
      <c r="B4196" t="s">
        <v>17</v>
      </c>
      <c r="C4196" t="s">
        <v>56</v>
      </c>
      <c r="D4196" t="s">
        <v>103</v>
      </c>
      <c r="E4196" t="s">
        <v>50</v>
      </c>
      <c r="F4196" s="1">
        <v>42960</v>
      </c>
      <c r="G4196" s="1">
        <v>43065</v>
      </c>
      <c r="H4196">
        <v>59</v>
      </c>
      <c r="I4196" t="str">
        <f>VLOOKUP(pipeline!D4196,account,2,FALSE)</f>
        <v>employment</v>
      </c>
      <c r="J4196">
        <f t="shared" si="3057"/>
        <v>1988</v>
      </c>
      <c r="K4196">
        <f t="shared" si="3058"/>
        <v>2059.9</v>
      </c>
      <c r="L4196">
        <f t="shared" si="3059"/>
        <v>3644</v>
      </c>
      <c r="M4196" t="str">
        <f t="shared" si="3060"/>
        <v>United States</v>
      </c>
      <c r="N4196">
        <f t="shared" si="3061"/>
        <v>0</v>
      </c>
      <c r="O4196" t="str">
        <f t="shared" si="3062"/>
        <v>MG</v>
      </c>
      <c r="P4196">
        <f t="shared" si="3063"/>
        <v>55</v>
      </c>
      <c r="Q4196" t="str">
        <f t="shared" si="3064"/>
        <v>Celia Rouche</v>
      </c>
      <c r="R4196" t="str">
        <f t="shared" si="3065"/>
        <v>West</v>
      </c>
    </row>
    <row r="4197" spans="1:18">
      <c r="A4197" t="s">
        <v>4361</v>
      </c>
      <c r="B4197" t="s">
        <v>41</v>
      </c>
      <c r="C4197" t="s">
        <v>55</v>
      </c>
      <c r="D4197" t="s">
        <v>210</v>
      </c>
      <c r="E4197" t="s">
        <v>50</v>
      </c>
      <c r="F4197" s="1">
        <v>42960</v>
      </c>
      <c r="G4197" s="1">
        <v>43054</v>
      </c>
      <c r="H4197">
        <v>510</v>
      </c>
      <c r="I4197" t="str">
        <f>VLOOKUP(pipeline!D4197,account,2,FALSE)</f>
        <v>technolgy</v>
      </c>
      <c r="J4197">
        <f t="shared" si="3057"/>
        <v>1980</v>
      </c>
      <c r="K4197">
        <f t="shared" si="3058"/>
        <v>7708.38</v>
      </c>
      <c r="L4197">
        <f t="shared" si="3059"/>
        <v>13756</v>
      </c>
      <c r="M4197" t="str">
        <f t="shared" si="3060"/>
        <v>United States</v>
      </c>
      <c r="N4197">
        <f t="shared" si="3061"/>
        <v>0</v>
      </c>
      <c r="O4197" t="str">
        <f t="shared" si="3062"/>
        <v>GTX</v>
      </c>
      <c r="P4197">
        <f t="shared" si="3063"/>
        <v>550</v>
      </c>
      <c r="Q4197" t="str">
        <f t="shared" si="3064"/>
        <v>Summer Sewald</v>
      </c>
      <c r="R4197" t="str">
        <f t="shared" si="3065"/>
        <v>West</v>
      </c>
    </row>
    <row r="4198" spans="1:18">
      <c r="A4198" t="s">
        <v>4362</v>
      </c>
      <c r="B4198" t="s">
        <v>19</v>
      </c>
      <c r="C4198" t="s">
        <v>59</v>
      </c>
      <c r="D4198" t="s">
        <v>97</v>
      </c>
      <c r="E4198" t="s">
        <v>53</v>
      </c>
      <c r="F4198" s="1">
        <v>42961</v>
      </c>
      <c r="I4198" t="str">
        <f>VLOOKUP(pipeline!D4198,account,2,FALSE)</f>
        <v>medical</v>
      </c>
      <c r="J4198">
        <f t="shared" si="3057"/>
        <v>2012</v>
      </c>
      <c r="K4198">
        <f t="shared" si="3058"/>
        <v>587.34</v>
      </c>
      <c r="L4198">
        <f t="shared" si="3059"/>
        <v>1356</v>
      </c>
      <c r="M4198" t="str">
        <f t="shared" si="3060"/>
        <v>Philipines</v>
      </c>
      <c r="N4198">
        <f t="shared" si="3061"/>
        <v>0</v>
      </c>
      <c r="O4198" t="str">
        <f t="shared" si="3062"/>
        <v>GTX</v>
      </c>
      <c r="P4198">
        <f t="shared" si="3063"/>
        <v>5482</v>
      </c>
      <c r="Q4198" t="str">
        <f t="shared" si="3064"/>
        <v>Dustin Brinkmann</v>
      </c>
      <c r="R4198" t="str">
        <f t="shared" si="3065"/>
        <v>Central</v>
      </c>
    </row>
    <row r="4199" spans="1:18">
      <c r="A4199" t="s">
        <v>4363</v>
      </c>
      <c r="B4199" t="s">
        <v>19</v>
      </c>
      <c r="C4199" t="s">
        <v>59</v>
      </c>
      <c r="D4199" t="s">
        <v>309</v>
      </c>
      <c r="E4199" t="s">
        <v>52</v>
      </c>
      <c r="F4199" s="1">
        <v>42961</v>
      </c>
      <c r="G4199" s="1">
        <v>42967</v>
      </c>
      <c r="H4199">
        <v>0</v>
      </c>
      <c r="I4199" t="str">
        <f>VLOOKUP(pipeline!D4199,account,2,FALSE)</f>
        <v>marketing</v>
      </c>
      <c r="J4199">
        <f t="shared" si="3057"/>
        <v>1986</v>
      </c>
      <c r="K4199">
        <f t="shared" si="3058"/>
        <v>2403.58</v>
      </c>
      <c r="L4199">
        <f t="shared" si="3059"/>
        <v>8801</v>
      </c>
      <c r="M4199" t="str">
        <f t="shared" si="3060"/>
        <v>United States</v>
      </c>
      <c r="N4199">
        <f t="shared" si="3061"/>
        <v>0</v>
      </c>
      <c r="O4199" t="str">
        <f t="shared" si="3062"/>
        <v>GTX</v>
      </c>
      <c r="P4199">
        <f t="shared" si="3063"/>
        <v>5482</v>
      </c>
      <c r="Q4199" t="str">
        <f t="shared" si="3064"/>
        <v>Dustin Brinkmann</v>
      </c>
      <c r="R4199" t="str">
        <f t="shared" si="3065"/>
        <v>Central</v>
      </c>
    </row>
    <row r="4200" spans="1:18">
      <c r="A4200" t="s">
        <v>4364</v>
      </c>
      <c r="B4200" t="s">
        <v>32</v>
      </c>
      <c r="C4200" t="s">
        <v>57</v>
      </c>
      <c r="D4200" t="s">
        <v>121</v>
      </c>
      <c r="E4200" t="s">
        <v>52</v>
      </c>
      <c r="F4200" s="1">
        <v>42961</v>
      </c>
      <c r="G4200" s="1">
        <v>42969</v>
      </c>
      <c r="H4200">
        <v>0</v>
      </c>
      <c r="I4200" t="str">
        <f>VLOOKUP(pipeline!D4200,account,2,FALSE)</f>
        <v>retail</v>
      </c>
      <c r="J4200">
        <f t="shared" si="3057"/>
        <v>1995</v>
      </c>
      <c r="K4200">
        <f t="shared" si="3058"/>
        <v>5158.71</v>
      </c>
      <c r="L4200">
        <f t="shared" si="3059"/>
        <v>17479</v>
      </c>
      <c r="M4200" t="str">
        <f t="shared" si="3060"/>
        <v>Japan</v>
      </c>
      <c r="N4200">
        <f t="shared" si="3061"/>
        <v>0</v>
      </c>
      <c r="O4200" t="str">
        <f t="shared" si="3062"/>
        <v>MG</v>
      </c>
      <c r="P4200">
        <f t="shared" si="3063"/>
        <v>3393</v>
      </c>
      <c r="Q4200" t="str">
        <f t="shared" si="3064"/>
        <v>Rocco Neubert</v>
      </c>
      <c r="R4200" t="str">
        <f t="shared" si="3065"/>
        <v>East</v>
      </c>
    </row>
    <row r="4201" spans="1:18">
      <c r="A4201" t="s">
        <v>4365</v>
      </c>
      <c r="B4201" t="s">
        <v>32</v>
      </c>
      <c r="C4201" t="s">
        <v>58</v>
      </c>
      <c r="D4201" t="s">
        <v>174</v>
      </c>
      <c r="E4201" t="s">
        <v>50</v>
      </c>
      <c r="F4201" s="1">
        <v>42961</v>
      </c>
      <c r="G4201" s="1">
        <v>42977</v>
      </c>
      <c r="H4201">
        <v>907</v>
      </c>
      <c r="I4201" t="str">
        <f>VLOOKUP(pipeline!D4201,account,2,FALSE)</f>
        <v>software</v>
      </c>
      <c r="J4201">
        <f t="shared" si="3057"/>
        <v>1982</v>
      </c>
      <c r="K4201">
        <f t="shared" si="3058"/>
        <v>11698.03</v>
      </c>
      <c r="L4201">
        <f t="shared" si="3059"/>
        <v>34288</v>
      </c>
      <c r="M4201" t="str">
        <f t="shared" si="3060"/>
        <v>United States</v>
      </c>
      <c r="N4201">
        <f t="shared" si="3061"/>
        <v>0</v>
      </c>
      <c r="O4201" t="str">
        <f t="shared" si="3062"/>
        <v>GTX</v>
      </c>
      <c r="P4201">
        <f t="shared" si="3063"/>
        <v>1096</v>
      </c>
      <c r="Q4201" t="str">
        <f t="shared" si="3064"/>
        <v>Rocco Neubert</v>
      </c>
      <c r="R4201" t="str">
        <f t="shared" si="3065"/>
        <v>East</v>
      </c>
    </row>
    <row r="4202" spans="1:18">
      <c r="A4202" t="s">
        <v>4366</v>
      </c>
      <c r="B4202" t="s">
        <v>32</v>
      </c>
      <c r="C4202" t="s">
        <v>59</v>
      </c>
      <c r="D4202" t="s">
        <v>132</v>
      </c>
      <c r="E4202" t="s">
        <v>50</v>
      </c>
      <c r="F4202" s="1">
        <v>42961</v>
      </c>
      <c r="G4202" s="1">
        <v>43090</v>
      </c>
      <c r="H4202">
        <v>5881</v>
      </c>
      <c r="I4202" t="str">
        <f>VLOOKUP(pipeline!D4202,account,2,FALSE)</f>
        <v>technolgy</v>
      </c>
      <c r="J4202">
        <f t="shared" si="3057"/>
        <v>1996</v>
      </c>
      <c r="K4202">
        <f t="shared" si="3058"/>
        <v>1100.04</v>
      </c>
      <c r="L4202">
        <f t="shared" si="3059"/>
        <v>2822</v>
      </c>
      <c r="M4202" t="str">
        <f t="shared" si="3060"/>
        <v>United States</v>
      </c>
      <c r="N4202">
        <f t="shared" si="3061"/>
        <v>0</v>
      </c>
      <c r="O4202" t="str">
        <f t="shared" si="3062"/>
        <v>GTX</v>
      </c>
      <c r="P4202">
        <f t="shared" si="3063"/>
        <v>5482</v>
      </c>
      <c r="Q4202" t="str">
        <f t="shared" si="3064"/>
        <v>Rocco Neubert</v>
      </c>
      <c r="R4202" t="str">
        <f t="shared" si="3065"/>
        <v>East</v>
      </c>
    </row>
    <row r="4203" spans="1:18">
      <c r="A4203" t="s">
        <v>4367</v>
      </c>
      <c r="B4203" t="s">
        <v>20</v>
      </c>
      <c r="C4203" t="s">
        <v>59</v>
      </c>
      <c r="D4203" t="s">
        <v>297</v>
      </c>
      <c r="E4203" t="s">
        <v>52</v>
      </c>
      <c r="F4203" s="1">
        <v>42961</v>
      </c>
      <c r="G4203" s="1">
        <v>43048</v>
      </c>
      <c r="H4203">
        <v>0</v>
      </c>
      <c r="I4203" t="str">
        <f>VLOOKUP(pipeline!D4203,account,2,FALSE)</f>
        <v>medical</v>
      </c>
      <c r="J4203">
        <f t="shared" si="3057"/>
        <v>1986</v>
      </c>
      <c r="K4203">
        <f t="shared" si="3058"/>
        <v>647.18</v>
      </c>
      <c r="L4203">
        <f t="shared" si="3059"/>
        <v>1185</v>
      </c>
      <c r="M4203" t="str">
        <f t="shared" si="3060"/>
        <v>Kenya</v>
      </c>
      <c r="N4203">
        <f t="shared" si="3061"/>
        <v>0</v>
      </c>
      <c r="O4203" t="str">
        <f t="shared" si="3062"/>
        <v>GTX</v>
      </c>
      <c r="P4203">
        <f t="shared" si="3063"/>
        <v>5482</v>
      </c>
      <c r="Q4203" t="str">
        <f t="shared" si="3064"/>
        <v>Dustin Brinkmann</v>
      </c>
      <c r="R4203" t="str">
        <f t="shared" si="3065"/>
        <v>Central</v>
      </c>
    </row>
    <row r="4204" spans="1:18">
      <c r="A4204" t="s">
        <v>4368</v>
      </c>
      <c r="B4204" t="s">
        <v>14</v>
      </c>
      <c r="C4204" t="s">
        <v>57</v>
      </c>
      <c r="D4204" t="s">
        <v>196</v>
      </c>
      <c r="E4204" t="s">
        <v>52</v>
      </c>
      <c r="F4204" s="1">
        <v>42961</v>
      </c>
      <c r="G4204" s="1">
        <v>43068</v>
      </c>
      <c r="H4204">
        <v>0</v>
      </c>
      <c r="I4204" t="str">
        <f>VLOOKUP(pipeline!D4204,account,2,FALSE)</f>
        <v>employment</v>
      </c>
      <c r="J4204">
        <f t="shared" si="3057"/>
        <v>1983</v>
      </c>
      <c r="K4204">
        <f t="shared" si="3058"/>
        <v>2871.35</v>
      </c>
      <c r="L4204">
        <f t="shared" si="3059"/>
        <v>9561</v>
      </c>
      <c r="M4204" t="str">
        <f t="shared" si="3060"/>
        <v>United States</v>
      </c>
      <c r="N4204">
        <f t="shared" si="3061"/>
        <v>0</v>
      </c>
      <c r="O4204" t="str">
        <f t="shared" si="3062"/>
        <v>MG</v>
      </c>
      <c r="P4204">
        <f t="shared" si="3063"/>
        <v>3393</v>
      </c>
      <c r="Q4204" t="str">
        <f t="shared" si="3064"/>
        <v>Celia Rouche</v>
      </c>
      <c r="R4204" t="str">
        <f t="shared" si="3065"/>
        <v>West</v>
      </c>
    </row>
    <row r="4205" spans="1:18">
      <c r="A4205" t="s">
        <v>4369</v>
      </c>
      <c r="B4205" t="s">
        <v>38</v>
      </c>
      <c r="C4205" t="s">
        <v>59</v>
      </c>
      <c r="D4205" t="s">
        <v>167</v>
      </c>
      <c r="E4205" t="s">
        <v>50</v>
      </c>
      <c r="F4205" s="1">
        <v>42961</v>
      </c>
      <c r="G4205" s="1">
        <v>43049</v>
      </c>
      <c r="H4205">
        <v>6186</v>
      </c>
      <c r="I4205" t="str">
        <f>VLOOKUP(pipeline!D4205,account,2,FALSE)</f>
        <v>marketing</v>
      </c>
      <c r="J4205">
        <f t="shared" si="3057"/>
        <v>2000</v>
      </c>
      <c r="K4205">
        <f t="shared" si="3058"/>
        <v>2952.73</v>
      </c>
      <c r="L4205">
        <f t="shared" si="3059"/>
        <v>5107</v>
      </c>
      <c r="M4205" t="str">
        <f t="shared" si="3060"/>
        <v>United States</v>
      </c>
      <c r="N4205">
        <f t="shared" si="3061"/>
        <v>0</v>
      </c>
      <c r="O4205" t="str">
        <f t="shared" si="3062"/>
        <v>GTX</v>
      </c>
      <c r="P4205">
        <f t="shared" si="3063"/>
        <v>5482</v>
      </c>
      <c r="Q4205" t="str">
        <f t="shared" si="3064"/>
        <v>Summer Sewald</v>
      </c>
      <c r="R4205" t="str">
        <f t="shared" si="3065"/>
        <v>West</v>
      </c>
    </row>
    <row r="4206" spans="1:18">
      <c r="A4206" t="s">
        <v>4370</v>
      </c>
      <c r="B4206" t="s">
        <v>39</v>
      </c>
      <c r="C4206" t="s">
        <v>58</v>
      </c>
      <c r="D4206" t="s">
        <v>153</v>
      </c>
      <c r="E4206" t="s">
        <v>50</v>
      </c>
      <c r="F4206" s="1">
        <v>42961</v>
      </c>
      <c r="G4206" s="1">
        <v>42971</v>
      </c>
      <c r="H4206">
        <v>1094</v>
      </c>
      <c r="I4206" t="str">
        <f>VLOOKUP(pipeline!D4206,account,2,FALSE)</f>
        <v>retail</v>
      </c>
      <c r="J4206">
        <f t="shared" si="3057"/>
        <v>2001</v>
      </c>
      <c r="K4206">
        <f t="shared" si="3058"/>
        <v>2437.85</v>
      </c>
      <c r="L4206">
        <f t="shared" si="3059"/>
        <v>4874</v>
      </c>
      <c r="M4206" t="str">
        <f t="shared" si="3060"/>
        <v>United States</v>
      </c>
      <c r="N4206">
        <f t="shared" si="3061"/>
        <v>0</v>
      </c>
      <c r="O4206" t="str">
        <f t="shared" si="3062"/>
        <v>GTX</v>
      </c>
      <c r="P4206">
        <f t="shared" si="3063"/>
        <v>1096</v>
      </c>
      <c r="Q4206" t="str">
        <f t="shared" si="3064"/>
        <v>Summer Sewald</v>
      </c>
      <c r="R4206" t="str">
        <f t="shared" si="3065"/>
        <v>West</v>
      </c>
    </row>
    <row r="4207" spans="1:18">
      <c r="A4207" t="s">
        <v>4371</v>
      </c>
      <c r="B4207" t="s">
        <v>21</v>
      </c>
      <c r="C4207" t="s">
        <v>57</v>
      </c>
      <c r="D4207" t="s">
        <v>223</v>
      </c>
      <c r="E4207" t="s">
        <v>53</v>
      </c>
      <c r="F4207" s="1">
        <v>42961</v>
      </c>
      <c r="I4207" t="str">
        <f>VLOOKUP(pipeline!D4207,account,2,FALSE)</f>
        <v>retail</v>
      </c>
      <c r="J4207">
        <f t="shared" si="3057"/>
        <v>2003</v>
      </c>
      <c r="K4207">
        <f t="shared" si="3058"/>
        <v>1419.98</v>
      </c>
      <c r="L4207">
        <f t="shared" si="3059"/>
        <v>4018</v>
      </c>
      <c r="M4207" t="str">
        <f t="shared" si="3060"/>
        <v>United States</v>
      </c>
      <c r="N4207">
        <f t="shared" si="3061"/>
        <v>0</v>
      </c>
      <c r="O4207" t="str">
        <f t="shared" si="3062"/>
        <v>MG</v>
      </c>
      <c r="P4207">
        <f t="shared" si="3063"/>
        <v>3393</v>
      </c>
      <c r="Q4207" t="str">
        <f t="shared" si="3064"/>
        <v>Dustin Brinkmann</v>
      </c>
      <c r="R4207" t="str">
        <f t="shared" si="3065"/>
        <v>Central</v>
      </c>
    </row>
    <row r="4208" spans="1:18">
      <c r="A4208" t="s">
        <v>4372</v>
      </c>
      <c r="B4208" t="s">
        <v>28</v>
      </c>
      <c r="C4208" t="s">
        <v>57</v>
      </c>
      <c r="D4208" t="s">
        <v>273</v>
      </c>
      <c r="E4208" t="s">
        <v>53</v>
      </c>
      <c r="F4208" s="1">
        <v>42961</v>
      </c>
      <c r="I4208" t="str">
        <f>VLOOKUP(pipeline!D4208,account,2,FALSE)</f>
        <v>retail</v>
      </c>
      <c r="J4208">
        <f t="shared" si="3057"/>
        <v>1996</v>
      </c>
      <c r="K4208">
        <f t="shared" si="3058"/>
        <v>2214.94</v>
      </c>
      <c r="L4208">
        <f t="shared" si="3059"/>
        <v>5374</v>
      </c>
      <c r="M4208" t="str">
        <f t="shared" si="3060"/>
        <v>United States</v>
      </c>
      <c r="N4208">
        <f t="shared" si="3061"/>
        <v>0</v>
      </c>
      <c r="O4208" t="str">
        <f t="shared" si="3062"/>
        <v>MG</v>
      </c>
      <c r="P4208">
        <f t="shared" si="3063"/>
        <v>3393</v>
      </c>
      <c r="Q4208" t="str">
        <f t="shared" si="3064"/>
        <v>Melvin Marxen</v>
      </c>
      <c r="R4208" t="str">
        <f t="shared" si="3065"/>
        <v>Central</v>
      </c>
    </row>
    <row r="4209" spans="1:18">
      <c r="A4209" t="s">
        <v>4373</v>
      </c>
      <c r="B4209" t="s">
        <v>40</v>
      </c>
      <c r="C4209" t="s">
        <v>58</v>
      </c>
      <c r="D4209" t="s">
        <v>151</v>
      </c>
      <c r="E4209" t="s">
        <v>52</v>
      </c>
      <c r="F4209" s="1">
        <v>42961</v>
      </c>
      <c r="G4209" s="1">
        <v>42975</v>
      </c>
      <c r="H4209">
        <v>0</v>
      </c>
      <c r="I4209" t="str">
        <f>VLOOKUP(pipeline!D4209,account,2,FALSE)</f>
        <v>finance</v>
      </c>
      <c r="J4209">
        <f t="shared" si="3057"/>
        <v>2008</v>
      </c>
      <c r="K4209">
        <f t="shared" si="3058"/>
        <v>52.5</v>
      </c>
      <c r="L4209">
        <f t="shared" si="3059"/>
        <v>165</v>
      </c>
      <c r="M4209" t="str">
        <f t="shared" si="3060"/>
        <v>United States</v>
      </c>
      <c r="N4209">
        <f t="shared" si="3061"/>
        <v>0</v>
      </c>
      <c r="O4209" t="str">
        <f t="shared" si="3062"/>
        <v>GTX</v>
      </c>
      <c r="P4209">
        <f t="shared" si="3063"/>
        <v>1096</v>
      </c>
      <c r="Q4209" t="str">
        <f t="shared" si="3064"/>
        <v>Summer Sewald</v>
      </c>
      <c r="R4209" t="str">
        <f t="shared" si="3065"/>
        <v>West</v>
      </c>
    </row>
    <row r="4210" spans="1:18">
      <c r="A4210" t="s">
        <v>4374</v>
      </c>
      <c r="B4210" t="s">
        <v>23</v>
      </c>
      <c r="C4210" t="s">
        <v>56</v>
      </c>
      <c r="D4210" t="s">
        <v>170</v>
      </c>
      <c r="E4210" t="s">
        <v>50</v>
      </c>
      <c r="F4210" s="1">
        <v>42961</v>
      </c>
      <c r="G4210" s="1">
        <v>43069</v>
      </c>
      <c r="H4210">
        <v>53</v>
      </c>
      <c r="I4210" t="str">
        <f>VLOOKUP(pipeline!D4210,account,2,FALSE)</f>
        <v>technolgy</v>
      </c>
      <c r="J4210">
        <f t="shared" si="3057"/>
        <v>1987</v>
      </c>
      <c r="K4210">
        <f t="shared" si="3058"/>
        <v>2938.67</v>
      </c>
      <c r="L4210">
        <f t="shared" si="3059"/>
        <v>8775</v>
      </c>
      <c r="M4210" t="str">
        <f t="shared" si="3060"/>
        <v>Panama</v>
      </c>
      <c r="N4210">
        <f t="shared" si="3061"/>
        <v>0</v>
      </c>
      <c r="O4210" t="str">
        <f t="shared" si="3062"/>
        <v>MG</v>
      </c>
      <c r="P4210">
        <f t="shared" si="3063"/>
        <v>55</v>
      </c>
      <c r="Q4210" t="str">
        <f t="shared" si="3064"/>
        <v>Dustin Brinkmann</v>
      </c>
      <c r="R4210" t="str">
        <f t="shared" si="3065"/>
        <v>Central</v>
      </c>
    </row>
    <row r="4211" spans="1:18">
      <c r="A4211" t="s">
        <v>4375</v>
      </c>
      <c r="B4211" t="s">
        <v>17</v>
      </c>
      <c r="C4211" t="s">
        <v>57</v>
      </c>
      <c r="D4211" t="s">
        <v>463</v>
      </c>
      <c r="E4211" t="s">
        <v>53</v>
      </c>
      <c r="F4211" s="1">
        <v>42961</v>
      </c>
      <c r="I4211" t="str">
        <f>VLOOKUP(pipeline!D4211,account,2,FALSE)</f>
        <v>technolgy</v>
      </c>
      <c r="J4211">
        <f t="shared" si="3057"/>
        <v>2011</v>
      </c>
      <c r="K4211">
        <f t="shared" si="3058"/>
        <v>527.11</v>
      </c>
      <c r="L4211">
        <f t="shared" si="3059"/>
        <v>1428</v>
      </c>
      <c r="M4211" t="str">
        <f t="shared" si="3060"/>
        <v>United States</v>
      </c>
      <c r="N4211" t="str">
        <f t="shared" si="3061"/>
        <v>Acme Corporation</v>
      </c>
      <c r="O4211" t="str">
        <f t="shared" si="3062"/>
        <v>MG</v>
      </c>
      <c r="P4211">
        <f t="shared" si="3063"/>
        <v>3393</v>
      </c>
      <c r="Q4211" t="str">
        <f t="shared" si="3064"/>
        <v>Celia Rouche</v>
      </c>
      <c r="R4211" t="str">
        <f t="shared" si="3065"/>
        <v>West</v>
      </c>
    </row>
    <row r="4212" spans="1:18">
      <c r="A4212" t="s">
        <v>4376</v>
      </c>
      <c r="B4212" t="s">
        <v>17</v>
      </c>
      <c r="C4212" t="s">
        <v>55</v>
      </c>
      <c r="D4212" t="s">
        <v>153</v>
      </c>
      <c r="E4212" t="s">
        <v>50</v>
      </c>
      <c r="F4212" s="1">
        <v>42961</v>
      </c>
      <c r="G4212" s="1">
        <v>42966</v>
      </c>
      <c r="H4212">
        <v>551</v>
      </c>
      <c r="I4212" t="str">
        <f>VLOOKUP(pipeline!D4212,account,2,FALSE)</f>
        <v>retail</v>
      </c>
      <c r="J4212">
        <f t="shared" si="3057"/>
        <v>2001</v>
      </c>
      <c r="K4212">
        <f t="shared" si="3058"/>
        <v>2437.85</v>
      </c>
      <c r="L4212">
        <f t="shared" si="3059"/>
        <v>4874</v>
      </c>
      <c r="M4212" t="str">
        <f t="shared" si="3060"/>
        <v>United States</v>
      </c>
      <c r="N4212">
        <f t="shared" si="3061"/>
        <v>0</v>
      </c>
      <c r="O4212" t="str">
        <f t="shared" si="3062"/>
        <v>GTX</v>
      </c>
      <c r="P4212">
        <f t="shared" si="3063"/>
        <v>550</v>
      </c>
      <c r="Q4212" t="str">
        <f t="shared" si="3064"/>
        <v>Celia Rouche</v>
      </c>
      <c r="R4212" t="str">
        <f t="shared" si="3065"/>
        <v>West</v>
      </c>
    </row>
    <row r="4213" spans="1:18">
      <c r="A4213" t="s">
        <v>4377</v>
      </c>
      <c r="B4213" t="s">
        <v>41</v>
      </c>
      <c r="C4213" t="s">
        <v>56</v>
      </c>
      <c r="D4213" t="s">
        <v>316</v>
      </c>
      <c r="E4213" t="s">
        <v>52</v>
      </c>
      <c r="F4213" s="1">
        <v>42961</v>
      </c>
      <c r="G4213" s="1">
        <v>42965</v>
      </c>
      <c r="H4213">
        <v>0</v>
      </c>
      <c r="I4213" t="str">
        <f>VLOOKUP(pipeline!D4213,account,2,FALSE)</f>
        <v>retail</v>
      </c>
      <c r="J4213">
        <f t="shared" si="3057"/>
        <v>2009</v>
      </c>
      <c r="K4213">
        <f t="shared" si="3058"/>
        <v>497.11</v>
      </c>
      <c r="L4213">
        <f t="shared" si="3059"/>
        <v>1588</v>
      </c>
      <c r="M4213" t="str">
        <f t="shared" si="3060"/>
        <v>United States</v>
      </c>
      <c r="N4213">
        <f t="shared" si="3061"/>
        <v>0</v>
      </c>
      <c r="O4213" t="str">
        <f t="shared" si="3062"/>
        <v>MG</v>
      </c>
      <c r="P4213">
        <f t="shared" si="3063"/>
        <v>55</v>
      </c>
      <c r="Q4213" t="str">
        <f t="shared" si="3064"/>
        <v>Summer Sewald</v>
      </c>
      <c r="R4213" t="str">
        <f t="shared" si="3065"/>
        <v>West</v>
      </c>
    </row>
    <row r="4214" spans="1:18">
      <c r="A4214" t="s">
        <v>4378</v>
      </c>
      <c r="B4214" t="s">
        <v>19</v>
      </c>
      <c r="C4214" t="s">
        <v>58</v>
      </c>
      <c r="D4214" t="s">
        <v>297</v>
      </c>
      <c r="E4214" t="s">
        <v>52</v>
      </c>
      <c r="F4214" s="1">
        <v>42962</v>
      </c>
      <c r="G4214" s="1">
        <v>43005</v>
      </c>
      <c r="H4214">
        <v>0</v>
      </c>
      <c r="I4214" t="str">
        <f>VLOOKUP(pipeline!D4214,account,2,FALSE)</f>
        <v>medical</v>
      </c>
      <c r="J4214">
        <f t="shared" si="3057"/>
        <v>1986</v>
      </c>
      <c r="K4214">
        <f t="shared" si="3058"/>
        <v>647.18</v>
      </c>
      <c r="L4214">
        <f t="shared" si="3059"/>
        <v>1185</v>
      </c>
      <c r="M4214" t="str">
        <f t="shared" si="3060"/>
        <v>Kenya</v>
      </c>
      <c r="N4214">
        <f t="shared" si="3061"/>
        <v>0</v>
      </c>
      <c r="O4214" t="str">
        <f t="shared" si="3062"/>
        <v>GTX</v>
      </c>
      <c r="P4214">
        <f t="shared" si="3063"/>
        <v>1096</v>
      </c>
      <c r="Q4214" t="str">
        <f t="shared" si="3064"/>
        <v>Dustin Brinkmann</v>
      </c>
      <c r="R4214" t="str">
        <f t="shared" si="3065"/>
        <v>Central</v>
      </c>
    </row>
    <row r="4215" spans="1:18">
      <c r="A4215" t="s">
        <v>4379</v>
      </c>
      <c r="B4215" t="s">
        <v>19</v>
      </c>
      <c r="C4215" t="s">
        <v>59</v>
      </c>
      <c r="D4215" t="s">
        <v>309</v>
      </c>
      <c r="E4215" t="s">
        <v>52</v>
      </c>
      <c r="F4215" s="1">
        <v>42962</v>
      </c>
      <c r="G4215" s="1">
        <v>43054</v>
      </c>
      <c r="H4215">
        <v>0</v>
      </c>
      <c r="I4215" t="str">
        <f>VLOOKUP(pipeline!D4215,account,2,FALSE)</f>
        <v>marketing</v>
      </c>
      <c r="J4215">
        <f t="shared" si="3057"/>
        <v>1986</v>
      </c>
      <c r="K4215">
        <f t="shared" si="3058"/>
        <v>2403.58</v>
      </c>
      <c r="L4215">
        <f t="shared" si="3059"/>
        <v>8801</v>
      </c>
      <c r="M4215" t="str">
        <f t="shared" si="3060"/>
        <v>United States</v>
      </c>
      <c r="N4215">
        <f t="shared" si="3061"/>
        <v>0</v>
      </c>
      <c r="O4215" t="str">
        <f t="shared" si="3062"/>
        <v>GTX</v>
      </c>
      <c r="P4215">
        <f t="shared" si="3063"/>
        <v>5482</v>
      </c>
      <c r="Q4215" t="str">
        <f t="shared" si="3064"/>
        <v>Dustin Brinkmann</v>
      </c>
      <c r="R4215" t="str">
        <f t="shared" si="3065"/>
        <v>Central</v>
      </c>
    </row>
    <row r="4216" spans="1:18">
      <c r="A4216" t="s">
        <v>4380</v>
      </c>
      <c r="B4216" t="s">
        <v>19</v>
      </c>
      <c r="C4216" t="s">
        <v>56</v>
      </c>
      <c r="D4216" t="s">
        <v>221</v>
      </c>
      <c r="E4216" t="s">
        <v>50</v>
      </c>
      <c r="F4216" s="1">
        <v>42962</v>
      </c>
      <c r="G4216" s="1">
        <v>43044</v>
      </c>
      <c r="H4216">
        <v>57</v>
      </c>
      <c r="I4216" t="str">
        <f>VLOOKUP(pipeline!D4216,account,2,FALSE)</f>
        <v>technolgy</v>
      </c>
      <c r="J4216">
        <f t="shared" si="3057"/>
        <v>2000</v>
      </c>
      <c r="K4216">
        <f t="shared" si="3058"/>
        <v>1223.72</v>
      </c>
      <c r="L4216">
        <f t="shared" si="3059"/>
        <v>2497</v>
      </c>
      <c r="M4216" t="str">
        <f t="shared" si="3060"/>
        <v>Norway</v>
      </c>
      <c r="N4216">
        <f t="shared" si="3061"/>
        <v>0</v>
      </c>
      <c r="O4216" t="str">
        <f t="shared" si="3062"/>
        <v>MG</v>
      </c>
      <c r="P4216">
        <f t="shared" si="3063"/>
        <v>55</v>
      </c>
      <c r="Q4216" t="str">
        <f t="shared" si="3064"/>
        <v>Dustin Brinkmann</v>
      </c>
      <c r="R4216" t="str">
        <f t="shared" si="3065"/>
        <v>Central</v>
      </c>
    </row>
    <row r="4217" spans="1:18">
      <c r="A4217" t="s">
        <v>4381</v>
      </c>
      <c r="B4217" t="s">
        <v>32</v>
      </c>
      <c r="C4217" t="s">
        <v>55</v>
      </c>
      <c r="D4217" t="s">
        <v>245</v>
      </c>
      <c r="E4217" t="s">
        <v>50</v>
      </c>
      <c r="F4217" s="1">
        <v>42962</v>
      </c>
      <c r="G4217" s="1">
        <v>42972</v>
      </c>
      <c r="H4217">
        <v>552</v>
      </c>
      <c r="I4217" t="str">
        <f>VLOOKUP(pipeline!D4217,account,2,FALSE)</f>
        <v>retail</v>
      </c>
      <c r="J4217">
        <f t="shared" ref="J4217:J4225" si="3066">VLOOKUP(D4217,account,3,FALSE)</f>
        <v>1990</v>
      </c>
      <c r="K4217">
        <f t="shared" ref="K4217:K4225" si="3067">VLOOKUP(D4217,account,4,FALSE)</f>
        <v>2520.83</v>
      </c>
      <c r="L4217">
        <f t="shared" ref="L4217:L4225" si="3068">VLOOKUP(D4217,account,5,FALSE)</f>
        <v>3502</v>
      </c>
      <c r="M4217" t="str">
        <f t="shared" ref="M4217:M4225" si="3069">VLOOKUP(D4217,account,6,FALSE)</f>
        <v>United States</v>
      </c>
      <c r="N4217">
        <f t="shared" ref="N4217:N4225" si="3070">VLOOKUP(D4217,accounts,7,FALSE)</f>
        <v>0</v>
      </c>
      <c r="O4217" t="str">
        <f t="shared" ref="O4217:O4225" si="3071">VLOOKUP(C4217,products,2,FALSE)</f>
        <v>GTX</v>
      </c>
      <c r="P4217">
        <f t="shared" si="3063"/>
        <v>550</v>
      </c>
      <c r="Q4217" t="str">
        <f t="shared" si="3064"/>
        <v>Rocco Neubert</v>
      </c>
      <c r="R4217" t="str">
        <f t="shared" si="3065"/>
        <v>East</v>
      </c>
    </row>
    <row r="4218" spans="1:18">
      <c r="A4218" t="s">
        <v>4382</v>
      </c>
      <c r="B4218" t="s">
        <v>7</v>
      </c>
      <c r="C4218" t="s">
        <v>57</v>
      </c>
      <c r="D4218" t="s">
        <v>226</v>
      </c>
      <c r="E4218" t="s">
        <v>52</v>
      </c>
      <c r="F4218" s="1">
        <v>42962</v>
      </c>
      <c r="G4218" s="1">
        <v>42975</v>
      </c>
      <c r="H4218">
        <v>0</v>
      </c>
      <c r="I4218" t="str">
        <f>VLOOKUP(pipeline!D4218,account,2,FALSE)</f>
        <v>medical</v>
      </c>
      <c r="J4218">
        <f t="shared" si="3066"/>
        <v>2017</v>
      </c>
      <c r="K4218">
        <f t="shared" si="3067"/>
        <v>4.54</v>
      </c>
      <c r="L4218">
        <f t="shared" si="3068"/>
        <v>9</v>
      </c>
      <c r="M4218" t="str">
        <f t="shared" si="3069"/>
        <v>United States</v>
      </c>
      <c r="N4218">
        <f t="shared" si="3070"/>
        <v>0</v>
      </c>
      <c r="O4218" t="str">
        <f t="shared" si="3071"/>
        <v>MG</v>
      </c>
      <c r="P4218">
        <f t="shared" si="3063"/>
        <v>3393</v>
      </c>
      <c r="Q4218" t="str">
        <f t="shared" si="3064"/>
        <v>Cara Losch</v>
      </c>
      <c r="R4218" t="str">
        <f t="shared" si="3065"/>
        <v>East</v>
      </c>
    </row>
    <row r="4219" spans="1:18">
      <c r="A4219" t="s">
        <v>4383</v>
      </c>
      <c r="B4219" t="s">
        <v>7</v>
      </c>
      <c r="C4219" t="s">
        <v>59</v>
      </c>
      <c r="D4219" t="s">
        <v>136</v>
      </c>
      <c r="E4219" t="s">
        <v>50</v>
      </c>
      <c r="F4219" s="1">
        <v>42962</v>
      </c>
      <c r="G4219" s="1">
        <v>42979</v>
      </c>
      <c r="H4219">
        <v>4520</v>
      </c>
      <c r="I4219" t="str">
        <f>VLOOKUP(pipeline!D4219,account,2,FALSE)</f>
        <v>medical</v>
      </c>
      <c r="J4219">
        <f t="shared" si="3066"/>
        <v>1996</v>
      </c>
      <c r="K4219">
        <f t="shared" si="3067"/>
        <v>439.21</v>
      </c>
      <c r="L4219">
        <f t="shared" si="3068"/>
        <v>792</v>
      </c>
      <c r="M4219" t="str">
        <f t="shared" si="3069"/>
        <v>United States</v>
      </c>
      <c r="N4219">
        <f t="shared" si="3070"/>
        <v>0</v>
      </c>
      <c r="O4219" t="str">
        <f t="shared" si="3071"/>
        <v>GTX</v>
      </c>
      <c r="P4219">
        <f t="shared" si="3063"/>
        <v>5482</v>
      </c>
      <c r="Q4219" t="str">
        <f t="shared" si="3064"/>
        <v>Cara Losch</v>
      </c>
      <c r="R4219" t="str">
        <f t="shared" si="3065"/>
        <v>East</v>
      </c>
    </row>
    <row r="4220" spans="1:18">
      <c r="A4220" t="s">
        <v>4384</v>
      </c>
      <c r="B4220" t="s">
        <v>33</v>
      </c>
      <c r="C4220" t="s">
        <v>57</v>
      </c>
      <c r="D4220" t="s">
        <v>180</v>
      </c>
      <c r="E4220" t="s">
        <v>50</v>
      </c>
      <c r="F4220" s="1">
        <v>42962</v>
      </c>
      <c r="G4220" s="1">
        <v>42969</v>
      </c>
      <c r="H4220">
        <v>2682</v>
      </c>
      <c r="I4220" t="str">
        <f>VLOOKUP(pipeline!D4220,account,2,FALSE)</f>
        <v>medical</v>
      </c>
      <c r="J4220">
        <f t="shared" si="3066"/>
        <v>1991</v>
      </c>
      <c r="K4220">
        <f t="shared" si="3067"/>
        <v>326.82</v>
      </c>
      <c r="L4220">
        <f t="shared" si="3068"/>
        <v>1016</v>
      </c>
      <c r="M4220" t="str">
        <f t="shared" si="3069"/>
        <v>United States</v>
      </c>
      <c r="N4220">
        <f t="shared" si="3070"/>
        <v>0</v>
      </c>
      <c r="O4220" t="str">
        <f t="shared" si="3071"/>
        <v>MG</v>
      </c>
      <c r="P4220">
        <f t="shared" si="3063"/>
        <v>3393</v>
      </c>
      <c r="Q4220" t="str">
        <f t="shared" si="3064"/>
        <v>Rocco Neubert</v>
      </c>
      <c r="R4220" t="str">
        <f t="shared" si="3065"/>
        <v>East</v>
      </c>
    </row>
    <row r="4221" spans="1:18">
      <c r="A4221" t="s">
        <v>4385</v>
      </c>
      <c r="B4221" t="s">
        <v>25</v>
      </c>
      <c r="C4221" t="s">
        <v>58</v>
      </c>
      <c r="D4221" t="s">
        <v>208</v>
      </c>
      <c r="E4221" t="s">
        <v>52</v>
      </c>
      <c r="F4221" s="1">
        <v>42962</v>
      </c>
      <c r="G4221" s="1">
        <v>43072</v>
      </c>
      <c r="H4221">
        <v>0</v>
      </c>
      <c r="I4221" t="str">
        <f>VLOOKUP(pipeline!D4221,account,2,FALSE)</f>
        <v>software</v>
      </c>
      <c r="J4221">
        <f t="shared" si="3066"/>
        <v>1982</v>
      </c>
      <c r="K4221">
        <f t="shared" si="3067"/>
        <v>4618</v>
      </c>
      <c r="L4221">
        <f t="shared" si="3068"/>
        <v>10083</v>
      </c>
      <c r="M4221" t="str">
        <f t="shared" si="3069"/>
        <v>United States</v>
      </c>
      <c r="N4221">
        <f t="shared" si="3070"/>
        <v>0</v>
      </c>
      <c r="O4221" t="str">
        <f t="shared" si="3071"/>
        <v>GTX</v>
      </c>
      <c r="P4221">
        <f t="shared" si="3063"/>
        <v>1096</v>
      </c>
      <c r="Q4221" t="str">
        <f t="shared" si="3064"/>
        <v>Melvin Marxen</v>
      </c>
      <c r="R4221" t="str">
        <f t="shared" si="3065"/>
        <v>Central</v>
      </c>
    </row>
    <row r="4222" spans="1:18">
      <c r="A4222" t="s">
        <v>4386</v>
      </c>
      <c r="B4222" t="s">
        <v>25</v>
      </c>
      <c r="C4222" t="s">
        <v>58</v>
      </c>
      <c r="D4222" t="s">
        <v>155</v>
      </c>
      <c r="E4222" t="s">
        <v>50</v>
      </c>
      <c r="F4222" s="1">
        <v>42962</v>
      </c>
      <c r="G4222" s="1">
        <v>42972</v>
      </c>
      <c r="H4222">
        <v>1104</v>
      </c>
      <c r="I4222" t="str">
        <f>VLOOKUP(pipeline!D4222,account,2,FALSE)</f>
        <v>technolgy</v>
      </c>
      <c r="J4222">
        <f t="shared" si="3066"/>
        <v>1983</v>
      </c>
      <c r="K4222">
        <f t="shared" si="3067"/>
        <v>1008.06</v>
      </c>
      <c r="L4222">
        <f t="shared" si="3068"/>
        <v>1238</v>
      </c>
      <c r="M4222" t="str">
        <f t="shared" si="3069"/>
        <v>United States</v>
      </c>
      <c r="N4222">
        <f t="shared" si="3070"/>
        <v>0</v>
      </c>
      <c r="O4222" t="str">
        <f t="shared" si="3071"/>
        <v>GTX</v>
      </c>
      <c r="P4222">
        <f t="shared" si="3063"/>
        <v>1096</v>
      </c>
      <c r="Q4222" t="str">
        <f t="shared" si="3064"/>
        <v>Melvin Marxen</v>
      </c>
      <c r="R4222" t="str">
        <f t="shared" si="3065"/>
        <v>Central</v>
      </c>
    </row>
    <row r="4223" spans="1:18">
      <c r="A4223" t="s">
        <v>4387</v>
      </c>
      <c r="B4223" t="s">
        <v>34</v>
      </c>
      <c r="C4223" t="s">
        <v>55</v>
      </c>
      <c r="D4223" t="s">
        <v>189</v>
      </c>
      <c r="E4223" t="s">
        <v>50</v>
      </c>
      <c r="F4223" s="1">
        <v>42962</v>
      </c>
      <c r="G4223" s="1">
        <v>43064</v>
      </c>
      <c r="H4223">
        <v>533</v>
      </c>
      <c r="I4223" t="str">
        <f>VLOOKUP(pipeline!D4223,account,2,FALSE)</f>
        <v>employment</v>
      </c>
      <c r="J4223">
        <f t="shared" si="3066"/>
        <v>1997</v>
      </c>
      <c r="K4223">
        <f t="shared" si="3067"/>
        <v>882.12</v>
      </c>
      <c r="L4223">
        <f t="shared" si="3068"/>
        <v>2769</v>
      </c>
      <c r="M4223" t="str">
        <f t="shared" si="3069"/>
        <v>United States</v>
      </c>
      <c r="N4223">
        <f t="shared" si="3070"/>
        <v>0</v>
      </c>
      <c r="O4223" t="str">
        <f t="shared" si="3071"/>
        <v>GTX</v>
      </c>
      <c r="P4223">
        <f t="shared" ref="P4223:P4239" si="3072">VLOOKUP(C4223,products,3,FALSE)</f>
        <v>550</v>
      </c>
      <c r="Q4223" t="str">
        <f t="shared" ref="Q4223:Q4239" si="3073">VLOOKUP(B4223,sales,2,FALSE)</f>
        <v>Rocco Neubert</v>
      </c>
      <c r="R4223" t="str">
        <f t="shared" ref="R4223:R4239" si="3074">VLOOKUP(B4223,sales,3,FALSE)</f>
        <v>East</v>
      </c>
    </row>
    <row r="4224" spans="1:18">
      <c r="A4224" t="s">
        <v>4388</v>
      </c>
      <c r="B4224" t="s">
        <v>34</v>
      </c>
      <c r="C4224" t="s">
        <v>59</v>
      </c>
      <c r="D4224" t="s">
        <v>223</v>
      </c>
      <c r="E4224" t="s">
        <v>50</v>
      </c>
      <c r="F4224" s="1">
        <v>42962</v>
      </c>
      <c r="G4224" s="1">
        <v>43080</v>
      </c>
      <c r="H4224">
        <v>5454</v>
      </c>
      <c r="I4224" t="str">
        <f>VLOOKUP(pipeline!D4224,account,2,FALSE)</f>
        <v>retail</v>
      </c>
      <c r="J4224">
        <f t="shared" si="3066"/>
        <v>2003</v>
      </c>
      <c r="K4224">
        <f t="shared" si="3067"/>
        <v>1419.98</v>
      </c>
      <c r="L4224">
        <f t="shared" si="3068"/>
        <v>4018</v>
      </c>
      <c r="M4224" t="str">
        <f t="shared" si="3069"/>
        <v>United States</v>
      </c>
      <c r="N4224">
        <f t="shared" si="3070"/>
        <v>0</v>
      </c>
      <c r="O4224" t="str">
        <f t="shared" si="3071"/>
        <v>GTX</v>
      </c>
      <c r="P4224">
        <f t="shared" si="3072"/>
        <v>5482</v>
      </c>
      <c r="Q4224" t="str">
        <f t="shared" si="3073"/>
        <v>Rocco Neubert</v>
      </c>
      <c r="R4224" t="str">
        <f t="shared" si="3074"/>
        <v>East</v>
      </c>
    </row>
    <row r="4225" spans="1:18">
      <c r="A4225" t="s">
        <v>4389</v>
      </c>
      <c r="B4225" t="s">
        <v>26</v>
      </c>
      <c r="C4225" t="s">
        <v>59</v>
      </c>
      <c r="D4225" t="s">
        <v>117</v>
      </c>
      <c r="E4225" t="s">
        <v>52</v>
      </c>
      <c r="F4225" s="1">
        <v>42962</v>
      </c>
      <c r="G4225" s="1">
        <v>42983</v>
      </c>
      <c r="H4225">
        <v>0</v>
      </c>
      <c r="I4225" t="str">
        <f>VLOOKUP(pipeline!D4225,account,2,FALSE)</f>
        <v>services</v>
      </c>
      <c r="J4225">
        <f t="shared" si="3066"/>
        <v>1997</v>
      </c>
      <c r="K4225">
        <f t="shared" si="3067"/>
        <v>2041.73</v>
      </c>
      <c r="L4225">
        <f t="shared" si="3068"/>
        <v>5276</v>
      </c>
      <c r="M4225" t="str">
        <f t="shared" si="3069"/>
        <v>United States</v>
      </c>
      <c r="N4225">
        <f t="shared" si="3070"/>
        <v>0</v>
      </c>
      <c r="O4225" t="str">
        <f t="shared" si="3071"/>
        <v>GTX</v>
      </c>
      <c r="P4225">
        <f t="shared" si="3072"/>
        <v>5482</v>
      </c>
      <c r="Q4225" t="str">
        <f t="shared" si="3073"/>
        <v>Melvin Marxen</v>
      </c>
      <c r="R4225" t="str">
        <f t="shared" si="3074"/>
        <v>Central</v>
      </c>
    </row>
    <row r="4226" spans="1:18">
      <c r="A4226" t="s">
        <v>4390</v>
      </c>
      <c r="B4226" t="s">
        <v>37</v>
      </c>
      <c r="C4226" t="s">
        <v>59</v>
      </c>
      <c r="D4226" t="s">
        <v>182</v>
      </c>
      <c r="E4226" t="s">
        <v>50</v>
      </c>
      <c r="F4226" s="1">
        <v>42962</v>
      </c>
      <c r="G4226" s="1">
        <v>42981</v>
      </c>
      <c r="H4226">
        <v>5533</v>
      </c>
      <c r="I4226" t="str">
        <f>VLOOKUP(pipeline!D4226,account,2,FALSE)</f>
        <v>entertainment</v>
      </c>
      <c r="J4226">
        <f t="shared" ref="J4226:J4236" si="3075">VLOOKUP(D4226,account,3,FALSE)</f>
        <v>2002</v>
      </c>
      <c r="K4226">
        <f t="shared" ref="K4226:K4236" si="3076">VLOOKUP(D4226,account,4,FALSE)</f>
        <v>349.81</v>
      </c>
      <c r="L4226">
        <f t="shared" ref="L4226:L4236" si="3077">VLOOKUP(D4226,account,5,FALSE)</f>
        <v>315</v>
      </c>
      <c r="M4226" t="str">
        <f t="shared" ref="M4226:M4236" si="3078">VLOOKUP(D4226,account,6,FALSE)</f>
        <v>United States</v>
      </c>
      <c r="N4226">
        <f t="shared" ref="N4226:N4236" si="3079">VLOOKUP(D4226,accounts,7,FALSE)</f>
        <v>0</v>
      </c>
      <c r="O4226" t="str">
        <f t="shared" ref="O4226:O4236" si="3080">VLOOKUP(C4226,products,2,FALSE)</f>
        <v>GTX</v>
      </c>
      <c r="P4226">
        <f t="shared" si="3072"/>
        <v>5482</v>
      </c>
      <c r="Q4226" t="str">
        <f t="shared" si="3073"/>
        <v>Summer Sewald</v>
      </c>
      <c r="R4226" t="str">
        <f t="shared" si="3074"/>
        <v>West</v>
      </c>
    </row>
    <row r="4227" spans="1:18">
      <c r="A4227" t="s">
        <v>4391</v>
      </c>
      <c r="B4227" t="s">
        <v>27</v>
      </c>
      <c r="C4227" t="s">
        <v>56</v>
      </c>
      <c r="D4227" t="s">
        <v>198</v>
      </c>
      <c r="E4227" t="s">
        <v>50</v>
      </c>
      <c r="F4227" s="1">
        <v>42962</v>
      </c>
      <c r="G4227" s="1">
        <v>43051</v>
      </c>
      <c r="H4227">
        <v>57</v>
      </c>
      <c r="I4227" t="str">
        <f>VLOOKUP(pipeline!D4227,account,2,FALSE)</f>
        <v>employment</v>
      </c>
      <c r="J4227">
        <f t="shared" si="3075"/>
        <v>1997</v>
      </c>
      <c r="K4227">
        <f t="shared" si="3076"/>
        <v>291.27</v>
      </c>
      <c r="L4227">
        <f t="shared" si="3077"/>
        <v>586</v>
      </c>
      <c r="M4227" t="str">
        <f t="shared" si="3078"/>
        <v>United States</v>
      </c>
      <c r="N4227">
        <f t="shared" si="3079"/>
        <v>0</v>
      </c>
      <c r="O4227" t="str">
        <f t="shared" si="3080"/>
        <v>MG</v>
      </c>
      <c r="P4227">
        <f t="shared" si="3072"/>
        <v>55</v>
      </c>
      <c r="Q4227" t="str">
        <f t="shared" si="3073"/>
        <v>Melvin Marxen</v>
      </c>
      <c r="R4227" t="str">
        <f t="shared" si="3074"/>
        <v>Central</v>
      </c>
    </row>
    <row r="4228" spans="1:18">
      <c r="A4228" t="s">
        <v>4392</v>
      </c>
      <c r="B4228" t="s">
        <v>38</v>
      </c>
      <c r="C4228" t="s">
        <v>55</v>
      </c>
      <c r="D4228" t="s">
        <v>106</v>
      </c>
      <c r="E4228" t="s">
        <v>50</v>
      </c>
      <c r="F4228" s="1">
        <v>42962</v>
      </c>
      <c r="G4228" s="1">
        <v>42970</v>
      </c>
      <c r="H4228">
        <v>557</v>
      </c>
      <c r="I4228" t="str">
        <f>VLOOKUP(pipeline!D4228,account,2,FALSE)</f>
        <v>software</v>
      </c>
      <c r="J4228">
        <f t="shared" si="3075"/>
        <v>1996</v>
      </c>
      <c r="K4228">
        <f t="shared" si="3076"/>
        <v>6354.87</v>
      </c>
      <c r="L4228">
        <f t="shared" si="3077"/>
        <v>16780</v>
      </c>
      <c r="M4228" t="str">
        <f t="shared" si="3078"/>
        <v>United States</v>
      </c>
      <c r="N4228" t="str">
        <f t="shared" si="3079"/>
        <v>Bubba Gump</v>
      </c>
      <c r="O4228" t="str">
        <f t="shared" si="3080"/>
        <v>GTX</v>
      </c>
      <c r="P4228">
        <f t="shared" si="3072"/>
        <v>550</v>
      </c>
      <c r="Q4228" t="str">
        <f t="shared" si="3073"/>
        <v>Summer Sewald</v>
      </c>
      <c r="R4228" t="str">
        <f t="shared" si="3074"/>
        <v>West</v>
      </c>
    </row>
    <row r="4229" spans="1:18">
      <c r="A4229" t="s">
        <v>4393</v>
      </c>
      <c r="B4229" t="s">
        <v>15</v>
      </c>
      <c r="C4229" t="s">
        <v>58</v>
      </c>
      <c r="D4229" t="s">
        <v>106</v>
      </c>
      <c r="E4229" t="s">
        <v>52</v>
      </c>
      <c r="F4229" s="1">
        <v>42962</v>
      </c>
      <c r="G4229" s="1">
        <v>43051</v>
      </c>
      <c r="H4229">
        <v>0</v>
      </c>
      <c r="I4229" t="str">
        <f>VLOOKUP(pipeline!D4229,account,2,FALSE)</f>
        <v>software</v>
      </c>
      <c r="J4229">
        <f t="shared" si="3075"/>
        <v>1996</v>
      </c>
      <c r="K4229">
        <f t="shared" si="3076"/>
        <v>6354.87</v>
      </c>
      <c r="L4229">
        <f t="shared" si="3077"/>
        <v>16780</v>
      </c>
      <c r="M4229" t="str">
        <f t="shared" si="3078"/>
        <v>United States</v>
      </c>
      <c r="N4229" t="str">
        <f t="shared" si="3079"/>
        <v>Bubba Gump</v>
      </c>
      <c r="O4229" t="str">
        <f t="shared" si="3080"/>
        <v>GTX</v>
      </c>
      <c r="P4229">
        <f t="shared" si="3072"/>
        <v>1096</v>
      </c>
      <c r="Q4229" t="str">
        <f t="shared" si="3073"/>
        <v>Celia Rouche</v>
      </c>
      <c r="R4229" t="str">
        <f t="shared" si="3074"/>
        <v>West</v>
      </c>
    </row>
    <row r="4230" spans="1:18">
      <c r="A4230" t="s">
        <v>4394</v>
      </c>
      <c r="B4230" t="s">
        <v>15</v>
      </c>
      <c r="C4230" t="s">
        <v>57</v>
      </c>
      <c r="D4230" t="s">
        <v>112</v>
      </c>
      <c r="E4230" t="s">
        <v>50</v>
      </c>
      <c r="F4230" s="1">
        <v>42962</v>
      </c>
      <c r="G4230" s="1">
        <v>42973</v>
      </c>
      <c r="H4230">
        <v>3271</v>
      </c>
      <c r="I4230" t="str">
        <f>VLOOKUP(pipeline!D4230,account,2,FALSE)</f>
        <v>retail</v>
      </c>
      <c r="J4230">
        <f t="shared" si="3075"/>
        <v>1990</v>
      </c>
      <c r="K4230">
        <f t="shared" si="3076"/>
        <v>4968.91</v>
      </c>
      <c r="L4230">
        <f t="shared" si="3077"/>
        <v>7523</v>
      </c>
      <c r="M4230" t="str">
        <f t="shared" si="3078"/>
        <v>United States</v>
      </c>
      <c r="N4230">
        <f t="shared" si="3079"/>
        <v>0</v>
      </c>
      <c r="O4230" t="str">
        <f t="shared" si="3080"/>
        <v>MG</v>
      </c>
      <c r="P4230">
        <f t="shared" si="3072"/>
        <v>3393</v>
      </c>
      <c r="Q4230" t="str">
        <f t="shared" si="3073"/>
        <v>Celia Rouche</v>
      </c>
      <c r="R4230" t="str">
        <f t="shared" si="3074"/>
        <v>West</v>
      </c>
    </row>
    <row r="4231" spans="1:18">
      <c r="A4231" t="s">
        <v>4395</v>
      </c>
      <c r="B4231" t="s">
        <v>28</v>
      </c>
      <c r="C4231" t="s">
        <v>59</v>
      </c>
      <c r="D4231" t="s">
        <v>290</v>
      </c>
      <c r="E4231" t="s">
        <v>52</v>
      </c>
      <c r="F4231" s="1">
        <v>42962</v>
      </c>
      <c r="G4231" s="1">
        <v>42974</v>
      </c>
      <c r="H4231">
        <v>0</v>
      </c>
      <c r="I4231" t="str">
        <f>VLOOKUP(pipeline!D4231,account,2,FALSE)</f>
        <v>medical</v>
      </c>
      <c r="J4231">
        <f t="shared" si="3075"/>
        <v>2002</v>
      </c>
      <c r="K4231">
        <f t="shared" si="3076"/>
        <v>3178.24</v>
      </c>
      <c r="L4231">
        <f t="shared" si="3077"/>
        <v>4540</v>
      </c>
      <c r="M4231" t="str">
        <f t="shared" si="3078"/>
        <v>United States</v>
      </c>
      <c r="N4231">
        <f t="shared" si="3079"/>
        <v>0</v>
      </c>
      <c r="O4231" t="str">
        <f t="shared" si="3080"/>
        <v>GTX</v>
      </c>
      <c r="P4231">
        <f t="shared" si="3072"/>
        <v>5482</v>
      </c>
      <c r="Q4231" t="str">
        <f t="shared" si="3073"/>
        <v>Melvin Marxen</v>
      </c>
      <c r="R4231" t="str">
        <f t="shared" si="3074"/>
        <v>Central</v>
      </c>
    </row>
    <row r="4232" spans="1:18">
      <c r="A4232" t="s">
        <v>4396</v>
      </c>
      <c r="B4232" t="s">
        <v>22</v>
      </c>
      <c r="C4232" t="s">
        <v>56</v>
      </c>
      <c r="D4232" t="s">
        <v>85</v>
      </c>
      <c r="E4232" t="s">
        <v>52</v>
      </c>
      <c r="F4232" s="1">
        <v>42962</v>
      </c>
      <c r="G4232" s="1">
        <v>43049</v>
      </c>
      <c r="H4232">
        <v>0</v>
      </c>
      <c r="I4232" t="str">
        <f>VLOOKUP(pipeline!D4232,account,2,FALSE)</f>
        <v>software</v>
      </c>
      <c r="J4232">
        <f t="shared" si="3075"/>
        <v>1998</v>
      </c>
      <c r="K4232">
        <f t="shared" si="3076"/>
        <v>2714.9</v>
      </c>
      <c r="L4232">
        <f t="shared" si="3077"/>
        <v>2641</v>
      </c>
      <c r="M4232" t="str">
        <f t="shared" si="3078"/>
        <v>United States</v>
      </c>
      <c r="N4232" t="str">
        <f t="shared" si="3079"/>
        <v>Acme Corporation</v>
      </c>
      <c r="O4232" t="str">
        <f t="shared" si="3080"/>
        <v>MG</v>
      </c>
      <c r="P4232">
        <f t="shared" si="3072"/>
        <v>55</v>
      </c>
      <c r="Q4232" t="str">
        <f t="shared" si="3073"/>
        <v>Dustin Brinkmann</v>
      </c>
      <c r="R4232" t="str">
        <f t="shared" si="3074"/>
        <v>Central</v>
      </c>
    </row>
    <row r="4233" spans="1:18">
      <c r="A4233" t="s">
        <v>4397</v>
      </c>
      <c r="B4233" t="s">
        <v>22</v>
      </c>
      <c r="C4233" t="s">
        <v>55</v>
      </c>
      <c r="D4233" t="s">
        <v>238</v>
      </c>
      <c r="E4233" t="s">
        <v>50</v>
      </c>
      <c r="F4233" s="1">
        <v>42962</v>
      </c>
      <c r="G4233" s="1">
        <v>43087</v>
      </c>
      <c r="H4233">
        <v>716</v>
      </c>
      <c r="I4233" t="str">
        <f>VLOOKUP(pipeline!D4233,account,2,FALSE)</f>
        <v>marketing</v>
      </c>
      <c r="J4233">
        <f t="shared" si="3075"/>
        <v>2012</v>
      </c>
      <c r="K4233">
        <f t="shared" si="3076"/>
        <v>45.39</v>
      </c>
      <c r="L4233">
        <f t="shared" si="3077"/>
        <v>100</v>
      </c>
      <c r="M4233" t="str">
        <f t="shared" si="3078"/>
        <v>United States</v>
      </c>
      <c r="N4233" t="str">
        <f t="shared" si="3079"/>
        <v>Inity</v>
      </c>
      <c r="O4233" t="str">
        <f t="shared" si="3080"/>
        <v>GTX</v>
      </c>
      <c r="P4233">
        <f t="shared" si="3072"/>
        <v>550</v>
      </c>
      <c r="Q4233" t="str">
        <f t="shared" si="3073"/>
        <v>Dustin Brinkmann</v>
      </c>
      <c r="R4233" t="str">
        <f t="shared" si="3074"/>
        <v>Central</v>
      </c>
    </row>
    <row r="4234" spans="1:18">
      <c r="A4234" t="s">
        <v>4398</v>
      </c>
      <c r="B4234" t="s">
        <v>35</v>
      </c>
      <c r="C4234" t="s">
        <v>58</v>
      </c>
      <c r="D4234" t="s">
        <v>350</v>
      </c>
      <c r="E4234" t="s">
        <v>50</v>
      </c>
      <c r="F4234" s="1">
        <v>42962</v>
      </c>
      <c r="G4234" s="1">
        <v>42981</v>
      </c>
      <c r="H4234">
        <v>1024</v>
      </c>
      <c r="I4234" t="str">
        <f>VLOOKUP(pipeline!D4234,account,2,FALSE)</f>
        <v>technolgy</v>
      </c>
      <c r="J4234">
        <f t="shared" si="3075"/>
        <v>2011</v>
      </c>
      <c r="K4234">
        <f t="shared" si="3076"/>
        <v>40.79</v>
      </c>
      <c r="L4234">
        <f t="shared" si="3077"/>
        <v>142</v>
      </c>
      <c r="M4234" t="str">
        <f t="shared" si="3078"/>
        <v>China</v>
      </c>
      <c r="N4234">
        <f t="shared" si="3079"/>
        <v>0</v>
      </c>
      <c r="O4234" t="str">
        <f t="shared" si="3080"/>
        <v>GTX</v>
      </c>
      <c r="P4234">
        <f t="shared" si="3072"/>
        <v>1096</v>
      </c>
      <c r="Q4234" t="str">
        <f t="shared" si="3073"/>
        <v>Rocco Neubert</v>
      </c>
      <c r="R4234" t="str">
        <f t="shared" si="3074"/>
        <v>East</v>
      </c>
    </row>
    <row r="4235" spans="1:18">
      <c r="A4235" t="s">
        <v>4399</v>
      </c>
      <c r="B4235" t="s">
        <v>9</v>
      </c>
      <c r="C4235" t="s">
        <v>56</v>
      </c>
      <c r="D4235" t="s">
        <v>132</v>
      </c>
      <c r="E4235" t="s">
        <v>52</v>
      </c>
      <c r="F4235" s="1">
        <v>42962</v>
      </c>
      <c r="G4235" s="1">
        <v>43056</v>
      </c>
      <c r="H4235">
        <v>0</v>
      </c>
      <c r="I4235" t="str">
        <f>VLOOKUP(pipeline!D4235,account,2,FALSE)</f>
        <v>technolgy</v>
      </c>
      <c r="J4235">
        <f t="shared" si="3075"/>
        <v>1996</v>
      </c>
      <c r="K4235">
        <f t="shared" si="3076"/>
        <v>1100.04</v>
      </c>
      <c r="L4235">
        <f t="shared" si="3077"/>
        <v>2822</v>
      </c>
      <c r="M4235" t="str">
        <f t="shared" si="3078"/>
        <v>United States</v>
      </c>
      <c r="N4235">
        <f t="shared" si="3079"/>
        <v>0</v>
      </c>
      <c r="O4235" t="str">
        <f t="shared" si="3080"/>
        <v>MG</v>
      </c>
      <c r="P4235">
        <f t="shared" si="3072"/>
        <v>55</v>
      </c>
      <c r="Q4235" t="str">
        <f t="shared" si="3073"/>
        <v>Cara Losch</v>
      </c>
      <c r="R4235" t="str">
        <f t="shared" si="3074"/>
        <v>East</v>
      </c>
    </row>
    <row r="4236" spans="1:18">
      <c r="A4236" t="s">
        <v>4400</v>
      </c>
      <c r="B4236" t="s">
        <v>23</v>
      </c>
      <c r="C4236" t="s">
        <v>56</v>
      </c>
      <c r="D4236" t="s">
        <v>158</v>
      </c>
      <c r="E4236" t="s">
        <v>53</v>
      </c>
      <c r="F4236" s="1">
        <v>42962</v>
      </c>
      <c r="I4236" t="str">
        <f>VLOOKUP(pipeline!D4236,account,2,FALSE)</f>
        <v>finance</v>
      </c>
      <c r="J4236">
        <f t="shared" si="3075"/>
        <v>2006</v>
      </c>
      <c r="K4236">
        <f t="shared" si="3076"/>
        <v>1102.43</v>
      </c>
      <c r="L4236">
        <f t="shared" si="3077"/>
        <v>1759</v>
      </c>
      <c r="M4236" t="str">
        <f t="shared" si="3078"/>
        <v>United States</v>
      </c>
      <c r="N4236">
        <f t="shared" si="3079"/>
        <v>0</v>
      </c>
      <c r="O4236" t="str">
        <f t="shared" si="3080"/>
        <v>MG</v>
      </c>
      <c r="P4236">
        <f t="shared" si="3072"/>
        <v>55</v>
      </c>
      <c r="Q4236" t="str">
        <f t="shared" si="3073"/>
        <v>Dustin Brinkmann</v>
      </c>
      <c r="R4236" t="str">
        <f t="shared" si="3074"/>
        <v>Central</v>
      </c>
    </row>
    <row r="4237" spans="1:18">
      <c r="A4237" t="s">
        <v>4401</v>
      </c>
      <c r="B4237" t="s">
        <v>10</v>
      </c>
      <c r="C4237" t="s">
        <v>56</v>
      </c>
      <c r="D4237" t="s">
        <v>218</v>
      </c>
      <c r="E4237" t="s">
        <v>50</v>
      </c>
      <c r="F4237" s="1">
        <v>42962</v>
      </c>
      <c r="G4237" s="1">
        <v>43062</v>
      </c>
      <c r="H4237">
        <v>55</v>
      </c>
      <c r="I4237" t="str">
        <f>VLOOKUP(pipeline!D4237,account,2,FALSE)</f>
        <v>technolgy</v>
      </c>
      <c r="J4237">
        <f t="shared" ref="J4237:J4246" si="3081">VLOOKUP(D4237,account,3,FALSE)</f>
        <v>1992</v>
      </c>
      <c r="K4237">
        <f t="shared" ref="K4237:K4246" si="3082">VLOOKUP(D4237,account,4,FALSE)</f>
        <v>1712.68</v>
      </c>
      <c r="L4237">
        <f t="shared" ref="L4237:L4246" si="3083">VLOOKUP(D4237,account,5,FALSE)</f>
        <v>3194</v>
      </c>
      <c r="M4237" t="str">
        <f t="shared" ref="M4237:M4246" si="3084">VLOOKUP(D4237,account,6,FALSE)</f>
        <v>United States</v>
      </c>
      <c r="N4237" t="str">
        <f t="shared" ref="N4237:N4246" si="3085">VLOOKUP(D4237,accounts,7,FALSE)</f>
        <v>Acme Corporation</v>
      </c>
      <c r="O4237" t="str">
        <f t="shared" ref="O4237:O4246" si="3086">VLOOKUP(C4237,products,2,FALSE)</f>
        <v>MG</v>
      </c>
      <c r="P4237">
        <f t="shared" si="3072"/>
        <v>55</v>
      </c>
      <c r="Q4237" t="str">
        <f t="shared" si="3073"/>
        <v>Cara Losch</v>
      </c>
      <c r="R4237" t="str">
        <f t="shared" si="3074"/>
        <v>East</v>
      </c>
    </row>
    <row r="4238" spans="1:18">
      <c r="A4238" t="s">
        <v>4402</v>
      </c>
      <c r="B4238" t="s">
        <v>19</v>
      </c>
      <c r="C4238" t="s">
        <v>56</v>
      </c>
      <c r="D4238" t="s">
        <v>108</v>
      </c>
      <c r="E4238" t="s">
        <v>50</v>
      </c>
      <c r="F4238" s="1">
        <v>42963</v>
      </c>
      <c r="G4238" s="1">
        <v>42976</v>
      </c>
      <c r="H4238">
        <v>53</v>
      </c>
      <c r="I4238" t="str">
        <f>VLOOKUP(pipeline!D4238,account,2,FALSE)</f>
        <v>telecommunications</v>
      </c>
      <c r="J4238">
        <f t="shared" si="3081"/>
        <v>1988</v>
      </c>
      <c r="K4238">
        <f t="shared" si="3082"/>
        <v>5266.09</v>
      </c>
      <c r="L4238">
        <f t="shared" si="3083"/>
        <v>8595</v>
      </c>
      <c r="M4238" t="str">
        <f t="shared" si="3084"/>
        <v>United States</v>
      </c>
      <c r="N4238" t="str">
        <f t="shared" si="3085"/>
        <v>Sonron</v>
      </c>
      <c r="O4238" t="str">
        <f t="shared" si="3086"/>
        <v>MG</v>
      </c>
      <c r="P4238">
        <f t="shared" si="3072"/>
        <v>55</v>
      </c>
      <c r="Q4238" t="str">
        <f t="shared" si="3073"/>
        <v>Dustin Brinkmann</v>
      </c>
      <c r="R4238" t="str">
        <f t="shared" si="3074"/>
        <v>Central</v>
      </c>
    </row>
    <row r="4239" spans="1:18">
      <c r="A4239" t="s">
        <v>4403</v>
      </c>
      <c r="B4239" t="s">
        <v>31</v>
      </c>
      <c r="C4239" t="s">
        <v>58</v>
      </c>
      <c r="D4239" t="s">
        <v>143</v>
      </c>
      <c r="E4239" t="s">
        <v>53</v>
      </c>
      <c r="F4239" s="1">
        <v>42963</v>
      </c>
      <c r="I4239" t="str">
        <f>VLOOKUP(pipeline!D4239,account,2,FALSE)</f>
        <v>finance</v>
      </c>
      <c r="J4239">
        <f t="shared" si="3081"/>
        <v>1987</v>
      </c>
      <c r="K4239">
        <f t="shared" si="3082"/>
        <v>1698.2</v>
      </c>
      <c r="L4239">
        <f t="shared" si="3083"/>
        <v>3798</v>
      </c>
      <c r="M4239" t="str">
        <f t="shared" si="3084"/>
        <v>United States</v>
      </c>
      <c r="N4239">
        <f t="shared" si="3085"/>
        <v>0</v>
      </c>
      <c r="O4239" t="str">
        <f t="shared" si="3086"/>
        <v>GTX</v>
      </c>
      <c r="P4239">
        <f t="shared" si="3072"/>
        <v>1096</v>
      </c>
      <c r="Q4239" t="str">
        <f t="shared" si="3073"/>
        <v>Rocco Neubert</v>
      </c>
      <c r="R4239" t="str">
        <f t="shared" si="3074"/>
        <v>East</v>
      </c>
    </row>
    <row r="4240" spans="1:18">
      <c r="A4240" t="s">
        <v>4404</v>
      </c>
      <c r="B4240" t="s">
        <v>32</v>
      </c>
      <c r="C4240" t="s">
        <v>55</v>
      </c>
      <c r="D4240" t="s">
        <v>350</v>
      </c>
      <c r="E4240" t="s">
        <v>50</v>
      </c>
      <c r="F4240" s="1">
        <v>42963</v>
      </c>
      <c r="G4240" s="1">
        <v>43055</v>
      </c>
      <c r="H4240">
        <v>578</v>
      </c>
      <c r="I4240" t="str">
        <f>VLOOKUP(pipeline!D4240,account,2,FALSE)</f>
        <v>technolgy</v>
      </c>
      <c r="J4240">
        <f t="shared" si="3081"/>
        <v>2011</v>
      </c>
      <c r="K4240">
        <f t="shared" si="3082"/>
        <v>40.79</v>
      </c>
      <c r="L4240">
        <f t="shared" si="3083"/>
        <v>142</v>
      </c>
      <c r="M4240" t="str">
        <f t="shared" si="3084"/>
        <v>China</v>
      </c>
      <c r="N4240">
        <f t="shared" si="3085"/>
        <v>0</v>
      </c>
      <c r="O4240" t="str">
        <f t="shared" si="3086"/>
        <v>GTX</v>
      </c>
      <c r="P4240">
        <f t="shared" ref="P4240:P4246" si="3087">VLOOKUP(C4240,products,3,FALSE)</f>
        <v>550</v>
      </c>
      <c r="Q4240" t="str">
        <f t="shared" ref="Q4240:Q4246" si="3088">VLOOKUP(B4240,sales,2,FALSE)</f>
        <v>Rocco Neubert</v>
      </c>
      <c r="R4240" t="str">
        <f t="shared" ref="R4240:R4246" si="3089">VLOOKUP(B4240,sales,3,FALSE)</f>
        <v>East</v>
      </c>
    </row>
    <row r="4241" spans="1:18">
      <c r="A4241" t="s">
        <v>4405</v>
      </c>
      <c r="B4241" t="s">
        <v>38</v>
      </c>
      <c r="C4241" t="s">
        <v>55</v>
      </c>
      <c r="D4241" t="s">
        <v>316</v>
      </c>
      <c r="E4241" t="s">
        <v>50</v>
      </c>
      <c r="F4241" s="1">
        <v>42963</v>
      </c>
      <c r="G4241" s="1">
        <v>42970</v>
      </c>
      <c r="H4241">
        <v>557</v>
      </c>
      <c r="I4241" t="str">
        <f>VLOOKUP(pipeline!D4241,account,2,FALSE)</f>
        <v>retail</v>
      </c>
      <c r="J4241">
        <f t="shared" si="3081"/>
        <v>2009</v>
      </c>
      <c r="K4241">
        <f t="shared" si="3082"/>
        <v>497.11</v>
      </c>
      <c r="L4241">
        <f t="shared" si="3083"/>
        <v>1588</v>
      </c>
      <c r="M4241" t="str">
        <f t="shared" si="3084"/>
        <v>United States</v>
      </c>
      <c r="N4241">
        <f t="shared" si="3085"/>
        <v>0</v>
      </c>
      <c r="O4241" t="str">
        <f t="shared" si="3086"/>
        <v>GTX</v>
      </c>
      <c r="P4241">
        <f t="shared" si="3087"/>
        <v>550</v>
      </c>
      <c r="Q4241" t="str">
        <f t="shared" si="3088"/>
        <v>Summer Sewald</v>
      </c>
      <c r="R4241" t="str">
        <f t="shared" si="3089"/>
        <v>West</v>
      </c>
    </row>
    <row r="4242" spans="1:18">
      <c r="A4242" t="s">
        <v>4406</v>
      </c>
      <c r="B4242" t="s">
        <v>38</v>
      </c>
      <c r="C4242" t="s">
        <v>56</v>
      </c>
      <c r="D4242" t="s">
        <v>103</v>
      </c>
      <c r="E4242" t="s">
        <v>50</v>
      </c>
      <c r="F4242" s="1">
        <v>42963</v>
      </c>
      <c r="G4242" s="1">
        <v>42982</v>
      </c>
      <c r="H4242">
        <v>57</v>
      </c>
      <c r="I4242" t="str">
        <f>VLOOKUP(pipeline!D4242,account,2,FALSE)</f>
        <v>employment</v>
      </c>
      <c r="J4242">
        <f t="shared" si="3081"/>
        <v>1988</v>
      </c>
      <c r="K4242">
        <f t="shared" si="3082"/>
        <v>2059.9</v>
      </c>
      <c r="L4242">
        <f t="shared" si="3083"/>
        <v>3644</v>
      </c>
      <c r="M4242" t="str">
        <f t="shared" si="3084"/>
        <v>United States</v>
      </c>
      <c r="N4242">
        <f t="shared" si="3085"/>
        <v>0</v>
      </c>
      <c r="O4242" t="str">
        <f t="shared" si="3086"/>
        <v>MG</v>
      </c>
      <c r="P4242">
        <f t="shared" si="3087"/>
        <v>55</v>
      </c>
      <c r="Q4242" t="str">
        <f t="shared" si="3088"/>
        <v>Summer Sewald</v>
      </c>
      <c r="R4242" t="str">
        <f t="shared" si="3089"/>
        <v>West</v>
      </c>
    </row>
    <row r="4243" spans="1:18">
      <c r="A4243" t="s">
        <v>4407</v>
      </c>
      <c r="B4243" t="s">
        <v>15</v>
      </c>
      <c r="C4243" t="s">
        <v>55</v>
      </c>
      <c r="D4243" t="s">
        <v>174</v>
      </c>
      <c r="E4243" t="s">
        <v>52</v>
      </c>
      <c r="F4243" s="1">
        <v>42963</v>
      </c>
      <c r="G4243" s="1">
        <v>42973</v>
      </c>
      <c r="H4243">
        <v>0</v>
      </c>
      <c r="I4243" t="str">
        <f>VLOOKUP(pipeline!D4243,account,2,FALSE)</f>
        <v>software</v>
      </c>
      <c r="J4243">
        <f t="shared" si="3081"/>
        <v>1982</v>
      </c>
      <c r="K4243">
        <f t="shared" si="3082"/>
        <v>11698.03</v>
      </c>
      <c r="L4243">
        <f t="shared" si="3083"/>
        <v>34288</v>
      </c>
      <c r="M4243" t="str">
        <f t="shared" si="3084"/>
        <v>United States</v>
      </c>
      <c r="N4243">
        <f t="shared" si="3085"/>
        <v>0</v>
      </c>
      <c r="O4243" t="str">
        <f t="shared" si="3086"/>
        <v>GTX</v>
      </c>
      <c r="P4243">
        <f t="shared" si="3087"/>
        <v>550</v>
      </c>
      <c r="Q4243" t="str">
        <f t="shared" si="3088"/>
        <v>Celia Rouche</v>
      </c>
      <c r="R4243" t="str">
        <f t="shared" si="3089"/>
        <v>West</v>
      </c>
    </row>
    <row r="4244" spans="1:18">
      <c r="A4244" t="s">
        <v>4408</v>
      </c>
      <c r="B4244" t="s">
        <v>9</v>
      </c>
      <c r="C4244" t="s">
        <v>55</v>
      </c>
      <c r="D4244" t="s">
        <v>174</v>
      </c>
      <c r="E4244" t="s">
        <v>50</v>
      </c>
      <c r="F4244" s="1">
        <v>42963</v>
      </c>
      <c r="G4244" s="1">
        <v>43002</v>
      </c>
      <c r="H4244">
        <v>501</v>
      </c>
      <c r="I4244" t="str">
        <f>VLOOKUP(pipeline!D4244,account,2,FALSE)</f>
        <v>software</v>
      </c>
      <c r="J4244">
        <f t="shared" si="3081"/>
        <v>1982</v>
      </c>
      <c r="K4244">
        <f t="shared" si="3082"/>
        <v>11698.03</v>
      </c>
      <c r="L4244">
        <f t="shared" si="3083"/>
        <v>34288</v>
      </c>
      <c r="M4244" t="str">
        <f t="shared" si="3084"/>
        <v>United States</v>
      </c>
      <c r="N4244">
        <f t="shared" si="3085"/>
        <v>0</v>
      </c>
      <c r="O4244" t="str">
        <f t="shared" si="3086"/>
        <v>GTX</v>
      </c>
      <c r="P4244">
        <f t="shared" si="3087"/>
        <v>550</v>
      </c>
      <c r="Q4244" t="str">
        <f t="shared" si="3088"/>
        <v>Cara Losch</v>
      </c>
      <c r="R4244" t="str">
        <f t="shared" si="3089"/>
        <v>East</v>
      </c>
    </row>
    <row r="4245" spans="1:18">
      <c r="A4245" t="s">
        <v>4409</v>
      </c>
      <c r="B4245" t="s">
        <v>23</v>
      </c>
      <c r="C4245" t="s">
        <v>58</v>
      </c>
      <c r="D4245" t="s">
        <v>170</v>
      </c>
      <c r="E4245" t="s">
        <v>50</v>
      </c>
      <c r="F4245" s="1">
        <v>42963</v>
      </c>
      <c r="G4245" s="1">
        <v>42976</v>
      </c>
      <c r="H4245">
        <v>1084</v>
      </c>
      <c r="I4245" t="str">
        <f>VLOOKUP(pipeline!D4245,account,2,FALSE)</f>
        <v>technolgy</v>
      </c>
      <c r="J4245">
        <f t="shared" si="3081"/>
        <v>1987</v>
      </c>
      <c r="K4245">
        <f t="shared" si="3082"/>
        <v>2938.67</v>
      </c>
      <c r="L4245">
        <f t="shared" si="3083"/>
        <v>8775</v>
      </c>
      <c r="M4245" t="str">
        <f t="shared" si="3084"/>
        <v>Panama</v>
      </c>
      <c r="N4245">
        <f t="shared" si="3085"/>
        <v>0</v>
      </c>
      <c r="O4245" t="str">
        <f t="shared" si="3086"/>
        <v>GTX</v>
      </c>
      <c r="P4245">
        <f t="shared" si="3087"/>
        <v>1096</v>
      </c>
      <c r="Q4245" t="str">
        <f t="shared" si="3088"/>
        <v>Dustin Brinkmann</v>
      </c>
      <c r="R4245" t="str">
        <f t="shared" si="3089"/>
        <v>Central</v>
      </c>
    </row>
    <row r="4246" spans="1:18">
      <c r="A4246" t="s">
        <v>4410</v>
      </c>
      <c r="B4246" t="s">
        <v>23</v>
      </c>
      <c r="C4246" t="s">
        <v>56</v>
      </c>
      <c r="D4246" t="s">
        <v>208</v>
      </c>
      <c r="E4246" t="s">
        <v>50</v>
      </c>
      <c r="F4246" s="1">
        <v>42963</v>
      </c>
      <c r="G4246" s="1">
        <v>42980</v>
      </c>
      <c r="H4246">
        <v>56</v>
      </c>
      <c r="I4246" t="str">
        <f>VLOOKUP(pipeline!D4246,account,2,FALSE)</f>
        <v>software</v>
      </c>
      <c r="J4246">
        <f t="shared" si="3081"/>
        <v>1982</v>
      </c>
      <c r="K4246">
        <f t="shared" si="3082"/>
        <v>4618</v>
      </c>
      <c r="L4246">
        <f t="shared" si="3083"/>
        <v>10083</v>
      </c>
      <c r="M4246" t="str">
        <f t="shared" si="3084"/>
        <v>United States</v>
      </c>
      <c r="N4246">
        <f t="shared" si="3085"/>
        <v>0</v>
      </c>
      <c r="O4246" t="str">
        <f t="shared" si="3086"/>
        <v>MG</v>
      </c>
      <c r="P4246">
        <f t="shared" si="3087"/>
        <v>55</v>
      </c>
      <c r="Q4246" t="str">
        <f t="shared" si="3088"/>
        <v>Dustin Brinkmann</v>
      </c>
      <c r="R4246" t="str">
        <f t="shared" si="3089"/>
        <v>Central</v>
      </c>
    </row>
    <row r="4247" spans="1:18">
      <c r="A4247" t="s">
        <v>4411</v>
      </c>
      <c r="B4247" t="s">
        <v>41</v>
      </c>
      <c r="C4247" t="s">
        <v>55</v>
      </c>
      <c r="D4247" t="s">
        <v>273</v>
      </c>
      <c r="E4247" t="s">
        <v>52</v>
      </c>
      <c r="F4247" s="1">
        <v>42963</v>
      </c>
      <c r="G4247" s="1">
        <v>43052</v>
      </c>
      <c r="H4247">
        <v>0</v>
      </c>
      <c r="I4247" t="str">
        <f>VLOOKUP(pipeline!D4247,account,2,FALSE)</f>
        <v>retail</v>
      </c>
      <c r="J4247">
        <f>VLOOKUP(D4247,account,3,FALSE)</f>
        <v>1996</v>
      </c>
      <c r="K4247">
        <f>VLOOKUP(D4247,account,4,FALSE)</f>
        <v>2214.94</v>
      </c>
      <c r="L4247">
        <f>VLOOKUP(D4247,account,5,FALSE)</f>
        <v>5374</v>
      </c>
      <c r="M4247" t="str">
        <f>VLOOKUP(D4247,account,6,FALSE)</f>
        <v>United States</v>
      </c>
      <c r="N4247">
        <f>VLOOKUP(D4247,accounts,7,FALSE)</f>
        <v>0</v>
      </c>
      <c r="O4247" t="str">
        <f>VLOOKUP(C4247,products,2,FALSE)</f>
        <v>GTX</v>
      </c>
      <c r="P4247">
        <f t="shared" ref="P4247:P4253" si="3090">VLOOKUP(C4247,products,3,FALSE)</f>
        <v>550</v>
      </c>
      <c r="Q4247" t="str">
        <f t="shared" ref="Q4247:Q4253" si="3091">VLOOKUP(B4247,sales,2,FALSE)</f>
        <v>Summer Sewald</v>
      </c>
      <c r="R4247" t="str">
        <f t="shared" ref="R4247:R4253" si="3092">VLOOKUP(B4247,sales,3,FALSE)</f>
        <v>West</v>
      </c>
    </row>
    <row r="4248" spans="1:18">
      <c r="A4248" t="s">
        <v>4412</v>
      </c>
      <c r="B4248" t="s">
        <v>19</v>
      </c>
      <c r="C4248" t="s">
        <v>59</v>
      </c>
      <c r="D4248" t="s">
        <v>306</v>
      </c>
      <c r="E4248" t="s">
        <v>50</v>
      </c>
      <c r="F4248" s="1">
        <v>42964</v>
      </c>
      <c r="G4248" s="1">
        <v>43061</v>
      </c>
      <c r="H4248">
        <v>5468</v>
      </c>
      <c r="I4248" t="str">
        <f>VLOOKUP(pipeline!D4248,account,2,FALSE)</f>
        <v>technolgy</v>
      </c>
      <c r="J4248">
        <f>VLOOKUP(D4248,account,3,FALSE)</f>
        <v>1997</v>
      </c>
      <c r="K4248">
        <f>VLOOKUP(D4248,account,4,FALSE)</f>
        <v>8170.38</v>
      </c>
      <c r="L4248">
        <f>VLOOKUP(D4248,account,5,FALSE)</f>
        <v>16499</v>
      </c>
      <c r="M4248" t="str">
        <f>VLOOKUP(D4248,account,6,FALSE)</f>
        <v>Korea</v>
      </c>
      <c r="N4248">
        <f>VLOOKUP(D4248,accounts,7,FALSE)</f>
        <v>0</v>
      </c>
      <c r="O4248" t="str">
        <f>VLOOKUP(C4248,products,2,FALSE)</f>
        <v>GTX</v>
      </c>
      <c r="P4248">
        <f t="shared" si="3090"/>
        <v>5482</v>
      </c>
      <c r="Q4248" t="str">
        <f t="shared" si="3091"/>
        <v>Dustin Brinkmann</v>
      </c>
      <c r="R4248" t="str">
        <f t="shared" si="3092"/>
        <v>Central</v>
      </c>
    </row>
    <row r="4249" spans="1:18">
      <c r="A4249" t="s">
        <v>4413</v>
      </c>
      <c r="B4249" t="s">
        <v>32</v>
      </c>
      <c r="C4249" t="s">
        <v>58</v>
      </c>
      <c r="D4249" t="s">
        <v>110</v>
      </c>
      <c r="E4249" t="s">
        <v>53</v>
      </c>
      <c r="F4249" s="1">
        <v>42964</v>
      </c>
      <c r="I4249" t="str">
        <f>VLOOKUP(pipeline!D4249,account,2,FALSE)</f>
        <v>telecommunications</v>
      </c>
      <c r="J4249">
        <f>VLOOKUP(D4249,account,3,FALSE)</f>
        <v>1994</v>
      </c>
      <c r="K4249">
        <f>VLOOKUP(D4249,account,4,FALSE)</f>
        <v>1188.42</v>
      </c>
      <c r="L4249">
        <f>VLOOKUP(D4249,account,5,FALSE)</f>
        <v>3015</v>
      </c>
      <c r="M4249" t="str">
        <f>VLOOKUP(D4249,account,6,FALSE)</f>
        <v>United States</v>
      </c>
      <c r="N4249">
        <f>VLOOKUP(D4249,accounts,7,FALSE)</f>
        <v>0</v>
      </c>
      <c r="O4249" t="str">
        <f>VLOOKUP(C4249,products,2,FALSE)</f>
        <v>GTX</v>
      </c>
      <c r="P4249">
        <f t="shared" si="3090"/>
        <v>1096</v>
      </c>
      <c r="Q4249" t="str">
        <f t="shared" si="3091"/>
        <v>Rocco Neubert</v>
      </c>
      <c r="R4249" t="str">
        <f t="shared" si="3092"/>
        <v>East</v>
      </c>
    </row>
    <row r="4250" spans="1:18">
      <c r="A4250" t="s">
        <v>4414</v>
      </c>
      <c r="B4250" t="s">
        <v>32</v>
      </c>
      <c r="C4250" t="s">
        <v>55</v>
      </c>
      <c r="D4250" t="s">
        <v>350</v>
      </c>
      <c r="E4250" t="s">
        <v>50</v>
      </c>
      <c r="F4250" s="1">
        <v>42964</v>
      </c>
      <c r="G4250" s="1">
        <v>43058</v>
      </c>
      <c r="H4250">
        <v>567</v>
      </c>
      <c r="I4250" t="str">
        <f>VLOOKUP(pipeline!D4250,account,2,FALSE)</f>
        <v>technolgy</v>
      </c>
      <c r="J4250">
        <f>VLOOKUP(D4250,account,3,FALSE)</f>
        <v>2011</v>
      </c>
      <c r="K4250">
        <f>VLOOKUP(D4250,account,4,FALSE)</f>
        <v>40.79</v>
      </c>
      <c r="L4250">
        <f>VLOOKUP(D4250,account,5,FALSE)</f>
        <v>142</v>
      </c>
      <c r="M4250" t="str">
        <f>VLOOKUP(D4250,account,6,FALSE)</f>
        <v>China</v>
      </c>
      <c r="N4250">
        <f>VLOOKUP(D4250,accounts,7,FALSE)</f>
        <v>0</v>
      </c>
      <c r="O4250" t="str">
        <f>VLOOKUP(C4250,products,2,FALSE)</f>
        <v>GTX</v>
      </c>
      <c r="P4250">
        <f t="shared" si="3090"/>
        <v>550</v>
      </c>
      <c r="Q4250" t="str">
        <f t="shared" si="3091"/>
        <v>Rocco Neubert</v>
      </c>
      <c r="R4250" t="str">
        <f t="shared" si="3092"/>
        <v>East</v>
      </c>
    </row>
    <row r="4251" spans="1:18">
      <c r="A4251" t="s">
        <v>4415</v>
      </c>
      <c r="B4251" t="s">
        <v>7</v>
      </c>
      <c r="C4251" t="s">
        <v>58</v>
      </c>
      <c r="D4251" t="s">
        <v>245</v>
      </c>
      <c r="E4251" t="s">
        <v>52</v>
      </c>
      <c r="F4251" s="1">
        <v>42964</v>
      </c>
      <c r="G4251" s="1">
        <v>43044</v>
      </c>
      <c r="H4251">
        <v>0</v>
      </c>
      <c r="I4251" t="str">
        <f>VLOOKUP(pipeline!D4251,account,2,FALSE)</f>
        <v>retail</v>
      </c>
      <c r="J4251">
        <f>VLOOKUP(D4251,account,3,FALSE)</f>
        <v>1990</v>
      </c>
      <c r="K4251">
        <f>VLOOKUP(D4251,account,4,FALSE)</f>
        <v>2520.83</v>
      </c>
      <c r="L4251">
        <f>VLOOKUP(D4251,account,5,FALSE)</f>
        <v>3502</v>
      </c>
      <c r="M4251" t="str">
        <f>VLOOKUP(D4251,account,6,FALSE)</f>
        <v>United States</v>
      </c>
      <c r="N4251">
        <f>VLOOKUP(D4251,accounts,7,FALSE)</f>
        <v>0</v>
      </c>
      <c r="O4251" t="str">
        <f>VLOOKUP(C4251,products,2,FALSE)</f>
        <v>GTX</v>
      </c>
      <c r="P4251">
        <f t="shared" si="3090"/>
        <v>1096</v>
      </c>
      <c r="Q4251" t="str">
        <f t="shared" si="3091"/>
        <v>Cara Losch</v>
      </c>
      <c r="R4251" t="str">
        <f t="shared" si="3092"/>
        <v>East</v>
      </c>
    </row>
    <row r="4252" spans="1:18">
      <c r="A4252" t="s">
        <v>4416</v>
      </c>
      <c r="B4252" t="s">
        <v>25</v>
      </c>
      <c r="C4252" t="s">
        <v>58</v>
      </c>
      <c r="D4252" t="s">
        <v>208</v>
      </c>
      <c r="E4252" t="s">
        <v>50</v>
      </c>
      <c r="F4252" s="1">
        <v>42964</v>
      </c>
      <c r="G4252" s="1">
        <v>43058</v>
      </c>
      <c r="H4252">
        <v>1029</v>
      </c>
      <c r="I4252" t="str">
        <f>VLOOKUP(pipeline!D4252,account,2,FALSE)</f>
        <v>software</v>
      </c>
      <c r="J4252">
        <f t="shared" ref="J4252:J4265" si="3093">VLOOKUP(D4252,account,3,FALSE)</f>
        <v>1982</v>
      </c>
      <c r="K4252">
        <f t="shared" ref="K4252:K4265" si="3094">VLOOKUP(D4252,account,4,FALSE)</f>
        <v>4618</v>
      </c>
      <c r="L4252">
        <f t="shared" ref="L4252:L4265" si="3095">VLOOKUP(D4252,account,5,FALSE)</f>
        <v>10083</v>
      </c>
      <c r="M4252" t="str">
        <f t="shared" ref="M4252:M4265" si="3096">VLOOKUP(D4252,account,6,FALSE)</f>
        <v>United States</v>
      </c>
      <c r="N4252">
        <f t="shared" ref="N4252:N4265" si="3097">VLOOKUP(D4252,accounts,7,FALSE)</f>
        <v>0</v>
      </c>
      <c r="O4252" t="str">
        <f t="shared" ref="O4252:O4265" si="3098">VLOOKUP(C4252,products,2,FALSE)</f>
        <v>GTX</v>
      </c>
      <c r="P4252">
        <f t="shared" si="3090"/>
        <v>1096</v>
      </c>
      <c r="Q4252" t="str">
        <f t="shared" si="3091"/>
        <v>Melvin Marxen</v>
      </c>
      <c r="R4252" t="str">
        <f t="shared" si="3092"/>
        <v>Central</v>
      </c>
    </row>
    <row r="4253" spans="1:18">
      <c r="A4253" t="s">
        <v>4417</v>
      </c>
      <c r="B4253" t="s">
        <v>39</v>
      </c>
      <c r="C4253" t="s">
        <v>55</v>
      </c>
      <c r="D4253" t="s">
        <v>112</v>
      </c>
      <c r="E4253" t="s">
        <v>50</v>
      </c>
      <c r="F4253" s="1">
        <v>42964</v>
      </c>
      <c r="G4253" s="1">
        <v>43047</v>
      </c>
      <c r="H4253">
        <v>430</v>
      </c>
      <c r="I4253" t="str">
        <f>VLOOKUP(pipeline!D4253,account,2,FALSE)</f>
        <v>retail</v>
      </c>
      <c r="J4253">
        <f t="shared" si="3093"/>
        <v>1990</v>
      </c>
      <c r="K4253">
        <f t="shared" si="3094"/>
        <v>4968.91</v>
      </c>
      <c r="L4253">
        <f t="shared" si="3095"/>
        <v>7523</v>
      </c>
      <c r="M4253" t="str">
        <f t="shared" si="3096"/>
        <v>United States</v>
      </c>
      <c r="N4253">
        <f t="shared" si="3097"/>
        <v>0</v>
      </c>
      <c r="O4253" t="str">
        <f t="shared" si="3098"/>
        <v>GTX</v>
      </c>
      <c r="P4253">
        <f t="shared" si="3090"/>
        <v>550</v>
      </c>
      <c r="Q4253" t="str">
        <f t="shared" si="3091"/>
        <v>Summer Sewald</v>
      </c>
      <c r="R4253" t="str">
        <f t="shared" si="3092"/>
        <v>West</v>
      </c>
    </row>
    <row r="4254" spans="1:18">
      <c r="A4254" t="s">
        <v>4418</v>
      </c>
      <c r="B4254" t="s">
        <v>22</v>
      </c>
      <c r="C4254" t="s">
        <v>57</v>
      </c>
      <c r="D4254" t="s">
        <v>89</v>
      </c>
      <c r="E4254" t="s">
        <v>52</v>
      </c>
      <c r="F4254" s="1">
        <v>42964</v>
      </c>
      <c r="G4254" s="1">
        <v>42975</v>
      </c>
      <c r="H4254">
        <v>0</v>
      </c>
      <c r="I4254" t="str">
        <f>VLOOKUP(pipeline!D4254,account,2,FALSE)</f>
        <v>medical</v>
      </c>
      <c r="J4254">
        <f t="shared" si="3093"/>
        <v>1992</v>
      </c>
      <c r="K4254">
        <f t="shared" si="3094"/>
        <v>3922.42</v>
      </c>
      <c r="L4254">
        <f t="shared" si="3095"/>
        <v>6837</v>
      </c>
      <c r="M4254" t="str">
        <f t="shared" si="3096"/>
        <v>United States</v>
      </c>
      <c r="N4254">
        <f t="shared" si="3097"/>
        <v>0</v>
      </c>
      <c r="O4254" t="str">
        <f t="shared" si="3098"/>
        <v>MG</v>
      </c>
      <c r="P4254">
        <f t="shared" ref="P4254:P4265" si="3099">VLOOKUP(C4254,products,3,FALSE)</f>
        <v>3393</v>
      </c>
      <c r="Q4254" t="str">
        <f t="shared" ref="Q4254:Q4265" si="3100">VLOOKUP(B4254,sales,2,FALSE)</f>
        <v>Dustin Brinkmann</v>
      </c>
      <c r="R4254" t="str">
        <f t="shared" ref="R4254:R4265" si="3101">VLOOKUP(B4254,sales,3,FALSE)</f>
        <v>Central</v>
      </c>
    </row>
    <row r="4255" spans="1:18">
      <c r="A4255" t="s">
        <v>4419</v>
      </c>
      <c r="B4255" t="s">
        <v>16</v>
      </c>
      <c r="C4255" t="s">
        <v>56</v>
      </c>
      <c r="D4255" t="s">
        <v>121</v>
      </c>
      <c r="E4255" t="s">
        <v>53</v>
      </c>
      <c r="F4255" s="1">
        <v>42964</v>
      </c>
      <c r="I4255" t="str">
        <f>VLOOKUP(pipeline!D4255,account,2,FALSE)</f>
        <v>retail</v>
      </c>
      <c r="J4255">
        <f t="shared" si="3093"/>
        <v>1995</v>
      </c>
      <c r="K4255">
        <f t="shared" si="3094"/>
        <v>5158.71</v>
      </c>
      <c r="L4255">
        <f t="shared" si="3095"/>
        <v>17479</v>
      </c>
      <c r="M4255" t="str">
        <f t="shared" si="3096"/>
        <v>Japan</v>
      </c>
      <c r="N4255">
        <f t="shared" si="3097"/>
        <v>0</v>
      </c>
      <c r="O4255" t="str">
        <f t="shared" si="3098"/>
        <v>MG</v>
      </c>
      <c r="P4255">
        <f t="shared" si="3099"/>
        <v>55</v>
      </c>
      <c r="Q4255" t="str">
        <f t="shared" si="3100"/>
        <v>Celia Rouche</v>
      </c>
      <c r="R4255" t="str">
        <f t="shared" si="3101"/>
        <v>West</v>
      </c>
    </row>
    <row r="4256" spans="1:18">
      <c r="A4256" t="s">
        <v>4420</v>
      </c>
      <c r="B4256" t="s">
        <v>9</v>
      </c>
      <c r="C4256" t="s">
        <v>57</v>
      </c>
      <c r="D4256" t="s">
        <v>174</v>
      </c>
      <c r="E4256" t="s">
        <v>50</v>
      </c>
      <c r="F4256" s="1">
        <v>42964</v>
      </c>
      <c r="G4256" s="1">
        <v>42982</v>
      </c>
      <c r="H4256">
        <v>3913</v>
      </c>
      <c r="I4256" t="str">
        <f>VLOOKUP(pipeline!D4256,account,2,FALSE)</f>
        <v>software</v>
      </c>
      <c r="J4256">
        <f t="shared" si="3093"/>
        <v>1982</v>
      </c>
      <c r="K4256">
        <f t="shared" si="3094"/>
        <v>11698.03</v>
      </c>
      <c r="L4256">
        <f t="shared" si="3095"/>
        <v>34288</v>
      </c>
      <c r="M4256" t="str">
        <f t="shared" si="3096"/>
        <v>United States</v>
      </c>
      <c r="N4256">
        <f t="shared" si="3097"/>
        <v>0</v>
      </c>
      <c r="O4256" t="str">
        <f t="shared" si="3098"/>
        <v>MG</v>
      </c>
      <c r="P4256">
        <f t="shared" si="3099"/>
        <v>3393</v>
      </c>
      <c r="Q4256" t="str">
        <f t="shared" si="3100"/>
        <v>Cara Losch</v>
      </c>
      <c r="R4256" t="str">
        <f t="shared" si="3101"/>
        <v>East</v>
      </c>
    </row>
    <row r="4257" spans="1:18">
      <c r="A4257" t="s">
        <v>4421</v>
      </c>
      <c r="B4257" t="s">
        <v>23</v>
      </c>
      <c r="C4257" t="s">
        <v>55</v>
      </c>
      <c r="D4257" t="s">
        <v>95</v>
      </c>
      <c r="E4257" t="s">
        <v>52</v>
      </c>
      <c r="F4257" s="1">
        <v>42964</v>
      </c>
      <c r="G4257" s="1">
        <v>42971</v>
      </c>
      <c r="H4257">
        <v>0</v>
      </c>
      <c r="I4257" t="str">
        <f>VLOOKUP(pipeline!D4257,account,2,FALSE)</f>
        <v>medical</v>
      </c>
      <c r="J4257">
        <f t="shared" si="3093"/>
        <v>1984</v>
      </c>
      <c r="K4257">
        <f t="shared" si="3094"/>
        <v>441.08</v>
      </c>
      <c r="L4257">
        <f t="shared" si="3095"/>
        <v>1210</v>
      </c>
      <c r="M4257" t="str">
        <f t="shared" si="3096"/>
        <v>United States</v>
      </c>
      <c r="N4257">
        <f t="shared" si="3097"/>
        <v>0</v>
      </c>
      <c r="O4257" t="str">
        <f t="shared" si="3098"/>
        <v>GTX</v>
      </c>
      <c r="P4257">
        <f t="shared" si="3099"/>
        <v>550</v>
      </c>
      <c r="Q4257" t="str">
        <f t="shared" si="3100"/>
        <v>Dustin Brinkmann</v>
      </c>
      <c r="R4257" t="str">
        <f t="shared" si="3101"/>
        <v>Central</v>
      </c>
    </row>
    <row r="4258" spans="1:18">
      <c r="A4258" t="s">
        <v>4422</v>
      </c>
      <c r="B4258" t="s">
        <v>23</v>
      </c>
      <c r="C4258" t="s">
        <v>56</v>
      </c>
      <c r="D4258" t="s">
        <v>184</v>
      </c>
      <c r="E4258" t="s">
        <v>52</v>
      </c>
      <c r="F4258" s="1">
        <v>42964</v>
      </c>
      <c r="G4258" s="1">
        <v>42967</v>
      </c>
      <c r="H4258">
        <v>0</v>
      </c>
      <c r="I4258" t="str">
        <f>VLOOKUP(pipeline!D4258,account,2,FALSE)</f>
        <v>retail</v>
      </c>
      <c r="J4258">
        <f t="shared" si="3093"/>
        <v>1995</v>
      </c>
      <c r="K4258">
        <f t="shared" si="3094"/>
        <v>332.43</v>
      </c>
      <c r="L4258">
        <f t="shared" si="3095"/>
        <v>799</v>
      </c>
      <c r="M4258" t="str">
        <f t="shared" si="3096"/>
        <v>United States</v>
      </c>
      <c r="N4258">
        <f t="shared" si="3097"/>
        <v>0</v>
      </c>
      <c r="O4258" t="str">
        <f t="shared" si="3098"/>
        <v>MG</v>
      </c>
      <c r="P4258">
        <f t="shared" si="3099"/>
        <v>55</v>
      </c>
      <c r="Q4258" t="str">
        <f t="shared" si="3100"/>
        <v>Dustin Brinkmann</v>
      </c>
      <c r="R4258" t="str">
        <f t="shared" si="3101"/>
        <v>Central</v>
      </c>
    </row>
    <row r="4259" spans="1:18">
      <c r="A4259" t="s">
        <v>4423</v>
      </c>
      <c r="B4259" t="s">
        <v>17</v>
      </c>
      <c r="C4259" t="s">
        <v>57</v>
      </c>
      <c r="D4259" t="s">
        <v>226</v>
      </c>
      <c r="E4259" t="s">
        <v>52</v>
      </c>
      <c r="F4259" s="1">
        <v>42964</v>
      </c>
      <c r="G4259" s="1">
        <v>42965</v>
      </c>
      <c r="H4259">
        <v>0</v>
      </c>
      <c r="I4259" t="str">
        <f>VLOOKUP(pipeline!D4259,account,2,FALSE)</f>
        <v>medical</v>
      </c>
      <c r="J4259">
        <f t="shared" si="3093"/>
        <v>2017</v>
      </c>
      <c r="K4259">
        <f t="shared" si="3094"/>
        <v>4.54</v>
      </c>
      <c r="L4259">
        <f t="shared" si="3095"/>
        <v>9</v>
      </c>
      <c r="M4259" t="str">
        <f t="shared" si="3096"/>
        <v>United States</v>
      </c>
      <c r="N4259">
        <f t="shared" si="3097"/>
        <v>0</v>
      </c>
      <c r="O4259" t="str">
        <f t="shared" si="3098"/>
        <v>MG</v>
      </c>
      <c r="P4259">
        <f t="shared" si="3099"/>
        <v>3393</v>
      </c>
      <c r="Q4259" t="str">
        <f t="shared" si="3100"/>
        <v>Celia Rouche</v>
      </c>
      <c r="R4259" t="str">
        <f t="shared" si="3101"/>
        <v>West</v>
      </c>
    </row>
    <row r="4260" spans="1:18">
      <c r="A4260" t="s">
        <v>4424</v>
      </c>
      <c r="B4260" t="s">
        <v>17</v>
      </c>
      <c r="C4260" t="s">
        <v>57</v>
      </c>
      <c r="D4260" t="s">
        <v>153</v>
      </c>
      <c r="E4260" t="s">
        <v>52</v>
      </c>
      <c r="F4260" s="1">
        <v>42964</v>
      </c>
      <c r="G4260" s="1">
        <v>43050</v>
      </c>
      <c r="H4260">
        <v>0</v>
      </c>
      <c r="I4260" t="str">
        <f>VLOOKUP(pipeline!D4260,account,2,FALSE)</f>
        <v>retail</v>
      </c>
      <c r="J4260">
        <f t="shared" si="3093"/>
        <v>2001</v>
      </c>
      <c r="K4260">
        <f t="shared" si="3094"/>
        <v>2437.85</v>
      </c>
      <c r="L4260">
        <f t="shared" si="3095"/>
        <v>4874</v>
      </c>
      <c r="M4260" t="str">
        <f t="shared" si="3096"/>
        <v>United States</v>
      </c>
      <c r="N4260">
        <f t="shared" si="3097"/>
        <v>0</v>
      </c>
      <c r="O4260" t="str">
        <f t="shared" si="3098"/>
        <v>MG</v>
      </c>
      <c r="P4260">
        <f t="shared" si="3099"/>
        <v>3393</v>
      </c>
      <c r="Q4260" t="str">
        <f t="shared" si="3100"/>
        <v>Celia Rouche</v>
      </c>
      <c r="R4260" t="str">
        <f t="shared" si="3101"/>
        <v>West</v>
      </c>
    </row>
    <row r="4261" spans="1:18">
      <c r="A4261" t="s">
        <v>4425</v>
      </c>
      <c r="B4261" t="s">
        <v>10</v>
      </c>
      <c r="C4261" t="s">
        <v>56</v>
      </c>
      <c r="D4261" t="s">
        <v>87</v>
      </c>
      <c r="E4261" t="s">
        <v>53</v>
      </c>
      <c r="F4261" s="1">
        <v>42964</v>
      </c>
      <c r="I4261" t="str">
        <f>VLOOKUP(pipeline!D4261,account,2,FALSE)</f>
        <v>services</v>
      </c>
      <c r="J4261">
        <f t="shared" si="3093"/>
        <v>1982</v>
      </c>
      <c r="K4261">
        <f t="shared" si="3094"/>
        <v>792.46</v>
      </c>
      <c r="L4261">
        <f t="shared" si="3095"/>
        <v>1299</v>
      </c>
      <c r="M4261" t="str">
        <f t="shared" si="3096"/>
        <v>United States</v>
      </c>
      <c r="N4261">
        <f t="shared" si="3097"/>
        <v>0</v>
      </c>
      <c r="O4261" t="str">
        <f t="shared" si="3098"/>
        <v>MG</v>
      </c>
      <c r="P4261">
        <f t="shared" si="3099"/>
        <v>55</v>
      </c>
      <c r="Q4261" t="str">
        <f t="shared" si="3100"/>
        <v>Cara Losch</v>
      </c>
      <c r="R4261" t="str">
        <f t="shared" si="3101"/>
        <v>East</v>
      </c>
    </row>
    <row r="4262" spans="1:18">
      <c r="A4262" t="s">
        <v>4426</v>
      </c>
      <c r="B4262" t="s">
        <v>41</v>
      </c>
      <c r="C4262" t="s">
        <v>55</v>
      </c>
      <c r="D4262" t="s">
        <v>306</v>
      </c>
      <c r="E4262" t="s">
        <v>50</v>
      </c>
      <c r="F4262" s="1">
        <v>42964</v>
      </c>
      <c r="G4262" s="1">
        <v>42981</v>
      </c>
      <c r="H4262">
        <v>655</v>
      </c>
      <c r="I4262" t="str">
        <f>VLOOKUP(pipeline!D4262,account,2,FALSE)</f>
        <v>technolgy</v>
      </c>
      <c r="J4262">
        <f t="shared" si="3093"/>
        <v>1997</v>
      </c>
      <c r="K4262">
        <f t="shared" si="3094"/>
        <v>8170.38</v>
      </c>
      <c r="L4262">
        <f t="shared" si="3095"/>
        <v>16499</v>
      </c>
      <c r="M4262" t="str">
        <f t="shared" si="3096"/>
        <v>Korea</v>
      </c>
      <c r="N4262">
        <f t="shared" si="3097"/>
        <v>0</v>
      </c>
      <c r="O4262" t="str">
        <f t="shared" si="3098"/>
        <v>GTX</v>
      </c>
      <c r="P4262">
        <f t="shared" si="3099"/>
        <v>550</v>
      </c>
      <c r="Q4262" t="str">
        <f t="shared" si="3100"/>
        <v>Summer Sewald</v>
      </c>
      <c r="R4262" t="str">
        <f t="shared" si="3101"/>
        <v>West</v>
      </c>
    </row>
    <row r="4263" spans="1:18">
      <c r="A4263" t="s">
        <v>4427</v>
      </c>
      <c r="B4263" t="s">
        <v>41</v>
      </c>
      <c r="C4263" t="s">
        <v>56</v>
      </c>
      <c r="D4263" t="s">
        <v>371</v>
      </c>
      <c r="E4263" t="s">
        <v>50</v>
      </c>
      <c r="F4263" s="1">
        <v>42964</v>
      </c>
      <c r="G4263" s="1">
        <v>42978</v>
      </c>
      <c r="H4263">
        <v>46</v>
      </c>
      <c r="I4263" t="str">
        <f>VLOOKUP(pipeline!D4263,account,2,FALSE)</f>
        <v>retail</v>
      </c>
      <c r="J4263">
        <f t="shared" si="3093"/>
        <v>2003</v>
      </c>
      <c r="K4263">
        <f t="shared" si="3094"/>
        <v>223.8</v>
      </c>
      <c r="L4263">
        <f t="shared" si="3095"/>
        <v>299</v>
      </c>
      <c r="M4263" t="str">
        <f t="shared" si="3096"/>
        <v>United States</v>
      </c>
      <c r="N4263">
        <f t="shared" si="3097"/>
        <v>0</v>
      </c>
      <c r="O4263" t="str">
        <f t="shared" si="3098"/>
        <v>MG</v>
      </c>
      <c r="P4263">
        <f t="shared" si="3099"/>
        <v>55</v>
      </c>
      <c r="Q4263" t="str">
        <f t="shared" si="3100"/>
        <v>Summer Sewald</v>
      </c>
      <c r="R4263" t="str">
        <f t="shared" si="3101"/>
        <v>West</v>
      </c>
    </row>
    <row r="4264" spans="1:18">
      <c r="A4264" t="s">
        <v>4428</v>
      </c>
      <c r="B4264" t="s">
        <v>31</v>
      </c>
      <c r="C4264" t="s">
        <v>59</v>
      </c>
      <c r="D4264" t="s">
        <v>132</v>
      </c>
      <c r="E4264" t="s">
        <v>52</v>
      </c>
      <c r="F4264" s="1">
        <v>42965</v>
      </c>
      <c r="G4264" s="1">
        <v>42973</v>
      </c>
      <c r="H4264">
        <v>0</v>
      </c>
      <c r="I4264" t="str">
        <f>VLOOKUP(pipeline!D4264,account,2,FALSE)</f>
        <v>technolgy</v>
      </c>
      <c r="J4264">
        <f t="shared" si="3093"/>
        <v>1996</v>
      </c>
      <c r="K4264">
        <f t="shared" si="3094"/>
        <v>1100.04</v>
      </c>
      <c r="L4264">
        <f t="shared" si="3095"/>
        <v>2822</v>
      </c>
      <c r="M4264" t="str">
        <f t="shared" si="3096"/>
        <v>United States</v>
      </c>
      <c r="N4264">
        <f t="shared" si="3097"/>
        <v>0</v>
      </c>
      <c r="O4264" t="str">
        <f t="shared" si="3098"/>
        <v>GTX</v>
      </c>
      <c r="P4264">
        <f t="shared" si="3099"/>
        <v>5482</v>
      </c>
      <c r="Q4264" t="str">
        <f t="shared" si="3100"/>
        <v>Rocco Neubert</v>
      </c>
      <c r="R4264" t="str">
        <f t="shared" si="3101"/>
        <v>East</v>
      </c>
    </row>
    <row r="4265" spans="1:18">
      <c r="A4265" t="s">
        <v>4429</v>
      </c>
      <c r="B4265" t="s">
        <v>20</v>
      </c>
      <c r="C4265" t="s">
        <v>57</v>
      </c>
      <c r="D4265" t="s">
        <v>129</v>
      </c>
      <c r="E4265" t="s">
        <v>52</v>
      </c>
      <c r="F4265" s="1">
        <v>42965</v>
      </c>
      <c r="G4265" s="1">
        <v>42971</v>
      </c>
      <c r="H4265">
        <v>0</v>
      </c>
      <c r="I4265" t="str">
        <f>VLOOKUP(pipeline!D4265,account,2,FALSE)</f>
        <v>marketing</v>
      </c>
      <c r="J4265">
        <f t="shared" si="3093"/>
        <v>1995</v>
      </c>
      <c r="K4265">
        <f t="shared" si="3094"/>
        <v>2173.98</v>
      </c>
      <c r="L4265">
        <f t="shared" si="3095"/>
        <v>2928</v>
      </c>
      <c r="M4265" t="str">
        <f t="shared" si="3096"/>
        <v>United States</v>
      </c>
      <c r="N4265" t="str">
        <f t="shared" si="3097"/>
        <v>Inity</v>
      </c>
      <c r="O4265" t="str">
        <f t="shared" si="3098"/>
        <v>MG</v>
      </c>
      <c r="P4265">
        <f t="shared" si="3099"/>
        <v>3393</v>
      </c>
      <c r="Q4265" t="str">
        <f t="shared" si="3100"/>
        <v>Dustin Brinkmann</v>
      </c>
      <c r="R4265" t="str">
        <f t="shared" si="3101"/>
        <v>Central</v>
      </c>
    </row>
    <row r="4266" spans="1:18">
      <c r="A4266" t="s">
        <v>4430</v>
      </c>
      <c r="B4266" t="s">
        <v>7</v>
      </c>
      <c r="C4266" t="s">
        <v>57</v>
      </c>
      <c r="D4266" t="s">
        <v>214</v>
      </c>
      <c r="E4266" t="s">
        <v>52</v>
      </c>
      <c r="F4266" s="1">
        <v>42965</v>
      </c>
      <c r="G4266" s="1">
        <v>42978</v>
      </c>
      <c r="H4266">
        <v>0</v>
      </c>
      <c r="I4266" t="str">
        <f>VLOOKUP(pipeline!D4266,account,2,FALSE)</f>
        <v>medical</v>
      </c>
      <c r="J4266">
        <f>VLOOKUP(D4266,account,3,FALSE)</f>
        <v>1999</v>
      </c>
      <c r="K4266">
        <f>VLOOKUP(D4266,account,4,FALSE)</f>
        <v>251.41</v>
      </c>
      <c r="L4266">
        <f>VLOOKUP(D4266,account,5,FALSE)</f>
        <v>495</v>
      </c>
      <c r="M4266" t="str">
        <f>VLOOKUP(D4266,account,6,FALSE)</f>
        <v>United States</v>
      </c>
      <c r="N4266">
        <f>VLOOKUP(D4266,accounts,7,FALSE)</f>
        <v>0</v>
      </c>
      <c r="O4266" t="str">
        <f>VLOOKUP(C4266,products,2,FALSE)</f>
        <v>MG</v>
      </c>
      <c r="P4266">
        <f>VLOOKUP(C4266,products,3,FALSE)</f>
        <v>3393</v>
      </c>
      <c r="Q4266" t="str">
        <f>VLOOKUP(B4266,sales,2,FALSE)</f>
        <v>Cara Losch</v>
      </c>
      <c r="R4266" t="str">
        <f>VLOOKUP(B4266,sales,3,FALSE)</f>
        <v>East</v>
      </c>
    </row>
    <row r="4267" spans="1:18">
      <c r="A4267" t="s">
        <v>4431</v>
      </c>
      <c r="B4267" t="s">
        <v>7</v>
      </c>
      <c r="C4267" t="s">
        <v>59</v>
      </c>
      <c r="D4267" t="s">
        <v>164</v>
      </c>
      <c r="E4267" t="s">
        <v>50</v>
      </c>
      <c r="F4267" s="1">
        <v>42965</v>
      </c>
      <c r="G4267" s="1">
        <v>43043</v>
      </c>
      <c r="H4267">
        <v>6372</v>
      </c>
      <c r="I4267" t="str">
        <f>VLOOKUP(pipeline!D4267,account,2,FALSE)</f>
        <v>medical</v>
      </c>
      <c r="J4267">
        <f>VLOOKUP(D4267,account,3,FALSE)</f>
        <v>1994</v>
      </c>
      <c r="K4267">
        <f>VLOOKUP(D4267,account,4,FALSE)</f>
        <v>2818.38</v>
      </c>
      <c r="L4267">
        <f>VLOOKUP(D4267,account,5,FALSE)</f>
        <v>6290</v>
      </c>
      <c r="M4267" t="str">
        <f>VLOOKUP(D4267,account,6,FALSE)</f>
        <v>United States</v>
      </c>
      <c r="N4267">
        <f>VLOOKUP(D4267,accounts,7,FALSE)</f>
        <v>0</v>
      </c>
      <c r="O4267" t="str">
        <f>VLOOKUP(C4267,products,2,FALSE)</f>
        <v>GTX</v>
      </c>
      <c r="P4267">
        <f>VLOOKUP(C4267,products,3,FALSE)</f>
        <v>5482</v>
      </c>
      <c r="Q4267" t="str">
        <f>VLOOKUP(B4267,sales,2,FALSE)</f>
        <v>Cara Losch</v>
      </c>
      <c r="R4267" t="str">
        <f>VLOOKUP(B4267,sales,3,FALSE)</f>
        <v>East</v>
      </c>
    </row>
    <row r="4268" spans="1:18">
      <c r="A4268" t="s">
        <v>4432</v>
      </c>
      <c r="B4268" t="s">
        <v>25</v>
      </c>
      <c r="C4268" t="s">
        <v>58</v>
      </c>
      <c r="D4268" t="s">
        <v>117</v>
      </c>
      <c r="E4268" t="s">
        <v>50</v>
      </c>
      <c r="F4268" s="1">
        <v>42965</v>
      </c>
      <c r="G4268" s="1">
        <v>43052</v>
      </c>
      <c r="H4268">
        <v>986</v>
      </c>
      <c r="I4268" t="str">
        <f>VLOOKUP(pipeline!D4268,account,2,FALSE)</f>
        <v>services</v>
      </c>
      <c r="J4268">
        <f>VLOOKUP(D4268,account,3,FALSE)</f>
        <v>1997</v>
      </c>
      <c r="K4268">
        <f>VLOOKUP(D4268,account,4,FALSE)</f>
        <v>2041.73</v>
      </c>
      <c r="L4268">
        <f>VLOOKUP(D4268,account,5,FALSE)</f>
        <v>5276</v>
      </c>
      <c r="M4268" t="str">
        <f>VLOOKUP(D4268,account,6,FALSE)</f>
        <v>United States</v>
      </c>
      <c r="N4268">
        <f>VLOOKUP(D4268,accounts,7,FALSE)</f>
        <v>0</v>
      </c>
      <c r="O4268" t="str">
        <f>VLOOKUP(C4268,products,2,FALSE)</f>
        <v>GTX</v>
      </c>
      <c r="P4268">
        <f>VLOOKUP(C4268,products,3,FALSE)</f>
        <v>1096</v>
      </c>
      <c r="Q4268" t="str">
        <f>VLOOKUP(B4268,sales,2,FALSE)</f>
        <v>Melvin Marxen</v>
      </c>
      <c r="R4268" t="str">
        <f>VLOOKUP(B4268,sales,3,FALSE)</f>
        <v>Central</v>
      </c>
    </row>
    <row r="4269" spans="1:18">
      <c r="A4269" t="s">
        <v>4433</v>
      </c>
      <c r="B4269" t="s">
        <v>14</v>
      </c>
      <c r="C4269" t="s">
        <v>59</v>
      </c>
      <c r="D4269" t="s">
        <v>134</v>
      </c>
      <c r="E4269" t="s">
        <v>50</v>
      </c>
      <c r="F4269" s="1">
        <v>42965</v>
      </c>
      <c r="G4269" s="1">
        <v>42967</v>
      </c>
      <c r="H4269">
        <v>6529</v>
      </c>
      <c r="I4269" t="str">
        <f>VLOOKUP(pipeline!D4269,account,2,FALSE)</f>
        <v>services</v>
      </c>
      <c r="J4269">
        <f>VLOOKUP(D4269,account,3,FALSE)</f>
        <v>2003</v>
      </c>
      <c r="K4269">
        <f>VLOOKUP(D4269,account,4,FALSE)</f>
        <v>692.19</v>
      </c>
      <c r="L4269">
        <f>VLOOKUP(D4269,account,5,FALSE)</f>
        <v>1922</v>
      </c>
      <c r="M4269" t="str">
        <f>VLOOKUP(D4269,account,6,FALSE)</f>
        <v>United States</v>
      </c>
      <c r="N4269">
        <f>VLOOKUP(D4269,accounts,7,FALSE)</f>
        <v>0</v>
      </c>
      <c r="O4269" t="str">
        <f>VLOOKUP(C4269,products,2,FALSE)</f>
        <v>GTX</v>
      </c>
      <c r="P4269">
        <f>VLOOKUP(C4269,products,3,FALSE)</f>
        <v>5482</v>
      </c>
      <c r="Q4269" t="str">
        <f>VLOOKUP(B4269,sales,2,FALSE)</f>
        <v>Celia Rouche</v>
      </c>
      <c r="R4269" t="str">
        <f>VLOOKUP(B4269,sales,3,FALSE)</f>
        <v>West</v>
      </c>
    </row>
    <row r="4270" spans="1:18">
      <c r="A4270" t="s">
        <v>4434</v>
      </c>
      <c r="B4270" t="s">
        <v>39</v>
      </c>
      <c r="C4270" t="s">
        <v>55</v>
      </c>
      <c r="D4270" t="s">
        <v>306</v>
      </c>
      <c r="E4270" t="s">
        <v>52</v>
      </c>
      <c r="F4270" s="1">
        <v>42965</v>
      </c>
      <c r="G4270" s="1">
        <v>43053</v>
      </c>
      <c r="H4270">
        <v>0</v>
      </c>
      <c r="I4270" t="str">
        <f>VLOOKUP(pipeline!D4270,account,2,FALSE)</f>
        <v>technolgy</v>
      </c>
      <c r="J4270">
        <f t="shared" ref="J4270:J4275" si="3102">VLOOKUP(D4270,account,3,FALSE)</f>
        <v>1997</v>
      </c>
      <c r="K4270">
        <f t="shared" ref="K4270:K4275" si="3103">VLOOKUP(D4270,account,4,FALSE)</f>
        <v>8170.38</v>
      </c>
      <c r="L4270">
        <f t="shared" ref="L4270:L4275" si="3104">VLOOKUP(D4270,account,5,FALSE)</f>
        <v>16499</v>
      </c>
      <c r="M4270" t="str">
        <f t="shared" ref="M4270:M4275" si="3105">VLOOKUP(D4270,account,6,FALSE)</f>
        <v>Korea</v>
      </c>
      <c r="N4270">
        <f t="shared" ref="N4270:N4275" si="3106">VLOOKUP(D4270,accounts,7,FALSE)</f>
        <v>0</v>
      </c>
      <c r="O4270" t="str">
        <f t="shared" ref="O4270:O4275" si="3107">VLOOKUP(C4270,products,2,FALSE)</f>
        <v>GTX</v>
      </c>
      <c r="P4270">
        <f t="shared" ref="P4270:P4275" si="3108">VLOOKUP(C4270,products,3,FALSE)</f>
        <v>550</v>
      </c>
      <c r="Q4270" t="str">
        <f t="shared" ref="Q4270:Q4275" si="3109">VLOOKUP(B4270,sales,2,FALSE)</f>
        <v>Summer Sewald</v>
      </c>
      <c r="R4270" t="str">
        <f t="shared" ref="R4270:R4275" si="3110">VLOOKUP(B4270,sales,3,FALSE)</f>
        <v>West</v>
      </c>
    </row>
    <row r="4271" spans="1:18">
      <c r="A4271" t="s">
        <v>4435</v>
      </c>
      <c r="B4271" t="s">
        <v>39</v>
      </c>
      <c r="C4271" t="s">
        <v>59</v>
      </c>
      <c r="D4271" t="s">
        <v>226</v>
      </c>
      <c r="E4271" t="s">
        <v>50</v>
      </c>
      <c r="F4271" s="1">
        <v>42965</v>
      </c>
      <c r="G4271" s="1">
        <v>43053</v>
      </c>
      <c r="H4271">
        <v>4454</v>
      </c>
      <c r="I4271" t="str">
        <f>VLOOKUP(pipeline!D4271,account,2,FALSE)</f>
        <v>medical</v>
      </c>
      <c r="J4271">
        <f t="shared" si="3102"/>
        <v>2017</v>
      </c>
      <c r="K4271">
        <f t="shared" si="3103"/>
        <v>4.54</v>
      </c>
      <c r="L4271">
        <f t="shared" si="3104"/>
        <v>9</v>
      </c>
      <c r="M4271" t="str">
        <f t="shared" si="3105"/>
        <v>United States</v>
      </c>
      <c r="N4271">
        <f t="shared" si="3106"/>
        <v>0</v>
      </c>
      <c r="O4271" t="str">
        <f t="shared" si="3107"/>
        <v>GTX</v>
      </c>
      <c r="P4271">
        <f t="shared" si="3108"/>
        <v>5482</v>
      </c>
      <c r="Q4271" t="str">
        <f t="shared" si="3109"/>
        <v>Summer Sewald</v>
      </c>
      <c r="R4271" t="str">
        <f t="shared" si="3110"/>
        <v>West</v>
      </c>
    </row>
    <row r="4272" spans="1:18">
      <c r="A4272" t="s">
        <v>4436</v>
      </c>
      <c r="B4272" t="s">
        <v>15</v>
      </c>
      <c r="C4272" t="s">
        <v>58</v>
      </c>
      <c r="D4272" t="s">
        <v>93</v>
      </c>
      <c r="E4272" t="s">
        <v>50</v>
      </c>
      <c r="F4272" s="1">
        <v>42965</v>
      </c>
      <c r="G4272" s="1">
        <v>42992</v>
      </c>
      <c r="H4272">
        <v>1002</v>
      </c>
      <c r="I4272" t="str">
        <f>VLOOKUP(pipeline!D4272,account,2,FALSE)</f>
        <v>entertainment</v>
      </c>
      <c r="J4272">
        <f t="shared" si="3102"/>
        <v>1993</v>
      </c>
      <c r="K4272">
        <f t="shared" si="3103"/>
        <v>4269.9</v>
      </c>
      <c r="L4272">
        <f t="shared" si="3104"/>
        <v>6472</v>
      </c>
      <c r="M4272" t="str">
        <f t="shared" si="3105"/>
        <v>United States</v>
      </c>
      <c r="N4272" t="str">
        <f t="shared" si="3106"/>
        <v>Massive Dynamic</v>
      </c>
      <c r="O4272" t="str">
        <f t="shared" si="3107"/>
        <v>GTX</v>
      </c>
      <c r="P4272">
        <f t="shared" si="3108"/>
        <v>1096</v>
      </c>
      <c r="Q4272" t="str">
        <f t="shared" si="3109"/>
        <v>Celia Rouche</v>
      </c>
      <c r="R4272" t="str">
        <f t="shared" si="3110"/>
        <v>West</v>
      </c>
    </row>
    <row r="4273" spans="1:18">
      <c r="A4273" t="s">
        <v>4437</v>
      </c>
      <c r="B4273" t="s">
        <v>15</v>
      </c>
      <c r="C4273" t="s">
        <v>56</v>
      </c>
      <c r="D4273" t="s">
        <v>134</v>
      </c>
      <c r="E4273" t="s">
        <v>50</v>
      </c>
      <c r="F4273" s="1">
        <v>42965</v>
      </c>
      <c r="G4273" s="1">
        <v>43043</v>
      </c>
      <c r="H4273">
        <v>63</v>
      </c>
      <c r="I4273" t="str">
        <f>VLOOKUP(pipeline!D4273,account,2,FALSE)</f>
        <v>services</v>
      </c>
      <c r="J4273">
        <f t="shared" si="3102"/>
        <v>2003</v>
      </c>
      <c r="K4273">
        <f t="shared" si="3103"/>
        <v>692.19</v>
      </c>
      <c r="L4273">
        <f t="shared" si="3104"/>
        <v>1922</v>
      </c>
      <c r="M4273" t="str">
        <f t="shared" si="3105"/>
        <v>United States</v>
      </c>
      <c r="N4273">
        <f t="shared" si="3106"/>
        <v>0</v>
      </c>
      <c r="O4273" t="str">
        <f t="shared" si="3107"/>
        <v>MG</v>
      </c>
      <c r="P4273">
        <f t="shared" si="3108"/>
        <v>55</v>
      </c>
      <c r="Q4273" t="str">
        <f t="shared" si="3109"/>
        <v>Celia Rouche</v>
      </c>
      <c r="R4273" t="str">
        <f t="shared" si="3110"/>
        <v>West</v>
      </c>
    </row>
    <row r="4274" spans="1:18">
      <c r="A4274" t="s">
        <v>4438</v>
      </c>
      <c r="B4274" t="s">
        <v>28</v>
      </c>
      <c r="C4274" t="s">
        <v>55</v>
      </c>
      <c r="D4274" t="s">
        <v>89</v>
      </c>
      <c r="E4274" t="s">
        <v>50</v>
      </c>
      <c r="F4274" s="1">
        <v>42965</v>
      </c>
      <c r="G4274" s="1">
        <v>43099</v>
      </c>
      <c r="H4274">
        <v>580</v>
      </c>
      <c r="I4274" t="str">
        <f>VLOOKUP(pipeline!D4274,account,2,FALSE)</f>
        <v>medical</v>
      </c>
      <c r="J4274">
        <f t="shared" si="3102"/>
        <v>1992</v>
      </c>
      <c r="K4274">
        <f t="shared" si="3103"/>
        <v>3922.42</v>
      </c>
      <c r="L4274">
        <f t="shared" si="3104"/>
        <v>6837</v>
      </c>
      <c r="M4274" t="str">
        <f t="shared" si="3105"/>
        <v>United States</v>
      </c>
      <c r="N4274">
        <f t="shared" si="3106"/>
        <v>0</v>
      </c>
      <c r="O4274" t="str">
        <f t="shared" si="3107"/>
        <v>GTX</v>
      </c>
      <c r="P4274">
        <f t="shared" si="3108"/>
        <v>550</v>
      </c>
      <c r="Q4274" t="str">
        <f t="shared" si="3109"/>
        <v>Melvin Marxen</v>
      </c>
      <c r="R4274" t="str">
        <f t="shared" si="3110"/>
        <v>Central</v>
      </c>
    </row>
    <row r="4275" spans="1:18">
      <c r="A4275" t="s">
        <v>4439</v>
      </c>
      <c r="B4275" t="s">
        <v>40</v>
      </c>
      <c r="C4275" t="s">
        <v>55</v>
      </c>
      <c r="D4275" t="s">
        <v>218</v>
      </c>
      <c r="E4275" t="s">
        <v>53</v>
      </c>
      <c r="F4275" s="1">
        <v>42965</v>
      </c>
      <c r="I4275" t="str">
        <f>VLOOKUP(pipeline!D4275,account,2,FALSE)</f>
        <v>technolgy</v>
      </c>
      <c r="J4275">
        <f t="shared" si="3102"/>
        <v>1992</v>
      </c>
      <c r="K4275">
        <f t="shared" si="3103"/>
        <v>1712.68</v>
      </c>
      <c r="L4275">
        <f t="shared" si="3104"/>
        <v>3194</v>
      </c>
      <c r="M4275" t="str">
        <f t="shared" si="3105"/>
        <v>United States</v>
      </c>
      <c r="N4275" t="str">
        <f t="shared" si="3106"/>
        <v>Acme Corporation</v>
      </c>
      <c r="O4275" t="str">
        <f t="shared" si="3107"/>
        <v>GTX</v>
      </c>
      <c r="P4275">
        <f t="shared" si="3108"/>
        <v>550</v>
      </c>
      <c r="Q4275" t="str">
        <f t="shared" si="3109"/>
        <v>Summer Sewald</v>
      </c>
      <c r="R4275" t="str">
        <f t="shared" si="3110"/>
        <v>West</v>
      </c>
    </row>
    <row r="4276" spans="1:18">
      <c r="A4276" t="s">
        <v>4440</v>
      </c>
      <c r="B4276" t="s">
        <v>10</v>
      </c>
      <c r="C4276" t="s">
        <v>56</v>
      </c>
      <c r="D4276" t="s">
        <v>115</v>
      </c>
      <c r="E4276" t="s">
        <v>50</v>
      </c>
      <c r="F4276" s="1">
        <v>42965</v>
      </c>
      <c r="G4276" s="1">
        <v>43076</v>
      </c>
      <c r="H4276">
        <v>49</v>
      </c>
      <c r="I4276" t="str">
        <f>VLOOKUP(pipeline!D4276,account,2,FALSE)</f>
        <v>finance</v>
      </c>
      <c r="J4276">
        <f>VLOOKUP(D4276,account,3,FALSE)</f>
        <v>1993</v>
      </c>
      <c r="K4276">
        <f>VLOOKUP(D4276,account,4,FALSE)</f>
        <v>646.1</v>
      </c>
      <c r="L4276">
        <f>VLOOKUP(D4276,account,5,FALSE)</f>
        <v>883</v>
      </c>
      <c r="M4276" t="str">
        <f>VLOOKUP(D4276,account,6,FALSE)</f>
        <v>United States</v>
      </c>
      <c r="N4276" t="str">
        <f>VLOOKUP(D4276,accounts,7,FALSE)</f>
        <v>Golddex</v>
      </c>
      <c r="O4276" t="str">
        <f>VLOOKUP(C4276,products,2,FALSE)</f>
        <v>MG</v>
      </c>
      <c r="P4276">
        <f t="shared" ref="P4276:P4296" si="3111">VLOOKUP(C4276,products,3,FALSE)</f>
        <v>55</v>
      </c>
      <c r="Q4276" t="str">
        <f t="shared" ref="Q4276:Q4296" si="3112">VLOOKUP(B4276,sales,2,FALSE)</f>
        <v>Cara Losch</v>
      </c>
      <c r="R4276" t="str">
        <f t="shared" ref="R4276:R4296" si="3113">VLOOKUP(B4276,sales,3,FALSE)</f>
        <v>East</v>
      </c>
    </row>
    <row r="4277" spans="1:18">
      <c r="A4277" t="s">
        <v>4441</v>
      </c>
      <c r="B4277" t="s">
        <v>31</v>
      </c>
      <c r="C4277" t="s">
        <v>59</v>
      </c>
      <c r="D4277" t="s">
        <v>138</v>
      </c>
      <c r="E4277" t="s">
        <v>50</v>
      </c>
      <c r="F4277" s="1">
        <v>42966</v>
      </c>
      <c r="G4277" s="1">
        <v>43072</v>
      </c>
      <c r="H4277">
        <v>5703</v>
      </c>
      <c r="I4277" t="str">
        <f>VLOOKUP(pipeline!D4277,account,2,FALSE)</f>
        <v>marketing</v>
      </c>
      <c r="J4277">
        <f>VLOOKUP(D4277,account,3,FALSE)</f>
        <v>1984</v>
      </c>
      <c r="K4277">
        <f>VLOOKUP(D4277,account,4,FALSE)</f>
        <v>3027.46</v>
      </c>
      <c r="L4277">
        <f>VLOOKUP(D4277,account,5,FALSE)</f>
        <v>9516</v>
      </c>
      <c r="M4277" t="str">
        <f>VLOOKUP(D4277,account,6,FALSE)</f>
        <v>Jordan</v>
      </c>
      <c r="N4277">
        <f>VLOOKUP(D4277,accounts,7,FALSE)</f>
        <v>0</v>
      </c>
      <c r="O4277" t="str">
        <f>VLOOKUP(C4277,products,2,FALSE)</f>
        <v>GTX</v>
      </c>
      <c r="P4277">
        <f t="shared" si="3111"/>
        <v>5482</v>
      </c>
      <c r="Q4277" t="str">
        <f t="shared" si="3112"/>
        <v>Rocco Neubert</v>
      </c>
      <c r="R4277" t="str">
        <f t="shared" si="3113"/>
        <v>East</v>
      </c>
    </row>
    <row r="4278" spans="1:18">
      <c r="A4278" t="s">
        <v>4442</v>
      </c>
      <c r="B4278" t="s">
        <v>32</v>
      </c>
      <c r="C4278" t="s">
        <v>56</v>
      </c>
      <c r="D4278" t="s">
        <v>228</v>
      </c>
      <c r="E4278" t="s">
        <v>52</v>
      </c>
      <c r="F4278" s="1">
        <v>42966</v>
      </c>
      <c r="G4278" s="1">
        <v>42973</v>
      </c>
      <c r="H4278">
        <v>0</v>
      </c>
      <c r="I4278" t="str">
        <f>VLOOKUP(pipeline!D4278,account,2,FALSE)</f>
        <v>finance</v>
      </c>
      <c r="J4278">
        <f>VLOOKUP(D4278,account,3,FALSE)</f>
        <v>1994</v>
      </c>
      <c r="K4278">
        <f>VLOOKUP(D4278,account,4,FALSE)</f>
        <v>355.23</v>
      </c>
      <c r="L4278">
        <f>VLOOKUP(D4278,account,5,FALSE)</f>
        <v>853</v>
      </c>
      <c r="M4278" t="str">
        <f>VLOOKUP(D4278,account,6,FALSE)</f>
        <v>United States</v>
      </c>
      <c r="N4278">
        <f>VLOOKUP(D4278,accounts,7,FALSE)</f>
        <v>0</v>
      </c>
      <c r="O4278" t="str">
        <f>VLOOKUP(C4278,products,2,FALSE)</f>
        <v>MG</v>
      </c>
      <c r="P4278">
        <f t="shared" si="3111"/>
        <v>55</v>
      </c>
      <c r="Q4278" t="str">
        <f t="shared" si="3112"/>
        <v>Rocco Neubert</v>
      </c>
      <c r="R4278" t="str">
        <f t="shared" si="3113"/>
        <v>East</v>
      </c>
    </row>
    <row r="4279" spans="1:18">
      <c r="A4279" t="s">
        <v>4443</v>
      </c>
      <c r="B4279" t="s">
        <v>25</v>
      </c>
      <c r="C4279" t="s">
        <v>55</v>
      </c>
      <c r="D4279" t="s">
        <v>158</v>
      </c>
      <c r="E4279" t="s">
        <v>52</v>
      </c>
      <c r="F4279" s="1">
        <v>42966</v>
      </c>
      <c r="G4279" s="1">
        <v>42969</v>
      </c>
      <c r="H4279">
        <v>0</v>
      </c>
      <c r="I4279" t="str">
        <f>VLOOKUP(pipeline!D4279,account,2,FALSE)</f>
        <v>finance</v>
      </c>
      <c r="J4279">
        <f t="shared" ref="J4279:J4295" si="3114">VLOOKUP(D4279,account,3,FALSE)</f>
        <v>2006</v>
      </c>
      <c r="K4279">
        <f t="shared" ref="K4279:K4295" si="3115">VLOOKUP(D4279,account,4,FALSE)</f>
        <v>1102.43</v>
      </c>
      <c r="L4279">
        <f t="shared" ref="L4279:L4295" si="3116">VLOOKUP(D4279,account,5,FALSE)</f>
        <v>1759</v>
      </c>
      <c r="M4279" t="str">
        <f t="shared" ref="M4279:M4295" si="3117">VLOOKUP(D4279,account,6,FALSE)</f>
        <v>United States</v>
      </c>
      <c r="N4279">
        <f t="shared" ref="N4279:N4295" si="3118">VLOOKUP(D4279,accounts,7,FALSE)</f>
        <v>0</v>
      </c>
      <c r="O4279" t="str">
        <f t="shared" ref="O4279:O4295" si="3119">VLOOKUP(C4279,products,2,FALSE)</f>
        <v>GTX</v>
      </c>
      <c r="P4279">
        <f t="shared" si="3111"/>
        <v>550</v>
      </c>
      <c r="Q4279" t="str">
        <f t="shared" si="3112"/>
        <v>Melvin Marxen</v>
      </c>
      <c r="R4279" t="str">
        <f t="shared" si="3113"/>
        <v>Central</v>
      </c>
    </row>
    <row r="4280" spans="1:18">
      <c r="A4280" t="s">
        <v>4444</v>
      </c>
      <c r="B4280" t="s">
        <v>25</v>
      </c>
      <c r="C4280" t="s">
        <v>57</v>
      </c>
      <c r="D4280" t="s">
        <v>208</v>
      </c>
      <c r="E4280" t="s">
        <v>52</v>
      </c>
      <c r="F4280" s="1">
        <v>42966</v>
      </c>
      <c r="G4280" s="1">
        <v>42973</v>
      </c>
      <c r="H4280">
        <v>0</v>
      </c>
      <c r="I4280" t="str">
        <f>VLOOKUP(pipeline!D4280,account,2,FALSE)</f>
        <v>software</v>
      </c>
      <c r="J4280">
        <f t="shared" si="3114"/>
        <v>1982</v>
      </c>
      <c r="K4280">
        <f t="shared" si="3115"/>
        <v>4618</v>
      </c>
      <c r="L4280">
        <f t="shared" si="3116"/>
        <v>10083</v>
      </c>
      <c r="M4280" t="str">
        <f t="shared" si="3117"/>
        <v>United States</v>
      </c>
      <c r="N4280">
        <f t="shared" si="3118"/>
        <v>0</v>
      </c>
      <c r="O4280" t="str">
        <f t="shared" si="3119"/>
        <v>MG</v>
      </c>
      <c r="P4280">
        <f t="shared" si="3111"/>
        <v>3393</v>
      </c>
      <c r="Q4280" t="str">
        <f t="shared" si="3112"/>
        <v>Melvin Marxen</v>
      </c>
      <c r="R4280" t="str">
        <f t="shared" si="3113"/>
        <v>Central</v>
      </c>
    </row>
    <row r="4281" spans="1:18">
      <c r="A4281" t="s">
        <v>4445</v>
      </c>
      <c r="B4281" t="s">
        <v>27</v>
      </c>
      <c r="C4281" t="s">
        <v>58</v>
      </c>
      <c r="D4281" t="s">
        <v>241</v>
      </c>
      <c r="E4281" t="s">
        <v>50</v>
      </c>
      <c r="F4281" s="1">
        <v>42966</v>
      </c>
      <c r="G4281" s="1">
        <v>43070</v>
      </c>
      <c r="H4281">
        <v>1148</v>
      </c>
      <c r="I4281" t="str">
        <f>VLOOKUP(pipeline!D4281,account,2,FALSE)</f>
        <v>finance</v>
      </c>
      <c r="J4281">
        <f t="shared" si="3114"/>
        <v>1991</v>
      </c>
      <c r="K4281">
        <f t="shared" si="3115"/>
        <v>2819.5</v>
      </c>
      <c r="L4281">
        <f t="shared" si="3116"/>
        <v>7227</v>
      </c>
      <c r="M4281" t="str">
        <f t="shared" si="3117"/>
        <v>United States</v>
      </c>
      <c r="N4281" t="str">
        <f t="shared" si="3118"/>
        <v>Golddex</v>
      </c>
      <c r="O4281" t="str">
        <f t="shared" si="3119"/>
        <v>GTX</v>
      </c>
      <c r="P4281">
        <f t="shared" si="3111"/>
        <v>1096</v>
      </c>
      <c r="Q4281" t="str">
        <f t="shared" si="3112"/>
        <v>Melvin Marxen</v>
      </c>
      <c r="R4281" t="str">
        <f t="shared" si="3113"/>
        <v>Central</v>
      </c>
    </row>
    <row r="4282" spans="1:18">
      <c r="A4282" t="s">
        <v>4446</v>
      </c>
      <c r="B4282" t="s">
        <v>38</v>
      </c>
      <c r="C4282" t="s">
        <v>55</v>
      </c>
      <c r="D4282" t="s">
        <v>273</v>
      </c>
      <c r="E4282" t="s">
        <v>52</v>
      </c>
      <c r="F4282" s="1">
        <v>42966</v>
      </c>
      <c r="G4282" s="1">
        <v>42972</v>
      </c>
      <c r="H4282">
        <v>0</v>
      </c>
      <c r="I4282" t="str">
        <f>VLOOKUP(pipeline!D4282,account,2,FALSE)</f>
        <v>retail</v>
      </c>
      <c r="J4282">
        <f t="shared" si="3114"/>
        <v>1996</v>
      </c>
      <c r="K4282">
        <f t="shared" si="3115"/>
        <v>2214.94</v>
      </c>
      <c r="L4282">
        <f t="shared" si="3116"/>
        <v>5374</v>
      </c>
      <c r="M4282" t="str">
        <f t="shared" si="3117"/>
        <v>United States</v>
      </c>
      <c r="N4282">
        <f t="shared" si="3118"/>
        <v>0</v>
      </c>
      <c r="O4282" t="str">
        <f t="shared" si="3119"/>
        <v>GTX</v>
      </c>
      <c r="P4282">
        <f t="shared" si="3111"/>
        <v>550</v>
      </c>
      <c r="Q4282" t="str">
        <f t="shared" si="3112"/>
        <v>Summer Sewald</v>
      </c>
      <c r="R4282" t="str">
        <f t="shared" si="3113"/>
        <v>West</v>
      </c>
    </row>
    <row r="4283" spans="1:18">
      <c r="A4283" t="s">
        <v>4447</v>
      </c>
      <c r="B4283" t="s">
        <v>39</v>
      </c>
      <c r="C4283" t="s">
        <v>55</v>
      </c>
      <c r="D4283" t="s">
        <v>91</v>
      </c>
      <c r="E4283" t="s">
        <v>52</v>
      </c>
      <c r="F4283" s="1">
        <v>42966</v>
      </c>
      <c r="G4283" s="1">
        <v>42975</v>
      </c>
      <c r="H4283">
        <v>0</v>
      </c>
      <c r="I4283" t="str">
        <f>VLOOKUP(pipeline!D4283,account,2,FALSE)</f>
        <v>retail</v>
      </c>
      <c r="J4283">
        <f t="shared" si="3114"/>
        <v>1989</v>
      </c>
      <c r="K4283">
        <f t="shared" si="3115"/>
        <v>1388.67</v>
      </c>
      <c r="L4283">
        <f t="shared" si="3116"/>
        <v>3583</v>
      </c>
      <c r="M4283" t="str">
        <f t="shared" si="3117"/>
        <v>United States</v>
      </c>
      <c r="N4283">
        <f t="shared" si="3118"/>
        <v>0</v>
      </c>
      <c r="O4283" t="str">
        <f t="shared" si="3119"/>
        <v>GTX</v>
      </c>
      <c r="P4283">
        <f t="shared" si="3111"/>
        <v>550</v>
      </c>
      <c r="Q4283" t="str">
        <f t="shared" si="3112"/>
        <v>Summer Sewald</v>
      </c>
      <c r="R4283" t="str">
        <f t="shared" si="3113"/>
        <v>West</v>
      </c>
    </row>
    <row r="4284" spans="1:18">
      <c r="A4284" t="s">
        <v>4448</v>
      </c>
      <c r="B4284" t="s">
        <v>39</v>
      </c>
      <c r="C4284" t="s">
        <v>58</v>
      </c>
      <c r="D4284" t="s">
        <v>371</v>
      </c>
      <c r="E4284" t="s">
        <v>52</v>
      </c>
      <c r="F4284" s="1">
        <v>42966</v>
      </c>
      <c r="G4284" s="1">
        <v>43065</v>
      </c>
      <c r="H4284">
        <v>0</v>
      </c>
      <c r="I4284" t="str">
        <f>VLOOKUP(pipeline!D4284,account,2,FALSE)</f>
        <v>retail</v>
      </c>
      <c r="J4284">
        <f t="shared" si="3114"/>
        <v>2003</v>
      </c>
      <c r="K4284">
        <f t="shared" si="3115"/>
        <v>223.8</v>
      </c>
      <c r="L4284">
        <f t="shared" si="3116"/>
        <v>299</v>
      </c>
      <c r="M4284" t="str">
        <f t="shared" si="3117"/>
        <v>United States</v>
      </c>
      <c r="N4284">
        <f t="shared" si="3118"/>
        <v>0</v>
      </c>
      <c r="O4284" t="str">
        <f t="shared" si="3119"/>
        <v>GTX</v>
      </c>
      <c r="P4284">
        <f t="shared" si="3111"/>
        <v>1096</v>
      </c>
      <c r="Q4284" t="str">
        <f t="shared" si="3112"/>
        <v>Summer Sewald</v>
      </c>
      <c r="R4284" t="str">
        <f t="shared" si="3113"/>
        <v>West</v>
      </c>
    </row>
    <row r="4285" spans="1:18">
      <c r="A4285" t="s">
        <v>4449</v>
      </c>
      <c r="B4285" t="s">
        <v>21</v>
      </c>
      <c r="C4285" t="s">
        <v>57</v>
      </c>
      <c r="D4285" t="s">
        <v>170</v>
      </c>
      <c r="E4285" t="s">
        <v>50</v>
      </c>
      <c r="F4285" s="1">
        <v>42966</v>
      </c>
      <c r="G4285" s="1">
        <v>43041</v>
      </c>
      <c r="H4285">
        <v>3024</v>
      </c>
      <c r="I4285" t="str">
        <f>VLOOKUP(pipeline!D4285,account,2,FALSE)</f>
        <v>technolgy</v>
      </c>
      <c r="J4285">
        <f t="shared" si="3114"/>
        <v>1987</v>
      </c>
      <c r="K4285">
        <f t="shared" si="3115"/>
        <v>2938.67</v>
      </c>
      <c r="L4285">
        <f t="shared" si="3116"/>
        <v>8775</v>
      </c>
      <c r="M4285" t="str">
        <f t="shared" si="3117"/>
        <v>Panama</v>
      </c>
      <c r="N4285">
        <f t="shared" si="3118"/>
        <v>0</v>
      </c>
      <c r="O4285" t="str">
        <f t="shared" si="3119"/>
        <v>MG</v>
      </c>
      <c r="P4285">
        <f t="shared" si="3111"/>
        <v>3393</v>
      </c>
      <c r="Q4285" t="str">
        <f t="shared" si="3112"/>
        <v>Dustin Brinkmann</v>
      </c>
      <c r="R4285" t="str">
        <f t="shared" si="3113"/>
        <v>Central</v>
      </c>
    </row>
    <row r="4286" spans="1:18">
      <c r="A4286" t="s">
        <v>4450</v>
      </c>
      <c r="B4286" t="s">
        <v>40</v>
      </c>
      <c r="C4286" t="s">
        <v>58</v>
      </c>
      <c r="D4286" t="s">
        <v>174</v>
      </c>
      <c r="E4286" t="s">
        <v>53</v>
      </c>
      <c r="F4286" s="1">
        <v>42966</v>
      </c>
      <c r="I4286" t="str">
        <f>VLOOKUP(pipeline!D4286,account,2,FALSE)</f>
        <v>software</v>
      </c>
      <c r="J4286">
        <f t="shared" si="3114"/>
        <v>1982</v>
      </c>
      <c r="K4286">
        <f t="shared" si="3115"/>
        <v>11698.03</v>
      </c>
      <c r="L4286">
        <f t="shared" si="3116"/>
        <v>34288</v>
      </c>
      <c r="M4286" t="str">
        <f t="shared" si="3117"/>
        <v>United States</v>
      </c>
      <c r="N4286">
        <f t="shared" si="3118"/>
        <v>0</v>
      </c>
      <c r="O4286" t="str">
        <f t="shared" si="3119"/>
        <v>GTX</v>
      </c>
      <c r="P4286">
        <f t="shared" si="3111"/>
        <v>1096</v>
      </c>
      <c r="Q4286" t="str">
        <f t="shared" si="3112"/>
        <v>Summer Sewald</v>
      </c>
      <c r="R4286" t="str">
        <f t="shared" si="3113"/>
        <v>West</v>
      </c>
    </row>
    <row r="4287" spans="1:18">
      <c r="A4287" t="s">
        <v>4451</v>
      </c>
      <c r="B4287" t="s">
        <v>22</v>
      </c>
      <c r="C4287" t="s">
        <v>57</v>
      </c>
      <c r="D4287" t="s">
        <v>241</v>
      </c>
      <c r="E4287" t="s">
        <v>52</v>
      </c>
      <c r="F4287" s="1">
        <v>42966</v>
      </c>
      <c r="G4287" s="1">
        <v>43059</v>
      </c>
      <c r="H4287">
        <v>0</v>
      </c>
      <c r="I4287" t="str">
        <f>VLOOKUP(pipeline!D4287,account,2,FALSE)</f>
        <v>finance</v>
      </c>
      <c r="J4287">
        <f t="shared" si="3114"/>
        <v>1991</v>
      </c>
      <c r="K4287">
        <f t="shared" si="3115"/>
        <v>2819.5</v>
      </c>
      <c r="L4287">
        <f t="shared" si="3116"/>
        <v>7227</v>
      </c>
      <c r="M4287" t="str">
        <f t="shared" si="3117"/>
        <v>United States</v>
      </c>
      <c r="N4287" t="str">
        <f t="shared" si="3118"/>
        <v>Golddex</v>
      </c>
      <c r="O4287" t="str">
        <f t="shared" si="3119"/>
        <v>MG</v>
      </c>
      <c r="P4287">
        <f t="shared" si="3111"/>
        <v>3393</v>
      </c>
      <c r="Q4287" t="str">
        <f t="shared" si="3112"/>
        <v>Dustin Brinkmann</v>
      </c>
      <c r="R4287" t="str">
        <f t="shared" si="3113"/>
        <v>Central</v>
      </c>
    </row>
    <row r="4288" spans="1:18">
      <c r="A4288" t="s">
        <v>4452</v>
      </c>
      <c r="B4288" t="s">
        <v>9</v>
      </c>
      <c r="C4288" t="s">
        <v>56</v>
      </c>
      <c r="D4288" t="s">
        <v>124</v>
      </c>
      <c r="E4288" t="s">
        <v>52</v>
      </c>
      <c r="F4288" s="1">
        <v>42966</v>
      </c>
      <c r="G4288" s="1">
        <v>43050</v>
      </c>
      <c r="H4288">
        <v>0</v>
      </c>
      <c r="I4288" t="str">
        <f>VLOOKUP(pipeline!D4288,account,2,FALSE)</f>
        <v>entertainment</v>
      </c>
      <c r="J4288">
        <f t="shared" si="3114"/>
        <v>1989</v>
      </c>
      <c r="K4288">
        <f t="shared" si="3115"/>
        <v>3838.39</v>
      </c>
      <c r="L4288">
        <f t="shared" si="3116"/>
        <v>8274</v>
      </c>
      <c r="M4288" t="str">
        <f t="shared" si="3117"/>
        <v>United States</v>
      </c>
      <c r="N4288">
        <f t="shared" si="3118"/>
        <v>0</v>
      </c>
      <c r="O4288" t="str">
        <f t="shared" si="3119"/>
        <v>MG</v>
      </c>
      <c r="P4288">
        <f t="shared" si="3111"/>
        <v>55</v>
      </c>
      <c r="Q4288" t="str">
        <f t="shared" si="3112"/>
        <v>Cara Losch</v>
      </c>
      <c r="R4288" t="str">
        <f t="shared" si="3113"/>
        <v>East</v>
      </c>
    </row>
    <row r="4289" spans="1:18">
      <c r="A4289" t="s">
        <v>4453</v>
      </c>
      <c r="B4289" t="s">
        <v>41</v>
      </c>
      <c r="C4289" t="s">
        <v>55</v>
      </c>
      <c r="D4289" t="s">
        <v>93</v>
      </c>
      <c r="E4289" t="s">
        <v>52</v>
      </c>
      <c r="F4289" s="1">
        <v>42966</v>
      </c>
      <c r="G4289" s="1">
        <v>43064</v>
      </c>
      <c r="H4289">
        <v>0</v>
      </c>
      <c r="I4289" t="str">
        <f>VLOOKUP(pipeline!D4289,account,2,FALSE)</f>
        <v>entertainment</v>
      </c>
      <c r="J4289">
        <f t="shared" si="3114"/>
        <v>1993</v>
      </c>
      <c r="K4289">
        <f t="shared" si="3115"/>
        <v>4269.9</v>
      </c>
      <c r="L4289">
        <f t="shared" si="3116"/>
        <v>6472</v>
      </c>
      <c r="M4289" t="str">
        <f t="shared" si="3117"/>
        <v>United States</v>
      </c>
      <c r="N4289" t="str">
        <f t="shared" si="3118"/>
        <v>Massive Dynamic</v>
      </c>
      <c r="O4289" t="str">
        <f t="shared" si="3119"/>
        <v>GTX</v>
      </c>
      <c r="P4289">
        <f t="shared" si="3111"/>
        <v>550</v>
      </c>
      <c r="Q4289" t="str">
        <f t="shared" si="3112"/>
        <v>Summer Sewald</v>
      </c>
      <c r="R4289" t="str">
        <f t="shared" si="3113"/>
        <v>West</v>
      </c>
    </row>
    <row r="4290" spans="1:18">
      <c r="A4290" t="s">
        <v>4454</v>
      </c>
      <c r="B4290" t="s">
        <v>32</v>
      </c>
      <c r="C4290" t="s">
        <v>55</v>
      </c>
      <c r="D4290" t="s">
        <v>627</v>
      </c>
      <c r="E4290" t="s">
        <v>50</v>
      </c>
      <c r="F4290" s="1">
        <v>42967</v>
      </c>
      <c r="G4290" s="1">
        <v>42989</v>
      </c>
      <c r="H4290">
        <v>566</v>
      </c>
      <c r="I4290" t="str">
        <f>VLOOKUP(pipeline!D4290,account,2,FALSE)</f>
        <v>technolgy</v>
      </c>
      <c r="J4290">
        <f t="shared" si="3114"/>
        <v>1993</v>
      </c>
      <c r="K4290">
        <f t="shared" si="3115"/>
        <v>1242.32</v>
      </c>
      <c r="L4290">
        <f t="shared" si="3116"/>
        <v>3027</v>
      </c>
      <c r="M4290" t="str">
        <f t="shared" si="3117"/>
        <v>United States</v>
      </c>
      <c r="N4290" t="str">
        <f t="shared" si="3118"/>
        <v>Acme Corporation</v>
      </c>
      <c r="O4290" t="str">
        <f t="shared" si="3119"/>
        <v>GTX</v>
      </c>
      <c r="P4290">
        <f t="shared" si="3111"/>
        <v>550</v>
      </c>
      <c r="Q4290" t="str">
        <f t="shared" si="3112"/>
        <v>Rocco Neubert</v>
      </c>
      <c r="R4290" t="str">
        <f t="shared" si="3113"/>
        <v>East</v>
      </c>
    </row>
    <row r="4291" spans="1:18">
      <c r="A4291" t="s">
        <v>4455</v>
      </c>
      <c r="B4291" t="s">
        <v>32</v>
      </c>
      <c r="C4291" t="s">
        <v>55</v>
      </c>
      <c r="D4291" t="s">
        <v>218</v>
      </c>
      <c r="E4291" t="s">
        <v>50</v>
      </c>
      <c r="F4291" s="1">
        <v>42967</v>
      </c>
      <c r="G4291" s="1">
        <v>43041</v>
      </c>
      <c r="H4291">
        <v>578</v>
      </c>
      <c r="I4291" t="str">
        <f>VLOOKUP(pipeline!D4291,account,2,FALSE)</f>
        <v>technolgy</v>
      </c>
      <c r="J4291">
        <f t="shared" si="3114"/>
        <v>1992</v>
      </c>
      <c r="K4291">
        <f t="shared" si="3115"/>
        <v>1712.68</v>
      </c>
      <c r="L4291">
        <f t="shared" si="3116"/>
        <v>3194</v>
      </c>
      <c r="M4291" t="str">
        <f t="shared" si="3117"/>
        <v>United States</v>
      </c>
      <c r="N4291" t="str">
        <f t="shared" si="3118"/>
        <v>Acme Corporation</v>
      </c>
      <c r="O4291" t="str">
        <f t="shared" si="3119"/>
        <v>GTX</v>
      </c>
      <c r="P4291">
        <f t="shared" si="3111"/>
        <v>550</v>
      </c>
      <c r="Q4291" t="str">
        <f t="shared" si="3112"/>
        <v>Rocco Neubert</v>
      </c>
      <c r="R4291" t="str">
        <f t="shared" si="3113"/>
        <v>East</v>
      </c>
    </row>
    <row r="4292" spans="1:18">
      <c r="A4292" t="s">
        <v>4456</v>
      </c>
      <c r="B4292" t="s">
        <v>25</v>
      </c>
      <c r="C4292" t="s">
        <v>55</v>
      </c>
      <c r="D4292" t="s">
        <v>184</v>
      </c>
      <c r="E4292" t="s">
        <v>50</v>
      </c>
      <c r="F4292" s="1">
        <v>42967</v>
      </c>
      <c r="G4292" s="1">
        <v>42977</v>
      </c>
      <c r="H4292">
        <v>620</v>
      </c>
      <c r="I4292" t="str">
        <f>VLOOKUP(pipeline!D4292,account,2,FALSE)</f>
        <v>retail</v>
      </c>
      <c r="J4292">
        <f t="shared" si="3114"/>
        <v>1995</v>
      </c>
      <c r="K4292">
        <f t="shared" si="3115"/>
        <v>332.43</v>
      </c>
      <c r="L4292">
        <f t="shared" si="3116"/>
        <v>799</v>
      </c>
      <c r="M4292" t="str">
        <f t="shared" si="3117"/>
        <v>United States</v>
      </c>
      <c r="N4292">
        <f t="shared" si="3118"/>
        <v>0</v>
      </c>
      <c r="O4292" t="str">
        <f t="shared" si="3119"/>
        <v>GTX</v>
      </c>
      <c r="P4292">
        <f t="shared" si="3111"/>
        <v>550</v>
      </c>
      <c r="Q4292" t="str">
        <f t="shared" si="3112"/>
        <v>Melvin Marxen</v>
      </c>
      <c r="R4292" t="str">
        <f t="shared" si="3113"/>
        <v>Central</v>
      </c>
    </row>
    <row r="4293" spans="1:18">
      <c r="A4293" t="s">
        <v>4457</v>
      </c>
      <c r="B4293" t="s">
        <v>14</v>
      </c>
      <c r="C4293" t="s">
        <v>57</v>
      </c>
      <c r="D4293" t="s">
        <v>106</v>
      </c>
      <c r="E4293" t="s">
        <v>50</v>
      </c>
      <c r="F4293" s="1">
        <v>42967</v>
      </c>
      <c r="G4293" s="1">
        <v>42968</v>
      </c>
      <c r="H4293">
        <v>3448</v>
      </c>
      <c r="I4293" t="str">
        <f>VLOOKUP(pipeline!D4293,account,2,FALSE)</f>
        <v>software</v>
      </c>
      <c r="J4293">
        <f t="shared" si="3114"/>
        <v>1996</v>
      </c>
      <c r="K4293">
        <f t="shared" si="3115"/>
        <v>6354.87</v>
      </c>
      <c r="L4293">
        <f t="shared" si="3116"/>
        <v>16780</v>
      </c>
      <c r="M4293" t="str">
        <f t="shared" si="3117"/>
        <v>United States</v>
      </c>
      <c r="N4293" t="str">
        <f t="shared" si="3118"/>
        <v>Bubba Gump</v>
      </c>
      <c r="O4293" t="str">
        <f t="shared" si="3119"/>
        <v>MG</v>
      </c>
      <c r="P4293">
        <f t="shared" si="3111"/>
        <v>3393</v>
      </c>
      <c r="Q4293" t="str">
        <f t="shared" si="3112"/>
        <v>Celia Rouche</v>
      </c>
      <c r="R4293" t="str">
        <f t="shared" si="3113"/>
        <v>West</v>
      </c>
    </row>
    <row r="4294" spans="1:18">
      <c r="A4294" t="s">
        <v>4458</v>
      </c>
      <c r="B4294" t="s">
        <v>37</v>
      </c>
      <c r="C4294" t="s">
        <v>55</v>
      </c>
      <c r="D4294" t="s">
        <v>87</v>
      </c>
      <c r="E4294" t="s">
        <v>52</v>
      </c>
      <c r="F4294" s="1">
        <v>42967</v>
      </c>
      <c r="G4294" s="1">
        <v>43067</v>
      </c>
      <c r="H4294">
        <v>0</v>
      </c>
      <c r="I4294" t="str">
        <f>VLOOKUP(pipeline!D4294,account,2,FALSE)</f>
        <v>services</v>
      </c>
      <c r="J4294">
        <f t="shared" si="3114"/>
        <v>1982</v>
      </c>
      <c r="K4294">
        <f t="shared" si="3115"/>
        <v>792.46</v>
      </c>
      <c r="L4294">
        <f t="shared" si="3116"/>
        <v>1299</v>
      </c>
      <c r="M4294" t="str">
        <f t="shared" si="3117"/>
        <v>United States</v>
      </c>
      <c r="N4294">
        <f t="shared" si="3118"/>
        <v>0</v>
      </c>
      <c r="O4294" t="str">
        <f t="shared" si="3119"/>
        <v>GTX</v>
      </c>
      <c r="P4294">
        <f t="shared" si="3111"/>
        <v>550</v>
      </c>
      <c r="Q4294" t="str">
        <f t="shared" si="3112"/>
        <v>Summer Sewald</v>
      </c>
      <c r="R4294" t="str">
        <f t="shared" si="3113"/>
        <v>West</v>
      </c>
    </row>
    <row r="4295" spans="1:18">
      <c r="A4295" t="s">
        <v>4459</v>
      </c>
      <c r="B4295" t="s">
        <v>38</v>
      </c>
      <c r="C4295" t="s">
        <v>57</v>
      </c>
      <c r="D4295" t="s">
        <v>266</v>
      </c>
      <c r="E4295" t="s">
        <v>50</v>
      </c>
      <c r="F4295" s="1">
        <v>42967</v>
      </c>
      <c r="G4295" s="1">
        <v>43058</v>
      </c>
      <c r="H4295">
        <v>3517</v>
      </c>
      <c r="I4295" t="str">
        <f>VLOOKUP(pipeline!D4295,account,2,FALSE)</f>
        <v>finance</v>
      </c>
      <c r="J4295">
        <f t="shared" si="3114"/>
        <v>1993</v>
      </c>
      <c r="K4295">
        <f t="shared" si="3115"/>
        <v>7537.24</v>
      </c>
      <c r="L4295">
        <f t="shared" si="3116"/>
        <v>20293</v>
      </c>
      <c r="M4295" t="str">
        <f t="shared" si="3117"/>
        <v>United States</v>
      </c>
      <c r="N4295">
        <f t="shared" si="3118"/>
        <v>0</v>
      </c>
      <c r="O4295" t="str">
        <f t="shared" si="3119"/>
        <v>MG</v>
      </c>
      <c r="P4295">
        <f t="shared" si="3111"/>
        <v>3393</v>
      </c>
      <c r="Q4295" t="str">
        <f t="shared" si="3112"/>
        <v>Summer Sewald</v>
      </c>
      <c r="R4295" t="str">
        <f t="shared" si="3113"/>
        <v>West</v>
      </c>
    </row>
    <row r="4296" spans="1:18">
      <c r="A4296" t="s">
        <v>4460</v>
      </c>
      <c r="B4296" t="s">
        <v>39</v>
      </c>
      <c r="C4296" t="s">
        <v>58</v>
      </c>
      <c r="D4296" t="s">
        <v>282</v>
      </c>
      <c r="E4296" t="s">
        <v>53</v>
      </c>
      <c r="F4296" s="1">
        <v>42967</v>
      </c>
      <c r="I4296" t="str">
        <f>VLOOKUP(pipeline!D4296,account,2,FALSE)</f>
        <v>medical</v>
      </c>
      <c r="J4296">
        <f>VLOOKUP(D4296,account,3,FALSE)</f>
        <v>1985</v>
      </c>
      <c r="K4296">
        <f>VLOOKUP(D4296,account,4,FALSE)</f>
        <v>2741.37</v>
      </c>
      <c r="L4296">
        <f>VLOOKUP(D4296,account,5,FALSE)</f>
        <v>9226</v>
      </c>
      <c r="M4296" t="str">
        <f>VLOOKUP(D4296,account,6,FALSE)</f>
        <v>United States</v>
      </c>
      <c r="N4296">
        <f>VLOOKUP(D4296,accounts,7,FALSE)</f>
        <v>0</v>
      </c>
      <c r="O4296" t="str">
        <f>VLOOKUP(C4296,products,2,FALSE)</f>
        <v>GTX</v>
      </c>
      <c r="P4296">
        <f t="shared" si="3111"/>
        <v>1096</v>
      </c>
      <c r="Q4296" t="str">
        <f t="shared" si="3112"/>
        <v>Summer Sewald</v>
      </c>
      <c r="R4296" t="str">
        <f t="shared" si="3113"/>
        <v>West</v>
      </c>
    </row>
    <row r="4297" spans="1:18">
      <c r="A4297" t="s">
        <v>4461</v>
      </c>
      <c r="B4297" t="s">
        <v>22</v>
      </c>
      <c r="C4297" t="s">
        <v>57</v>
      </c>
      <c r="D4297" t="s">
        <v>143</v>
      </c>
      <c r="E4297" t="s">
        <v>50</v>
      </c>
      <c r="F4297" s="1">
        <v>42967</v>
      </c>
      <c r="G4297" s="1">
        <v>43086</v>
      </c>
      <c r="H4297">
        <v>3894</v>
      </c>
      <c r="I4297" t="str">
        <f>VLOOKUP(pipeline!D4297,account,2,FALSE)</f>
        <v>finance</v>
      </c>
      <c r="J4297">
        <f t="shared" ref="J4297:J4307" si="3120">VLOOKUP(D4297,account,3,FALSE)</f>
        <v>1987</v>
      </c>
      <c r="K4297">
        <f t="shared" ref="K4297:K4307" si="3121">VLOOKUP(D4297,account,4,FALSE)</f>
        <v>1698.2</v>
      </c>
      <c r="L4297">
        <f t="shared" ref="L4297:L4307" si="3122">VLOOKUP(D4297,account,5,FALSE)</f>
        <v>3798</v>
      </c>
      <c r="M4297" t="str">
        <f t="shared" ref="M4297:M4307" si="3123">VLOOKUP(D4297,account,6,FALSE)</f>
        <v>United States</v>
      </c>
      <c r="N4297">
        <f t="shared" ref="N4297:N4307" si="3124">VLOOKUP(D4297,accounts,7,FALSE)</f>
        <v>0</v>
      </c>
      <c r="O4297" t="str">
        <f t="shared" ref="O4297:O4307" si="3125">VLOOKUP(C4297,products,2,FALSE)</f>
        <v>MG</v>
      </c>
      <c r="P4297">
        <f t="shared" ref="P4297:P4307" si="3126">VLOOKUP(C4297,products,3,FALSE)</f>
        <v>3393</v>
      </c>
      <c r="Q4297" t="str">
        <f t="shared" ref="Q4297:Q4307" si="3127">VLOOKUP(B4297,sales,2,FALSE)</f>
        <v>Dustin Brinkmann</v>
      </c>
      <c r="R4297" t="str">
        <f t="shared" ref="R4297:R4307" si="3128">VLOOKUP(B4297,sales,3,FALSE)</f>
        <v>Central</v>
      </c>
    </row>
    <row r="4298" spans="1:18">
      <c r="A4298" t="s">
        <v>4462</v>
      </c>
      <c r="B4298" t="s">
        <v>17</v>
      </c>
      <c r="C4298" t="s">
        <v>56</v>
      </c>
      <c r="D4298" t="s">
        <v>138</v>
      </c>
      <c r="E4298" t="s">
        <v>53</v>
      </c>
      <c r="F4298" s="1">
        <v>42967</v>
      </c>
      <c r="I4298" t="str">
        <f>VLOOKUP(pipeline!D4298,account,2,FALSE)</f>
        <v>marketing</v>
      </c>
      <c r="J4298">
        <f t="shared" si="3120"/>
        <v>1984</v>
      </c>
      <c r="K4298">
        <f t="shared" si="3121"/>
        <v>3027.46</v>
      </c>
      <c r="L4298">
        <f t="shared" si="3122"/>
        <v>9516</v>
      </c>
      <c r="M4298" t="str">
        <f t="shared" si="3123"/>
        <v>Jordan</v>
      </c>
      <c r="N4298">
        <f t="shared" si="3124"/>
        <v>0</v>
      </c>
      <c r="O4298" t="str">
        <f t="shared" si="3125"/>
        <v>MG</v>
      </c>
      <c r="P4298">
        <f t="shared" si="3126"/>
        <v>55</v>
      </c>
      <c r="Q4298" t="str">
        <f t="shared" si="3127"/>
        <v>Celia Rouche</v>
      </c>
      <c r="R4298" t="str">
        <f t="shared" si="3128"/>
        <v>West</v>
      </c>
    </row>
    <row r="4299" spans="1:18">
      <c r="A4299" t="s">
        <v>4463</v>
      </c>
      <c r="B4299" t="s">
        <v>17</v>
      </c>
      <c r="C4299" t="s">
        <v>57</v>
      </c>
      <c r="D4299" t="s">
        <v>110</v>
      </c>
      <c r="E4299" t="s">
        <v>50</v>
      </c>
      <c r="F4299" s="1">
        <v>42967</v>
      </c>
      <c r="G4299" s="1">
        <v>43091</v>
      </c>
      <c r="H4299">
        <v>2833</v>
      </c>
      <c r="I4299" t="str">
        <f>VLOOKUP(pipeline!D4299,account,2,FALSE)</f>
        <v>telecommunications</v>
      </c>
      <c r="J4299">
        <f t="shared" si="3120"/>
        <v>1994</v>
      </c>
      <c r="K4299">
        <f t="shared" si="3121"/>
        <v>1188.42</v>
      </c>
      <c r="L4299">
        <f t="shared" si="3122"/>
        <v>3015</v>
      </c>
      <c r="M4299" t="str">
        <f t="shared" si="3123"/>
        <v>United States</v>
      </c>
      <c r="N4299">
        <f t="shared" si="3124"/>
        <v>0</v>
      </c>
      <c r="O4299" t="str">
        <f t="shared" si="3125"/>
        <v>MG</v>
      </c>
      <c r="P4299">
        <f t="shared" si="3126"/>
        <v>3393</v>
      </c>
      <c r="Q4299" t="str">
        <f t="shared" si="3127"/>
        <v>Celia Rouche</v>
      </c>
      <c r="R4299" t="str">
        <f t="shared" si="3128"/>
        <v>West</v>
      </c>
    </row>
    <row r="4300" spans="1:18">
      <c r="A4300" t="s">
        <v>4464</v>
      </c>
      <c r="B4300" t="s">
        <v>10</v>
      </c>
      <c r="C4300" t="s">
        <v>57</v>
      </c>
      <c r="D4300" t="s">
        <v>115</v>
      </c>
      <c r="E4300" t="s">
        <v>52</v>
      </c>
      <c r="F4300" s="1">
        <v>42967</v>
      </c>
      <c r="G4300" s="1">
        <v>42984</v>
      </c>
      <c r="H4300">
        <v>0</v>
      </c>
      <c r="I4300" t="str">
        <f>VLOOKUP(pipeline!D4300,account,2,FALSE)</f>
        <v>finance</v>
      </c>
      <c r="J4300">
        <f t="shared" si="3120"/>
        <v>1993</v>
      </c>
      <c r="K4300">
        <f t="shared" si="3121"/>
        <v>646.1</v>
      </c>
      <c r="L4300">
        <f t="shared" si="3122"/>
        <v>883</v>
      </c>
      <c r="M4300" t="str">
        <f t="shared" si="3123"/>
        <v>United States</v>
      </c>
      <c r="N4300" t="str">
        <f t="shared" si="3124"/>
        <v>Golddex</v>
      </c>
      <c r="O4300" t="str">
        <f t="shared" si="3125"/>
        <v>MG</v>
      </c>
      <c r="P4300">
        <f t="shared" si="3126"/>
        <v>3393</v>
      </c>
      <c r="Q4300" t="str">
        <f t="shared" si="3127"/>
        <v>Cara Losch</v>
      </c>
      <c r="R4300" t="str">
        <f t="shared" si="3128"/>
        <v>East</v>
      </c>
    </row>
    <row r="4301" spans="1:18">
      <c r="A4301" t="s">
        <v>4465</v>
      </c>
      <c r="B4301" t="s">
        <v>19</v>
      </c>
      <c r="C4301" t="s">
        <v>56</v>
      </c>
      <c r="D4301" t="s">
        <v>216</v>
      </c>
      <c r="E4301" t="s">
        <v>50</v>
      </c>
      <c r="F4301" s="1">
        <v>42968</v>
      </c>
      <c r="G4301" s="1">
        <v>43042</v>
      </c>
      <c r="H4301">
        <v>54</v>
      </c>
      <c r="I4301" t="str">
        <f>VLOOKUP(pipeline!D4301,account,2,FALSE)</f>
        <v>entertainment</v>
      </c>
      <c r="J4301">
        <f t="shared" si="3120"/>
        <v>1998</v>
      </c>
      <c r="K4301">
        <f t="shared" si="3121"/>
        <v>217.87</v>
      </c>
      <c r="L4301">
        <f t="shared" si="3122"/>
        <v>551</v>
      </c>
      <c r="M4301" t="str">
        <f t="shared" si="3123"/>
        <v>United States</v>
      </c>
      <c r="N4301">
        <f t="shared" si="3124"/>
        <v>0</v>
      </c>
      <c r="O4301" t="str">
        <f t="shared" si="3125"/>
        <v>MG</v>
      </c>
      <c r="P4301">
        <f t="shared" si="3126"/>
        <v>55</v>
      </c>
      <c r="Q4301" t="str">
        <f t="shared" si="3127"/>
        <v>Dustin Brinkmann</v>
      </c>
      <c r="R4301" t="str">
        <f t="shared" si="3128"/>
        <v>Central</v>
      </c>
    </row>
    <row r="4302" spans="1:18">
      <c r="A4302" t="s">
        <v>4466</v>
      </c>
      <c r="B4302" t="s">
        <v>31</v>
      </c>
      <c r="C4302" t="s">
        <v>58</v>
      </c>
      <c r="D4302" t="s">
        <v>226</v>
      </c>
      <c r="E4302" t="s">
        <v>53</v>
      </c>
      <c r="F4302" s="1">
        <v>42968</v>
      </c>
      <c r="I4302" t="str">
        <f>VLOOKUP(pipeline!D4302,account,2,FALSE)</f>
        <v>medical</v>
      </c>
      <c r="J4302">
        <f t="shared" si="3120"/>
        <v>2017</v>
      </c>
      <c r="K4302">
        <f t="shared" si="3121"/>
        <v>4.54</v>
      </c>
      <c r="L4302">
        <f t="shared" si="3122"/>
        <v>9</v>
      </c>
      <c r="M4302" t="str">
        <f t="shared" si="3123"/>
        <v>United States</v>
      </c>
      <c r="N4302">
        <f t="shared" si="3124"/>
        <v>0</v>
      </c>
      <c r="O4302" t="str">
        <f t="shared" si="3125"/>
        <v>GTX</v>
      </c>
      <c r="P4302">
        <f t="shared" si="3126"/>
        <v>1096</v>
      </c>
      <c r="Q4302" t="str">
        <f t="shared" si="3127"/>
        <v>Rocco Neubert</v>
      </c>
      <c r="R4302" t="str">
        <f t="shared" si="3128"/>
        <v>East</v>
      </c>
    </row>
    <row r="4303" spans="1:18">
      <c r="A4303" t="s">
        <v>4467</v>
      </c>
      <c r="B4303" t="s">
        <v>25</v>
      </c>
      <c r="C4303" t="s">
        <v>58</v>
      </c>
      <c r="D4303" t="s">
        <v>85</v>
      </c>
      <c r="E4303" t="s">
        <v>52</v>
      </c>
      <c r="F4303" s="1">
        <v>42968</v>
      </c>
      <c r="G4303" s="1">
        <v>43066</v>
      </c>
      <c r="H4303">
        <v>0</v>
      </c>
      <c r="I4303" t="str">
        <f>VLOOKUP(pipeline!D4303,account,2,FALSE)</f>
        <v>software</v>
      </c>
      <c r="J4303">
        <f t="shared" si="3120"/>
        <v>1998</v>
      </c>
      <c r="K4303">
        <f t="shared" si="3121"/>
        <v>2714.9</v>
      </c>
      <c r="L4303">
        <f t="shared" si="3122"/>
        <v>2641</v>
      </c>
      <c r="M4303" t="str">
        <f t="shared" si="3123"/>
        <v>United States</v>
      </c>
      <c r="N4303" t="str">
        <f t="shared" si="3124"/>
        <v>Acme Corporation</v>
      </c>
      <c r="O4303" t="str">
        <f t="shared" si="3125"/>
        <v>GTX</v>
      </c>
      <c r="P4303">
        <f t="shared" si="3126"/>
        <v>1096</v>
      </c>
      <c r="Q4303" t="str">
        <f t="shared" si="3127"/>
        <v>Melvin Marxen</v>
      </c>
      <c r="R4303" t="str">
        <f t="shared" si="3128"/>
        <v>Central</v>
      </c>
    </row>
    <row r="4304" spans="1:18">
      <c r="A4304" t="s">
        <v>4468</v>
      </c>
      <c r="B4304" t="s">
        <v>25</v>
      </c>
      <c r="C4304" t="s">
        <v>55</v>
      </c>
      <c r="D4304" t="s">
        <v>241</v>
      </c>
      <c r="E4304" t="s">
        <v>50</v>
      </c>
      <c r="F4304" s="1">
        <v>42968</v>
      </c>
      <c r="G4304" s="1">
        <v>43051</v>
      </c>
      <c r="H4304">
        <v>509</v>
      </c>
      <c r="I4304" t="str">
        <f>VLOOKUP(pipeline!D4304,account,2,FALSE)</f>
        <v>finance</v>
      </c>
      <c r="J4304">
        <f t="shared" si="3120"/>
        <v>1991</v>
      </c>
      <c r="K4304">
        <f t="shared" si="3121"/>
        <v>2819.5</v>
      </c>
      <c r="L4304">
        <f t="shared" si="3122"/>
        <v>7227</v>
      </c>
      <c r="M4304" t="str">
        <f t="shared" si="3123"/>
        <v>United States</v>
      </c>
      <c r="N4304" t="str">
        <f t="shared" si="3124"/>
        <v>Golddex</v>
      </c>
      <c r="O4304" t="str">
        <f t="shared" si="3125"/>
        <v>GTX</v>
      </c>
      <c r="P4304">
        <f t="shared" si="3126"/>
        <v>550</v>
      </c>
      <c r="Q4304" t="str">
        <f t="shared" si="3127"/>
        <v>Melvin Marxen</v>
      </c>
      <c r="R4304" t="str">
        <f t="shared" si="3128"/>
        <v>Central</v>
      </c>
    </row>
    <row r="4305" spans="1:18">
      <c r="A4305" t="s">
        <v>4469</v>
      </c>
      <c r="B4305" t="s">
        <v>26</v>
      </c>
      <c r="C4305" t="s">
        <v>57</v>
      </c>
      <c r="D4305" t="s">
        <v>108</v>
      </c>
      <c r="E4305" t="s">
        <v>50</v>
      </c>
      <c r="F4305" s="1">
        <v>42968</v>
      </c>
      <c r="G4305" s="1">
        <v>43075</v>
      </c>
      <c r="H4305">
        <v>3436</v>
      </c>
      <c r="I4305" t="str">
        <f>VLOOKUP(pipeline!D4305,account,2,FALSE)</f>
        <v>telecommunications</v>
      </c>
      <c r="J4305">
        <f t="shared" si="3120"/>
        <v>1988</v>
      </c>
      <c r="K4305">
        <f t="shared" si="3121"/>
        <v>5266.09</v>
      </c>
      <c r="L4305">
        <f t="shared" si="3122"/>
        <v>8595</v>
      </c>
      <c r="M4305" t="str">
        <f t="shared" si="3123"/>
        <v>United States</v>
      </c>
      <c r="N4305" t="str">
        <f t="shared" si="3124"/>
        <v>Sonron</v>
      </c>
      <c r="O4305" t="str">
        <f t="shared" si="3125"/>
        <v>MG</v>
      </c>
      <c r="P4305">
        <f t="shared" si="3126"/>
        <v>3393</v>
      </c>
      <c r="Q4305" t="str">
        <f t="shared" si="3127"/>
        <v>Melvin Marxen</v>
      </c>
      <c r="R4305" t="str">
        <f t="shared" si="3128"/>
        <v>Central</v>
      </c>
    </row>
    <row r="4306" spans="1:18">
      <c r="A4306" t="s">
        <v>4470</v>
      </c>
      <c r="B4306" t="s">
        <v>14</v>
      </c>
      <c r="C4306" t="s">
        <v>57</v>
      </c>
      <c r="D4306" t="s">
        <v>182</v>
      </c>
      <c r="E4306" t="s">
        <v>50</v>
      </c>
      <c r="F4306" s="1">
        <v>42968</v>
      </c>
      <c r="G4306" s="1">
        <v>43066</v>
      </c>
      <c r="H4306">
        <v>3514</v>
      </c>
      <c r="I4306" t="str">
        <f>VLOOKUP(pipeline!D4306,account,2,FALSE)</f>
        <v>entertainment</v>
      </c>
      <c r="J4306">
        <f t="shared" si="3120"/>
        <v>2002</v>
      </c>
      <c r="K4306">
        <f t="shared" si="3121"/>
        <v>349.81</v>
      </c>
      <c r="L4306">
        <f t="shared" si="3122"/>
        <v>315</v>
      </c>
      <c r="M4306" t="str">
        <f t="shared" si="3123"/>
        <v>United States</v>
      </c>
      <c r="N4306">
        <f t="shared" si="3124"/>
        <v>0</v>
      </c>
      <c r="O4306" t="str">
        <f t="shared" si="3125"/>
        <v>MG</v>
      </c>
      <c r="P4306">
        <f t="shared" si="3126"/>
        <v>3393</v>
      </c>
      <c r="Q4306" t="str">
        <f t="shared" si="3127"/>
        <v>Celia Rouche</v>
      </c>
      <c r="R4306" t="str">
        <f t="shared" si="3128"/>
        <v>West</v>
      </c>
    </row>
    <row r="4307" spans="1:18">
      <c r="A4307" t="s">
        <v>4471</v>
      </c>
      <c r="B4307" t="s">
        <v>27</v>
      </c>
      <c r="C4307" t="s">
        <v>55</v>
      </c>
      <c r="D4307" t="s">
        <v>170</v>
      </c>
      <c r="E4307" t="s">
        <v>50</v>
      </c>
      <c r="F4307" s="1">
        <v>42968</v>
      </c>
      <c r="G4307" s="1">
        <v>43099</v>
      </c>
      <c r="H4307">
        <v>611</v>
      </c>
      <c r="I4307" t="str">
        <f>VLOOKUP(pipeline!D4307,account,2,FALSE)</f>
        <v>technolgy</v>
      </c>
      <c r="J4307">
        <f t="shared" si="3120"/>
        <v>1987</v>
      </c>
      <c r="K4307">
        <f t="shared" si="3121"/>
        <v>2938.67</v>
      </c>
      <c r="L4307">
        <f t="shared" si="3122"/>
        <v>8775</v>
      </c>
      <c r="M4307" t="str">
        <f t="shared" si="3123"/>
        <v>Panama</v>
      </c>
      <c r="N4307">
        <f t="shared" si="3124"/>
        <v>0</v>
      </c>
      <c r="O4307" t="str">
        <f t="shared" si="3125"/>
        <v>GTX</v>
      </c>
      <c r="P4307">
        <f t="shared" si="3126"/>
        <v>550</v>
      </c>
      <c r="Q4307" t="str">
        <f t="shared" si="3127"/>
        <v>Melvin Marxen</v>
      </c>
      <c r="R4307" t="str">
        <f t="shared" si="3128"/>
        <v>Central</v>
      </c>
    </row>
    <row r="4308" spans="1:18">
      <c r="A4308" t="s">
        <v>4472</v>
      </c>
      <c r="B4308" t="s">
        <v>39</v>
      </c>
      <c r="C4308" t="s">
        <v>56</v>
      </c>
      <c r="D4308" t="s">
        <v>231</v>
      </c>
      <c r="E4308" t="s">
        <v>50</v>
      </c>
      <c r="F4308" s="1">
        <v>42968</v>
      </c>
      <c r="G4308" s="1">
        <v>43047</v>
      </c>
      <c r="H4308">
        <v>58</v>
      </c>
      <c r="I4308" t="str">
        <f>VLOOKUP(pipeline!D4308,account,2,FALSE)</f>
        <v>technolgy</v>
      </c>
      <c r="J4308">
        <f t="shared" ref="J4308:J4318" si="3129">VLOOKUP(D4308,account,3,FALSE)</f>
        <v>2010</v>
      </c>
      <c r="K4308">
        <f t="shared" ref="K4308:K4318" si="3130">VLOOKUP(D4308,account,4,FALSE)</f>
        <v>587.72</v>
      </c>
      <c r="L4308">
        <f t="shared" ref="L4308:L4318" si="3131">VLOOKUP(D4308,account,5,FALSE)</f>
        <v>1501</v>
      </c>
      <c r="M4308" t="str">
        <f t="shared" ref="M4308:M4318" si="3132">VLOOKUP(D4308,account,6,FALSE)</f>
        <v>United States</v>
      </c>
      <c r="N4308">
        <f t="shared" ref="N4308:N4318" si="3133">VLOOKUP(D4308,accounts,7,FALSE)</f>
        <v>0</v>
      </c>
      <c r="O4308" t="str">
        <f t="shared" ref="O4308:O4318" si="3134">VLOOKUP(C4308,products,2,FALSE)</f>
        <v>MG</v>
      </c>
      <c r="P4308">
        <f t="shared" ref="P4308:P4321" si="3135">VLOOKUP(C4308,products,3,FALSE)</f>
        <v>55</v>
      </c>
      <c r="Q4308" t="str">
        <f t="shared" ref="Q4308:Q4321" si="3136">VLOOKUP(B4308,sales,2,FALSE)</f>
        <v>Summer Sewald</v>
      </c>
      <c r="R4308" t="str">
        <f t="shared" ref="R4308:R4321" si="3137">VLOOKUP(B4308,sales,3,FALSE)</f>
        <v>West</v>
      </c>
    </row>
    <row r="4309" spans="1:18">
      <c r="A4309" t="s">
        <v>4473</v>
      </c>
      <c r="B4309" t="s">
        <v>21</v>
      </c>
      <c r="C4309" t="s">
        <v>57</v>
      </c>
      <c r="D4309" t="s">
        <v>158</v>
      </c>
      <c r="E4309" t="s">
        <v>52</v>
      </c>
      <c r="F4309" s="1">
        <v>42968</v>
      </c>
      <c r="G4309" s="1">
        <v>43056</v>
      </c>
      <c r="H4309">
        <v>0</v>
      </c>
      <c r="I4309" t="str">
        <f>VLOOKUP(pipeline!D4309,account,2,FALSE)</f>
        <v>finance</v>
      </c>
      <c r="J4309">
        <f t="shared" si="3129"/>
        <v>2006</v>
      </c>
      <c r="K4309">
        <f t="shared" si="3130"/>
        <v>1102.43</v>
      </c>
      <c r="L4309">
        <f t="shared" si="3131"/>
        <v>1759</v>
      </c>
      <c r="M4309" t="str">
        <f t="shared" si="3132"/>
        <v>United States</v>
      </c>
      <c r="N4309">
        <f t="shared" si="3133"/>
        <v>0</v>
      </c>
      <c r="O4309" t="str">
        <f t="shared" si="3134"/>
        <v>MG</v>
      </c>
      <c r="P4309">
        <f t="shared" si="3135"/>
        <v>3393</v>
      </c>
      <c r="Q4309" t="str">
        <f t="shared" si="3136"/>
        <v>Dustin Brinkmann</v>
      </c>
      <c r="R4309" t="str">
        <f t="shared" si="3137"/>
        <v>Central</v>
      </c>
    </row>
    <row r="4310" spans="1:18">
      <c r="A4310" t="s">
        <v>4474</v>
      </c>
      <c r="B4310" t="s">
        <v>21</v>
      </c>
      <c r="C4310" t="s">
        <v>55</v>
      </c>
      <c r="D4310" t="s">
        <v>442</v>
      </c>
      <c r="E4310" t="s">
        <v>50</v>
      </c>
      <c r="F4310" s="1">
        <v>42968</v>
      </c>
      <c r="G4310" s="1">
        <v>43082</v>
      </c>
      <c r="H4310">
        <v>513</v>
      </c>
      <c r="I4310" t="str">
        <f>VLOOKUP(pipeline!D4310,account,2,FALSE)</f>
        <v>retail</v>
      </c>
      <c r="J4310">
        <f t="shared" si="3129"/>
        <v>1988</v>
      </c>
      <c r="K4310">
        <f t="shared" si="3130"/>
        <v>1376.8</v>
      </c>
      <c r="L4310">
        <f t="shared" si="3131"/>
        <v>1165</v>
      </c>
      <c r="M4310" t="str">
        <f t="shared" si="3132"/>
        <v>Belgium</v>
      </c>
      <c r="N4310">
        <f t="shared" si="3133"/>
        <v>0</v>
      </c>
      <c r="O4310" t="str">
        <f t="shared" si="3134"/>
        <v>GTX</v>
      </c>
      <c r="P4310">
        <f t="shared" si="3135"/>
        <v>550</v>
      </c>
      <c r="Q4310" t="str">
        <f t="shared" si="3136"/>
        <v>Dustin Brinkmann</v>
      </c>
      <c r="R4310" t="str">
        <f t="shared" si="3137"/>
        <v>Central</v>
      </c>
    </row>
    <row r="4311" spans="1:18">
      <c r="A4311" t="s">
        <v>4475</v>
      </c>
      <c r="B4311" t="s">
        <v>15</v>
      </c>
      <c r="C4311" t="s">
        <v>58</v>
      </c>
      <c r="D4311" t="s">
        <v>621</v>
      </c>
      <c r="E4311" t="s">
        <v>52</v>
      </c>
      <c r="F4311" s="1">
        <v>42968</v>
      </c>
      <c r="G4311" s="1">
        <v>42976</v>
      </c>
      <c r="H4311">
        <v>0</v>
      </c>
      <c r="I4311" t="str">
        <f>VLOOKUP(pipeline!D4311,account,2,FALSE)</f>
        <v>services</v>
      </c>
      <c r="J4311">
        <f t="shared" si="3129"/>
        <v>1991</v>
      </c>
      <c r="K4311">
        <f t="shared" si="3130"/>
        <v>1012.72</v>
      </c>
      <c r="L4311">
        <f t="shared" si="3131"/>
        <v>3492</v>
      </c>
      <c r="M4311" t="str">
        <f t="shared" si="3132"/>
        <v>Germany</v>
      </c>
      <c r="N4311">
        <f t="shared" si="3133"/>
        <v>0</v>
      </c>
      <c r="O4311" t="str">
        <f t="shared" si="3134"/>
        <v>GTX</v>
      </c>
      <c r="P4311">
        <f t="shared" si="3135"/>
        <v>1096</v>
      </c>
      <c r="Q4311" t="str">
        <f t="shared" si="3136"/>
        <v>Celia Rouche</v>
      </c>
      <c r="R4311" t="str">
        <f t="shared" si="3137"/>
        <v>West</v>
      </c>
    </row>
    <row r="4312" spans="1:18">
      <c r="A4312" t="s">
        <v>4476</v>
      </c>
      <c r="B4312" t="s">
        <v>22</v>
      </c>
      <c r="C4312" t="s">
        <v>58</v>
      </c>
      <c r="D4312" t="s">
        <v>85</v>
      </c>
      <c r="E4312" t="s">
        <v>52</v>
      </c>
      <c r="F4312" s="1">
        <v>42968</v>
      </c>
      <c r="G4312" s="1">
        <v>43042</v>
      </c>
      <c r="H4312">
        <v>0</v>
      </c>
      <c r="I4312" t="str">
        <f>VLOOKUP(pipeline!D4312,account,2,FALSE)</f>
        <v>software</v>
      </c>
      <c r="J4312">
        <f t="shared" si="3129"/>
        <v>1998</v>
      </c>
      <c r="K4312">
        <f t="shared" si="3130"/>
        <v>2714.9</v>
      </c>
      <c r="L4312">
        <f t="shared" si="3131"/>
        <v>2641</v>
      </c>
      <c r="M4312" t="str">
        <f t="shared" si="3132"/>
        <v>United States</v>
      </c>
      <c r="N4312" t="str">
        <f t="shared" si="3133"/>
        <v>Acme Corporation</v>
      </c>
      <c r="O4312" t="str">
        <f t="shared" si="3134"/>
        <v>GTX</v>
      </c>
      <c r="P4312">
        <f t="shared" si="3135"/>
        <v>1096</v>
      </c>
      <c r="Q4312" t="str">
        <f t="shared" si="3136"/>
        <v>Dustin Brinkmann</v>
      </c>
      <c r="R4312" t="str">
        <f t="shared" si="3137"/>
        <v>Central</v>
      </c>
    </row>
    <row r="4313" spans="1:18">
      <c r="A4313" t="s">
        <v>4477</v>
      </c>
      <c r="B4313" t="s">
        <v>16</v>
      </c>
      <c r="C4313" t="s">
        <v>56</v>
      </c>
      <c r="D4313" t="s">
        <v>266</v>
      </c>
      <c r="E4313" t="s">
        <v>53</v>
      </c>
      <c r="F4313" s="1">
        <v>42968</v>
      </c>
      <c r="I4313" t="str">
        <f>VLOOKUP(pipeline!D4313,account,2,FALSE)</f>
        <v>finance</v>
      </c>
      <c r="J4313">
        <f t="shared" si="3129"/>
        <v>1993</v>
      </c>
      <c r="K4313">
        <f t="shared" si="3130"/>
        <v>7537.24</v>
      </c>
      <c r="L4313">
        <f t="shared" si="3131"/>
        <v>20293</v>
      </c>
      <c r="M4313" t="str">
        <f t="shared" si="3132"/>
        <v>United States</v>
      </c>
      <c r="N4313">
        <f t="shared" si="3133"/>
        <v>0</v>
      </c>
      <c r="O4313" t="str">
        <f t="shared" si="3134"/>
        <v>MG</v>
      </c>
      <c r="P4313">
        <f t="shared" si="3135"/>
        <v>55</v>
      </c>
      <c r="Q4313" t="str">
        <f t="shared" si="3136"/>
        <v>Celia Rouche</v>
      </c>
      <c r="R4313" t="str">
        <f t="shared" si="3137"/>
        <v>West</v>
      </c>
    </row>
    <row r="4314" spans="1:18">
      <c r="A4314" t="s">
        <v>4478</v>
      </c>
      <c r="B4314" t="s">
        <v>23</v>
      </c>
      <c r="C4314" t="s">
        <v>56</v>
      </c>
      <c r="D4314" t="s">
        <v>108</v>
      </c>
      <c r="E4314" t="s">
        <v>50</v>
      </c>
      <c r="F4314" s="1">
        <v>42968</v>
      </c>
      <c r="G4314" s="1">
        <v>42986</v>
      </c>
      <c r="H4314">
        <v>54</v>
      </c>
      <c r="I4314" t="str">
        <f>VLOOKUP(pipeline!D4314,account,2,FALSE)</f>
        <v>telecommunications</v>
      </c>
      <c r="J4314">
        <f t="shared" si="3129"/>
        <v>1988</v>
      </c>
      <c r="K4314">
        <f t="shared" si="3130"/>
        <v>5266.09</v>
      </c>
      <c r="L4314">
        <f t="shared" si="3131"/>
        <v>8595</v>
      </c>
      <c r="M4314" t="str">
        <f t="shared" si="3132"/>
        <v>United States</v>
      </c>
      <c r="N4314" t="str">
        <f t="shared" si="3133"/>
        <v>Sonron</v>
      </c>
      <c r="O4314" t="str">
        <f t="shared" si="3134"/>
        <v>MG</v>
      </c>
      <c r="P4314">
        <f t="shared" si="3135"/>
        <v>55</v>
      </c>
      <c r="Q4314" t="str">
        <f t="shared" si="3136"/>
        <v>Dustin Brinkmann</v>
      </c>
      <c r="R4314" t="str">
        <f t="shared" si="3137"/>
        <v>Central</v>
      </c>
    </row>
    <row r="4315" spans="1:18">
      <c r="A4315" t="s">
        <v>4479</v>
      </c>
      <c r="B4315" t="s">
        <v>17</v>
      </c>
      <c r="C4315" t="s">
        <v>55</v>
      </c>
      <c r="D4315" t="s">
        <v>176</v>
      </c>
      <c r="E4315" t="s">
        <v>50</v>
      </c>
      <c r="F4315" s="1">
        <v>42968</v>
      </c>
      <c r="G4315" s="1">
        <v>43092</v>
      </c>
      <c r="H4315">
        <v>547</v>
      </c>
      <c r="I4315" t="str">
        <f>VLOOKUP(pipeline!D4315,account,2,FALSE)</f>
        <v>services</v>
      </c>
      <c r="J4315">
        <f t="shared" si="3129"/>
        <v>1987</v>
      </c>
      <c r="K4315">
        <f t="shared" si="3130"/>
        <v>405.59</v>
      </c>
      <c r="L4315">
        <f t="shared" si="3131"/>
        <v>1179</v>
      </c>
      <c r="M4315" t="str">
        <f t="shared" si="3132"/>
        <v>Brazil</v>
      </c>
      <c r="N4315" t="str">
        <f t="shared" si="3133"/>
        <v>Warephase</v>
      </c>
      <c r="O4315" t="str">
        <f t="shared" si="3134"/>
        <v>GTX</v>
      </c>
      <c r="P4315">
        <f t="shared" si="3135"/>
        <v>550</v>
      </c>
      <c r="Q4315" t="str">
        <f t="shared" si="3136"/>
        <v>Celia Rouche</v>
      </c>
      <c r="R4315" t="str">
        <f t="shared" si="3137"/>
        <v>West</v>
      </c>
    </row>
    <row r="4316" spans="1:18">
      <c r="A4316" t="s">
        <v>4480</v>
      </c>
      <c r="B4316" t="s">
        <v>10</v>
      </c>
      <c r="C4316" t="s">
        <v>57</v>
      </c>
      <c r="D4316" t="s">
        <v>277</v>
      </c>
      <c r="E4316" t="s">
        <v>52</v>
      </c>
      <c r="F4316" s="1">
        <v>42968</v>
      </c>
      <c r="G4316" s="1">
        <v>43077</v>
      </c>
      <c r="H4316">
        <v>0</v>
      </c>
      <c r="I4316" t="str">
        <f>VLOOKUP(pipeline!D4316,account,2,FALSE)</f>
        <v>retail</v>
      </c>
      <c r="J4316">
        <f t="shared" si="3129"/>
        <v>2005</v>
      </c>
      <c r="K4316">
        <f t="shared" si="3130"/>
        <v>2261.05</v>
      </c>
      <c r="L4316">
        <f t="shared" si="3131"/>
        <v>3851</v>
      </c>
      <c r="M4316" t="str">
        <f t="shared" si="3132"/>
        <v>United States</v>
      </c>
      <c r="N4316">
        <f t="shared" si="3133"/>
        <v>0</v>
      </c>
      <c r="O4316" t="str">
        <f t="shared" si="3134"/>
        <v>MG</v>
      </c>
      <c r="P4316">
        <f t="shared" si="3135"/>
        <v>3393</v>
      </c>
      <c r="Q4316" t="str">
        <f t="shared" si="3136"/>
        <v>Cara Losch</v>
      </c>
      <c r="R4316" t="str">
        <f t="shared" si="3137"/>
        <v>East</v>
      </c>
    </row>
    <row r="4317" spans="1:18">
      <c r="A4317" t="s">
        <v>4481</v>
      </c>
      <c r="B4317" t="s">
        <v>10</v>
      </c>
      <c r="C4317" t="s">
        <v>55</v>
      </c>
      <c r="D4317" t="s">
        <v>121</v>
      </c>
      <c r="E4317" t="s">
        <v>50</v>
      </c>
      <c r="F4317" s="1">
        <v>42968</v>
      </c>
      <c r="G4317" s="1">
        <v>42973</v>
      </c>
      <c r="H4317">
        <v>592</v>
      </c>
      <c r="I4317" t="str">
        <f>VLOOKUP(pipeline!D4317,account,2,FALSE)</f>
        <v>retail</v>
      </c>
      <c r="J4317">
        <f t="shared" si="3129"/>
        <v>1995</v>
      </c>
      <c r="K4317">
        <f t="shared" si="3130"/>
        <v>5158.71</v>
      </c>
      <c r="L4317">
        <f t="shared" si="3131"/>
        <v>17479</v>
      </c>
      <c r="M4317" t="str">
        <f t="shared" si="3132"/>
        <v>Japan</v>
      </c>
      <c r="N4317">
        <f t="shared" si="3133"/>
        <v>0</v>
      </c>
      <c r="O4317" t="str">
        <f t="shared" si="3134"/>
        <v>GTX</v>
      </c>
      <c r="P4317">
        <f t="shared" si="3135"/>
        <v>550</v>
      </c>
      <c r="Q4317" t="str">
        <f t="shared" si="3136"/>
        <v>Cara Losch</v>
      </c>
      <c r="R4317" t="str">
        <f t="shared" si="3137"/>
        <v>East</v>
      </c>
    </row>
    <row r="4318" spans="1:18">
      <c r="A4318" t="s">
        <v>4482</v>
      </c>
      <c r="B4318" t="s">
        <v>11</v>
      </c>
      <c r="C4318" t="s">
        <v>57</v>
      </c>
      <c r="D4318" t="s">
        <v>136</v>
      </c>
      <c r="E4318" t="s">
        <v>52</v>
      </c>
      <c r="F4318" s="1">
        <v>42968</v>
      </c>
      <c r="G4318" s="1">
        <v>43080</v>
      </c>
      <c r="H4318">
        <v>0</v>
      </c>
      <c r="I4318" t="str">
        <f>VLOOKUP(pipeline!D4318,account,2,FALSE)</f>
        <v>medical</v>
      </c>
      <c r="J4318">
        <f t="shared" si="3129"/>
        <v>1996</v>
      </c>
      <c r="K4318">
        <f t="shared" si="3130"/>
        <v>439.21</v>
      </c>
      <c r="L4318">
        <f t="shared" si="3131"/>
        <v>792</v>
      </c>
      <c r="M4318" t="str">
        <f t="shared" si="3132"/>
        <v>United States</v>
      </c>
      <c r="N4318">
        <f t="shared" si="3133"/>
        <v>0</v>
      </c>
      <c r="O4318" t="str">
        <f t="shared" si="3134"/>
        <v>MG</v>
      </c>
      <c r="P4318">
        <f t="shared" si="3135"/>
        <v>3393</v>
      </c>
      <c r="Q4318" t="str">
        <f t="shared" si="3136"/>
        <v>Cara Losch</v>
      </c>
      <c r="R4318" t="str">
        <f t="shared" si="3137"/>
        <v>East</v>
      </c>
    </row>
    <row r="4319" spans="1:18">
      <c r="A4319" t="s">
        <v>4483</v>
      </c>
      <c r="B4319" t="s">
        <v>32</v>
      </c>
      <c r="C4319" t="s">
        <v>57</v>
      </c>
      <c r="D4319" t="s">
        <v>121</v>
      </c>
      <c r="E4319" t="s">
        <v>52</v>
      </c>
      <c r="F4319" s="1">
        <v>42969</v>
      </c>
      <c r="G4319" s="1">
        <v>43074</v>
      </c>
      <c r="H4319">
        <v>0</v>
      </c>
      <c r="I4319" t="str">
        <f>VLOOKUP(pipeline!D4319,account,2,FALSE)</f>
        <v>retail</v>
      </c>
      <c r="J4319">
        <f t="shared" ref="J4319:J4329" si="3138">VLOOKUP(D4319,account,3,FALSE)</f>
        <v>1995</v>
      </c>
      <c r="K4319">
        <f t="shared" ref="K4319:K4329" si="3139">VLOOKUP(D4319,account,4,FALSE)</f>
        <v>5158.71</v>
      </c>
      <c r="L4319">
        <f t="shared" ref="L4319:L4329" si="3140">VLOOKUP(D4319,account,5,FALSE)</f>
        <v>17479</v>
      </c>
      <c r="M4319" t="str">
        <f t="shared" ref="M4319:M4329" si="3141">VLOOKUP(D4319,account,6,FALSE)</f>
        <v>Japan</v>
      </c>
      <c r="N4319">
        <f t="shared" ref="N4319:N4329" si="3142">VLOOKUP(D4319,accounts,7,FALSE)</f>
        <v>0</v>
      </c>
      <c r="O4319" t="str">
        <f t="shared" ref="O4319:O4329" si="3143">VLOOKUP(C4319,products,2,FALSE)</f>
        <v>MG</v>
      </c>
      <c r="P4319">
        <f t="shared" si="3135"/>
        <v>3393</v>
      </c>
      <c r="Q4319" t="str">
        <f t="shared" si="3136"/>
        <v>Rocco Neubert</v>
      </c>
      <c r="R4319" t="str">
        <f t="shared" si="3137"/>
        <v>East</v>
      </c>
    </row>
    <row r="4320" spans="1:18">
      <c r="A4320" t="s">
        <v>4484</v>
      </c>
      <c r="B4320" t="s">
        <v>7</v>
      </c>
      <c r="C4320" t="s">
        <v>59</v>
      </c>
      <c r="D4320" t="s">
        <v>136</v>
      </c>
      <c r="E4320" t="s">
        <v>50</v>
      </c>
      <c r="F4320" s="1">
        <v>42969</v>
      </c>
      <c r="G4320" s="1">
        <v>43045</v>
      </c>
      <c r="H4320">
        <v>5529</v>
      </c>
      <c r="I4320" t="str">
        <f>VLOOKUP(pipeline!D4320,account,2,FALSE)</f>
        <v>medical</v>
      </c>
      <c r="J4320">
        <f t="shared" si="3138"/>
        <v>1996</v>
      </c>
      <c r="K4320">
        <f t="shared" si="3139"/>
        <v>439.21</v>
      </c>
      <c r="L4320">
        <f t="shared" si="3140"/>
        <v>792</v>
      </c>
      <c r="M4320" t="str">
        <f t="shared" si="3141"/>
        <v>United States</v>
      </c>
      <c r="N4320">
        <f t="shared" si="3142"/>
        <v>0</v>
      </c>
      <c r="O4320" t="str">
        <f t="shared" si="3143"/>
        <v>GTX</v>
      </c>
      <c r="P4320">
        <f t="shared" si="3135"/>
        <v>5482</v>
      </c>
      <c r="Q4320" t="str">
        <f t="shared" si="3136"/>
        <v>Cara Losch</v>
      </c>
      <c r="R4320" t="str">
        <f t="shared" si="3137"/>
        <v>East</v>
      </c>
    </row>
    <row r="4321" spans="1:18">
      <c r="A4321" t="s">
        <v>4485</v>
      </c>
      <c r="B4321" t="s">
        <v>34</v>
      </c>
      <c r="C4321" t="s">
        <v>55</v>
      </c>
      <c r="D4321" t="s">
        <v>200</v>
      </c>
      <c r="E4321" t="s">
        <v>52</v>
      </c>
      <c r="F4321" s="1">
        <v>42969</v>
      </c>
      <c r="G4321" s="1">
        <v>42979</v>
      </c>
      <c r="H4321">
        <v>0</v>
      </c>
      <c r="I4321" t="str">
        <f>VLOOKUP(pipeline!D4321,account,2,FALSE)</f>
        <v>finance</v>
      </c>
      <c r="J4321">
        <f t="shared" si="3138"/>
        <v>1998</v>
      </c>
      <c r="K4321">
        <f t="shared" si="3139"/>
        <v>2022.14</v>
      </c>
      <c r="L4321">
        <f t="shared" si="3140"/>
        <v>5113</v>
      </c>
      <c r="M4321" t="str">
        <f t="shared" si="3141"/>
        <v>United States</v>
      </c>
      <c r="N4321">
        <f t="shared" si="3142"/>
        <v>0</v>
      </c>
      <c r="O4321" t="str">
        <f t="shared" si="3143"/>
        <v>GTX</v>
      </c>
      <c r="P4321">
        <f t="shared" si="3135"/>
        <v>550</v>
      </c>
      <c r="Q4321" t="str">
        <f t="shared" si="3136"/>
        <v>Rocco Neubert</v>
      </c>
      <c r="R4321" t="str">
        <f t="shared" si="3137"/>
        <v>East</v>
      </c>
    </row>
    <row r="4322" spans="1:18">
      <c r="A4322" t="s">
        <v>4486</v>
      </c>
      <c r="B4322" t="s">
        <v>37</v>
      </c>
      <c r="C4322" t="s">
        <v>55</v>
      </c>
      <c r="D4322" t="s">
        <v>134</v>
      </c>
      <c r="E4322" t="s">
        <v>50</v>
      </c>
      <c r="F4322" s="1">
        <v>42969</v>
      </c>
      <c r="G4322" s="1">
        <v>43089</v>
      </c>
      <c r="H4322">
        <v>476</v>
      </c>
      <c r="I4322" t="str">
        <f>VLOOKUP(pipeline!D4322,account,2,FALSE)</f>
        <v>services</v>
      </c>
      <c r="J4322">
        <f t="shared" si="3138"/>
        <v>2003</v>
      </c>
      <c r="K4322">
        <f t="shared" si="3139"/>
        <v>692.19</v>
      </c>
      <c r="L4322">
        <f t="shared" si="3140"/>
        <v>1922</v>
      </c>
      <c r="M4322" t="str">
        <f t="shared" si="3141"/>
        <v>United States</v>
      </c>
      <c r="N4322">
        <f t="shared" si="3142"/>
        <v>0</v>
      </c>
      <c r="O4322" t="str">
        <f t="shared" si="3143"/>
        <v>GTX</v>
      </c>
      <c r="P4322">
        <f t="shared" ref="P4322:P4329" si="3144">VLOOKUP(C4322,products,3,FALSE)</f>
        <v>550</v>
      </c>
      <c r="Q4322" t="str">
        <f t="shared" ref="Q4322:Q4329" si="3145">VLOOKUP(B4322,sales,2,FALSE)</f>
        <v>Summer Sewald</v>
      </c>
      <c r="R4322" t="str">
        <f t="shared" ref="R4322:R4329" si="3146">VLOOKUP(B4322,sales,3,FALSE)</f>
        <v>West</v>
      </c>
    </row>
    <row r="4323" spans="1:18">
      <c r="A4323" t="s">
        <v>4487</v>
      </c>
      <c r="B4323" t="s">
        <v>15</v>
      </c>
      <c r="C4323" t="s">
        <v>56</v>
      </c>
      <c r="D4323" t="s">
        <v>303</v>
      </c>
      <c r="E4323" t="s">
        <v>50</v>
      </c>
      <c r="F4323" s="1">
        <v>42969</v>
      </c>
      <c r="G4323" s="1">
        <v>43057</v>
      </c>
      <c r="H4323">
        <v>56</v>
      </c>
      <c r="I4323" t="str">
        <f>VLOOKUP(pipeline!D4323,account,2,FALSE)</f>
        <v>software</v>
      </c>
      <c r="J4323">
        <f t="shared" si="3138"/>
        <v>2013</v>
      </c>
      <c r="K4323">
        <f t="shared" si="3139"/>
        <v>98.79</v>
      </c>
      <c r="L4323">
        <f t="shared" si="3140"/>
        <v>96</v>
      </c>
      <c r="M4323" t="str">
        <f t="shared" si="3141"/>
        <v>United States</v>
      </c>
      <c r="N4323" t="str">
        <f t="shared" si="3142"/>
        <v>Bubba Gump</v>
      </c>
      <c r="O4323" t="str">
        <f t="shared" si="3143"/>
        <v>MG</v>
      </c>
      <c r="P4323">
        <f t="shared" si="3144"/>
        <v>55</v>
      </c>
      <c r="Q4323" t="str">
        <f t="shared" si="3145"/>
        <v>Celia Rouche</v>
      </c>
      <c r="R4323" t="str">
        <f t="shared" si="3146"/>
        <v>West</v>
      </c>
    </row>
    <row r="4324" spans="1:18">
      <c r="A4324" t="s">
        <v>4488</v>
      </c>
      <c r="B4324" t="s">
        <v>28</v>
      </c>
      <c r="C4324" t="s">
        <v>59</v>
      </c>
      <c r="D4324" t="s">
        <v>290</v>
      </c>
      <c r="E4324" t="s">
        <v>52</v>
      </c>
      <c r="F4324" s="1">
        <v>42969</v>
      </c>
      <c r="G4324" s="1">
        <v>42978</v>
      </c>
      <c r="H4324">
        <v>0</v>
      </c>
      <c r="I4324" t="str">
        <f>VLOOKUP(pipeline!D4324,account,2,FALSE)</f>
        <v>medical</v>
      </c>
      <c r="J4324">
        <f t="shared" si="3138"/>
        <v>2002</v>
      </c>
      <c r="K4324">
        <f t="shared" si="3139"/>
        <v>3178.24</v>
      </c>
      <c r="L4324">
        <f t="shared" si="3140"/>
        <v>4540</v>
      </c>
      <c r="M4324" t="str">
        <f t="shared" si="3141"/>
        <v>United States</v>
      </c>
      <c r="N4324">
        <f t="shared" si="3142"/>
        <v>0</v>
      </c>
      <c r="O4324" t="str">
        <f t="shared" si="3143"/>
        <v>GTX</v>
      </c>
      <c r="P4324">
        <f t="shared" si="3144"/>
        <v>5482</v>
      </c>
      <c r="Q4324" t="str">
        <f t="shared" si="3145"/>
        <v>Melvin Marxen</v>
      </c>
      <c r="R4324" t="str">
        <f t="shared" si="3146"/>
        <v>Central</v>
      </c>
    </row>
    <row r="4325" spans="1:18">
      <c r="A4325" t="s">
        <v>4489</v>
      </c>
      <c r="B4325" t="s">
        <v>40</v>
      </c>
      <c r="C4325" t="s">
        <v>58</v>
      </c>
      <c r="D4325" t="s">
        <v>210</v>
      </c>
      <c r="E4325" t="s">
        <v>52</v>
      </c>
      <c r="F4325" s="1">
        <v>42969</v>
      </c>
      <c r="G4325" s="1">
        <v>43070</v>
      </c>
      <c r="H4325">
        <v>0</v>
      </c>
      <c r="I4325" t="str">
        <f>VLOOKUP(pipeline!D4325,account,2,FALSE)</f>
        <v>technolgy</v>
      </c>
      <c r="J4325">
        <f t="shared" si="3138"/>
        <v>1980</v>
      </c>
      <c r="K4325">
        <f t="shared" si="3139"/>
        <v>7708.38</v>
      </c>
      <c r="L4325">
        <f t="shared" si="3140"/>
        <v>13756</v>
      </c>
      <c r="M4325" t="str">
        <f t="shared" si="3141"/>
        <v>United States</v>
      </c>
      <c r="N4325">
        <f t="shared" si="3142"/>
        <v>0</v>
      </c>
      <c r="O4325" t="str">
        <f t="shared" si="3143"/>
        <v>GTX</v>
      </c>
      <c r="P4325">
        <f t="shared" si="3144"/>
        <v>1096</v>
      </c>
      <c r="Q4325" t="str">
        <f t="shared" si="3145"/>
        <v>Summer Sewald</v>
      </c>
      <c r="R4325" t="str">
        <f t="shared" si="3146"/>
        <v>West</v>
      </c>
    </row>
    <row r="4326" spans="1:18">
      <c r="A4326" t="s">
        <v>4490</v>
      </c>
      <c r="B4326" t="s">
        <v>40</v>
      </c>
      <c r="C4326" t="s">
        <v>55</v>
      </c>
      <c r="D4326" t="s">
        <v>273</v>
      </c>
      <c r="E4326" t="s">
        <v>50</v>
      </c>
      <c r="F4326" s="1">
        <v>42969</v>
      </c>
      <c r="G4326" s="1">
        <v>43069</v>
      </c>
      <c r="H4326">
        <v>601</v>
      </c>
      <c r="I4326" t="str">
        <f>VLOOKUP(pipeline!D4326,account,2,FALSE)</f>
        <v>retail</v>
      </c>
      <c r="J4326">
        <f t="shared" si="3138"/>
        <v>1996</v>
      </c>
      <c r="K4326">
        <f t="shared" si="3139"/>
        <v>2214.94</v>
      </c>
      <c r="L4326">
        <f t="shared" si="3140"/>
        <v>5374</v>
      </c>
      <c r="M4326" t="str">
        <f t="shared" si="3141"/>
        <v>United States</v>
      </c>
      <c r="N4326">
        <f t="shared" si="3142"/>
        <v>0</v>
      </c>
      <c r="O4326" t="str">
        <f t="shared" si="3143"/>
        <v>GTX</v>
      </c>
      <c r="P4326">
        <f t="shared" si="3144"/>
        <v>550</v>
      </c>
      <c r="Q4326" t="str">
        <f t="shared" si="3145"/>
        <v>Summer Sewald</v>
      </c>
      <c r="R4326" t="str">
        <f t="shared" si="3146"/>
        <v>West</v>
      </c>
    </row>
    <row r="4327" spans="1:18">
      <c r="A4327" t="s">
        <v>4491</v>
      </c>
      <c r="B4327" t="s">
        <v>40</v>
      </c>
      <c r="C4327" t="s">
        <v>58</v>
      </c>
      <c r="D4327" t="s">
        <v>231</v>
      </c>
      <c r="E4327" t="s">
        <v>50</v>
      </c>
      <c r="F4327" s="1">
        <v>42969</v>
      </c>
      <c r="G4327" s="1">
        <v>43097</v>
      </c>
      <c r="H4327">
        <v>1005</v>
      </c>
      <c r="I4327" t="str">
        <f>VLOOKUP(pipeline!D4327,account,2,FALSE)</f>
        <v>technolgy</v>
      </c>
      <c r="J4327">
        <f t="shared" si="3138"/>
        <v>2010</v>
      </c>
      <c r="K4327">
        <f t="shared" si="3139"/>
        <v>587.72</v>
      </c>
      <c r="L4327">
        <f t="shared" si="3140"/>
        <v>1501</v>
      </c>
      <c r="M4327" t="str">
        <f t="shared" si="3141"/>
        <v>United States</v>
      </c>
      <c r="N4327">
        <f t="shared" si="3142"/>
        <v>0</v>
      </c>
      <c r="O4327" t="str">
        <f t="shared" si="3143"/>
        <v>GTX</v>
      </c>
      <c r="P4327">
        <f t="shared" si="3144"/>
        <v>1096</v>
      </c>
      <c r="Q4327" t="str">
        <f t="shared" si="3145"/>
        <v>Summer Sewald</v>
      </c>
      <c r="R4327" t="str">
        <f t="shared" si="3146"/>
        <v>West</v>
      </c>
    </row>
    <row r="4328" spans="1:18">
      <c r="A4328" t="s">
        <v>4492</v>
      </c>
      <c r="B4328" t="s">
        <v>22</v>
      </c>
      <c r="C4328" t="s">
        <v>59</v>
      </c>
      <c r="D4328" t="s">
        <v>117</v>
      </c>
      <c r="E4328" t="s">
        <v>50</v>
      </c>
      <c r="F4328" s="1">
        <v>42969</v>
      </c>
      <c r="G4328" s="1">
        <v>43050</v>
      </c>
      <c r="H4328">
        <v>4731</v>
      </c>
      <c r="I4328" t="str">
        <f>VLOOKUP(pipeline!D4328,account,2,FALSE)</f>
        <v>services</v>
      </c>
      <c r="J4328">
        <f t="shared" si="3138"/>
        <v>1997</v>
      </c>
      <c r="K4328">
        <f t="shared" si="3139"/>
        <v>2041.73</v>
      </c>
      <c r="L4328">
        <f t="shared" si="3140"/>
        <v>5276</v>
      </c>
      <c r="M4328" t="str">
        <f t="shared" si="3141"/>
        <v>United States</v>
      </c>
      <c r="N4328">
        <f t="shared" si="3142"/>
        <v>0</v>
      </c>
      <c r="O4328" t="str">
        <f t="shared" si="3143"/>
        <v>GTX</v>
      </c>
      <c r="P4328">
        <f t="shared" si="3144"/>
        <v>5482</v>
      </c>
      <c r="Q4328" t="str">
        <f t="shared" si="3145"/>
        <v>Dustin Brinkmann</v>
      </c>
      <c r="R4328" t="str">
        <f t="shared" si="3146"/>
        <v>Central</v>
      </c>
    </row>
    <row r="4329" spans="1:18">
      <c r="A4329" t="s">
        <v>4493</v>
      </c>
      <c r="B4329" t="s">
        <v>35</v>
      </c>
      <c r="C4329" t="s">
        <v>59</v>
      </c>
      <c r="D4329" t="s">
        <v>203</v>
      </c>
      <c r="E4329" t="s">
        <v>52</v>
      </c>
      <c r="F4329" s="1">
        <v>42969</v>
      </c>
      <c r="G4329" s="1">
        <v>43049</v>
      </c>
      <c r="H4329">
        <v>0</v>
      </c>
      <c r="I4329" t="str">
        <f>VLOOKUP(pipeline!D4329,account,2,FALSE)</f>
        <v>software</v>
      </c>
      <c r="J4329">
        <f t="shared" si="3138"/>
        <v>2002</v>
      </c>
      <c r="K4329">
        <f t="shared" si="3139"/>
        <v>987.39</v>
      </c>
      <c r="L4329">
        <f t="shared" si="3140"/>
        <v>2253</v>
      </c>
      <c r="M4329" t="str">
        <f t="shared" si="3141"/>
        <v>United States</v>
      </c>
      <c r="N4329">
        <f t="shared" si="3142"/>
        <v>0</v>
      </c>
      <c r="O4329" t="str">
        <f t="shared" si="3143"/>
        <v>GTX</v>
      </c>
      <c r="P4329">
        <f t="shared" si="3144"/>
        <v>5482</v>
      </c>
      <c r="Q4329" t="str">
        <f t="shared" si="3145"/>
        <v>Rocco Neubert</v>
      </c>
      <c r="R4329" t="str">
        <f t="shared" si="3146"/>
        <v>East</v>
      </c>
    </row>
    <row r="4330" spans="1:18">
      <c r="A4330" t="s">
        <v>4494</v>
      </c>
      <c r="B4330" t="s">
        <v>11</v>
      </c>
      <c r="C4330" t="s">
        <v>57</v>
      </c>
      <c r="D4330" t="s">
        <v>136</v>
      </c>
      <c r="E4330" t="s">
        <v>50</v>
      </c>
      <c r="F4330" s="1">
        <v>42969</v>
      </c>
      <c r="G4330" s="1">
        <v>43091</v>
      </c>
      <c r="H4330">
        <v>2994</v>
      </c>
      <c r="I4330" t="str">
        <f>VLOOKUP(pipeline!D4330,account,2,FALSE)</f>
        <v>medical</v>
      </c>
      <c r="J4330">
        <f>VLOOKUP(D4330,account,3,FALSE)</f>
        <v>1996</v>
      </c>
      <c r="K4330">
        <f>VLOOKUP(D4330,account,4,FALSE)</f>
        <v>439.21</v>
      </c>
      <c r="L4330">
        <f>VLOOKUP(D4330,account,5,FALSE)</f>
        <v>792</v>
      </c>
      <c r="M4330" t="str">
        <f>VLOOKUP(D4330,account,6,FALSE)</f>
        <v>United States</v>
      </c>
      <c r="N4330">
        <f>VLOOKUP(D4330,accounts,7,FALSE)</f>
        <v>0</v>
      </c>
      <c r="O4330" t="str">
        <f>VLOOKUP(C4330,products,2,FALSE)</f>
        <v>MG</v>
      </c>
      <c r="P4330">
        <f t="shared" ref="P4330:P4341" si="3147">VLOOKUP(C4330,products,3,FALSE)</f>
        <v>3393</v>
      </c>
      <c r="Q4330" t="str">
        <f t="shared" ref="Q4330:Q4341" si="3148">VLOOKUP(B4330,sales,2,FALSE)</f>
        <v>Cara Losch</v>
      </c>
      <c r="R4330" t="str">
        <f t="shared" ref="R4330:R4341" si="3149">VLOOKUP(B4330,sales,3,FALSE)</f>
        <v>East</v>
      </c>
    </row>
    <row r="4331" spans="1:18">
      <c r="A4331" t="s">
        <v>4495</v>
      </c>
      <c r="B4331" t="s">
        <v>19</v>
      </c>
      <c r="C4331" t="s">
        <v>57</v>
      </c>
      <c r="D4331" t="s">
        <v>241</v>
      </c>
      <c r="E4331" t="s">
        <v>52</v>
      </c>
      <c r="F4331" s="1">
        <v>42970</v>
      </c>
      <c r="G4331" s="1">
        <v>43047</v>
      </c>
      <c r="H4331">
        <v>0</v>
      </c>
      <c r="I4331" t="str">
        <f>VLOOKUP(pipeline!D4331,account,2,FALSE)</f>
        <v>finance</v>
      </c>
      <c r="J4331">
        <f>VLOOKUP(D4331,account,3,FALSE)</f>
        <v>1991</v>
      </c>
      <c r="K4331">
        <f>VLOOKUP(D4331,account,4,FALSE)</f>
        <v>2819.5</v>
      </c>
      <c r="L4331">
        <f>VLOOKUP(D4331,account,5,FALSE)</f>
        <v>7227</v>
      </c>
      <c r="M4331" t="str">
        <f>VLOOKUP(D4331,account,6,FALSE)</f>
        <v>United States</v>
      </c>
      <c r="N4331" t="str">
        <f>VLOOKUP(D4331,accounts,7,FALSE)</f>
        <v>Golddex</v>
      </c>
      <c r="O4331" t="str">
        <f>VLOOKUP(C4331,products,2,FALSE)</f>
        <v>MG</v>
      </c>
      <c r="P4331">
        <f t="shared" si="3147"/>
        <v>3393</v>
      </c>
      <c r="Q4331" t="str">
        <f t="shared" si="3148"/>
        <v>Dustin Brinkmann</v>
      </c>
      <c r="R4331" t="str">
        <f t="shared" si="3149"/>
        <v>Central</v>
      </c>
    </row>
    <row r="4332" spans="1:18">
      <c r="A4332" t="s">
        <v>4496</v>
      </c>
      <c r="B4332" t="s">
        <v>19</v>
      </c>
      <c r="C4332" t="s">
        <v>56</v>
      </c>
      <c r="D4332" t="s">
        <v>226</v>
      </c>
      <c r="E4332" t="s">
        <v>50</v>
      </c>
      <c r="F4332" s="1">
        <v>42970</v>
      </c>
      <c r="G4332" s="1">
        <v>43053</v>
      </c>
      <c r="H4332">
        <v>58</v>
      </c>
      <c r="I4332" t="str">
        <f>VLOOKUP(pipeline!D4332,account,2,FALSE)</f>
        <v>medical</v>
      </c>
      <c r="J4332">
        <f>VLOOKUP(D4332,account,3,FALSE)</f>
        <v>2017</v>
      </c>
      <c r="K4332">
        <f>VLOOKUP(D4332,account,4,FALSE)</f>
        <v>4.54</v>
      </c>
      <c r="L4332">
        <f>VLOOKUP(D4332,account,5,FALSE)</f>
        <v>9</v>
      </c>
      <c r="M4332" t="str">
        <f>VLOOKUP(D4332,account,6,FALSE)</f>
        <v>United States</v>
      </c>
      <c r="N4332">
        <f>VLOOKUP(D4332,accounts,7,FALSE)</f>
        <v>0</v>
      </c>
      <c r="O4332" t="str">
        <f>VLOOKUP(C4332,products,2,FALSE)</f>
        <v>MG</v>
      </c>
      <c r="P4332">
        <f t="shared" si="3147"/>
        <v>55</v>
      </c>
      <c r="Q4332" t="str">
        <f t="shared" si="3148"/>
        <v>Dustin Brinkmann</v>
      </c>
      <c r="R4332" t="str">
        <f t="shared" si="3149"/>
        <v>Central</v>
      </c>
    </row>
    <row r="4333" spans="1:18">
      <c r="A4333" t="s">
        <v>4497</v>
      </c>
      <c r="B4333" t="s">
        <v>20</v>
      </c>
      <c r="C4333" t="s">
        <v>58</v>
      </c>
      <c r="D4333" t="s">
        <v>297</v>
      </c>
      <c r="E4333" t="s">
        <v>50</v>
      </c>
      <c r="F4333" s="1">
        <v>42970</v>
      </c>
      <c r="G4333" s="1">
        <v>43052</v>
      </c>
      <c r="H4333">
        <v>1074</v>
      </c>
      <c r="I4333" t="str">
        <f>VLOOKUP(pipeline!D4333,account,2,FALSE)</f>
        <v>medical</v>
      </c>
      <c r="J4333">
        <f>VLOOKUP(D4333,account,3,FALSE)</f>
        <v>1986</v>
      </c>
      <c r="K4333">
        <f>VLOOKUP(D4333,account,4,FALSE)</f>
        <v>647.18</v>
      </c>
      <c r="L4333">
        <f>VLOOKUP(D4333,account,5,FALSE)</f>
        <v>1185</v>
      </c>
      <c r="M4333" t="str">
        <f>VLOOKUP(D4333,account,6,FALSE)</f>
        <v>Kenya</v>
      </c>
      <c r="N4333">
        <f>VLOOKUP(D4333,accounts,7,FALSE)</f>
        <v>0</v>
      </c>
      <c r="O4333" t="str">
        <f>VLOOKUP(C4333,products,2,FALSE)</f>
        <v>GTX</v>
      </c>
      <c r="P4333">
        <f t="shared" si="3147"/>
        <v>1096</v>
      </c>
      <c r="Q4333" t="str">
        <f t="shared" si="3148"/>
        <v>Dustin Brinkmann</v>
      </c>
      <c r="R4333" t="str">
        <f t="shared" si="3149"/>
        <v>Central</v>
      </c>
    </row>
    <row r="4334" spans="1:18">
      <c r="A4334" t="s">
        <v>4498</v>
      </c>
      <c r="B4334" t="s">
        <v>20</v>
      </c>
      <c r="C4334" t="s">
        <v>56</v>
      </c>
      <c r="D4334" t="s">
        <v>290</v>
      </c>
      <c r="E4334" t="s">
        <v>50</v>
      </c>
      <c r="F4334" s="1">
        <v>42970</v>
      </c>
      <c r="G4334" s="1">
        <v>42973</v>
      </c>
      <c r="H4334">
        <v>54</v>
      </c>
      <c r="I4334" t="str">
        <f>VLOOKUP(pipeline!D4334,account,2,FALSE)</f>
        <v>medical</v>
      </c>
      <c r="J4334">
        <f>VLOOKUP(D4334,account,3,FALSE)</f>
        <v>2002</v>
      </c>
      <c r="K4334">
        <f>VLOOKUP(D4334,account,4,FALSE)</f>
        <v>3178.24</v>
      </c>
      <c r="L4334">
        <f>VLOOKUP(D4334,account,5,FALSE)</f>
        <v>4540</v>
      </c>
      <c r="M4334" t="str">
        <f>VLOOKUP(D4334,account,6,FALSE)</f>
        <v>United States</v>
      </c>
      <c r="N4334">
        <f>VLOOKUP(D4334,accounts,7,FALSE)</f>
        <v>0</v>
      </c>
      <c r="O4334" t="str">
        <f>VLOOKUP(C4334,products,2,FALSE)</f>
        <v>MG</v>
      </c>
      <c r="P4334">
        <f t="shared" si="3147"/>
        <v>55</v>
      </c>
      <c r="Q4334" t="str">
        <f t="shared" si="3148"/>
        <v>Dustin Brinkmann</v>
      </c>
      <c r="R4334" t="str">
        <f t="shared" si="3149"/>
        <v>Central</v>
      </c>
    </row>
    <row r="4335" spans="1:18">
      <c r="A4335" t="s">
        <v>4499</v>
      </c>
      <c r="B4335" t="s">
        <v>33</v>
      </c>
      <c r="C4335" t="s">
        <v>55</v>
      </c>
      <c r="D4335" t="s">
        <v>121</v>
      </c>
      <c r="E4335" t="s">
        <v>52</v>
      </c>
      <c r="F4335" s="1">
        <v>42970</v>
      </c>
      <c r="G4335" s="1">
        <v>43040</v>
      </c>
      <c r="H4335">
        <v>0</v>
      </c>
      <c r="I4335" t="str">
        <f>VLOOKUP(pipeline!D4335,account,2,FALSE)</f>
        <v>retail</v>
      </c>
      <c r="J4335">
        <f t="shared" ref="J4335:J4352" si="3150">VLOOKUP(D4335,account,3,FALSE)</f>
        <v>1995</v>
      </c>
      <c r="K4335">
        <f t="shared" ref="K4335:K4352" si="3151">VLOOKUP(D4335,account,4,FALSE)</f>
        <v>5158.71</v>
      </c>
      <c r="L4335">
        <f t="shared" ref="L4335:L4352" si="3152">VLOOKUP(D4335,account,5,FALSE)</f>
        <v>17479</v>
      </c>
      <c r="M4335" t="str">
        <f t="shared" ref="M4335:M4352" si="3153">VLOOKUP(D4335,account,6,FALSE)</f>
        <v>Japan</v>
      </c>
      <c r="N4335">
        <f t="shared" ref="N4335:N4352" si="3154">VLOOKUP(D4335,accounts,7,FALSE)</f>
        <v>0</v>
      </c>
      <c r="O4335" t="str">
        <f t="shared" ref="O4335:O4352" si="3155">VLOOKUP(C4335,products,2,FALSE)</f>
        <v>GTX</v>
      </c>
      <c r="P4335">
        <f t="shared" si="3147"/>
        <v>550</v>
      </c>
      <c r="Q4335" t="str">
        <f t="shared" si="3148"/>
        <v>Rocco Neubert</v>
      </c>
      <c r="R4335" t="str">
        <f t="shared" si="3149"/>
        <v>East</v>
      </c>
    </row>
    <row r="4336" spans="1:18">
      <c r="A4336" t="s">
        <v>4500</v>
      </c>
      <c r="B4336" t="s">
        <v>33</v>
      </c>
      <c r="C4336" t="s">
        <v>58</v>
      </c>
      <c r="D4336" t="s">
        <v>121</v>
      </c>
      <c r="E4336" t="s">
        <v>50</v>
      </c>
      <c r="F4336" s="1">
        <v>42970</v>
      </c>
      <c r="G4336" s="1">
        <v>43072</v>
      </c>
      <c r="H4336">
        <v>1054</v>
      </c>
      <c r="I4336" t="str">
        <f>VLOOKUP(pipeline!D4336,account,2,FALSE)</f>
        <v>retail</v>
      </c>
      <c r="J4336">
        <f t="shared" si="3150"/>
        <v>1995</v>
      </c>
      <c r="K4336">
        <f t="shared" si="3151"/>
        <v>5158.71</v>
      </c>
      <c r="L4336">
        <f t="shared" si="3152"/>
        <v>17479</v>
      </c>
      <c r="M4336" t="str">
        <f t="shared" si="3153"/>
        <v>Japan</v>
      </c>
      <c r="N4336">
        <f t="shared" si="3154"/>
        <v>0</v>
      </c>
      <c r="O4336" t="str">
        <f t="shared" si="3155"/>
        <v>GTX</v>
      </c>
      <c r="P4336">
        <f t="shared" si="3147"/>
        <v>1096</v>
      </c>
      <c r="Q4336" t="str">
        <f t="shared" si="3148"/>
        <v>Rocco Neubert</v>
      </c>
      <c r="R4336" t="str">
        <f t="shared" si="3149"/>
        <v>East</v>
      </c>
    </row>
    <row r="4337" spans="1:18">
      <c r="A4337" t="s">
        <v>4501</v>
      </c>
      <c r="B4337" t="s">
        <v>8</v>
      </c>
      <c r="C4337" t="s">
        <v>57</v>
      </c>
      <c r="D4337" t="s">
        <v>223</v>
      </c>
      <c r="E4337" t="s">
        <v>52</v>
      </c>
      <c r="F4337" s="1">
        <v>42970</v>
      </c>
      <c r="G4337" s="1">
        <v>43042</v>
      </c>
      <c r="H4337">
        <v>0</v>
      </c>
      <c r="I4337" t="str">
        <f>VLOOKUP(pipeline!D4337,account,2,FALSE)</f>
        <v>retail</v>
      </c>
      <c r="J4337">
        <f t="shared" si="3150"/>
        <v>2003</v>
      </c>
      <c r="K4337">
        <f t="shared" si="3151"/>
        <v>1419.98</v>
      </c>
      <c r="L4337">
        <f t="shared" si="3152"/>
        <v>4018</v>
      </c>
      <c r="M4337" t="str">
        <f t="shared" si="3153"/>
        <v>United States</v>
      </c>
      <c r="N4337">
        <f t="shared" si="3154"/>
        <v>0</v>
      </c>
      <c r="O4337" t="str">
        <f t="shared" si="3155"/>
        <v>MG</v>
      </c>
      <c r="P4337">
        <f t="shared" si="3147"/>
        <v>3393</v>
      </c>
      <c r="Q4337" t="str">
        <f t="shared" si="3148"/>
        <v>Cara Losch</v>
      </c>
      <c r="R4337" t="str">
        <f t="shared" si="3149"/>
        <v>East</v>
      </c>
    </row>
    <row r="4338" spans="1:18">
      <c r="A4338" t="s">
        <v>4502</v>
      </c>
      <c r="B4338" t="s">
        <v>37</v>
      </c>
      <c r="C4338" t="s">
        <v>55</v>
      </c>
      <c r="D4338" t="s">
        <v>282</v>
      </c>
      <c r="E4338" t="s">
        <v>50</v>
      </c>
      <c r="F4338" s="1">
        <v>42970</v>
      </c>
      <c r="G4338" s="1">
        <v>43068</v>
      </c>
      <c r="H4338">
        <v>508</v>
      </c>
      <c r="I4338" t="str">
        <f>VLOOKUP(pipeline!D4338,account,2,FALSE)</f>
        <v>medical</v>
      </c>
      <c r="J4338">
        <f t="shared" si="3150"/>
        <v>1985</v>
      </c>
      <c r="K4338">
        <f t="shared" si="3151"/>
        <v>2741.37</v>
      </c>
      <c r="L4338">
        <f t="shared" si="3152"/>
        <v>9226</v>
      </c>
      <c r="M4338" t="str">
        <f t="shared" si="3153"/>
        <v>United States</v>
      </c>
      <c r="N4338">
        <f t="shared" si="3154"/>
        <v>0</v>
      </c>
      <c r="O4338" t="str">
        <f t="shared" si="3155"/>
        <v>GTX</v>
      </c>
      <c r="P4338">
        <f t="shared" si="3147"/>
        <v>550</v>
      </c>
      <c r="Q4338" t="str">
        <f t="shared" si="3148"/>
        <v>Summer Sewald</v>
      </c>
      <c r="R4338" t="str">
        <f t="shared" si="3149"/>
        <v>West</v>
      </c>
    </row>
    <row r="4339" spans="1:18">
      <c r="A4339" t="s">
        <v>4503</v>
      </c>
      <c r="B4339" t="s">
        <v>27</v>
      </c>
      <c r="C4339" t="s">
        <v>56</v>
      </c>
      <c r="D4339" t="s">
        <v>141</v>
      </c>
      <c r="E4339" t="s">
        <v>50</v>
      </c>
      <c r="F4339" s="1">
        <v>42970</v>
      </c>
      <c r="G4339" s="1">
        <v>43058</v>
      </c>
      <c r="H4339">
        <v>57</v>
      </c>
      <c r="I4339" t="str">
        <f>VLOOKUP(pipeline!D4339,account,2,FALSE)</f>
        <v>telecommunications</v>
      </c>
      <c r="J4339">
        <f t="shared" si="3150"/>
        <v>2007</v>
      </c>
      <c r="K4339">
        <f t="shared" si="3151"/>
        <v>86.68</v>
      </c>
      <c r="L4339">
        <f t="shared" si="3152"/>
        <v>187</v>
      </c>
      <c r="M4339" t="str">
        <f t="shared" si="3153"/>
        <v>United States</v>
      </c>
      <c r="N4339" t="str">
        <f t="shared" si="3154"/>
        <v>Sonron</v>
      </c>
      <c r="O4339" t="str">
        <f t="shared" si="3155"/>
        <v>MG</v>
      </c>
      <c r="P4339">
        <f t="shared" si="3147"/>
        <v>55</v>
      </c>
      <c r="Q4339" t="str">
        <f t="shared" si="3148"/>
        <v>Melvin Marxen</v>
      </c>
      <c r="R4339" t="str">
        <f t="shared" si="3149"/>
        <v>Central</v>
      </c>
    </row>
    <row r="4340" spans="1:18">
      <c r="A4340" t="s">
        <v>4504</v>
      </c>
      <c r="B4340" t="s">
        <v>38</v>
      </c>
      <c r="C4340" t="s">
        <v>55</v>
      </c>
      <c r="D4340" t="s">
        <v>194</v>
      </c>
      <c r="E4340" t="s">
        <v>53</v>
      </c>
      <c r="F4340" s="1">
        <v>42970</v>
      </c>
      <c r="I4340" t="str">
        <f>VLOOKUP(pipeline!D4340,account,2,FALSE)</f>
        <v>medical</v>
      </c>
      <c r="J4340">
        <f t="shared" si="3150"/>
        <v>2004</v>
      </c>
      <c r="K4340">
        <f t="shared" si="3151"/>
        <v>1618.89</v>
      </c>
      <c r="L4340">
        <f t="shared" si="3152"/>
        <v>3889</v>
      </c>
      <c r="M4340" t="str">
        <f t="shared" si="3153"/>
        <v>United States</v>
      </c>
      <c r="N4340">
        <f t="shared" si="3154"/>
        <v>0</v>
      </c>
      <c r="O4340" t="str">
        <f t="shared" si="3155"/>
        <v>GTX</v>
      </c>
      <c r="P4340">
        <f t="shared" si="3147"/>
        <v>550</v>
      </c>
      <c r="Q4340" t="str">
        <f t="shared" si="3148"/>
        <v>Summer Sewald</v>
      </c>
      <c r="R4340" t="str">
        <f t="shared" si="3149"/>
        <v>West</v>
      </c>
    </row>
    <row r="4341" spans="1:18">
      <c r="A4341" t="s">
        <v>4505</v>
      </c>
      <c r="B4341" t="s">
        <v>39</v>
      </c>
      <c r="C4341" t="s">
        <v>58</v>
      </c>
      <c r="D4341" t="s">
        <v>91</v>
      </c>
      <c r="E4341" t="s">
        <v>52</v>
      </c>
      <c r="F4341" s="1">
        <v>42970</v>
      </c>
      <c r="G4341" s="1">
        <v>42991</v>
      </c>
      <c r="H4341">
        <v>0</v>
      </c>
      <c r="I4341" t="str">
        <f>VLOOKUP(pipeline!D4341,account,2,FALSE)</f>
        <v>retail</v>
      </c>
      <c r="J4341">
        <f t="shared" si="3150"/>
        <v>1989</v>
      </c>
      <c r="K4341">
        <f t="shared" si="3151"/>
        <v>1388.67</v>
      </c>
      <c r="L4341">
        <f t="shared" si="3152"/>
        <v>3583</v>
      </c>
      <c r="M4341" t="str">
        <f t="shared" si="3153"/>
        <v>United States</v>
      </c>
      <c r="N4341">
        <f t="shared" si="3154"/>
        <v>0</v>
      </c>
      <c r="O4341" t="str">
        <f t="shared" si="3155"/>
        <v>GTX</v>
      </c>
      <c r="P4341">
        <f t="shared" si="3147"/>
        <v>1096</v>
      </c>
      <c r="Q4341" t="str">
        <f t="shared" si="3148"/>
        <v>Summer Sewald</v>
      </c>
      <c r="R4341" t="str">
        <f t="shared" si="3149"/>
        <v>West</v>
      </c>
    </row>
    <row r="4342" spans="1:18">
      <c r="A4342" t="s">
        <v>4506</v>
      </c>
      <c r="B4342" t="s">
        <v>39</v>
      </c>
      <c r="C4342" t="s">
        <v>56</v>
      </c>
      <c r="D4342" t="s">
        <v>99</v>
      </c>
      <c r="E4342" t="s">
        <v>50</v>
      </c>
      <c r="F4342" s="1">
        <v>42970</v>
      </c>
      <c r="G4342" s="1">
        <v>42972</v>
      </c>
      <c r="H4342">
        <v>62</v>
      </c>
      <c r="I4342" t="str">
        <f>VLOOKUP(pipeline!D4342,account,2,FALSE)</f>
        <v>marketing</v>
      </c>
      <c r="J4342">
        <f t="shared" si="3150"/>
        <v>2008</v>
      </c>
      <c r="K4342">
        <f t="shared" si="3151"/>
        <v>894.37</v>
      </c>
      <c r="L4342">
        <f t="shared" si="3152"/>
        <v>1593</v>
      </c>
      <c r="M4342" t="str">
        <f t="shared" si="3153"/>
        <v>Poland</v>
      </c>
      <c r="N4342">
        <f t="shared" si="3154"/>
        <v>0</v>
      </c>
      <c r="O4342" t="str">
        <f t="shared" si="3155"/>
        <v>MG</v>
      </c>
      <c r="P4342">
        <f t="shared" ref="P4342:P4352" si="3156">VLOOKUP(C4342,products,3,FALSE)</f>
        <v>55</v>
      </c>
      <c r="Q4342" t="str">
        <f t="shared" ref="Q4342:Q4352" si="3157">VLOOKUP(B4342,sales,2,FALSE)</f>
        <v>Summer Sewald</v>
      </c>
      <c r="R4342" t="str">
        <f t="shared" ref="R4342:R4352" si="3158">VLOOKUP(B4342,sales,3,FALSE)</f>
        <v>West</v>
      </c>
    </row>
    <row r="4343" spans="1:18">
      <c r="A4343" t="s">
        <v>4507</v>
      </c>
      <c r="B4343" t="s">
        <v>21</v>
      </c>
      <c r="C4343" t="s">
        <v>57</v>
      </c>
      <c r="D4343" t="s">
        <v>306</v>
      </c>
      <c r="E4343" t="s">
        <v>52</v>
      </c>
      <c r="F4343" s="1">
        <v>42970</v>
      </c>
      <c r="G4343" s="1">
        <v>43046</v>
      </c>
      <c r="H4343">
        <v>0</v>
      </c>
      <c r="I4343" t="str">
        <f>VLOOKUP(pipeline!D4343,account,2,FALSE)</f>
        <v>technolgy</v>
      </c>
      <c r="J4343">
        <f t="shared" si="3150"/>
        <v>1997</v>
      </c>
      <c r="K4343">
        <f t="shared" si="3151"/>
        <v>8170.38</v>
      </c>
      <c r="L4343">
        <f t="shared" si="3152"/>
        <v>16499</v>
      </c>
      <c r="M4343" t="str">
        <f t="shared" si="3153"/>
        <v>Korea</v>
      </c>
      <c r="N4343">
        <f t="shared" si="3154"/>
        <v>0</v>
      </c>
      <c r="O4343" t="str">
        <f t="shared" si="3155"/>
        <v>MG</v>
      </c>
      <c r="P4343">
        <f t="shared" si="3156"/>
        <v>3393</v>
      </c>
      <c r="Q4343" t="str">
        <f t="shared" si="3157"/>
        <v>Dustin Brinkmann</v>
      </c>
      <c r="R4343" t="str">
        <f t="shared" si="3158"/>
        <v>Central</v>
      </c>
    </row>
    <row r="4344" spans="1:18">
      <c r="A4344" t="s">
        <v>4508</v>
      </c>
      <c r="B4344" t="s">
        <v>21</v>
      </c>
      <c r="C4344" t="s">
        <v>55</v>
      </c>
      <c r="D4344" t="s">
        <v>309</v>
      </c>
      <c r="E4344" t="s">
        <v>50</v>
      </c>
      <c r="F4344" s="1">
        <v>42970</v>
      </c>
      <c r="G4344" s="1">
        <v>43060</v>
      </c>
      <c r="H4344">
        <v>528</v>
      </c>
      <c r="I4344" t="str">
        <f>VLOOKUP(pipeline!D4344,account,2,FALSE)</f>
        <v>marketing</v>
      </c>
      <c r="J4344">
        <f t="shared" si="3150"/>
        <v>1986</v>
      </c>
      <c r="K4344">
        <f t="shared" si="3151"/>
        <v>2403.58</v>
      </c>
      <c r="L4344">
        <f t="shared" si="3152"/>
        <v>8801</v>
      </c>
      <c r="M4344" t="str">
        <f t="shared" si="3153"/>
        <v>United States</v>
      </c>
      <c r="N4344">
        <f t="shared" si="3154"/>
        <v>0</v>
      </c>
      <c r="O4344" t="str">
        <f t="shared" si="3155"/>
        <v>GTX</v>
      </c>
      <c r="P4344">
        <f t="shared" si="3156"/>
        <v>550</v>
      </c>
      <c r="Q4344" t="str">
        <f t="shared" si="3157"/>
        <v>Dustin Brinkmann</v>
      </c>
      <c r="R4344" t="str">
        <f t="shared" si="3158"/>
        <v>Central</v>
      </c>
    </row>
    <row r="4345" spans="1:18">
      <c r="A4345" t="s">
        <v>4509</v>
      </c>
      <c r="B4345" t="s">
        <v>40</v>
      </c>
      <c r="C4345" t="s">
        <v>58</v>
      </c>
      <c r="D4345" t="s">
        <v>282</v>
      </c>
      <c r="E4345" t="s">
        <v>50</v>
      </c>
      <c r="F4345" s="1">
        <v>42970</v>
      </c>
      <c r="G4345" s="1">
        <v>42974</v>
      </c>
      <c r="H4345">
        <v>993</v>
      </c>
      <c r="I4345" t="str">
        <f>VLOOKUP(pipeline!D4345,account,2,FALSE)</f>
        <v>medical</v>
      </c>
      <c r="J4345">
        <f t="shared" si="3150"/>
        <v>1985</v>
      </c>
      <c r="K4345">
        <f t="shared" si="3151"/>
        <v>2741.37</v>
      </c>
      <c r="L4345">
        <f t="shared" si="3152"/>
        <v>9226</v>
      </c>
      <c r="M4345" t="str">
        <f t="shared" si="3153"/>
        <v>United States</v>
      </c>
      <c r="N4345">
        <f t="shared" si="3154"/>
        <v>0</v>
      </c>
      <c r="O4345" t="str">
        <f t="shared" si="3155"/>
        <v>GTX</v>
      </c>
      <c r="P4345">
        <f t="shared" si="3156"/>
        <v>1096</v>
      </c>
      <c r="Q4345" t="str">
        <f t="shared" si="3157"/>
        <v>Summer Sewald</v>
      </c>
      <c r="R4345" t="str">
        <f t="shared" si="3158"/>
        <v>West</v>
      </c>
    </row>
    <row r="4346" spans="1:18">
      <c r="A4346" t="s">
        <v>4510</v>
      </c>
      <c r="B4346" t="s">
        <v>40</v>
      </c>
      <c r="C4346" t="s">
        <v>58</v>
      </c>
      <c r="D4346" t="s">
        <v>196</v>
      </c>
      <c r="E4346" t="s">
        <v>50</v>
      </c>
      <c r="F4346" s="1">
        <v>42970</v>
      </c>
      <c r="G4346" s="1">
        <v>42988</v>
      </c>
      <c r="H4346">
        <v>1121</v>
      </c>
      <c r="I4346" t="str">
        <f>VLOOKUP(pipeline!D4346,account,2,FALSE)</f>
        <v>employment</v>
      </c>
      <c r="J4346">
        <f t="shared" si="3150"/>
        <v>1983</v>
      </c>
      <c r="K4346">
        <f t="shared" si="3151"/>
        <v>2871.35</v>
      </c>
      <c r="L4346">
        <f t="shared" si="3152"/>
        <v>9561</v>
      </c>
      <c r="M4346" t="str">
        <f t="shared" si="3153"/>
        <v>United States</v>
      </c>
      <c r="N4346">
        <f t="shared" si="3154"/>
        <v>0</v>
      </c>
      <c r="O4346" t="str">
        <f t="shared" si="3155"/>
        <v>GTX</v>
      </c>
      <c r="P4346">
        <f t="shared" si="3156"/>
        <v>1096</v>
      </c>
      <c r="Q4346" t="str">
        <f t="shared" si="3157"/>
        <v>Summer Sewald</v>
      </c>
      <c r="R4346" t="str">
        <f t="shared" si="3158"/>
        <v>West</v>
      </c>
    </row>
    <row r="4347" spans="1:18">
      <c r="A4347" t="s">
        <v>4511</v>
      </c>
      <c r="B4347" t="s">
        <v>40</v>
      </c>
      <c r="C4347" t="s">
        <v>59</v>
      </c>
      <c r="D4347" t="s">
        <v>205</v>
      </c>
      <c r="E4347" t="s">
        <v>50</v>
      </c>
      <c r="F4347" s="1">
        <v>42970</v>
      </c>
      <c r="G4347" s="1">
        <v>43072</v>
      </c>
      <c r="H4347">
        <v>5110</v>
      </c>
      <c r="I4347" t="str">
        <f>VLOOKUP(pipeline!D4347,account,2,FALSE)</f>
        <v>telecommunications</v>
      </c>
      <c r="J4347">
        <f t="shared" si="3150"/>
        <v>1995</v>
      </c>
      <c r="K4347">
        <f t="shared" si="3151"/>
        <v>1825.82</v>
      </c>
      <c r="L4347">
        <f t="shared" si="3152"/>
        <v>5595</v>
      </c>
      <c r="M4347" t="str">
        <f t="shared" si="3153"/>
        <v>United States</v>
      </c>
      <c r="N4347" t="str">
        <f t="shared" si="3154"/>
        <v>Sonron</v>
      </c>
      <c r="O4347" t="str">
        <f t="shared" si="3155"/>
        <v>GTX</v>
      </c>
      <c r="P4347">
        <f t="shared" si="3156"/>
        <v>5482</v>
      </c>
      <c r="Q4347" t="str">
        <f t="shared" si="3157"/>
        <v>Summer Sewald</v>
      </c>
      <c r="R4347" t="str">
        <f t="shared" si="3158"/>
        <v>West</v>
      </c>
    </row>
    <row r="4348" spans="1:18">
      <c r="A4348" t="s">
        <v>4512</v>
      </c>
      <c r="B4348" t="s">
        <v>22</v>
      </c>
      <c r="C4348" t="s">
        <v>56</v>
      </c>
      <c r="D4348" t="s">
        <v>149</v>
      </c>
      <c r="E4348" t="s">
        <v>50</v>
      </c>
      <c r="F4348" s="1">
        <v>42970</v>
      </c>
      <c r="G4348" s="1">
        <v>43082</v>
      </c>
      <c r="H4348">
        <v>51</v>
      </c>
      <c r="I4348" t="str">
        <f>VLOOKUP(pipeline!D4348,account,2,FALSE)</f>
        <v>technolgy</v>
      </c>
      <c r="J4348">
        <f t="shared" si="3150"/>
        <v>2005</v>
      </c>
      <c r="K4348">
        <f t="shared" si="3151"/>
        <v>1520.66</v>
      </c>
      <c r="L4348">
        <f t="shared" si="3152"/>
        <v>1806</v>
      </c>
      <c r="M4348" t="str">
        <f t="shared" si="3153"/>
        <v>United States</v>
      </c>
      <c r="N4348">
        <f t="shared" si="3154"/>
        <v>0</v>
      </c>
      <c r="O4348" t="str">
        <f t="shared" si="3155"/>
        <v>MG</v>
      </c>
      <c r="P4348">
        <f t="shared" si="3156"/>
        <v>55</v>
      </c>
      <c r="Q4348" t="str">
        <f t="shared" si="3157"/>
        <v>Dustin Brinkmann</v>
      </c>
      <c r="R4348" t="str">
        <f t="shared" si="3158"/>
        <v>Central</v>
      </c>
    </row>
    <row r="4349" spans="1:18">
      <c r="A4349" t="s">
        <v>4513</v>
      </c>
      <c r="B4349" t="s">
        <v>29</v>
      </c>
      <c r="C4349" t="s">
        <v>55</v>
      </c>
      <c r="D4349" t="s">
        <v>290</v>
      </c>
      <c r="E4349" t="s">
        <v>52</v>
      </c>
      <c r="F4349" s="1">
        <v>42970</v>
      </c>
      <c r="G4349" s="1">
        <v>42983</v>
      </c>
      <c r="H4349">
        <v>0</v>
      </c>
      <c r="I4349" t="str">
        <f>VLOOKUP(pipeline!D4349,account,2,FALSE)</f>
        <v>medical</v>
      </c>
      <c r="J4349">
        <f t="shared" si="3150"/>
        <v>2002</v>
      </c>
      <c r="K4349">
        <f t="shared" si="3151"/>
        <v>3178.24</v>
      </c>
      <c r="L4349">
        <f t="shared" si="3152"/>
        <v>4540</v>
      </c>
      <c r="M4349" t="str">
        <f t="shared" si="3153"/>
        <v>United States</v>
      </c>
      <c r="N4349">
        <f t="shared" si="3154"/>
        <v>0</v>
      </c>
      <c r="O4349" t="str">
        <f t="shared" si="3155"/>
        <v>GTX</v>
      </c>
      <c r="P4349">
        <f t="shared" si="3156"/>
        <v>550</v>
      </c>
      <c r="Q4349" t="str">
        <f t="shared" si="3157"/>
        <v>Melvin Marxen</v>
      </c>
      <c r="R4349" t="str">
        <f t="shared" si="3158"/>
        <v>Central</v>
      </c>
    </row>
    <row r="4350" spans="1:18">
      <c r="A4350" t="s">
        <v>4514</v>
      </c>
      <c r="B4350" t="s">
        <v>9</v>
      </c>
      <c r="C4350" t="s">
        <v>59</v>
      </c>
      <c r="D4350" t="s">
        <v>174</v>
      </c>
      <c r="E4350" t="s">
        <v>52</v>
      </c>
      <c r="F4350" s="1">
        <v>42970</v>
      </c>
      <c r="G4350" s="1">
        <v>43100</v>
      </c>
      <c r="H4350">
        <v>0</v>
      </c>
      <c r="I4350" t="str">
        <f>VLOOKUP(pipeline!D4350,account,2,FALSE)</f>
        <v>software</v>
      </c>
      <c r="J4350">
        <f t="shared" si="3150"/>
        <v>1982</v>
      </c>
      <c r="K4350">
        <f t="shared" si="3151"/>
        <v>11698.03</v>
      </c>
      <c r="L4350">
        <f t="shared" si="3152"/>
        <v>34288</v>
      </c>
      <c r="M4350" t="str">
        <f t="shared" si="3153"/>
        <v>United States</v>
      </c>
      <c r="N4350">
        <f t="shared" si="3154"/>
        <v>0</v>
      </c>
      <c r="O4350" t="str">
        <f t="shared" si="3155"/>
        <v>GTX</v>
      </c>
      <c r="P4350">
        <f t="shared" si="3156"/>
        <v>5482</v>
      </c>
      <c r="Q4350" t="str">
        <f t="shared" si="3157"/>
        <v>Cara Losch</v>
      </c>
      <c r="R4350" t="str">
        <f t="shared" si="3158"/>
        <v>East</v>
      </c>
    </row>
    <row r="4351" spans="1:18">
      <c r="A4351" t="s">
        <v>4515</v>
      </c>
      <c r="B4351" t="s">
        <v>9</v>
      </c>
      <c r="C4351" t="s">
        <v>57</v>
      </c>
      <c r="D4351" t="s">
        <v>164</v>
      </c>
      <c r="E4351" t="s">
        <v>52</v>
      </c>
      <c r="F4351" s="1">
        <v>42970</v>
      </c>
      <c r="G4351" s="1">
        <v>43067</v>
      </c>
      <c r="H4351">
        <v>0</v>
      </c>
      <c r="I4351" t="str">
        <f>VLOOKUP(pipeline!D4351,account,2,FALSE)</f>
        <v>medical</v>
      </c>
      <c r="J4351">
        <f t="shared" si="3150"/>
        <v>1994</v>
      </c>
      <c r="K4351">
        <f t="shared" si="3151"/>
        <v>2818.38</v>
      </c>
      <c r="L4351">
        <f t="shared" si="3152"/>
        <v>6290</v>
      </c>
      <c r="M4351" t="str">
        <f t="shared" si="3153"/>
        <v>United States</v>
      </c>
      <c r="N4351">
        <f t="shared" si="3154"/>
        <v>0</v>
      </c>
      <c r="O4351" t="str">
        <f t="shared" si="3155"/>
        <v>MG</v>
      </c>
      <c r="P4351">
        <f t="shared" si="3156"/>
        <v>3393</v>
      </c>
      <c r="Q4351" t="str">
        <f t="shared" si="3157"/>
        <v>Cara Losch</v>
      </c>
      <c r="R4351" t="str">
        <f t="shared" si="3158"/>
        <v>East</v>
      </c>
    </row>
    <row r="4352" spans="1:18">
      <c r="A4352" t="s">
        <v>4516</v>
      </c>
      <c r="B4352" t="s">
        <v>23</v>
      </c>
      <c r="C4352" t="s">
        <v>56</v>
      </c>
      <c r="D4352" t="s">
        <v>95</v>
      </c>
      <c r="E4352" t="s">
        <v>52</v>
      </c>
      <c r="F4352" s="1">
        <v>42970</v>
      </c>
      <c r="G4352" s="1">
        <v>42983</v>
      </c>
      <c r="H4352">
        <v>0</v>
      </c>
      <c r="I4352" t="str">
        <f>VLOOKUP(pipeline!D4352,account,2,FALSE)</f>
        <v>medical</v>
      </c>
      <c r="J4352">
        <f t="shared" si="3150"/>
        <v>1984</v>
      </c>
      <c r="K4352">
        <f t="shared" si="3151"/>
        <v>441.08</v>
      </c>
      <c r="L4352">
        <f t="shared" si="3152"/>
        <v>1210</v>
      </c>
      <c r="M4352" t="str">
        <f t="shared" si="3153"/>
        <v>United States</v>
      </c>
      <c r="N4352">
        <f t="shared" si="3154"/>
        <v>0</v>
      </c>
      <c r="O4352" t="str">
        <f t="shared" si="3155"/>
        <v>MG</v>
      </c>
      <c r="P4352">
        <f t="shared" si="3156"/>
        <v>55</v>
      </c>
      <c r="Q4352" t="str">
        <f t="shared" si="3157"/>
        <v>Dustin Brinkmann</v>
      </c>
      <c r="R4352" t="str">
        <f t="shared" si="3158"/>
        <v>Central</v>
      </c>
    </row>
    <row r="4353" spans="1:18">
      <c r="A4353" t="s">
        <v>4517</v>
      </c>
      <c r="B4353" t="s">
        <v>17</v>
      </c>
      <c r="C4353" t="s">
        <v>56</v>
      </c>
      <c r="D4353" t="s">
        <v>290</v>
      </c>
      <c r="E4353" t="s">
        <v>53</v>
      </c>
      <c r="F4353" s="1">
        <v>42970</v>
      </c>
      <c r="I4353" t="str">
        <f>VLOOKUP(pipeline!D4353,account,2,FALSE)</f>
        <v>medical</v>
      </c>
      <c r="J4353">
        <f t="shared" ref="J4353:J4359" si="3159">VLOOKUP(D4353,account,3,FALSE)</f>
        <v>2002</v>
      </c>
      <c r="K4353">
        <f t="shared" ref="K4353:K4359" si="3160">VLOOKUP(D4353,account,4,FALSE)</f>
        <v>3178.24</v>
      </c>
      <c r="L4353">
        <f t="shared" ref="L4353:L4359" si="3161">VLOOKUP(D4353,account,5,FALSE)</f>
        <v>4540</v>
      </c>
      <c r="M4353" t="str">
        <f t="shared" ref="M4353:M4359" si="3162">VLOOKUP(D4353,account,6,FALSE)</f>
        <v>United States</v>
      </c>
      <c r="N4353">
        <f t="shared" ref="N4353:N4359" si="3163">VLOOKUP(D4353,accounts,7,FALSE)</f>
        <v>0</v>
      </c>
      <c r="O4353" t="str">
        <f t="shared" ref="O4353:O4359" si="3164">VLOOKUP(C4353,products,2,FALSE)</f>
        <v>MG</v>
      </c>
      <c r="P4353">
        <f t="shared" ref="P4353:P4359" si="3165">VLOOKUP(C4353,products,3,FALSE)</f>
        <v>55</v>
      </c>
      <c r="Q4353" t="str">
        <f t="shared" ref="Q4353:Q4359" si="3166">VLOOKUP(B4353,sales,2,FALSE)</f>
        <v>Celia Rouche</v>
      </c>
      <c r="R4353" t="str">
        <f t="shared" ref="R4353:R4359" si="3167">VLOOKUP(B4353,sales,3,FALSE)</f>
        <v>West</v>
      </c>
    </row>
    <row r="4354" spans="1:18">
      <c r="A4354" t="s">
        <v>4518</v>
      </c>
      <c r="B4354" t="s">
        <v>10</v>
      </c>
      <c r="C4354" t="s">
        <v>55</v>
      </c>
      <c r="D4354" t="s">
        <v>121</v>
      </c>
      <c r="E4354" t="s">
        <v>50</v>
      </c>
      <c r="F4354" s="1">
        <v>42970</v>
      </c>
      <c r="G4354" s="1">
        <v>43077</v>
      </c>
      <c r="H4354">
        <v>542</v>
      </c>
      <c r="I4354" t="str">
        <f>VLOOKUP(pipeline!D4354,account,2,FALSE)</f>
        <v>retail</v>
      </c>
      <c r="J4354">
        <f t="shared" si="3159"/>
        <v>1995</v>
      </c>
      <c r="K4354">
        <f t="shared" si="3160"/>
        <v>5158.71</v>
      </c>
      <c r="L4354">
        <f t="shared" si="3161"/>
        <v>17479</v>
      </c>
      <c r="M4354" t="str">
        <f t="shared" si="3162"/>
        <v>Japan</v>
      </c>
      <c r="N4354">
        <f t="shared" si="3163"/>
        <v>0</v>
      </c>
      <c r="O4354" t="str">
        <f t="shared" si="3164"/>
        <v>GTX</v>
      </c>
      <c r="P4354">
        <f t="shared" si="3165"/>
        <v>550</v>
      </c>
      <c r="Q4354" t="str">
        <f t="shared" si="3166"/>
        <v>Cara Losch</v>
      </c>
      <c r="R4354" t="str">
        <f t="shared" si="3167"/>
        <v>East</v>
      </c>
    </row>
    <row r="4355" spans="1:18">
      <c r="A4355" t="s">
        <v>4519</v>
      </c>
      <c r="B4355" t="s">
        <v>10</v>
      </c>
      <c r="C4355" t="s">
        <v>55</v>
      </c>
      <c r="D4355" t="s">
        <v>277</v>
      </c>
      <c r="E4355" t="s">
        <v>50</v>
      </c>
      <c r="F4355" s="1">
        <v>42970</v>
      </c>
      <c r="G4355" s="1">
        <v>43090</v>
      </c>
      <c r="H4355">
        <v>576</v>
      </c>
      <c r="I4355" t="str">
        <f>VLOOKUP(pipeline!D4355,account,2,FALSE)</f>
        <v>retail</v>
      </c>
      <c r="J4355">
        <f t="shared" si="3159"/>
        <v>2005</v>
      </c>
      <c r="K4355">
        <f t="shared" si="3160"/>
        <v>2261.05</v>
      </c>
      <c r="L4355">
        <f t="shared" si="3161"/>
        <v>3851</v>
      </c>
      <c r="M4355" t="str">
        <f t="shared" si="3162"/>
        <v>United States</v>
      </c>
      <c r="N4355">
        <f t="shared" si="3163"/>
        <v>0</v>
      </c>
      <c r="O4355" t="str">
        <f t="shared" si="3164"/>
        <v>GTX</v>
      </c>
      <c r="P4355">
        <f t="shared" si="3165"/>
        <v>550</v>
      </c>
      <c r="Q4355" t="str">
        <f t="shared" si="3166"/>
        <v>Cara Losch</v>
      </c>
      <c r="R4355" t="str">
        <f t="shared" si="3167"/>
        <v>East</v>
      </c>
    </row>
    <row r="4356" spans="1:18">
      <c r="A4356" t="s">
        <v>4520</v>
      </c>
      <c r="B4356" t="s">
        <v>11</v>
      </c>
      <c r="C4356" t="s">
        <v>59</v>
      </c>
      <c r="D4356" t="s">
        <v>218</v>
      </c>
      <c r="E4356" t="s">
        <v>52</v>
      </c>
      <c r="F4356" s="1">
        <v>42970</v>
      </c>
      <c r="G4356" s="1">
        <v>42978</v>
      </c>
      <c r="H4356">
        <v>0</v>
      </c>
      <c r="I4356" t="str">
        <f>VLOOKUP(pipeline!D4356,account,2,FALSE)</f>
        <v>technolgy</v>
      </c>
      <c r="J4356">
        <f t="shared" si="3159"/>
        <v>1992</v>
      </c>
      <c r="K4356">
        <f t="shared" si="3160"/>
        <v>1712.68</v>
      </c>
      <c r="L4356">
        <f t="shared" si="3161"/>
        <v>3194</v>
      </c>
      <c r="M4356" t="str">
        <f t="shared" si="3162"/>
        <v>United States</v>
      </c>
      <c r="N4356" t="str">
        <f t="shared" si="3163"/>
        <v>Acme Corporation</v>
      </c>
      <c r="O4356" t="str">
        <f t="shared" si="3164"/>
        <v>GTX</v>
      </c>
      <c r="P4356">
        <f t="shared" si="3165"/>
        <v>5482</v>
      </c>
      <c r="Q4356" t="str">
        <f t="shared" si="3166"/>
        <v>Cara Losch</v>
      </c>
      <c r="R4356" t="str">
        <f t="shared" si="3167"/>
        <v>East</v>
      </c>
    </row>
    <row r="4357" spans="1:18">
      <c r="A4357" t="s">
        <v>4521</v>
      </c>
      <c r="B4357" t="s">
        <v>33</v>
      </c>
      <c r="C4357" t="s">
        <v>58</v>
      </c>
      <c r="D4357" t="s">
        <v>143</v>
      </c>
      <c r="E4357" t="s">
        <v>53</v>
      </c>
      <c r="F4357" s="1">
        <v>42971</v>
      </c>
      <c r="I4357" t="str">
        <f>VLOOKUP(pipeline!D4357,account,2,FALSE)</f>
        <v>finance</v>
      </c>
      <c r="J4357">
        <f t="shared" si="3159"/>
        <v>1987</v>
      </c>
      <c r="K4357">
        <f t="shared" si="3160"/>
        <v>1698.2</v>
      </c>
      <c r="L4357">
        <f t="shared" si="3161"/>
        <v>3798</v>
      </c>
      <c r="M4357" t="str">
        <f t="shared" si="3162"/>
        <v>United States</v>
      </c>
      <c r="N4357">
        <f t="shared" si="3163"/>
        <v>0</v>
      </c>
      <c r="O4357" t="str">
        <f t="shared" si="3164"/>
        <v>GTX</v>
      </c>
      <c r="P4357">
        <f t="shared" si="3165"/>
        <v>1096</v>
      </c>
      <c r="Q4357" t="str">
        <f t="shared" si="3166"/>
        <v>Rocco Neubert</v>
      </c>
      <c r="R4357" t="str">
        <f t="shared" si="3167"/>
        <v>East</v>
      </c>
    </row>
    <row r="4358" spans="1:18">
      <c r="A4358" t="s">
        <v>4522</v>
      </c>
      <c r="B4358" t="s">
        <v>37</v>
      </c>
      <c r="C4358" t="s">
        <v>55</v>
      </c>
      <c r="D4358" t="s">
        <v>119</v>
      </c>
      <c r="E4358" t="s">
        <v>52</v>
      </c>
      <c r="F4358" s="1">
        <v>42971</v>
      </c>
      <c r="G4358" s="1">
        <v>43093</v>
      </c>
      <c r="H4358">
        <v>0</v>
      </c>
      <c r="I4358" t="str">
        <f>VLOOKUP(pipeline!D4358,account,2,FALSE)</f>
        <v>entertainment</v>
      </c>
      <c r="J4358">
        <f t="shared" si="3159"/>
        <v>1992</v>
      </c>
      <c r="K4358">
        <f t="shared" si="3160"/>
        <v>324.19</v>
      </c>
      <c r="L4358">
        <f t="shared" si="3161"/>
        <v>978</v>
      </c>
      <c r="M4358" t="str">
        <f t="shared" si="3162"/>
        <v>United States</v>
      </c>
      <c r="N4358">
        <f t="shared" si="3163"/>
        <v>0</v>
      </c>
      <c r="O4358" t="str">
        <f t="shared" si="3164"/>
        <v>GTX</v>
      </c>
      <c r="P4358">
        <f t="shared" si="3165"/>
        <v>550</v>
      </c>
      <c r="Q4358" t="str">
        <f t="shared" si="3166"/>
        <v>Summer Sewald</v>
      </c>
      <c r="R4358" t="str">
        <f t="shared" si="3167"/>
        <v>West</v>
      </c>
    </row>
    <row r="4359" spans="1:18">
      <c r="A4359" t="s">
        <v>4523</v>
      </c>
      <c r="B4359" t="s">
        <v>37</v>
      </c>
      <c r="C4359" t="s">
        <v>55</v>
      </c>
      <c r="D4359" t="s">
        <v>306</v>
      </c>
      <c r="E4359" t="s">
        <v>50</v>
      </c>
      <c r="F4359" s="1">
        <v>42971</v>
      </c>
      <c r="G4359" s="1">
        <v>42977</v>
      </c>
      <c r="H4359">
        <v>551</v>
      </c>
      <c r="I4359" t="str">
        <f>VLOOKUP(pipeline!D4359,account,2,FALSE)</f>
        <v>technolgy</v>
      </c>
      <c r="J4359">
        <f t="shared" si="3159"/>
        <v>1997</v>
      </c>
      <c r="K4359">
        <f t="shared" si="3160"/>
        <v>8170.38</v>
      </c>
      <c r="L4359">
        <f t="shared" si="3161"/>
        <v>16499</v>
      </c>
      <c r="M4359" t="str">
        <f t="shared" si="3162"/>
        <v>Korea</v>
      </c>
      <c r="N4359">
        <f t="shared" si="3163"/>
        <v>0</v>
      </c>
      <c r="O4359" t="str">
        <f t="shared" si="3164"/>
        <v>GTX</v>
      </c>
      <c r="P4359">
        <f t="shared" si="3165"/>
        <v>550</v>
      </c>
      <c r="Q4359" t="str">
        <f t="shared" si="3166"/>
        <v>Summer Sewald</v>
      </c>
      <c r="R4359" t="str">
        <f t="shared" si="3167"/>
        <v>West</v>
      </c>
    </row>
    <row r="4360" spans="1:18">
      <c r="A4360" t="s">
        <v>4524</v>
      </c>
      <c r="B4360" t="s">
        <v>38</v>
      </c>
      <c r="C4360" t="s">
        <v>55</v>
      </c>
      <c r="D4360" t="s">
        <v>273</v>
      </c>
      <c r="E4360" t="s">
        <v>50</v>
      </c>
      <c r="F4360" s="1">
        <v>42971</v>
      </c>
      <c r="G4360" s="1">
        <v>42988</v>
      </c>
      <c r="H4360">
        <v>597</v>
      </c>
      <c r="I4360" t="str">
        <f>VLOOKUP(pipeline!D4360,account,2,FALSE)</f>
        <v>retail</v>
      </c>
      <c r="J4360">
        <f t="shared" ref="J4360:J4373" si="3168">VLOOKUP(D4360,account,3,FALSE)</f>
        <v>1996</v>
      </c>
      <c r="K4360">
        <f t="shared" ref="K4360:K4373" si="3169">VLOOKUP(D4360,account,4,FALSE)</f>
        <v>2214.94</v>
      </c>
      <c r="L4360">
        <f t="shared" ref="L4360:L4373" si="3170">VLOOKUP(D4360,account,5,FALSE)</f>
        <v>5374</v>
      </c>
      <c r="M4360" t="str">
        <f t="shared" ref="M4360:M4373" si="3171">VLOOKUP(D4360,account,6,FALSE)</f>
        <v>United States</v>
      </c>
      <c r="N4360">
        <f t="shared" ref="N4360:N4373" si="3172">VLOOKUP(D4360,accounts,7,FALSE)</f>
        <v>0</v>
      </c>
      <c r="O4360" t="str">
        <f t="shared" ref="O4360:O4373" si="3173">VLOOKUP(C4360,products,2,FALSE)</f>
        <v>GTX</v>
      </c>
      <c r="P4360">
        <f t="shared" ref="P4360:P4373" si="3174">VLOOKUP(C4360,products,3,FALSE)</f>
        <v>550</v>
      </c>
      <c r="Q4360" t="str">
        <f t="shared" ref="Q4360:Q4373" si="3175">VLOOKUP(B4360,sales,2,FALSE)</f>
        <v>Summer Sewald</v>
      </c>
      <c r="R4360" t="str">
        <f t="shared" ref="R4360:R4373" si="3176">VLOOKUP(B4360,sales,3,FALSE)</f>
        <v>West</v>
      </c>
    </row>
    <row r="4361" spans="1:18">
      <c r="A4361" t="s">
        <v>4525</v>
      </c>
      <c r="B4361" t="s">
        <v>39</v>
      </c>
      <c r="C4361" t="s">
        <v>58</v>
      </c>
      <c r="D4361" t="s">
        <v>194</v>
      </c>
      <c r="E4361" t="s">
        <v>50</v>
      </c>
      <c r="F4361" s="1">
        <v>42971</v>
      </c>
      <c r="G4361" s="1">
        <v>43052</v>
      </c>
      <c r="H4361">
        <v>948</v>
      </c>
      <c r="I4361" t="str">
        <f>VLOOKUP(pipeline!D4361,account,2,FALSE)</f>
        <v>medical</v>
      </c>
      <c r="J4361">
        <f t="shared" si="3168"/>
        <v>2004</v>
      </c>
      <c r="K4361">
        <f t="shared" si="3169"/>
        <v>1618.89</v>
      </c>
      <c r="L4361">
        <f t="shared" si="3170"/>
        <v>3889</v>
      </c>
      <c r="M4361" t="str">
        <f t="shared" si="3171"/>
        <v>United States</v>
      </c>
      <c r="N4361">
        <f t="shared" si="3172"/>
        <v>0</v>
      </c>
      <c r="O4361" t="str">
        <f t="shared" si="3173"/>
        <v>GTX</v>
      </c>
      <c r="P4361">
        <f t="shared" si="3174"/>
        <v>1096</v>
      </c>
      <c r="Q4361" t="str">
        <f t="shared" si="3175"/>
        <v>Summer Sewald</v>
      </c>
      <c r="R4361" t="str">
        <f t="shared" si="3176"/>
        <v>West</v>
      </c>
    </row>
    <row r="4362" spans="1:18">
      <c r="A4362" t="s">
        <v>4526</v>
      </c>
      <c r="B4362" t="s">
        <v>39</v>
      </c>
      <c r="C4362" t="s">
        <v>56</v>
      </c>
      <c r="D4362" t="s">
        <v>119</v>
      </c>
      <c r="E4362" t="s">
        <v>50</v>
      </c>
      <c r="F4362" s="1">
        <v>42971</v>
      </c>
      <c r="G4362" s="1">
        <v>43087</v>
      </c>
      <c r="H4362">
        <v>62</v>
      </c>
      <c r="I4362" t="str">
        <f>VLOOKUP(pipeline!D4362,account,2,FALSE)</f>
        <v>entertainment</v>
      </c>
      <c r="J4362">
        <f t="shared" si="3168"/>
        <v>1992</v>
      </c>
      <c r="K4362">
        <f t="shared" si="3169"/>
        <v>324.19</v>
      </c>
      <c r="L4362">
        <f t="shared" si="3170"/>
        <v>978</v>
      </c>
      <c r="M4362" t="str">
        <f t="shared" si="3171"/>
        <v>United States</v>
      </c>
      <c r="N4362">
        <f t="shared" si="3172"/>
        <v>0</v>
      </c>
      <c r="O4362" t="str">
        <f t="shared" si="3173"/>
        <v>MG</v>
      </c>
      <c r="P4362">
        <f t="shared" si="3174"/>
        <v>55</v>
      </c>
      <c r="Q4362" t="str">
        <f t="shared" si="3175"/>
        <v>Summer Sewald</v>
      </c>
      <c r="R4362" t="str">
        <f t="shared" si="3176"/>
        <v>West</v>
      </c>
    </row>
    <row r="4363" spans="1:18">
      <c r="A4363" t="s">
        <v>4527</v>
      </c>
      <c r="B4363" t="s">
        <v>15</v>
      </c>
      <c r="C4363" t="s">
        <v>57</v>
      </c>
      <c r="D4363" t="s">
        <v>106</v>
      </c>
      <c r="E4363" t="s">
        <v>50</v>
      </c>
      <c r="F4363" s="1">
        <v>42971</v>
      </c>
      <c r="G4363" s="1">
        <v>43077</v>
      </c>
      <c r="H4363">
        <v>4139</v>
      </c>
      <c r="I4363" t="str">
        <f>VLOOKUP(pipeline!D4363,account,2,FALSE)</f>
        <v>software</v>
      </c>
      <c r="J4363">
        <f t="shared" si="3168"/>
        <v>1996</v>
      </c>
      <c r="K4363">
        <f t="shared" si="3169"/>
        <v>6354.87</v>
      </c>
      <c r="L4363">
        <f t="shared" si="3170"/>
        <v>16780</v>
      </c>
      <c r="M4363" t="str">
        <f t="shared" si="3171"/>
        <v>United States</v>
      </c>
      <c r="N4363" t="str">
        <f t="shared" si="3172"/>
        <v>Bubba Gump</v>
      </c>
      <c r="O4363" t="str">
        <f t="shared" si="3173"/>
        <v>MG</v>
      </c>
      <c r="P4363">
        <f t="shared" si="3174"/>
        <v>3393</v>
      </c>
      <c r="Q4363" t="str">
        <f t="shared" si="3175"/>
        <v>Celia Rouche</v>
      </c>
      <c r="R4363" t="str">
        <f t="shared" si="3176"/>
        <v>West</v>
      </c>
    </row>
    <row r="4364" spans="1:18">
      <c r="A4364" t="s">
        <v>4528</v>
      </c>
      <c r="B4364" t="s">
        <v>28</v>
      </c>
      <c r="C4364" t="s">
        <v>59</v>
      </c>
      <c r="D4364" t="s">
        <v>129</v>
      </c>
      <c r="E4364" t="s">
        <v>50</v>
      </c>
      <c r="F4364" s="1">
        <v>42971</v>
      </c>
      <c r="G4364" s="1">
        <v>43042</v>
      </c>
      <c r="H4364">
        <v>6322</v>
      </c>
      <c r="I4364" t="str">
        <f>VLOOKUP(pipeline!D4364,account,2,FALSE)</f>
        <v>marketing</v>
      </c>
      <c r="J4364">
        <f t="shared" si="3168"/>
        <v>1995</v>
      </c>
      <c r="K4364">
        <f t="shared" si="3169"/>
        <v>2173.98</v>
      </c>
      <c r="L4364">
        <f t="shared" si="3170"/>
        <v>2928</v>
      </c>
      <c r="M4364" t="str">
        <f t="shared" si="3171"/>
        <v>United States</v>
      </c>
      <c r="N4364" t="str">
        <f t="shared" si="3172"/>
        <v>Inity</v>
      </c>
      <c r="O4364" t="str">
        <f t="shared" si="3173"/>
        <v>GTX</v>
      </c>
      <c r="P4364">
        <f t="shared" si="3174"/>
        <v>5482</v>
      </c>
      <c r="Q4364" t="str">
        <f t="shared" si="3175"/>
        <v>Melvin Marxen</v>
      </c>
      <c r="R4364" t="str">
        <f t="shared" si="3176"/>
        <v>Central</v>
      </c>
    </row>
    <row r="4365" spans="1:18">
      <c r="A4365" t="s">
        <v>4529</v>
      </c>
      <c r="B4365" t="s">
        <v>40</v>
      </c>
      <c r="C4365" t="s">
        <v>55</v>
      </c>
      <c r="D4365" t="s">
        <v>210</v>
      </c>
      <c r="E4365" t="s">
        <v>52</v>
      </c>
      <c r="F4365" s="1">
        <v>42971</v>
      </c>
      <c r="G4365" s="1">
        <v>42978</v>
      </c>
      <c r="H4365">
        <v>0</v>
      </c>
      <c r="I4365" t="str">
        <f>VLOOKUP(pipeline!D4365,account,2,FALSE)</f>
        <v>technolgy</v>
      </c>
      <c r="J4365">
        <f t="shared" si="3168"/>
        <v>1980</v>
      </c>
      <c r="K4365">
        <f t="shared" si="3169"/>
        <v>7708.38</v>
      </c>
      <c r="L4365">
        <f t="shared" si="3170"/>
        <v>13756</v>
      </c>
      <c r="M4365" t="str">
        <f t="shared" si="3171"/>
        <v>United States</v>
      </c>
      <c r="N4365">
        <f t="shared" si="3172"/>
        <v>0</v>
      </c>
      <c r="O4365" t="str">
        <f t="shared" si="3173"/>
        <v>GTX</v>
      </c>
      <c r="P4365">
        <f t="shared" si="3174"/>
        <v>550</v>
      </c>
      <c r="Q4365" t="str">
        <f t="shared" si="3175"/>
        <v>Summer Sewald</v>
      </c>
      <c r="R4365" t="str">
        <f t="shared" si="3176"/>
        <v>West</v>
      </c>
    </row>
    <row r="4366" spans="1:18">
      <c r="A4366" t="s">
        <v>4530</v>
      </c>
      <c r="B4366" t="s">
        <v>29</v>
      </c>
      <c r="C4366" t="s">
        <v>56</v>
      </c>
      <c r="D4366" t="s">
        <v>158</v>
      </c>
      <c r="E4366" t="s">
        <v>52</v>
      </c>
      <c r="F4366" s="1">
        <v>42971</v>
      </c>
      <c r="G4366" s="1">
        <v>42978</v>
      </c>
      <c r="H4366">
        <v>0</v>
      </c>
      <c r="I4366" t="str">
        <f>VLOOKUP(pipeline!D4366,account,2,FALSE)</f>
        <v>finance</v>
      </c>
      <c r="J4366">
        <f t="shared" si="3168"/>
        <v>2006</v>
      </c>
      <c r="K4366">
        <f t="shared" si="3169"/>
        <v>1102.43</v>
      </c>
      <c r="L4366">
        <f t="shared" si="3170"/>
        <v>1759</v>
      </c>
      <c r="M4366" t="str">
        <f t="shared" si="3171"/>
        <v>United States</v>
      </c>
      <c r="N4366">
        <f t="shared" si="3172"/>
        <v>0</v>
      </c>
      <c r="O4366" t="str">
        <f t="shared" si="3173"/>
        <v>MG</v>
      </c>
      <c r="P4366">
        <f t="shared" si="3174"/>
        <v>55</v>
      </c>
      <c r="Q4366" t="str">
        <f t="shared" si="3175"/>
        <v>Melvin Marxen</v>
      </c>
      <c r="R4366" t="str">
        <f t="shared" si="3176"/>
        <v>Central</v>
      </c>
    </row>
    <row r="4367" spans="1:18">
      <c r="A4367" t="s">
        <v>4531</v>
      </c>
      <c r="B4367" t="s">
        <v>35</v>
      </c>
      <c r="C4367" t="s">
        <v>59</v>
      </c>
      <c r="D4367" t="s">
        <v>174</v>
      </c>
      <c r="E4367" t="s">
        <v>50</v>
      </c>
      <c r="F4367" s="1">
        <v>42971</v>
      </c>
      <c r="G4367" s="1">
        <v>42980</v>
      </c>
      <c r="H4367">
        <v>5415</v>
      </c>
      <c r="I4367" t="str">
        <f>VLOOKUP(pipeline!D4367,account,2,FALSE)</f>
        <v>software</v>
      </c>
      <c r="J4367">
        <f t="shared" si="3168"/>
        <v>1982</v>
      </c>
      <c r="K4367">
        <f t="shared" si="3169"/>
        <v>11698.03</v>
      </c>
      <c r="L4367">
        <f t="shared" si="3170"/>
        <v>34288</v>
      </c>
      <c r="M4367" t="str">
        <f t="shared" si="3171"/>
        <v>United States</v>
      </c>
      <c r="N4367">
        <f t="shared" si="3172"/>
        <v>0</v>
      </c>
      <c r="O4367" t="str">
        <f t="shared" si="3173"/>
        <v>GTX</v>
      </c>
      <c r="P4367">
        <f t="shared" si="3174"/>
        <v>5482</v>
      </c>
      <c r="Q4367" t="str">
        <f t="shared" si="3175"/>
        <v>Rocco Neubert</v>
      </c>
      <c r="R4367" t="str">
        <f t="shared" si="3176"/>
        <v>East</v>
      </c>
    </row>
    <row r="4368" spans="1:18">
      <c r="A4368" t="s">
        <v>4532</v>
      </c>
      <c r="B4368" t="s">
        <v>16</v>
      </c>
      <c r="C4368" t="s">
        <v>55</v>
      </c>
      <c r="D4368" t="s">
        <v>101</v>
      </c>
      <c r="E4368" t="s">
        <v>50</v>
      </c>
      <c r="F4368" s="1">
        <v>42971</v>
      </c>
      <c r="G4368" s="1">
        <v>43056</v>
      </c>
      <c r="H4368">
        <v>432</v>
      </c>
      <c r="I4368" t="str">
        <f>VLOOKUP(pipeline!D4368,account,2,FALSE)</f>
        <v>telecommunications</v>
      </c>
      <c r="J4368">
        <f t="shared" si="3168"/>
        <v>1999</v>
      </c>
      <c r="K4368">
        <f t="shared" si="3169"/>
        <v>1699.85</v>
      </c>
      <c r="L4368">
        <f t="shared" si="3170"/>
        <v>5108</v>
      </c>
      <c r="M4368" t="str">
        <f t="shared" si="3171"/>
        <v>United States</v>
      </c>
      <c r="N4368">
        <f t="shared" si="3172"/>
        <v>0</v>
      </c>
      <c r="O4368" t="str">
        <f t="shared" si="3173"/>
        <v>GTX</v>
      </c>
      <c r="P4368">
        <f t="shared" si="3174"/>
        <v>550</v>
      </c>
      <c r="Q4368" t="str">
        <f t="shared" si="3175"/>
        <v>Celia Rouche</v>
      </c>
      <c r="R4368" t="str">
        <f t="shared" si="3176"/>
        <v>West</v>
      </c>
    </row>
    <row r="4369" spans="1:18">
      <c r="A4369" t="s">
        <v>4533</v>
      </c>
      <c r="B4369" t="s">
        <v>16</v>
      </c>
      <c r="C4369" t="s">
        <v>56</v>
      </c>
      <c r="D4369" t="s">
        <v>226</v>
      </c>
      <c r="E4369" t="s">
        <v>50</v>
      </c>
      <c r="F4369" s="1">
        <v>42971</v>
      </c>
      <c r="G4369" s="1">
        <v>42977</v>
      </c>
      <c r="H4369">
        <v>53</v>
      </c>
      <c r="I4369" t="str">
        <f>VLOOKUP(pipeline!D4369,account,2,FALSE)</f>
        <v>medical</v>
      </c>
      <c r="J4369">
        <f t="shared" si="3168"/>
        <v>2017</v>
      </c>
      <c r="K4369">
        <f t="shared" si="3169"/>
        <v>4.54</v>
      </c>
      <c r="L4369">
        <f t="shared" si="3170"/>
        <v>9</v>
      </c>
      <c r="M4369" t="str">
        <f t="shared" si="3171"/>
        <v>United States</v>
      </c>
      <c r="N4369">
        <f t="shared" si="3172"/>
        <v>0</v>
      </c>
      <c r="O4369" t="str">
        <f t="shared" si="3173"/>
        <v>MG</v>
      </c>
      <c r="P4369">
        <f t="shared" si="3174"/>
        <v>55</v>
      </c>
      <c r="Q4369" t="str">
        <f t="shared" si="3175"/>
        <v>Celia Rouche</v>
      </c>
      <c r="R4369" t="str">
        <f t="shared" si="3176"/>
        <v>West</v>
      </c>
    </row>
    <row r="4370" spans="1:18">
      <c r="A4370" t="s">
        <v>4534</v>
      </c>
      <c r="B4370" t="s">
        <v>23</v>
      </c>
      <c r="C4370" t="s">
        <v>56</v>
      </c>
      <c r="D4370" t="s">
        <v>155</v>
      </c>
      <c r="E4370" t="s">
        <v>50</v>
      </c>
      <c r="F4370" s="1">
        <v>42971</v>
      </c>
      <c r="G4370" s="1">
        <v>42981</v>
      </c>
      <c r="H4370">
        <v>57</v>
      </c>
      <c r="I4370" t="str">
        <f>VLOOKUP(pipeline!D4370,account,2,FALSE)</f>
        <v>technolgy</v>
      </c>
      <c r="J4370">
        <f t="shared" si="3168"/>
        <v>1983</v>
      </c>
      <c r="K4370">
        <f t="shared" si="3169"/>
        <v>1008.06</v>
      </c>
      <c r="L4370">
        <f t="shared" si="3170"/>
        <v>1238</v>
      </c>
      <c r="M4370" t="str">
        <f t="shared" si="3171"/>
        <v>United States</v>
      </c>
      <c r="N4370">
        <f t="shared" si="3172"/>
        <v>0</v>
      </c>
      <c r="O4370" t="str">
        <f t="shared" si="3173"/>
        <v>MG</v>
      </c>
      <c r="P4370">
        <f t="shared" si="3174"/>
        <v>55</v>
      </c>
      <c r="Q4370" t="str">
        <f t="shared" si="3175"/>
        <v>Dustin Brinkmann</v>
      </c>
      <c r="R4370" t="str">
        <f t="shared" si="3176"/>
        <v>Central</v>
      </c>
    </row>
    <row r="4371" spans="1:18">
      <c r="A4371" t="s">
        <v>4535</v>
      </c>
      <c r="B4371" t="s">
        <v>23</v>
      </c>
      <c r="C4371" t="s">
        <v>56</v>
      </c>
      <c r="D4371" t="s">
        <v>442</v>
      </c>
      <c r="E4371" t="s">
        <v>50</v>
      </c>
      <c r="F4371" s="1">
        <v>42971</v>
      </c>
      <c r="G4371" s="1">
        <v>43078</v>
      </c>
      <c r="H4371">
        <v>56</v>
      </c>
      <c r="I4371" t="str">
        <f>VLOOKUP(pipeline!D4371,account,2,FALSE)</f>
        <v>retail</v>
      </c>
      <c r="J4371">
        <f t="shared" si="3168"/>
        <v>1988</v>
      </c>
      <c r="K4371">
        <f t="shared" si="3169"/>
        <v>1376.8</v>
      </c>
      <c r="L4371">
        <f t="shared" si="3170"/>
        <v>1165</v>
      </c>
      <c r="M4371" t="str">
        <f t="shared" si="3171"/>
        <v>Belgium</v>
      </c>
      <c r="N4371">
        <f t="shared" si="3172"/>
        <v>0</v>
      </c>
      <c r="O4371" t="str">
        <f t="shared" si="3173"/>
        <v>MG</v>
      </c>
      <c r="P4371">
        <f t="shared" si="3174"/>
        <v>55</v>
      </c>
      <c r="Q4371" t="str">
        <f t="shared" si="3175"/>
        <v>Dustin Brinkmann</v>
      </c>
      <c r="R4371" t="str">
        <f t="shared" si="3176"/>
        <v>Central</v>
      </c>
    </row>
    <row r="4372" spans="1:18">
      <c r="A4372" t="s">
        <v>4536</v>
      </c>
      <c r="B4372" t="s">
        <v>10</v>
      </c>
      <c r="C4372" t="s">
        <v>56</v>
      </c>
      <c r="D4372" t="s">
        <v>381</v>
      </c>
      <c r="E4372" t="s">
        <v>50</v>
      </c>
      <c r="F4372" s="1">
        <v>42971</v>
      </c>
      <c r="G4372" s="1">
        <v>42981</v>
      </c>
      <c r="H4372">
        <v>55</v>
      </c>
      <c r="I4372" t="str">
        <f>VLOOKUP(pipeline!D4372,account,2,FALSE)</f>
        <v>marketing</v>
      </c>
      <c r="J4372">
        <f t="shared" si="3168"/>
        <v>1999</v>
      </c>
      <c r="K4372">
        <f t="shared" si="3169"/>
        <v>1197.44</v>
      </c>
      <c r="L4372">
        <f t="shared" si="3170"/>
        <v>2570</v>
      </c>
      <c r="M4372" t="str">
        <f t="shared" si="3171"/>
        <v>United States</v>
      </c>
      <c r="N4372">
        <f t="shared" si="3172"/>
        <v>0</v>
      </c>
      <c r="O4372" t="str">
        <f t="shared" si="3173"/>
        <v>MG</v>
      </c>
      <c r="P4372">
        <f t="shared" si="3174"/>
        <v>55</v>
      </c>
      <c r="Q4372" t="str">
        <f t="shared" si="3175"/>
        <v>Cara Losch</v>
      </c>
      <c r="R4372" t="str">
        <f t="shared" si="3176"/>
        <v>East</v>
      </c>
    </row>
    <row r="4373" spans="1:18">
      <c r="A4373" t="s">
        <v>4537</v>
      </c>
      <c r="B4373" t="s">
        <v>10</v>
      </c>
      <c r="C4373" t="s">
        <v>57</v>
      </c>
      <c r="D4373" t="s">
        <v>132</v>
      </c>
      <c r="E4373" t="s">
        <v>50</v>
      </c>
      <c r="F4373" s="1">
        <v>42971</v>
      </c>
      <c r="G4373" s="1">
        <v>42972</v>
      </c>
      <c r="H4373">
        <v>3146</v>
      </c>
      <c r="I4373" t="str">
        <f>VLOOKUP(pipeline!D4373,account,2,FALSE)</f>
        <v>technolgy</v>
      </c>
      <c r="J4373">
        <f t="shared" si="3168"/>
        <v>1996</v>
      </c>
      <c r="K4373">
        <f t="shared" si="3169"/>
        <v>1100.04</v>
      </c>
      <c r="L4373">
        <f t="shared" si="3170"/>
        <v>2822</v>
      </c>
      <c r="M4373" t="str">
        <f t="shared" si="3171"/>
        <v>United States</v>
      </c>
      <c r="N4373">
        <f t="shared" si="3172"/>
        <v>0</v>
      </c>
      <c r="O4373" t="str">
        <f t="shared" si="3173"/>
        <v>MG</v>
      </c>
      <c r="P4373">
        <f t="shared" si="3174"/>
        <v>3393</v>
      </c>
      <c r="Q4373" t="str">
        <f t="shared" si="3175"/>
        <v>Cara Losch</v>
      </c>
      <c r="R4373" t="str">
        <f t="shared" si="3176"/>
        <v>East</v>
      </c>
    </row>
    <row r="4374" spans="1:18">
      <c r="A4374" t="s">
        <v>4538</v>
      </c>
      <c r="B4374" t="s">
        <v>19</v>
      </c>
      <c r="C4374" t="s">
        <v>56</v>
      </c>
      <c r="D4374" t="s">
        <v>143</v>
      </c>
      <c r="E4374" t="s">
        <v>50</v>
      </c>
      <c r="F4374" s="1">
        <v>42972</v>
      </c>
      <c r="G4374" s="1">
        <v>43042</v>
      </c>
      <c r="H4374">
        <v>67</v>
      </c>
      <c r="I4374" t="str">
        <f>VLOOKUP(pipeline!D4374,account,2,FALSE)</f>
        <v>finance</v>
      </c>
      <c r="J4374">
        <f>VLOOKUP(D4374,account,3,FALSE)</f>
        <v>1987</v>
      </c>
      <c r="K4374">
        <f>VLOOKUP(D4374,account,4,FALSE)</f>
        <v>1698.2</v>
      </c>
      <c r="L4374">
        <f>VLOOKUP(D4374,account,5,FALSE)</f>
        <v>3798</v>
      </c>
      <c r="M4374" t="str">
        <f>VLOOKUP(D4374,account,6,FALSE)</f>
        <v>United States</v>
      </c>
      <c r="N4374">
        <f>VLOOKUP(D4374,accounts,7,FALSE)</f>
        <v>0</v>
      </c>
      <c r="O4374" t="str">
        <f>VLOOKUP(C4374,products,2,FALSE)</f>
        <v>MG</v>
      </c>
      <c r="P4374">
        <f t="shared" ref="P4374:P4379" si="3177">VLOOKUP(C4374,products,3,FALSE)</f>
        <v>55</v>
      </c>
      <c r="Q4374" t="str">
        <f t="shared" ref="Q4374:Q4379" si="3178">VLOOKUP(B4374,sales,2,FALSE)</f>
        <v>Dustin Brinkmann</v>
      </c>
      <c r="R4374" t="str">
        <f t="shared" ref="R4374:R4379" si="3179">VLOOKUP(B4374,sales,3,FALSE)</f>
        <v>Central</v>
      </c>
    </row>
    <row r="4375" spans="1:18">
      <c r="A4375" t="s">
        <v>4539</v>
      </c>
      <c r="B4375" t="s">
        <v>32</v>
      </c>
      <c r="C4375" t="s">
        <v>55</v>
      </c>
      <c r="D4375" t="s">
        <v>174</v>
      </c>
      <c r="E4375" t="s">
        <v>52</v>
      </c>
      <c r="F4375" s="1">
        <v>42972</v>
      </c>
      <c r="G4375" s="1">
        <v>43042</v>
      </c>
      <c r="H4375">
        <v>0</v>
      </c>
      <c r="I4375" t="str">
        <f>VLOOKUP(pipeline!D4375,account,2,FALSE)</f>
        <v>software</v>
      </c>
      <c r="J4375">
        <f>VLOOKUP(D4375,account,3,FALSE)</f>
        <v>1982</v>
      </c>
      <c r="K4375">
        <f>VLOOKUP(D4375,account,4,FALSE)</f>
        <v>11698.03</v>
      </c>
      <c r="L4375">
        <f>VLOOKUP(D4375,account,5,FALSE)</f>
        <v>34288</v>
      </c>
      <c r="M4375" t="str">
        <f>VLOOKUP(D4375,account,6,FALSE)</f>
        <v>United States</v>
      </c>
      <c r="N4375">
        <f>VLOOKUP(D4375,accounts,7,FALSE)</f>
        <v>0</v>
      </c>
      <c r="O4375" t="str">
        <f>VLOOKUP(C4375,products,2,FALSE)</f>
        <v>GTX</v>
      </c>
      <c r="P4375">
        <f t="shared" si="3177"/>
        <v>550</v>
      </c>
      <c r="Q4375" t="str">
        <f t="shared" si="3178"/>
        <v>Rocco Neubert</v>
      </c>
      <c r="R4375" t="str">
        <f t="shared" si="3179"/>
        <v>East</v>
      </c>
    </row>
    <row r="4376" spans="1:18">
      <c r="A4376" t="s">
        <v>4540</v>
      </c>
      <c r="B4376" t="s">
        <v>32</v>
      </c>
      <c r="C4376" t="s">
        <v>57</v>
      </c>
      <c r="D4376" t="s">
        <v>121</v>
      </c>
      <c r="E4376" t="s">
        <v>50</v>
      </c>
      <c r="F4376" s="1">
        <v>42972</v>
      </c>
      <c r="G4376" s="1">
        <v>43073</v>
      </c>
      <c r="H4376">
        <v>2613</v>
      </c>
      <c r="I4376" t="str">
        <f>VLOOKUP(pipeline!D4376,account,2,FALSE)</f>
        <v>retail</v>
      </c>
      <c r="J4376">
        <f>VLOOKUP(D4376,account,3,FALSE)</f>
        <v>1995</v>
      </c>
      <c r="K4376">
        <f>VLOOKUP(D4376,account,4,FALSE)</f>
        <v>5158.71</v>
      </c>
      <c r="L4376">
        <f>VLOOKUP(D4376,account,5,FALSE)</f>
        <v>17479</v>
      </c>
      <c r="M4376" t="str">
        <f>VLOOKUP(D4376,account,6,FALSE)</f>
        <v>Japan</v>
      </c>
      <c r="N4376">
        <f>VLOOKUP(D4376,accounts,7,FALSE)</f>
        <v>0</v>
      </c>
      <c r="O4376" t="str">
        <f>VLOOKUP(C4376,products,2,FALSE)</f>
        <v>MG</v>
      </c>
      <c r="P4376">
        <f t="shared" si="3177"/>
        <v>3393</v>
      </c>
      <c r="Q4376" t="str">
        <f t="shared" si="3178"/>
        <v>Rocco Neubert</v>
      </c>
      <c r="R4376" t="str">
        <f t="shared" si="3179"/>
        <v>East</v>
      </c>
    </row>
    <row r="4377" spans="1:18">
      <c r="A4377" t="s">
        <v>4541</v>
      </c>
      <c r="B4377" t="s">
        <v>7</v>
      </c>
      <c r="C4377" t="s">
        <v>58</v>
      </c>
      <c r="D4377" t="s">
        <v>277</v>
      </c>
      <c r="E4377" t="s">
        <v>50</v>
      </c>
      <c r="F4377" s="1">
        <v>42972</v>
      </c>
      <c r="G4377" s="1">
        <v>43041</v>
      </c>
      <c r="H4377">
        <v>977</v>
      </c>
      <c r="I4377" t="str">
        <f>VLOOKUP(pipeline!D4377,account,2,FALSE)</f>
        <v>retail</v>
      </c>
      <c r="J4377">
        <f t="shared" ref="J4377:J4387" si="3180">VLOOKUP(D4377,account,3,FALSE)</f>
        <v>2005</v>
      </c>
      <c r="K4377">
        <f t="shared" ref="K4377:K4387" si="3181">VLOOKUP(D4377,account,4,FALSE)</f>
        <v>2261.05</v>
      </c>
      <c r="L4377">
        <f t="shared" ref="L4377:L4387" si="3182">VLOOKUP(D4377,account,5,FALSE)</f>
        <v>3851</v>
      </c>
      <c r="M4377" t="str">
        <f t="shared" ref="M4377:M4387" si="3183">VLOOKUP(D4377,account,6,FALSE)</f>
        <v>United States</v>
      </c>
      <c r="N4377">
        <f t="shared" ref="N4377:N4387" si="3184">VLOOKUP(D4377,accounts,7,FALSE)</f>
        <v>0</v>
      </c>
      <c r="O4377" t="str">
        <f t="shared" ref="O4377:O4387" si="3185">VLOOKUP(C4377,products,2,FALSE)</f>
        <v>GTX</v>
      </c>
      <c r="P4377">
        <f t="shared" si="3177"/>
        <v>1096</v>
      </c>
      <c r="Q4377" t="str">
        <f t="shared" si="3178"/>
        <v>Cara Losch</v>
      </c>
      <c r="R4377" t="str">
        <f t="shared" si="3179"/>
        <v>East</v>
      </c>
    </row>
    <row r="4378" spans="1:18">
      <c r="A4378" t="s">
        <v>4542</v>
      </c>
      <c r="B4378" t="s">
        <v>33</v>
      </c>
      <c r="C4378" t="s">
        <v>58</v>
      </c>
      <c r="D4378" t="s">
        <v>238</v>
      </c>
      <c r="E4378" t="s">
        <v>53</v>
      </c>
      <c r="F4378" s="1">
        <v>42972</v>
      </c>
      <c r="I4378" t="str">
        <f>VLOOKUP(pipeline!D4378,account,2,FALSE)</f>
        <v>marketing</v>
      </c>
      <c r="J4378">
        <f t="shared" si="3180"/>
        <v>2012</v>
      </c>
      <c r="K4378">
        <f t="shared" si="3181"/>
        <v>45.39</v>
      </c>
      <c r="L4378">
        <f t="shared" si="3182"/>
        <v>100</v>
      </c>
      <c r="M4378" t="str">
        <f t="shared" si="3183"/>
        <v>United States</v>
      </c>
      <c r="N4378" t="str">
        <f t="shared" si="3184"/>
        <v>Inity</v>
      </c>
      <c r="O4378" t="str">
        <f t="shared" si="3185"/>
        <v>GTX</v>
      </c>
      <c r="P4378">
        <f t="shared" si="3177"/>
        <v>1096</v>
      </c>
      <c r="Q4378" t="str">
        <f t="shared" si="3178"/>
        <v>Rocco Neubert</v>
      </c>
      <c r="R4378" t="str">
        <f t="shared" si="3179"/>
        <v>East</v>
      </c>
    </row>
    <row r="4379" spans="1:18">
      <c r="A4379" t="s">
        <v>4543</v>
      </c>
      <c r="B4379" t="s">
        <v>33</v>
      </c>
      <c r="C4379" t="s">
        <v>57</v>
      </c>
      <c r="D4379" t="s">
        <v>203</v>
      </c>
      <c r="E4379" t="s">
        <v>52</v>
      </c>
      <c r="F4379" s="1">
        <v>42972</v>
      </c>
      <c r="G4379" s="1">
        <v>43064</v>
      </c>
      <c r="H4379">
        <v>0</v>
      </c>
      <c r="I4379" t="str">
        <f>VLOOKUP(pipeline!D4379,account,2,FALSE)</f>
        <v>software</v>
      </c>
      <c r="J4379">
        <f t="shared" si="3180"/>
        <v>2002</v>
      </c>
      <c r="K4379">
        <f t="shared" si="3181"/>
        <v>987.39</v>
      </c>
      <c r="L4379">
        <f t="shared" si="3182"/>
        <v>2253</v>
      </c>
      <c r="M4379" t="str">
        <f t="shared" si="3183"/>
        <v>United States</v>
      </c>
      <c r="N4379">
        <f t="shared" si="3184"/>
        <v>0</v>
      </c>
      <c r="O4379" t="str">
        <f t="shared" si="3185"/>
        <v>MG</v>
      </c>
      <c r="P4379">
        <f t="shared" si="3177"/>
        <v>3393</v>
      </c>
      <c r="Q4379" t="str">
        <f t="shared" si="3178"/>
        <v>Rocco Neubert</v>
      </c>
      <c r="R4379" t="str">
        <f t="shared" si="3179"/>
        <v>East</v>
      </c>
    </row>
    <row r="4380" spans="1:18">
      <c r="A4380" t="s">
        <v>4544</v>
      </c>
      <c r="B4380" t="s">
        <v>34</v>
      </c>
      <c r="C4380" t="s">
        <v>58</v>
      </c>
      <c r="D4380" t="s">
        <v>218</v>
      </c>
      <c r="E4380" t="s">
        <v>52</v>
      </c>
      <c r="F4380" s="1">
        <v>42972</v>
      </c>
      <c r="G4380" s="1">
        <v>43057</v>
      </c>
      <c r="H4380">
        <v>0</v>
      </c>
      <c r="I4380" t="str">
        <f>VLOOKUP(pipeline!D4380,account,2,FALSE)</f>
        <v>technolgy</v>
      </c>
      <c r="J4380">
        <f t="shared" si="3180"/>
        <v>1992</v>
      </c>
      <c r="K4380">
        <f t="shared" si="3181"/>
        <v>1712.68</v>
      </c>
      <c r="L4380">
        <f t="shared" si="3182"/>
        <v>3194</v>
      </c>
      <c r="M4380" t="str">
        <f t="shared" si="3183"/>
        <v>United States</v>
      </c>
      <c r="N4380" t="str">
        <f t="shared" si="3184"/>
        <v>Acme Corporation</v>
      </c>
      <c r="O4380" t="str">
        <f t="shared" si="3185"/>
        <v>GTX</v>
      </c>
      <c r="P4380">
        <f t="shared" ref="P4380:P4387" si="3186">VLOOKUP(C4380,products,3,FALSE)</f>
        <v>1096</v>
      </c>
      <c r="Q4380" t="str">
        <f t="shared" ref="Q4380:Q4387" si="3187">VLOOKUP(B4380,sales,2,FALSE)</f>
        <v>Rocco Neubert</v>
      </c>
      <c r="R4380" t="str">
        <f t="shared" ref="R4380:R4387" si="3188">VLOOKUP(B4380,sales,3,FALSE)</f>
        <v>East</v>
      </c>
    </row>
    <row r="4381" spans="1:18">
      <c r="A4381" t="s">
        <v>4545</v>
      </c>
      <c r="B4381" t="s">
        <v>8</v>
      </c>
      <c r="C4381" t="s">
        <v>56</v>
      </c>
      <c r="D4381" t="s">
        <v>127</v>
      </c>
      <c r="E4381" t="s">
        <v>50</v>
      </c>
      <c r="F4381" s="1">
        <v>42972</v>
      </c>
      <c r="G4381" s="1">
        <v>43098</v>
      </c>
      <c r="H4381">
        <v>54</v>
      </c>
      <c r="I4381" t="str">
        <f>VLOOKUP(pipeline!D4381,account,2,FALSE)</f>
        <v>software</v>
      </c>
      <c r="J4381">
        <f t="shared" si="3180"/>
        <v>1979</v>
      </c>
      <c r="K4381">
        <f t="shared" si="3181"/>
        <v>4478.47</v>
      </c>
      <c r="L4381">
        <f t="shared" si="3182"/>
        <v>13809</v>
      </c>
      <c r="M4381" t="str">
        <f t="shared" si="3183"/>
        <v>United States</v>
      </c>
      <c r="N4381">
        <f t="shared" si="3184"/>
        <v>0</v>
      </c>
      <c r="O4381" t="str">
        <f t="shared" si="3185"/>
        <v>MG</v>
      </c>
      <c r="P4381">
        <f t="shared" si="3186"/>
        <v>55</v>
      </c>
      <c r="Q4381" t="str">
        <f t="shared" si="3187"/>
        <v>Cara Losch</v>
      </c>
      <c r="R4381" t="str">
        <f t="shared" si="3188"/>
        <v>East</v>
      </c>
    </row>
    <row r="4382" spans="1:18">
      <c r="A4382" t="s">
        <v>4546</v>
      </c>
      <c r="B4382" t="s">
        <v>14</v>
      </c>
      <c r="C4382" t="s">
        <v>57</v>
      </c>
      <c r="D4382" t="s">
        <v>282</v>
      </c>
      <c r="E4382" t="s">
        <v>50</v>
      </c>
      <c r="F4382" s="1">
        <v>42972</v>
      </c>
      <c r="G4382" s="1">
        <v>43070</v>
      </c>
      <c r="H4382">
        <v>3331</v>
      </c>
      <c r="I4382" t="str">
        <f>VLOOKUP(pipeline!D4382,account,2,FALSE)</f>
        <v>medical</v>
      </c>
      <c r="J4382">
        <f t="shared" si="3180"/>
        <v>1985</v>
      </c>
      <c r="K4382">
        <f t="shared" si="3181"/>
        <v>2741.37</v>
      </c>
      <c r="L4382">
        <f t="shared" si="3182"/>
        <v>9226</v>
      </c>
      <c r="M4382" t="str">
        <f t="shared" si="3183"/>
        <v>United States</v>
      </c>
      <c r="N4382">
        <f t="shared" si="3184"/>
        <v>0</v>
      </c>
      <c r="O4382" t="str">
        <f t="shared" si="3185"/>
        <v>MG</v>
      </c>
      <c r="P4382">
        <f t="shared" si="3186"/>
        <v>3393</v>
      </c>
      <c r="Q4382" t="str">
        <f t="shared" si="3187"/>
        <v>Celia Rouche</v>
      </c>
      <c r="R4382" t="str">
        <f t="shared" si="3188"/>
        <v>West</v>
      </c>
    </row>
    <row r="4383" spans="1:18">
      <c r="A4383" t="s">
        <v>4547</v>
      </c>
      <c r="B4383" t="s">
        <v>27</v>
      </c>
      <c r="C4383" t="s">
        <v>55</v>
      </c>
      <c r="D4383" t="s">
        <v>208</v>
      </c>
      <c r="E4383" t="s">
        <v>50</v>
      </c>
      <c r="F4383" s="1">
        <v>42972</v>
      </c>
      <c r="G4383" s="1">
        <v>42983</v>
      </c>
      <c r="H4383">
        <v>474</v>
      </c>
      <c r="I4383" t="str">
        <f>VLOOKUP(pipeline!D4383,account,2,FALSE)</f>
        <v>software</v>
      </c>
      <c r="J4383">
        <f t="shared" si="3180"/>
        <v>1982</v>
      </c>
      <c r="K4383">
        <f t="shared" si="3181"/>
        <v>4618</v>
      </c>
      <c r="L4383">
        <f t="shared" si="3182"/>
        <v>10083</v>
      </c>
      <c r="M4383" t="str">
        <f t="shared" si="3183"/>
        <v>United States</v>
      </c>
      <c r="N4383">
        <f t="shared" si="3184"/>
        <v>0</v>
      </c>
      <c r="O4383" t="str">
        <f t="shared" si="3185"/>
        <v>GTX</v>
      </c>
      <c r="P4383">
        <f t="shared" si="3186"/>
        <v>550</v>
      </c>
      <c r="Q4383" t="str">
        <f t="shared" si="3187"/>
        <v>Melvin Marxen</v>
      </c>
      <c r="R4383" t="str">
        <f t="shared" si="3188"/>
        <v>Central</v>
      </c>
    </row>
    <row r="4384" spans="1:18">
      <c r="A4384" t="s">
        <v>4548</v>
      </c>
      <c r="B4384" t="s">
        <v>38</v>
      </c>
      <c r="C4384" t="s">
        <v>58</v>
      </c>
      <c r="D4384" t="s">
        <v>316</v>
      </c>
      <c r="E4384" t="s">
        <v>52</v>
      </c>
      <c r="F4384" s="1">
        <v>42972</v>
      </c>
      <c r="G4384" s="1">
        <v>42978</v>
      </c>
      <c r="H4384">
        <v>0</v>
      </c>
      <c r="I4384" t="str">
        <f>VLOOKUP(pipeline!D4384,account,2,FALSE)</f>
        <v>retail</v>
      </c>
      <c r="J4384">
        <f t="shared" si="3180"/>
        <v>2009</v>
      </c>
      <c r="K4384">
        <f t="shared" si="3181"/>
        <v>497.11</v>
      </c>
      <c r="L4384">
        <f t="shared" si="3182"/>
        <v>1588</v>
      </c>
      <c r="M4384" t="str">
        <f t="shared" si="3183"/>
        <v>United States</v>
      </c>
      <c r="N4384">
        <f t="shared" si="3184"/>
        <v>0</v>
      </c>
      <c r="O4384" t="str">
        <f t="shared" si="3185"/>
        <v>GTX</v>
      </c>
      <c r="P4384">
        <f t="shared" si="3186"/>
        <v>1096</v>
      </c>
      <c r="Q4384" t="str">
        <f t="shared" si="3187"/>
        <v>Summer Sewald</v>
      </c>
      <c r="R4384" t="str">
        <f t="shared" si="3188"/>
        <v>West</v>
      </c>
    </row>
    <row r="4385" spans="1:18">
      <c r="A4385" t="s">
        <v>4549</v>
      </c>
      <c r="B4385" t="s">
        <v>38</v>
      </c>
      <c r="C4385" t="s">
        <v>58</v>
      </c>
      <c r="D4385" t="s">
        <v>226</v>
      </c>
      <c r="E4385" t="s">
        <v>50</v>
      </c>
      <c r="F4385" s="1">
        <v>42972</v>
      </c>
      <c r="G4385" s="1">
        <v>43052</v>
      </c>
      <c r="H4385">
        <v>994</v>
      </c>
      <c r="I4385" t="str">
        <f>VLOOKUP(pipeline!D4385,account,2,FALSE)</f>
        <v>medical</v>
      </c>
      <c r="J4385">
        <f t="shared" si="3180"/>
        <v>2017</v>
      </c>
      <c r="K4385">
        <f t="shared" si="3181"/>
        <v>4.54</v>
      </c>
      <c r="L4385">
        <f t="shared" si="3182"/>
        <v>9</v>
      </c>
      <c r="M4385" t="str">
        <f t="shared" si="3183"/>
        <v>United States</v>
      </c>
      <c r="N4385">
        <f t="shared" si="3184"/>
        <v>0</v>
      </c>
      <c r="O4385" t="str">
        <f t="shared" si="3185"/>
        <v>GTX</v>
      </c>
      <c r="P4385">
        <f t="shared" si="3186"/>
        <v>1096</v>
      </c>
      <c r="Q4385" t="str">
        <f t="shared" si="3187"/>
        <v>Summer Sewald</v>
      </c>
      <c r="R4385" t="str">
        <f t="shared" si="3188"/>
        <v>West</v>
      </c>
    </row>
    <row r="4386" spans="1:18">
      <c r="A4386" t="s">
        <v>4550</v>
      </c>
      <c r="B4386" t="s">
        <v>38</v>
      </c>
      <c r="C4386" t="s">
        <v>59</v>
      </c>
      <c r="D4386" t="s">
        <v>273</v>
      </c>
      <c r="E4386" t="s">
        <v>50</v>
      </c>
      <c r="F4386" s="1">
        <v>42972</v>
      </c>
      <c r="G4386" s="1">
        <v>43062</v>
      </c>
      <c r="H4386">
        <v>4773</v>
      </c>
      <c r="I4386" t="str">
        <f>VLOOKUP(pipeline!D4386,account,2,FALSE)</f>
        <v>retail</v>
      </c>
      <c r="J4386">
        <f t="shared" si="3180"/>
        <v>1996</v>
      </c>
      <c r="K4386">
        <f t="shared" si="3181"/>
        <v>2214.94</v>
      </c>
      <c r="L4386">
        <f t="shared" si="3182"/>
        <v>5374</v>
      </c>
      <c r="M4386" t="str">
        <f t="shared" si="3183"/>
        <v>United States</v>
      </c>
      <c r="N4386">
        <f t="shared" si="3184"/>
        <v>0</v>
      </c>
      <c r="O4386" t="str">
        <f t="shared" si="3185"/>
        <v>GTX</v>
      </c>
      <c r="P4386">
        <f t="shared" si="3186"/>
        <v>5482</v>
      </c>
      <c r="Q4386" t="str">
        <f t="shared" si="3187"/>
        <v>Summer Sewald</v>
      </c>
      <c r="R4386" t="str">
        <f t="shared" si="3188"/>
        <v>West</v>
      </c>
    </row>
    <row r="4387" spans="1:18">
      <c r="A4387" t="s">
        <v>4551</v>
      </c>
      <c r="B4387" t="s">
        <v>21</v>
      </c>
      <c r="C4387" t="s">
        <v>56</v>
      </c>
      <c r="D4387" t="s">
        <v>129</v>
      </c>
      <c r="E4387" t="s">
        <v>52</v>
      </c>
      <c r="F4387" s="1">
        <v>42972</v>
      </c>
      <c r="G4387" s="1">
        <v>43064</v>
      </c>
      <c r="H4387">
        <v>0</v>
      </c>
      <c r="I4387" t="str">
        <f>VLOOKUP(pipeline!D4387,account,2,FALSE)</f>
        <v>marketing</v>
      </c>
      <c r="J4387">
        <f t="shared" si="3180"/>
        <v>1995</v>
      </c>
      <c r="K4387">
        <f t="shared" si="3181"/>
        <v>2173.98</v>
      </c>
      <c r="L4387">
        <f t="shared" si="3182"/>
        <v>2928</v>
      </c>
      <c r="M4387" t="str">
        <f t="shared" si="3183"/>
        <v>United States</v>
      </c>
      <c r="N4387" t="str">
        <f t="shared" si="3184"/>
        <v>Inity</v>
      </c>
      <c r="O4387" t="str">
        <f t="shared" si="3185"/>
        <v>MG</v>
      </c>
      <c r="P4387">
        <f t="shared" si="3186"/>
        <v>55</v>
      </c>
      <c r="Q4387" t="str">
        <f t="shared" si="3187"/>
        <v>Dustin Brinkmann</v>
      </c>
      <c r="R4387" t="str">
        <f t="shared" si="3188"/>
        <v>Central</v>
      </c>
    </row>
    <row r="4388" spans="1:18">
      <c r="A4388" t="s">
        <v>4552</v>
      </c>
      <c r="B4388" t="s">
        <v>29</v>
      </c>
      <c r="C4388" t="s">
        <v>58</v>
      </c>
      <c r="D4388" t="s">
        <v>143</v>
      </c>
      <c r="E4388" t="s">
        <v>52</v>
      </c>
      <c r="F4388" s="1">
        <v>42972</v>
      </c>
      <c r="G4388" s="1">
        <v>42977</v>
      </c>
      <c r="H4388">
        <v>0</v>
      </c>
      <c r="I4388" t="str">
        <f>VLOOKUP(pipeline!D4388,account,2,FALSE)</f>
        <v>finance</v>
      </c>
      <c r="J4388">
        <f t="shared" ref="J4388:J4401" si="3189">VLOOKUP(D4388,account,3,FALSE)</f>
        <v>1987</v>
      </c>
      <c r="K4388">
        <f t="shared" ref="K4388:K4401" si="3190">VLOOKUP(D4388,account,4,FALSE)</f>
        <v>1698.2</v>
      </c>
      <c r="L4388">
        <f t="shared" ref="L4388:L4401" si="3191">VLOOKUP(D4388,account,5,FALSE)</f>
        <v>3798</v>
      </c>
      <c r="M4388" t="str">
        <f t="shared" ref="M4388:M4401" si="3192">VLOOKUP(D4388,account,6,FALSE)</f>
        <v>United States</v>
      </c>
      <c r="N4388">
        <f t="shared" ref="N4388:N4401" si="3193">VLOOKUP(D4388,accounts,7,FALSE)</f>
        <v>0</v>
      </c>
      <c r="O4388" t="str">
        <f t="shared" ref="O4388:O4401" si="3194">VLOOKUP(C4388,products,2,FALSE)</f>
        <v>GTX</v>
      </c>
      <c r="P4388">
        <f t="shared" ref="P4388:P4397" si="3195">VLOOKUP(C4388,products,3,FALSE)</f>
        <v>1096</v>
      </c>
      <c r="Q4388" t="str">
        <f t="shared" ref="Q4388:Q4397" si="3196">VLOOKUP(B4388,sales,2,FALSE)</f>
        <v>Melvin Marxen</v>
      </c>
      <c r="R4388" t="str">
        <f t="shared" ref="R4388:R4397" si="3197">VLOOKUP(B4388,sales,3,FALSE)</f>
        <v>Central</v>
      </c>
    </row>
    <row r="4389" spans="1:18">
      <c r="A4389" t="s">
        <v>4553</v>
      </c>
      <c r="B4389" t="s">
        <v>29</v>
      </c>
      <c r="C4389" t="s">
        <v>56</v>
      </c>
      <c r="D4389" t="s">
        <v>170</v>
      </c>
      <c r="E4389" t="s">
        <v>50</v>
      </c>
      <c r="F4389" s="1">
        <v>42972</v>
      </c>
      <c r="G4389" s="1">
        <v>43061</v>
      </c>
      <c r="H4389">
        <v>63</v>
      </c>
      <c r="I4389" t="str">
        <f>VLOOKUP(pipeline!D4389,account,2,FALSE)</f>
        <v>technolgy</v>
      </c>
      <c r="J4389">
        <f t="shared" si="3189"/>
        <v>1987</v>
      </c>
      <c r="K4389">
        <f t="shared" si="3190"/>
        <v>2938.67</v>
      </c>
      <c r="L4389">
        <f t="shared" si="3191"/>
        <v>8775</v>
      </c>
      <c r="M4389" t="str">
        <f t="shared" si="3192"/>
        <v>Panama</v>
      </c>
      <c r="N4389">
        <f t="shared" si="3193"/>
        <v>0</v>
      </c>
      <c r="O4389" t="str">
        <f t="shared" si="3194"/>
        <v>MG</v>
      </c>
      <c r="P4389">
        <f t="shared" si="3195"/>
        <v>55</v>
      </c>
      <c r="Q4389" t="str">
        <f t="shared" si="3196"/>
        <v>Melvin Marxen</v>
      </c>
      <c r="R4389" t="str">
        <f t="shared" si="3197"/>
        <v>Central</v>
      </c>
    </row>
    <row r="4390" spans="1:18">
      <c r="A4390" t="s">
        <v>4554</v>
      </c>
      <c r="B4390" t="s">
        <v>16</v>
      </c>
      <c r="C4390" t="s">
        <v>59</v>
      </c>
      <c r="D4390" t="s">
        <v>87</v>
      </c>
      <c r="E4390" t="s">
        <v>50</v>
      </c>
      <c r="F4390" s="1">
        <v>42972</v>
      </c>
      <c r="G4390" s="1">
        <v>42991</v>
      </c>
      <c r="H4390">
        <v>6391</v>
      </c>
      <c r="I4390" t="str">
        <f>VLOOKUP(pipeline!D4390,account,2,FALSE)</f>
        <v>services</v>
      </c>
      <c r="J4390">
        <f t="shared" si="3189"/>
        <v>1982</v>
      </c>
      <c r="K4390">
        <f t="shared" si="3190"/>
        <v>792.46</v>
      </c>
      <c r="L4390">
        <f t="shared" si="3191"/>
        <v>1299</v>
      </c>
      <c r="M4390" t="str">
        <f t="shared" si="3192"/>
        <v>United States</v>
      </c>
      <c r="N4390">
        <f t="shared" si="3193"/>
        <v>0</v>
      </c>
      <c r="O4390" t="str">
        <f t="shared" si="3194"/>
        <v>GTX</v>
      </c>
      <c r="P4390">
        <f t="shared" si="3195"/>
        <v>5482</v>
      </c>
      <c r="Q4390" t="str">
        <f t="shared" si="3196"/>
        <v>Celia Rouche</v>
      </c>
      <c r="R4390" t="str">
        <f t="shared" si="3197"/>
        <v>West</v>
      </c>
    </row>
    <row r="4391" spans="1:18">
      <c r="A4391" t="s">
        <v>4555</v>
      </c>
      <c r="B4391" t="s">
        <v>9</v>
      </c>
      <c r="C4391" t="s">
        <v>56</v>
      </c>
      <c r="D4391" t="s">
        <v>381</v>
      </c>
      <c r="E4391" t="s">
        <v>50</v>
      </c>
      <c r="F4391" s="1">
        <v>42972</v>
      </c>
      <c r="G4391" s="1">
        <v>43084</v>
      </c>
      <c r="H4391">
        <v>58</v>
      </c>
      <c r="I4391" t="str">
        <f>VLOOKUP(pipeline!D4391,account,2,FALSE)</f>
        <v>marketing</v>
      </c>
      <c r="J4391">
        <f t="shared" si="3189"/>
        <v>1999</v>
      </c>
      <c r="K4391">
        <f t="shared" si="3190"/>
        <v>1197.44</v>
      </c>
      <c r="L4391">
        <f t="shared" si="3191"/>
        <v>2570</v>
      </c>
      <c r="M4391" t="str">
        <f t="shared" si="3192"/>
        <v>United States</v>
      </c>
      <c r="N4391">
        <f t="shared" si="3193"/>
        <v>0</v>
      </c>
      <c r="O4391" t="str">
        <f t="shared" si="3194"/>
        <v>MG</v>
      </c>
      <c r="P4391">
        <f t="shared" si="3195"/>
        <v>55</v>
      </c>
      <c r="Q4391" t="str">
        <f t="shared" si="3196"/>
        <v>Cara Losch</v>
      </c>
      <c r="R4391" t="str">
        <f t="shared" si="3197"/>
        <v>East</v>
      </c>
    </row>
    <row r="4392" spans="1:18">
      <c r="A4392" t="s">
        <v>4556</v>
      </c>
      <c r="B4392" t="s">
        <v>23</v>
      </c>
      <c r="C4392" t="s">
        <v>56</v>
      </c>
      <c r="D4392" t="s">
        <v>158</v>
      </c>
      <c r="E4392" t="s">
        <v>50</v>
      </c>
      <c r="F4392" s="1">
        <v>42972</v>
      </c>
      <c r="G4392" s="1">
        <v>43073</v>
      </c>
      <c r="H4392">
        <v>54</v>
      </c>
      <c r="I4392" t="str">
        <f>VLOOKUP(pipeline!D4392,account,2,FALSE)</f>
        <v>finance</v>
      </c>
      <c r="J4392">
        <f t="shared" si="3189"/>
        <v>2006</v>
      </c>
      <c r="K4392">
        <f t="shared" si="3190"/>
        <v>1102.43</v>
      </c>
      <c r="L4392">
        <f t="shared" si="3191"/>
        <v>1759</v>
      </c>
      <c r="M4392" t="str">
        <f t="shared" si="3192"/>
        <v>United States</v>
      </c>
      <c r="N4392">
        <f t="shared" si="3193"/>
        <v>0</v>
      </c>
      <c r="O4392" t="str">
        <f t="shared" si="3194"/>
        <v>MG</v>
      </c>
      <c r="P4392">
        <f t="shared" si="3195"/>
        <v>55</v>
      </c>
      <c r="Q4392" t="str">
        <f t="shared" si="3196"/>
        <v>Dustin Brinkmann</v>
      </c>
      <c r="R4392" t="str">
        <f t="shared" si="3197"/>
        <v>Central</v>
      </c>
    </row>
    <row r="4393" spans="1:18">
      <c r="A4393" t="s">
        <v>4557</v>
      </c>
      <c r="B4393" t="s">
        <v>17</v>
      </c>
      <c r="C4393" t="s">
        <v>59</v>
      </c>
      <c r="D4393" t="s">
        <v>153</v>
      </c>
      <c r="E4393" t="s">
        <v>52</v>
      </c>
      <c r="F4393" s="1">
        <v>42972</v>
      </c>
      <c r="G4393" s="1">
        <v>43061</v>
      </c>
      <c r="H4393">
        <v>0</v>
      </c>
      <c r="I4393" t="str">
        <f>VLOOKUP(pipeline!D4393,account,2,FALSE)</f>
        <v>retail</v>
      </c>
      <c r="J4393">
        <f t="shared" si="3189"/>
        <v>2001</v>
      </c>
      <c r="K4393">
        <f t="shared" si="3190"/>
        <v>2437.85</v>
      </c>
      <c r="L4393">
        <f t="shared" si="3191"/>
        <v>4874</v>
      </c>
      <c r="M4393" t="str">
        <f t="shared" si="3192"/>
        <v>United States</v>
      </c>
      <c r="N4393">
        <f t="shared" si="3193"/>
        <v>0</v>
      </c>
      <c r="O4393" t="str">
        <f t="shared" si="3194"/>
        <v>GTX</v>
      </c>
      <c r="P4393">
        <f t="shared" si="3195"/>
        <v>5482</v>
      </c>
      <c r="Q4393" t="str">
        <f t="shared" si="3196"/>
        <v>Celia Rouche</v>
      </c>
      <c r="R4393" t="str">
        <f t="shared" si="3197"/>
        <v>West</v>
      </c>
    </row>
    <row r="4394" spans="1:18">
      <c r="A4394" t="s">
        <v>4558</v>
      </c>
      <c r="B4394" t="s">
        <v>17</v>
      </c>
      <c r="C4394" t="s">
        <v>59</v>
      </c>
      <c r="D4394" t="s">
        <v>110</v>
      </c>
      <c r="E4394" t="s">
        <v>50</v>
      </c>
      <c r="F4394" s="1">
        <v>42972</v>
      </c>
      <c r="G4394" s="1">
        <v>43060</v>
      </c>
      <c r="H4394">
        <v>5129</v>
      </c>
      <c r="I4394" t="str">
        <f>VLOOKUP(pipeline!D4394,account,2,FALSE)</f>
        <v>telecommunications</v>
      </c>
      <c r="J4394">
        <f t="shared" si="3189"/>
        <v>1994</v>
      </c>
      <c r="K4394">
        <f t="shared" si="3190"/>
        <v>1188.42</v>
      </c>
      <c r="L4394">
        <f t="shared" si="3191"/>
        <v>3015</v>
      </c>
      <c r="M4394" t="str">
        <f t="shared" si="3192"/>
        <v>United States</v>
      </c>
      <c r="N4394">
        <f t="shared" si="3193"/>
        <v>0</v>
      </c>
      <c r="O4394" t="str">
        <f t="shared" si="3194"/>
        <v>GTX</v>
      </c>
      <c r="P4394">
        <f t="shared" si="3195"/>
        <v>5482</v>
      </c>
      <c r="Q4394" t="str">
        <f t="shared" si="3196"/>
        <v>Celia Rouche</v>
      </c>
      <c r="R4394" t="str">
        <f t="shared" si="3197"/>
        <v>West</v>
      </c>
    </row>
    <row r="4395" spans="1:18">
      <c r="A4395" t="s">
        <v>4559</v>
      </c>
      <c r="B4395" t="s">
        <v>10</v>
      </c>
      <c r="C4395" t="s">
        <v>56</v>
      </c>
      <c r="D4395" t="s">
        <v>115</v>
      </c>
      <c r="E4395" t="s">
        <v>53</v>
      </c>
      <c r="F4395" s="1">
        <v>42972</v>
      </c>
      <c r="I4395" t="str">
        <f>VLOOKUP(pipeline!D4395,account,2,FALSE)</f>
        <v>finance</v>
      </c>
      <c r="J4395">
        <f t="shared" si="3189"/>
        <v>1993</v>
      </c>
      <c r="K4395">
        <f t="shared" si="3190"/>
        <v>646.1</v>
      </c>
      <c r="L4395">
        <f t="shared" si="3191"/>
        <v>883</v>
      </c>
      <c r="M4395" t="str">
        <f t="shared" si="3192"/>
        <v>United States</v>
      </c>
      <c r="N4395" t="str">
        <f t="shared" si="3193"/>
        <v>Golddex</v>
      </c>
      <c r="O4395" t="str">
        <f t="shared" si="3194"/>
        <v>MG</v>
      </c>
      <c r="P4395">
        <f t="shared" si="3195"/>
        <v>55</v>
      </c>
      <c r="Q4395" t="str">
        <f t="shared" si="3196"/>
        <v>Cara Losch</v>
      </c>
      <c r="R4395" t="str">
        <f t="shared" si="3197"/>
        <v>East</v>
      </c>
    </row>
    <row r="4396" spans="1:18">
      <c r="A4396" t="s">
        <v>4560</v>
      </c>
      <c r="B4396" t="s">
        <v>10</v>
      </c>
      <c r="C4396" t="s">
        <v>57</v>
      </c>
      <c r="D4396" t="s">
        <v>121</v>
      </c>
      <c r="E4396" t="s">
        <v>52</v>
      </c>
      <c r="F4396" s="1">
        <v>42972</v>
      </c>
      <c r="G4396" s="1">
        <v>42977</v>
      </c>
      <c r="H4396">
        <v>0</v>
      </c>
      <c r="I4396" t="str">
        <f>VLOOKUP(pipeline!D4396,account,2,FALSE)</f>
        <v>retail</v>
      </c>
      <c r="J4396">
        <f t="shared" si="3189"/>
        <v>1995</v>
      </c>
      <c r="K4396">
        <f t="shared" si="3190"/>
        <v>5158.71</v>
      </c>
      <c r="L4396">
        <f t="shared" si="3191"/>
        <v>17479</v>
      </c>
      <c r="M4396" t="str">
        <f t="shared" si="3192"/>
        <v>Japan</v>
      </c>
      <c r="N4396">
        <f t="shared" si="3193"/>
        <v>0</v>
      </c>
      <c r="O4396" t="str">
        <f t="shared" si="3194"/>
        <v>MG</v>
      </c>
      <c r="P4396">
        <f t="shared" si="3195"/>
        <v>3393</v>
      </c>
      <c r="Q4396" t="str">
        <f t="shared" si="3196"/>
        <v>Cara Losch</v>
      </c>
      <c r="R4396" t="str">
        <f t="shared" si="3197"/>
        <v>East</v>
      </c>
    </row>
    <row r="4397" spans="1:18">
      <c r="A4397" t="s">
        <v>4561</v>
      </c>
      <c r="B4397" t="s">
        <v>41</v>
      </c>
      <c r="C4397" t="s">
        <v>58</v>
      </c>
      <c r="D4397" t="s">
        <v>282</v>
      </c>
      <c r="E4397" t="s">
        <v>53</v>
      </c>
      <c r="F4397" s="1">
        <v>42972</v>
      </c>
      <c r="I4397" t="str">
        <f>VLOOKUP(pipeline!D4397,account,2,FALSE)</f>
        <v>medical</v>
      </c>
      <c r="J4397">
        <f t="shared" si="3189"/>
        <v>1985</v>
      </c>
      <c r="K4397">
        <f t="shared" si="3190"/>
        <v>2741.37</v>
      </c>
      <c r="L4397">
        <f t="shared" si="3191"/>
        <v>9226</v>
      </c>
      <c r="M4397" t="str">
        <f t="shared" si="3192"/>
        <v>United States</v>
      </c>
      <c r="N4397">
        <f t="shared" si="3193"/>
        <v>0</v>
      </c>
      <c r="O4397" t="str">
        <f t="shared" si="3194"/>
        <v>GTX</v>
      </c>
      <c r="P4397">
        <f t="shared" si="3195"/>
        <v>1096</v>
      </c>
      <c r="Q4397" t="str">
        <f t="shared" si="3196"/>
        <v>Summer Sewald</v>
      </c>
      <c r="R4397" t="str">
        <f t="shared" si="3197"/>
        <v>West</v>
      </c>
    </row>
    <row r="4398" spans="1:18">
      <c r="A4398" t="s">
        <v>4562</v>
      </c>
      <c r="B4398" t="s">
        <v>41</v>
      </c>
      <c r="C4398" t="s">
        <v>55</v>
      </c>
      <c r="D4398" t="s">
        <v>87</v>
      </c>
      <c r="E4398" t="s">
        <v>50</v>
      </c>
      <c r="F4398" s="1">
        <v>42972</v>
      </c>
      <c r="G4398" s="1">
        <v>43058</v>
      </c>
      <c r="H4398">
        <v>454</v>
      </c>
      <c r="I4398" t="str">
        <f>VLOOKUP(pipeline!D4398,account,2,FALSE)</f>
        <v>services</v>
      </c>
      <c r="J4398">
        <f t="shared" si="3189"/>
        <v>1982</v>
      </c>
      <c r="K4398">
        <f t="shared" si="3190"/>
        <v>792.46</v>
      </c>
      <c r="L4398">
        <f t="shared" si="3191"/>
        <v>1299</v>
      </c>
      <c r="M4398" t="str">
        <f t="shared" si="3192"/>
        <v>United States</v>
      </c>
      <c r="N4398">
        <f t="shared" si="3193"/>
        <v>0</v>
      </c>
      <c r="O4398" t="str">
        <f t="shared" si="3194"/>
        <v>GTX</v>
      </c>
      <c r="P4398">
        <f>VLOOKUP(C4398,products,3,FALSE)</f>
        <v>550</v>
      </c>
      <c r="Q4398" t="str">
        <f>VLOOKUP(B4398,sales,2,FALSE)</f>
        <v>Summer Sewald</v>
      </c>
      <c r="R4398" t="str">
        <f>VLOOKUP(B4398,sales,3,FALSE)</f>
        <v>West</v>
      </c>
    </row>
    <row r="4399" spans="1:18">
      <c r="A4399" t="s">
        <v>4563</v>
      </c>
      <c r="B4399" t="s">
        <v>19</v>
      </c>
      <c r="C4399" t="s">
        <v>59</v>
      </c>
      <c r="D4399" t="s">
        <v>97</v>
      </c>
      <c r="E4399" t="s">
        <v>50</v>
      </c>
      <c r="F4399" s="1">
        <v>42973</v>
      </c>
      <c r="G4399" s="1">
        <v>43041</v>
      </c>
      <c r="H4399">
        <v>6659</v>
      </c>
      <c r="I4399" t="str">
        <f>VLOOKUP(pipeline!D4399,account,2,FALSE)</f>
        <v>medical</v>
      </c>
      <c r="J4399">
        <f t="shared" si="3189"/>
        <v>2012</v>
      </c>
      <c r="K4399">
        <f t="shared" si="3190"/>
        <v>587.34</v>
      </c>
      <c r="L4399">
        <f t="shared" si="3191"/>
        <v>1356</v>
      </c>
      <c r="M4399" t="str">
        <f t="shared" si="3192"/>
        <v>Philipines</v>
      </c>
      <c r="N4399">
        <f t="shared" si="3193"/>
        <v>0</v>
      </c>
      <c r="O4399" t="str">
        <f t="shared" si="3194"/>
        <v>GTX</v>
      </c>
      <c r="P4399">
        <f>VLOOKUP(C4399,products,3,FALSE)</f>
        <v>5482</v>
      </c>
      <c r="Q4399" t="str">
        <f>VLOOKUP(B4399,sales,2,FALSE)</f>
        <v>Dustin Brinkmann</v>
      </c>
      <c r="R4399" t="str">
        <f>VLOOKUP(B4399,sales,3,FALSE)</f>
        <v>Central</v>
      </c>
    </row>
    <row r="4400" spans="1:18">
      <c r="A4400" t="s">
        <v>4564</v>
      </c>
      <c r="B4400" t="s">
        <v>32</v>
      </c>
      <c r="C4400" t="s">
        <v>55</v>
      </c>
      <c r="D4400" t="s">
        <v>180</v>
      </c>
      <c r="E4400" t="s">
        <v>50</v>
      </c>
      <c r="F4400" s="1">
        <v>42973</v>
      </c>
      <c r="G4400" s="1">
        <v>42986</v>
      </c>
      <c r="H4400">
        <v>572</v>
      </c>
      <c r="I4400" t="str">
        <f>VLOOKUP(pipeline!D4400,account,2,FALSE)</f>
        <v>medical</v>
      </c>
      <c r="J4400">
        <f t="shared" si="3189"/>
        <v>1991</v>
      </c>
      <c r="K4400">
        <f t="shared" si="3190"/>
        <v>326.82</v>
      </c>
      <c r="L4400">
        <f t="shared" si="3191"/>
        <v>1016</v>
      </c>
      <c r="M4400" t="str">
        <f t="shared" si="3192"/>
        <v>United States</v>
      </c>
      <c r="N4400">
        <f t="shared" si="3193"/>
        <v>0</v>
      </c>
      <c r="O4400" t="str">
        <f t="shared" si="3194"/>
        <v>GTX</v>
      </c>
      <c r="P4400">
        <f>VLOOKUP(C4400,products,3,FALSE)</f>
        <v>550</v>
      </c>
      <c r="Q4400" t="str">
        <f>VLOOKUP(B4400,sales,2,FALSE)</f>
        <v>Rocco Neubert</v>
      </c>
      <c r="R4400" t="str">
        <f>VLOOKUP(B4400,sales,3,FALSE)</f>
        <v>East</v>
      </c>
    </row>
    <row r="4401" spans="1:18">
      <c r="A4401" t="s">
        <v>4565</v>
      </c>
      <c r="B4401" t="s">
        <v>7</v>
      </c>
      <c r="C4401" t="s">
        <v>58</v>
      </c>
      <c r="D4401" t="s">
        <v>203</v>
      </c>
      <c r="E4401" t="s">
        <v>50</v>
      </c>
      <c r="F4401" s="1">
        <v>42973</v>
      </c>
      <c r="G4401" s="1">
        <v>43058</v>
      </c>
      <c r="H4401">
        <v>1046</v>
      </c>
      <c r="I4401" t="str">
        <f>VLOOKUP(pipeline!D4401,account,2,FALSE)</f>
        <v>software</v>
      </c>
      <c r="J4401">
        <f t="shared" si="3189"/>
        <v>2002</v>
      </c>
      <c r="K4401">
        <f t="shared" si="3190"/>
        <v>987.39</v>
      </c>
      <c r="L4401">
        <f t="shared" si="3191"/>
        <v>2253</v>
      </c>
      <c r="M4401" t="str">
        <f t="shared" si="3192"/>
        <v>United States</v>
      </c>
      <c r="N4401">
        <f t="shared" si="3193"/>
        <v>0</v>
      </c>
      <c r="O4401" t="str">
        <f t="shared" si="3194"/>
        <v>GTX</v>
      </c>
      <c r="P4401">
        <f>VLOOKUP(C4401,products,3,FALSE)</f>
        <v>1096</v>
      </c>
      <c r="Q4401" t="str">
        <f>VLOOKUP(B4401,sales,2,FALSE)</f>
        <v>Cara Losch</v>
      </c>
      <c r="R4401" t="str">
        <f>VLOOKUP(B4401,sales,3,FALSE)</f>
        <v>East</v>
      </c>
    </row>
    <row r="4402" spans="1:18">
      <c r="A4402" t="s">
        <v>4566</v>
      </c>
      <c r="B4402" t="s">
        <v>34</v>
      </c>
      <c r="C4402" t="s">
        <v>57</v>
      </c>
      <c r="D4402" t="s">
        <v>245</v>
      </c>
      <c r="E4402" t="s">
        <v>50</v>
      </c>
      <c r="F4402" s="1">
        <v>42973</v>
      </c>
      <c r="G4402" s="1">
        <v>43070</v>
      </c>
      <c r="H4402">
        <v>3281</v>
      </c>
      <c r="I4402" t="str">
        <f>VLOOKUP(pipeline!D4402,account,2,FALSE)</f>
        <v>retail</v>
      </c>
      <c r="J4402">
        <f t="shared" ref="J4402:J4410" si="3198">VLOOKUP(D4402,account,3,FALSE)</f>
        <v>1990</v>
      </c>
      <c r="K4402">
        <f t="shared" ref="K4402:K4410" si="3199">VLOOKUP(D4402,account,4,FALSE)</f>
        <v>2520.83</v>
      </c>
      <c r="L4402">
        <f t="shared" ref="L4402:L4410" si="3200">VLOOKUP(D4402,account,5,FALSE)</f>
        <v>3502</v>
      </c>
      <c r="M4402" t="str">
        <f t="shared" ref="M4402:M4410" si="3201">VLOOKUP(D4402,account,6,FALSE)</f>
        <v>United States</v>
      </c>
      <c r="N4402">
        <f t="shared" ref="N4402:N4410" si="3202">VLOOKUP(D4402,accounts,7,FALSE)</f>
        <v>0</v>
      </c>
      <c r="O4402" t="str">
        <f t="shared" ref="O4402:O4410" si="3203">VLOOKUP(C4402,products,2,FALSE)</f>
        <v>MG</v>
      </c>
      <c r="P4402">
        <f t="shared" ref="P4402:P4407" si="3204">VLOOKUP(C4402,products,3,FALSE)</f>
        <v>3393</v>
      </c>
      <c r="Q4402" t="str">
        <f t="shared" ref="Q4402:Q4407" si="3205">VLOOKUP(B4402,sales,2,FALSE)</f>
        <v>Rocco Neubert</v>
      </c>
      <c r="R4402" t="str">
        <f t="shared" ref="R4402:R4407" si="3206">VLOOKUP(B4402,sales,3,FALSE)</f>
        <v>East</v>
      </c>
    </row>
    <row r="4403" spans="1:18">
      <c r="A4403" t="s">
        <v>4567</v>
      </c>
      <c r="B4403" t="s">
        <v>26</v>
      </c>
      <c r="C4403" t="s">
        <v>56</v>
      </c>
      <c r="D4403" t="s">
        <v>198</v>
      </c>
      <c r="E4403" t="s">
        <v>52</v>
      </c>
      <c r="F4403" s="1">
        <v>42973</v>
      </c>
      <c r="G4403" s="1">
        <v>42983</v>
      </c>
      <c r="H4403">
        <v>0</v>
      </c>
      <c r="I4403" t="str">
        <f>VLOOKUP(pipeline!D4403,account,2,FALSE)</f>
        <v>employment</v>
      </c>
      <c r="J4403">
        <f t="shared" si="3198"/>
        <v>1997</v>
      </c>
      <c r="K4403">
        <f t="shared" si="3199"/>
        <v>291.27</v>
      </c>
      <c r="L4403">
        <f t="shared" si="3200"/>
        <v>586</v>
      </c>
      <c r="M4403" t="str">
        <f t="shared" si="3201"/>
        <v>United States</v>
      </c>
      <c r="N4403">
        <f t="shared" si="3202"/>
        <v>0</v>
      </c>
      <c r="O4403" t="str">
        <f t="shared" si="3203"/>
        <v>MG</v>
      </c>
      <c r="P4403">
        <f t="shared" si="3204"/>
        <v>55</v>
      </c>
      <c r="Q4403" t="str">
        <f t="shared" si="3205"/>
        <v>Melvin Marxen</v>
      </c>
      <c r="R4403" t="str">
        <f t="shared" si="3206"/>
        <v>Central</v>
      </c>
    </row>
    <row r="4404" spans="1:18">
      <c r="A4404" t="s">
        <v>4568</v>
      </c>
      <c r="B4404" t="s">
        <v>14</v>
      </c>
      <c r="C4404" t="s">
        <v>57</v>
      </c>
      <c r="D4404" t="s">
        <v>273</v>
      </c>
      <c r="E4404" t="s">
        <v>50</v>
      </c>
      <c r="F4404" s="1">
        <v>42973</v>
      </c>
      <c r="G4404" s="1">
        <v>42988</v>
      </c>
      <c r="H4404">
        <v>3462</v>
      </c>
      <c r="I4404" t="str">
        <f>VLOOKUP(pipeline!D4404,account,2,FALSE)</f>
        <v>retail</v>
      </c>
      <c r="J4404">
        <f t="shared" si="3198"/>
        <v>1996</v>
      </c>
      <c r="K4404">
        <f t="shared" si="3199"/>
        <v>2214.94</v>
      </c>
      <c r="L4404">
        <f t="shared" si="3200"/>
        <v>5374</v>
      </c>
      <c r="M4404" t="str">
        <f t="shared" si="3201"/>
        <v>United States</v>
      </c>
      <c r="N4404">
        <f t="shared" si="3202"/>
        <v>0</v>
      </c>
      <c r="O4404" t="str">
        <f t="shared" si="3203"/>
        <v>MG</v>
      </c>
      <c r="P4404">
        <f t="shared" si="3204"/>
        <v>3393</v>
      </c>
      <c r="Q4404" t="str">
        <f t="shared" si="3205"/>
        <v>Celia Rouche</v>
      </c>
      <c r="R4404" t="str">
        <f t="shared" si="3206"/>
        <v>West</v>
      </c>
    </row>
    <row r="4405" spans="1:18">
      <c r="A4405" t="s">
        <v>4569</v>
      </c>
      <c r="B4405" t="s">
        <v>37</v>
      </c>
      <c r="C4405" t="s">
        <v>59</v>
      </c>
      <c r="D4405" t="s">
        <v>106</v>
      </c>
      <c r="E4405" t="s">
        <v>50</v>
      </c>
      <c r="F4405" s="1">
        <v>42973</v>
      </c>
      <c r="G4405" s="1">
        <v>42984</v>
      </c>
      <c r="H4405">
        <v>6029</v>
      </c>
      <c r="I4405" t="str">
        <f>VLOOKUP(pipeline!D4405,account,2,FALSE)</f>
        <v>software</v>
      </c>
      <c r="J4405">
        <f t="shared" si="3198"/>
        <v>1996</v>
      </c>
      <c r="K4405">
        <f t="shared" si="3199"/>
        <v>6354.87</v>
      </c>
      <c r="L4405">
        <f t="shared" si="3200"/>
        <v>16780</v>
      </c>
      <c r="M4405" t="str">
        <f t="shared" si="3201"/>
        <v>United States</v>
      </c>
      <c r="N4405" t="str">
        <f t="shared" si="3202"/>
        <v>Bubba Gump</v>
      </c>
      <c r="O4405" t="str">
        <f t="shared" si="3203"/>
        <v>GTX</v>
      </c>
      <c r="P4405">
        <f t="shared" si="3204"/>
        <v>5482</v>
      </c>
      <c r="Q4405" t="str">
        <f t="shared" si="3205"/>
        <v>Summer Sewald</v>
      </c>
      <c r="R4405" t="str">
        <f t="shared" si="3206"/>
        <v>West</v>
      </c>
    </row>
    <row r="4406" spans="1:18">
      <c r="A4406" t="s">
        <v>4570</v>
      </c>
      <c r="B4406" t="s">
        <v>38</v>
      </c>
      <c r="C4406" t="s">
        <v>59</v>
      </c>
      <c r="D4406" t="s">
        <v>282</v>
      </c>
      <c r="E4406" t="s">
        <v>53</v>
      </c>
      <c r="F4406" s="1">
        <v>42973</v>
      </c>
      <c r="I4406" t="str">
        <f>VLOOKUP(pipeline!D4406,account,2,FALSE)</f>
        <v>medical</v>
      </c>
      <c r="J4406">
        <f t="shared" si="3198"/>
        <v>1985</v>
      </c>
      <c r="K4406">
        <f t="shared" si="3199"/>
        <v>2741.37</v>
      </c>
      <c r="L4406">
        <f t="shared" si="3200"/>
        <v>9226</v>
      </c>
      <c r="M4406" t="str">
        <f t="shared" si="3201"/>
        <v>United States</v>
      </c>
      <c r="N4406">
        <f t="shared" si="3202"/>
        <v>0</v>
      </c>
      <c r="O4406" t="str">
        <f t="shared" si="3203"/>
        <v>GTX</v>
      </c>
      <c r="P4406">
        <f t="shared" si="3204"/>
        <v>5482</v>
      </c>
      <c r="Q4406" t="str">
        <f t="shared" si="3205"/>
        <v>Summer Sewald</v>
      </c>
      <c r="R4406" t="str">
        <f t="shared" si="3206"/>
        <v>West</v>
      </c>
    </row>
    <row r="4407" spans="1:18">
      <c r="A4407" t="s">
        <v>4571</v>
      </c>
      <c r="B4407" t="s">
        <v>38</v>
      </c>
      <c r="C4407" t="s">
        <v>55</v>
      </c>
      <c r="D4407" t="s">
        <v>103</v>
      </c>
      <c r="E4407" t="s">
        <v>50</v>
      </c>
      <c r="F4407" s="1">
        <v>42973</v>
      </c>
      <c r="G4407" s="1">
        <v>43073</v>
      </c>
      <c r="H4407">
        <v>566</v>
      </c>
      <c r="I4407" t="str">
        <f>VLOOKUP(pipeline!D4407,account,2,FALSE)</f>
        <v>employment</v>
      </c>
      <c r="J4407">
        <f t="shared" si="3198"/>
        <v>1988</v>
      </c>
      <c r="K4407">
        <f t="shared" si="3199"/>
        <v>2059.9</v>
      </c>
      <c r="L4407">
        <f t="shared" si="3200"/>
        <v>3644</v>
      </c>
      <c r="M4407" t="str">
        <f t="shared" si="3201"/>
        <v>United States</v>
      </c>
      <c r="N4407">
        <f t="shared" si="3202"/>
        <v>0</v>
      </c>
      <c r="O4407" t="str">
        <f t="shared" si="3203"/>
        <v>GTX</v>
      </c>
      <c r="P4407">
        <f t="shared" si="3204"/>
        <v>550</v>
      </c>
      <c r="Q4407" t="str">
        <f t="shared" si="3205"/>
        <v>Summer Sewald</v>
      </c>
      <c r="R4407" t="str">
        <f t="shared" si="3206"/>
        <v>West</v>
      </c>
    </row>
    <row r="4408" spans="1:18">
      <c r="A4408" t="s">
        <v>4572</v>
      </c>
      <c r="B4408" t="s">
        <v>22</v>
      </c>
      <c r="C4408" t="s">
        <v>56</v>
      </c>
      <c r="D4408" t="s">
        <v>238</v>
      </c>
      <c r="E4408" t="s">
        <v>52</v>
      </c>
      <c r="F4408" s="1">
        <v>42973</v>
      </c>
      <c r="G4408" s="1">
        <v>43051</v>
      </c>
      <c r="H4408">
        <v>0</v>
      </c>
      <c r="I4408" t="str">
        <f>VLOOKUP(pipeline!D4408,account,2,FALSE)</f>
        <v>marketing</v>
      </c>
      <c r="J4408">
        <f t="shared" si="3198"/>
        <v>2012</v>
      </c>
      <c r="K4408">
        <f t="shared" si="3199"/>
        <v>45.39</v>
      </c>
      <c r="L4408">
        <f t="shared" si="3200"/>
        <v>100</v>
      </c>
      <c r="M4408" t="str">
        <f t="shared" si="3201"/>
        <v>United States</v>
      </c>
      <c r="N4408" t="str">
        <f t="shared" si="3202"/>
        <v>Inity</v>
      </c>
      <c r="O4408" t="str">
        <f t="shared" si="3203"/>
        <v>MG</v>
      </c>
      <c r="P4408">
        <f>VLOOKUP(C4408,products,3,FALSE)</f>
        <v>55</v>
      </c>
      <c r="Q4408" t="str">
        <f>VLOOKUP(B4408,sales,2,FALSE)</f>
        <v>Dustin Brinkmann</v>
      </c>
      <c r="R4408" t="str">
        <f>VLOOKUP(B4408,sales,3,FALSE)</f>
        <v>Central</v>
      </c>
    </row>
    <row r="4409" spans="1:18">
      <c r="A4409" t="s">
        <v>4573</v>
      </c>
      <c r="B4409" t="s">
        <v>22</v>
      </c>
      <c r="C4409" t="s">
        <v>58</v>
      </c>
      <c r="D4409" t="s">
        <v>290</v>
      </c>
      <c r="E4409" t="s">
        <v>50</v>
      </c>
      <c r="F4409" s="1">
        <v>42973</v>
      </c>
      <c r="G4409" s="1">
        <v>43052</v>
      </c>
      <c r="H4409">
        <v>1042</v>
      </c>
      <c r="I4409" t="str">
        <f>VLOOKUP(pipeline!D4409,account,2,FALSE)</f>
        <v>medical</v>
      </c>
      <c r="J4409">
        <f t="shared" si="3198"/>
        <v>2002</v>
      </c>
      <c r="K4409">
        <f t="shared" si="3199"/>
        <v>3178.24</v>
      </c>
      <c r="L4409">
        <f t="shared" si="3200"/>
        <v>4540</v>
      </c>
      <c r="M4409" t="str">
        <f t="shared" si="3201"/>
        <v>United States</v>
      </c>
      <c r="N4409">
        <f t="shared" si="3202"/>
        <v>0</v>
      </c>
      <c r="O4409" t="str">
        <f t="shared" si="3203"/>
        <v>GTX</v>
      </c>
      <c r="P4409">
        <f>VLOOKUP(C4409,products,3,FALSE)</f>
        <v>1096</v>
      </c>
      <c r="Q4409" t="str">
        <f>VLOOKUP(B4409,sales,2,FALSE)</f>
        <v>Dustin Brinkmann</v>
      </c>
      <c r="R4409" t="str">
        <f>VLOOKUP(B4409,sales,3,FALSE)</f>
        <v>Central</v>
      </c>
    </row>
    <row r="4410" spans="1:18">
      <c r="A4410" t="s">
        <v>4574</v>
      </c>
      <c r="B4410" t="s">
        <v>35</v>
      </c>
      <c r="C4410" t="s">
        <v>55</v>
      </c>
      <c r="D4410" t="s">
        <v>214</v>
      </c>
      <c r="E4410" t="s">
        <v>50</v>
      </c>
      <c r="F4410" s="1">
        <v>42973</v>
      </c>
      <c r="G4410" s="1">
        <v>43046</v>
      </c>
      <c r="H4410">
        <v>539</v>
      </c>
      <c r="I4410" t="str">
        <f>VLOOKUP(pipeline!D4410,account,2,FALSE)</f>
        <v>medical</v>
      </c>
      <c r="J4410">
        <f t="shared" si="3198"/>
        <v>1999</v>
      </c>
      <c r="K4410">
        <f t="shared" si="3199"/>
        <v>251.41</v>
      </c>
      <c r="L4410">
        <f t="shared" si="3200"/>
        <v>495</v>
      </c>
      <c r="M4410" t="str">
        <f t="shared" si="3201"/>
        <v>United States</v>
      </c>
      <c r="N4410">
        <f t="shared" si="3202"/>
        <v>0</v>
      </c>
      <c r="O4410" t="str">
        <f t="shared" si="3203"/>
        <v>GTX</v>
      </c>
      <c r="P4410">
        <f>VLOOKUP(C4410,products,3,FALSE)</f>
        <v>550</v>
      </c>
      <c r="Q4410" t="str">
        <f>VLOOKUP(B4410,sales,2,FALSE)</f>
        <v>Rocco Neubert</v>
      </c>
      <c r="R4410" t="str">
        <f>VLOOKUP(B4410,sales,3,FALSE)</f>
        <v>East</v>
      </c>
    </row>
    <row r="4411" spans="1:18">
      <c r="A4411" t="s">
        <v>4575</v>
      </c>
      <c r="B4411" t="s">
        <v>16</v>
      </c>
      <c r="C4411" t="s">
        <v>56</v>
      </c>
      <c r="D4411" t="s">
        <v>174</v>
      </c>
      <c r="E4411" t="s">
        <v>50</v>
      </c>
      <c r="F4411" s="1">
        <v>42973</v>
      </c>
      <c r="G4411" s="1">
        <v>43055</v>
      </c>
      <c r="H4411">
        <v>56</v>
      </c>
      <c r="I4411" t="str">
        <f>VLOOKUP(pipeline!D4411,account,2,FALSE)</f>
        <v>software</v>
      </c>
      <c r="J4411">
        <f t="shared" ref="J4411:J4416" si="3207">VLOOKUP(D4411,account,3,FALSE)</f>
        <v>1982</v>
      </c>
      <c r="K4411">
        <f t="shared" ref="K4411:K4416" si="3208">VLOOKUP(D4411,account,4,FALSE)</f>
        <v>11698.03</v>
      </c>
      <c r="L4411">
        <f t="shared" ref="L4411:L4416" si="3209">VLOOKUP(D4411,account,5,FALSE)</f>
        <v>34288</v>
      </c>
      <c r="M4411" t="str">
        <f t="shared" ref="M4411:M4416" si="3210">VLOOKUP(D4411,account,6,FALSE)</f>
        <v>United States</v>
      </c>
      <c r="N4411">
        <f t="shared" ref="N4411:N4416" si="3211">VLOOKUP(D4411,accounts,7,FALSE)</f>
        <v>0</v>
      </c>
      <c r="O4411" t="str">
        <f t="shared" ref="O4411:O4416" si="3212">VLOOKUP(C4411,products,2,FALSE)</f>
        <v>MG</v>
      </c>
      <c r="P4411">
        <f t="shared" ref="P4411:P4416" si="3213">VLOOKUP(C4411,products,3,FALSE)</f>
        <v>55</v>
      </c>
      <c r="Q4411" t="str">
        <f t="shared" ref="Q4411:Q4416" si="3214">VLOOKUP(B4411,sales,2,FALSE)</f>
        <v>Celia Rouche</v>
      </c>
      <c r="R4411" t="str">
        <f t="shared" ref="R4411:R4416" si="3215">VLOOKUP(B4411,sales,3,FALSE)</f>
        <v>West</v>
      </c>
    </row>
    <row r="4412" spans="1:18">
      <c r="A4412" t="s">
        <v>4576</v>
      </c>
      <c r="B4412" t="s">
        <v>23</v>
      </c>
      <c r="C4412" t="s">
        <v>56</v>
      </c>
      <c r="D4412" t="s">
        <v>141</v>
      </c>
      <c r="E4412" t="s">
        <v>50</v>
      </c>
      <c r="F4412" s="1">
        <v>42973</v>
      </c>
      <c r="G4412" s="1">
        <v>43067</v>
      </c>
      <c r="H4412">
        <v>60</v>
      </c>
      <c r="I4412" t="str">
        <f>VLOOKUP(pipeline!D4412,account,2,FALSE)</f>
        <v>telecommunications</v>
      </c>
      <c r="J4412">
        <f t="shared" si="3207"/>
        <v>2007</v>
      </c>
      <c r="K4412">
        <f t="shared" si="3208"/>
        <v>86.68</v>
      </c>
      <c r="L4412">
        <f t="shared" si="3209"/>
        <v>187</v>
      </c>
      <c r="M4412" t="str">
        <f t="shared" si="3210"/>
        <v>United States</v>
      </c>
      <c r="N4412" t="str">
        <f t="shared" si="3211"/>
        <v>Sonron</v>
      </c>
      <c r="O4412" t="str">
        <f t="shared" si="3212"/>
        <v>MG</v>
      </c>
      <c r="P4412">
        <f t="shared" si="3213"/>
        <v>55</v>
      </c>
      <c r="Q4412" t="str">
        <f t="shared" si="3214"/>
        <v>Dustin Brinkmann</v>
      </c>
      <c r="R4412" t="str">
        <f t="shared" si="3215"/>
        <v>Central</v>
      </c>
    </row>
    <row r="4413" spans="1:18">
      <c r="A4413" t="s">
        <v>4577</v>
      </c>
      <c r="B4413" t="s">
        <v>17</v>
      </c>
      <c r="C4413" t="s">
        <v>56</v>
      </c>
      <c r="D4413" t="s">
        <v>106</v>
      </c>
      <c r="E4413" t="s">
        <v>52</v>
      </c>
      <c r="F4413" s="1">
        <v>42973</v>
      </c>
      <c r="G4413" s="1">
        <v>42974</v>
      </c>
      <c r="H4413">
        <v>0</v>
      </c>
      <c r="I4413" t="str">
        <f>VLOOKUP(pipeline!D4413,account,2,FALSE)</f>
        <v>software</v>
      </c>
      <c r="J4413">
        <f t="shared" si="3207"/>
        <v>1996</v>
      </c>
      <c r="K4413">
        <f t="shared" si="3208"/>
        <v>6354.87</v>
      </c>
      <c r="L4413">
        <f t="shared" si="3209"/>
        <v>16780</v>
      </c>
      <c r="M4413" t="str">
        <f t="shared" si="3210"/>
        <v>United States</v>
      </c>
      <c r="N4413" t="str">
        <f t="shared" si="3211"/>
        <v>Bubba Gump</v>
      </c>
      <c r="O4413" t="str">
        <f t="shared" si="3212"/>
        <v>MG</v>
      </c>
      <c r="P4413">
        <f t="shared" si="3213"/>
        <v>55</v>
      </c>
      <c r="Q4413" t="str">
        <f t="shared" si="3214"/>
        <v>Celia Rouche</v>
      </c>
      <c r="R4413" t="str">
        <f t="shared" si="3215"/>
        <v>West</v>
      </c>
    </row>
    <row r="4414" spans="1:18">
      <c r="A4414" t="s">
        <v>4578</v>
      </c>
      <c r="B4414" t="s">
        <v>17</v>
      </c>
      <c r="C4414" t="s">
        <v>57</v>
      </c>
      <c r="D4414" t="s">
        <v>99</v>
      </c>
      <c r="E4414" t="s">
        <v>50</v>
      </c>
      <c r="F4414" s="1">
        <v>42973</v>
      </c>
      <c r="G4414" s="1">
        <v>43043</v>
      </c>
      <c r="H4414">
        <v>3966</v>
      </c>
      <c r="I4414" t="str">
        <f>VLOOKUP(pipeline!D4414,account,2,FALSE)</f>
        <v>marketing</v>
      </c>
      <c r="J4414">
        <f t="shared" si="3207"/>
        <v>2008</v>
      </c>
      <c r="K4414">
        <f t="shared" si="3208"/>
        <v>894.37</v>
      </c>
      <c r="L4414">
        <f t="shared" si="3209"/>
        <v>1593</v>
      </c>
      <c r="M4414" t="str">
        <f t="shared" si="3210"/>
        <v>Poland</v>
      </c>
      <c r="N4414">
        <f t="shared" si="3211"/>
        <v>0</v>
      </c>
      <c r="O4414" t="str">
        <f t="shared" si="3212"/>
        <v>MG</v>
      </c>
      <c r="P4414">
        <f t="shared" si="3213"/>
        <v>3393</v>
      </c>
      <c r="Q4414" t="str">
        <f t="shared" si="3214"/>
        <v>Celia Rouche</v>
      </c>
      <c r="R4414" t="str">
        <f t="shared" si="3215"/>
        <v>West</v>
      </c>
    </row>
    <row r="4415" spans="1:18">
      <c r="A4415" t="s">
        <v>4579</v>
      </c>
      <c r="B4415" t="s">
        <v>10</v>
      </c>
      <c r="C4415" t="s">
        <v>56</v>
      </c>
      <c r="D4415" t="s">
        <v>627</v>
      </c>
      <c r="E4415" t="s">
        <v>52</v>
      </c>
      <c r="F4415" s="1">
        <v>42973</v>
      </c>
      <c r="G4415" s="1">
        <v>42974</v>
      </c>
      <c r="H4415">
        <v>0</v>
      </c>
      <c r="I4415" t="str">
        <f>VLOOKUP(pipeline!D4415,account,2,FALSE)</f>
        <v>technolgy</v>
      </c>
      <c r="J4415">
        <f t="shared" si="3207"/>
        <v>1993</v>
      </c>
      <c r="K4415">
        <f t="shared" si="3208"/>
        <v>1242.32</v>
      </c>
      <c r="L4415">
        <f t="shared" si="3209"/>
        <v>3027</v>
      </c>
      <c r="M4415" t="str">
        <f t="shared" si="3210"/>
        <v>United States</v>
      </c>
      <c r="N4415" t="str">
        <f t="shared" si="3211"/>
        <v>Acme Corporation</v>
      </c>
      <c r="O4415" t="str">
        <f t="shared" si="3212"/>
        <v>MG</v>
      </c>
      <c r="P4415">
        <f t="shared" si="3213"/>
        <v>55</v>
      </c>
      <c r="Q4415" t="str">
        <f t="shared" si="3214"/>
        <v>Cara Losch</v>
      </c>
      <c r="R4415" t="str">
        <f t="shared" si="3215"/>
        <v>East</v>
      </c>
    </row>
    <row r="4416" spans="1:18">
      <c r="A4416" t="s">
        <v>4580</v>
      </c>
      <c r="B4416" t="s">
        <v>11</v>
      </c>
      <c r="C4416" t="s">
        <v>55</v>
      </c>
      <c r="D4416" t="s">
        <v>200</v>
      </c>
      <c r="E4416" t="s">
        <v>50</v>
      </c>
      <c r="F4416" s="1">
        <v>42973</v>
      </c>
      <c r="G4416" s="1">
        <v>43062</v>
      </c>
      <c r="H4416">
        <v>471</v>
      </c>
      <c r="I4416" t="str">
        <f>VLOOKUP(pipeline!D4416,account,2,FALSE)</f>
        <v>finance</v>
      </c>
      <c r="J4416">
        <f t="shared" si="3207"/>
        <v>1998</v>
      </c>
      <c r="K4416">
        <f t="shared" si="3208"/>
        <v>2022.14</v>
      </c>
      <c r="L4416">
        <f t="shared" si="3209"/>
        <v>5113</v>
      </c>
      <c r="M4416" t="str">
        <f t="shared" si="3210"/>
        <v>United States</v>
      </c>
      <c r="N4416">
        <f t="shared" si="3211"/>
        <v>0</v>
      </c>
      <c r="O4416" t="str">
        <f t="shared" si="3212"/>
        <v>GTX</v>
      </c>
      <c r="P4416">
        <f t="shared" si="3213"/>
        <v>550</v>
      </c>
      <c r="Q4416" t="str">
        <f t="shared" si="3214"/>
        <v>Cara Losch</v>
      </c>
      <c r="R4416" t="str">
        <f t="shared" si="3215"/>
        <v>East</v>
      </c>
    </row>
    <row r="4417" spans="1:18">
      <c r="A4417" t="s">
        <v>4581</v>
      </c>
      <c r="B4417" t="s">
        <v>19</v>
      </c>
      <c r="C4417" t="s">
        <v>55</v>
      </c>
      <c r="D4417" t="s">
        <v>82</v>
      </c>
      <c r="E4417" t="s">
        <v>50</v>
      </c>
      <c r="F4417" s="1">
        <v>42974</v>
      </c>
      <c r="G4417" s="1">
        <v>42983</v>
      </c>
      <c r="H4417">
        <v>597</v>
      </c>
      <c r="I4417" t="str">
        <f>VLOOKUP(pipeline!D4417,account,2,FALSE)</f>
        <v>retail</v>
      </c>
      <c r="J4417">
        <f t="shared" ref="J4417:J4424" si="3216">VLOOKUP(D4417,account,3,FALSE)</f>
        <v>2001</v>
      </c>
      <c r="K4417">
        <f t="shared" ref="K4417:K4424" si="3217">VLOOKUP(D4417,account,4,FALSE)</f>
        <v>718.62</v>
      </c>
      <c r="L4417">
        <f t="shared" ref="L4417:L4424" si="3218">VLOOKUP(D4417,account,5,FALSE)</f>
        <v>2448</v>
      </c>
      <c r="M4417" t="str">
        <f t="shared" ref="M4417:M4424" si="3219">VLOOKUP(D4417,account,6,FALSE)</f>
        <v>United States</v>
      </c>
      <c r="N4417">
        <f t="shared" ref="N4417:N4424" si="3220">VLOOKUP(D4417,accounts,7,FALSE)</f>
        <v>0</v>
      </c>
      <c r="O4417" t="str">
        <f t="shared" ref="O4417:O4424" si="3221">VLOOKUP(C4417,products,2,FALSE)</f>
        <v>GTX</v>
      </c>
      <c r="P4417">
        <f t="shared" ref="P4417:P4423" si="3222">VLOOKUP(C4417,products,3,FALSE)</f>
        <v>550</v>
      </c>
      <c r="Q4417" t="str">
        <f t="shared" ref="Q4417:Q4423" si="3223">VLOOKUP(B4417,sales,2,FALSE)</f>
        <v>Dustin Brinkmann</v>
      </c>
      <c r="R4417" t="str">
        <f t="shared" ref="R4417:R4423" si="3224">VLOOKUP(B4417,sales,3,FALSE)</f>
        <v>Central</v>
      </c>
    </row>
    <row r="4418" spans="1:18">
      <c r="A4418" t="s">
        <v>4582</v>
      </c>
      <c r="B4418" t="s">
        <v>19</v>
      </c>
      <c r="C4418" t="s">
        <v>56</v>
      </c>
      <c r="D4418" t="s">
        <v>226</v>
      </c>
      <c r="E4418" t="s">
        <v>50</v>
      </c>
      <c r="F4418" s="1">
        <v>42974</v>
      </c>
      <c r="G4418" s="1">
        <v>43053</v>
      </c>
      <c r="H4418">
        <v>53</v>
      </c>
      <c r="I4418" t="str">
        <f>VLOOKUP(pipeline!D4418,account,2,FALSE)</f>
        <v>medical</v>
      </c>
      <c r="J4418">
        <f t="shared" si="3216"/>
        <v>2017</v>
      </c>
      <c r="K4418">
        <f t="shared" si="3217"/>
        <v>4.54</v>
      </c>
      <c r="L4418">
        <f t="shared" si="3218"/>
        <v>9</v>
      </c>
      <c r="M4418" t="str">
        <f t="shared" si="3219"/>
        <v>United States</v>
      </c>
      <c r="N4418">
        <f t="shared" si="3220"/>
        <v>0</v>
      </c>
      <c r="O4418" t="str">
        <f t="shared" si="3221"/>
        <v>MG</v>
      </c>
      <c r="P4418">
        <f t="shared" si="3222"/>
        <v>55</v>
      </c>
      <c r="Q4418" t="str">
        <f t="shared" si="3223"/>
        <v>Dustin Brinkmann</v>
      </c>
      <c r="R4418" t="str">
        <f t="shared" si="3224"/>
        <v>Central</v>
      </c>
    </row>
    <row r="4419" spans="1:18">
      <c r="A4419" t="s">
        <v>4583</v>
      </c>
      <c r="B4419" t="s">
        <v>19</v>
      </c>
      <c r="C4419" t="s">
        <v>56</v>
      </c>
      <c r="D4419" t="s">
        <v>208</v>
      </c>
      <c r="E4419" t="s">
        <v>50</v>
      </c>
      <c r="F4419" s="1">
        <v>42974</v>
      </c>
      <c r="G4419" s="1">
        <v>42991</v>
      </c>
      <c r="H4419">
        <v>59</v>
      </c>
      <c r="I4419" t="str">
        <f>VLOOKUP(pipeline!D4419,account,2,FALSE)</f>
        <v>software</v>
      </c>
      <c r="J4419">
        <f t="shared" si="3216"/>
        <v>1982</v>
      </c>
      <c r="K4419">
        <f t="shared" si="3217"/>
        <v>4618</v>
      </c>
      <c r="L4419">
        <f t="shared" si="3218"/>
        <v>10083</v>
      </c>
      <c r="M4419" t="str">
        <f t="shared" si="3219"/>
        <v>United States</v>
      </c>
      <c r="N4419">
        <f t="shared" si="3220"/>
        <v>0</v>
      </c>
      <c r="O4419" t="str">
        <f t="shared" si="3221"/>
        <v>MG</v>
      </c>
      <c r="P4419">
        <f t="shared" si="3222"/>
        <v>55</v>
      </c>
      <c r="Q4419" t="str">
        <f t="shared" si="3223"/>
        <v>Dustin Brinkmann</v>
      </c>
      <c r="R4419" t="str">
        <f t="shared" si="3224"/>
        <v>Central</v>
      </c>
    </row>
    <row r="4420" spans="1:18">
      <c r="A4420" t="s">
        <v>4584</v>
      </c>
      <c r="B4420" t="s">
        <v>32</v>
      </c>
      <c r="C4420" t="s">
        <v>58</v>
      </c>
      <c r="D4420" t="s">
        <v>196</v>
      </c>
      <c r="E4420" t="s">
        <v>53</v>
      </c>
      <c r="F4420" s="1">
        <v>42974</v>
      </c>
      <c r="I4420" t="str">
        <f>VLOOKUP(pipeline!D4420,account,2,FALSE)</f>
        <v>employment</v>
      </c>
      <c r="J4420">
        <f t="shared" si="3216"/>
        <v>1983</v>
      </c>
      <c r="K4420">
        <f t="shared" si="3217"/>
        <v>2871.35</v>
      </c>
      <c r="L4420">
        <f t="shared" si="3218"/>
        <v>9561</v>
      </c>
      <c r="M4420" t="str">
        <f t="shared" si="3219"/>
        <v>United States</v>
      </c>
      <c r="N4420">
        <f t="shared" si="3220"/>
        <v>0</v>
      </c>
      <c r="O4420" t="str">
        <f t="shared" si="3221"/>
        <v>GTX</v>
      </c>
      <c r="P4420">
        <f t="shared" si="3222"/>
        <v>1096</v>
      </c>
      <c r="Q4420" t="str">
        <f t="shared" si="3223"/>
        <v>Rocco Neubert</v>
      </c>
      <c r="R4420" t="str">
        <f t="shared" si="3224"/>
        <v>East</v>
      </c>
    </row>
    <row r="4421" spans="1:18">
      <c r="A4421" t="s">
        <v>4585</v>
      </c>
      <c r="B4421" t="s">
        <v>32</v>
      </c>
      <c r="C4421" t="s">
        <v>55</v>
      </c>
      <c r="D4421" t="s">
        <v>203</v>
      </c>
      <c r="E4421" t="s">
        <v>50</v>
      </c>
      <c r="F4421" s="1">
        <v>42974</v>
      </c>
      <c r="G4421" s="1">
        <v>43077</v>
      </c>
      <c r="H4421">
        <v>606</v>
      </c>
      <c r="I4421" t="str">
        <f>VLOOKUP(pipeline!D4421,account,2,FALSE)</f>
        <v>software</v>
      </c>
      <c r="J4421">
        <f t="shared" si="3216"/>
        <v>2002</v>
      </c>
      <c r="K4421">
        <f t="shared" si="3217"/>
        <v>987.39</v>
      </c>
      <c r="L4421">
        <f t="shared" si="3218"/>
        <v>2253</v>
      </c>
      <c r="M4421" t="str">
        <f t="shared" si="3219"/>
        <v>United States</v>
      </c>
      <c r="N4421">
        <f t="shared" si="3220"/>
        <v>0</v>
      </c>
      <c r="O4421" t="str">
        <f t="shared" si="3221"/>
        <v>GTX</v>
      </c>
      <c r="P4421">
        <f t="shared" si="3222"/>
        <v>550</v>
      </c>
      <c r="Q4421" t="str">
        <f t="shared" si="3223"/>
        <v>Rocco Neubert</v>
      </c>
      <c r="R4421" t="str">
        <f t="shared" si="3224"/>
        <v>East</v>
      </c>
    </row>
    <row r="4422" spans="1:18">
      <c r="A4422" t="s">
        <v>4586</v>
      </c>
      <c r="B4422" t="s">
        <v>7</v>
      </c>
      <c r="C4422" t="s">
        <v>59</v>
      </c>
      <c r="D4422" t="s">
        <v>194</v>
      </c>
      <c r="E4422" t="s">
        <v>53</v>
      </c>
      <c r="F4422" s="1">
        <v>42974</v>
      </c>
      <c r="I4422" t="str">
        <f>VLOOKUP(pipeline!D4422,account,2,FALSE)</f>
        <v>medical</v>
      </c>
      <c r="J4422">
        <f t="shared" si="3216"/>
        <v>2004</v>
      </c>
      <c r="K4422">
        <f t="shared" si="3217"/>
        <v>1618.89</v>
      </c>
      <c r="L4422">
        <f t="shared" si="3218"/>
        <v>3889</v>
      </c>
      <c r="M4422" t="str">
        <f t="shared" si="3219"/>
        <v>United States</v>
      </c>
      <c r="N4422">
        <f t="shared" si="3220"/>
        <v>0</v>
      </c>
      <c r="O4422" t="str">
        <f t="shared" si="3221"/>
        <v>GTX</v>
      </c>
      <c r="P4422">
        <f t="shared" si="3222"/>
        <v>5482</v>
      </c>
      <c r="Q4422" t="str">
        <f t="shared" si="3223"/>
        <v>Cara Losch</v>
      </c>
      <c r="R4422" t="str">
        <f t="shared" si="3224"/>
        <v>East</v>
      </c>
    </row>
    <row r="4423" spans="1:18">
      <c r="A4423" t="s">
        <v>4587</v>
      </c>
      <c r="B4423" t="s">
        <v>34</v>
      </c>
      <c r="C4423" t="s">
        <v>58</v>
      </c>
      <c r="D4423" t="s">
        <v>174</v>
      </c>
      <c r="E4423" t="s">
        <v>52</v>
      </c>
      <c r="F4423" s="1">
        <v>42974</v>
      </c>
      <c r="G4423" s="1">
        <v>43059</v>
      </c>
      <c r="H4423">
        <v>0</v>
      </c>
      <c r="I4423" t="str">
        <f>VLOOKUP(pipeline!D4423,account,2,FALSE)</f>
        <v>software</v>
      </c>
      <c r="J4423">
        <f t="shared" si="3216"/>
        <v>1982</v>
      </c>
      <c r="K4423">
        <f t="shared" si="3217"/>
        <v>11698.03</v>
      </c>
      <c r="L4423">
        <f t="shared" si="3218"/>
        <v>34288</v>
      </c>
      <c r="M4423" t="str">
        <f t="shared" si="3219"/>
        <v>United States</v>
      </c>
      <c r="N4423">
        <f t="shared" si="3220"/>
        <v>0</v>
      </c>
      <c r="O4423" t="str">
        <f t="shared" si="3221"/>
        <v>GTX</v>
      </c>
      <c r="P4423">
        <f t="shared" si="3222"/>
        <v>1096</v>
      </c>
      <c r="Q4423" t="str">
        <f t="shared" si="3223"/>
        <v>Rocco Neubert</v>
      </c>
      <c r="R4423" t="str">
        <f t="shared" si="3224"/>
        <v>East</v>
      </c>
    </row>
    <row r="4424" spans="1:18">
      <c r="A4424" t="s">
        <v>4588</v>
      </c>
      <c r="B4424" t="s">
        <v>14</v>
      </c>
      <c r="C4424" t="s">
        <v>58</v>
      </c>
      <c r="D4424" t="s">
        <v>119</v>
      </c>
      <c r="E4424" t="s">
        <v>52</v>
      </c>
      <c r="F4424" s="1">
        <v>42974</v>
      </c>
      <c r="G4424" s="1">
        <v>43041</v>
      </c>
      <c r="H4424">
        <v>0</v>
      </c>
      <c r="I4424" t="str">
        <f>VLOOKUP(pipeline!D4424,account,2,FALSE)</f>
        <v>entertainment</v>
      </c>
      <c r="J4424">
        <f t="shared" si="3216"/>
        <v>1992</v>
      </c>
      <c r="K4424">
        <f t="shared" si="3217"/>
        <v>324.19</v>
      </c>
      <c r="L4424">
        <f t="shared" si="3218"/>
        <v>978</v>
      </c>
      <c r="M4424" t="str">
        <f t="shared" si="3219"/>
        <v>United States</v>
      </c>
      <c r="N4424">
        <f t="shared" si="3220"/>
        <v>0</v>
      </c>
      <c r="O4424" t="str">
        <f t="shared" si="3221"/>
        <v>GTX</v>
      </c>
      <c r="P4424">
        <f>VLOOKUP(C4424,products,3,FALSE)</f>
        <v>1096</v>
      </c>
      <c r="Q4424" t="str">
        <f>VLOOKUP(B4424,sales,2,FALSE)</f>
        <v>Celia Rouche</v>
      </c>
      <c r="R4424" t="str">
        <f>VLOOKUP(B4424,sales,3,FALSE)</f>
        <v>West</v>
      </c>
    </row>
    <row r="4425" spans="1:18">
      <c r="A4425" t="s">
        <v>4589</v>
      </c>
      <c r="B4425" t="s">
        <v>38</v>
      </c>
      <c r="C4425" t="s">
        <v>55</v>
      </c>
      <c r="D4425" t="s">
        <v>174</v>
      </c>
      <c r="E4425" t="s">
        <v>52</v>
      </c>
      <c r="F4425" s="1">
        <v>42974</v>
      </c>
      <c r="G4425" s="1">
        <v>43055</v>
      </c>
      <c r="H4425">
        <v>0</v>
      </c>
      <c r="I4425" t="str">
        <f>VLOOKUP(pipeline!D4425,account,2,FALSE)</f>
        <v>software</v>
      </c>
      <c r="J4425">
        <f t="shared" ref="J4425:J4430" si="3225">VLOOKUP(D4425,account,3,FALSE)</f>
        <v>1982</v>
      </c>
      <c r="K4425">
        <f t="shared" ref="K4425:K4430" si="3226">VLOOKUP(D4425,account,4,FALSE)</f>
        <v>11698.03</v>
      </c>
      <c r="L4425">
        <f t="shared" ref="L4425:L4430" si="3227">VLOOKUP(D4425,account,5,FALSE)</f>
        <v>34288</v>
      </c>
      <c r="M4425" t="str">
        <f t="shared" ref="M4425:M4430" si="3228">VLOOKUP(D4425,account,6,FALSE)</f>
        <v>United States</v>
      </c>
      <c r="N4425">
        <f t="shared" ref="N4425:N4430" si="3229">VLOOKUP(D4425,accounts,7,FALSE)</f>
        <v>0</v>
      </c>
      <c r="O4425" t="str">
        <f t="shared" ref="O4425:O4430" si="3230">VLOOKUP(C4425,products,2,FALSE)</f>
        <v>GTX</v>
      </c>
      <c r="P4425">
        <f t="shared" ref="P4425:P4430" si="3231">VLOOKUP(C4425,products,3,FALSE)</f>
        <v>550</v>
      </c>
      <c r="Q4425" t="str">
        <f t="shared" ref="Q4425:Q4430" si="3232">VLOOKUP(B4425,sales,2,FALSE)</f>
        <v>Summer Sewald</v>
      </c>
      <c r="R4425" t="str">
        <f t="shared" ref="R4425:R4430" si="3233">VLOOKUP(B4425,sales,3,FALSE)</f>
        <v>West</v>
      </c>
    </row>
    <row r="4426" spans="1:18">
      <c r="A4426" t="s">
        <v>4590</v>
      </c>
      <c r="B4426" t="s">
        <v>38</v>
      </c>
      <c r="C4426" t="s">
        <v>55</v>
      </c>
      <c r="D4426" t="s">
        <v>134</v>
      </c>
      <c r="E4426" t="s">
        <v>50</v>
      </c>
      <c r="F4426" s="1">
        <v>42974</v>
      </c>
      <c r="G4426" s="1">
        <v>42987</v>
      </c>
      <c r="H4426">
        <v>596</v>
      </c>
      <c r="I4426" t="str">
        <f>VLOOKUP(pipeline!D4426,account,2,FALSE)</f>
        <v>services</v>
      </c>
      <c r="J4426">
        <f t="shared" si="3225"/>
        <v>2003</v>
      </c>
      <c r="K4426">
        <f t="shared" si="3226"/>
        <v>692.19</v>
      </c>
      <c r="L4426">
        <f t="shared" si="3227"/>
        <v>1922</v>
      </c>
      <c r="M4426" t="str">
        <f t="shared" si="3228"/>
        <v>United States</v>
      </c>
      <c r="N4426">
        <f t="shared" si="3229"/>
        <v>0</v>
      </c>
      <c r="O4426" t="str">
        <f t="shared" si="3230"/>
        <v>GTX</v>
      </c>
      <c r="P4426">
        <f t="shared" si="3231"/>
        <v>550</v>
      </c>
      <c r="Q4426" t="str">
        <f t="shared" si="3232"/>
        <v>Summer Sewald</v>
      </c>
      <c r="R4426" t="str">
        <f t="shared" si="3233"/>
        <v>West</v>
      </c>
    </row>
    <row r="4427" spans="1:18">
      <c r="A4427" t="s">
        <v>4591</v>
      </c>
      <c r="B4427" t="s">
        <v>39</v>
      </c>
      <c r="C4427" t="s">
        <v>55</v>
      </c>
      <c r="D4427" t="s">
        <v>273</v>
      </c>
      <c r="E4427" t="s">
        <v>50</v>
      </c>
      <c r="F4427" s="1">
        <v>42974</v>
      </c>
      <c r="G4427" s="1">
        <v>43043</v>
      </c>
      <c r="H4427">
        <v>545</v>
      </c>
      <c r="I4427" t="str">
        <f>VLOOKUP(pipeline!D4427,account,2,FALSE)</f>
        <v>retail</v>
      </c>
      <c r="J4427">
        <f t="shared" si="3225"/>
        <v>1996</v>
      </c>
      <c r="K4427">
        <f t="shared" si="3226"/>
        <v>2214.94</v>
      </c>
      <c r="L4427">
        <f t="shared" si="3227"/>
        <v>5374</v>
      </c>
      <c r="M4427" t="str">
        <f t="shared" si="3228"/>
        <v>United States</v>
      </c>
      <c r="N4427">
        <f t="shared" si="3229"/>
        <v>0</v>
      </c>
      <c r="O4427" t="str">
        <f t="shared" si="3230"/>
        <v>GTX</v>
      </c>
      <c r="P4427">
        <f t="shared" si="3231"/>
        <v>550</v>
      </c>
      <c r="Q4427" t="str">
        <f t="shared" si="3232"/>
        <v>Summer Sewald</v>
      </c>
      <c r="R4427" t="str">
        <f t="shared" si="3233"/>
        <v>West</v>
      </c>
    </row>
    <row r="4428" spans="1:18">
      <c r="A4428" t="s">
        <v>4592</v>
      </c>
      <c r="B4428" t="s">
        <v>15</v>
      </c>
      <c r="C4428" t="s">
        <v>55</v>
      </c>
      <c r="D4428" t="s">
        <v>282</v>
      </c>
      <c r="E4428" t="s">
        <v>50</v>
      </c>
      <c r="F4428" s="1">
        <v>42974</v>
      </c>
      <c r="G4428" s="1">
        <v>42976</v>
      </c>
      <c r="H4428">
        <v>548</v>
      </c>
      <c r="I4428" t="str">
        <f>VLOOKUP(pipeline!D4428,account,2,FALSE)</f>
        <v>medical</v>
      </c>
      <c r="J4428">
        <f t="shared" si="3225"/>
        <v>1985</v>
      </c>
      <c r="K4428">
        <f t="shared" si="3226"/>
        <v>2741.37</v>
      </c>
      <c r="L4428">
        <f t="shared" si="3227"/>
        <v>9226</v>
      </c>
      <c r="M4428" t="str">
        <f t="shared" si="3228"/>
        <v>United States</v>
      </c>
      <c r="N4428">
        <f t="shared" si="3229"/>
        <v>0</v>
      </c>
      <c r="O4428" t="str">
        <f t="shared" si="3230"/>
        <v>GTX</v>
      </c>
      <c r="P4428">
        <f t="shared" si="3231"/>
        <v>550</v>
      </c>
      <c r="Q4428" t="str">
        <f t="shared" si="3232"/>
        <v>Celia Rouche</v>
      </c>
      <c r="R4428" t="str">
        <f t="shared" si="3233"/>
        <v>West</v>
      </c>
    </row>
    <row r="4429" spans="1:18">
      <c r="A4429" t="s">
        <v>4593</v>
      </c>
      <c r="B4429" t="s">
        <v>28</v>
      </c>
      <c r="C4429" t="s">
        <v>57</v>
      </c>
      <c r="D4429" t="s">
        <v>158</v>
      </c>
      <c r="E4429" t="s">
        <v>52</v>
      </c>
      <c r="F4429" s="1">
        <v>42974</v>
      </c>
      <c r="G4429" s="1">
        <v>43084</v>
      </c>
      <c r="H4429">
        <v>0</v>
      </c>
      <c r="I4429" t="str">
        <f>VLOOKUP(pipeline!D4429,account,2,FALSE)</f>
        <v>finance</v>
      </c>
      <c r="J4429">
        <f t="shared" si="3225"/>
        <v>2006</v>
      </c>
      <c r="K4429">
        <f t="shared" si="3226"/>
        <v>1102.43</v>
      </c>
      <c r="L4429">
        <f t="shared" si="3227"/>
        <v>1759</v>
      </c>
      <c r="M4429" t="str">
        <f t="shared" si="3228"/>
        <v>United States</v>
      </c>
      <c r="N4429">
        <f t="shared" si="3229"/>
        <v>0</v>
      </c>
      <c r="O4429" t="str">
        <f t="shared" si="3230"/>
        <v>MG</v>
      </c>
      <c r="P4429">
        <f t="shared" si="3231"/>
        <v>3393</v>
      </c>
      <c r="Q4429" t="str">
        <f t="shared" si="3232"/>
        <v>Melvin Marxen</v>
      </c>
      <c r="R4429" t="str">
        <f t="shared" si="3233"/>
        <v>Central</v>
      </c>
    </row>
    <row r="4430" spans="1:18">
      <c r="A4430" t="s">
        <v>4594</v>
      </c>
      <c r="B4430" t="s">
        <v>35</v>
      </c>
      <c r="C4430" t="s">
        <v>55</v>
      </c>
      <c r="D4430" t="s">
        <v>200</v>
      </c>
      <c r="E4430" t="s">
        <v>50</v>
      </c>
      <c r="F4430" s="1">
        <v>42974</v>
      </c>
      <c r="G4430" s="1">
        <v>42999</v>
      </c>
      <c r="H4430">
        <v>415</v>
      </c>
      <c r="I4430" t="str">
        <f>VLOOKUP(pipeline!D4430,account,2,FALSE)</f>
        <v>finance</v>
      </c>
      <c r="J4430">
        <f t="shared" si="3225"/>
        <v>1998</v>
      </c>
      <c r="K4430">
        <f t="shared" si="3226"/>
        <v>2022.14</v>
      </c>
      <c r="L4430">
        <f t="shared" si="3227"/>
        <v>5113</v>
      </c>
      <c r="M4430" t="str">
        <f t="shared" si="3228"/>
        <v>United States</v>
      </c>
      <c r="N4430">
        <f t="shared" si="3229"/>
        <v>0</v>
      </c>
      <c r="O4430" t="str">
        <f t="shared" si="3230"/>
        <v>GTX</v>
      </c>
      <c r="P4430">
        <f t="shared" si="3231"/>
        <v>550</v>
      </c>
      <c r="Q4430" t="str">
        <f t="shared" si="3232"/>
        <v>Rocco Neubert</v>
      </c>
      <c r="R4430" t="str">
        <f t="shared" si="3233"/>
        <v>East</v>
      </c>
    </row>
    <row r="4431" spans="1:18">
      <c r="A4431" t="s">
        <v>4595</v>
      </c>
      <c r="B4431" t="s">
        <v>41</v>
      </c>
      <c r="C4431" t="s">
        <v>55</v>
      </c>
      <c r="D4431" t="s">
        <v>182</v>
      </c>
      <c r="E4431" t="s">
        <v>50</v>
      </c>
      <c r="F4431" s="1">
        <v>42974</v>
      </c>
      <c r="G4431" s="1">
        <v>43068</v>
      </c>
      <c r="H4431">
        <v>498</v>
      </c>
      <c r="I4431" t="str">
        <f>VLOOKUP(pipeline!D4431,account,2,FALSE)</f>
        <v>entertainment</v>
      </c>
      <c r="J4431">
        <f t="shared" ref="J4431:J4436" si="3234">VLOOKUP(D4431,account,3,FALSE)</f>
        <v>2002</v>
      </c>
      <c r="K4431">
        <f t="shared" ref="K4431:K4436" si="3235">VLOOKUP(D4431,account,4,FALSE)</f>
        <v>349.81</v>
      </c>
      <c r="L4431">
        <f t="shared" ref="L4431:L4436" si="3236">VLOOKUP(D4431,account,5,FALSE)</f>
        <v>315</v>
      </c>
      <c r="M4431" t="str">
        <f t="shared" ref="M4431:M4436" si="3237">VLOOKUP(D4431,account,6,FALSE)</f>
        <v>United States</v>
      </c>
      <c r="N4431">
        <f t="shared" ref="N4431:N4436" si="3238">VLOOKUP(D4431,accounts,7,FALSE)</f>
        <v>0</v>
      </c>
      <c r="O4431" t="str">
        <f t="shared" ref="O4431:O4436" si="3239">VLOOKUP(C4431,products,2,FALSE)</f>
        <v>GTX</v>
      </c>
      <c r="P4431">
        <f t="shared" ref="P4431:P4436" si="3240">VLOOKUP(C4431,products,3,FALSE)</f>
        <v>550</v>
      </c>
      <c r="Q4431" t="str">
        <f t="shared" ref="Q4431:Q4436" si="3241">VLOOKUP(B4431,sales,2,FALSE)</f>
        <v>Summer Sewald</v>
      </c>
      <c r="R4431" t="str">
        <f t="shared" ref="R4431:R4436" si="3242">VLOOKUP(B4431,sales,3,FALSE)</f>
        <v>West</v>
      </c>
    </row>
    <row r="4432" spans="1:18">
      <c r="A4432" t="s">
        <v>4596</v>
      </c>
      <c r="B4432" t="s">
        <v>31</v>
      </c>
      <c r="C4432" t="s">
        <v>55</v>
      </c>
      <c r="D4432" t="s">
        <v>226</v>
      </c>
      <c r="E4432" t="s">
        <v>50</v>
      </c>
      <c r="F4432" s="1">
        <v>42975</v>
      </c>
      <c r="G4432" s="1">
        <v>43090</v>
      </c>
      <c r="H4432">
        <v>489</v>
      </c>
      <c r="I4432" t="str">
        <f>VLOOKUP(pipeline!D4432,account,2,FALSE)</f>
        <v>medical</v>
      </c>
      <c r="J4432">
        <f t="shared" si="3234"/>
        <v>2017</v>
      </c>
      <c r="K4432">
        <f t="shared" si="3235"/>
        <v>4.54</v>
      </c>
      <c r="L4432">
        <f t="shared" si="3236"/>
        <v>9</v>
      </c>
      <c r="M4432" t="str">
        <f t="shared" si="3237"/>
        <v>United States</v>
      </c>
      <c r="N4432">
        <f t="shared" si="3238"/>
        <v>0</v>
      </c>
      <c r="O4432" t="str">
        <f t="shared" si="3239"/>
        <v>GTX</v>
      </c>
      <c r="P4432">
        <f t="shared" si="3240"/>
        <v>550</v>
      </c>
      <c r="Q4432" t="str">
        <f t="shared" si="3241"/>
        <v>Rocco Neubert</v>
      </c>
      <c r="R4432" t="str">
        <f t="shared" si="3242"/>
        <v>East</v>
      </c>
    </row>
    <row r="4433" spans="1:18">
      <c r="A4433" t="s">
        <v>4597</v>
      </c>
      <c r="B4433" t="s">
        <v>31</v>
      </c>
      <c r="C4433" t="s">
        <v>58</v>
      </c>
      <c r="D4433" t="s">
        <v>189</v>
      </c>
      <c r="E4433" t="s">
        <v>50</v>
      </c>
      <c r="F4433" s="1">
        <v>42975</v>
      </c>
      <c r="G4433" s="1">
        <v>42983</v>
      </c>
      <c r="H4433">
        <v>1022</v>
      </c>
      <c r="I4433" t="str">
        <f>VLOOKUP(pipeline!D4433,account,2,FALSE)</f>
        <v>employment</v>
      </c>
      <c r="J4433">
        <f t="shared" si="3234"/>
        <v>1997</v>
      </c>
      <c r="K4433">
        <f t="shared" si="3235"/>
        <v>882.12</v>
      </c>
      <c r="L4433">
        <f t="shared" si="3236"/>
        <v>2769</v>
      </c>
      <c r="M4433" t="str">
        <f t="shared" si="3237"/>
        <v>United States</v>
      </c>
      <c r="N4433">
        <f t="shared" si="3238"/>
        <v>0</v>
      </c>
      <c r="O4433" t="str">
        <f t="shared" si="3239"/>
        <v>GTX</v>
      </c>
      <c r="P4433">
        <f t="shared" si="3240"/>
        <v>1096</v>
      </c>
      <c r="Q4433" t="str">
        <f t="shared" si="3241"/>
        <v>Rocco Neubert</v>
      </c>
      <c r="R4433" t="str">
        <f t="shared" si="3242"/>
        <v>East</v>
      </c>
    </row>
    <row r="4434" spans="1:18">
      <c r="A4434" t="s">
        <v>4598</v>
      </c>
      <c r="B4434" t="s">
        <v>7</v>
      </c>
      <c r="C4434" t="s">
        <v>59</v>
      </c>
      <c r="D4434" t="s">
        <v>132</v>
      </c>
      <c r="E4434" t="s">
        <v>52</v>
      </c>
      <c r="F4434" s="1">
        <v>42975</v>
      </c>
      <c r="G4434" s="1">
        <v>43046</v>
      </c>
      <c r="H4434">
        <v>0</v>
      </c>
      <c r="I4434" t="str">
        <f>VLOOKUP(pipeline!D4434,account,2,FALSE)</f>
        <v>technolgy</v>
      </c>
      <c r="J4434">
        <f t="shared" si="3234"/>
        <v>1996</v>
      </c>
      <c r="K4434">
        <f t="shared" si="3235"/>
        <v>1100.04</v>
      </c>
      <c r="L4434">
        <f t="shared" si="3236"/>
        <v>2822</v>
      </c>
      <c r="M4434" t="str">
        <f t="shared" si="3237"/>
        <v>United States</v>
      </c>
      <c r="N4434">
        <f t="shared" si="3238"/>
        <v>0</v>
      </c>
      <c r="O4434" t="str">
        <f t="shared" si="3239"/>
        <v>GTX</v>
      </c>
      <c r="P4434">
        <f t="shared" si="3240"/>
        <v>5482</v>
      </c>
      <c r="Q4434" t="str">
        <f t="shared" si="3241"/>
        <v>Cara Losch</v>
      </c>
      <c r="R4434" t="str">
        <f t="shared" si="3242"/>
        <v>East</v>
      </c>
    </row>
    <row r="4435" spans="1:18">
      <c r="A4435" t="s">
        <v>4599</v>
      </c>
      <c r="B4435" t="s">
        <v>25</v>
      </c>
      <c r="C4435" t="s">
        <v>55</v>
      </c>
      <c r="D4435" t="s">
        <v>82</v>
      </c>
      <c r="E4435" t="s">
        <v>50</v>
      </c>
      <c r="F4435" s="1">
        <v>42975</v>
      </c>
      <c r="G4435" s="1">
        <v>42989</v>
      </c>
      <c r="H4435">
        <v>525</v>
      </c>
      <c r="I4435" t="str">
        <f>VLOOKUP(pipeline!D4435,account,2,FALSE)</f>
        <v>retail</v>
      </c>
      <c r="J4435">
        <f t="shared" si="3234"/>
        <v>2001</v>
      </c>
      <c r="K4435">
        <f t="shared" si="3235"/>
        <v>718.62</v>
      </c>
      <c r="L4435">
        <f t="shared" si="3236"/>
        <v>2448</v>
      </c>
      <c r="M4435" t="str">
        <f t="shared" si="3237"/>
        <v>United States</v>
      </c>
      <c r="N4435">
        <f t="shared" si="3238"/>
        <v>0</v>
      </c>
      <c r="O4435" t="str">
        <f t="shared" si="3239"/>
        <v>GTX</v>
      </c>
      <c r="P4435">
        <f t="shared" si="3240"/>
        <v>550</v>
      </c>
      <c r="Q4435" t="str">
        <f t="shared" si="3241"/>
        <v>Melvin Marxen</v>
      </c>
      <c r="R4435" t="str">
        <f t="shared" si="3242"/>
        <v>Central</v>
      </c>
    </row>
    <row r="4436" spans="1:18">
      <c r="A4436" t="s">
        <v>4600</v>
      </c>
      <c r="B4436" t="s">
        <v>25</v>
      </c>
      <c r="C4436" t="s">
        <v>58</v>
      </c>
      <c r="D4436" t="s">
        <v>85</v>
      </c>
      <c r="E4436" t="s">
        <v>50</v>
      </c>
      <c r="F4436" s="1">
        <v>42975</v>
      </c>
      <c r="G4436" s="1">
        <v>42985</v>
      </c>
      <c r="H4436">
        <v>1252</v>
      </c>
      <c r="I4436" t="str">
        <f>VLOOKUP(pipeline!D4436,account,2,FALSE)</f>
        <v>software</v>
      </c>
      <c r="J4436">
        <f t="shared" si="3234"/>
        <v>1998</v>
      </c>
      <c r="K4436">
        <f t="shared" si="3235"/>
        <v>2714.9</v>
      </c>
      <c r="L4436">
        <f t="shared" si="3236"/>
        <v>2641</v>
      </c>
      <c r="M4436" t="str">
        <f t="shared" si="3237"/>
        <v>United States</v>
      </c>
      <c r="N4436" t="str">
        <f t="shared" si="3238"/>
        <v>Acme Corporation</v>
      </c>
      <c r="O4436" t="str">
        <f t="shared" si="3239"/>
        <v>GTX</v>
      </c>
      <c r="P4436">
        <f t="shared" si="3240"/>
        <v>1096</v>
      </c>
      <c r="Q4436" t="str">
        <f t="shared" si="3241"/>
        <v>Melvin Marxen</v>
      </c>
      <c r="R4436" t="str">
        <f t="shared" si="3242"/>
        <v>Central</v>
      </c>
    </row>
    <row r="4437" spans="1:18">
      <c r="A4437" t="s">
        <v>4601</v>
      </c>
      <c r="B4437" t="s">
        <v>26</v>
      </c>
      <c r="C4437" t="s">
        <v>57</v>
      </c>
      <c r="D4437" t="s">
        <v>129</v>
      </c>
      <c r="E4437" t="s">
        <v>52</v>
      </c>
      <c r="F4437" s="1">
        <v>42975</v>
      </c>
      <c r="G4437" s="1">
        <v>43064</v>
      </c>
      <c r="H4437">
        <v>0</v>
      </c>
      <c r="I4437" t="str">
        <f>VLOOKUP(pipeline!D4437,account,2,FALSE)</f>
        <v>marketing</v>
      </c>
      <c r="J4437">
        <f t="shared" ref="J4437:J4469" si="3243">VLOOKUP(D4437,account,3,FALSE)</f>
        <v>1995</v>
      </c>
      <c r="K4437">
        <f t="shared" ref="K4437:K4469" si="3244">VLOOKUP(D4437,account,4,FALSE)</f>
        <v>2173.98</v>
      </c>
      <c r="L4437">
        <f t="shared" ref="L4437:L4469" si="3245">VLOOKUP(D4437,account,5,FALSE)</f>
        <v>2928</v>
      </c>
      <c r="M4437" t="str">
        <f t="shared" ref="M4437:M4469" si="3246">VLOOKUP(D4437,account,6,FALSE)</f>
        <v>United States</v>
      </c>
      <c r="N4437" t="str">
        <f t="shared" ref="N4437:N4469" si="3247">VLOOKUP(D4437,accounts,7,FALSE)</f>
        <v>Inity</v>
      </c>
      <c r="O4437" t="str">
        <f t="shared" ref="O4437:O4469" si="3248">VLOOKUP(C4437,products,2,FALSE)</f>
        <v>MG</v>
      </c>
      <c r="P4437">
        <f t="shared" ref="P4437:P4455" si="3249">VLOOKUP(C4437,products,3,FALSE)</f>
        <v>3393</v>
      </c>
      <c r="Q4437" t="str">
        <f t="shared" ref="Q4437:Q4455" si="3250">VLOOKUP(B4437,sales,2,FALSE)</f>
        <v>Melvin Marxen</v>
      </c>
      <c r="R4437" t="str">
        <f t="shared" ref="R4437:R4455" si="3251">VLOOKUP(B4437,sales,3,FALSE)</f>
        <v>Central</v>
      </c>
    </row>
    <row r="4438" spans="1:18">
      <c r="A4438" t="s">
        <v>4602</v>
      </c>
      <c r="B4438" t="s">
        <v>26</v>
      </c>
      <c r="C4438" t="s">
        <v>56</v>
      </c>
      <c r="D4438" t="s">
        <v>149</v>
      </c>
      <c r="E4438" t="s">
        <v>50</v>
      </c>
      <c r="F4438" s="1">
        <v>42975</v>
      </c>
      <c r="G4438" s="1">
        <v>42989</v>
      </c>
      <c r="H4438">
        <v>63</v>
      </c>
      <c r="I4438" t="str">
        <f>VLOOKUP(pipeline!D4438,account,2,FALSE)</f>
        <v>technolgy</v>
      </c>
      <c r="J4438">
        <f t="shared" si="3243"/>
        <v>2005</v>
      </c>
      <c r="K4438">
        <f t="shared" si="3244"/>
        <v>1520.66</v>
      </c>
      <c r="L4438">
        <f t="shared" si="3245"/>
        <v>1806</v>
      </c>
      <c r="M4438" t="str">
        <f t="shared" si="3246"/>
        <v>United States</v>
      </c>
      <c r="N4438">
        <f t="shared" si="3247"/>
        <v>0</v>
      </c>
      <c r="O4438" t="str">
        <f t="shared" si="3248"/>
        <v>MG</v>
      </c>
      <c r="P4438">
        <f t="shared" si="3249"/>
        <v>55</v>
      </c>
      <c r="Q4438" t="str">
        <f t="shared" si="3250"/>
        <v>Melvin Marxen</v>
      </c>
      <c r="R4438" t="str">
        <f t="shared" si="3251"/>
        <v>Central</v>
      </c>
    </row>
    <row r="4439" spans="1:18">
      <c r="A4439" t="s">
        <v>4603</v>
      </c>
      <c r="B4439" t="s">
        <v>14</v>
      </c>
      <c r="C4439" t="s">
        <v>56</v>
      </c>
      <c r="D4439" t="s">
        <v>91</v>
      </c>
      <c r="E4439" t="s">
        <v>52</v>
      </c>
      <c r="F4439" s="1">
        <v>42975</v>
      </c>
      <c r="G4439" s="1">
        <v>43050</v>
      </c>
      <c r="H4439">
        <v>0</v>
      </c>
      <c r="I4439" t="str">
        <f>VLOOKUP(pipeline!D4439,account,2,FALSE)</f>
        <v>retail</v>
      </c>
      <c r="J4439">
        <f t="shared" si="3243"/>
        <v>1989</v>
      </c>
      <c r="K4439">
        <f t="shared" si="3244"/>
        <v>1388.67</v>
      </c>
      <c r="L4439">
        <f t="shared" si="3245"/>
        <v>3583</v>
      </c>
      <c r="M4439" t="str">
        <f t="shared" si="3246"/>
        <v>United States</v>
      </c>
      <c r="N4439">
        <f t="shared" si="3247"/>
        <v>0</v>
      </c>
      <c r="O4439" t="str">
        <f t="shared" si="3248"/>
        <v>MG</v>
      </c>
      <c r="P4439">
        <f t="shared" si="3249"/>
        <v>55</v>
      </c>
      <c r="Q4439" t="str">
        <f t="shared" si="3250"/>
        <v>Celia Rouche</v>
      </c>
      <c r="R4439" t="str">
        <f t="shared" si="3251"/>
        <v>West</v>
      </c>
    </row>
    <row r="4440" spans="1:18">
      <c r="A4440" t="s">
        <v>4604</v>
      </c>
      <c r="B4440" t="s">
        <v>38</v>
      </c>
      <c r="C4440" t="s">
        <v>55</v>
      </c>
      <c r="D4440" t="s">
        <v>119</v>
      </c>
      <c r="E4440" t="s">
        <v>50</v>
      </c>
      <c r="F4440" s="1">
        <v>42975</v>
      </c>
      <c r="G4440" s="1">
        <v>43097</v>
      </c>
      <c r="H4440">
        <v>474</v>
      </c>
      <c r="I4440" t="str">
        <f>VLOOKUP(pipeline!D4440,account,2,FALSE)</f>
        <v>entertainment</v>
      </c>
      <c r="J4440">
        <f t="shared" si="3243"/>
        <v>1992</v>
      </c>
      <c r="K4440">
        <f t="shared" si="3244"/>
        <v>324.19</v>
      </c>
      <c r="L4440">
        <f t="shared" si="3245"/>
        <v>978</v>
      </c>
      <c r="M4440" t="str">
        <f t="shared" si="3246"/>
        <v>United States</v>
      </c>
      <c r="N4440">
        <f t="shared" si="3247"/>
        <v>0</v>
      </c>
      <c r="O4440" t="str">
        <f t="shared" si="3248"/>
        <v>GTX</v>
      </c>
      <c r="P4440">
        <f t="shared" si="3249"/>
        <v>550</v>
      </c>
      <c r="Q4440" t="str">
        <f t="shared" si="3250"/>
        <v>Summer Sewald</v>
      </c>
      <c r="R4440" t="str">
        <f t="shared" si="3251"/>
        <v>West</v>
      </c>
    </row>
    <row r="4441" spans="1:18">
      <c r="A4441" t="s">
        <v>4605</v>
      </c>
      <c r="B4441" t="s">
        <v>38</v>
      </c>
      <c r="C4441" t="s">
        <v>58</v>
      </c>
      <c r="D4441" t="s">
        <v>266</v>
      </c>
      <c r="E4441" t="s">
        <v>50</v>
      </c>
      <c r="F4441" s="1">
        <v>42975</v>
      </c>
      <c r="G4441" s="1">
        <v>43058</v>
      </c>
      <c r="H4441">
        <v>1132</v>
      </c>
      <c r="I4441" t="str">
        <f>VLOOKUP(pipeline!D4441,account,2,FALSE)</f>
        <v>finance</v>
      </c>
      <c r="J4441">
        <f t="shared" si="3243"/>
        <v>1993</v>
      </c>
      <c r="K4441">
        <f t="shared" si="3244"/>
        <v>7537.24</v>
      </c>
      <c r="L4441">
        <f t="shared" si="3245"/>
        <v>20293</v>
      </c>
      <c r="M4441" t="str">
        <f t="shared" si="3246"/>
        <v>United States</v>
      </c>
      <c r="N4441">
        <f t="shared" si="3247"/>
        <v>0</v>
      </c>
      <c r="O4441" t="str">
        <f t="shared" si="3248"/>
        <v>GTX</v>
      </c>
      <c r="P4441">
        <f t="shared" si="3249"/>
        <v>1096</v>
      </c>
      <c r="Q4441" t="str">
        <f t="shared" si="3250"/>
        <v>Summer Sewald</v>
      </c>
      <c r="R4441" t="str">
        <f t="shared" si="3251"/>
        <v>West</v>
      </c>
    </row>
    <row r="4442" spans="1:18">
      <c r="A4442" t="s">
        <v>4606</v>
      </c>
      <c r="B4442" t="s">
        <v>21</v>
      </c>
      <c r="C4442" t="s">
        <v>58</v>
      </c>
      <c r="D4442" t="s">
        <v>117</v>
      </c>
      <c r="E4442" t="s">
        <v>52</v>
      </c>
      <c r="F4442" s="1">
        <v>42975</v>
      </c>
      <c r="G4442" s="1">
        <v>42992</v>
      </c>
      <c r="H4442">
        <v>0</v>
      </c>
      <c r="I4442" t="str">
        <f>VLOOKUP(pipeline!D4442,account,2,FALSE)</f>
        <v>services</v>
      </c>
      <c r="J4442">
        <f t="shared" si="3243"/>
        <v>1997</v>
      </c>
      <c r="K4442">
        <f t="shared" si="3244"/>
        <v>2041.73</v>
      </c>
      <c r="L4442">
        <f t="shared" si="3245"/>
        <v>5276</v>
      </c>
      <c r="M4442" t="str">
        <f t="shared" si="3246"/>
        <v>United States</v>
      </c>
      <c r="N4442">
        <f t="shared" si="3247"/>
        <v>0</v>
      </c>
      <c r="O4442" t="str">
        <f t="shared" si="3248"/>
        <v>GTX</v>
      </c>
      <c r="P4442">
        <f t="shared" si="3249"/>
        <v>1096</v>
      </c>
      <c r="Q4442" t="str">
        <f t="shared" si="3250"/>
        <v>Dustin Brinkmann</v>
      </c>
      <c r="R4442" t="str">
        <f t="shared" si="3251"/>
        <v>Central</v>
      </c>
    </row>
    <row r="4443" spans="1:18">
      <c r="A4443" t="s">
        <v>4607</v>
      </c>
      <c r="B4443" t="s">
        <v>21</v>
      </c>
      <c r="C4443" t="s">
        <v>58</v>
      </c>
      <c r="D4443" t="s">
        <v>129</v>
      </c>
      <c r="E4443" t="s">
        <v>50</v>
      </c>
      <c r="F4443" s="1">
        <v>42975</v>
      </c>
      <c r="G4443" s="1">
        <v>43051</v>
      </c>
      <c r="H4443">
        <v>1215</v>
      </c>
      <c r="I4443" t="str">
        <f>VLOOKUP(pipeline!D4443,account,2,FALSE)</f>
        <v>marketing</v>
      </c>
      <c r="J4443">
        <f t="shared" si="3243"/>
        <v>1995</v>
      </c>
      <c r="K4443">
        <f t="shared" si="3244"/>
        <v>2173.98</v>
      </c>
      <c r="L4443">
        <f t="shared" si="3245"/>
        <v>2928</v>
      </c>
      <c r="M4443" t="str">
        <f t="shared" si="3246"/>
        <v>United States</v>
      </c>
      <c r="N4443" t="str">
        <f t="shared" si="3247"/>
        <v>Inity</v>
      </c>
      <c r="O4443" t="str">
        <f t="shared" si="3248"/>
        <v>GTX</v>
      </c>
      <c r="P4443">
        <f t="shared" si="3249"/>
        <v>1096</v>
      </c>
      <c r="Q4443" t="str">
        <f t="shared" si="3250"/>
        <v>Dustin Brinkmann</v>
      </c>
      <c r="R4443" t="str">
        <f t="shared" si="3251"/>
        <v>Central</v>
      </c>
    </row>
    <row r="4444" spans="1:18">
      <c r="A4444" t="s">
        <v>4608</v>
      </c>
      <c r="B4444" t="s">
        <v>15</v>
      </c>
      <c r="C4444" t="s">
        <v>58</v>
      </c>
      <c r="D4444" t="s">
        <v>174</v>
      </c>
      <c r="E4444" t="s">
        <v>50</v>
      </c>
      <c r="F4444" s="1">
        <v>42975</v>
      </c>
      <c r="G4444" s="1">
        <v>43005</v>
      </c>
      <c r="H4444">
        <v>1081</v>
      </c>
      <c r="I4444" t="str">
        <f>VLOOKUP(pipeline!D4444,account,2,FALSE)</f>
        <v>software</v>
      </c>
      <c r="J4444">
        <f t="shared" si="3243"/>
        <v>1982</v>
      </c>
      <c r="K4444">
        <f t="shared" si="3244"/>
        <v>11698.03</v>
      </c>
      <c r="L4444">
        <f t="shared" si="3245"/>
        <v>34288</v>
      </c>
      <c r="M4444" t="str">
        <f t="shared" si="3246"/>
        <v>United States</v>
      </c>
      <c r="N4444">
        <f t="shared" si="3247"/>
        <v>0</v>
      </c>
      <c r="O4444" t="str">
        <f t="shared" si="3248"/>
        <v>GTX</v>
      </c>
      <c r="P4444">
        <f t="shared" si="3249"/>
        <v>1096</v>
      </c>
      <c r="Q4444" t="str">
        <f t="shared" si="3250"/>
        <v>Celia Rouche</v>
      </c>
      <c r="R4444" t="str">
        <f t="shared" si="3251"/>
        <v>West</v>
      </c>
    </row>
    <row r="4445" spans="1:18">
      <c r="A4445" t="s">
        <v>4609</v>
      </c>
      <c r="B4445" t="s">
        <v>15</v>
      </c>
      <c r="C4445" t="s">
        <v>56</v>
      </c>
      <c r="D4445" t="s">
        <v>101</v>
      </c>
      <c r="E4445" t="s">
        <v>50</v>
      </c>
      <c r="F4445" s="1">
        <v>42975</v>
      </c>
      <c r="G4445" s="1">
        <v>43046</v>
      </c>
      <c r="H4445">
        <v>49</v>
      </c>
      <c r="I4445" t="str">
        <f>VLOOKUP(pipeline!D4445,account,2,FALSE)</f>
        <v>telecommunications</v>
      </c>
      <c r="J4445">
        <f t="shared" si="3243"/>
        <v>1999</v>
      </c>
      <c r="K4445">
        <f t="shared" si="3244"/>
        <v>1699.85</v>
      </c>
      <c r="L4445">
        <f t="shared" si="3245"/>
        <v>5108</v>
      </c>
      <c r="M4445" t="str">
        <f t="shared" si="3246"/>
        <v>United States</v>
      </c>
      <c r="N4445">
        <f t="shared" si="3247"/>
        <v>0</v>
      </c>
      <c r="O4445" t="str">
        <f t="shared" si="3248"/>
        <v>MG</v>
      </c>
      <c r="P4445">
        <f t="shared" si="3249"/>
        <v>55</v>
      </c>
      <c r="Q4445" t="str">
        <f t="shared" si="3250"/>
        <v>Celia Rouche</v>
      </c>
      <c r="R4445" t="str">
        <f t="shared" si="3251"/>
        <v>West</v>
      </c>
    </row>
    <row r="4446" spans="1:18">
      <c r="A4446" t="s">
        <v>4610</v>
      </c>
      <c r="B4446" t="s">
        <v>40</v>
      </c>
      <c r="C4446" t="s">
        <v>55</v>
      </c>
      <c r="D4446" t="s">
        <v>306</v>
      </c>
      <c r="E4446" t="s">
        <v>50</v>
      </c>
      <c r="F4446" s="1">
        <v>42975</v>
      </c>
      <c r="G4446" s="1">
        <v>42992</v>
      </c>
      <c r="H4446">
        <v>653</v>
      </c>
      <c r="I4446" t="str">
        <f>VLOOKUP(pipeline!D4446,account,2,FALSE)</f>
        <v>technolgy</v>
      </c>
      <c r="J4446">
        <f t="shared" si="3243"/>
        <v>1997</v>
      </c>
      <c r="K4446">
        <f t="shared" si="3244"/>
        <v>8170.38</v>
      </c>
      <c r="L4446">
        <f t="shared" si="3245"/>
        <v>16499</v>
      </c>
      <c r="M4446" t="str">
        <f t="shared" si="3246"/>
        <v>Korea</v>
      </c>
      <c r="N4446">
        <f t="shared" si="3247"/>
        <v>0</v>
      </c>
      <c r="O4446" t="str">
        <f t="shared" si="3248"/>
        <v>GTX</v>
      </c>
      <c r="P4446">
        <f t="shared" si="3249"/>
        <v>550</v>
      </c>
      <c r="Q4446" t="str">
        <f t="shared" si="3250"/>
        <v>Summer Sewald</v>
      </c>
      <c r="R4446" t="str">
        <f t="shared" si="3251"/>
        <v>West</v>
      </c>
    </row>
    <row r="4447" spans="1:18">
      <c r="A4447" t="s">
        <v>4611</v>
      </c>
      <c r="B4447" t="s">
        <v>22</v>
      </c>
      <c r="C4447" t="s">
        <v>58</v>
      </c>
      <c r="D4447" t="s">
        <v>155</v>
      </c>
      <c r="E4447" t="s">
        <v>52</v>
      </c>
      <c r="F4447" s="1">
        <v>42975</v>
      </c>
      <c r="G4447" s="1">
        <v>43069</v>
      </c>
      <c r="H4447">
        <v>0</v>
      </c>
      <c r="I4447" t="str">
        <f>VLOOKUP(pipeline!D4447,account,2,FALSE)</f>
        <v>technolgy</v>
      </c>
      <c r="J4447">
        <f t="shared" si="3243"/>
        <v>1983</v>
      </c>
      <c r="K4447">
        <f t="shared" si="3244"/>
        <v>1008.06</v>
      </c>
      <c r="L4447">
        <f t="shared" si="3245"/>
        <v>1238</v>
      </c>
      <c r="M4447" t="str">
        <f t="shared" si="3246"/>
        <v>United States</v>
      </c>
      <c r="N4447">
        <f t="shared" si="3247"/>
        <v>0</v>
      </c>
      <c r="O4447" t="str">
        <f t="shared" si="3248"/>
        <v>GTX</v>
      </c>
      <c r="P4447">
        <f t="shared" si="3249"/>
        <v>1096</v>
      </c>
      <c r="Q4447" t="str">
        <f t="shared" si="3250"/>
        <v>Dustin Brinkmann</v>
      </c>
      <c r="R4447" t="str">
        <f t="shared" si="3251"/>
        <v>Central</v>
      </c>
    </row>
    <row r="4448" spans="1:18">
      <c r="A4448" t="s">
        <v>4612</v>
      </c>
      <c r="B4448" t="s">
        <v>22</v>
      </c>
      <c r="C4448" t="s">
        <v>57</v>
      </c>
      <c r="D4448" t="s">
        <v>147</v>
      </c>
      <c r="E4448" t="s">
        <v>52</v>
      </c>
      <c r="F4448" s="1">
        <v>42975</v>
      </c>
      <c r="G4448" s="1">
        <v>43066</v>
      </c>
      <c r="H4448">
        <v>0</v>
      </c>
      <c r="I4448" t="str">
        <f>VLOOKUP(pipeline!D4448,account,2,FALSE)</f>
        <v>retail</v>
      </c>
      <c r="J4448">
        <f t="shared" si="3243"/>
        <v>2007</v>
      </c>
      <c r="K4448">
        <f t="shared" si="3244"/>
        <v>894.33</v>
      </c>
      <c r="L4448">
        <f t="shared" si="3245"/>
        <v>1635</v>
      </c>
      <c r="M4448" t="str">
        <f t="shared" si="3246"/>
        <v>Italy</v>
      </c>
      <c r="N4448">
        <f t="shared" si="3247"/>
        <v>0</v>
      </c>
      <c r="O4448" t="str">
        <f t="shared" si="3248"/>
        <v>MG</v>
      </c>
      <c r="P4448">
        <f t="shared" si="3249"/>
        <v>3393</v>
      </c>
      <c r="Q4448" t="str">
        <f t="shared" si="3250"/>
        <v>Dustin Brinkmann</v>
      </c>
      <c r="R4448" t="str">
        <f t="shared" si="3251"/>
        <v>Central</v>
      </c>
    </row>
    <row r="4449" spans="1:18">
      <c r="A4449" t="s">
        <v>4613</v>
      </c>
      <c r="B4449" t="s">
        <v>29</v>
      </c>
      <c r="C4449" t="s">
        <v>58</v>
      </c>
      <c r="D4449" t="s">
        <v>155</v>
      </c>
      <c r="E4449" t="s">
        <v>50</v>
      </c>
      <c r="F4449" s="1">
        <v>42975</v>
      </c>
      <c r="G4449" s="1">
        <v>42991</v>
      </c>
      <c r="H4449">
        <v>1105</v>
      </c>
      <c r="I4449" t="str">
        <f>VLOOKUP(pipeline!D4449,account,2,FALSE)</f>
        <v>technolgy</v>
      </c>
      <c r="J4449">
        <f t="shared" si="3243"/>
        <v>1983</v>
      </c>
      <c r="K4449">
        <f t="shared" si="3244"/>
        <v>1008.06</v>
      </c>
      <c r="L4449">
        <f t="shared" si="3245"/>
        <v>1238</v>
      </c>
      <c r="M4449" t="str">
        <f t="shared" si="3246"/>
        <v>United States</v>
      </c>
      <c r="N4449">
        <f t="shared" si="3247"/>
        <v>0</v>
      </c>
      <c r="O4449" t="str">
        <f t="shared" si="3248"/>
        <v>GTX</v>
      </c>
      <c r="P4449">
        <f t="shared" si="3249"/>
        <v>1096</v>
      </c>
      <c r="Q4449" t="str">
        <f t="shared" si="3250"/>
        <v>Melvin Marxen</v>
      </c>
      <c r="R4449" t="str">
        <f t="shared" si="3251"/>
        <v>Central</v>
      </c>
    </row>
    <row r="4450" spans="1:18">
      <c r="A4450" t="s">
        <v>4614</v>
      </c>
      <c r="B4450" t="s">
        <v>35</v>
      </c>
      <c r="C4450" t="s">
        <v>58</v>
      </c>
      <c r="D4450" t="s">
        <v>136</v>
      </c>
      <c r="E4450" t="s">
        <v>50</v>
      </c>
      <c r="F4450" s="1">
        <v>42975</v>
      </c>
      <c r="G4450" s="1">
        <v>42999</v>
      </c>
      <c r="H4450">
        <v>948</v>
      </c>
      <c r="I4450" t="str">
        <f>VLOOKUP(pipeline!D4450,account,2,FALSE)</f>
        <v>medical</v>
      </c>
      <c r="J4450">
        <f t="shared" si="3243"/>
        <v>1996</v>
      </c>
      <c r="K4450">
        <f t="shared" si="3244"/>
        <v>439.21</v>
      </c>
      <c r="L4450">
        <f t="shared" si="3245"/>
        <v>792</v>
      </c>
      <c r="M4450" t="str">
        <f t="shared" si="3246"/>
        <v>United States</v>
      </c>
      <c r="N4450">
        <f t="shared" si="3247"/>
        <v>0</v>
      </c>
      <c r="O4450" t="str">
        <f t="shared" si="3248"/>
        <v>GTX</v>
      </c>
      <c r="P4450">
        <f t="shared" si="3249"/>
        <v>1096</v>
      </c>
      <c r="Q4450" t="str">
        <f t="shared" si="3250"/>
        <v>Rocco Neubert</v>
      </c>
      <c r="R4450" t="str">
        <f t="shared" si="3251"/>
        <v>East</v>
      </c>
    </row>
    <row r="4451" spans="1:18">
      <c r="A4451" t="s">
        <v>4615</v>
      </c>
      <c r="B4451" t="s">
        <v>17</v>
      </c>
      <c r="C4451" t="s">
        <v>57</v>
      </c>
      <c r="D4451" t="s">
        <v>119</v>
      </c>
      <c r="E4451" t="s">
        <v>52</v>
      </c>
      <c r="F4451" s="1">
        <v>42975</v>
      </c>
      <c r="G4451" s="1">
        <v>42988</v>
      </c>
      <c r="H4451">
        <v>0</v>
      </c>
      <c r="I4451" t="str">
        <f>VLOOKUP(pipeline!D4451,account,2,FALSE)</f>
        <v>entertainment</v>
      </c>
      <c r="J4451">
        <f t="shared" si="3243"/>
        <v>1992</v>
      </c>
      <c r="K4451">
        <f t="shared" si="3244"/>
        <v>324.19</v>
      </c>
      <c r="L4451">
        <f t="shared" si="3245"/>
        <v>978</v>
      </c>
      <c r="M4451" t="str">
        <f t="shared" si="3246"/>
        <v>United States</v>
      </c>
      <c r="N4451">
        <f t="shared" si="3247"/>
        <v>0</v>
      </c>
      <c r="O4451" t="str">
        <f t="shared" si="3248"/>
        <v>MG</v>
      </c>
      <c r="P4451">
        <f t="shared" si="3249"/>
        <v>3393</v>
      </c>
      <c r="Q4451" t="str">
        <f t="shared" si="3250"/>
        <v>Celia Rouche</v>
      </c>
      <c r="R4451" t="str">
        <f t="shared" si="3251"/>
        <v>West</v>
      </c>
    </row>
    <row r="4452" spans="1:18">
      <c r="A4452" t="s">
        <v>4616</v>
      </c>
      <c r="B4452" t="s">
        <v>10</v>
      </c>
      <c r="C4452" t="s">
        <v>56</v>
      </c>
      <c r="D4452" t="s">
        <v>627</v>
      </c>
      <c r="E4452" t="s">
        <v>52</v>
      </c>
      <c r="F4452" s="1">
        <v>42975</v>
      </c>
      <c r="G4452" s="1">
        <v>43050</v>
      </c>
      <c r="H4452">
        <v>0</v>
      </c>
      <c r="I4452" t="str">
        <f>VLOOKUP(pipeline!D4452,account,2,FALSE)</f>
        <v>technolgy</v>
      </c>
      <c r="J4452">
        <f t="shared" si="3243"/>
        <v>1993</v>
      </c>
      <c r="K4452">
        <f t="shared" si="3244"/>
        <v>1242.32</v>
      </c>
      <c r="L4452">
        <f t="shared" si="3245"/>
        <v>3027</v>
      </c>
      <c r="M4452" t="str">
        <f t="shared" si="3246"/>
        <v>United States</v>
      </c>
      <c r="N4452" t="str">
        <f t="shared" si="3247"/>
        <v>Acme Corporation</v>
      </c>
      <c r="O4452" t="str">
        <f t="shared" si="3248"/>
        <v>MG</v>
      </c>
      <c r="P4452">
        <f t="shared" si="3249"/>
        <v>55</v>
      </c>
      <c r="Q4452" t="str">
        <f t="shared" si="3250"/>
        <v>Cara Losch</v>
      </c>
      <c r="R4452" t="str">
        <f t="shared" si="3251"/>
        <v>East</v>
      </c>
    </row>
    <row r="4453" spans="1:18">
      <c r="A4453" t="s">
        <v>4617</v>
      </c>
      <c r="B4453" t="s">
        <v>19</v>
      </c>
      <c r="C4453" t="s">
        <v>58</v>
      </c>
      <c r="D4453" t="s">
        <v>442</v>
      </c>
      <c r="E4453" t="s">
        <v>52</v>
      </c>
      <c r="F4453" s="1">
        <v>42976</v>
      </c>
      <c r="G4453" s="1">
        <v>42983</v>
      </c>
      <c r="H4453">
        <v>0</v>
      </c>
      <c r="I4453" t="str">
        <f>VLOOKUP(pipeline!D4453,account,2,FALSE)</f>
        <v>retail</v>
      </c>
      <c r="J4453">
        <f t="shared" si="3243"/>
        <v>1988</v>
      </c>
      <c r="K4453">
        <f t="shared" si="3244"/>
        <v>1376.8</v>
      </c>
      <c r="L4453">
        <f t="shared" si="3245"/>
        <v>1165</v>
      </c>
      <c r="M4453" t="str">
        <f t="shared" si="3246"/>
        <v>Belgium</v>
      </c>
      <c r="N4453">
        <f t="shared" si="3247"/>
        <v>0</v>
      </c>
      <c r="O4453" t="str">
        <f t="shared" si="3248"/>
        <v>GTX</v>
      </c>
      <c r="P4453">
        <f t="shared" si="3249"/>
        <v>1096</v>
      </c>
      <c r="Q4453" t="str">
        <f t="shared" si="3250"/>
        <v>Dustin Brinkmann</v>
      </c>
      <c r="R4453" t="str">
        <f t="shared" si="3251"/>
        <v>Central</v>
      </c>
    </row>
    <row r="4454" spans="1:18">
      <c r="A4454" t="s">
        <v>4618</v>
      </c>
      <c r="B4454" t="s">
        <v>19</v>
      </c>
      <c r="C4454" t="s">
        <v>56</v>
      </c>
      <c r="D4454" t="s">
        <v>141</v>
      </c>
      <c r="E4454" t="s">
        <v>50</v>
      </c>
      <c r="F4454" s="1">
        <v>42976</v>
      </c>
      <c r="G4454" s="1">
        <v>43072</v>
      </c>
      <c r="H4454">
        <v>44</v>
      </c>
      <c r="I4454" t="str">
        <f>VLOOKUP(pipeline!D4454,account,2,FALSE)</f>
        <v>telecommunications</v>
      </c>
      <c r="J4454">
        <f t="shared" si="3243"/>
        <v>2007</v>
      </c>
      <c r="K4454">
        <f t="shared" si="3244"/>
        <v>86.68</v>
      </c>
      <c r="L4454">
        <f t="shared" si="3245"/>
        <v>187</v>
      </c>
      <c r="M4454" t="str">
        <f t="shared" si="3246"/>
        <v>United States</v>
      </c>
      <c r="N4454" t="str">
        <f t="shared" si="3247"/>
        <v>Sonron</v>
      </c>
      <c r="O4454" t="str">
        <f t="shared" si="3248"/>
        <v>MG</v>
      </c>
      <c r="P4454">
        <f t="shared" si="3249"/>
        <v>55</v>
      </c>
      <c r="Q4454" t="str">
        <f t="shared" si="3250"/>
        <v>Dustin Brinkmann</v>
      </c>
      <c r="R4454" t="str">
        <f t="shared" si="3251"/>
        <v>Central</v>
      </c>
    </row>
    <row r="4455" spans="1:18">
      <c r="A4455" t="s">
        <v>4619</v>
      </c>
      <c r="B4455" t="s">
        <v>32</v>
      </c>
      <c r="C4455" t="s">
        <v>58</v>
      </c>
      <c r="D4455" t="s">
        <v>110</v>
      </c>
      <c r="E4455" t="s">
        <v>53</v>
      </c>
      <c r="F4455" s="1">
        <v>42976</v>
      </c>
      <c r="I4455" t="str">
        <f>VLOOKUP(pipeline!D4455,account,2,FALSE)</f>
        <v>telecommunications</v>
      </c>
      <c r="J4455">
        <f t="shared" si="3243"/>
        <v>1994</v>
      </c>
      <c r="K4455">
        <f t="shared" si="3244"/>
        <v>1188.42</v>
      </c>
      <c r="L4455">
        <f t="shared" si="3245"/>
        <v>3015</v>
      </c>
      <c r="M4455" t="str">
        <f t="shared" si="3246"/>
        <v>United States</v>
      </c>
      <c r="N4455">
        <f t="shared" si="3247"/>
        <v>0</v>
      </c>
      <c r="O4455" t="str">
        <f t="shared" si="3248"/>
        <v>GTX</v>
      </c>
      <c r="P4455">
        <f t="shared" si="3249"/>
        <v>1096</v>
      </c>
      <c r="Q4455" t="str">
        <f t="shared" si="3250"/>
        <v>Rocco Neubert</v>
      </c>
      <c r="R4455" t="str">
        <f t="shared" si="3251"/>
        <v>East</v>
      </c>
    </row>
    <row r="4456" spans="1:18">
      <c r="A4456" t="s">
        <v>4620</v>
      </c>
      <c r="B4456" t="s">
        <v>20</v>
      </c>
      <c r="C4456" t="s">
        <v>59</v>
      </c>
      <c r="D4456" t="s">
        <v>108</v>
      </c>
      <c r="E4456" t="s">
        <v>50</v>
      </c>
      <c r="F4456" s="1">
        <v>42976</v>
      </c>
      <c r="G4456" s="1">
        <v>42991</v>
      </c>
      <c r="H4456">
        <v>5096</v>
      </c>
      <c r="I4456" t="str">
        <f>VLOOKUP(pipeline!D4456,account,2,FALSE)</f>
        <v>telecommunications</v>
      </c>
      <c r="J4456">
        <f t="shared" si="3243"/>
        <v>1988</v>
      </c>
      <c r="K4456">
        <f t="shared" si="3244"/>
        <v>5266.09</v>
      </c>
      <c r="L4456">
        <f t="shared" si="3245"/>
        <v>8595</v>
      </c>
      <c r="M4456" t="str">
        <f t="shared" si="3246"/>
        <v>United States</v>
      </c>
      <c r="N4456" t="str">
        <f t="shared" si="3247"/>
        <v>Sonron</v>
      </c>
      <c r="O4456" t="str">
        <f t="shared" si="3248"/>
        <v>GTX</v>
      </c>
      <c r="P4456">
        <f t="shared" ref="P4456:P4462" si="3252">VLOOKUP(C4456,products,3,FALSE)</f>
        <v>5482</v>
      </c>
      <c r="Q4456" t="str">
        <f t="shared" ref="Q4456:Q4462" si="3253">VLOOKUP(B4456,sales,2,FALSE)</f>
        <v>Dustin Brinkmann</v>
      </c>
      <c r="R4456" t="str">
        <f t="shared" ref="R4456:R4462" si="3254">VLOOKUP(B4456,sales,3,FALSE)</f>
        <v>Central</v>
      </c>
    </row>
    <row r="4457" spans="1:18">
      <c r="A4457" t="s">
        <v>4621</v>
      </c>
      <c r="B4457" t="s">
        <v>20</v>
      </c>
      <c r="C4457" t="s">
        <v>59</v>
      </c>
      <c r="D4457" t="s">
        <v>117</v>
      </c>
      <c r="E4457" t="s">
        <v>50</v>
      </c>
      <c r="F4457" s="1">
        <v>42976</v>
      </c>
      <c r="G4457" s="1">
        <v>43008</v>
      </c>
      <c r="H4457">
        <v>4994</v>
      </c>
      <c r="I4457" t="str">
        <f>VLOOKUP(pipeline!D4457,account,2,FALSE)</f>
        <v>services</v>
      </c>
      <c r="J4457">
        <f t="shared" si="3243"/>
        <v>1997</v>
      </c>
      <c r="K4457">
        <f t="shared" si="3244"/>
        <v>2041.73</v>
      </c>
      <c r="L4457">
        <f t="shared" si="3245"/>
        <v>5276</v>
      </c>
      <c r="M4457" t="str">
        <f t="shared" si="3246"/>
        <v>United States</v>
      </c>
      <c r="N4457">
        <f t="shared" si="3247"/>
        <v>0</v>
      </c>
      <c r="O4457" t="str">
        <f t="shared" si="3248"/>
        <v>GTX</v>
      </c>
      <c r="P4457">
        <f t="shared" si="3252"/>
        <v>5482</v>
      </c>
      <c r="Q4457" t="str">
        <f t="shared" si="3253"/>
        <v>Dustin Brinkmann</v>
      </c>
      <c r="R4457" t="str">
        <f t="shared" si="3254"/>
        <v>Central</v>
      </c>
    </row>
    <row r="4458" spans="1:18">
      <c r="A4458" t="s">
        <v>4622</v>
      </c>
      <c r="B4458" t="s">
        <v>7</v>
      </c>
      <c r="C4458" t="s">
        <v>58</v>
      </c>
      <c r="D4458" t="s">
        <v>218</v>
      </c>
      <c r="E4458" t="s">
        <v>50</v>
      </c>
      <c r="F4458" s="1">
        <v>42976</v>
      </c>
      <c r="G4458" s="1">
        <v>43070</v>
      </c>
      <c r="H4458">
        <v>1251</v>
      </c>
      <c r="I4458" t="str">
        <f>VLOOKUP(pipeline!D4458,account,2,FALSE)</f>
        <v>technolgy</v>
      </c>
      <c r="J4458">
        <f t="shared" si="3243"/>
        <v>1992</v>
      </c>
      <c r="K4458">
        <f t="shared" si="3244"/>
        <v>1712.68</v>
      </c>
      <c r="L4458">
        <f t="shared" si="3245"/>
        <v>3194</v>
      </c>
      <c r="M4458" t="str">
        <f t="shared" si="3246"/>
        <v>United States</v>
      </c>
      <c r="N4458" t="str">
        <f t="shared" si="3247"/>
        <v>Acme Corporation</v>
      </c>
      <c r="O4458" t="str">
        <f t="shared" si="3248"/>
        <v>GTX</v>
      </c>
      <c r="P4458">
        <f t="shared" si="3252"/>
        <v>1096</v>
      </c>
      <c r="Q4458" t="str">
        <f t="shared" si="3253"/>
        <v>Cara Losch</v>
      </c>
      <c r="R4458" t="str">
        <f t="shared" si="3254"/>
        <v>East</v>
      </c>
    </row>
    <row r="4459" spans="1:18">
      <c r="A4459" t="s">
        <v>4623</v>
      </c>
      <c r="B4459" t="s">
        <v>34</v>
      </c>
      <c r="C4459" t="s">
        <v>55</v>
      </c>
      <c r="D4459" t="s">
        <v>245</v>
      </c>
      <c r="E4459" t="s">
        <v>50</v>
      </c>
      <c r="F4459" s="1">
        <v>42976</v>
      </c>
      <c r="G4459" s="1">
        <v>43050</v>
      </c>
      <c r="H4459">
        <v>602</v>
      </c>
      <c r="I4459" t="str">
        <f>VLOOKUP(pipeline!D4459,account,2,FALSE)</f>
        <v>retail</v>
      </c>
      <c r="J4459">
        <f t="shared" si="3243"/>
        <v>1990</v>
      </c>
      <c r="K4459">
        <f t="shared" si="3244"/>
        <v>2520.83</v>
      </c>
      <c r="L4459">
        <f t="shared" si="3245"/>
        <v>3502</v>
      </c>
      <c r="M4459" t="str">
        <f t="shared" si="3246"/>
        <v>United States</v>
      </c>
      <c r="N4459">
        <f t="shared" si="3247"/>
        <v>0</v>
      </c>
      <c r="O4459" t="str">
        <f t="shared" si="3248"/>
        <v>GTX</v>
      </c>
      <c r="P4459">
        <f t="shared" si="3252"/>
        <v>550</v>
      </c>
      <c r="Q4459" t="str">
        <f t="shared" si="3253"/>
        <v>Rocco Neubert</v>
      </c>
      <c r="R4459" t="str">
        <f t="shared" si="3254"/>
        <v>East</v>
      </c>
    </row>
    <row r="4460" spans="1:18">
      <c r="A4460" t="s">
        <v>4624</v>
      </c>
      <c r="B4460" t="s">
        <v>34</v>
      </c>
      <c r="C4460" t="s">
        <v>55</v>
      </c>
      <c r="D4460" t="s">
        <v>318</v>
      </c>
      <c r="E4460" t="s">
        <v>50</v>
      </c>
      <c r="F4460" s="1">
        <v>42976</v>
      </c>
      <c r="G4460" s="1">
        <v>42986</v>
      </c>
      <c r="H4460">
        <v>600</v>
      </c>
      <c r="I4460" t="str">
        <f>VLOOKUP(pipeline!D4460,account,2,FALSE)</f>
        <v>retail</v>
      </c>
      <c r="J4460">
        <f t="shared" si="3243"/>
        <v>2000</v>
      </c>
      <c r="K4460">
        <f t="shared" si="3244"/>
        <v>167.89</v>
      </c>
      <c r="L4460">
        <f t="shared" si="3245"/>
        <v>493</v>
      </c>
      <c r="M4460" t="str">
        <f t="shared" si="3246"/>
        <v>Romania</v>
      </c>
      <c r="N4460">
        <f t="shared" si="3247"/>
        <v>0</v>
      </c>
      <c r="O4460" t="str">
        <f t="shared" si="3248"/>
        <v>GTX</v>
      </c>
      <c r="P4460">
        <f t="shared" si="3252"/>
        <v>550</v>
      </c>
      <c r="Q4460" t="str">
        <f t="shared" si="3253"/>
        <v>Rocco Neubert</v>
      </c>
      <c r="R4460" t="str">
        <f t="shared" si="3254"/>
        <v>East</v>
      </c>
    </row>
    <row r="4461" spans="1:18">
      <c r="A4461" t="s">
        <v>4625</v>
      </c>
      <c r="B4461" t="s">
        <v>34</v>
      </c>
      <c r="C4461" t="s">
        <v>55</v>
      </c>
      <c r="D4461" t="s">
        <v>277</v>
      </c>
      <c r="E4461" t="s">
        <v>50</v>
      </c>
      <c r="F4461" s="1">
        <v>42976</v>
      </c>
      <c r="G4461" s="1">
        <v>42987</v>
      </c>
      <c r="H4461">
        <v>595</v>
      </c>
      <c r="I4461" t="str">
        <f>VLOOKUP(pipeline!D4461,account,2,FALSE)</f>
        <v>retail</v>
      </c>
      <c r="J4461">
        <f t="shared" si="3243"/>
        <v>2005</v>
      </c>
      <c r="K4461">
        <f t="shared" si="3244"/>
        <v>2261.05</v>
      </c>
      <c r="L4461">
        <f t="shared" si="3245"/>
        <v>3851</v>
      </c>
      <c r="M4461" t="str">
        <f t="shared" si="3246"/>
        <v>United States</v>
      </c>
      <c r="N4461">
        <f t="shared" si="3247"/>
        <v>0</v>
      </c>
      <c r="O4461" t="str">
        <f t="shared" si="3248"/>
        <v>GTX</v>
      </c>
      <c r="P4461">
        <f t="shared" si="3252"/>
        <v>550</v>
      </c>
      <c r="Q4461" t="str">
        <f t="shared" si="3253"/>
        <v>Rocco Neubert</v>
      </c>
      <c r="R4461" t="str">
        <f t="shared" si="3254"/>
        <v>East</v>
      </c>
    </row>
    <row r="4462" spans="1:18">
      <c r="A4462" t="s">
        <v>4626</v>
      </c>
      <c r="B4462" t="s">
        <v>13</v>
      </c>
      <c r="C4462" t="s">
        <v>56</v>
      </c>
      <c r="D4462" t="s">
        <v>101</v>
      </c>
      <c r="E4462" t="s">
        <v>52</v>
      </c>
      <c r="F4462" s="1">
        <v>42976</v>
      </c>
      <c r="G4462" s="1">
        <v>43064</v>
      </c>
      <c r="H4462">
        <v>0</v>
      </c>
      <c r="I4462" t="str">
        <f>VLOOKUP(pipeline!D4462,account,2,FALSE)</f>
        <v>telecommunications</v>
      </c>
      <c r="J4462">
        <f t="shared" si="3243"/>
        <v>1999</v>
      </c>
      <c r="K4462">
        <f t="shared" si="3244"/>
        <v>1699.85</v>
      </c>
      <c r="L4462">
        <f t="shared" si="3245"/>
        <v>5108</v>
      </c>
      <c r="M4462" t="str">
        <f t="shared" si="3246"/>
        <v>United States</v>
      </c>
      <c r="N4462">
        <f t="shared" si="3247"/>
        <v>0</v>
      </c>
      <c r="O4462" t="str">
        <f t="shared" si="3248"/>
        <v>MG</v>
      </c>
      <c r="P4462">
        <f t="shared" si="3252"/>
        <v>55</v>
      </c>
      <c r="Q4462" t="str">
        <f t="shared" si="3253"/>
        <v>Celia Rouche</v>
      </c>
      <c r="R4462" t="str">
        <f t="shared" si="3254"/>
        <v>West</v>
      </c>
    </row>
    <row r="4463" spans="1:18">
      <c r="A4463" t="s">
        <v>4627</v>
      </c>
      <c r="B4463" t="s">
        <v>14</v>
      </c>
      <c r="C4463" t="s">
        <v>57</v>
      </c>
      <c r="D4463" t="s">
        <v>306</v>
      </c>
      <c r="E4463" t="s">
        <v>50</v>
      </c>
      <c r="F4463" s="1">
        <v>42976</v>
      </c>
      <c r="G4463" s="1">
        <v>43100</v>
      </c>
      <c r="H4463">
        <v>3064</v>
      </c>
      <c r="I4463" t="str">
        <f>VLOOKUP(pipeline!D4463,account,2,FALSE)</f>
        <v>technolgy</v>
      </c>
      <c r="J4463">
        <f t="shared" si="3243"/>
        <v>1997</v>
      </c>
      <c r="K4463">
        <f t="shared" si="3244"/>
        <v>8170.38</v>
      </c>
      <c r="L4463">
        <f t="shared" si="3245"/>
        <v>16499</v>
      </c>
      <c r="M4463" t="str">
        <f t="shared" si="3246"/>
        <v>Korea</v>
      </c>
      <c r="N4463">
        <f t="shared" si="3247"/>
        <v>0</v>
      </c>
      <c r="O4463" t="str">
        <f t="shared" si="3248"/>
        <v>MG</v>
      </c>
      <c r="P4463">
        <f t="shared" ref="P4463:P4476" si="3255">VLOOKUP(C4463,products,3,FALSE)</f>
        <v>3393</v>
      </c>
      <c r="Q4463" t="str">
        <f t="shared" ref="Q4463:Q4476" si="3256">VLOOKUP(B4463,sales,2,FALSE)</f>
        <v>Celia Rouche</v>
      </c>
      <c r="R4463" t="str">
        <f t="shared" ref="R4463:R4476" si="3257">VLOOKUP(B4463,sales,3,FALSE)</f>
        <v>West</v>
      </c>
    </row>
    <row r="4464" spans="1:18">
      <c r="A4464" t="s">
        <v>4628</v>
      </c>
      <c r="B4464" t="s">
        <v>15</v>
      </c>
      <c r="C4464" t="s">
        <v>57</v>
      </c>
      <c r="D4464" t="s">
        <v>463</v>
      </c>
      <c r="E4464" t="s">
        <v>53</v>
      </c>
      <c r="F4464" s="1">
        <v>42976</v>
      </c>
      <c r="I4464" t="str">
        <f>VLOOKUP(pipeline!D4464,account,2,FALSE)</f>
        <v>technolgy</v>
      </c>
      <c r="J4464">
        <f t="shared" si="3243"/>
        <v>2011</v>
      </c>
      <c r="K4464">
        <f t="shared" si="3244"/>
        <v>527.11</v>
      </c>
      <c r="L4464">
        <f t="shared" si="3245"/>
        <v>1428</v>
      </c>
      <c r="M4464" t="str">
        <f t="shared" si="3246"/>
        <v>United States</v>
      </c>
      <c r="N4464" t="str">
        <f t="shared" si="3247"/>
        <v>Acme Corporation</v>
      </c>
      <c r="O4464" t="str">
        <f t="shared" si="3248"/>
        <v>MG</v>
      </c>
      <c r="P4464">
        <f t="shared" si="3255"/>
        <v>3393</v>
      </c>
      <c r="Q4464" t="str">
        <f t="shared" si="3256"/>
        <v>Celia Rouche</v>
      </c>
      <c r="R4464" t="str">
        <f t="shared" si="3257"/>
        <v>West</v>
      </c>
    </row>
    <row r="4465" spans="1:18">
      <c r="A4465" t="s">
        <v>4629</v>
      </c>
      <c r="B4465" t="s">
        <v>22</v>
      </c>
      <c r="C4465" t="s">
        <v>56</v>
      </c>
      <c r="D4465" t="s">
        <v>89</v>
      </c>
      <c r="E4465" t="s">
        <v>52</v>
      </c>
      <c r="F4465" s="1">
        <v>42976</v>
      </c>
      <c r="G4465" s="1">
        <v>43055</v>
      </c>
      <c r="H4465">
        <v>0</v>
      </c>
      <c r="I4465" t="str">
        <f>VLOOKUP(pipeline!D4465,account,2,FALSE)</f>
        <v>medical</v>
      </c>
      <c r="J4465">
        <f t="shared" si="3243"/>
        <v>1992</v>
      </c>
      <c r="K4465">
        <f t="shared" si="3244"/>
        <v>3922.42</v>
      </c>
      <c r="L4465">
        <f t="shared" si="3245"/>
        <v>6837</v>
      </c>
      <c r="M4465" t="str">
        <f t="shared" si="3246"/>
        <v>United States</v>
      </c>
      <c r="N4465">
        <f t="shared" si="3247"/>
        <v>0</v>
      </c>
      <c r="O4465" t="str">
        <f t="shared" si="3248"/>
        <v>MG</v>
      </c>
      <c r="P4465">
        <f t="shared" si="3255"/>
        <v>55</v>
      </c>
      <c r="Q4465" t="str">
        <f t="shared" si="3256"/>
        <v>Dustin Brinkmann</v>
      </c>
      <c r="R4465" t="str">
        <f t="shared" si="3257"/>
        <v>Central</v>
      </c>
    </row>
    <row r="4466" spans="1:18">
      <c r="A4466" t="s">
        <v>4630</v>
      </c>
      <c r="B4466" t="s">
        <v>29</v>
      </c>
      <c r="C4466" t="s">
        <v>57</v>
      </c>
      <c r="D4466" t="s">
        <v>95</v>
      </c>
      <c r="E4466" t="s">
        <v>52</v>
      </c>
      <c r="F4466" s="1">
        <v>42976</v>
      </c>
      <c r="G4466" s="1">
        <v>43067</v>
      </c>
      <c r="H4466">
        <v>0</v>
      </c>
      <c r="I4466" t="str">
        <f>VLOOKUP(pipeline!D4466,account,2,FALSE)</f>
        <v>medical</v>
      </c>
      <c r="J4466">
        <f t="shared" si="3243"/>
        <v>1984</v>
      </c>
      <c r="K4466">
        <f t="shared" si="3244"/>
        <v>441.08</v>
      </c>
      <c r="L4466">
        <f t="shared" si="3245"/>
        <v>1210</v>
      </c>
      <c r="M4466" t="str">
        <f t="shared" si="3246"/>
        <v>United States</v>
      </c>
      <c r="N4466">
        <f t="shared" si="3247"/>
        <v>0</v>
      </c>
      <c r="O4466" t="str">
        <f t="shared" si="3248"/>
        <v>MG</v>
      </c>
      <c r="P4466">
        <f t="shared" si="3255"/>
        <v>3393</v>
      </c>
      <c r="Q4466" t="str">
        <f t="shared" si="3256"/>
        <v>Melvin Marxen</v>
      </c>
      <c r="R4466" t="str">
        <f t="shared" si="3257"/>
        <v>Central</v>
      </c>
    </row>
    <row r="4467" spans="1:18">
      <c r="A4467" t="s">
        <v>4631</v>
      </c>
      <c r="B4467" t="s">
        <v>35</v>
      </c>
      <c r="C4467" t="s">
        <v>59</v>
      </c>
      <c r="D4467" t="s">
        <v>132</v>
      </c>
      <c r="E4467" t="s">
        <v>50</v>
      </c>
      <c r="F4467" s="1">
        <v>42976</v>
      </c>
      <c r="G4467" s="1">
        <v>43094</v>
      </c>
      <c r="H4467">
        <v>5790</v>
      </c>
      <c r="I4467" t="str">
        <f>VLOOKUP(pipeline!D4467,account,2,FALSE)</f>
        <v>technolgy</v>
      </c>
      <c r="J4467">
        <f t="shared" si="3243"/>
        <v>1996</v>
      </c>
      <c r="K4467">
        <f t="shared" si="3244"/>
        <v>1100.04</v>
      </c>
      <c r="L4467">
        <f t="shared" si="3245"/>
        <v>2822</v>
      </c>
      <c r="M4467" t="str">
        <f t="shared" si="3246"/>
        <v>United States</v>
      </c>
      <c r="N4467">
        <f t="shared" si="3247"/>
        <v>0</v>
      </c>
      <c r="O4467" t="str">
        <f t="shared" si="3248"/>
        <v>GTX</v>
      </c>
      <c r="P4467">
        <f t="shared" si="3255"/>
        <v>5482</v>
      </c>
      <c r="Q4467" t="str">
        <f t="shared" si="3256"/>
        <v>Rocco Neubert</v>
      </c>
      <c r="R4467" t="str">
        <f t="shared" si="3257"/>
        <v>East</v>
      </c>
    </row>
    <row r="4468" spans="1:18">
      <c r="A4468" t="s">
        <v>4632</v>
      </c>
      <c r="B4468" t="s">
        <v>23</v>
      </c>
      <c r="C4468" t="s">
        <v>55</v>
      </c>
      <c r="D4468" t="s">
        <v>82</v>
      </c>
      <c r="E4468" t="s">
        <v>50</v>
      </c>
      <c r="F4468" s="1">
        <v>42976</v>
      </c>
      <c r="G4468" s="1">
        <v>43041</v>
      </c>
      <c r="H4468">
        <v>672</v>
      </c>
      <c r="I4468" t="str">
        <f>VLOOKUP(pipeline!D4468,account,2,FALSE)</f>
        <v>retail</v>
      </c>
      <c r="J4468">
        <f t="shared" si="3243"/>
        <v>2001</v>
      </c>
      <c r="K4468">
        <f t="shared" si="3244"/>
        <v>718.62</v>
      </c>
      <c r="L4468">
        <f t="shared" si="3245"/>
        <v>2448</v>
      </c>
      <c r="M4468" t="str">
        <f t="shared" si="3246"/>
        <v>United States</v>
      </c>
      <c r="N4468">
        <f t="shared" si="3247"/>
        <v>0</v>
      </c>
      <c r="O4468" t="str">
        <f t="shared" si="3248"/>
        <v>GTX</v>
      </c>
      <c r="P4468">
        <f t="shared" si="3255"/>
        <v>550</v>
      </c>
      <c r="Q4468" t="str">
        <f t="shared" si="3256"/>
        <v>Dustin Brinkmann</v>
      </c>
      <c r="R4468" t="str">
        <f t="shared" si="3257"/>
        <v>Central</v>
      </c>
    </row>
    <row r="4469" spans="1:18">
      <c r="A4469" t="s">
        <v>4633</v>
      </c>
      <c r="B4469" t="s">
        <v>23</v>
      </c>
      <c r="C4469" t="s">
        <v>56</v>
      </c>
      <c r="D4469" t="s">
        <v>97</v>
      </c>
      <c r="E4469" t="s">
        <v>50</v>
      </c>
      <c r="F4469" s="1">
        <v>42976</v>
      </c>
      <c r="G4469" s="1">
        <v>43077</v>
      </c>
      <c r="H4469">
        <v>62</v>
      </c>
      <c r="I4469" t="str">
        <f>VLOOKUP(pipeline!D4469,account,2,FALSE)</f>
        <v>medical</v>
      </c>
      <c r="J4469">
        <f t="shared" si="3243"/>
        <v>2012</v>
      </c>
      <c r="K4469">
        <f t="shared" si="3244"/>
        <v>587.34</v>
      </c>
      <c r="L4469">
        <f t="shared" si="3245"/>
        <v>1356</v>
      </c>
      <c r="M4469" t="str">
        <f t="shared" si="3246"/>
        <v>Philipines</v>
      </c>
      <c r="N4469">
        <f t="shared" si="3247"/>
        <v>0</v>
      </c>
      <c r="O4469" t="str">
        <f t="shared" si="3248"/>
        <v>MG</v>
      </c>
      <c r="P4469">
        <f t="shared" si="3255"/>
        <v>55</v>
      </c>
      <c r="Q4469" t="str">
        <f t="shared" si="3256"/>
        <v>Dustin Brinkmann</v>
      </c>
      <c r="R4469" t="str">
        <f t="shared" si="3257"/>
        <v>Central</v>
      </c>
    </row>
    <row r="4470" spans="1:18">
      <c r="A4470" t="s">
        <v>4634</v>
      </c>
      <c r="B4470" t="s">
        <v>19</v>
      </c>
      <c r="C4470" t="s">
        <v>56</v>
      </c>
      <c r="D4470" t="s">
        <v>241</v>
      </c>
      <c r="E4470" t="s">
        <v>52</v>
      </c>
      <c r="F4470" s="1">
        <v>42977</v>
      </c>
      <c r="G4470" s="1">
        <v>43058</v>
      </c>
      <c r="H4470">
        <v>0</v>
      </c>
      <c r="I4470" t="str">
        <f>VLOOKUP(pipeline!D4470,account,2,FALSE)</f>
        <v>finance</v>
      </c>
      <c r="J4470">
        <f>VLOOKUP(D4470,account,3,FALSE)</f>
        <v>1991</v>
      </c>
      <c r="K4470">
        <f>VLOOKUP(D4470,account,4,FALSE)</f>
        <v>2819.5</v>
      </c>
      <c r="L4470">
        <f>VLOOKUP(D4470,account,5,FALSE)</f>
        <v>7227</v>
      </c>
      <c r="M4470" t="str">
        <f>VLOOKUP(D4470,account,6,FALSE)</f>
        <v>United States</v>
      </c>
      <c r="N4470" t="str">
        <f>VLOOKUP(D4470,accounts,7,FALSE)</f>
        <v>Golddex</v>
      </c>
      <c r="O4470" t="str">
        <f>VLOOKUP(C4470,products,2,FALSE)</f>
        <v>MG</v>
      </c>
      <c r="P4470">
        <f t="shared" si="3255"/>
        <v>55</v>
      </c>
      <c r="Q4470" t="str">
        <f t="shared" si="3256"/>
        <v>Dustin Brinkmann</v>
      </c>
      <c r="R4470" t="str">
        <f t="shared" si="3257"/>
        <v>Central</v>
      </c>
    </row>
    <row r="4471" spans="1:18">
      <c r="A4471" t="s">
        <v>4635</v>
      </c>
      <c r="B4471" t="s">
        <v>19</v>
      </c>
      <c r="C4471" t="s">
        <v>58</v>
      </c>
      <c r="D4471" t="s">
        <v>117</v>
      </c>
      <c r="E4471" t="s">
        <v>50</v>
      </c>
      <c r="F4471" s="1">
        <v>42977</v>
      </c>
      <c r="G4471" s="1">
        <v>43095</v>
      </c>
      <c r="H4471">
        <v>1118</v>
      </c>
      <c r="I4471" t="str">
        <f>VLOOKUP(pipeline!D4471,account,2,FALSE)</f>
        <v>services</v>
      </c>
      <c r="J4471">
        <f>VLOOKUP(D4471,account,3,FALSE)</f>
        <v>1997</v>
      </c>
      <c r="K4471">
        <f>VLOOKUP(D4471,account,4,FALSE)</f>
        <v>2041.73</v>
      </c>
      <c r="L4471">
        <f>VLOOKUP(D4471,account,5,FALSE)</f>
        <v>5276</v>
      </c>
      <c r="M4471" t="str">
        <f>VLOOKUP(D4471,account,6,FALSE)</f>
        <v>United States</v>
      </c>
      <c r="N4471">
        <f>VLOOKUP(D4471,accounts,7,FALSE)</f>
        <v>0</v>
      </c>
      <c r="O4471" t="str">
        <f>VLOOKUP(C4471,products,2,FALSE)</f>
        <v>GTX</v>
      </c>
      <c r="P4471">
        <f t="shared" si="3255"/>
        <v>1096</v>
      </c>
      <c r="Q4471" t="str">
        <f t="shared" si="3256"/>
        <v>Dustin Brinkmann</v>
      </c>
      <c r="R4471" t="str">
        <f t="shared" si="3257"/>
        <v>Central</v>
      </c>
    </row>
    <row r="4472" spans="1:18">
      <c r="A4472" t="s">
        <v>4636</v>
      </c>
      <c r="B4472" t="s">
        <v>19</v>
      </c>
      <c r="C4472" t="s">
        <v>56</v>
      </c>
      <c r="D4472" t="s">
        <v>198</v>
      </c>
      <c r="E4472" t="s">
        <v>50</v>
      </c>
      <c r="F4472" s="1">
        <v>42977</v>
      </c>
      <c r="G4472" s="1">
        <v>42986</v>
      </c>
      <c r="H4472">
        <v>55</v>
      </c>
      <c r="I4472" t="str">
        <f>VLOOKUP(pipeline!D4472,account,2,FALSE)</f>
        <v>employment</v>
      </c>
      <c r="J4472">
        <f>VLOOKUP(D4472,account,3,FALSE)</f>
        <v>1997</v>
      </c>
      <c r="K4472">
        <f>VLOOKUP(D4472,account,4,FALSE)</f>
        <v>291.27</v>
      </c>
      <c r="L4472">
        <f>VLOOKUP(D4472,account,5,FALSE)</f>
        <v>586</v>
      </c>
      <c r="M4472" t="str">
        <f>VLOOKUP(D4472,account,6,FALSE)</f>
        <v>United States</v>
      </c>
      <c r="N4472">
        <f>VLOOKUP(D4472,accounts,7,FALSE)</f>
        <v>0</v>
      </c>
      <c r="O4472" t="str">
        <f>VLOOKUP(C4472,products,2,FALSE)</f>
        <v>MG</v>
      </c>
      <c r="P4472">
        <f t="shared" si="3255"/>
        <v>55</v>
      </c>
      <c r="Q4472" t="str">
        <f t="shared" si="3256"/>
        <v>Dustin Brinkmann</v>
      </c>
      <c r="R4472" t="str">
        <f t="shared" si="3257"/>
        <v>Central</v>
      </c>
    </row>
    <row r="4473" spans="1:18">
      <c r="A4473" t="s">
        <v>4637</v>
      </c>
      <c r="B4473" t="s">
        <v>32</v>
      </c>
      <c r="C4473" t="s">
        <v>56</v>
      </c>
      <c r="D4473" t="s">
        <v>463</v>
      </c>
      <c r="E4473" t="s">
        <v>50</v>
      </c>
      <c r="F4473" s="1">
        <v>42977</v>
      </c>
      <c r="G4473" s="1">
        <v>42986</v>
      </c>
      <c r="H4473">
        <v>57</v>
      </c>
      <c r="I4473" t="str">
        <f>VLOOKUP(pipeline!D4473,account,2,FALSE)</f>
        <v>technolgy</v>
      </c>
      <c r="J4473">
        <f t="shared" ref="J4473:J4484" si="3258">VLOOKUP(D4473,account,3,FALSE)</f>
        <v>2011</v>
      </c>
      <c r="K4473">
        <f t="shared" ref="K4473:K4484" si="3259">VLOOKUP(D4473,account,4,FALSE)</f>
        <v>527.11</v>
      </c>
      <c r="L4473">
        <f t="shared" ref="L4473:L4484" si="3260">VLOOKUP(D4473,account,5,FALSE)</f>
        <v>1428</v>
      </c>
      <c r="M4473" t="str">
        <f t="shared" ref="M4473:M4484" si="3261">VLOOKUP(D4473,account,6,FALSE)</f>
        <v>United States</v>
      </c>
      <c r="N4473" t="str">
        <f t="shared" ref="N4473:N4484" si="3262">VLOOKUP(D4473,accounts,7,FALSE)</f>
        <v>Acme Corporation</v>
      </c>
      <c r="O4473" t="str">
        <f t="shared" ref="O4473:O4484" si="3263">VLOOKUP(C4473,products,2,FALSE)</f>
        <v>MG</v>
      </c>
      <c r="P4473">
        <f t="shared" si="3255"/>
        <v>55</v>
      </c>
      <c r="Q4473" t="str">
        <f t="shared" si="3256"/>
        <v>Rocco Neubert</v>
      </c>
      <c r="R4473" t="str">
        <f t="shared" si="3257"/>
        <v>East</v>
      </c>
    </row>
    <row r="4474" spans="1:18">
      <c r="A4474" t="s">
        <v>4638</v>
      </c>
      <c r="B4474" t="s">
        <v>7</v>
      </c>
      <c r="C4474" t="s">
        <v>56</v>
      </c>
      <c r="D4474" t="s">
        <v>245</v>
      </c>
      <c r="E4474" t="s">
        <v>50</v>
      </c>
      <c r="F4474" s="1">
        <v>42977</v>
      </c>
      <c r="G4474" s="1">
        <v>43062</v>
      </c>
      <c r="H4474">
        <v>59</v>
      </c>
      <c r="I4474" t="str">
        <f>VLOOKUP(pipeline!D4474,account,2,FALSE)</f>
        <v>retail</v>
      </c>
      <c r="J4474">
        <f t="shared" si="3258"/>
        <v>1990</v>
      </c>
      <c r="K4474">
        <f t="shared" si="3259"/>
        <v>2520.83</v>
      </c>
      <c r="L4474">
        <f t="shared" si="3260"/>
        <v>3502</v>
      </c>
      <c r="M4474" t="str">
        <f t="shared" si="3261"/>
        <v>United States</v>
      </c>
      <c r="N4474">
        <f t="shared" si="3262"/>
        <v>0</v>
      </c>
      <c r="O4474" t="str">
        <f t="shared" si="3263"/>
        <v>MG</v>
      </c>
      <c r="P4474">
        <f t="shared" si="3255"/>
        <v>55</v>
      </c>
      <c r="Q4474" t="str">
        <f t="shared" si="3256"/>
        <v>Cara Losch</v>
      </c>
      <c r="R4474" t="str">
        <f t="shared" si="3257"/>
        <v>East</v>
      </c>
    </row>
    <row r="4475" spans="1:18">
      <c r="A4475" t="s">
        <v>4639</v>
      </c>
      <c r="B4475" t="s">
        <v>33</v>
      </c>
      <c r="C4475" t="s">
        <v>56</v>
      </c>
      <c r="D4475" t="s">
        <v>124</v>
      </c>
      <c r="E4475" t="s">
        <v>52</v>
      </c>
      <c r="F4475" s="1">
        <v>42977</v>
      </c>
      <c r="G4475" s="1">
        <v>43057</v>
      </c>
      <c r="H4475">
        <v>0</v>
      </c>
      <c r="I4475" t="str">
        <f>VLOOKUP(pipeline!D4475,account,2,FALSE)</f>
        <v>entertainment</v>
      </c>
      <c r="J4475">
        <f t="shared" si="3258"/>
        <v>1989</v>
      </c>
      <c r="K4475">
        <f t="shared" si="3259"/>
        <v>3838.39</v>
      </c>
      <c r="L4475">
        <f t="shared" si="3260"/>
        <v>8274</v>
      </c>
      <c r="M4475" t="str">
        <f t="shared" si="3261"/>
        <v>United States</v>
      </c>
      <c r="N4475">
        <f t="shared" si="3262"/>
        <v>0</v>
      </c>
      <c r="O4475" t="str">
        <f t="shared" si="3263"/>
        <v>MG</v>
      </c>
      <c r="P4475">
        <f t="shared" si="3255"/>
        <v>55</v>
      </c>
      <c r="Q4475" t="str">
        <f t="shared" si="3256"/>
        <v>Rocco Neubert</v>
      </c>
      <c r="R4475" t="str">
        <f t="shared" si="3257"/>
        <v>East</v>
      </c>
    </row>
    <row r="4476" spans="1:18">
      <c r="A4476" t="s">
        <v>4640</v>
      </c>
      <c r="B4476" t="s">
        <v>25</v>
      </c>
      <c r="C4476" t="s">
        <v>56</v>
      </c>
      <c r="D4476" t="s">
        <v>108</v>
      </c>
      <c r="E4476" t="s">
        <v>52</v>
      </c>
      <c r="F4476" s="1">
        <v>42977</v>
      </c>
      <c r="G4476" s="1">
        <v>42978</v>
      </c>
      <c r="H4476">
        <v>0</v>
      </c>
      <c r="I4476" t="str">
        <f>VLOOKUP(pipeline!D4476,account,2,FALSE)</f>
        <v>telecommunications</v>
      </c>
      <c r="J4476">
        <f t="shared" si="3258"/>
        <v>1988</v>
      </c>
      <c r="K4476">
        <f t="shared" si="3259"/>
        <v>5266.09</v>
      </c>
      <c r="L4476">
        <f t="shared" si="3260"/>
        <v>8595</v>
      </c>
      <c r="M4476" t="str">
        <f t="shared" si="3261"/>
        <v>United States</v>
      </c>
      <c r="N4476" t="str">
        <f t="shared" si="3262"/>
        <v>Sonron</v>
      </c>
      <c r="O4476" t="str">
        <f t="shared" si="3263"/>
        <v>MG</v>
      </c>
      <c r="P4476">
        <f t="shared" si="3255"/>
        <v>55</v>
      </c>
      <c r="Q4476" t="str">
        <f t="shared" si="3256"/>
        <v>Melvin Marxen</v>
      </c>
      <c r="R4476" t="str">
        <f t="shared" si="3257"/>
        <v>Central</v>
      </c>
    </row>
    <row r="4477" spans="1:18">
      <c r="A4477" t="s">
        <v>4641</v>
      </c>
      <c r="B4477" t="s">
        <v>34</v>
      </c>
      <c r="C4477" t="s">
        <v>58</v>
      </c>
      <c r="D4477" t="s">
        <v>294</v>
      </c>
      <c r="E4477" t="s">
        <v>50</v>
      </c>
      <c r="F4477" s="1">
        <v>42977</v>
      </c>
      <c r="G4477" s="1">
        <v>43098</v>
      </c>
      <c r="H4477">
        <v>1166</v>
      </c>
      <c r="I4477" t="str">
        <f>VLOOKUP(pipeline!D4477,account,2,FALSE)</f>
        <v>retail</v>
      </c>
      <c r="J4477">
        <f t="shared" si="3258"/>
        <v>2010</v>
      </c>
      <c r="K4477">
        <f t="shared" si="3259"/>
        <v>71.12</v>
      </c>
      <c r="L4477">
        <f t="shared" si="3260"/>
        <v>144</v>
      </c>
      <c r="M4477" t="str">
        <f t="shared" si="3261"/>
        <v>United States</v>
      </c>
      <c r="N4477">
        <f t="shared" si="3262"/>
        <v>0</v>
      </c>
      <c r="O4477" t="str">
        <f t="shared" si="3263"/>
        <v>GTX</v>
      </c>
      <c r="P4477">
        <f t="shared" ref="P4477:P4482" si="3264">VLOOKUP(C4477,products,3,FALSE)</f>
        <v>1096</v>
      </c>
      <c r="Q4477" t="str">
        <f t="shared" ref="Q4477:Q4482" si="3265">VLOOKUP(B4477,sales,2,FALSE)</f>
        <v>Rocco Neubert</v>
      </c>
      <c r="R4477" t="str">
        <f t="shared" ref="R4477:R4482" si="3266">VLOOKUP(B4477,sales,3,FALSE)</f>
        <v>East</v>
      </c>
    </row>
    <row r="4478" spans="1:18">
      <c r="A4478" t="s">
        <v>4642</v>
      </c>
      <c r="B4478" t="s">
        <v>26</v>
      </c>
      <c r="C4478" t="s">
        <v>58</v>
      </c>
      <c r="D4478" t="s">
        <v>89</v>
      </c>
      <c r="E4478" t="s">
        <v>52</v>
      </c>
      <c r="F4478" s="1">
        <v>42977</v>
      </c>
      <c r="G4478" s="1">
        <v>43075</v>
      </c>
      <c r="H4478">
        <v>0</v>
      </c>
      <c r="I4478" t="str">
        <f>VLOOKUP(pipeline!D4478,account,2,FALSE)</f>
        <v>medical</v>
      </c>
      <c r="J4478">
        <f t="shared" si="3258"/>
        <v>1992</v>
      </c>
      <c r="K4478">
        <f t="shared" si="3259"/>
        <v>3922.42</v>
      </c>
      <c r="L4478">
        <f t="shared" si="3260"/>
        <v>6837</v>
      </c>
      <c r="M4478" t="str">
        <f t="shared" si="3261"/>
        <v>United States</v>
      </c>
      <c r="N4478">
        <f t="shared" si="3262"/>
        <v>0</v>
      </c>
      <c r="O4478" t="str">
        <f t="shared" si="3263"/>
        <v>GTX</v>
      </c>
      <c r="P4478">
        <f t="shared" si="3264"/>
        <v>1096</v>
      </c>
      <c r="Q4478" t="str">
        <f t="shared" si="3265"/>
        <v>Melvin Marxen</v>
      </c>
      <c r="R4478" t="str">
        <f t="shared" si="3266"/>
        <v>Central</v>
      </c>
    </row>
    <row r="4479" spans="1:18">
      <c r="A4479" t="s">
        <v>4643</v>
      </c>
      <c r="B4479" t="s">
        <v>14</v>
      </c>
      <c r="C4479" t="s">
        <v>58</v>
      </c>
      <c r="D4479" t="s">
        <v>303</v>
      </c>
      <c r="E4479" t="s">
        <v>50</v>
      </c>
      <c r="F4479" s="1">
        <v>42977</v>
      </c>
      <c r="G4479" s="1">
        <v>42984</v>
      </c>
      <c r="H4479">
        <v>1195</v>
      </c>
      <c r="I4479" t="str">
        <f>VLOOKUP(pipeline!D4479,account,2,FALSE)</f>
        <v>software</v>
      </c>
      <c r="J4479">
        <f t="shared" si="3258"/>
        <v>2013</v>
      </c>
      <c r="K4479">
        <f t="shared" si="3259"/>
        <v>98.79</v>
      </c>
      <c r="L4479">
        <f t="shared" si="3260"/>
        <v>96</v>
      </c>
      <c r="M4479" t="str">
        <f t="shared" si="3261"/>
        <v>United States</v>
      </c>
      <c r="N4479" t="str">
        <f t="shared" si="3262"/>
        <v>Bubba Gump</v>
      </c>
      <c r="O4479" t="str">
        <f t="shared" si="3263"/>
        <v>GTX</v>
      </c>
      <c r="P4479">
        <f t="shared" si="3264"/>
        <v>1096</v>
      </c>
      <c r="Q4479" t="str">
        <f t="shared" si="3265"/>
        <v>Celia Rouche</v>
      </c>
      <c r="R4479" t="str">
        <f t="shared" si="3266"/>
        <v>West</v>
      </c>
    </row>
    <row r="4480" spans="1:18">
      <c r="A4480" t="s">
        <v>4644</v>
      </c>
      <c r="B4480" t="s">
        <v>37</v>
      </c>
      <c r="C4480" t="s">
        <v>56</v>
      </c>
      <c r="D4480" t="s">
        <v>266</v>
      </c>
      <c r="E4480" t="s">
        <v>52</v>
      </c>
      <c r="F4480" s="1">
        <v>42977</v>
      </c>
      <c r="G4480" s="1">
        <v>43043</v>
      </c>
      <c r="H4480">
        <v>0</v>
      </c>
      <c r="I4480" t="str">
        <f>VLOOKUP(pipeline!D4480,account,2,FALSE)</f>
        <v>finance</v>
      </c>
      <c r="J4480">
        <f t="shared" si="3258"/>
        <v>1993</v>
      </c>
      <c r="K4480">
        <f t="shared" si="3259"/>
        <v>7537.24</v>
      </c>
      <c r="L4480">
        <f t="shared" si="3260"/>
        <v>20293</v>
      </c>
      <c r="M4480" t="str">
        <f t="shared" si="3261"/>
        <v>United States</v>
      </c>
      <c r="N4480">
        <f t="shared" si="3262"/>
        <v>0</v>
      </c>
      <c r="O4480" t="str">
        <f t="shared" si="3263"/>
        <v>MG</v>
      </c>
      <c r="P4480">
        <f t="shared" si="3264"/>
        <v>55</v>
      </c>
      <c r="Q4480" t="str">
        <f t="shared" si="3265"/>
        <v>Summer Sewald</v>
      </c>
      <c r="R4480" t="str">
        <f t="shared" si="3266"/>
        <v>West</v>
      </c>
    </row>
    <row r="4481" spans="1:18">
      <c r="A4481" t="s">
        <v>4645</v>
      </c>
      <c r="B4481" t="s">
        <v>27</v>
      </c>
      <c r="C4481" t="s">
        <v>55</v>
      </c>
      <c r="D4481" t="s">
        <v>147</v>
      </c>
      <c r="E4481" t="s">
        <v>50</v>
      </c>
      <c r="F4481" s="1">
        <v>42977</v>
      </c>
      <c r="G4481" s="1">
        <v>43092</v>
      </c>
      <c r="H4481">
        <v>551</v>
      </c>
      <c r="I4481" t="str">
        <f>VLOOKUP(pipeline!D4481,account,2,FALSE)</f>
        <v>retail</v>
      </c>
      <c r="J4481">
        <f t="shared" si="3258"/>
        <v>2007</v>
      </c>
      <c r="K4481">
        <f t="shared" si="3259"/>
        <v>894.33</v>
      </c>
      <c r="L4481">
        <f t="shared" si="3260"/>
        <v>1635</v>
      </c>
      <c r="M4481" t="str">
        <f t="shared" si="3261"/>
        <v>Italy</v>
      </c>
      <c r="N4481">
        <f t="shared" si="3262"/>
        <v>0</v>
      </c>
      <c r="O4481" t="str">
        <f t="shared" si="3263"/>
        <v>GTX</v>
      </c>
      <c r="P4481">
        <f t="shared" si="3264"/>
        <v>550</v>
      </c>
      <c r="Q4481" t="str">
        <f t="shared" si="3265"/>
        <v>Melvin Marxen</v>
      </c>
      <c r="R4481" t="str">
        <f t="shared" si="3266"/>
        <v>Central</v>
      </c>
    </row>
    <row r="4482" spans="1:18">
      <c r="A4482" t="s">
        <v>4646</v>
      </c>
      <c r="B4482" t="s">
        <v>27</v>
      </c>
      <c r="C4482" t="s">
        <v>55</v>
      </c>
      <c r="D4482" t="s">
        <v>221</v>
      </c>
      <c r="E4482" t="s">
        <v>50</v>
      </c>
      <c r="F4482" s="1">
        <v>42977</v>
      </c>
      <c r="G4482" s="1">
        <v>42986</v>
      </c>
      <c r="H4482">
        <v>623</v>
      </c>
      <c r="I4482" t="str">
        <f>VLOOKUP(pipeline!D4482,account,2,FALSE)</f>
        <v>technolgy</v>
      </c>
      <c r="J4482">
        <f t="shared" si="3258"/>
        <v>2000</v>
      </c>
      <c r="K4482">
        <f t="shared" si="3259"/>
        <v>1223.72</v>
      </c>
      <c r="L4482">
        <f t="shared" si="3260"/>
        <v>2497</v>
      </c>
      <c r="M4482" t="str">
        <f t="shared" si="3261"/>
        <v>Norway</v>
      </c>
      <c r="N4482">
        <f t="shared" si="3262"/>
        <v>0</v>
      </c>
      <c r="O4482" t="str">
        <f t="shared" si="3263"/>
        <v>GTX</v>
      </c>
      <c r="P4482">
        <f t="shared" si="3264"/>
        <v>550</v>
      </c>
      <c r="Q4482" t="str">
        <f t="shared" si="3265"/>
        <v>Melvin Marxen</v>
      </c>
      <c r="R4482" t="str">
        <f t="shared" si="3266"/>
        <v>Central</v>
      </c>
    </row>
    <row r="4483" spans="1:18">
      <c r="A4483" t="s">
        <v>4647</v>
      </c>
      <c r="B4483" t="s">
        <v>39</v>
      </c>
      <c r="C4483" t="s">
        <v>56</v>
      </c>
      <c r="D4483" t="s">
        <v>153</v>
      </c>
      <c r="E4483" t="s">
        <v>52</v>
      </c>
      <c r="F4483" s="1">
        <v>42977</v>
      </c>
      <c r="G4483" s="1">
        <v>43044</v>
      </c>
      <c r="H4483">
        <v>0</v>
      </c>
      <c r="I4483" t="str">
        <f>VLOOKUP(pipeline!D4483,account,2,FALSE)</f>
        <v>retail</v>
      </c>
      <c r="J4483">
        <f t="shared" si="3258"/>
        <v>2001</v>
      </c>
      <c r="K4483">
        <f t="shared" si="3259"/>
        <v>2437.85</v>
      </c>
      <c r="L4483">
        <f t="shared" si="3260"/>
        <v>4874</v>
      </c>
      <c r="M4483" t="str">
        <f t="shared" si="3261"/>
        <v>United States</v>
      </c>
      <c r="N4483">
        <f t="shared" si="3262"/>
        <v>0</v>
      </c>
      <c r="O4483" t="str">
        <f t="shared" si="3263"/>
        <v>MG</v>
      </c>
      <c r="P4483">
        <f t="shared" ref="P4483:P4494" si="3267">VLOOKUP(C4483,products,3,FALSE)</f>
        <v>55</v>
      </c>
      <c r="Q4483" t="str">
        <f t="shared" ref="Q4483:Q4494" si="3268">VLOOKUP(B4483,sales,2,FALSE)</f>
        <v>Summer Sewald</v>
      </c>
      <c r="R4483" t="str">
        <f t="shared" ref="R4483:R4494" si="3269">VLOOKUP(B4483,sales,3,FALSE)</f>
        <v>West</v>
      </c>
    </row>
    <row r="4484" spans="1:18">
      <c r="A4484" t="s">
        <v>4648</v>
      </c>
      <c r="B4484" t="s">
        <v>21</v>
      </c>
      <c r="C4484" t="s">
        <v>56</v>
      </c>
      <c r="D4484" t="s">
        <v>147</v>
      </c>
      <c r="E4484" t="s">
        <v>52</v>
      </c>
      <c r="F4484" s="1">
        <v>42977</v>
      </c>
      <c r="G4484" s="1">
        <v>42988</v>
      </c>
      <c r="H4484">
        <v>0</v>
      </c>
      <c r="I4484" t="str">
        <f>VLOOKUP(pipeline!D4484,account,2,FALSE)</f>
        <v>retail</v>
      </c>
      <c r="J4484">
        <f t="shared" si="3258"/>
        <v>2007</v>
      </c>
      <c r="K4484">
        <f t="shared" si="3259"/>
        <v>894.33</v>
      </c>
      <c r="L4484">
        <f t="shared" si="3260"/>
        <v>1635</v>
      </c>
      <c r="M4484" t="str">
        <f t="shared" si="3261"/>
        <v>Italy</v>
      </c>
      <c r="N4484">
        <f t="shared" si="3262"/>
        <v>0</v>
      </c>
      <c r="O4484" t="str">
        <f t="shared" si="3263"/>
        <v>MG</v>
      </c>
      <c r="P4484">
        <f t="shared" si="3267"/>
        <v>55</v>
      </c>
      <c r="Q4484" t="str">
        <f t="shared" si="3268"/>
        <v>Dustin Brinkmann</v>
      </c>
      <c r="R4484" t="str">
        <f t="shared" si="3269"/>
        <v>Central</v>
      </c>
    </row>
    <row r="4485" spans="1:18">
      <c r="A4485" t="s">
        <v>4649</v>
      </c>
      <c r="B4485" t="s">
        <v>15</v>
      </c>
      <c r="C4485" t="s">
        <v>55</v>
      </c>
      <c r="D4485" t="s">
        <v>282</v>
      </c>
      <c r="E4485" t="s">
        <v>52</v>
      </c>
      <c r="F4485" s="1">
        <v>42977</v>
      </c>
      <c r="G4485" s="1">
        <v>42997</v>
      </c>
      <c r="H4485">
        <v>0</v>
      </c>
      <c r="I4485" t="str">
        <f>VLOOKUP(pipeline!D4485,account,2,FALSE)</f>
        <v>medical</v>
      </c>
      <c r="J4485">
        <f t="shared" ref="J4485:J4494" si="3270">VLOOKUP(D4485,account,3,FALSE)</f>
        <v>1985</v>
      </c>
      <c r="K4485">
        <f t="shared" ref="K4485:K4494" si="3271">VLOOKUP(D4485,account,4,FALSE)</f>
        <v>2741.37</v>
      </c>
      <c r="L4485">
        <f t="shared" ref="L4485:L4494" si="3272">VLOOKUP(D4485,account,5,FALSE)</f>
        <v>9226</v>
      </c>
      <c r="M4485" t="str">
        <f t="shared" ref="M4485:M4494" si="3273">VLOOKUP(D4485,account,6,FALSE)</f>
        <v>United States</v>
      </c>
      <c r="N4485">
        <f t="shared" ref="N4485:N4494" si="3274">VLOOKUP(D4485,accounts,7,FALSE)</f>
        <v>0</v>
      </c>
      <c r="O4485" t="str">
        <f t="shared" ref="O4485:O4494" si="3275">VLOOKUP(C4485,products,2,FALSE)</f>
        <v>GTX</v>
      </c>
      <c r="P4485">
        <f t="shared" si="3267"/>
        <v>550</v>
      </c>
      <c r="Q4485" t="str">
        <f t="shared" si="3268"/>
        <v>Celia Rouche</v>
      </c>
      <c r="R4485" t="str">
        <f t="shared" si="3269"/>
        <v>West</v>
      </c>
    </row>
    <row r="4486" spans="1:18">
      <c r="A4486" t="s">
        <v>4650</v>
      </c>
      <c r="B4486" t="s">
        <v>28</v>
      </c>
      <c r="C4486" t="s">
        <v>55</v>
      </c>
      <c r="D4486" t="s">
        <v>226</v>
      </c>
      <c r="E4486" t="s">
        <v>50</v>
      </c>
      <c r="F4486" s="1">
        <v>42977</v>
      </c>
      <c r="G4486" s="1">
        <v>43091</v>
      </c>
      <c r="H4486">
        <v>555</v>
      </c>
      <c r="I4486" t="str">
        <f>VLOOKUP(pipeline!D4486,account,2,FALSE)</f>
        <v>medical</v>
      </c>
      <c r="J4486">
        <f t="shared" si="3270"/>
        <v>2017</v>
      </c>
      <c r="K4486">
        <f t="shared" si="3271"/>
        <v>4.54</v>
      </c>
      <c r="L4486">
        <f t="shared" si="3272"/>
        <v>9</v>
      </c>
      <c r="M4486" t="str">
        <f t="shared" si="3273"/>
        <v>United States</v>
      </c>
      <c r="N4486">
        <f t="shared" si="3274"/>
        <v>0</v>
      </c>
      <c r="O4486" t="str">
        <f t="shared" si="3275"/>
        <v>GTX</v>
      </c>
      <c r="P4486">
        <f t="shared" si="3267"/>
        <v>550</v>
      </c>
      <c r="Q4486" t="str">
        <f t="shared" si="3268"/>
        <v>Melvin Marxen</v>
      </c>
      <c r="R4486" t="str">
        <f t="shared" si="3269"/>
        <v>Central</v>
      </c>
    </row>
    <row r="4487" spans="1:18">
      <c r="A4487" t="s">
        <v>4651</v>
      </c>
      <c r="B4487" t="s">
        <v>28</v>
      </c>
      <c r="C4487" t="s">
        <v>57</v>
      </c>
      <c r="D4487" t="s">
        <v>208</v>
      </c>
      <c r="E4487" t="s">
        <v>50</v>
      </c>
      <c r="F4487" s="1">
        <v>42977</v>
      </c>
      <c r="G4487" s="1">
        <v>43053</v>
      </c>
      <c r="H4487">
        <v>3703</v>
      </c>
      <c r="I4487" t="str">
        <f>VLOOKUP(pipeline!D4487,account,2,FALSE)</f>
        <v>software</v>
      </c>
      <c r="J4487">
        <f t="shared" si="3270"/>
        <v>1982</v>
      </c>
      <c r="K4487">
        <f t="shared" si="3271"/>
        <v>4618</v>
      </c>
      <c r="L4487">
        <f t="shared" si="3272"/>
        <v>10083</v>
      </c>
      <c r="M4487" t="str">
        <f t="shared" si="3273"/>
        <v>United States</v>
      </c>
      <c r="N4487">
        <f t="shared" si="3274"/>
        <v>0</v>
      </c>
      <c r="O4487" t="str">
        <f t="shared" si="3275"/>
        <v>MG</v>
      </c>
      <c r="P4487">
        <f t="shared" si="3267"/>
        <v>3393</v>
      </c>
      <c r="Q4487" t="str">
        <f t="shared" si="3268"/>
        <v>Melvin Marxen</v>
      </c>
      <c r="R4487" t="str">
        <f t="shared" si="3269"/>
        <v>Central</v>
      </c>
    </row>
    <row r="4488" spans="1:18">
      <c r="A4488" t="s">
        <v>4652</v>
      </c>
      <c r="B4488" t="s">
        <v>40</v>
      </c>
      <c r="C4488" t="s">
        <v>58</v>
      </c>
      <c r="D4488" t="s">
        <v>106</v>
      </c>
      <c r="E4488" t="s">
        <v>50</v>
      </c>
      <c r="F4488" s="1">
        <v>42977</v>
      </c>
      <c r="G4488" s="1">
        <v>43082</v>
      </c>
      <c r="H4488">
        <v>942</v>
      </c>
      <c r="I4488" t="str">
        <f>VLOOKUP(pipeline!D4488,account,2,FALSE)</f>
        <v>software</v>
      </c>
      <c r="J4488">
        <f t="shared" si="3270"/>
        <v>1996</v>
      </c>
      <c r="K4488">
        <f t="shared" si="3271"/>
        <v>6354.87</v>
      </c>
      <c r="L4488">
        <f t="shared" si="3272"/>
        <v>16780</v>
      </c>
      <c r="M4488" t="str">
        <f t="shared" si="3273"/>
        <v>United States</v>
      </c>
      <c r="N4488" t="str">
        <f t="shared" si="3274"/>
        <v>Bubba Gump</v>
      </c>
      <c r="O4488" t="str">
        <f t="shared" si="3275"/>
        <v>GTX</v>
      </c>
      <c r="P4488">
        <f t="shared" si="3267"/>
        <v>1096</v>
      </c>
      <c r="Q4488" t="str">
        <f t="shared" si="3268"/>
        <v>Summer Sewald</v>
      </c>
      <c r="R4488" t="str">
        <f t="shared" si="3269"/>
        <v>West</v>
      </c>
    </row>
    <row r="4489" spans="1:18">
      <c r="A4489" t="s">
        <v>4653</v>
      </c>
      <c r="B4489" t="s">
        <v>40</v>
      </c>
      <c r="C4489" t="s">
        <v>59</v>
      </c>
      <c r="D4489" t="s">
        <v>371</v>
      </c>
      <c r="E4489" t="s">
        <v>50</v>
      </c>
      <c r="F4489" s="1">
        <v>42977</v>
      </c>
      <c r="G4489" s="1">
        <v>43077</v>
      </c>
      <c r="H4489">
        <v>6489</v>
      </c>
      <c r="I4489" t="str">
        <f>VLOOKUP(pipeline!D4489,account,2,FALSE)</f>
        <v>retail</v>
      </c>
      <c r="J4489">
        <f t="shared" si="3270"/>
        <v>2003</v>
      </c>
      <c r="K4489">
        <f t="shared" si="3271"/>
        <v>223.8</v>
      </c>
      <c r="L4489">
        <f t="shared" si="3272"/>
        <v>299</v>
      </c>
      <c r="M4489" t="str">
        <f t="shared" si="3273"/>
        <v>United States</v>
      </c>
      <c r="N4489">
        <f t="shared" si="3274"/>
        <v>0</v>
      </c>
      <c r="O4489" t="str">
        <f t="shared" si="3275"/>
        <v>GTX</v>
      </c>
      <c r="P4489">
        <f t="shared" si="3267"/>
        <v>5482</v>
      </c>
      <c r="Q4489" t="str">
        <f t="shared" si="3268"/>
        <v>Summer Sewald</v>
      </c>
      <c r="R4489" t="str">
        <f t="shared" si="3269"/>
        <v>West</v>
      </c>
    </row>
    <row r="4490" spans="1:18">
      <c r="A4490" t="s">
        <v>4654</v>
      </c>
      <c r="B4490" t="s">
        <v>16</v>
      </c>
      <c r="C4490" t="s">
        <v>56</v>
      </c>
      <c r="D4490" t="s">
        <v>99</v>
      </c>
      <c r="E4490" t="s">
        <v>50</v>
      </c>
      <c r="F4490" s="1">
        <v>42977</v>
      </c>
      <c r="G4490" s="1">
        <v>43056</v>
      </c>
      <c r="H4490">
        <v>63</v>
      </c>
      <c r="I4490" t="str">
        <f>VLOOKUP(pipeline!D4490,account,2,FALSE)</f>
        <v>marketing</v>
      </c>
      <c r="J4490">
        <f t="shared" si="3270"/>
        <v>2008</v>
      </c>
      <c r="K4490">
        <f t="shared" si="3271"/>
        <v>894.37</v>
      </c>
      <c r="L4490">
        <f t="shared" si="3272"/>
        <v>1593</v>
      </c>
      <c r="M4490" t="str">
        <f t="shared" si="3273"/>
        <v>Poland</v>
      </c>
      <c r="N4490">
        <f t="shared" si="3274"/>
        <v>0</v>
      </c>
      <c r="O4490" t="str">
        <f t="shared" si="3275"/>
        <v>MG</v>
      </c>
      <c r="P4490">
        <f t="shared" si="3267"/>
        <v>55</v>
      </c>
      <c r="Q4490" t="str">
        <f t="shared" si="3268"/>
        <v>Celia Rouche</v>
      </c>
      <c r="R4490" t="str">
        <f t="shared" si="3269"/>
        <v>West</v>
      </c>
    </row>
    <row r="4491" spans="1:18">
      <c r="A4491" t="s">
        <v>4655</v>
      </c>
      <c r="B4491" t="s">
        <v>23</v>
      </c>
      <c r="C4491" t="s">
        <v>56</v>
      </c>
      <c r="D4491" t="s">
        <v>149</v>
      </c>
      <c r="E4491" t="s">
        <v>50</v>
      </c>
      <c r="F4491" s="1">
        <v>42977</v>
      </c>
      <c r="G4491" s="1">
        <v>43055</v>
      </c>
      <c r="H4491">
        <v>66</v>
      </c>
      <c r="I4491" t="str">
        <f>VLOOKUP(pipeline!D4491,account,2,FALSE)</f>
        <v>technolgy</v>
      </c>
      <c r="J4491">
        <f t="shared" si="3270"/>
        <v>2005</v>
      </c>
      <c r="K4491">
        <f t="shared" si="3271"/>
        <v>1520.66</v>
      </c>
      <c r="L4491">
        <f t="shared" si="3272"/>
        <v>1806</v>
      </c>
      <c r="M4491" t="str">
        <f t="shared" si="3273"/>
        <v>United States</v>
      </c>
      <c r="N4491">
        <f t="shared" si="3274"/>
        <v>0</v>
      </c>
      <c r="O4491" t="str">
        <f t="shared" si="3275"/>
        <v>MG</v>
      </c>
      <c r="P4491">
        <f t="shared" si="3267"/>
        <v>55</v>
      </c>
      <c r="Q4491" t="str">
        <f t="shared" si="3268"/>
        <v>Dustin Brinkmann</v>
      </c>
      <c r="R4491" t="str">
        <f t="shared" si="3269"/>
        <v>Central</v>
      </c>
    </row>
    <row r="4492" spans="1:18">
      <c r="A4492" t="s">
        <v>4656</v>
      </c>
      <c r="B4492" t="s">
        <v>17</v>
      </c>
      <c r="C4492" t="s">
        <v>55</v>
      </c>
      <c r="D4492" t="s">
        <v>103</v>
      </c>
      <c r="E4492" t="s">
        <v>50</v>
      </c>
      <c r="F4492" s="1">
        <v>42977</v>
      </c>
      <c r="G4492" s="1">
        <v>43083</v>
      </c>
      <c r="H4492">
        <v>532</v>
      </c>
      <c r="I4492" t="str">
        <f>VLOOKUP(pipeline!D4492,account,2,FALSE)</f>
        <v>employment</v>
      </c>
      <c r="J4492">
        <f t="shared" si="3270"/>
        <v>1988</v>
      </c>
      <c r="K4492">
        <f t="shared" si="3271"/>
        <v>2059.9</v>
      </c>
      <c r="L4492">
        <f t="shared" si="3272"/>
        <v>3644</v>
      </c>
      <c r="M4492" t="str">
        <f t="shared" si="3273"/>
        <v>United States</v>
      </c>
      <c r="N4492">
        <f t="shared" si="3274"/>
        <v>0</v>
      </c>
      <c r="O4492" t="str">
        <f t="shared" si="3275"/>
        <v>GTX</v>
      </c>
      <c r="P4492">
        <f t="shared" si="3267"/>
        <v>550</v>
      </c>
      <c r="Q4492" t="str">
        <f t="shared" si="3268"/>
        <v>Celia Rouche</v>
      </c>
      <c r="R4492" t="str">
        <f t="shared" si="3269"/>
        <v>West</v>
      </c>
    </row>
    <row r="4493" spans="1:18">
      <c r="A4493" t="s">
        <v>4657</v>
      </c>
      <c r="B4493" t="s">
        <v>41</v>
      </c>
      <c r="C4493" t="s">
        <v>55</v>
      </c>
      <c r="D4493" t="s">
        <v>303</v>
      </c>
      <c r="E4493" t="s">
        <v>50</v>
      </c>
      <c r="F4493" s="1">
        <v>42977</v>
      </c>
      <c r="G4493" s="1">
        <v>43090</v>
      </c>
      <c r="H4493">
        <v>503</v>
      </c>
      <c r="I4493" t="str">
        <f>VLOOKUP(pipeline!D4493,account,2,FALSE)</f>
        <v>software</v>
      </c>
      <c r="J4493">
        <f t="shared" si="3270"/>
        <v>2013</v>
      </c>
      <c r="K4493">
        <f t="shared" si="3271"/>
        <v>98.79</v>
      </c>
      <c r="L4493">
        <f t="shared" si="3272"/>
        <v>96</v>
      </c>
      <c r="M4493" t="str">
        <f t="shared" si="3273"/>
        <v>United States</v>
      </c>
      <c r="N4493" t="str">
        <f t="shared" si="3274"/>
        <v>Bubba Gump</v>
      </c>
      <c r="O4493" t="str">
        <f t="shared" si="3275"/>
        <v>GTX</v>
      </c>
      <c r="P4493">
        <f t="shared" si="3267"/>
        <v>550</v>
      </c>
      <c r="Q4493" t="str">
        <f t="shared" si="3268"/>
        <v>Summer Sewald</v>
      </c>
      <c r="R4493" t="str">
        <f t="shared" si="3269"/>
        <v>West</v>
      </c>
    </row>
    <row r="4494" spans="1:18">
      <c r="A4494" t="s">
        <v>4658</v>
      </c>
      <c r="B4494" t="s">
        <v>19</v>
      </c>
      <c r="C4494" t="s">
        <v>55</v>
      </c>
      <c r="D4494" t="s">
        <v>95</v>
      </c>
      <c r="E4494" t="s">
        <v>50</v>
      </c>
      <c r="F4494" s="1">
        <v>42978</v>
      </c>
      <c r="G4494" s="1">
        <v>43063</v>
      </c>
      <c r="H4494">
        <v>594</v>
      </c>
      <c r="I4494" t="str">
        <f>VLOOKUP(pipeline!D4494,account,2,FALSE)</f>
        <v>medical</v>
      </c>
      <c r="J4494">
        <f t="shared" si="3270"/>
        <v>1984</v>
      </c>
      <c r="K4494">
        <f t="shared" si="3271"/>
        <v>441.08</v>
      </c>
      <c r="L4494">
        <f t="shared" si="3272"/>
        <v>1210</v>
      </c>
      <c r="M4494" t="str">
        <f t="shared" si="3273"/>
        <v>United States</v>
      </c>
      <c r="N4494">
        <f t="shared" si="3274"/>
        <v>0</v>
      </c>
      <c r="O4494" t="str">
        <f t="shared" si="3275"/>
        <v>GTX</v>
      </c>
      <c r="P4494">
        <f t="shared" si="3267"/>
        <v>550</v>
      </c>
      <c r="Q4494" t="str">
        <f t="shared" si="3268"/>
        <v>Dustin Brinkmann</v>
      </c>
      <c r="R4494" t="str">
        <f t="shared" si="3269"/>
        <v>Central</v>
      </c>
    </row>
    <row r="4495" spans="1:18">
      <c r="A4495" t="s">
        <v>4659</v>
      </c>
      <c r="B4495" t="s">
        <v>20</v>
      </c>
      <c r="C4495" t="s">
        <v>56</v>
      </c>
      <c r="D4495" t="s">
        <v>442</v>
      </c>
      <c r="E4495" t="s">
        <v>52</v>
      </c>
      <c r="F4495" s="1">
        <v>42978</v>
      </c>
      <c r="G4495" s="1">
        <v>42991</v>
      </c>
      <c r="H4495">
        <v>0</v>
      </c>
      <c r="I4495" t="str">
        <f>VLOOKUP(pipeline!D4495,account,2,FALSE)</f>
        <v>retail</v>
      </c>
      <c r="J4495">
        <f t="shared" ref="J4495:J4502" si="3276">VLOOKUP(D4495,account,3,FALSE)</f>
        <v>1988</v>
      </c>
      <c r="K4495">
        <f t="shared" ref="K4495:K4502" si="3277">VLOOKUP(D4495,account,4,FALSE)</f>
        <v>1376.8</v>
      </c>
      <c r="L4495">
        <f t="shared" ref="L4495:L4502" si="3278">VLOOKUP(D4495,account,5,FALSE)</f>
        <v>1165</v>
      </c>
      <c r="M4495" t="str">
        <f t="shared" ref="M4495:M4502" si="3279">VLOOKUP(D4495,account,6,FALSE)</f>
        <v>Belgium</v>
      </c>
      <c r="N4495">
        <f t="shared" ref="N4495:N4502" si="3280">VLOOKUP(D4495,accounts,7,FALSE)</f>
        <v>0</v>
      </c>
      <c r="O4495" t="str">
        <f t="shared" ref="O4495:O4502" si="3281">VLOOKUP(C4495,products,2,FALSE)</f>
        <v>MG</v>
      </c>
      <c r="P4495">
        <f t="shared" ref="P4495:P4500" si="3282">VLOOKUP(C4495,products,3,FALSE)</f>
        <v>55</v>
      </c>
      <c r="Q4495" t="str">
        <f t="shared" ref="Q4495:Q4500" si="3283">VLOOKUP(B4495,sales,2,FALSE)</f>
        <v>Dustin Brinkmann</v>
      </c>
      <c r="R4495" t="str">
        <f t="shared" ref="R4495:R4500" si="3284">VLOOKUP(B4495,sales,3,FALSE)</f>
        <v>Central</v>
      </c>
    </row>
    <row r="4496" spans="1:18">
      <c r="A4496" t="s">
        <v>4660</v>
      </c>
      <c r="B4496" t="s">
        <v>7</v>
      </c>
      <c r="C4496" t="s">
        <v>57</v>
      </c>
      <c r="D4496" t="s">
        <v>223</v>
      </c>
      <c r="E4496" t="s">
        <v>52</v>
      </c>
      <c r="F4496" s="1">
        <v>42978</v>
      </c>
      <c r="G4496" s="1">
        <v>43052</v>
      </c>
      <c r="H4496">
        <v>0</v>
      </c>
      <c r="I4496" t="str">
        <f>VLOOKUP(pipeline!D4496,account,2,FALSE)</f>
        <v>retail</v>
      </c>
      <c r="J4496">
        <f t="shared" si="3276"/>
        <v>2003</v>
      </c>
      <c r="K4496">
        <f t="shared" si="3277"/>
        <v>1419.98</v>
      </c>
      <c r="L4496">
        <f t="shared" si="3278"/>
        <v>4018</v>
      </c>
      <c r="M4496" t="str">
        <f t="shared" si="3279"/>
        <v>United States</v>
      </c>
      <c r="N4496">
        <f t="shared" si="3280"/>
        <v>0</v>
      </c>
      <c r="O4496" t="str">
        <f t="shared" si="3281"/>
        <v>MG</v>
      </c>
      <c r="P4496">
        <f t="shared" si="3282"/>
        <v>3393</v>
      </c>
      <c r="Q4496" t="str">
        <f t="shared" si="3283"/>
        <v>Cara Losch</v>
      </c>
      <c r="R4496" t="str">
        <f t="shared" si="3284"/>
        <v>East</v>
      </c>
    </row>
    <row r="4497" spans="1:18">
      <c r="A4497" t="s">
        <v>4661</v>
      </c>
      <c r="B4497" t="s">
        <v>33</v>
      </c>
      <c r="C4497" t="s">
        <v>59</v>
      </c>
      <c r="D4497" t="s">
        <v>138</v>
      </c>
      <c r="E4497" t="s">
        <v>52</v>
      </c>
      <c r="F4497" s="1">
        <v>42978</v>
      </c>
      <c r="G4497" s="1">
        <v>43045</v>
      </c>
      <c r="H4497">
        <v>0</v>
      </c>
      <c r="I4497" t="str">
        <f>VLOOKUP(pipeline!D4497,account,2,FALSE)</f>
        <v>marketing</v>
      </c>
      <c r="J4497">
        <f t="shared" si="3276"/>
        <v>1984</v>
      </c>
      <c r="K4497">
        <f t="shared" si="3277"/>
        <v>3027.46</v>
      </c>
      <c r="L4497">
        <f t="shared" si="3278"/>
        <v>9516</v>
      </c>
      <c r="M4497" t="str">
        <f t="shared" si="3279"/>
        <v>Jordan</v>
      </c>
      <c r="N4497">
        <f t="shared" si="3280"/>
        <v>0</v>
      </c>
      <c r="O4497" t="str">
        <f t="shared" si="3281"/>
        <v>GTX</v>
      </c>
      <c r="P4497">
        <f t="shared" si="3282"/>
        <v>5482</v>
      </c>
      <c r="Q4497" t="str">
        <f t="shared" si="3283"/>
        <v>Rocco Neubert</v>
      </c>
      <c r="R4497" t="str">
        <f t="shared" si="3284"/>
        <v>East</v>
      </c>
    </row>
    <row r="4498" spans="1:18">
      <c r="A4498" t="s">
        <v>4662</v>
      </c>
      <c r="B4498" t="s">
        <v>25</v>
      </c>
      <c r="C4498" t="s">
        <v>59</v>
      </c>
      <c r="D4498" t="s">
        <v>158</v>
      </c>
      <c r="E4498" t="s">
        <v>50</v>
      </c>
      <c r="F4498" s="1">
        <v>42978</v>
      </c>
      <c r="G4498" s="1">
        <v>42988</v>
      </c>
      <c r="H4498">
        <v>5293</v>
      </c>
      <c r="I4498" t="str">
        <f>VLOOKUP(pipeline!D4498,account,2,FALSE)</f>
        <v>finance</v>
      </c>
      <c r="J4498">
        <f t="shared" si="3276"/>
        <v>2006</v>
      </c>
      <c r="K4498">
        <f t="shared" si="3277"/>
        <v>1102.43</v>
      </c>
      <c r="L4498">
        <f t="shared" si="3278"/>
        <v>1759</v>
      </c>
      <c r="M4498" t="str">
        <f t="shared" si="3279"/>
        <v>United States</v>
      </c>
      <c r="N4498">
        <f t="shared" si="3280"/>
        <v>0</v>
      </c>
      <c r="O4498" t="str">
        <f t="shared" si="3281"/>
        <v>GTX</v>
      </c>
      <c r="P4498">
        <f t="shared" si="3282"/>
        <v>5482</v>
      </c>
      <c r="Q4498" t="str">
        <f t="shared" si="3283"/>
        <v>Melvin Marxen</v>
      </c>
      <c r="R4498" t="str">
        <f t="shared" si="3284"/>
        <v>Central</v>
      </c>
    </row>
    <row r="4499" spans="1:18">
      <c r="A4499" t="s">
        <v>4663</v>
      </c>
      <c r="B4499" t="s">
        <v>34</v>
      </c>
      <c r="C4499" t="s">
        <v>57</v>
      </c>
      <c r="D4499" t="s">
        <v>121</v>
      </c>
      <c r="E4499" t="s">
        <v>50</v>
      </c>
      <c r="F4499" s="1">
        <v>42978</v>
      </c>
      <c r="G4499" s="1">
        <v>43065</v>
      </c>
      <c r="H4499">
        <v>4456</v>
      </c>
      <c r="I4499" t="str">
        <f>VLOOKUP(pipeline!D4499,account,2,FALSE)</f>
        <v>retail</v>
      </c>
      <c r="J4499">
        <f t="shared" si="3276"/>
        <v>1995</v>
      </c>
      <c r="K4499">
        <f t="shared" si="3277"/>
        <v>5158.71</v>
      </c>
      <c r="L4499">
        <f t="shared" si="3278"/>
        <v>17479</v>
      </c>
      <c r="M4499" t="str">
        <f t="shared" si="3279"/>
        <v>Japan</v>
      </c>
      <c r="N4499">
        <f t="shared" si="3280"/>
        <v>0</v>
      </c>
      <c r="O4499" t="str">
        <f t="shared" si="3281"/>
        <v>MG</v>
      </c>
      <c r="P4499">
        <f t="shared" si="3282"/>
        <v>3393</v>
      </c>
      <c r="Q4499" t="str">
        <f t="shared" si="3283"/>
        <v>Rocco Neubert</v>
      </c>
      <c r="R4499" t="str">
        <f t="shared" si="3284"/>
        <v>East</v>
      </c>
    </row>
    <row r="4500" spans="1:18">
      <c r="A4500" t="s">
        <v>4664</v>
      </c>
      <c r="B4500" t="s">
        <v>14</v>
      </c>
      <c r="C4500" t="s">
        <v>58</v>
      </c>
      <c r="D4500" t="s">
        <v>621</v>
      </c>
      <c r="E4500" t="s">
        <v>52</v>
      </c>
      <c r="F4500" s="1">
        <v>42978</v>
      </c>
      <c r="G4500" s="1">
        <v>43057</v>
      </c>
      <c r="H4500">
        <v>0</v>
      </c>
      <c r="I4500" t="str">
        <f>VLOOKUP(pipeline!D4500,account,2,FALSE)</f>
        <v>services</v>
      </c>
      <c r="J4500">
        <f t="shared" si="3276"/>
        <v>1991</v>
      </c>
      <c r="K4500">
        <f t="shared" si="3277"/>
        <v>1012.72</v>
      </c>
      <c r="L4500">
        <f t="shared" si="3278"/>
        <v>3492</v>
      </c>
      <c r="M4500" t="str">
        <f t="shared" si="3279"/>
        <v>Germany</v>
      </c>
      <c r="N4500">
        <f t="shared" si="3280"/>
        <v>0</v>
      </c>
      <c r="O4500" t="str">
        <f t="shared" si="3281"/>
        <v>GTX</v>
      </c>
      <c r="P4500">
        <f t="shared" si="3282"/>
        <v>1096</v>
      </c>
      <c r="Q4500" t="str">
        <f t="shared" si="3283"/>
        <v>Celia Rouche</v>
      </c>
      <c r="R4500" t="str">
        <f t="shared" si="3284"/>
        <v>West</v>
      </c>
    </row>
    <row r="4501" spans="1:18">
      <c r="A4501" t="s">
        <v>4665</v>
      </c>
      <c r="B4501" t="s">
        <v>27</v>
      </c>
      <c r="C4501" t="s">
        <v>55</v>
      </c>
      <c r="D4501" t="s">
        <v>221</v>
      </c>
      <c r="E4501" t="s">
        <v>50</v>
      </c>
      <c r="F4501" s="1">
        <v>42978</v>
      </c>
      <c r="G4501" s="1">
        <v>43089</v>
      </c>
      <c r="H4501">
        <v>525</v>
      </c>
      <c r="I4501" t="str">
        <f>VLOOKUP(pipeline!D4501,account,2,FALSE)</f>
        <v>technolgy</v>
      </c>
      <c r="J4501">
        <f t="shared" si="3276"/>
        <v>2000</v>
      </c>
      <c r="K4501">
        <f t="shared" si="3277"/>
        <v>1223.72</v>
      </c>
      <c r="L4501">
        <f t="shared" si="3278"/>
        <v>2497</v>
      </c>
      <c r="M4501" t="str">
        <f t="shared" si="3279"/>
        <v>Norway</v>
      </c>
      <c r="N4501">
        <f t="shared" si="3280"/>
        <v>0</v>
      </c>
      <c r="O4501" t="str">
        <f t="shared" si="3281"/>
        <v>GTX</v>
      </c>
      <c r="P4501">
        <f t="shared" ref="P4501:P4518" si="3285">VLOOKUP(C4501,products,3,FALSE)</f>
        <v>550</v>
      </c>
      <c r="Q4501" t="str">
        <f t="shared" ref="Q4501:Q4518" si="3286">VLOOKUP(B4501,sales,2,FALSE)</f>
        <v>Melvin Marxen</v>
      </c>
      <c r="R4501" t="str">
        <f t="shared" ref="R4501:R4518" si="3287">VLOOKUP(B4501,sales,3,FALSE)</f>
        <v>Central</v>
      </c>
    </row>
    <row r="4502" spans="1:18">
      <c r="A4502" t="s">
        <v>4666</v>
      </c>
      <c r="B4502" t="s">
        <v>39</v>
      </c>
      <c r="C4502" t="s">
        <v>55</v>
      </c>
      <c r="D4502" t="s">
        <v>158</v>
      </c>
      <c r="E4502" t="s">
        <v>53</v>
      </c>
      <c r="F4502" s="1">
        <v>42978</v>
      </c>
      <c r="I4502" t="str">
        <f>VLOOKUP(pipeline!D4502,account,2,FALSE)</f>
        <v>finance</v>
      </c>
      <c r="J4502">
        <f t="shared" si="3276"/>
        <v>2006</v>
      </c>
      <c r="K4502">
        <f t="shared" si="3277"/>
        <v>1102.43</v>
      </c>
      <c r="L4502">
        <f t="shared" si="3278"/>
        <v>1759</v>
      </c>
      <c r="M4502" t="str">
        <f t="shared" si="3279"/>
        <v>United States</v>
      </c>
      <c r="N4502">
        <f t="shared" si="3280"/>
        <v>0</v>
      </c>
      <c r="O4502" t="str">
        <f t="shared" si="3281"/>
        <v>GTX</v>
      </c>
      <c r="P4502">
        <f t="shared" si="3285"/>
        <v>550</v>
      </c>
      <c r="Q4502" t="str">
        <f t="shared" si="3286"/>
        <v>Summer Sewald</v>
      </c>
      <c r="R4502" t="str">
        <f t="shared" si="3287"/>
        <v>West</v>
      </c>
    </row>
    <row r="4503" spans="1:18">
      <c r="A4503" t="s">
        <v>4667</v>
      </c>
      <c r="B4503" t="s">
        <v>28</v>
      </c>
      <c r="C4503" t="s">
        <v>59</v>
      </c>
      <c r="D4503" t="s">
        <v>208</v>
      </c>
      <c r="E4503" t="s">
        <v>50</v>
      </c>
      <c r="F4503" s="1">
        <v>42978</v>
      </c>
      <c r="G4503" s="1">
        <v>42994</v>
      </c>
      <c r="H4503">
        <v>4809</v>
      </c>
      <c r="I4503" t="str">
        <f>VLOOKUP(pipeline!D4503,account,2,FALSE)</f>
        <v>software</v>
      </c>
      <c r="J4503">
        <f t="shared" ref="J4503:J4511" si="3288">VLOOKUP(D4503,account,3,FALSE)</f>
        <v>1982</v>
      </c>
      <c r="K4503">
        <f t="shared" ref="K4503:K4511" si="3289">VLOOKUP(D4503,account,4,FALSE)</f>
        <v>4618</v>
      </c>
      <c r="L4503">
        <f t="shared" ref="L4503:L4511" si="3290">VLOOKUP(D4503,account,5,FALSE)</f>
        <v>10083</v>
      </c>
      <c r="M4503" t="str">
        <f t="shared" ref="M4503:M4511" si="3291">VLOOKUP(D4503,account,6,FALSE)</f>
        <v>United States</v>
      </c>
      <c r="N4503">
        <f t="shared" ref="N4503:N4511" si="3292">VLOOKUP(D4503,accounts,7,FALSE)</f>
        <v>0</v>
      </c>
      <c r="O4503" t="str">
        <f t="shared" ref="O4503:O4511" si="3293">VLOOKUP(C4503,products,2,FALSE)</f>
        <v>GTX</v>
      </c>
      <c r="P4503">
        <f t="shared" si="3285"/>
        <v>5482</v>
      </c>
      <c r="Q4503" t="str">
        <f t="shared" si="3286"/>
        <v>Melvin Marxen</v>
      </c>
      <c r="R4503" t="str">
        <f t="shared" si="3287"/>
        <v>Central</v>
      </c>
    </row>
    <row r="4504" spans="1:18">
      <c r="A4504" t="s">
        <v>4668</v>
      </c>
      <c r="B4504" t="s">
        <v>22</v>
      </c>
      <c r="C4504" t="s">
        <v>58</v>
      </c>
      <c r="D4504" t="s">
        <v>117</v>
      </c>
      <c r="E4504" t="s">
        <v>50</v>
      </c>
      <c r="F4504" s="1">
        <v>42978</v>
      </c>
      <c r="G4504" s="1">
        <v>43086</v>
      </c>
      <c r="H4504">
        <v>1374</v>
      </c>
      <c r="I4504" t="str">
        <f>VLOOKUP(pipeline!D4504,account,2,FALSE)</f>
        <v>services</v>
      </c>
      <c r="J4504">
        <f t="shared" si="3288"/>
        <v>1997</v>
      </c>
      <c r="K4504">
        <f t="shared" si="3289"/>
        <v>2041.73</v>
      </c>
      <c r="L4504">
        <f t="shared" si="3290"/>
        <v>5276</v>
      </c>
      <c r="M4504" t="str">
        <f t="shared" si="3291"/>
        <v>United States</v>
      </c>
      <c r="N4504">
        <f t="shared" si="3292"/>
        <v>0</v>
      </c>
      <c r="O4504" t="str">
        <f t="shared" si="3293"/>
        <v>GTX</v>
      </c>
      <c r="P4504">
        <f t="shared" si="3285"/>
        <v>1096</v>
      </c>
      <c r="Q4504" t="str">
        <f t="shared" si="3286"/>
        <v>Dustin Brinkmann</v>
      </c>
      <c r="R4504" t="str">
        <f t="shared" si="3287"/>
        <v>Central</v>
      </c>
    </row>
    <row r="4505" spans="1:18">
      <c r="A4505" t="s">
        <v>4669</v>
      </c>
      <c r="B4505" t="s">
        <v>22</v>
      </c>
      <c r="C4505" t="s">
        <v>56</v>
      </c>
      <c r="D4505" t="s">
        <v>238</v>
      </c>
      <c r="E4505" t="s">
        <v>50</v>
      </c>
      <c r="F4505" s="1">
        <v>42978</v>
      </c>
      <c r="G4505" s="1">
        <v>43047</v>
      </c>
      <c r="H4505">
        <v>57</v>
      </c>
      <c r="I4505" t="str">
        <f>VLOOKUP(pipeline!D4505,account,2,FALSE)</f>
        <v>marketing</v>
      </c>
      <c r="J4505">
        <f t="shared" si="3288"/>
        <v>2012</v>
      </c>
      <c r="K4505">
        <f t="shared" si="3289"/>
        <v>45.39</v>
      </c>
      <c r="L4505">
        <f t="shared" si="3290"/>
        <v>100</v>
      </c>
      <c r="M4505" t="str">
        <f t="shared" si="3291"/>
        <v>United States</v>
      </c>
      <c r="N4505" t="str">
        <f t="shared" si="3292"/>
        <v>Inity</v>
      </c>
      <c r="O4505" t="str">
        <f t="shared" si="3293"/>
        <v>MG</v>
      </c>
      <c r="P4505">
        <f t="shared" si="3285"/>
        <v>55</v>
      </c>
      <c r="Q4505" t="str">
        <f t="shared" si="3286"/>
        <v>Dustin Brinkmann</v>
      </c>
      <c r="R4505" t="str">
        <f t="shared" si="3287"/>
        <v>Central</v>
      </c>
    </row>
    <row r="4506" spans="1:18">
      <c r="A4506" t="s">
        <v>4670</v>
      </c>
      <c r="B4506" t="s">
        <v>23</v>
      </c>
      <c r="C4506" t="s">
        <v>55</v>
      </c>
      <c r="D4506" t="s">
        <v>95</v>
      </c>
      <c r="E4506" t="s">
        <v>50</v>
      </c>
      <c r="F4506" s="1">
        <v>42978</v>
      </c>
      <c r="G4506" s="1">
        <v>42993</v>
      </c>
      <c r="H4506">
        <v>552</v>
      </c>
      <c r="I4506" t="str">
        <f>VLOOKUP(pipeline!D4506,account,2,FALSE)</f>
        <v>medical</v>
      </c>
      <c r="J4506">
        <f t="shared" si="3288"/>
        <v>1984</v>
      </c>
      <c r="K4506">
        <f t="shared" si="3289"/>
        <v>441.08</v>
      </c>
      <c r="L4506">
        <f t="shared" si="3290"/>
        <v>1210</v>
      </c>
      <c r="M4506" t="str">
        <f t="shared" si="3291"/>
        <v>United States</v>
      </c>
      <c r="N4506">
        <f t="shared" si="3292"/>
        <v>0</v>
      </c>
      <c r="O4506" t="str">
        <f t="shared" si="3293"/>
        <v>GTX</v>
      </c>
      <c r="P4506">
        <f t="shared" si="3285"/>
        <v>550</v>
      </c>
      <c r="Q4506" t="str">
        <f t="shared" si="3286"/>
        <v>Dustin Brinkmann</v>
      </c>
      <c r="R4506" t="str">
        <f t="shared" si="3287"/>
        <v>Central</v>
      </c>
    </row>
    <row r="4507" spans="1:18">
      <c r="A4507" t="s">
        <v>4671</v>
      </c>
      <c r="B4507" t="s">
        <v>23</v>
      </c>
      <c r="C4507" t="s">
        <v>56</v>
      </c>
      <c r="D4507" t="s">
        <v>184</v>
      </c>
      <c r="E4507" t="s">
        <v>50</v>
      </c>
      <c r="F4507" s="1">
        <v>42978</v>
      </c>
      <c r="G4507" s="1">
        <v>42981</v>
      </c>
      <c r="H4507">
        <v>59</v>
      </c>
      <c r="I4507" t="str">
        <f>VLOOKUP(pipeline!D4507,account,2,FALSE)</f>
        <v>retail</v>
      </c>
      <c r="J4507">
        <f t="shared" si="3288"/>
        <v>1995</v>
      </c>
      <c r="K4507">
        <f t="shared" si="3289"/>
        <v>332.43</v>
      </c>
      <c r="L4507">
        <f t="shared" si="3290"/>
        <v>799</v>
      </c>
      <c r="M4507" t="str">
        <f t="shared" si="3291"/>
        <v>United States</v>
      </c>
      <c r="N4507">
        <f t="shared" si="3292"/>
        <v>0</v>
      </c>
      <c r="O4507" t="str">
        <f t="shared" si="3293"/>
        <v>MG</v>
      </c>
      <c r="P4507">
        <f t="shared" si="3285"/>
        <v>55</v>
      </c>
      <c r="Q4507" t="str">
        <f t="shared" si="3286"/>
        <v>Dustin Brinkmann</v>
      </c>
      <c r="R4507" t="str">
        <f t="shared" si="3287"/>
        <v>Central</v>
      </c>
    </row>
    <row r="4508" spans="1:18">
      <c r="A4508" t="s">
        <v>4672</v>
      </c>
      <c r="B4508" t="s">
        <v>23</v>
      </c>
      <c r="C4508" t="s">
        <v>57</v>
      </c>
      <c r="D4508" t="s">
        <v>297</v>
      </c>
      <c r="E4508" t="s">
        <v>50</v>
      </c>
      <c r="F4508" s="1">
        <v>42978</v>
      </c>
      <c r="G4508" s="1">
        <v>43008</v>
      </c>
      <c r="H4508">
        <v>4011</v>
      </c>
      <c r="I4508" t="str">
        <f>VLOOKUP(pipeline!D4508,account,2,FALSE)</f>
        <v>medical</v>
      </c>
      <c r="J4508">
        <f t="shared" si="3288"/>
        <v>1986</v>
      </c>
      <c r="K4508">
        <f t="shared" si="3289"/>
        <v>647.18</v>
      </c>
      <c r="L4508">
        <f t="shared" si="3290"/>
        <v>1185</v>
      </c>
      <c r="M4508" t="str">
        <f t="shared" si="3291"/>
        <v>Kenya</v>
      </c>
      <c r="N4508">
        <f t="shared" si="3292"/>
        <v>0</v>
      </c>
      <c r="O4508" t="str">
        <f t="shared" si="3293"/>
        <v>MG</v>
      </c>
      <c r="P4508">
        <f t="shared" si="3285"/>
        <v>3393</v>
      </c>
      <c r="Q4508" t="str">
        <f t="shared" si="3286"/>
        <v>Dustin Brinkmann</v>
      </c>
      <c r="R4508" t="str">
        <f t="shared" si="3287"/>
        <v>Central</v>
      </c>
    </row>
    <row r="4509" spans="1:18">
      <c r="A4509" t="s">
        <v>4673</v>
      </c>
      <c r="B4509" t="s">
        <v>17</v>
      </c>
      <c r="C4509" t="s">
        <v>56</v>
      </c>
      <c r="D4509" t="s">
        <v>110</v>
      </c>
      <c r="E4509" t="s">
        <v>50</v>
      </c>
      <c r="F4509" s="1">
        <v>42978</v>
      </c>
      <c r="G4509" s="1">
        <v>43089</v>
      </c>
      <c r="H4509">
        <v>54</v>
      </c>
      <c r="I4509" t="str">
        <f>VLOOKUP(pipeline!D4509,account,2,FALSE)</f>
        <v>telecommunications</v>
      </c>
      <c r="J4509">
        <f t="shared" si="3288"/>
        <v>1994</v>
      </c>
      <c r="K4509">
        <f t="shared" si="3289"/>
        <v>1188.42</v>
      </c>
      <c r="L4509">
        <f t="shared" si="3290"/>
        <v>3015</v>
      </c>
      <c r="M4509" t="str">
        <f t="shared" si="3291"/>
        <v>United States</v>
      </c>
      <c r="N4509">
        <f t="shared" si="3292"/>
        <v>0</v>
      </c>
      <c r="O4509" t="str">
        <f t="shared" si="3293"/>
        <v>MG</v>
      </c>
      <c r="P4509">
        <f t="shared" si="3285"/>
        <v>55</v>
      </c>
      <c r="Q4509" t="str">
        <f t="shared" si="3286"/>
        <v>Celia Rouche</v>
      </c>
      <c r="R4509" t="str">
        <f t="shared" si="3287"/>
        <v>West</v>
      </c>
    </row>
    <row r="4510" spans="1:18">
      <c r="A4510" t="s">
        <v>4674</v>
      </c>
      <c r="B4510" t="s">
        <v>17</v>
      </c>
      <c r="C4510" t="s">
        <v>57</v>
      </c>
      <c r="D4510" t="s">
        <v>134</v>
      </c>
      <c r="E4510" t="s">
        <v>50</v>
      </c>
      <c r="F4510" s="1">
        <v>42978</v>
      </c>
      <c r="G4510" s="1">
        <v>42985</v>
      </c>
      <c r="H4510">
        <v>3337</v>
      </c>
      <c r="I4510" t="str">
        <f>VLOOKUP(pipeline!D4510,account,2,FALSE)</f>
        <v>services</v>
      </c>
      <c r="J4510">
        <f t="shared" si="3288"/>
        <v>2003</v>
      </c>
      <c r="K4510">
        <f t="shared" si="3289"/>
        <v>692.19</v>
      </c>
      <c r="L4510">
        <f t="shared" si="3290"/>
        <v>1922</v>
      </c>
      <c r="M4510" t="str">
        <f t="shared" si="3291"/>
        <v>United States</v>
      </c>
      <c r="N4510">
        <f t="shared" si="3292"/>
        <v>0</v>
      </c>
      <c r="O4510" t="str">
        <f t="shared" si="3293"/>
        <v>MG</v>
      </c>
      <c r="P4510">
        <f t="shared" si="3285"/>
        <v>3393</v>
      </c>
      <c r="Q4510" t="str">
        <f t="shared" si="3286"/>
        <v>Celia Rouche</v>
      </c>
      <c r="R4510" t="str">
        <f t="shared" si="3287"/>
        <v>West</v>
      </c>
    </row>
    <row r="4511" spans="1:18">
      <c r="A4511" t="s">
        <v>4675</v>
      </c>
      <c r="B4511" t="s">
        <v>10</v>
      </c>
      <c r="C4511" t="s">
        <v>56</v>
      </c>
      <c r="D4511" t="s">
        <v>277</v>
      </c>
      <c r="E4511" t="s">
        <v>50</v>
      </c>
      <c r="F4511" s="1">
        <v>42978</v>
      </c>
      <c r="G4511" s="1">
        <v>43000</v>
      </c>
      <c r="H4511">
        <v>60</v>
      </c>
      <c r="I4511" t="str">
        <f>VLOOKUP(pipeline!D4511,account,2,FALSE)</f>
        <v>retail</v>
      </c>
      <c r="J4511">
        <f t="shared" si="3288"/>
        <v>2005</v>
      </c>
      <c r="K4511">
        <f t="shared" si="3289"/>
        <v>2261.05</v>
      </c>
      <c r="L4511">
        <f t="shared" si="3290"/>
        <v>3851</v>
      </c>
      <c r="M4511" t="str">
        <f t="shared" si="3291"/>
        <v>United States</v>
      </c>
      <c r="N4511">
        <f t="shared" si="3292"/>
        <v>0</v>
      </c>
      <c r="O4511" t="str">
        <f t="shared" si="3293"/>
        <v>MG</v>
      </c>
      <c r="P4511">
        <f t="shared" si="3285"/>
        <v>55</v>
      </c>
      <c r="Q4511" t="str">
        <f t="shared" si="3286"/>
        <v>Cara Losch</v>
      </c>
      <c r="R4511" t="str">
        <f t="shared" si="3287"/>
        <v>East</v>
      </c>
    </row>
    <row r="4512" spans="1:18">
      <c r="A4512" t="s">
        <v>4676</v>
      </c>
      <c r="B4512" t="s">
        <v>41</v>
      </c>
      <c r="C4512" t="s">
        <v>58</v>
      </c>
      <c r="D4512" t="s">
        <v>316</v>
      </c>
      <c r="E4512" t="s">
        <v>50</v>
      </c>
      <c r="F4512" s="1">
        <v>42978</v>
      </c>
      <c r="G4512" s="1">
        <v>43058</v>
      </c>
      <c r="H4512">
        <v>1011</v>
      </c>
      <c r="I4512" t="str">
        <f>VLOOKUP(pipeline!D4512,account,2,FALSE)</f>
        <v>retail</v>
      </c>
      <c r="J4512">
        <f t="shared" ref="J4512:J4517" si="3294">VLOOKUP(D4512,account,3,FALSE)</f>
        <v>2009</v>
      </c>
      <c r="K4512">
        <f t="shared" ref="K4512:K4517" si="3295">VLOOKUP(D4512,account,4,FALSE)</f>
        <v>497.11</v>
      </c>
      <c r="L4512">
        <f t="shared" ref="L4512:L4517" si="3296">VLOOKUP(D4512,account,5,FALSE)</f>
        <v>1588</v>
      </c>
      <c r="M4512" t="str">
        <f t="shared" ref="M4512:M4517" si="3297">VLOOKUP(D4512,account,6,FALSE)</f>
        <v>United States</v>
      </c>
      <c r="N4512">
        <f t="shared" ref="N4512:N4517" si="3298">VLOOKUP(D4512,accounts,7,FALSE)</f>
        <v>0</v>
      </c>
      <c r="O4512" t="str">
        <f t="shared" ref="O4512:O4517" si="3299">VLOOKUP(C4512,products,2,FALSE)</f>
        <v>GTX</v>
      </c>
      <c r="P4512">
        <f t="shared" si="3285"/>
        <v>1096</v>
      </c>
      <c r="Q4512" t="str">
        <f t="shared" si="3286"/>
        <v>Summer Sewald</v>
      </c>
      <c r="R4512" t="str">
        <f t="shared" si="3287"/>
        <v>West</v>
      </c>
    </row>
    <row r="4513" spans="1:18">
      <c r="A4513" t="s">
        <v>4677</v>
      </c>
      <c r="B4513" t="s">
        <v>19</v>
      </c>
      <c r="C4513" t="s">
        <v>55</v>
      </c>
      <c r="D4513" t="s">
        <v>143</v>
      </c>
      <c r="E4513" t="s">
        <v>50</v>
      </c>
      <c r="F4513" s="1">
        <v>42979</v>
      </c>
      <c r="G4513" s="1">
        <v>43072</v>
      </c>
      <c r="H4513">
        <v>514</v>
      </c>
      <c r="I4513" t="str">
        <f>VLOOKUP(pipeline!D4513,account,2,FALSE)</f>
        <v>finance</v>
      </c>
      <c r="J4513">
        <f t="shared" si="3294"/>
        <v>1987</v>
      </c>
      <c r="K4513">
        <f t="shared" si="3295"/>
        <v>1698.2</v>
      </c>
      <c r="L4513">
        <f t="shared" si="3296"/>
        <v>3798</v>
      </c>
      <c r="M4513" t="str">
        <f t="shared" si="3297"/>
        <v>United States</v>
      </c>
      <c r="N4513">
        <f t="shared" si="3298"/>
        <v>0</v>
      </c>
      <c r="O4513" t="str">
        <f t="shared" si="3299"/>
        <v>GTX</v>
      </c>
      <c r="P4513">
        <f t="shared" si="3285"/>
        <v>550</v>
      </c>
      <c r="Q4513" t="str">
        <f t="shared" si="3286"/>
        <v>Dustin Brinkmann</v>
      </c>
      <c r="R4513" t="str">
        <f t="shared" si="3287"/>
        <v>Central</v>
      </c>
    </row>
    <row r="4514" spans="1:18">
      <c r="A4514" t="s">
        <v>4678</v>
      </c>
      <c r="B4514" t="s">
        <v>19</v>
      </c>
      <c r="C4514" t="s">
        <v>58</v>
      </c>
      <c r="D4514" t="s">
        <v>442</v>
      </c>
      <c r="E4514" t="s">
        <v>50</v>
      </c>
      <c r="F4514" s="1">
        <v>42979</v>
      </c>
      <c r="G4514" s="1">
        <v>43052</v>
      </c>
      <c r="H4514">
        <v>1060</v>
      </c>
      <c r="I4514" t="str">
        <f>VLOOKUP(pipeline!D4514,account,2,FALSE)</f>
        <v>retail</v>
      </c>
      <c r="J4514">
        <f t="shared" si="3294"/>
        <v>1988</v>
      </c>
      <c r="K4514">
        <f t="shared" si="3295"/>
        <v>1376.8</v>
      </c>
      <c r="L4514">
        <f t="shared" si="3296"/>
        <v>1165</v>
      </c>
      <c r="M4514" t="str">
        <f t="shared" si="3297"/>
        <v>Belgium</v>
      </c>
      <c r="N4514">
        <f t="shared" si="3298"/>
        <v>0</v>
      </c>
      <c r="O4514" t="str">
        <f t="shared" si="3299"/>
        <v>GTX</v>
      </c>
      <c r="P4514">
        <f t="shared" si="3285"/>
        <v>1096</v>
      </c>
      <c r="Q4514" t="str">
        <f t="shared" si="3286"/>
        <v>Dustin Brinkmann</v>
      </c>
      <c r="R4514" t="str">
        <f t="shared" si="3287"/>
        <v>Central</v>
      </c>
    </row>
    <row r="4515" spans="1:18">
      <c r="A4515" t="s">
        <v>4679</v>
      </c>
      <c r="B4515" t="s">
        <v>19</v>
      </c>
      <c r="C4515" t="s">
        <v>56</v>
      </c>
      <c r="D4515" t="s">
        <v>108</v>
      </c>
      <c r="E4515" t="s">
        <v>50</v>
      </c>
      <c r="F4515" s="1">
        <v>42979</v>
      </c>
      <c r="G4515" s="1">
        <v>43047</v>
      </c>
      <c r="H4515">
        <v>58</v>
      </c>
      <c r="I4515" t="str">
        <f>VLOOKUP(pipeline!D4515,account,2,FALSE)</f>
        <v>telecommunications</v>
      </c>
      <c r="J4515">
        <f t="shared" si="3294"/>
        <v>1988</v>
      </c>
      <c r="K4515">
        <f t="shared" si="3295"/>
        <v>5266.09</v>
      </c>
      <c r="L4515">
        <f t="shared" si="3296"/>
        <v>8595</v>
      </c>
      <c r="M4515" t="str">
        <f t="shared" si="3297"/>
        <v>United States</v>
      </c>
      <c r="N4515" t="str">
        <f t="shared" si="3298"/>
        <v>Sonron</v>
      </c>
      <c r="O4515" t="str">
        <f t="shared" si="3299"/>
        <v>MG</v>
      </c>
      <c r="P4515">
        <f t="shared" si="3285"/>
        <v>55</v>
      </c>
      <c r="Q4515" t="str">
        <f t="shared" si="3286"/>
        <v>Dustin Brinkmann</v>
      </c>
      <c r="R4515" t="str">
        <f t="shared" si="3287"/>
        <v>Central</v>
      </c>
    </row>
    <row r="4516" spans="1:18">
      <c r="A4516" t="s">
        <v>4680</v>
      </c>
      <c r="B4516" t="s">
        <v>20</v>
      </c>
      <c r="C4516" t="s">
        <v>57</v>
      </c>
      <c r="D4516" t="s">
        <v>290</v>
      </c>
      <c r="E4516" t="s">
        <v>52</v>
      </c>
      <c r="F4516" s="1">
        <v>42979</v>
      </c>
      <c r="G4516" s="1">
        <v>43070</v>
      </c>
      <c r="H4516">
        <v>0</v>
      </c>
      <c r="I4516" t="str">
        <f>VLOOKUP(pipeline!D4516,account,2,FALSE)</f>
        <v>medical</v>
      </c>
      <c r="J4516">
        <f t="shared" si="3294"/>
        <v>2002</v>
      </c>
      <c r="K4516">
        <f t="shared" si="3295"/>
        <v>3178.24</v>
      </c>
      <c r="L4516">
        <f t="shared" si="3296"/>
        <v>4540</v>
      </c>
      <c r="M4516" t="str">
        <f t="shared" si="3297"/>
        <v>United States</v>
      </c>
      <c r="N4516">
        <f t="shared" si="3298"/>
        <v>0</v>
      </c>
      <c r="O4516" t="str">
        <f t="shared" si="3299"/>
        <v>MG</v>
      </c>
      <c r="P4516">
        <f t="shared" si="3285"/>
        <v>3393</v>
      </c>
      <c r="Q4516" t="str">
        <f t="shared" si="3286"/>
        <v>Dustin Brinkmann</v>
      </c>
      <c r="R4516" t="str">
        <f t="shared" si="3287"/>
        <v>Central</v>
      </c>
    </row>
    <row r="4517" spans="1:18">
      <c r="A4517" t="s">
        <v>4681</v>
      </c>
      <c r="B4517" t="s">
        <v>7</v>
      </c>
      <c r="C4517" t="s">
        <v>59</v>
      </c>
      <c r="D4517" t="s">
        <v>167</v>
      </c>
      <c r="E4517" t="s">
        <v>53</v>
      </c>
      <c r="F4517" s="1">
        <v>42979</v>
      </c>
      <c r="I4517" t="str">
        <f>VLOOKUP(pipeline!D4517,account,2,FALSE)</f>
        <v>marketing</v>
      </c>
      <c r="J4517">
        <f t="shared" si="3294"/>
        <v>2000</v>
      </c>
      <c r="K4517">
        <f t="shared" si="3295"/>
        <v>2952.73</v>
      </c>
      <c r="L4517">
        <f t="shared" si="3296"/>
        <v>5107</v>
      </c>
      <c r="M4517" t="str">
        <f t="shared" si="3297"/>
        <v>United States</v>
      </c>
      <c r="N4517">
        <f t="shared" si="3298"/>
        <v>0</v>
      </c>
      <c r="O4517" t="str">
        <f t="shared" si="3299"/>
        <v>GTX</v>
      </c>
      <c r="P4517">
        <f t="shared" si="3285"/>
        <v>5482</v>
      </c>
      <c r="Q4517" t="str">
        <f t="shared" si="3286"/>
        <v>Cara Losch</v>
      </c>
      <c r="R4517" t="str">
        <f t="shared" si="3287"/>
        <v>East</v>
      </c>
    </row>
    <row r="4518" spans="1:18">
      <c r="A4518" t="s">
        <v>4682</v>
      </c>
      <c r="B4518" t="s">
        <v>26</v>
      </c>
      <c r="C4518" t="s">
        <v>57</v>
      </c>
      <c r="D4518" t="s">
        <v>117</v>
      </c>
      <c r="E4518" t="s">
        <v>50</v>
      </c>
      <c r="F4518" s="1">
        <v>42979</v>
      </c>
      <c r="G4518" s="1">
        <v>43045</v>
      </c>
      <c r="H4518">
        <v>3447</v>
      </c>
      <c r="I4518" t="str">
        <f>VLOOKUP(pipeline!D4518,account,2,FALSE)</f>
        <v>services</v>
      </c>
      <c r="J4518">
        <f>VLOOKUP(D4518,account,3,FALSE)</f>
        <v>1997</v>
      </c>
      <c r="K4518">
        <f>VLOOKUP(D4518,account,4,FALSE)</f>
        <v>2041.73</v>
      </c>
      <c r="L4518">
        <f>VLOOKUP(D4518,account,5,FALSE)</f>
        <v>5276</v>
      </c>
      <c r="M4518" t="str">
        <f>VLOOKUP(D4518,account,6,FALSE)</f>
        <v>United States</v>
      </c>
      <c r="N4518">
        <f>VLOOKUP(D4518,accounts,7,FALSE)</f>
        <v>0</v>
      </c>
      <c r="O4518" t="str">
        <f>VLOOKUP(C4518,products,2,FALSE)</f>
        <v>MG</v>
      </c>
      <c r="P4518">
        <f t="shared" si="3285"/>
        <v>3393</v>
      </c>
      <c r="Q4518" t="str">
        <f t="shared" si="3286"/>
        <v>Melvin Marxen</v>
      </c>
      <c r="R4518" t="str">
        <f t="shared" si="3287"/>
        <v>Central</v>
      </c>
    </row>
    <row r="4519" spans="1:18">
      <c r="A4519" t="s">
        <v>4683</v>
      </c>
      <c r="B4519" t="s">
        <v>37</v>
      </c>
      <c r="C4519" t="s">
        <v>59</v>
      </c>
      <c r="D4519" t="s">
        <v>231</v>
      </c>
      <c r="E4519" t="s">
        <v>50</v>
      </c>
      <c r="F4519" s="1">
        <v>42979</v>
      </c>
      <c r="G4519" s="1">
        <v>43052</v>
      </c>
      <c r="H4519">
        <v>6101</v>
      </c>
      <c r="I4519" t="str">
        <f>VLOOKUP(pipeline!D4519,account,2,FALSE)</f>
        <v>technolgy</v>
      </c>
      <c r="J4519">
        <f t="shared" ref="J4519:J4548" si="3300">VLOOKUP(D4519,account,3,FALSE)</f>
        <v>2010</v>
      </c>
      <c r="K4519">
        <f t="shared" ref="K4519:K4548" si="3301">VLOOKUP(D4519,account,4,FALSE)</f>
        <v>587.72</v>
      </c>
      <c r="L4519">
        <f t="shared" ref="L4519:L4548" si="3302">VLOOKUP(D4519,account,5,FALSE)</f>
        <v>1501</v>
      </c>
      <c r="M4519" t="str">
        <f t="shared" ref="M4519:M4548" si="3303">VLOOKUP(D4519,account,6,FALSE)</f>
        <v>United States</v>
      </c>
      <c r="N4519">
        <f t="shared" ref="N4519:N4548" si="3304">VLOOKUP(D4519,accounts,7,FALSE)</f>
        <v>0</v>
      </c>
      <c r="O4519" t="str">
        <f t="shared" ref="O4519:O4548" si="3305">VLOOKUP(C4519,products,2,FALSE)</f>
        <v>GTX</v>
      </c>
      <c r="P4519">
        <f t="shared" ref="P4519:P4531" si="3306">VLOOKUP(C4519,products,3,FALSE)</f>
        <v>5482</v>
      </c>
      <c r="Q4519" t="str">
        <f t="shared" ref="Q4519:Q4531" si="3307">VLOOKUP(B4519,sales,2,FALSE)</f>
        <v>Summer Sewald</v>
      </c>
      <c r="R4519" t="str">
        <f t="shared" ref="R4519:R4531" si="3308">VLOOKUP(B4519,sales,3,FALSE)</f>
        <v>West</v>
      </c>
    </row>
    <row r="4520" spans="1:18">
      <c r="A4520" t="s">
        <v>4684</v>
      </c>
      <c r="B4520" t="s">
        <v>38</v>
      </c>
      <c r="C4520" t="s">
        <v>58</v>
      </c>
      <c r="D4520" t="s">
        <v>91</v>
      </c>
      <c r="E4520" t="s">
        <v>50</v>
      </c>
      <c r="F4520" s="1">
        <v>42979</v>
      </c>
      <c r="G4520" s="1">
        <v>42996</v>
      </c>
      <c r="H4520">
        <v>1088</v>
      </c>
      <c r="I4520" t="str">
        <f>VLOOKUP(pipeline!D4520,account,2,FALSE)</f>
        <v>retail</v>
      </c>
      <c r="J4520">
        <f t="shared" si="3300"/>
        <v>1989</v>
      </c>
      <c r="K4520">
        <f t="shared" si="3301"/>
        <v>1388.67</v>
      </c>
      <c r="L4520">
        <f t="shared" si="3302"/>
        <v>3583</v>
      </c>
      <c r="M4520" t="str">
        <f t="shared" si="3303"/>
        <v>United States</v>
      </c>
      <c r="N4520">
        <f t="shared" si="3304"/>
        <v>0</v>
      </c>
      <c r="O4520" t="str">
        <f t="shared" si="3305"/>
        <v>GTX</v>
      </c>
      <c r="P4520">
        <f t="shared" si="3306"/>
        <v>1096</v>
      </c>
      <c r="Q4520" t="str">
        <f t="shared" si="3307"/>
        <v>Summer Sewald</v>
      </c>
      <c r="R4520" t="str">
        <f t="shared" si="3308"/>
        <v>West</v>
      </c>
    </row>
    <row r="4521" spans="1:18">
      <c r="A4521" t="s">
        <v>4685</v>
      </c>
      <c r="B4521" t="s">
        <v>38</v>
      </c>
      <c r="C4521" t="s">
        <v>59</v>
      </c>
      <c r="D4521" t="s">
        <v>99</v>
      </c>
      <c r="E4521" t="s">
        <v>50</v>
      </c>
      <c r="F4521" s="1">
        <v>42979</v>
      </c>
      <c r="G4521" s="1">
        <v>42995</v>
      </c>
      <c r="H4521">
        <v>5431</v>
      </c>
      <c r="I4521" t="str">
        <f>VLOOKUP(pipeline!D4521,account,2,FALSE)</f>
        <v>marketing</v>
      </c>
      <c r="J4521">
        <f t="shared" si="3300"/>
        <v>2008</v>
      </c>
      <c r="K4521">
        <f t="shared" si="3301"/>
        <v>894.37</v>
      </c>
      <c r="L4521">
        <f t="shared" si="3302"/>
        <v>1593</v>
      </c>
      <c r="M4521" t="str">
        <f t="shared" si="3303"/>
        <v>Poland</v>
      </c>
      <c r="N4521">
        <f t="shared" si="3304"/>
        <v>0</v>
      </c>
      <c r="O4521" t="str">
        <f t="shared" si="3305"/>
        <v>GTX</v>
      </c>
      <c r="P4521">
        <f t="shared" si="3306"/>
        <v>5482</v>
      </c>
      <c r="Q4521" t="str">
        <f t="shared" si="3307"/>
        <v>Summer Sewald</v>
      </c>
      <c r="R4521" t="str">
        <f t="shared" si="3308"/>
        <v>West</v>
      </c>
    </row>
    <row r="4522" spans="1:18">
      <c r="A4522" t="s">
        <v>4686</v>
      </c>
      <c r="B4522" t="s">
        <v>38</v>
      </c>
      <c r="C4522" t="s">
        <v>56</v>
      </c>
      <c r="D4522" t="s">
        <v>306</v>
      </c>
      <c r="E4522" t="s">
        <v>50</v>
      </c>
      <c r="F4522" s="1">
        <v>42979</v>
      </c>
      <c r="G4522" s="1">
        <v>43082</v>
      </c>
      <c r="H4522">
        <v>50</v>
      </c>
      <c r="I4522" t="str">
        <f>VLOOKUP(pipeline!D4522,account,2,FALSE)</f>
        <v>technolgy</v>
      </c>
      <c r="J4522">
        <f t="shared" si="3300"/>
        <v>1997</v>
      </c>
      <c r="K4522">
        <f t="shared" si="3301"/>
        <v>8170.38</v>
      </c>
      <c r="L4522">
        <f t="shared" si="3302"/>
        <v>16499</v>
      </c>
      <c r="M4522" t="str">
        <f t="shared" si="3303"/>
        <v>Korea</v>
      </c>
      <c r="N4522">
        <f t="shared" si="3304"/>
        <v>0</v>
      </c>
      <c r="O4522" t="str">
        <f t="shared" si="3305"/>
        <v>MG</v>
      </c>
      <c r="P4522">
        <f t="shared" si="3306"/>
        <v>55</v>
      </c>
      <c r="Q4522" t="str">
        <f t="shared" si="3307"/>
        <v>Summer Sewald</v>
      </c>
      <c r="R4522" t="str">
        <f t="shared" si="3308"/>
        <v>West</v>
      </c>
    </row>
    <row r="4523" spans="1:18">
      <c r="A4523" t="s">
        <v>4687</v>
      </c>
      <c r="B4523" t="s">
        <v>38</v>
      </c>
      <c r="C4523" t="s">
        <v>56</v>
      </c>
      <c r="D4523" t="s">
        <v>210</v>
      </c>
      <c r="E4523" t="s">
        <v>50</v>
      </c>
      <c r="F4523" s="1">
        <v>42979</v>
      </c>
      <c r="G4523" s="1">
        <v>43064</v>
      </c>
      <c r="H4523">
        <v>62</v>
      </c>
      <c r="I4523" t="str">
        <f>VLOOKUP(pipeline!D4523,account,2,FALSE)</f>
        <v>technolgy</v>
      </c>
      <c r="J4523">
        <f t="shared" si="3300"/>
        <v>1980</v>
      </c>
      <c r="K4523">
        <f t="shared" si="3301"/>
        <v>7708.38</v>
      </c>
      <c r="L4523">
        <f t="shared" si="3302"/>
        <v>13756</v>
      </c>
      <c r="M4523" t="str">
        <f t="shared" si="3303"/>
        <v>United States</v>
      </c>
      <c r="N4523">
        <f t="shared" si="3304"/>
        <v>0</v>
      </c>
      <c r="O4523" t="str">
        <f t="shared" si="3305"/>
        <v>MG</v>
      </c>
      <c r="P4523">
        <f t="shared" si="3306"/>
        <v>55</v>
      </c>
      <c r="Q4523" t="str">
        <f t="shared" si="3307"/>
        <v>Summer Sewald</v>
      </c>
      <c r="R4523" t="str">
        <f t="shared" si="3308"/>
        <v>West</v>
      </c>
    </row>
    <row r="4524" spans="1:18">
      <c r="A4524" t="s">
        <v>4688</v>
      </c>
      <c r="B4524" t="s">
        <v>39</v>
      </c>
      <c r="C4524" t="s">
        <v>56</v>
      </c>
      <c r="D4524" t="s">
        <v>119</v>
      </c>
      <c r="E4524" t="s">
        <v>50</v>
      </c>
      <c r="F4524" s="1">
        <v>42979</v>
      </c>
      <c r="G4524" s="1">
        <v>43068</v>
      </c>
      <c r="H4524">
        <v>57</v>
      </c>
      <c r="I4524" t="str">
        <f>VLOOKUP(pipeline!D4524,account,2,FALSE)</f>
        <v>entertainment</v>
      </c>
      <c r="J4524">
        <f t="shared" si="3300"/>
        <v>1992</v>
      </c>
      <c r="K4524">
        <f t="shared" si="3301"/>
        <v>324.19</v>
      </c>
      <c r="L4524">
        <f t="shared" si="3302"/>
        <v>978</v>
      </c>
      <c r="M4524" t="str">
        <f t="shared" si="3303"/>
        <v>United States</v>
      </c>
      <c r="N4524">
        <f t="shared" si="3304"/>
        <v>0</v>
      </c>
      <c r="O4524" t="str">
        <f t="shared" si="3305"/>
        <v>MG</v>
      </c>
      <c r="P4524">
        <f t="shared" si="3306"/>
        <v>55</v>
      </c>
      <c r="Q4524" t="str">
        <f t="shared" si="3307"/>
        <v>Summer Sewald</v>
      </c>
      <c r="R4524" t="str">
        <f t="shared" si="3308"/>
        <v>West</v>
      </c>
    </row>
    <row r="4525" spans="1:18">
      <c r="A4525" t="s">
        <v>4689</v>
      </c>
      <c r="B4525" t="s">
        <v>29</v>
      </c>
      <c r="C4525" t="s">
        <v>58</v>
      </c>
      <c r="D4525" t="s">
        <v>95</v>
      </c>
      <c r="E4525" t="s">
        <v>50</v>
      </c>
      <c r="F4525" s="1">
        <v>42979</v>
      </c>
      <c r="G4525" s="1">
        <v>42992</v>
      </c>
      <c r="H4525">
        <v>1098</v>
      </c>
      <c r="I4525" t="str">
        <f>VLOOKUP(pipeline!D4525,account,2,FALSE)</f>
        <v>medical</v>
      </c>
      <c r="J4525">
        <f t="shared" si="3300"/>
        <v>1984</v>
      </c>
      <c r="K4525">
        <f t="shared" si="3301"/>
        <v>441.08</v>
      </c>
      <c r="L4525">
        <f t="shared" si="3302"/>
        <v>1210</v>
      </c>
      <c r="M4525" t="str">
        <f t="shared" si="3303"/>
        <v>United States</v>
      </c>
      <c r="N4525">
        <f t="shared" si="3304"/>
        <v>0</v>
      </c>
      <c r="O4525" t="str">
        <f t="shared" si="3305"/>
        <v>GTX</v>
      </c>
      <c r="P4525">
        <f t="shared" si="3306"/>
        <v>1096</v>
      </c>
      <c r="Q4525" t="str">
        <f t="shared" si="3307"/>
        <v>Melvin Marxen</v>
      </c>
      <c r="R4525" t="str">
        <f t="shared" si="3308"/>
        <v>Central</v>
      </c>
    </row>
    <row r="4526" spans="1:18">
      <c r="A4526" t="s">
        <v>4690</v>
      </c>
      <c r="B4526" t="s">
        <v>9</v>
      </c>
      <c r="C4526" t="s">
        <v>58</v>
      </c>
      <c r="D4526" t="s">
        <v>200</v>
      </c>
      <c r="E4526" t="s">
        <v>50</v>
      </c>
      <c r="F4526" s="1">
        <v>42979</v>
      </c>
      <c r="G4526" s="1">
        <v>43055</v>
      </c>
      <c r="H4526">
        <v>975</v>
      </c>
      <c r="I4526" t="str">
        <f>VLOOKUP(pipeline!D4526,account,2,FALSE)</f>
        <v>finance</v>
      </c>
      <c r="J4526">
        <f t="shared" si="3300"/>
        <v>1998</v>
      </c>
      <c r="K4526">
        <f t="shared" si="3301"/>
        <v>2022.14</v>
      </c>
      <c r="L4526">
        <f t="shared" si="3302"/>
        <v>5113</v>
      </c>
      <c r="M4526" t="str">
        <f t="shared" si="3303"/>
        <v>United States</v>
      </c>
      <c r="N4526">
        <f t="shared" si="3304"/>
        <v>0</v>
      </c>
      <c r="O4526" t="str">
        <f t="shared" si="3305"/>
        <v>GTX</v>
      </c>
      <c r="P4526">
        <f t="shared" si="3306"/>
        <v>1096</v>
      </c>
      <c r="Q4526" t="str">
        <f t="shared" si="3307"/>
        <v>Cara Losch</v>
      </c>
      <c r="R4526" t="str">
        <f t="shared" si="3308"/>
        <v>East</v>
      </c>
    </row>
    <row r="4527" spans="1:18">
      <c r="A4527" t="s">
        <v>4691</v>
      </c>
      <c r="B4527" t="s">
        <v>9</v>
      </c>
      <c r="C4527" t="s">
        <v>56</v>
      </c>
      <c r="D4527" t="s">
        <v>223</v>
      </c>
      <c r="E4527" t="s">
        <v>50</v>
      </c>
      <c r="F4527" s="1">
        <v>42979</v>
      </c>
      <c r="G4527" s="1">
        <v>43044</v>
      </c>
      <c r="H4527">
        <v>56</v>
      </c>
      <c r="I4527" t="str">
        <f>VLOOKUP(pipeline!D4527,account,2,FALSE)</f>
        <v>retail</v>
      </c>
      <c r="J4527">
        <f t="shared" si="3300"/>
        <v>2003</v>
      </c>
      <c r="K4527">
        <f t="shared" si="3301"/>
        <v>1419.98</v>
      </c>
      <c r="L4527">
        <f t="shared" si="3302"/>
        <v>4018</v>
      </c>
      <c r="M4527" t="str">
        <f t="shared" si="3303"/>
        <v>United States</v>
      </c>
      <c r="N4527">
        <f t="shared" si="3304"/>
        <v>0</v>
      </c>
      <c r="O4527" t="str">
        <f t="shared" si="3305"/>
        <v>MG</v>
      </c>
      <c r="P4527">
        <f t="shared" si="3306"/>
        <v>55</v>
      </c>
      <c r="Q4527" t="str">
        <f t="shared" si="3307"/>
        <v>Cara Losch</v>
      </c>
      <c r="R4527" t="str">
        <f t="shared" si="3308"/>
        <v>East</v>
      </c>
    </row>
    <row r="4528" spans="1:18">
      <c r="A4528" t="s">
        <v>4692</v>
      </c>
      <c r="B4528" t="s">
        <v>23</v>
      </c>
      <c r="C4528" t="s">
        <v>56</v>
      </c>
      <c r="D4528" t="s">
        <v>221</v>
      </c>
      <c r="E4528" t="s">
        <v>50</v>
      </c>
      <c r="F4528" s="1">
        <v>42979</v>
      </c>
      <c r="G4528" s="1">
        <v>42992</v>
      </c>
      <c r="H4528">
        <v>63</v>
      </c>
      <c r="I4528" t="str">
        <f>VLOOKUP(pipeline!D4528,account,2,FALSE)</f>
        <v>technolgy</v>
      </c>
      <c r="J4528">
        <f t="shared" si="3300"/>
        <v>2000</v>
      </c>
      <c r="K4528">
        <f t="shared" si="3301"/>
        <v>1223.72</v>
      </c>
      <c r="L4528">
        <f t="shared" si="3302"/>
        <v>2497</v>
      </c>
      <c r="M4528" t="str">
        <f t="shared" si="3303"/>
        <v>Norway</v>
      </c>
      <c r="N4528">
        <f t="shared" si="3304"/>
        <v>0</v>
      </c>
      <c r="O4528" t="str">
        <f t="shared" si="3305"/>
        <v>MG</v>
      </c>
      <c r="P4528">
        <f t="shared" si="3306"/>
        <v>55</v>
      </c>
      <c r="Q4528" t="str">
        <f t="shared" si="3307"/>
        <v>Dustin Brinkmann</v>
      </c>
      <c r="R4528" t="str">
        <f t="shared" si="3308"/>
        <v>Central</v>
      </c>
    </row>
    <row r="4529" spans="1:18">
      <c r="A4529" t="s">
        <v>4693</v>
      </c>
      <c r="B4529" t="s">
        <v>23</v>
      </c>
      <c r="C4529" t="s">
        <v>56</v>
      </c>
      <c r="D4529" t="s">
        <v>290</v>
      </c>
      <c r="E4529" t="s">
        <v>50</v>
      </c>
      <c r="F4529" s="1">
        <v>42979</v>
      </c>
      <c r="G4529" s="1">
        <v>42989</v>
      </c>
      <c r="H4529">
        <v>61</v>
      </c>
      <c r="I4529" t="str">
        <f>VLOOKUP(pipeline!D4529,account,2,FALSE)</f>
        <v>medical</v>
      </c>
      <c r="J4529">
        <f t="shared" si="3300"/>
        <v>2002</v>
      </c>
      <c r="K4529">
        <f t="shared" si="3301"/>
        <v>3178.24</v>
      </c>
      <c r="L4529">
        <f t="shared" si="3302"/>
        <v>4540</v>
      </c>
      <c r="M4529" t="str">
        <f t="shared" si="3303"/>
        <v>United States</v>
      </c>
      <c r="N4529">
        <f t="shared" si="3304"/>
        <v>0</v>
      </c>
      <c r="O4529" t="str">
        <f t="shared" si="3305"/>
        <v>MG</v>
      </c>
      <c r="P4529">
        <f t="shared" si="3306"/>
        <v>55</v>
      </c>
      <c r="Q4529" t="str">
        <f t="shared" si="3307"/>
        <v>Dustin Brinkmann</v>
      </c>
      <c r="R4529" t="str">
        <f t="shared" si="3308"/>
        <v>Central</v>
      </c>
    </row>
    <row r="4530" spans="1:18">
      <c r="A4530" t="s">
        <v>4694</v>
      </c>
      <c r="B4530" t="s">
        <v>41</v>
      </c>
      <c r="C4530" t="s">
        <v>55</v>
      </c>
      <c r="D4530" t="s">
        <v>282</v>
      </c>
      <c r="E4530" t="s">
        <v>50</v>
      </c>
      <c r="F4530" s="1">
        <v>42979</v>
      </c>
      <c r="G4530" s="1">
        <v>43072</v>
      </c>
      <c r="H4530">
        <v>614</v>
      </c>
      <c r="I4530" t="str">
        <f>VLOOKUP(pipeline!D4530,account,2,FALSE)</f>
        <v>medical</v>
      </c>
      <c r="J4530">
        <f t="shared" si="3300"/>
        <v>1985</v>
      </c>
      <c r="K4530">
        <f t="shared" si="3301"/>
        <v>2741.37</v>
      </c>
      <c r="L4530">
        <f t="shared" si="3302"/>
        <v>9226</v>
      </c>
      <c r="M4530" t="str">
        <f t="shared" si="3303"/>
        <v>United States</v>
      </c>
      <c r="N4530">
        <f t="shared" si="3304"/>
        <v>0</v>
      </c>
      <c r="O4530" t="str">
        <f t="shared" si="3305"/>
        <v>GTX</v>
      </c>
      <c r="P4530">
        <f t="shared" si="3306"/>
        <v>550</v>
      </c>
      <c r="Q4530" t="str">
        <f t="shared" si="3307"/>
        <v>Summer Sewald</v>
      </c>
      <c r="R4530" t="str">
        <f t="shared" si="3308"/>
        <v>West</v>
      </c>
    </row>
    <row r="4531" spans="1:18">
      <c r="A4531" t="s">
        <v>4695</v>
      </c>
      <c r="B4531" t="s">
        <v>19</v>
      </c>
      <c r="C4531" t="s">
        <v>56</v>
      </c>
      <c r="D4531" t="s">
        <v>141</v>
      </c>
      <c r="E4531" t="s">
        <v>52</v>
      </c>
      <c r="F4531" s="1">
        <v>42980</v>
      </c>
      <c r="G4531" s="1">
        <v>43043</v>
      </c>
      <c r="H4531">
        <v>0</v>
      </c>
      <c r="I4531" t="str">
        <f>VLOOKUP(pipeline!D4531,account,2,FALSE)</f>
        <v>telecommunications</v>
      </c>
      <c r="J4531">
        <f t="shared" si="3300"/>
        <v>2007</v>
      </c>
      <c r="K4531">
        <f t="shared" si="3301"/>
        <v>86.68</v>
      </c>
      <c r="L4531">
        <f t="shared" si="3302"/>
        <v>187</v>
      </c>
      <c r="M4531" t="str">
        <f t="shared" si="3303"/>
        <v>United States</v>
      </c>
      <c r="N4531" t="str">
        <f t="shared" si="3304"/>
        <v>Sonron</v>
      </c>
      <c r="O4531" t="str">
        <f t="shared" si="3305"/>
        <v>MG</v>
      </c>
      <c r="P4531">
        <f t="shared" si="3306"/>
        <v>55</v>
      </c>
      <c r="Q4531" t="str">
        <f t="shared" si="3307"/>
        <v>Dustin Brinkmann</v>
      </c>
      <c r="R4531" t="str">
        <f t="shared" si="3308"/>
        <v>Central</v>
      </c>
    </row>
    <row r="4532" spans="1:18">
      <c r="A4532" t="s">
        <v>4696</v>
      </c>
      <c r="B4532" t="s">
        <v>13</v>
      </c>
      <c r="C4532" t="s">
        <v>59</v>
      </c>
      <c r="D4532" t="s">
        <v>153</v>
      </c>
      <c r="E4532" t="s">
        <v>53</v>
      </c>
      <c r="F4532" s="1">
        <v>42980</v>
      </c>
      <c r="I4532" t="str">
        <f>VLOOKUP(pipeline!D4532,account,2,FALSE)</f>
        <v>retail</v>
      </c>
      <c r="J4532">
        <f t="shared" si="3300"/>
        <v>2001</v>
      </c>
      <c r="K4532">
        <f t="shared" si="3301"/>
        <v>2437.85</v>
      </c>
      <c r="L4532">
        <f t="shared" si="3302"/>
        <v>4874</v>
      </c>
      <c r="M4532" t="str">
        <f t="shared" si="3303"/>
        <v>United States</v>
      </c>
      <c r="N4532">
        <f t="shared" si="3304"/>
        <v>0</v>
      </c>
      <c r="O4532" t="str">
        <f t="shared" si="3305"/>
        <v>GTX</v>
      </c>
      <c r="P4532">
        <f t="shared" ref="P4532:P4548" si="3309">VLOOKUP(C4532,products,3,FALSE)</f>
        <v>5482</v>
      </c>
      <c r="Q4532" t="str">
        <f t="shared" ref="Q4532:Q4548" si="3310">VLOOKUP(B4532,sales,2,FALSE)</f>
        <v>Celia Rouche</v>
      </c>
      <c r="R4532" t="str">
        <f t="shared" ref="R4532:R4548" si="3311">VLOOKUP(B4532,sales,3,FALSE)</f>
        <v>West</v>
      </c>
    </row>
    <row r="4533" spans="1:18">
      <c r="A4533" t="s">
        <v>4697</v>
      </c>
      <c r="B4533" t="s">
        <v>8</v>
      </c>
      <c r="C4533" t="s">
        <v>56</v>
      </c>
      <c r="D4533" t="s">
        <v>132</v>
      </c>
      <c r="E4533" t="s">
        <v>50</v>
      </c>
      <c r="F4533" s="1">
        <v>42980</v>
      </c>
      <c r="G4533" s="1">
        <v>42995</v>
      </c>
      <c r="H4533">
        <v>57</v>
      </c>
      <c r="I4533" t="str">
        <f>VLOOKUP(pipeline!D4533,account,2,FALSE)</f>
        <v>technolgy</v>
      </c>
      <c r="J4533">
        <f t="shared" si="3300"/>
        <v>1996</v>
      </c>
      <c r="K4533">
        <f t="shared" si="3301"/>
        <v>1100.04</v>
      </c>
      <c r="L4533">
        <f t="shared" si="3302"/>
        <v>2822</v>
      </c>
      <c r="M4533" t="str">
        <f t="shared" si="3303"/>
        <v>United States</v>
      </c>
      <c r="N4533">
        <f t="shared" si="3304"/>
        <v>0</v>
      </c>
      <c r="O4533" t="str">
        <f t="shared" si="3305"/>
        <v>MG</v>
      </c>
      <c r="P4533">
        <f t="shared" si="3309"/>
        <v>55</v>
      </c>
      <c r="Q4533" t="str">
        <f t="shared" si="3310"/>
        <v>Cara Losch</v>
      </c>
      <c r="R4533" t="str">
        <f t="shared" si="3311"/>
        <v>East</v>
      </c>
    </row>
    <row r="4534" spans="1:18">
      <c r="A4534" t="s">
        <v>4698</v>
      </c>
      <c r="B4534" t="s">
        <v>26</v>
      </c>
      <c r="C4534" t="s">
        <v>56</v>
      </c>
      <c r="D4534" t="s">
        <v>216</v>
      </c>
      <c r="E4534" t="s">
        <v>50</v>
      </c>
      <c r="F4534" s="1">
        <v>42980</v>
      </c>
      <c r="G4534" s="1">
        <v>43073</v>
      </c>
      <c r="H4534">
        <v>58</v>
      </c>
      <c r="I4534" t="str">
        <f>VLOOKUP(pipeline!D4534,account,2,FALSE)</f>
        <v>entertainment</v>
      </c>
      <c r="J4534">
        <f t="shared" si="3300"/>
        <v>1998</v>
      </c>
      <c r="K4534">
        <f t="shared" si="3301"/>
        <v>217.87</v>
      </c>
      <c r="L4534">
        <f t="shared" si="3302"/>
        <v>551</v>
      </c>
      <c r="M4534" t="str">
        <f t="shared" si="3303"/>
        <v>United States</v>
      </c>
      <c r="N4534">
        <f t="shared" si="3304"/>
        <v>0</v>
      </c>
      <c r="O4534" t="str">
        <f t="shared" si="3305"/>
        <v>MG</v>
      </c>
      <c r="P4534">
        <f t="shared" si="3309"/>
        <v>55</v>
      </c>
      <c r="Q4534" t="str">
        <f t="shared" si="3310"/>
        <v>Melvin Marxen</v>
      </c>
      <c r="R4534" t="str">
        <f t="shared" si="3311"/>
        <v>Central</v>
      </c>
    </row>
    <row r="4535" spans="1:18">
      <c r="A4535" t="s">
        <v>4699</v>
      </c>
      <c r="B4535" t="s">
        <v>14</v>
      </c>
      <c r="C4535" t="s">
        <v>58</v>
      </c>
      <c r="D4535" t="s">
        <v>87</v>
      </c>
      <c r="E4535" t="s">
        <v>52</v>
      </c>
      <c r="F4535" s="1">
        <v>42980</v>
      </c>
      <c r="G4535" s="1">
        <v>43089</v>
      </c>
      <c r="H4535">
        <v>0</v>
      </c>
      <c r="I4535" t="str">
        <f>VLOOKUP(pipeline!D4535,account,2,FALSE)</f>
        <v>services</v>
      </c>
      <c r="J4535">
        <f t="shared" si="3300"/>
        <v>1982</v>
      </c>
      <c r="K4535">
        <f t="shared" si="3301"/>
        <v>792.46</v>
      </c>
      <c r="L4535">
        <f t="shared" si="3302"/>
        <v>1299</v>
      </c>
      <c r="M4535" t="str">
        <f t="shared" si="3303"/>
        <v>United States</v>
      </c>
      <c r="N4535">
        <f t="shared" si="3304"/>
        <v>0</v>
      </c>
      <c r="O4535" t="str">
        <f t="shared" si="3305"/>
        <v>GTX</v>
      </c>
      <c r="P4535">
        <f t="shared" si="3309"/>
        <v>1096</v>
      </c>
      <c r="Q4535" t="str">
        <f t="shared" si="3310"/>
        <v>Celia Rouche</v>
      </c>
      <c r="R4535" t="str">
        <f t="shared" si="3311"/>
        <v>West</v>
      </c>
    </row>
    <row r="4536" spans="1:18">
      <c r="A4536" t="s">
        <v>4700</v>
      </c>
      <c r="B4536" t="s">
        <v>14</v>
      </c>
      <c r="C4536" t="s">
        <v>57</v>
      </c>
      <c r="D4536" t="s">
        <v>167</v>
      </c>
      <c r="E4536" t="s">
        <v>50</v>
      </c>
      <c r="F4536" s="1">
        <v>42980</v>
      </c>
      <c r="G4536" s="1">
        <v>43084</v>
      </c>
      <c r="H4536">
        <v>3482</v>
      </c>
      <c r="I4536" t="str">
        <f>VLOOKUP(pipeline!D4536,account,2,FALSE)</f>
        <v>marketing</v>
      </c>
      <c r="J4536">
        <f t="shared" si="3300"/>
        <v>2000</v>
      </c>
      <c r="K4536">
        <f t="shared" si="3301"/>
        <v>2952.73</v>
      </c>
      <c r="L4536">
        <f t="shared" si="3302"/>
        <v>5107</v>
      </c>
      <c r="M4536" t="str">
        <f t="shared" si="3303"/>
        <v>United States</v>
      </c>
      <c r="N4536">
        <f t="shared" si="3304"/>
        <v>0</v>
      </c>
      <c r="O4536" t="str">
        <f t="shared" si="3305"/>
        <v>MG</v>
      </c>
      <c r="P4536">
        <f t="shared" si="3309"/>
        <v>3393</v>
      </c>
      <c r="Q4536" t="str">
        <f t="shared" si="3310"/>
        <v>Celia Rouche</v>
      </c>
      <c r="R4536" t="str">
        <f t="shared" si="3311"/>
        <v>West</v>
      </c>
    </row>
    <row r="4537" spans="1:18">
      <c r="A4537" t="s">
        <v>4701</v>
      </c>
      <c r="B4537" t="s">
        <v>37</v>
      </c>
      <c r="C4537" t="s">
        <v>59</v>
      </c>
      <c r="D4537" t="s">
        <v>87</v>
      </c>
      <c r="E4537" t="s">
        <v>52</v>
      </c>
      <c r="F4537" s="1">
        <v>42980</v>
      </c>
      <c r="G4537" s="1">
        <v>43044</v>
      </c>
      <c r="H4537">
        <v>0</v>
      </c>
      <c r="I4537" t="str">
        <f>VLOOKUP(pipeline!D4537,account,2,FALSE)</f>
        <v>services</v>
      </c>
      <c r="J4537">
        <f t="shared" si="3300"/>
        <v>1982</v>
      </c>
      <c r="K4537">
        <f t="shared" si="3301"/>
        <v>792.46</v>
      </c>
      <c r="L4537">
        <f t="shared" si="3302"/>
        <v>1299</v>
      </c>
      <c r="M4537" t="str">
        <f t="shared" si="3303"/>
        <v>United States</v>
      </c>
      <c r="N4537">
        <f t="shared" si="3304"/>
        <v>0</v>
      </c>
      <c r="O4537" t="str">
        <f t="shared" si="3305"/>
        <v>GTX</v>
      </c>
      <c r="P4537">
        <f t="shared" si="3309"/>
        <v>5482</v>
      </c>
      <c r="Q4537" t="str">
        <f t="shared" si="3310"/>
        <v>Summer Sewald</v>
      </c>
      <c r="R4537" t="str">
        <f t="shared" si="3311"/>
        <v>West</v>
      </c>
    </row>
    <row r="4538" spans="1:18">
      <c r="A4538" t="s">
        <v>4702</v>
      </c>
      <c r="B4538" t="s">
        <v>37</v>
      </c>
      <c r="C4538" t="s">
        <v>59</v>
      </c>
      <c r="D4538" t="s">
        <v>273</v>
      </c>
      <c r="E4538" t="s">
        <v>52</v>
      </c>
      <c r="F4538" s="1">
        <v>42980</v>
      </c>
      <c r="G4538" s="1">
        <v>43050</v>
      </c>
      <c r="H4538">
        <v>0</v>
      </c>
      <c r="I4538" t="str">
        <f>VLOOKUP(pipeline!D4538,account,2,FALSE)</f>
        <v>retail</v>
      </c>
      <c r="J4538">
        <f t="shared" si="3300"/>
        <v>1996</v>
      </c>
      <c r="K4538">
        <f t="shared" si="3301"/>
        <v>2214.94</v>
      </c>
      <c r="L4538">
        <f t="shared" si="3302"/>
        <v>5374</v>
      </c>
      <c r="M4538" t="str">
        <f t="shared" si="3303"/>
        <v>United States</v>
      </c>
      <c r="N4538">
        <f t="shared" si="3304"/>
        <v>0</v>
      </c>
      <c r="O4538" t="str">
        <f t="shared" si="3305"/>
        <v>GTX</v>
      </c>
      <c r="P4538">
        <f t="shared" si="3309"/>
        <v>5482</v>
      </c>
      <c r="Q4538" t="str">
        <f t="shared" si="3310"/>
        <v>Summer Sewald</v>
      </c>
      <c r="R4538" t="str">
        <f t="shared" si="3311"/>
        <v>West</v>
      </c>
    </row>
    <row r="4539" spans="1:18">
      <c r="A4539" t="s">
        <v>4703</v>
      </c>
      <c r="B4539" t="s">
        <v>37</v>
      </c>
      <c r="C4539" t="s">
        <v>55</v>
      </c>
      <c r="D4539" t="s">
        <v>182</v>
      </c>
      <c r="E4539" t="s">
        <v>50</v>
      </c>
      <c r="F4539" s="1">
        <v>42980</v>
      </c>
      <c r="G4539" s="1">
        <v>43063</v>
      </c>
      <c r="H4539">
        <v>529</v>
      </c>
      <c r="I4539" t="str">
        <f>VLOOKUP(pipeline!D4539,account,2,FALSE)</f>
        <v>entertainment</v>
      </c>
      <c r="J4539">
        <f t="shared" si="3300"/>
        <v>2002</v>
      </c>
      <c r="K4539">
        <f t="shared" si="3301"/>
        <v>349.81</v>
      </c>
      <c r="L4539">
        <f t="shared" si="3302"/>
        <v>315</v>
      </c>
      <c r="M4539" t="str">
        <f t="shared" si="3303"/>
        <v>United States</v>
      </c>
      <c r="N4539">
        <f t="shared" si="3304"/>
        <v>0</v>
      </c>
      <c r="O4539" t="str">
        <f t="shared" si="3305"/>
        <v>GTX</v>
      </c>
      <c r="P4539">
        <f t="shared" si="3309"/>
        <v>550</v>
      </c>
      <c r="Q4539" t="str">
        <f t="shared" si="3310"/>
        <v>Summer Sewald</v>
      </c>
      <c r="R4539" t="str">
        <f t="shared" si="3311"/>
        <v>West</v>
      </c>
    </row>
    <row r="4540" spans="1:18">
      <c r="A4540" t="s">
        <v>4704</v>
      </c>
      <c r="B4540" t="s">
        <v>39</v>
      </c>
      <c r="C4540" t="s">
        <v>57</v>
      </c>
      <c r="D4540" t="s">
        <v>316</v>
      </c>
      <c r="E4540" t="s">
        <v>52</v>
      </c>
      <c r="F4540" s="1">
        <v>42980</v>
      </c>
      <c r="G4540" s="1">
        <v>43063</v>
      </c>
      <c r="H4540">
        <v>0</v>
      </c>
      <c r="I4540" t="str">
        <f>VLOOKUP(pipeline!D4540,account,2,FALSE)</f>
        <v>retail</v>
      </c>
      <c r="J4540">
        <f t="shared" si="3300"/>
        <v>2009</v>
      </c>
      <c r="K4540">
        <f t="shared" si="3301"/>
        <v>497.11</v>
      </c>
      <c r="L4540">
        <f t="shared" si="3302"/>
        <v>1588</v>
      </c>
      <c r="M4540" t="str">
        <f t="shared" si="3303"/>
        <v>United States</v>
      </c>
      <c r="N4540">
        <f t="shared" si="3304"/>
        <v>0</v>
      </c>
      <c r="O4540" t="str">
        <f t="shared" si="3305"/>
        <v>MG</v>
      </c>
      <c r="P4540">
        <f t="shared" si="3309"/>
        <v>3393</v>
      </c>
      <c r="Q4540" t="str">
        <f t="shared" si="3310"/>
        <v>Summer Sewald</v>
      </c>
      <c r="R4540" t="str">
        <f t="shared" si="3311"/>
        <v>West</v>
      </c>
    </row>
    <row r="4541" spans="1:18">
      <c r="A4541" t="s">
        <v>4705</v>
      </c>
      <c r="B4541" t="s">
        <v>39</v>
      </c>
      <c r="C4541" t="s">
        <v>55</v>
      </c>
      <c r="D4541" t="s">
        <v>182</v>
      </c>
      <c r="E4541" t="s">
        <v>50</v>
      </c>
      <c r="F4541" s="1">
        <v>42980</v>
      </c>
      <c r="G4541" s="1">
        <v>43047</v>
      </c>
      <c r="H4541">
        <v>505</v>
      </c>
      <c r="I4541" t="str">
        <f>VLOOKUP(pipeline!D4541,account,2,FALSE)</f>
        <v>entertainment</v>
      </c>
      <c r="J4541">
        <f t="shared" si="3300"/>
        <v>2002</v>
      </c>
      <c r="K4541">
        <f t="shared" si="3301"/>
        <v>349.81</v>
      </c>
      <c r="L4541">
        <f t="shared" si="3302"/>
        <v>315</v>
      </c>
      <c r="M4541" t="str">
        <f t="shared" si="3303"/>
        <v>United States</v>
      </c>
      <c r="N4541">
        <f t="shared" si="3304"/>
        <v>0</v>
      </c>
      <c r="O4541" t="str">
        <f t="shared" si="3305"/>
        <v>GTX</v>
      </c>
      <c r="P4541">
        <f t="shared" si="3309"/>
        <v>550</v>
      </c>
      <c r="Q4541" t="str">
        <f t="shared" si="3310"/>
        <v>Summer Sewald</v>
      </c>
      <c r="R4541" t="str">
        <f t="shared" si="3311"/>
        <v>West</v>
      </c>
    </row>
    <row r="4542" spans="1:18">
      <c r="A4542" t="s">
        <v>4706</v>
      </c>
      <c r="B4542" t="s">
        <v>15</v>
      </c>
      <c r="C4542" t="s">
        <v>55</v>
      </c>
      <c r="D4542" t="s">
        <v>101</v>
      </c>
      <c r="E4542" t="s">
        <v>50</v>
      </c>
      <c r="F4542" s="1">
        <v>42980</v>
      </c>
      <c r="G4542" s="1">
        <v>43096</v>
      </c>
      <c r="H4542">
        <v>456</v>
      </c>
      <c r="I4542" t="str">
        <f>VLOOKUP(pipeline!D4542,account,2,FALSE)</f>
        <v>telecommunications</v>
      </c>
      <c r="J4542">
        <f t="shared" si="3300"/>
        <v>1999</v>
      </c>
      <c r="K4542">
        <f t="shared" si="3301"/>
        <v>1699.85</v>
      </c>
      <c r="L4542">
        <f t="shared" si="3302"/>
        <v>5108</v>
      </c>
      <c r="M4542" t="str">
        <f t="shared" si="3303"/>
        <v>United States</v>
      </c>
      <c r="N4542">
        <f t="shared" si="3304"/>
        <v>0</v>
      </c>
      <c r="O4542" t="str">
        <f t="shared" si="3305"/>
        <v>GTX</v>
      </c>
      <c r="P4542">
        <f t="shared" si="3309"/>
        <v>550</v>
      </c>
      <c r="Q4542" t="str">
        <f t="shared" si="3310"/>
        <v>Celia Rouche</v>
      </c>
      <c r="R4542" t="str">
        <f t="shared" si="3311"/>
        <v>West</v>
      </c>
    </row>
    <row r="4543" spans="1:18">
      <c r="A4543" t="s">
        <v>4707</v>
      </c>
      <c r="B4543" t="s">
        <v>28</v>
      </c>
      <c r="C4543" t="s">
        <v>58</v>
      </c>
      <c r="D4543" t="s">
        <v>97</v>
      </c>
      <c r="E4543" t="s">
        <v>52</v>
      </c>
      <c r="F4543" s="1">
        <v>42980</v>
      </c>
      <c r="G4543" s="1">
        <v>43082</v>
      </c>
      <c r="H4543">
        <v>0</v>
      </c>
      <c r="I4543" t="str">
        <f>VLOOKUP(pipeline!D4543,account,2,FALSE)</f>
        <v>medical</v>
      </c>
      <c r="J4543">
        <f t="shared" si="3300"/>
        <v>2012</v>
      </c>
      <c r="K4543">
        <f t="shared" si="3301"/>
        <v>587.34</v>
      </c>
      <c r="L4543">
        <f t="shared" si="3302"/>
        <v>1356</v>
      </c>
      <c r="M4543" t="str">
        <f t="shared" si="3303"/>
        <v>Philipines</v>
      </c>
      <c r="N4543">
        <f t="shared" si="3304"/>
        <v>0</v>
      </c>
      <c r="O4543" t="str">
        <f t="shared" si="3305"/>
        <v>GTX</v>
      </c>
      <c r="P4543">
        <f t="shared" si="3309"/>
        <v>1096</v>
      </c>
      <c r="Q4543" t="str">
        <f t="shared" si="3310"/>
        <v>Melvin Marxen</v>
      </c>
      <c r="R4543" t="str">
        <f t="shared" si="3311"/>
        <v>Central</v>
      </c>
    </row>
    <row r="4544" spans="1:18">
      <c r="A4544" t="s">
        <v>4708</v>
      </c>
      <c r="B4544" t="s">
        <v>28</v>
      </c>
      <c r="C4544" t="s">
        <v>58</v>
      </c>
      <c r="D4544" t="s">
        <v>143</v>
      </c>
      <c r="E4544" t="s">
        <v>52</v>
      </c>
      <c r="F4544" s="1">
        <v>42980</v>
      </c>
      <c r="G4544" s="1">
        <v>43068</v>
      </c>
      <c r="H4544">
        <v>0</v>
      </c>
      <c r="I4544" t="str">
        <f>VLOOKUP(pipeline!D4544,account,2,FALSE)</f>
        <v>finance</v>
      </c>
      <c r="J4544">
        <f t="shared" si="3300"/>
        <v>1987</v>
      </c>
      <c r="K4544">
        <f t="shared" si="3301"/>
        <v>1698.2</v>
      </c>
      <c r="L4544">
        <f t="shared" si="3302"/>
        <v>3798</v>
      </c>
      <c r="M4544" t="str">
        <f t="shared" si="3303"/>
        <v>United States</v>
      </c>
      <c r="N4544">
        <f t="shared" si="3304"/>
        <v>0</v>
      </c>
      <c r="O4544" t="str">
        <f t="shared" si="3305"/>
        <v>GTX</v>
      </c>
      <c r="P4544">
        <f t="shared" si="3309"/>
        <v>1096</v>
      </c>
      <c r="Q4544" t="str">
        <f t="shared" si="3310"/>
        <v>Melvin Marxen</v>
      </c>
      <c r="R4544" t="str">
        <f t="shared" si="3311"/>
        <v>Central</v>
      </c>
    </row>
    <row r="4545" spans="1:18">
      <c r="A4545" t="s">
        <v>4709</v>
      </c>
      <c r="B4545" t="s">
        <v>23</v>
      </c>
      <c r="C4545" t="s">
        <v>55</v>
      </c>
      <c r="D4545" t="s">
        <v>221</v>
      </c>
      <c r="E4545" t="s">
        <v>52</v>
      </c>
      <c r="F4545" s="1">
        <v>42980</v>
      </c>
      <c r="G4545" s="1">
        <v>43050</v>
      </c>
      <c r="H4545">
        <v>0</v>
      </c>
      <c r="I4545" t="str">
        <f>VLOOKUP(pipeline!D4545,account,2,FALSE)</f>
        <v>technolgy</v>
      </c>
      <c r="J4545">
        <f t="shared" si="3300"/>
        <v>2000</v>
      </c>
      <c r="K4545">
        <f t="shared" si="3301"/>
        <v>1223.72</v>
      </c>
      <c r="L4545">
        <f t="shared" si="3302"/>
        <v>2497</v>
      </c>
      <c r="M4545" t="str">
        <f t="shared" si="3303"/>
        <v>Norway</v>
      </c>
      <c r="N4545">
        <f t="shared" si="3304"/>
        <v>0</v>
      </c>
      <c r="O4545" t="str">
        <f t="shared" si="3305"/>
        <v>GTX</v>
      </c>
      <c r="P4545">
        <f t="shared" si="3309"/>
        <v>550</v>
      </c>
      <c r="Q4545" t="str">
        <f t="shared" si="3310"/>
        <v>Dustin Brinkmann</v>
      </c>
      <c r="R4545" t="str">
        <f t="shared" si="3311"/>
        <v>Central</v>
      </c>
    </row>
    <row r="4546" spans="1:18">
      <c r="A4546" t="s">
        <v>4710</v>
      </c>
      <c r="B4546" t="s">
        <v>23</v>
      </c>
      <c r="C4546" t="s">
        <v>56</v>
      </c>
      <c r="D4546" t="s">
        <v>306</v>
      </c>
      <c r="E4546" t="s">
        <v>52</v>
      </c>
      <c r="F4546" s="1">
        <v>42980</v>
      </c>
      <c r="G4546" s="1">
        <v>43069</v>
      </c>
      <c r="H4546">
        <v>0</v>
      </c>
      <c r="I4546" t="str">
        <f>VLOOKUP(pipeline!D4546,account,2,FALSE)</f>
        <v>technolgy</v>
      </c>
      <c r="J4546">
        <f t="shared" si="3300"/>
        <v>1997</v>
      </c>
      <c r="K4546">
        <f t="shared" si="3301"/>
        <v>8170.38</v>
      </c>
      <c r="L4546">
        <f t="shared" si="3302"/>
        <v>16499</v>
      </c>
      <c r="M4546" t="str">
        <f t="shared" si="3303"/>
        <v>Korea</v>
      </c>
      <c r="N4546">
        <f t="shared" si="3304"/>
        <v>0</v>
      </c>
      <c r="O4546" t="str">
        <f t="shared" si="3305"/>
        <v>MG</v>
      </c>
      <c r="P4546">
        <f t="shared" si="3309"/>
        <v>55</v>
      </c>
      <c r="Q4546" t="str">
        <f t="shared" si="3310"/>
        <v>Dustin Brinkmann</v>
      </c>
      <c r="R4546" t="str">
        <f t="shared" si="3311"/>
        <v>Central</v>
      </c>
    </row>
    <row r="4547" spans="1:18">
      <c r="A4547" t="s">
        <v>4711</v>
      </c>
      <c r="B4547" t="s">
        <v>17</v>
      </c>
      <c r="C4547" t="s">
        <v>55</v>
      </c>
      <c r="D4547" t="s">
        <v>194</v>
      </c>
      <c r="E4547" t="s">
        <v>50</v>
      </c>
      <c r="F4547" s="1">
        <v>42980</v>
      </c>
      <c r="G4547" s="1">
        <v>42994</v>
      </c>
      <c r="H4547">
        <v>555</v>
      </c>
      <c r="I4547" t="str">
        <f>VLOOKUP(pipeline!D4547,account,2,FALSE)</f>
        <v>medical</v>
      </c>
      <c r="J4547">
        <f t="shared" si="3300"/>
        <v>2004</v>
      </c>
      <c r="K4547">
        <f t="shared" si="3301"/>
        <v>1618.89</v>
      </c>
      <c r="L4547">
        <f t="shared" si="3302"/>
        <v>3889</v>
      </c>
      <c r="M4547" t="str">
        <f t="shared" si="3303"/>
        <v>United States</v>
      </c>
      <c r="N4547">
        <f t="shared" si="3304"/>
        <v>0</v>
      </c>
      <c r="O4547" t="str">
        <f t="shared" si="3305"/>
        <v>GTX</v>
      </c>
      <c r="P4547">
        <f t="shared" si="3309"/>
        <v>550</v>
      </c>
      <c r="Q4547" t="str">
        <f t="shared" si="3310"/>
        <v>Celia Rouche</v>
      </c>
      <c r="R4547" t="str">
        <f t="shared" si="3311"/>
        <v>West</v>
      </c>
    </row>
    <row r="4548" spans="1:18">
      <c r="A4548" t="s">
        <v>4712</v>
      </c>
      <c r="B4548" t="s">
        <v>17</v>
      </c>
      <c r="C4548" t="s">
        <v>56</v>
      </c>
      <c r="D4548" t="s">
        <v>210</v>
      </c>
      <c r="E4548" t="s">
        <v>50</v>
      </c>
      <c r="F4548" s="1">
        <v>42980</v>
      </c>
      <c r="G4548" s="1">
        <v>43001</v>
      </c>
      <c r="H4548">
        <v>47</v>
      </c>
      <c r="I4548" t="str">
        <f>VLOOKUP(pipeline!D4548,account,2,FALSE)</f>
        <v>technolgy</v>
      </c>
      <c r="J4548">
        <f t="shared" si="3300"/>
        <v>1980</v>
      </c>
      <c r="K4548">
        <f t="shared" si="3301"/>
        <v>7708.38</v>
      </c>
      <c r="L4548">
        <f t="shared" si="3302"/>
        <v>13756</v>
      </c>
      <c r="M4548" t="str">
        <f t="shared" si="3303"/>
        <v>United States</v>
      </c>
      <c r="N4548">
        <f t="shared" si="3304"/>
        <v>0</v>
      </c>
      <c r="O4548" t="str">
        <f t="shared" si="3305"/>
        <v>MG</v>
      </c>
      <c r="P4548">
        <f t="shared" si="3309"/>
        <v>55</v>
      </c>
      <c r="Q4548" t="str">
        <f t="shared" si="3310"/>
        <v>Celia Rouche</v>
      </c>
      <c r="R4548" t="str">
        <f t="shared" si="3311"/>
        <v>West</v>
      </c>
    </row>
    <row r="4549" spans="1:18">
      <c r="A4549" t="s">
        <v>4713</v>
      </c>
      <c r="B4549" t="s">
        <v>41</v>
      </c>
      <c r="C4549" t="s">
        <v>55</v>
      </c>
      <c r="D4549" t="s">
        <v>103</v>
      </c>
      <c r="E4549" t="s">
        <v>50</v>
      </c>
      <c r="F4549" s="1">
        <v>42980</v>
      </c>
      <c r="G4549" s="1">
        <v>43073</v>
      </c>
      <c r="H4549">
        <v>585</v>
      </c>
      <c r="I4549" t="str">
        <f>VLOOKUP(pipeline!D4549,account,2,FALSE)</f>
        <v>employment</v>
      </c>
      <c r="J4549">
        <f t="shared" ref="J4549:J4560" si="3312">VLOOKUP(D4549,account,3,FALSE)</f>
        <v>1988</v>
      </c>
      <c r="K4549">
        <f t="shared" ref="K4549:K4560" si="3313">VLOOKUP(D4549,account,4,FALSE)</f>
        <v>2059.9</v>
      </c>
      <c r="L4549">
        <f t="shared" ref="L4549:L4560" si="3314">VLOOKUP(D4549,account,5,FALSE)</f>
        <v>3644</v>
      </c>
      <c r="M4549" t="str">
        <f t="shared" ref="M4549:M4560" si="3315">VLOOKUP(D4549,account,6,FALSE)</f>
        <v>United States</v>
      </c>
      <c r="N4549">
        <f t="shared" ref="N4549:N4560" si="3316">VLOOKUP(D4549,accounts,7,FALSE)</f>
        <v>0</v>
      </c>
      <c r="O4549" t="str">
        <f t="shared" ref="O4549:O4560" si="3317">VLOOKUP(C4549,products,2,FALSE)</f>
        <v>GTX</v>
      </c>
      <c r="P4549">
        <f t="shared" ref="P4549:P4560" si="3318">VLOOKUP(C4549,products,3,FALSE)</f>
        <v>550</v>
      </c>
      <c r="Q4549" t="str">
        <f t="shared" ref="Q4549:Q4560" si="3319">VLOOKUP(B4549,sales,2,FALSE)</f>
        <v>Summer Sewald</v>
      </c>
      <c r="R4549" t="str">
        <f t="shared" ref="R4549:R4560" si="3320">VLOOKUP(B4549,sales,3,FALSE)</f>
        <v>West</v>
      </c>
    </row>
    <row r="4550" spans="1:18">
      <c r="A4550" t="s">
        <v>4714</v>
      </c>
      <c r="B4550" t="s">
        <v>19</v>
      </c>
      <c r="C4550" t="s">
        <v>56</v>
      </c>
      <c r="D4550" t="s">
        <v>97</v>
      </c>
      <c r="E4550" t="s">
        <v>50</v>
      </c>
      <c r="F4550" s="1">
        <v>42981</v>
      </c>
      <c r="G4550" s="1">
        <v>42984</v>
      </c>
      <c r="H4550">
        <v>64</v>
      </c>
      <c r="I4550" t="str">
        <f>VLOOKUP(pipeline!D4550,account,2,FALSE)</f>
        <v>medical</v>
      </c>
      <c r="J4550">
        <f t="shared" si="3312"/>
        <v>2012</v>
      </c>
      <c r="K4550">
        <f t="shared" si="3313"/>
        <v>587.34</v>
      </c>
      <c r="L4550">
        <f t="shared" si="3314"/>
        <v>1356</v>
      </c>
      <c r="M4550" t="str">
        <f t="shared" si="3315"/>
        <v>Philipines</v>
      </c>
      <c r="N4550">
        <f t="shared" si="3316"/>
        <v>0</v>
      </c>
      <c r="O4550" t="str">
        <f t="shared" si="3317"/>
        <v>MG</v>
      </c>
      <c r="P4550">
        <f t="shared" si="3318"/>
        <v>55</v>
      </c>
      <c r="Q4550" t="str">
        <f t="shared" si="3319"/>
        <v>Dustin Brinkmann</v>
      </c>
      <c r="R4550" t="str">
        <f t="shared" si="3320"/>
        <v>Central</v>
      </c>
    </row>
    <row r="4551" spans="1:18">
      <c r="A4551" t="s">
        <v>4715</v>
      </c>
      <c r="B4551" t="s">
        <v>19</v>
      </c>
      <c r="C4551" t="s">
        <v>56</v>
      </c>
      <c r="D4551" t="s">
        <v>309</v>
      </c>
      <c r="E4551" t="s">
        <v>50</v>
      </c>
      <c r="F4551" s="1">
        <v>42981</v>
      </c>
      <c r="G4551" s="1">
        <v>43060</v>
      </c>
      <c r="H4551">
        <v>58</v>
      </c>
      <c r="I4551" t="str">
        <f>VLOOKUP(pipeline!D4551,account,2,FALSE)</f>
        <v>marketing</v>
      </c>
      <c r="J4551">
        <f t="shared" si="3312"/>
        <v>1986</v>
      </c>
      <c r="K4551">
        <f t="shared" si="3313"/>
        <v>2403.58</v>
      </c>
      <c r="L4551">
        <f t="shared" si="3314"/>
        <v>8801</v>
      </c>
      <c r="M4551" t="str">
        <f t="shared" si="3315"/>
        <v>United States</v>
      </c>
      <c r="N4551">
        <f t="shared" si="3316"/>
        <v>0</v>
      </c>
      <c r="O4551" t="str">
        <f t="shared" si="3317"/>
        <v>MG</v>
      </c>
      <c r="P4551">
        <f t="shared" si="3318"/>
        <v>55</v>
      </c>
      <c r="Q4551" t="str">
        <f t="shared" si="3319"/>
        <v>Dustin Brinkmann</v>
      </c>
      <c r="R4551" t="str">
        <f t="shared" si="3320"/>
        <v>Central</v>
      </c>
    </row>
    <row r="4552" spans="1:18">
      <c r="A4552" t="s">
        <v>4716</v>
      </c>
      <c r="B4552" t="s">
        <v>34</v>
      </c>
      <c r="C4552" t="s">
        <v>55</v>
      </c>
      <c r="D4552" t="s">
        <v>245</v>
      </c>
      <c r="E4552" t="s">
        <v>50</v>
      </c>
      <c r="F4552" s="1">
        <v>42981</v>
      </c>
      <c r="G4552" s="1">
        <v>42986</v>
      </c>
      <c r="H4552">
        <v>635</v>
      </c>
      <c r="I4552" t="str">
        <f>VLOOKUP(pipeline!D4552,account,2,FALSE)</f>
        <v>retail</v>
      </c>
      <c r="J4552">
        <f t="shared" si="3312"/>
        <v>1990</v>
      </c>
      <c r="K4552">
        <f t="shared" si="3313"/>
        <v>2520.83</v>
      </c>
      <c r="L4552">
        <f t="shared" si="3314"/>
        <v>3502</v>
      </c>
      <c r="M4552" t="str">
        <f t="shared" si="3315"/>
        <v>United States</v>
      </c>
      <c r="N4552">
        <f t="shared" si="3316"/>
        <v>0</v>
      </c>
      <c r="O4552" t="str">
        <f t="shared" si="3317"/>
        <v>GTX</v>
      </c>
      <c r="P4552">
        <f t="shared" si="3318"/>
        <v>550</v>
      </c>
      <c r="Q4552" t="str">
        <f t="shared" si="3319"/>
        <v>Rocco Neubert</v>
      </c>
      <c r="R4552" t="str">
        <f t="shared" si="3320"/>
        <v>East</v>
      </c>
    </row>
    <row r="4553" spans="1:18">
      <c r="A4553" t="s">
        <v>4717</v>
      </c>
      <c r="B4553" t="s">
        <v>34</v>
      </c>
      <c r="C4553" t="s">
        <v>57</v>
      </c>
      <c r="D4553" t="s">
        <v>124</v>
      </c>
      <c r="E4553" t="s">
        <v>50</v>
      </c>
      <c r="F4553" s="1">
        <v>42981</v>
      </c>
      <c r="G4553" s="1">
        <v>43083</v>
      </c>
      <c r="H4553">
        <v>3595</v>
      </c>
      <c r="I4553" t="str">
        <f>VLOOKUP(pipeline!D4553,account,2,FALSE)</f>
        <v>entertainment</v>
      </c>
      <c r="J4553">
        <f t="shared" si="3312"/>
        <v>1989</v>
      </c>
      <c r="K4553">
        <f t="shared" si="3313"/>
        <v>3838.39</v>
      </c>
      <c r="L4553">
        <f t="shared" si="3314"/>
        <v>8274</v>
      </c>
      <c r="M4553" t="str">
        <f t="shared" si="3315"/>
        <v>United States</v>
      </c>
      <c r="N4553">
        <f t="shared" si="3316"/>
        <v>0</v>
      </c>
      <c r="O4553" t="str">
        <f t="shared" si="3317"/>
        <v>MG</v>
      </c>
      <c r="P4553">
        <f t="shared" si="3318"/>
        <v>3393</v>
      </c>
      <c r="Q4553" t="str">
        <f t="shared" si="3319"/>
        <v>Rocco Neubert</v>
      </c>
      <c r="R4553" t="str">
        <f t="shared" si="3320"/>
        <v>East</v>
      </c>
    </row>
    <row r="4554" spans="1:18">
      <c r="A4554" t="s">
        <v>4718</v>
      </c>
      <c r="B4554" t="s">
        <v>14</v>
      </c>
      <c r="C4554" t="s">
        <v>56</v>
      </c>
      <c r="D4554" t="s">
        <v>158</v>
      </c>
      <c r="E4554" t="s">
        <v>53</v>
      </c>
      <c r="F4554" s="1">
        <v>42981</v>
      </c>
      <c r="I4554" t="str">
        <f>VLOOKUP(pipeline!D4554,account,2,FALSE)</f>
        <v>finance</v>
      </c>
      <c r="J4554">
        <f t="shared" si="3312"/>
        <v>2006</v>
      </c>
      <c r="K4554">
        <f t="shared" si="3313"/>
        <v>1102.43</v>
      </c>
      <c r="L4554">
        <f t="shared" si="3314"/>
        <v>1759</v>
      </c>
      <c r="M4554" t="str">
        <f t="shared" si="3315"/>
        <v>United States</v>
      </c>
      <c r="N4554">
        <f t="shared" si="3316"/>
        <v>0</v>
      </c>
      <c r="O4554" t="str">
        <f t="shared" si="3317"/>
        <v>MG</v>
      </c>
      <c r="P4554">
        <f t="shared" si="3318"/>
        <v>55</v>
      </c>
      <c r="Q4554" t="str">
        <f t="shared" si="3319"/>
        <v>Celia Rouche</v>
      </c>
      <c r="R4554" t="str">
        <f t="shared" si="3320"/>
        <v>West</v>
      </c>
    </row>
    <row r="4555" spans="1:18">
      <c r="A4555" t="s">
        <v>4719</v>
      </c>
      <c r="B4555" t="s">
        <v>37</v>
      </c>
      <c r="C4555" t="s">
        <v>55</v>
      </c>
      <c r="D4555" t="s">
        <v>87</v>
      </c>
      <c r="E4555" t="s">
        <v>50</v>
      </c>
      <c r="F4555" s="1">
        <v>42981</v>
      </c>
      <c r="G4555" s="1">
        <v>42992</v>
      </c>
      <c r="H4555">
        <v>524</v>
      </c>
      <c r="I4555" t="str">
        <f>VLOOKUP(pipeline!D4555,account,2,FALSE)</f>
        <v>services</v>
      </c>
      <c r="J4555">
        <f t="shared" si="3312"/>
        <v>1982</v>
      </c>
      <c r="K4555">
        <f t="shared" si="3313"/>
        <v>792.46</v>
      </c>
      <c r="L4555">
        <f t="shared" si="3314"/>
        <v>1299</v>
      </c>
      <c r="M4555" t="str">
        <f t="shared" si="3315"/>
        <v>United States</v>
      </c>
      <c r="N4555">
        <f t="shared" si="3316"/>
        <v>0</v>
      </c>
      <c r="O4555" t="str">
        <f t="shared" si="3317"/>
        <v>GTX</v>
      </c>
      <c r="P4555">
        <f t="shared" si="3318"/>
        <v>550</v>
      </c>
      <c r="Q4555" t="str">
        <f t="shared" si="3319"/>
        <v>Summer Sewald</v>
      </c>
      <c r="R4555" t="str">
        <f t="shared" si="3320"/>
        <v>West</v>
      </c>
    </row>
    <row r="4556" spans="1:18">
      <c r="A4556" t="s">
        <v>4720</v>
      </c>
      <c r="B4556" t="s">
        <v>37</v>
      </c>
      <c r="C4556" t="s">
        <v>56</v>
      </c>
      <c r="D4556" t="s">
        <v>176</v>
      </c>
      <c r="E4556" t="s">
        <v>50</v>
      </c>
      <c r="F4556" s="1">
        <v>42981</v>
      </c>
      <c r="G4556" s="1">
        <v>43075</v>
      </c>
      <c r="H4556">
        <v>54</v>
      </c>
      <c r="I4556" t="str">
        <f>VLOOKUP(pipeline!D4556,account,2,FALSE)</f>
        <v>services</v>
      </c>
      <c r="J4556">
        <f t="shared" si="3312"/>
        <v>1987</v>
      </c>
      <c r="K4556">
        <f t="shared" si="3313"/>
        <v>405.59</v>
      </c>
      <c r="L4556">
        <f t="shared" si="3314"/>
        <v>1179</v>
      </c>
      <c r="M4556" t="str">
        <f t="shared" si="3315"/>
        <v>Brazil</v>
      </c>
      <c r="N4556" t="str">
        <f t="shared" si="3316"/>
        <v>Warephase</v>
      </c>
      <c r="O4556" t="str">
        <f t="shared" si="3317"/>
        <v>MG</v>
      </c>
      <c r="P4556">
        <f t="shared" si="3318"/>
        <v>55</v>
      </c>
      <c r="Q4556" t="str">
        <f t="shared" si="3319"/>
        <v>Summer Sewald</v>
      </c>
      <c r="R4556" t="str">
        <f t="shared" si="3320"/>
        <v>West</v>
      </c>
    </row>
    <row r="4557" spans="1:18">
      <c r="A4557" t="s">
        <v>4721</v>
      </c>
      <c r="B4557" t="s">
        <v>15</v>
      </c>
      <c r="C4557" t="s">
        <v>56</v>
      </c>
      <c r="D4557" t="s">
        <v>106</v>
      </c>
      <c r="E4557" t="s">
        <v>50</v>
      </c>
      <c r="F4557" s="1">
        <v>42981</v>
      </c>
      <c r="G4557" s="1">
        <v>43081</v>
      </c>
      <c r="H4557">
        <v>50</v>
      </c>
      <c r="I4557" t="str">
        <f>VLOOKUP(pipeline!D4557,account,2,FALSE)</f>
        <v>software</v>
      </c>
      <c r="J4557">
        <f t="shared" si="3312"/>
        <v>1996</v>
      </c>
      <c r="K4557">
        <f t="shared" si="3313"/>
        <v>6354.87</v>
      </c>
      <c r="L4557">
        <f t="shared" si="3314"/>
        <v>16780</v>
      </c>
      <c r="M4557" t="str">
        <f t="shared" si="3315"/>
        <v>United States</v>
      </c>
      <c r="N4557" t="str">
        <f t="shared" si="3316"/>
        <v>Bubba Gump</v>
      </c>
      <c r="O4557" t="str">
        <f t="shared" si="3317"/>
        <v>MG</v>
      </c>
      <c r="P4557">
        <f t="shared" si="3318"/>
        <v>55</v>
      </c>
      <c r="Q4557" t="str">
        <f t="shared" si="3319"/>
        <v>Celia Rouche</v>
      </c>
      <c r="R4557" t="str">
        <f t="shared" si="3320"/>
        <v>West</v>
      </c>
    </row>
    <row r="4558" spans="1:18">
      <c r="A4558" t="s">
        <v>4722</v>
      </c>
      <c r="B4558" t="s">
        <v>40</v>
      </c>
      <c r="C4558" t="s">
        <v>59</v>
      </c>
      <c r="D4558" t="s">
        <v>176</v>
      </c>
      <c r="E4558" t="s">
        <v>50</v>
      </c>
      <c r="F4558" s="1">
        <v>42981</v>
      </c>
      <c r="G4558" s="1">
        <v>42987</v>
      </c>
      <c r="H4558">
        <v>6656</v>
      </c>
      <c r="I4558" t="str">
        <f>VLOOKUP(pipeline!D4558,account,2,FALSE)</f>
        <v>services</v>
      </c>
      <c r="J4558">
        <f t="shared" si="3312"/>
        <v>1987</v>
      </c>
      <c r="K4558">
        <f t="shared" si="3313"/>
        <v>405.59</v>
      </c>
      <c r="L4558">
        <f t="shared" si="3314"/>
        <v>1179</v>
      </c>
      <c r="M4558" t="str">
        <f t="shared" si="3315"/>
        <v>Brazil</v>
      </c>
      <c r="N4558" t="str">
        <f t="shared" si="3316"/>
        <v>Warephase</v>
      </c>
      <c r="O4558" t="str">
        <f t="shared" si="3317"/>
        <v>GTX</v>
      </c>
      <c r="P4558">
        <f t="shared" si="3318"/>
        <v>5482</v>
      </c>
      <c r="Q4558" t="str">
        <f t="shared" si="3319"/>
        <v>Summer Sewald</v>
      </c>
      <c r="R4558" t="str">
        <f t="shared" si="3320"/>
        <v>West</v>
      </c>
    </row>
    <row r="4559" spans="1:18">
      <c r="A4559" t="s">
        <v>4723</v>
      </c>
      <c r="B4559" t="s">
        <v>16</v>
      </c>
      <c r="C4559" t="s">
        <v>60</v>
      </c>
      <c r="D4559" t="s">
        <v>266</v>
      </c>
      <c r="E4559" t="s">
        <v>50</v>
      </c>
      <c r="F4559" s="1">
        <v>42981</v>
      </c>
      <c r="G4559" s="1">
        <v>43049</v>
      </c>
      <c r="H4559">
        <v>26186</v>
      </c>
      <c r="I4559" t="str">
        <f>VLOOKUP(pipeline!D4559,account,2,FALSE)</f>
        <v>finance</v>
      </c>
      <c r="J4559">
        <f t="shared" si="3312"/>
        <v>1993</v>
      </c>
      <c r="K4559">
        <f t="shared" si="3313"/>
        <v>7537.24</v>
      </c>
      <c r="L4559">
        <f t="shared" si="3314"/>
        <v>20293</v>
      </c>
      <c r="M4559" t="str">
        <f t="shared" si="3315"/>
        <v>United States</v>
      </c>
      <c r="N4559">
        <f t="shared" si="3316"/>
        <v>0</v>
      </c>
      <c r="O4559" t="str">
        <f t="shared" si="3317"/>
        <v>GTK</v>
      </c>
      <c r="P4559">
        <f t="shared" si="3318"/>
        <v>26768</v>
      </c>
      <c r="Q4559" t="str">
        <f t="shared" si="3319"/>
        <v>Celia Rouche</v>
      </c>
      <c r="R4559" t="str">
        <f t="shared" si="3320"/>
        <v>West</v>
      </c>
    </row>
    <row r="4560" spans="1:18">
      <c r="A4560" t="s">
        <v>4724</v>
      </c>
      <c r="B4560" t="s">
        <v>17</v>
      </c>
      <c r="C4560" t="s">
        <v>57</v>
      </c>
      <c r="D4560" t="s">
        <v>621</v>
      </c>
      <c r="E4560" t="s">
        <v>50</v>
      </c>
      <c r="F4560" s="1">
        <v>42981</v>
      </c>
      <c r="G4560" s="1">
        <v>42992</v>
      </c>
      <c r="H4560">
        <v>4251</v>
      </c>
      <c r="I4560" t="str">
        <f>VLOOKUP(pipeline!D4560,account,2,FALSE)</f>
        <v>services</v>
      </c>
      <c r="J4560">
        <f t="shared" si="3312"/>
        <v>1991</v>
      </c>
      <c r="K4560">
        <f t="shared" si="3313"/>
        <v>1012.72</v>
      </c>
      <c r="L4560">
        <f t="shared" si="3314"/>
        <v>3492</v>
      </c>
      <c r="M4560" t="str">
        <f t="shared" si="3315"/>
        <v>Germany</v>
      </c>
      <c r="N4560">
        <f t="shared" si="3316"/>
        <v>0</v>
      </c>
      <c r="O4560" t="str">
        <f t="shared" si="3317"/>
        <v>MG</v>
      </c>
      <c r="P4560">
        <f t="shared" si="3318"/>
        <v>3393</v>
      </c>
      <c r="Q4560" t="str">
        <f t="shared" si="3319"/>
        <v>Celia Rouche</v>
      </c>
      <c r="R4560" t="str">
        <f t="shared" si="3320"/>
        <v>West</v>
      </c>
    </row>
    <row r="4561" spans="1:18">
      <c r="A4561" t="s">
        <v>4725</v>
      </c>
      <c r="B4561" t="s">
        <v>10</v>
      </c>
      <c r="C4561" t="s">
        <v>56</v>
      </c>
      <c r="D4561" t="s">
        <v>121</v>
      </c>
      <c r="E4561" t="s">
        <v>50</v>
      </c>
      <c r="F4561" s="1">
        <v>42981</v>
      </c>
      <c r="G4561" s="1">
        <v>42989</v>
      </c>
      <c r="H4561">
        <v>51</v>
      </c>
      <c r="I4561" t="str">
        <f>VLOOKUP(pipeline!D4561,account,2,FALSE)</f>
        <v>retail</v>
      </c>
      <c r="J4561">
        <f t="shared" ref="J4561:J4567" si="3321">VLOOKUP(D4561,account,3,FALSE)</f>
        <v>1995</v>
      </c>
      <c r="K4561">
        <f t="shared" ref="K4561:K4567" si="3322">VLOOKUP(D4561,account,4,FALSE)</f>
        <v>5158.71</v>
      </c>
      <c r="L4561">
        <f t="shared" ref="L4561:L4567" si="3323">VLOOKUP(D4561,account,5,FALSE)</f>
        <v>17479</v>
      </c>
      <c r="M4561" t="str">
        <f t="shared" ref="M4561:M4567" si="3324">VLOOKUP(D4561,account,6,FALSE)</f>
        <v>Japan</v>
      </c>
      <c r="N4561">
        <f t="shared" ref="N4561:N4567" si="3325">VLOOKUP(D4561,accounts,7,FALSE)</f>
        <v>0</v>
      </c>
      <c r="O4561" t="str">
        <f t="shared" ref="O4561:O4567" si="3326">VLOOKUP(C4561,products,2,FALSE)</f>
        <v>MG</v>
      </c>
      <c r="P4561">
        <f t="shared" ref="P4561:P4567" si="3327">VLOOKUP(C4561,products,3,FALSE)</f>
        <v>55</v>
      </c>
      <c r="Q4561" t="str">
        <f t="shared" ref="Q4561:Q4567" si="3328">VLOOKUP(B4561,sales,2,FALSE)</f>
        <v>Cara Losch</v>
      </c>
      <c r="R4561" t="str">
        <f t="shared" ref="R4561:R4567" si="3329">VLOOKUP(B4561,sales,3,FALSE)</f>
        <v>East</v>
      </c>
    </row>
    <row r="4562" spans="1:18">
      <c r="A4562" t="s">
        <v>4726</v>
      </c>
      <c r="B4562" t="s">
        <v>10</v>
      </c>
      <c r="C4562" t="s">
        <v>56</v>
      </c>
      <c r="D4562" t="s">
        <v>245</v>
      </c>
      <c r="E4562" t="s">
        <v>50</v>
      </c>
      <c r="F4562" s="1">
        <v>42981</v>
      </c>
      <c r="G4562" s="1">
        <v>43048</v>
      </c>
      <c r="H4562">
        <v>62</v>
      </c>
      <c r="I4562" t="str">
        <f>VLOOKUP(pipeline!D4562,account,2,FALSE)</f>
        <v>retail</v>
      </c>
      <c r="J4562">
        <f t="shared" si="3321"/>
        <v>1990</v>
      </c>
      <c r="K4562">
        <f t="shared" si="3322"/>
        <v>2520.83</v>
      </c>
      <c r="L4562">
        <f t="shared" si="3323"/>
        <v>3502</v>
      </c>
      <c r="M4562" t="str">
        <f t="shared" si="3324"/>
        <v>United States</v>
      </c>
      <c r="N4562">
        <f t="shared" si="3325"/>
        <v>0</v>
      </c>
      <c r="O4562" t="str">
        <f t="shared" si="3326"/>
        <v>MG</v>
      </c>
      <c r="P4562">
        <f t="shared" si="3327"/>
        <v>55</v>
      </c>
      <c r="Q4562" t="str">
        <f t="shared" si="3328"/>
        <v>Cara Losch</v>
      </c>
      <c r="R4562" t="str">
        <f t="shared" si="3329"/>
        <v>East</v>
      </c>
    </row>
    <row r="4563" spans="1:18">
      <c r="A4563" t="s">
        <v>4727</v>
      </c>
      <c r="B4563" t="s">
        <v>41</v>
      </c>
      <c r="C4563" t="s">
        <v>55</v>
      </c>
      <c r="D4563" t="s">
        <v>151</v>
      </c>
      <c r="E4563" t="s">
        <v>52</v>
      </c>
      <c r="F4563" s="1">
        <v>42981</v>
      </c>
      <c r="G4563" s="1">
        <v>43040</v>
      </c>
      <c r="H4563">
        <v>0</v>
      </c>
      <c r="I4563" t="str">
        <f>VLOOKUP(pipeline!D4563,account,2,FALSE)</f>
        <v>finance</v>
      </c>
      <c r="J4563">
        <f t="shared" si="3321"/>
        <v>2008</v>
      </c>
      <c r="K4563">
        <f t="shared" si="3322"/>
        <v>52.5</v>
      </c>
      <c r="L4563">
        <f t="shared" si="3323"/>
        <v>165</v>
      </c>
      <c r="M4563" t="str">
        <f t="shared" si="3324"/>
        <v>United States</v>
      </c>
      <c r="N4563">
        <f t="shared" si="3325"/>
        <v>0</v>
      </c>
      <c r="O4563" t="str">
        <f t="shared" si="3326"/>
        <v>GTX</v>
      </c>
      <c r="P4563">
        <f t="shared" si="3327"/>
        <v>550</v>
      </c>
      <c r="Q4563" t="str">
        <f t="shared" si="3328"/>
        <v>Summer Sewald</v>
      </c>
      <c r="R4563" t="str">
        <f t="shared" si="3329"/>
        <v>West</v>
      </c>
    </row>
    <row r="4564" spans="1:18">
      <c r="A4564" t="s">
        <v>4728</v>
      </c>
      <c r="B4564" t="s">
        <v>19</v>
      </c>
      <c r="C4564" t="s">
        <v>57</v>
      </c>
      <c r="D4564" t="s">
        <v>143</v>
      </c>
      <c r="E4564" t="s">
        <v>52</v>
      </c>
      <c r="F4564" s="1">
        <v>42982</v>
      </c>
      <c r="G4564" s="1">
        <v>43051</v>
      </c>
      <c r="H4564">
        <v>0</v>
      </c>
      <c r="I4564" t="str">
        <f>VLOOKUP(pipeline!D4564,account,2,FALSE)</f>
        <v>finance</v>
      </c>
      <c r="J4564">
        <f t="shared" si="3321"/>
        <v>1987</v>
      </c>
      <c r="K4564">
        <f t="shared" si="3322"/>
        <v>1698.2</v>
      </c>
      <c r="L4564">
        <f t="shared" si="3323"/>
        <v>3798</v>
      </c>
      <c r="M4564" t="str">
        <f t="shared" si="3324"/>
        <v>United States</v>
      </c>
      <c r="N4564">
        <f t="shared" si="3325"/>
        <v>0</v>
      </c>
      <c r="O4564" t="str">
        <f t="shared" si="3326"/>
        <v>MG</v>
      </c>
      <c r="P4564">
        <f t="shared" si="3327"/>
        <v>3393</v>
      </c>
      <c r="Q4564" t="str">
        <f t="shared" si="3328"/>
        <v>Dustin Brinkmann</v>
      </c>
      <c r="R4564" t="str">
        <f t="shared" si="3329"/>
        <v>Central</v>
      </c>
    </row>
    <row r="4565" spans="1:18">
      <c r="A4565" t="s">
        <v>4729</v>
      </c>
      <c r="B4565" t="s">
        <v>19</v>
      </c>
      <c r="C4565" t="s">
        <v>56</v>
      </c>
      <c r="D4565" t="s">
        <v>238</v>
      </c>
      <c r="E4565" t="s">
        <v>50</v>
      </c>
      <c r="F4565" s="1">
        <v>42982</v>
      </c>
      <c r="G4565" s="1">
        <v>43060</v>
      </c>
      <c r="H4565">
        <v>58</v>
      </c>
      <c r="I4565" t="str">
        <f>VLOOKUP(pipeline!D4565,account,2,FALSE)</f>
        <v>marketing</v>
      </c>
      <c r="J4565">
        <f t="shared" si="3321"/>
        <v>2012</v>
      </c>
      <c r="K4565">
        <f t="shared" si="3322"/>
        <v>45.39</v>
      </c>
      <c r="L4565">
        <f t="shared" si="3323"/>
        <v>100</v>
      </c>
      <c r="M4565" t="str">
        <f t="shared" si="3324"/>
        <v>United States</v>
      </c>
      <c r="N4565" t="str">
        <f t="shared" si="3325"/>
        <v>Inity</v>
      </c>
      <c r="O4565" t="str">
        <f t="shared" si="3326"/>
        <v>MG</v>
      </c>
      <c r="P4565">
        <f t="shared" si="3327"/>
        <v>55</v>
      </c>
      <c r="Q4565" t="str">
        <f t="shared" si="3328"/>
        <v>Dustin Brinkmann</v>
      </c>
      <c r="R4565" t="str">
        <f t="shared" si="3329"/>
        <v>Central</v>
      </c>
    </row>
    <row r="4566" spans="1:18">
      <c r="A4566" t="s">
        <v>4730</v>
      </c>
      <c r="B4566" t="s">
        <v>31</v>
      </c>
      <c r="C4566" t="s">
        <v>58</v>
      </c>
      <c r="D4566" t="s">
        <v>381</v>
      </c>
      <c r="E4566" t="s">
        <v>50</v>
      </c>
      <c r="F4566" s="1">
        <v>42982</v>
      </c>
      <c r="G4566" s="1">
        <v>43050</v>
      </c>
      <c r="H4566">
        <v>973</v>
      </c>
      <c r="I4566" t="str">
        <f>VLOOKUP(pipeline!D4566,account,2,FALSE)</f>
        <v>marketing</v>
      </c>
      <c r="J4566">
        <f t="shared" si="3321"/>
        <v>1999</v>
      </c>
      <c r="K4566">
        <f t="shared" si="3322"/>
        <v>1197.44</v>
      </c>
      <c r="L4566">
        <f t="shared" si="3323"/>
        <v>2570</v>
      </c>
      <c r="M4566" t="str">
        <f t="shared" si="3324"/>
        <v>United States</v>
      </c>
      <c r="N4566">
        <f t="shared" si="3325"/>
        <v>0</v>
      </c>
      <c r="O4566" t="str">
        <f t="shared" si="3326"/>
        <v>GTX</v>
      </c>
      <c r="P4566">
        <f t="shared" si="3327"/>
        <v>1096</v>
      </c>
      <c r="Q4566" t="str">
        <f t="shared" si="3328"/>
        <v>Rocco Neubert</v>
      </c>
      <c r="R4566" t="str">
        <f t="shared" si="3329"/>
        <v>East</v>
      </c>
    </row>
    <row r="4567" spans="1:18">
      <c r="A4567" t="s">
        <v>4731</v>
      </c>
      <c r="B4567" t="s">
        <v>31</v>
      </c>
      <c r="C4567" t="s">
        <v>59</v>
      </c>
      <c r="D4567" t="s">
        <v>191</v>
      </c>
      <c r="E4567" t="s">
        <v>50</v>
      </c>
      <c r="F4567" s="1">
        <v>42982</v>
      </c>
      <c r="G4567" s="1">
        <v>42991</v>
      </c>
      <c r="H4567">
        <v>4954</v>
      </c>
      <c r="I4567" t="str">
        <f>VLOOKUP(pipeline!D4567,account,2,FALSE)</f>
        <v>retail</v>
      </c>
      <c r="J4567">
        <f t="shared" si="3321"/>
        <v>2004</v>
      </c>
      <c r="K4567">
        <f t="shared" si="3322"/>
        <v>702.72</v>
      </c>
      <c r="L4567">
        <f t="shared" si="3323"/>
        <v>1831</v>
      </c>
      <c r="M4567" t="str">
        <f t="shared" si="3324"/>
        <v>United States</v>
      </c>
      <c r="N4567">
        <f t="shared" si="3325"/>
        <v>0</v>
      </c>
      <c r="O4567" t="str">
        <f t="shared" si="3326"/>
        <v>GTX</v>
      </c>
      <c r="P4567">
        <f t="shared" si="3327"/>
        <v>5482</v>
      </c>
      <c r="Q4567" t="str">
        <f t="shared" si="3328"/>
        <v>Rocco Neubert</v>
      </c>
      <c r="R4567" t="str">
        <f t="shared" si="3329"/>
        <v>East</v>
      </c>
    </row>
    <row r="4568" spans="1:18">
      <c r="A4568" t="s">
        <v>4732</v>
      </c>
      <c r="B4568" t="s">
        <v>7</v>
      </c>
      <c r="C4568" t="s">
        <v>59</v>
      </c>
      <c r="D4568" t="s">
        <v>124</v>
      </c>
      <c r="E4568" t="s">
        <v>50</v>
      </c>
      <c r="F4568" s="1">
        <v>42982</v>
      </c>
      <c r="G4568" s="1">
        <v>43095</v>
      </c>
      <c r="H4568">
        <v>4631</v>
      </c>
      <c r="I4568" t="str">
        <f>VLOOKUP(pipeline!D4568,account,2,FALSE)</f>
        <v>entertainment</v>
      </c>
      <c r="J4568">
        <f t="shared" ref="J4568:J4580" si="3330">VLOOKUP(D4568,account,3,FALSE)</f>
        <v>1989</v>
      </c>
      <c r="K4568">
        <f t="shared" ref="K4568:K4580" si="3331">VLOOKUP(D4568,account,4,FALSE)</f>
        <v>3838.39</v>
      </c>
      <c r="L4568">
        <f t="shared" ref="L4568:L4580" si="3332">VLOOKUP(D4568,account,5,FALSE)</f>
        <v>8274</v>
      </c>
      <c r="M4568" t="str">
        <f t="shared" ref="M4568:M4580" si="3333">VLOOKUP(D4568,account,6,FALSE)</f>
        <v>United States</v>
      </c>
      <c r="N4568">
        <f t="shared" ref="N4568:N4580" si="3334">VLOOKUP(D4568,accounts,7,FALSE)</f>
        <v>0</v>
      </c>
      <c r="O4568" t="str">
        <f t="shared" ref="O4568:O4580" si="3335">VLOOKUP(C4568,products,2,FALSE)</f>
        <v>GTX</v>
      </c>
      <c r="P4568">
        <f t="shared" ref="P4568:P4573" si="3336">VLOOKUP(C4568,products,3,FALSE)</f>
        <v>5482</v>
      </c>
      <c r="Q4568" t="str">
        <f t="shared" ref="Q4568:Q4573" si="3337">VLOOKUP(B4568,sales,2,FALSE)</f>
        <v>Cara Losch</v>
      </c>
      <c r="R4568" t="str">
        <f t="shared" ref="R4568:R4573" si="3338">VLOOKUP(B4568,sales,3,FALSE)</f>
        <v>East</v>
      </c>
    </row>
    <row r="4569" spans="1:18">
      <c r="A4569" t="s">
        <v>4733</v>
      </c>
      <c r="B4569" t="s">
        <v>33</v>
      </c>
      <c r="C4569" t="s">
        <v>59</v>
      </c>
      <c r="D4569" t="s">
        <v>226</v>
      </c>
      <c r="E4569" t="s">
        <v>50</v>
      </c>
      <c r="F4569" s="1">
        <v>42982</v>
      </c>
      <c r="G4569" s="1">
        <v>43040</v>
      </c>
      <c r="H4569">
        <v>5807</v>
      </c>
      <c r="I4569" t="str">
        <f>VLOOKUP(pipeline!D4569,account,2,FALSE)</f>
        <v>medical</v>
      </c>
      <c r="J4569">
        <f t="shared" si="3330"/>
        <v>2017</v>
      </c>
      <c r="K4569">
        <f t="shared" si="3331"/>
        <v>4.54</v>
      </c>
      <c r="L4569">
        <f t="shared" si="3332"/>
        <v>9</v>
      </c>
      <c r="M4569" t="str">
        <f t="shared" si="3333"/>
        <v>United States</v>
      </c>
      <c r="N4569">
        <f t="shared" si="3334"/>
        <v>0</v>
      </c>
      <c r="O4569" t="str">
        <f t="shared" si="3335"/>
        <v>GTX</v>
      </c>
      <c r="P4569">
        <f t="shared" si="3336"/>
        <v>5482</v>
      </c>
      <c r="Q4569" t="str">
        <f t="shared" si="3337"/>
        <v>Rocco Neubert</v>
      </c>
      <c r="R4569" t="str">
        <f t="shared" si="3338"/>
        <v>East</v>
      </c>
    </row>
    <row r="4570" spans="1:18">
      <c r="A4570" t="s">
        <v>4734</v>
      </c>
      <c r="B4570" t="s">
        <v>25</v>
      </c>
      <c r="C4570" t="s">
        <v>58</v>
      </c>
      <c r="D4570" t="s">
        <v>306</v>
      </c>
      <c r="E4570" t="s">
        <v>52</v>
      </c>
      <c r="F4570" s="1">
        <v>42982</v>
      </c>
      <c r="G4570" s="1">
        <v>43069</v>
      </c>
      <c r="H4570">
        <v>0</v>
      </c>
      <c r="I4570" t="str">
        <f>VLOOKUP(pipeline!D4570,account,2,FALSE)</f>
        <v>technolgy</v>
      </c>
      <c r="J4570">
        <f t="shared" si="3330"/>
        <v>1997</v>
      </c>
      <c r="K4570">
        <f t="shared" si="3331"/>
        <v>8170.38</v>
      </c>
      <c r="L4570">
        <f t="shared" si="3332"/>
        <v>16499</v>
      </c>
      <c r="M4570" t="str">
        <f t="shared" si="3333"/>
        <v>Korea</v>
      </c>
      <c r="N4570">
        <f t="shared" si="3334"/>
        <v>0</v>
      </c>
      <c r="O4570" t="str">
        <f t="shared" si="3335"/>
        <v>GTX</v>
      </c>
      <c r="P4570">
        <f t="shared" si="3336"/>
        <v>1096</v>
      </c>
      <c r="Q4570" t="str">
        <f t="shared" si="3337"/>
        <v>Melvin Marxen</v>
      </c>
      <c r="R4570" t="str">
        <f t="shared" si="3338"/>
        <v>Central</v>
      </c>
    </row>
    <row r="4571" spans="1:18">
      <c r="A4571" t="s">
        <v>4735</v>
      </c>
      <c r="B4571" t="s">
        <v>26</v>
      </c>
      <c r="C4571" t="s">
        <v>55</v>
      </c>
      <c r="D4571" t="s">
        <v>95</v>
      </c>
      <c r="E4571" t="s">
        <v>50</v>
      </c>
      <c r="F4571" s="1">
        <v>42982</v>
      </c>
      <c r="G4571" s="1">
        <v>43083</v>
      </c>
      <c r="H4571">
        <v>640</v>
      </c>
      <c r="I4571" t="str">
        <f>VLOOKUP(pipeline!D4571,account,2,FALSE)</f>
        <v>medical</v>
      </c>
      <c r="J4571">
        <f t="shared" si="3330"/>
        <v>1984</v>
      </c>
      <c r="K4571">
        <f t="shared" si="3331"/>
        <v>441.08</v>
      </c>
      <c r="L4571">
        <f t="shared" si="3332"/>
        <v>1210</v>
      </c>
      <c r="M4571" t="str">
        <f t="shared" si="3333"/>
        <v>United States</v>
      </c>
      <c r="N4571">
        <f t="shared" si="3334"/>
        <v>0</v>
      </c>
      <c r="O4571" t="str">
        <f t="shared" si="3335"/>
        <v>GTX</v>
      </c>
      <c r="P4571">
        <f t="shared" si="3336"/>
        <v>550</v>
      </c>
      <c r="Q4571" t="str">
        <f t="shared" si="3337"/>
        <v>Melvin Marxen</v>
      </c>
      <c r="R4571" t="str">
        <f t="shared" si="3338"/>
        <v>Central</v>
      </c>
    </row>
    <row r="4572" spans="1:18">
      <c r="A4572" t="s">
        <v>4736</v>
      </c>
      <c r="B4572" t="s">
        <v>26</v>
      </c>
      <c r="C4572" t="s">
        <v>57</v>
      </c>
      <c r="D4572" t="s">
        <v>145</v>
      </c>
      <c r="E4572" t="s">
        <v>50</v>
      </c>
      <c r="F4572" s="1">
        <v>42982</v>
      </c>
      <c r="G4572" s="1">
        <v>43064</v>
      </c>
      <c r="H4572">
        <v>3830</v>
      </c>
      <c r="I4572" t="str">
        <f>VLOOKUP(pipeline!D4572,account,2,FALSE)</f>
        <v>marketing</v>
      </c>
      <c r="J4572">
        <f t="shared" si="3330"/>
        <v>1985</v>
      </c>
      <c r="K4572">
        <f t="shared" si="3331"/>
        <v>375.43</v>
      </c>
      <c r="L4572">
        <f t="shared" si="3332"/>
        <v>1190</v>
      </c>
      <c r="M4572" t="str">
        <f t="shared" si="3333"/>
        <v>United States</v>
      </c>
      <c r="N4572">
        <f t="shared" si="3334"/>
        <v>0</v>
      </c>
      <c r="O4572" t="str">
        <f t="shared" si="3335"/>
        <v>MG</v>
      </c>
      <c r="P4572">
        <f t="shared" si="3336"/>
        <v>3393</v>
      </c>
      <c r="Q4572" t="str">
        <f t="shared" si="3337"/>
        <v>Melvin Marxen</v>
      </c>
      <c r="R4572" t="str">
        <f t="shared" si="3338"/>
        <v>Central</v>
      </c>
    </row>
    <row r="4573" spans="1:18">
      <c r="A4573" t="s">
        <v>4737</v>
      </c>
      <c r="B4573" t="s">
        <v>37</v>
      </c>
      <c r="C4573" t="s">
        <v>59</v>
      </c>
      <c r="D4573" t="s">
        <v>93</v>
      </c>
      <c r="E4573" t="s">
        <v>50</v>
      </c>
      <c r="F4573" s="1">
        <v>42982</v>
      </c>
      <c r="G4573" s="1">
        <v>43097</v>
      </c>
      <c r="H4573">
        <v>5285</v>
      </c>
      <c r="I4573" t="str">
        <f>VLOOKUP(pipeline!D4573,account,2,FALSE)</f>
        <v>entertainment</v>
      </c>
      <c r="J4573">
        <f t="shared" si="3330"/>
        <v>1993</v>
      </c>
      <c r="K4573">
        <f t="shared" si="3331"/>
        <v>4269.9</v>
      </c>
      <c r="L4573">
        <f t="shared" si="3332"/>
        <v>6472</v>
      </c>
      <c r="M4573" t="str">
        <f t="shared" si="3333"/>
        <v>United States</v>
      </c>
      <c r="N4573" t="str">
        <f t="shared" si="3334"/>
        <v>Massive Dynamic</v>
      </c>
      <c r="O4573" t="str">
        <f t="shared" si="3335"/>
        <v>GTX</v>
      </c>
      <c r="P4573">
        <f t="shared" si="3336"/>
        <v>5482</v>
      </c>
      <c r="Q4573" t="str">
        <f t="shared" si="3337"/>
        <v>Summer Sewald</v>
      </c>
      <c r="R4573" t="str">
        <f t="shared" si="3338"/>
        <v>West</v>
      </c>
    </row>
    <row r="4574" spans="1:18">
      <c r="A4574" t="s">
        <v>4738</v>
      </c>
      <c r="B4574" t="s">
        <v>38</v>
      </c>
      <c r="C4574" t="s">
        <v>55</v>
      </c>
      <c r="D4574" t="s">
        <v>266</v>
      </c>
      <c r="E4574" t="s">
        <v>52</v>
      </c>
      <c r="F4574" s="1">
        <v>42982</v>
      </c>
      <c r="G4574" s="1">
        <v>43057</v>
      </c>
      <c r="H4574">
        <v>0</v>
      </c>
      <c r="I4574" t="str">
        <f>VLOOKUP(pipeline!D4574,account,2,FALSE)</f>
        <v>finance</v>
      </c>
      <c r="J4574">
        <f t="shared" si="3330"/>
        <v>1993</v>
      </c>
      <c r="K4574">
        <f t="shared" si="3331"/>
        <v>7537.24</v>
      </c>
      <c r="L4574">
        <f t="shared" si="3332"/>
        <v>20293</v>
      </c>
      <c r="M4574" t="str">
        <f t="shared" si="3333"/>
        <v>United States</v>
      </c>
      <c r="N4574">
        <f t="shared" si="3334"/>
        <v>0</v>
      </c>
      <c r="O4574" t="str">
        <f t="shared" si="3335"/>
        <v>GTX</v>
      </c>
      <c r="P4574">
        <f t="shared" ref="P4574:P4580" si="3339">VLOOKUP(C4574,products,3,FALSE)</f>
        <v>550</v>
      </c>
      <c r="Q4574" t="str">
        <f t="shared" ref="Q4574:Q4580" si="3340">VLOOKUP(B4574,sales,2,FALSE)</f>
        <v>Summer Sewald</v>
      </c>
      <c r="R4574" t="str">
        <f t="shared" ref="R4574:R4580" si="3341">VLOOKUP(B4574,sales,3,FALSE)</f>
        <v>West</v>
      </c>
    </row>
    <row r="4575" spans="1:18">
      <c r="A4575" t="s">
        <v>4739</v>
      </c>
      <c r="B4575" t="s">
        <v>22</v>
      </c>
      <c r="C4575" t="s">
        <v>58</v>
      </c>
      <c r="D4575" t="s">
        <v>216</v>
      </c>
      <c r="E4575" t="s">
        <v>50</v>
      </c>
      <c r="F4575" s="1">
        <v>42982</v>
      </c>
      <c r="G4575" s="1">
        <v>43100</v>
      </c>
      <c r="H4575">
        <v>975</v>
      </c>
      <c r="I4575" t="str">
        <f>VLOOKUP(pipeline!D4575,account,2,FALSE)</f>
        <v>entertainment</v>
      </c>
      <c r="J4575">
        <f t="shared" si="3330"/>
        <v>1998</v>
      </c>
      <c r="K4575">
        <f t="shared" si="3331"/>
        <v>217.87</v>
      </c>
      <c r="L4575">
        <f t="shared" si="3332"/>
        <v>551</v>
      </c>
      <c r="M4575" t="str">
        <f t="shared" si="3333"/>
        <v>United States</v>
      </c>
      <c r="N4575">
        <f t="shared" si="3334"/>
        <v>0</v>
      </c>
      <c r="O4575" t="str">
        <f t="shared" si="3335"/>
        <v>GTX</v>
      </c>
      <c r="P4575">
        <f t="shared" si="3339"/>
        <v>1096</v>
      </c>
      <c r="Q4575" t="str">
        <f t="shared" si="3340"/>
        <v>Dustin Brinkmann</v>
      </c>
      <c r="R4575" t="str">
        <f t="shared" si="3341"/>
        <v>Central</v>
      </c>
    </row>
    <row r="4576" spans="1:18">
      <c r="A4576" t="s">
        <v>4740</v>
      </c>
      <c r="B4576" t="s">
        <v>22</v>
      </c>
      <c r="C4576" t="s">
        <v>58</v>
      </c>
      <c r="D4576" t="s">
        <v>241</v>
      </c>
      <c r="E4576" t="s">
        <v>50</v>
      </c>
      <c r="F4576" s="1">
        <v>42982</v>
      </c>
      <c r="G4576" s="1">
        <v>43082</v>
      </c>
      <c r="H4576">
        <v>847</v>
      </c>
      <c r="I4576" t="str">
        <f>VLOOKUP(pipeline!D4576,account,2,FALSE)</f>
        <v>finance</v>
      </c>
      <c r="J4576">
        <f t="shared" si="3330"/>
        <v>1991</v>
      </c>
      <c r="K4576">
        <f t="shared" si="3331"/>
        <v>2819.5</v>
      </c>
      <c r="L4576">
        <f t="shared" si="3332"/>
        <v>7227</v>
      </c>
      <c r="M4576" t="str">
        <f t="shared" si="3333"/>
        <v>United States</v>
      </c>
      <c r="N4576" t="str">
        <f t="shared" si="3334"/>
        <v>Golddex</v>
      </c>
      <c r="O4576" t="str">
        <f t="shared" si="3335"/>
        <v>GTX</v>
      </c>
      <c r="P4576">
        <f t="shared" si="3339"/>
        <v>1096</v>
      </c>
      <c r="Q4576" t="str">
        <f t="shared" si="3340"/>
        <v>Dustin Brinkmann</v>
      </c>
      <c r="R4576" t="str">
        <f t="shared" si="3341"/>
        <v>Central</v>
      </c>
    </row>
    <row r="4577" spans="1:18">
      <c r="A4577" t="s">
        <v>4741</v>
      </c>
      <c r="B4577" t="s">
        <v>29</v>
      </c>
      <c r="C4577" t="s">
        <v>57</v>
      </c>
      <c r="D4577" t="s">
        <v>170</v>
      </c>
      <c r="E4577" t="s">
        <v>50</v>
      </c>
      <c r="F4577" s="1">
        <v>42982</v>
      </c>
      <c r="G4577" s="1">
        <v>43084</v>
      </c>
      <c r="H4577">
        <v>2814</v>
      </c>
      <c r="I4577" t="str">
        <f>VLOOKUP(pipeline!D4577,account,2,FALSE)</f>
        <v>technolgy</v>
      </c>
      <c r="J4577">
        <f t="shared" si="3330"/>
        <v>1987</v>
      </c>
      <c r="K4577">
        <f t="shared" si="3331"/>
        <v>2938.67</v>
      </c>
      <c r="L4577">
        <f t="shared" si="3332"/>
        <v>8775</v>
      </c>
      <c r="M4577" t="str">
        <f t="shared" si="3333"/>
        <v>Panama</v>
      </c>
      <c r="N4577">
        <f t="shared" si="3334"/>
        <v>0</v>
      </c>
      <c r="O4577" t="str">
        <f t="shared" si="3335"/>
        <v>MG</v>
      </c>
      <c r="P4577">
        <f t="shared" si="3339"/>
        <v>3393</v>
      </c>
      <c r="Q4577" t="str">
        <f t="shared" si="3340"/>
        <v>Melvin Marxen</v>
      </c>
      <c r="R4577" t="str">
        <f t="shared" si="3341"/>
        <v>Central</v>
      </c>
    </row>
    <row r="4578" spans="1:18">
      <c r="A4578" t="s">
        <v>4742</v>
      </c>
      <c r="B4578" t="s">
        <v>16</v>
      </c>
      <c r="C4578" t="s">
        <v>57</v>
      </c>
      <c r="D4578" t="s">
        <v>194</v>
      </c>
      <c r="E4578" t="s">
        <v>50</v>
      </c>
      <c r="F4578" s="1">
        <v>42982</v>
      </c>
      <c r="G4578" s="1">
        <v>43045</v>
      </c>
      <c r="H4578">
        <v>3275</v>
      </c>
      <c r="I4578" t="str">
        <f>VLOOKUP(pipeline!D4578,account,2,FALSE)</f>
        <v>medical</v>
      </c>
      <c r="J4578">
        <f t="shared" si="3330"/>
        <v>2004</v>
      </c>
      <c r="K4578">
        <f t="shared" si="3331"/>
        <v>1618.89</v>
      </c>
      <c r="L4578">
        <f t="shared" si="3332"/>
        <v>3889</v>
      </c>
      <c r="M4578" t="str">
        <f t="shared" si="3333"/>
        <v>United States</v>
      </c>
      <c r="N4578">
        <f t="shared" si="3334"/>
        <v>0</v>
      </c>
      <c r="O4578" t="str">
        <f t="shared" si="3335"/>
        <v>MG</v>
      </c>
      <c r="P4578">
        <f t="shared" si="3339"/>
        <v>3393</v>
      </c>
      <c r="Q4578" t="str">
        <f t="shared" si="3340"/>
        <v>Celia Rouche</v>
      </c>
      <c r="R4578" t="str">
        <f t="shared" si="3341"/>
        <v>West</v>
      </c>
    </row>
    <row r="4579" spans="1:18">
      <c r="A4579" t="s">
        <v>4743</v>
      </c>
      <c r="B4579" t="s">
        <v>23</v>
      </c>
      <c r="C4579" t="s">
        <v>56</v>
      </c>
      <c r="D4579" t="s">
        <v>297</v>
      </c>
      <c r="E4579" t="s">
        <v>50</v>
      </c>
      <c r="F4579" s="1">
        <v>42982</v>
      </c>
      <c r="G4579" s="1">
        <v>43095</v>
      </c>
      <c r="H4579">
        <v>41</v>
      </c>
      <c r="I4579" t="str">
        <f>VLOOKUP(pipeline!D4579,account,2,FALSE)</f>
        <v>medical</v>
      </c>
      <c r="J4579">
        <f t="shared" si="3330"/>
        <v>1986</v>
      </c>
      <c r="K4579">
        <f t="shared" si="3331"/>
        <v>647.18</v>
      </c>
      <c r="L4579">
        <f t="shared" si="3332"/>
        <v>1185</v>
      </c>
      <c r="M4579" t="str">
        <f t="shared" si="3333"/>
        <v>Kenya</v>
      </c>
      <c r="N4579">
        <f t="shared" si="3334"/>
        <v>0</v>
      </c>
      <c r="O4579" t="str">
        <f t="shared" si="3335"/>
        <v>MG</v>
      </c>
      <c r="P4579">
        <f t="shared" si="3339"/>
        <v>55</v>
      </c>
      <c r="Q4579" t="str">
        <f t="shared" si="3340"/>
        <v>Dustin Brinkmann</v>
      </c>
      <c r="R4579" t="str">
        <f t="shared" si="3341"/>
        <v>Central</v>
      </c>
    </row>
    <row r="4580" spans="1:18">
      <c r="A4580" t="s">
        <v>4744</v>
      </c>
      <c r="B4580" t="s">
        <v>17</v>
      </c>
      <c r="C4580" t="s">
        <v>59</v>
      </c>
      <c r="D4580" t="s">
        <v>303</v>
      </c>
      <c r="E4580" t="s">
        <v>50</v>
      </c>
      <c r="F4580" s="1">
        <v>42982</v>
      </c>
      <c r="G4580" s="1">
        <v>43058</v>
      </c>
      <c r="H4580">
        <v>5185</v>
      </c>
      <c r="I4580" t="str">
        <f>VLOOKUP(pipeline!D4580,account,2,FALSE)</f>
        <v>software</v>
      </c>
      <c r="J4580">
        <f t="shared" si="3330"/>
        <v>2013</v>
      </c>
      <c r="K4580">
        <f t="shared" si="3331"/>
        <v>98.79</v>
      </c>
      <c r="L4580">
        <f t="shared" si="3332"/>
        <v>96</v>
      </c>
      <c r="M4580" t="str">
        <f t="shared" si="3333"/>
        <v>United States</v>
      </c>
      <c r="N4580" t="str">
        <f t="shared" si="3334"/>
        <v>Bubba Gump</v>
      </c>
      <c r="O4580" t="str">
        <f t="shared" si="3335"/>
        <v>GTX</v>
      </c>
      <c r="P4580">
        <f t="shared" si="3339"/>
        <v>5482</v>
      </c>
      <c r="Q4580" t="str">
        <f t="shared" si="3340"/>
        <v>Celia Rouche</v>
      </c>
      <c r="R4580" t="str">
        <f t="shared" si="3341"/>
        <v>West</v>
      </c>
    </row>
    <row r="4581" spans="1:18">
      <c r="A4581" t="s">
        <v>4745</v>
      </c>
      <c r="B4581" t="s">
        <v>10</v>
      </c>
      <c r="C4581" t="s">
        <v>56</v>
      </c>
      <c r="D4581" t="s">
        <v>138</v>
      </c>
      <c r="E4581" t="s">
        <v>50</v>
      </c>
      <c r="F4581" s="1">
        <v>42982</v>
      </c>
      <c r="G4581" s="1">
        <v>43046</v>
      </c>
      <c r="H4581">
        <v>59</v>
      </c>
      <c r="I4581" t="str">
        <f>VLOOKUP(pipeline!D4581,account,2,FALSE)</f>
        <v>marketing</v>
      </c>
      <c r="J4581">
        <f t="shared" ref="J4581:J4587" si="3342">VLOOKUP(D4581,account,3,FALSE)</f>
        <v>1984</v>
      </c>
      <c r="K4581">
        <f t="shared" ref="K4581:K4587" si="3343">VLOOKUP(D4581,account,4,FALSE)</f>
        <v>3027.46</v>
      </c>
      <c r="L4581">
        <f t="shared" ref="L4581:L4587" si="3344">VLOOKUP(D4581,account,5,FALSE)</f>
        <v>9516</v>
      </c>
      <c r="M4581" t="str">
        <f t="shared" ref="M4581:M4587" si="3345">VLOOKUP(D4581,account,6,FALSE)</f>
        <v>Jordan</v>
      </c>
      <c r="N4581">
        <f t="shared" ref="N4581:N4587" si="3346">VLOOKUP(D4581,accounts,7,FALSE)</f>
        <v>0</v>
      </c>
      <c r="O4581" t="str">
        <f t="shared" ref="O4581:O4587" si="3347">VLOOKUP(C4581,products,2,FALSE)</f>
        <v>MG</v>
      </c>
      <c r="P4581">
        <f t="shared" ref="P4581:P4588" si="3348">VLOOKUP(C4581,products,3,FALSE)</f>
        <v>55</v>
      </c>
      <c r="Q4581" t="str">
        <f t="shared" ref="Q4581:Q4588" si="3349">VLOOKUP(B4581,sales,2,FALSE)</f>
        <v>Cara Losch</v>
      </c>
      <c r="R4581" t="str">
        <f t="shared" ref="R4581:R4588" si="3350">VLOOKUP(B4581,sales,3,FALSE)</f>
        <v>East</v>
      </c>
    </row>
    <row r="4582" spans="1:18">
      <c r="A4582" t="s">
        <v>4746</v>
      </c>
      <c r="B4582" t="s">
        <v>10</v>
      </c>
      <c r="C4582" t="s">
        <v>56</v>
      </c>
      <c r="D4582" t="s">
        <v>164</v>
      </c>
      <c r="E4582" t="s">
        <v>50</v>
      </c>
      <c r="F4582" s="1">
        <v>42982</v>
      </c>
      <c r="G4582" s="1">
        <v>43077</v>
      </c>
      <c r="H4582">
        <v>54</v>
      </c>
      <c r="I4582" t="str">
        <f>VLOOKUP(pipeline!D4582,account,2,FALSE)</f>
        <v>medical</v>
      </c>
      <c r="J4582">
        <f t="shared" si="3342"/>
        <v>1994</v>
      </c>
      <c r="K4582">
        <f t="shared" si="3343"/>
        <v>2818.38</v>
      </c>
      <c r="L4582">
        <f t="shared" si="3344"/>
        <v>6290</v>
      </c>
      <c r="M4582" t="str">
        <f t="shared" si="3345"/>
        <v>United States</v>
      </c>
      <c r="N4582">
        <f t="shared" si="3346"/>
        <v>0</v>
      </c>
      <c r="O4582" t="str">
        <f t="shared" si="3347"/>
        <v>MG</v>
      </c>
      <c r="P4582">
        <f t="shared" si="3348"/>
        <v>55</v>
      </c>
      <c r="Q4582" t="str">
        <f t="shared" si="3349"/>
        <v>Cara Losch</v>
      </c>
      <c r="R4582" t="str">
        <f t="shared" si="3350"/>
        <v>East</v>
      </c>
    </row>
    <row r="4583" spans="1:18">
      <c r="A4583" t="s">
        <v>4747</v>
      </c>
      <c r="B4583" t="s">
        <v>7</v>
      </c>
      <c r="C4583" t="s">
        <v>58</v>
      </c>
      <c r="D4583" t="s">
        <v>463</v>
      </c>
      <c r="E4583" t="s">
        <v>50</v>
      </c>
      <c r="F4583" s="1">
        <v>42983</v>
      </c>
      <c r="G4583" s="1">
        <v>43056</v>
      </c>
      <c r="H4583">
        <v>1076</v>
      </c>
      <c r="I4583" t="str">
        <f>VLOOKUP(pipeline!D4583,account,2,FALSE)</f>
        <v>technolgy</v>
      </c>
      <c r="J4583">
        <f t="shared" si="3342"/>
        <v>2011</v>
      </c>
      <c r="K4583">
        <f t="shared" si="3343"/>
        <v>527.11</v>
      </c>
      <c r="L4583">
        <f t="shared" si="3344"/>
        <v>1428</v>
      </c>
      <c r="M4583" t="str">
        <f t="shared" si="3345"/>
        <v>United States</v>
      </c>
      <c r="N4583" t="str">
        <f t="shared" si="3346"/>
        <v>Acme Corporation</v>
      </c>
      <c r="O4583" t="str">
        <f t="shared" si="3347"/>
        <v>GTX</v>
      </c>
      <c r="P4583">
        <f t="shared" si="3348"/>
        <v>1096</v>
      </c>
      <c r="Q4583" t="str">
        <f t="shared" si="3349"/>
        <v>Cara Losch</v>
      </c>
      <c r="R4583" t="str">
        <f t="shared" si="3350"/>
        <v>East</v>
      </c>
    </row>
    <row r="4584" spans="1:18">
      <c r="A4584" t="s">
        <v>4748</v>
      </c>
      <c r="B4584" t="s">
        <v>33</v>
      </c>
      <c r="C4584" t="s">
        <v>55</v>
      </c>
      <c r="D4584" t="s">
        <v>223</v>
      </c>
      <c r="E4584" t="s">
        <v>50</v>
      </c>
      <c r="F4584" s="1">
        <v>42983</v>
      </c>
      <c r="G4584" s="1">
        <v>43059</v>
      </c>
      <c r="H4584">
        <v>490</v>
      </c>
      <c r="I4584" t="str">
        <f>VLOOKUP(pipeline!D4584,account,2,FALSE)</f>
        <v>retail</v>
      </c>
      <c r="J4584">
        <f t="shared" si="3342"/>
        <v>2003</v>
      </c>
      <c r="K4584">
        <f t="shared" si="3343"/>
        <v>1419.98</v>
      </c>
      <c r="L4584">
        <f t="shared" si="3344"/>
        <v>4018</v>
      </c>
      <c r="M4584" t="str">
        <f t="shared" si="3345"/>
        <v>United States</v>
      </c>
      <c r="N4584">
        <f t="shared" si="3346"/>
        <v>0</v>
      </c>
      <c r="O4584" t="str">
        <f t="shared" si="3347"/>
        <v>GTX</v>
      </c>
      <c r="P4584">
        <f t="shared" si="3348"/>
        <v>550</v>
      </c>
      <c r="Q4584" t="str">
        <f t="shared" si="3349"/>
        <v>Rocco Neubert</v>
      </c>
      <c r="R4584" t="str">
        <f t="shared" si="3350"/>
        <v>East</v>
      </c>
    </row>
    <row r="4585" spans="1:18">
      <c r="A4585" t="s">
        <v>4749</v>
      </c>
      <c r="B4585" t="s">
        <v>25</v>
      </c>
      <c r="C4585" t="s">
        <v>59</v>
      </c>
      <c r="D4585" t="s">
        <v>129</v>
      </c>
      <c r="E4585" t="s">
        <v>52</v>
      </c>
      <c r="F4585" s="1">
        <v>42983</v>
      </c>
      <c r="G4585" s="1">
        <v>43063</v>
      </c>
      <c r="H4585">
        <v>0</v>
      </c>
      <c r="I4585" t="str">
        <f>VLOOKUP(pipeline!D4585,account,2,FALSE)</f>
        <v>marketing</v>
      </c>
      <c r="J4585">
        <f t="shared" si="3342"/>
        <v>1995</v>
      </c>
      <c r="K4585">
        <f t="shared" si="3343"/>
        <v>2173.98</v>
      </c>
      <c r="L4585">
        <f t="shared" si="3344"/>
        <v>2928</v>
      </c>
      <c r="M4585" t="str">
        <f t="shared" si="3345"/>
        <v>United States</v>
      </c>
      <c r="N4585" t="str">
        <f t="shared" si="3346"/>
        <v>Inity</v>
      </c>
      <c r="O4585" t="str">
        <f t="shared" si="3347"/>
        <v>GTX</v>
      </c>
      <c r="P4585">
        <f t="shared" si="3348"/>
        <v>5482</v>
      </c>
      <c r="Q4585" t="str">
        <f t="shared" si="3349"/>
        <v>Melvin Marxen</v>
      </c>
      <c r="R4585" t="str">
        <f t="shared" si="3350"/>
        <v>Central</v>
      </c>
    </row>
    <row r="4586" spans="1:18">
      <c r="A4586" t="s">
        <v>4750</v>
      </c>
      <c r="B4586" t="s">
        <v>26</v>
      </c>
      <c r="C4586" t="s">
        <v>56</v>
      </c>
      <c r="D4586" t="s">
        <v>297</v>
      </c>
      <c r="E4586" t="s">
        <v>52</v>
      </c>
      <c r="F4586" s="1">
        <v>42983</v>
      </c>
      <c r="G4586" s="1">
        <v>43079</v>
      </c>
      <c r="H4586">
        <v>0</v>
      </c>
      <c r="I4586" t="str">
        <f>VLOOKUP(pipeline!D4586,account,2,FALSE)</f>
        <v>medical</v>
      </c>
      <c r="J4586">
        <f t="shared" si="3342"/>
        <v>1986</v>
      </c>
      <c r="K4586">
        <f t="shared" si="3343"/>
        <v>647.18</v>
      </c>
      <c r="L4586">
        <f t="shared" si="3344"/>
        <v>1185</v>
      </c>
      <c r="M4586" t="str">
        <f t="shared" si="3345"/>
        <v>Kenya</v>
      </c>
      <c r="N4586">
        <f t="shared" si="3346"/>
        <v>0</v>
      </c>
      <c r="O4586" t="str">
        <f t="shared" si="3347"/>
        <v>MG</v>
      </c>
      <c r="P4586">
        <f t="shared" si="3348"/>
        <v>55</v>
      </c>
      <c r="Q4586" t="str">
        <f t="shared" si="3349"/>
        <v>Melvin Marxen</v>
      </c>
      <c r="R4586" t="str">
        <f t="shared" si="3350"/>
        <v>Central</v>
      </c>
    </row>
    <row r="4587" spans="1:18">
      <c r="A4587" t="s">
        <v>4751</v>
      </c>
      <c r="B4587" t="s">
        <v>14</v>
      </c>
      <c r="C4587" t="s">
        <v>59</v>
      </c>
      <c r="D4587" t="s">
        <v>145</v>
      </c>
      <c r="E4587" t="s">
        <v>53</v>
      </c>
      <c r="F4587" s="1">
        <v>42983</v>
      </c>
      <c r="I4587" t="str">
        <f>VLOOKUP(pipeline!D4587,account,2,FALSE)</f>
        <v>marketing</v>
      </c>
      <c r="J4587">
        <f t="shared" si="3342"/>
        <v>1985</v>
      </c>
      <c r="K4587">
        <f t="shared" si="3343"/>
        <v>375.43</v>
      </c>
      <c r="L4587">
        <f t="shared" si="3344"/>
        <v>1190</v>
      </c>
      <c r="M4587" t="str">
        <f t="shared" si="3345"/>
        <v>United States</v>
      </c>
      <c r="N4587">
        <f t="shared" si="3346"/>
        <v>0</v>
      </c>
      <c r="O4587" t="str">
        <f t="shared" si="3347"/>
        <v>GTX</v>
      </c>
      <c r="P4587">
        <f t="shared" si="3348"/>
        <v>5482</v>
      </c>
      <c r="Q4587" t="str">
        <f t="shared" si="3349"/>
        <v>Celia Rouche</v>
      </c>
      <c r="R4587" t="str">
        <f t="shared" si="3350"/>
        <v>West</v>
      </c>
    </row>
    <row r="4588" spans="1:18">
      <c r="A4588" t="s">
        <v>4752</v>
      </c>
      <c r="B4588" t="s">
        <v>39</v>
      </c>
      <c r="C4588" t="s">
        <v>55</v>
      </c>
      <c r="D4588" t="s">
        <v>210</v>
      </c>
      <c r="E4588" t="s">
        <v>52</v>
      </c>
      <c r="F4588" s="1">
        <v>42983</v>
      </c>
      <c r="G4588" s="1">
        <v>43052</v>
      </c>
      <c r="H4588">
        <v>0</v>
      </c>
      <c r="I4588" t="str">
        <f>VLOOKUP(pipeline!D4588,account,2,FALSE)</f>
        <v>technolgy</v>
      </c>
      <c r="J4588">
        <f t="shared" ref="J4588:J4599" si="3351">VLOOKUP(D4588,account,3,FALSE)</f>
        <v>1980</v>
      </c>
      <c r="K4588">
        <f t="shared" ref="K4588:K4599" si="3352">VLOOKUP(D4588,account,4,FALSE)</f>
        <v>7708.38</v>
      </c>
      <c r="L4588">
        <f t="shared" ref="L4588:L4599" si="3353">VLOOKUP(D4588,account,5,FALSE)</f>
        <v>13756</v>
      </c>
      <c r="M4588" t="str">
        <f t="shared" ref="M4588:M4599" si="3354">VLOOKUP(D4588,account,6,FALSE)</f>
        <v>United States</v>
      </c>
      <c r="N4588">
        <f t="shared" ref="N4588:N4599" si="3355">VLOOKUP(D4588,accounts,7,FALSE)</f>
        <v>0</v>
      </c>
      <c r="O4588" t="str">
        <f t="shared" ref="O4588:O4599" si="3356">VLOOKUP(C4588,products,2,FALSE)</f>
        <v>GTX</v>
      </c>
      <c r="P4588">
        <f t="shared" si="3348"/>
        <v>550</v>
      </c>
      <c r="Q4588" t="str">
        <f t="shared" si="3349"/>
        <v>Summer Sewald</v>
      </c>
      <c r="R4588" t="str">
        <f t="shared" si="3350"/>
        <v>West</v>
      </c>
    </row>
    <row r="4589" spans="1:18">
      <c r="A4589" t="s">
        <v>4753</v>
      </c>
      <c r="B4589" t="s">
        <v>15</v>
      </c>
      <c r="C4589" t="s">
        <v>58</v>
      </c>
      <c r="D4589" t="s">
        <v>306</v>
      </c>
      <c r="E4589" t="s">
        <v>52</v>
      </c>
      <c r="F4589" s="1">
        <v>42983</v>
      </c>
      <c r="G4589" s="1">
        <v>43045</v>
      </c>
      <c r="H4589">
        <v>0</v>
      </c>
      <c r="I4589" t="str">
        <f>VLOOKUP(pipeline!D4589,account,2,FALSE)</f>
        <v>technolgy</v>
      </c>
      <c r="J4589">
        <f t="shared" si="3351"/>
        <v>1997</v>
      </c>
      <c r="K4589">
        <f t="shared" si="3352"/>
        <v>8170.38</v>
      </c>
      <c r="L4589">
        <f t="shared" si="3353"/>
        <v>16499</v>
      </c>
      <c r="M4589" t="str">
        <f t="shared" si="3354"/>
        <v>Korea</v>
      </c>
      <c r="N4589">
        <f t="shared" si="3355"/>
        <v>0</v>
      </c>
      <c r="O4589" t="str">
        <f t="shared" si="3356"/>
        <v>GTX</v>
      </c>
      <c r="P4589">
        <f t="shared" ref="P4589:P4599" si="3357">VLOOKUP(C4589,products,3,FALSE)</f>
        <v>1096</v>
      </c>
      <c r="Q4589" t="str">
        <f t="shared" ref="Q4589:Q4599" si="3358">VLOOKUP(B4589,sales,2,FALSE)</f>
        <v>Celia Rouche</v>
      </c>
      <c r="R4589" t="str">
        <f t="shared" ref="R4589:R4599" si="3359">VLOOKUP(B4589,sales,3,FALSE)</f>
        <v>West</v>
      </c>
    </row>
    <row r="4590" spans="1:18">
      <c r="A4590" t="s">
        <v>4754</v>
      </c>
      <c r="B4590" t="s">
        <v>40</v>
      </c>
      <c r="C4590" t="s">
        <v>55</v>
      </c>
      <c r="D4590" t="s">
        <v>180</v>
      </c>
      <c r="E4590" t="s">
        <v>53</v>
      </c>
      <c r="F4590" s="1">
        <v>42983</v>
      </c>
      <c r="I4590" t="str">
        <f>VLOOKUP(pipeline!D4590,account,2,FALSE)</f>
        <v>medical</v>
      </c>
      <c r="J4590">
        <f t="shared" si="3351"/>
        <v>1991</v>
      </c>
      <c r="K4590">
        <f t="shared" si="3352"/>
        <v>326.82</v>
      </c>
      <c r="L4590">
        <f t="shared" si="3353"/>
        <v>1016</v>
      </c>
      <c r="M4590" t="str">
        <f t="shared" si="3354"/>
        <v>United States</v>
      </c>
      <c r="N4590">
        <f t="shared" si="3355"/>
        <v>0</v>
      </c>
      <c r="O4590" t="str">
        <f t="shared" si="3356"/>
        <v>GTX</v>
      </c>
      <c r="P4590">
        <f t="shared" si="3357"/>
        <v>550</v>
      </c>
      <c r="Q4590" t="str">
        <f t="shared" si="3358"/>
        <v>Summer Sewald</v>
      </c>
      <c r="R4590" t="str">
        <f t="shared" si="3359"/>
        <v>West</v>
      </c>
    </row>
    <row r="4591" spans="1:18">
      <c r="A4591" t="s">
        <v>4755</v>
      </c>
      <c r="B4591" t="s">
        <v>29</v>
      </c>
      <c r="C4591" t="s">
        <v>58</v>
      </c>
      <c r="D4591" t="s">
        <v>155</v>
      </c>
      <c r="E4591" t="s">
        <v>52</v>
      </c>
      <c r="F4591" s="1">
        <v>42983</v>
      </c>
      <c r="G4591" s="1">
        <v>43065</v>
      </c>
      <c r="H4591">
        <v>0</v>
      </c>
      <c r="I4591" t="str">
        <f>VLOOKUP(pipeline!D4591,account,2,FALSE)</f>
        <v>technolgy</v>
      </c>
      <c r="J4591">
        <f t="shared" si="3351"/>
        <v>1983</v>
      </c>
      <c r="K4591">
        <f t="shared" si="3352"/>
        <v>1008.06</v>
      </c>
      <c r="L4591">
        <f t="shared" si="3353"/>
        <v>1238</v>
      </c>
      <c r="M4591" t="str">
        <f t="shared" si="3354"/>
        <v>United States</v>
      </c>
      <c r="N4591">
        <f t="shared" si="3355"/>
        <v>0</v>
      </c>
      <c r="O4591" t="str">
        <f t="shared" si="3356"/>
        <v>GTX</v>
      </c>
      <c r="P4591">
        <f t="shared" si="3357"/>
        <v>1096</v>
      </c>
      <c r="Q4591" t="str">
        <f t="shared" si="3358"/>
        <v>Melvin Marxen</v>
      </c>
      <c r="R4591" t="str">
        <f t="shared" si="3359"/>
        <v>Central</v>
      </c>
    </row>
    <row r="4592" spans="1:18">
      <c r="A4592" t="s">
        <v>4756</v>
      </c>
      <c r="B4592" t="s">
        <v>29</v>
      </c>
      <c r="C4592" t="s">
        <v>58</v>
      </c>
      <c r="D4592" t="s">
        <v>208</v>
      </c>
      <c r="E4592" t="s">
        <v>50</v>
      </c>
      <c r="F4592" s="1">
        <v>42983</v>
      </c>
      <c r="G4592" s="1">
        <v>42994</v>
      </c>
      <c r="H4592">
        <v>1166</v>
      </c>
      <c r="I4592" t="str">
        <f>VLOOKUP(pipeline!D4592,account,2,FALSE)</f>
        <v>software</v>
      </c>
      <c r="J4592">
        <f t="shared" si="3351"/>
        <v>1982</v>
      </c>
      <c r="K4592">
        <f t="shared" si="3352"/>
        <v>4618</v>
      </c>
      <c r="L4592">
        <f t="shared" si="3353"/>
        <v>10083</v>
      </c>
      <c r="M4592" t="str">
        <f t="shared" si="3354"/>
        <v>United States</v>
      </c>
      <c r="N4592">
        <f t="shared" si="3355"/>
        <v>0</v>
      </c>
      <c r="O4592" t="str">
        <f t="shared" si="3356"/>
        <v>GTX</v>
      </c>
      <c r="P4592">
        <f t="shared" si="3357"/>
        <v>1096</v>
      </c>
      <c r="Q4592" t="str">
        <f t="shared" si="3358"/>
        <v>Melvin Marxen</v>
      </c>
      <c r="R4592" t="str">
        <f t="shared" si="3359"/>
        <v>Central</v>
      </c>
    </row>
    <row r="4593" spans="1:18">
      <c r="A4593" t="s">
        <v>4757</v>
      </c>
      <c r="B4593" t="s">
        <v>16</v>
      </c>
      <c r="C4593" t="s">
        <v>56</v>
      </c>
      <c r="D4593" t="s">
        <v>176</v>
      </c>
      <c r="E4593" t="s">
        <v>52</v>
      </c>
      <c r="F4593" s="1">
        <v>42983</v>
      </c>
      <c r="G4593" s="1">
        <v>42992</v>
      </c>
      <c r="H4593">
        <v>0</v>
      </c>
      <c r="I4593" t="str">
        <f>VLOOKUP(pipeline!D4593,account,2,FALSE)</f>
        <v>services</v>
      </c>
      <c r="J4593">
        <f t="shared" si="3351"/>
        <v>1987</v>
      </c>
      <c r="K4593">
        <f t="shared" si="3352"/>
        <v>405.59</v>
      </c>
      <c r="L4593">
        <f t="shared" si="3353"/>
        <v>1179</v>
      </c>
      <c r="M4593" t="str">
        <f t="shared" si="3354"/>
        <v>Brazil</v>
      </c>
      <c r="N4593" t="str">
        <f t="shared" si="3355"/>
        <v>Warephase</v>
      </c>
      <c r="O4593" t="str">
        <f t="shared" si="3356"/>
        <v>MG</v>
      </c>
      <c r="P4593">
        <f t="shared" si="3357"/>
        <v>55</v>
      </c>
      <c r="Q4593" t="str">
        <f t="shared" si="3358"/>
        <v>Celia Rouche</v>
      </c>
      <c r="R4593" t="str">
        <f t="shared" si="3359"/>
        <v>West</v>
      </c>
    </row>
    <row r="4594" spans="1:18">
      <c r="A4594" t="s">
        <v>4758</v>
      </c>
      <c r="B4594" t="s">
        <v>23</v>
      </c>
      <c r="C4594" t="s">
        <v>56</v>
      </c>
      <c r="D4594" t="s">
        <v>145</v>
      </c>
      <c r="E4594" t="s">
        <v>52</v>
      </c>
      <c r="F4594" s="1">
        <v>42983</v>
      </c>
      <c r="G4594" s="1">
        <v>42993</v>
      </c>
      <c r="H4594">
        <v>0</v>
      </c>
      <c r="I4594" t="str">
        <f>VLOOKUP(pipeline!D4594,account,2,FALSE)</f>
        <v>marketing</v>
      </c>
      <c r="J4594">
        <f t="shared" si="3351"/>
        <v>1985</v>
      </c>
      <c r="K4594">
        <f t="shared" si="3352"/>
        <v>375.43</v>
      </c>
      <c r="L4594">
        <f t="shared" si="3353"/>
        <v>1190</v>
      </c>
      <c r="M4594" t="str">
        <f t="shared" si="3354"/>
        <v>United States</v>
      </c>
      <c r="N4594">
        <f t="shared" si="3355"/>
        <v>0</v>
      </c>
      <c r="O4594" t="str">
        <f t="shared" si="3356"/>
        <v>MG</v>
      </c>
      <c r="P4594">
        <f t="shared" si="3357"/>
        <v>55</v>
      </c>
      <c r="Q4594" t="str">
        <f t="shared" si="3358"/>
        <v>Dustin Brinkmann</v>
      </c>
      <c r="R4594" t="str">
        <f t="shared" si="3359"/>
        <v>Central</v>
      </c>
    </row>
    <row r="4595" spans="1:18">
      <c r="A4595" t="s">
        <v>4759</v>
      </c>
      <c r="B4595" t="s">
        <v>23</v>
      </c>
      <c r="C4595" t="s">
        <v>56</v>
      </c>
      <c r="D4595" t="s">
        <v>170</v>
      </c>
      <c r="E4595" t="s">
        <v>52</v>
      </c>
      <c r="F4595" s="1">
        <v>42983</v>
      </c>
      <c r="G4595" s="1">
        <v>43065</v>
      </c>
      <c r="H4595">
        <v>0</v>
      </c>
      <c r="I4595" t="str">
        <f>VLOOKUP(pipeline!D4595,account,2,FALSE)</f>
        <v>technolgy</v>
      </c>
      <c r="J4595">
        <f t="shared" si="3351"/>
        <v>1987</v>
      </c>
      <c r="K4595">
        <f t="shared" si="3352"/>
        <v>2938.67</v>
      </c>
      <c r="L4595">
        <f t="shared" si="3353"/>
        <v>8775</v>
      </c>
      <c r="M4595" t="str">
        <f t="shared" si="3354"/>
        <v>Panama</v>
      </c>
      <c r="N4595">
        <f t="shared" si="3355"/>
        <v>0</v>
      </c>
      <c r="O4595" t="str">
        <f t="shared" si="3356"/>
        <v>MG</v>
      </c>
      <c r="P4595">
        <f t="shared" si="3357"/>
        <v>55</v>
      </c>
      <c r="Q4595" t="str">
        <f t="shared" si="3358"/>
        <v>Dustin Brinkmann</v>
      </c>
      <c r="R4595" t="str">
        <f t="shared" si="3359"/>
        <v>Central</v>
      </c>
    </row>
    <row r="4596" spans="1:18">
      <c r="A4596" t="s">
        <v>4760</v>
      </c>
      <c r="B4596" t="s">
        <v>17</v>
      </c>
      <c r="C4596" t="s">
        <v>55</v>
      </c>
      <c r="D4596" t="s">
        <v>194</v>
      </c>
      <c r="E4596" t="s">
        <v>50</v>
      </c>
      <c r="F4596" s="1">
        <v>42983</v>
      </c>
      <c r="G4596" s="1">
        <v>43073</v>
      </c>
      <c r="H4596">
        <v>491</v>
      </c>
      <c r="I4596" t="str">
        <f>VLOOKUP(pipeline!D4596,account,2,FALSE)</f>
        <v>medical</v>
      </c>
      <c r="J4596">
        <f t="shared" si="3351"/>
        <v>2004</v>
      </c>
      <c r="K4596">
        <f t="shared" si="3352"/>
        <v>1618.89</v>
      </c>
      <c r="L4596">
        <f t="shared" si="3353"/>
        <v>3889</v>
      </c>
      <c r="M4596" t="str">
        <f t="shared" si="3354"/>
        <v>United States</v>
      </c>
      <c r="N4596">
        <f t="shared" si="3355"/>
        <v>0</v>
      </c>
      <c r="O4596" t="str">
        <f t="shared" si="3356"/>
        <v>GTX</v>
      </c>
      <c r="P4596">
        <f t="shared" si="3357"/>
        <v>550</v>
      </c>
      <c r="Q4596" t="str">
        <f t="shared" si="3358"/>
        <v>Celia Rouche</v>
      </c>
      <c r="R4596" t="str">
        <f t="shared" si="3359"/>
        <v>West</v>
      </c>
    </row>
    <row r="4597" spans="1:18">
      <c r="A4597" t="s">
        <v>4761</v>
      </c>
      <c r="B4597" t="s">
        <v>17</v>
      </c>
      <c r="C4597" t="s">
        <v>59</v>
      </c>
      <c r="D4597" t="s">
        <v>134</v>
      </c>
      <c r="E4597" t="s">
        <v>50</v>
      </c>
      <c r="F4597" s="1">
        <v>42983</v>
      </c>
      <c r="G4597" s="1">
        <v>43046</v>
      </c>
      <c r="H4597">
        <v>5532</v>
      </c>
      <c r="I4597" t="str">
        <f>VLOOKUP(pipeline!D4597,account,2,FALSE)</f>
        <v>services</v>
      </c>
      <c r="J4597">
        <f t="shared" si="3351"/>
        <v>2003</v>
      </c>
      <c r="K4597">
        <f t="shared" si="3352"/>
        <v>692.19</v>
      </c>
      <c r="L4597">
        <f t="shared" si="3353"/>
        <v>1922</v>
      </c>
      <c r="M4597" t="str">
        <f t="shared" si="3354"/>
        <v>United States</v>
      </c>
      <c r="N4597">
        <f t="shared" si="3355"/>
        <v>0</v>
      </c>
      <c r="O4597" t="str">
        <f t="shared" si="3356"/>
        <v>GTX</v>
      </c>
      <c r="P4597">
        <f t="shared" si="3357"/>
        <v>5482</v>
      </c>
      <c r="Q4597" t="str">
        <f t="shared" si="3358"/>
        <v>Celia Rouche</v>
      </c>
      <c r="R4597" t="str">
        <f t="shared" si="3359"/>
        <v>West</v>
      </c>
    </row>
    <row r="4598" spans="1:18">
      <c r="A4598" t="s">
        <v>4762</v>
      </c>
      <c r="B4598" t="s">
        <v>17</v>
      </c>
      <c r="C4598" t="s">
        <v>57</v>
      </c>
      <c r="D4598" t="s">
        <v>316</v>
      </c>
      <c r="E4598" t="s">
        <v>50</v>
      </c>
      <c r="F4598" s="1">
        <v>42983</v>
      </c>
      <c r="G4598" s="1">
        <v>43053</v>
      </c>
      <c r="H4598">
        <v>3930</v>
      </c>
      <c r="I4598" t="str">
        <f>VLOOKUP(pipeline!D4598,account,2,FALSE)</f>
        <v>retail</v>
      </c>
      <c r="J4598">
        <f t="shared" si="3351"/>
        <v>2009</v>
      </c>
      <c r="K4598">
        <f t="shared" si="3352"/>
        <v>497.11</v>
      </c>
      <c r="L4598">
        <f t="shared" si="3353"/>
        <v>1588</v>
      </c>
      <c r="M4598" t="str">
        <f t="shared" si="3354"/>
        <v>United States</v>
      </c>
      <c r="N4598">
        <f t="shared" si="3355"/>
        <v>0</v>
      </c>
      <c r="O4598" t="str">
        <f t="shared" si="3356"/>
        <v>MG</v>
      </c>
      <c r="P4598">
        <f t="shared" si="3357"/>
        <v>3393</v>
      </c>
      <c r="Q4598" t="str">
        <f t="shared" si="3358"/>
        <v>Celia Rouche</v>
      </c>
      <c r="R4598" t="str">
        <f t="shared" si="3359"/>
        <v>West</v>
      </c>
    </row>
    <row r="4599" spans="1:18">
      <c r="A4599" t="s">
        <v>4763</v>
      </c>
      <c r="B4599" t="s">
        <v>17</v>
      </c>
      <c r="C4599" t="s">
        <v>57</v>
      </c>
      <c r="D4599" t="s">
        <v>282</v>
      </c>
      <c r="E4599" t="s">
        <v>50</v>
      </c>
      <c r="F4599" s="1">
        <v>42983</v>
      </c>
      <c r="G4599" s="1">
        <v>43060</v>
      </c>
      <c r="H4599">
        <v>2689</v>
      </c>
      <c r="I4599" t="str">
        <f>VLOOKUP(pipeline!D4599,account,2,FALSE)</f>
        <v>medical</v>
      </c>
      <c r="J4599">
        <f t="shared" si="3351"/>
        <v>1985</v>
      </c>
      <c r="K4599">
        <f t="shared" si="3352"/>
        <v>2741.37</v>
      </c>
      <c r="L4599">
        <f t="shared" si="3353"/>
        <v>9226</v>
      </c>
      <c r="M4599" t="str">
        <f t="shared" si="3354"/>
        <v>United States</v>
      </c>
      <c r="N4599">
        <f t="shared" si="3355"/>
        <v>0</v>
      </c>
      <c r="O4599" t="str">
        <f t="shared" si="3356"/>
        <v>MG</v>
      </c>
      <c r="P4599">
        <f t="shared" si="3357"/>
        <v>3393</v>
      </c>
      <c r="Q4599" t="str">
        <f t="shared" si="3358"/>
        <v>Celia Rouche</v>
      </c>
      <c r="R4599" t="str">
        <f t="shared" si="3359"/>
        <v>West</v>
      </c>
    </row>
    <row r="4600" spans="1:18">
      <c r="A4600" t="s">
        <v>4764</v>
      </c>
      <c r="B4600" t="s">
        <v>32</v>
      </c>
      <c r="C4600" t="s">
        <v>58</v>
      </c>
      <c r="D4600" t="s">
        <v>189</v>
      </c>
      <c r="E4600" t="s">
        <v>53</v>
      </c>
      <c r="F4600" s="1">
        <v>42984</v>
      </c>
      <c r="I4600" t="str">
        <f>VLOOKUP(pipeline!D4600,account,2,FALSE)</f>
        <v>employment</v>
      </c>
      <c r="J4600">
        <f>VLOOKUP(D4600,account,3,FALSE)</f>
        <v>1997</v>
      </c>
      <c r="K4600">
        <f>VLOOKUP(D4600,account,4,FALSE)</f>
        <v>882.12</v>
      </c>
      <c r="L4600">
        <f>VLOOKUP(D4600,account,5,FALSE)</f>
        <v>2769</v>
      </c>
      <c r="M4600" t="str">
        <f>VLOOKUP(D4600,account,6,FALSE)</f>
        <v>United States</v>
      </c>
      <c r="N4600">
        <f>VLOOKUP(D4600,accounts,7,FALSE)</f>
        <v>0</v>
      </c>
      <c r="O4600" t="str">
        <f>VLOOKUP(C4600,products,2,FALSE)</f>
        <v>GTX</v>
      </c>
      <c r="P4600">
        <f t="shared" ref="P4600:P4606" si="3360">VLOOKUP(C4600,products,3,FALSE)</f>
        <v>1096</v>
      </c>
      <c r="Q4600" t="str">
        <f t="shared" ref="Q4600:Q4606" si="3361">VLOOKUP(B4600,sales,2,FALSE)</f>
        <v>Rocco Neubert</v>
      </c>
      <c r="R4600" t="str">
        <f t="shared" ref="R4600:R4606" si="3362">VLOOKUP(B4600,sales,3,FALSE)</f>
        <v>East</v>
      </c>
    </row>
    <row r="4601" spans="1:18">
      <c r="A4601" t="s">
        <v>4765</v>
      </c>
      <c r="B4601" t="s">
        <v>25</v>
      </c>
      <c r="C4601" t="s">
        <v>56</v>
      </c>
      <c r="D4601" t="s">
        <v>85</v>
      </c>
      <c r="E4601" t="s">
        <v>50</v>
      </c>
      <c r="F4601" s="1">
        <v>42984</v>
      </c>
      <c r="G4601" s="1">
        <v>42991</v>
      </c>
      <c r="H4601">
        <v>48</v>
      </c>
      <c r="I4601" t="str">
        <f>VLOOKUP(pipeline!D4601,account,2,FALSE)</f>
        <v>software</v>
      </c>
      <c r="J4601">
        <f t="shared" ref="J4601:J4606" si="3363">VLOOKUP(D4601,account,3,FALSE)</f>
        <v>1998</v>
      </c>
      <c r="K4601">
        <f t="shared" ref="K4601:K4606" si="3364">VLOOKUP(D4601,account,4,FALSE)</f>
        <v>2714.9</v>
      </c>
      <c r="L4601">
        <f t="shared" ref="L4601:L4606" si="3365">VLOOKUP(D4601,account,5,FALSE)</f>
        <v>2641</v>
      </c>
      <c r="M4601" t="str">
        <f t="shared" ref="M4601:M4606" si="3366">VLOOKUP(D4601,account,6,FALSE)</f>
        <v>United States</v>
      </c>
      <c r="N4601" t="str">
        <f t="shared" ref="N4601:N4606" si="3367">VLOOKUP(D4601,accounts,7,FALSE)</f>
        <v>Acme Corporation</v>
      </c>
      <c r="O4601" t="str">
        <f t="shared" ref="O4601:O4606" si="3368">VLOOKUP(C4601,products,2,FALSE)</f>
        <v>MG</v>
      </c>
      <c r="P4601">
        <f t="shared" si="3360"/>
        <v>55</v>
      </c>
      <c r="Q4601" t="str">
        <f t="shared" si="3361"/>
        <v>Melvin Marxen</v>
      </c>
      <c r="R4601" t="str">
        <f t="shared" si="3362"/>
        <v>Central</v>
      </c>
    </row>
    <row r="4602" spans="1:18">
      <c r="A4602" t="s">
        <v>4766</v>
      </c>
      <c r="B4602" t="s">
        <v>34</v>
      </c>
      <c r="C4602" t="s">
        <v>57</v>
      </c>
      <c r="D4602" t="s">
        <v>124</v>
      </c>
      <c r="E4602" t="s">
        <v>50</v>
      </c>
      <c r="F4602" s="1">
        <v>42984</v>
      </c>
      <c r="G4602" s="1">
        <v>42998</v>
      </c>
      <c r="H4602">
        <v>3206</v>
      </c>
      <c r="I4602" t="str">
        <f>VLOOKUP(pipeline!D4602,account,2,FALSE)</f>
        <v>entertainment</v>
      </c>
      <c r="J4602">
        <f t="shared" si="3363"/>
        <v>1989</v>
      </c>
      <c r="K4602">
        <f t="shared" si="3364"/>
        <v>3838.39</v>
      </c>
      <c r="L4602">
        <f t="shared" si="3365"/>
        <v>8274</v>
      </c>
      <c r="M4602" t="str">
        <f t="shared" si="3366"/>
        <v>United States</v>
      </c>
      <c r="N4602">
        <f t="shared" si="3367"/>
        <v>0</v>
      </c>
      <c r="O4602" t="str">
        <f t="shared" si="3368"/>
        <v>MG</v>
      </c>
      <c r="P4602">
        <f t="shared" si="3360"/>
        <v>3393</v>
      </c>
      <c r="Q4602" t="str">
        <f t="shared" si="3361"/>
        <v>Rocco Neubert</v>
      </c>
      <c r="R4602" t="str">
        <f t="shared" si="3362"/>
        <v>East</v>
      </c>
    </row>
    <row r="4603" spans="1:18">
      <c r="A4603" t="s">
        <v>4767</v>
      </c>
      <c r="B4603" t="s">
        <v>13</v>
      </c>
      <c r="C4603" t="s">
        <v>56</v>
      </c>
      <c r="D4603" t="s">
        <v>282</v>
      </c>
      <c r="E4603" t="s">
        <v>50</v>
      </c>
      <c r="F4603" s="1">
        <v>42984</v>
      </c>
      <c r="G4603" s="1">
        <v>43068</v>
      </c>
      <c r="H4603">
        <v>61</v>
      </c>
      <c r="I4603" t="str">
        <f>VLOOKUP(pipeline!D4603,account,2,FALSE)</f>
        <v>medical</v>
      </c>
      <c r="J4603">
        <f t="shared" si="3363"/>
        <v>1985</v>
      </c>
      <c r="K4603">
        <f t="shared" si="3364"/>
        <v>2741.37</v>
      </c>
      <c r="L4603">
        <f t="shared" si="3365"/>
        <v>9226</v>
      </c>
      <c r="M4603" t="str">
        <f t="shared" si="3366"/>
        <v>United States</v>
      </c>
      <c r="N4603">
        <f t="shared" si="3367"/>
        <v>0</v>
      </c>
      <c r="O4603" t="str">
        <f t="shared" si="3368"/>
        <v>MG</v>
      </c>
      <c r="P4603">
        <f t="shared" si="3360"/>
        <v>55</v>
      </c>
      <c r="Q4603" t="str">
        <f t="shared" si="3361"/>
        <v>Celia Rouche</v>
      </c>
      <c r="R4603" t="str">
        <f t="shared" si="3362"/>
        <v>West</v>
      </c>
    </row>
    <row r="4604" spans="1:18">
      <c r="A4604" t="s">
        <v>4768</v>
      </c>
      <c r="B4604" t="s">
        <v>8</v>
      </c>
      <c r="C4604" t="s">
        <v>58</v>
      </c>
      <c r="D4604" t="s">
        <v>132</v>
      </c>
      <c r="E4604" t="s">
        <v>52</v>
      </c>
      <c r="F4604" s="1">
        <v>42984</v>
      </c>
      <c r="G4604" s="1">
        <v>43073</v>
      </c>
      <c r="H4604">
        <v>0</v>
      </c>
      <c r="I4604" t="str">
        <f>VLOOKUP(pipeline!D4604,account,2,FALSE)</f>
        <v>technolgy</v>
      </c>
      <c r="J4604">
        <f t="shared" si="3363"/>
        <v>1996</v>
      </c>
      <c r="K4604">
        <f t="shared" si="3364"/>
        <v>1100.04</v>
      </c>
      <c r="L4604">
        <f t="shared" si="3365"/>
        <v>2822</v>
      </c>
      <c r="M4604" t="str">
        <f t="shared" si="3366"/>
        <v>United States</v>
      </c>
      <c r="N4604">
        <f t="shared" si="3367"/>
        <v>0</v>
      </c>
      <c r="O4604" t="str">
        <f t="shared" si="3368"/>
        <v>GTX</v>
      </c>
      <c r="P4604">
        <f t="shared" si="3360"/>
        <v>1096</v>
      </c>
      <c r="Q4604" t="str">
        <f t="shared" si="3361"/>
        <v>Cara Losch</v>
      </c>
      <c r="R4604" t="str">
        <f t="shared" si="3362"/>
        <v>East</v>
      </c>
    </row>
    <row r="4605" spans="1:18">
      <c r="A4605" t="s">
        <v>4769</v>
      </c>
      <c r="B4605" t="s">
        <v>27</v>
      </c>
      <c r="C4605" t="s">
        <v>55</v>
      </c>
      <c r="D4605" t="s">
        <v>198</v>
      </c>
      <c r="E4605" t="s">
        <v>52</v>
      </c>
      <c r="F4605" s="1">
        <v>42984</v>
      </c>
      <c r="G4605" s="1">
        <v>43058</v>
      </c>
      <c r="H4605">
        <v>0</v>
      </c>
      <c r="I4605" t="str">
        <f>VLOOKUP(pipeline!D4605,account,2,FALSE)</f>
        <v>employment</v>
      </c>
      <c r="J4605">
        <f t="shared" si="3363"/>
        <v>1997</v>
      </c>
      <c r="K4605">
        <f t="shared" si="3364"/>
        <v>291.27</v>
      </c>
      <c r="L4605">
        <f t="shared" si="3365"/>
        <v>586</v>
      </c>
      <c r="M4605" t="str">
        <f t="shared" si="3366"/>
        <v>United States</v>
      </c>
      <c r="N4605">
        <f t="shared" si="3367"/>
        <v>0</v>
      </c>
      <c r="O4605" t="str">
        <f t="shared" si="3368"/>
        <v>GTX</v>
      </c>
      <c r="P4605">
        <f t="shared" si="3360"/>
        <v>550</v>
      </c>
      <c r="Q4605" t="str">
        <f t="shared" si="3361"/>
        <v>Melvin Marxen</v>
      </c>
      <c r="R4605" t="str">
        <f t="shared" si="3362"/>
        <v>Central</v>
      </c>
    </row>
    <row r="4606" spans="1:18">
      <c r="A4606" t="s">
        <v>4770</v>
      </c>
      <c r="B4606" t="s">
        <v>27</v>
      </c>
      <c r="C4606" t="s">
        <v>55</v>
      </c>
      <c r="D4606" t="s">
        <v>442</v>
      </c>
      <c r="E4606" t="s">
        <v>50</v>
      </c>
      <c r="F4606" s="1">
        <v>42984</v>
      </c>
      <c r="G4606" s="1">
        <v>43046</v>
      </c>
      <c r="H4606">
        <v>532</v>
      </c>
      <c r="I4606" t="str">
        <f>VLOOKUP(pipeline!D4606,account,2,FALSE)</f>
        <v>retail</v>
      </c>
      <c r="J4606">
        <f t="shared" si="3363"/>
        <v>1988</v>
      </c>
      <c r="K4606">
        <f t="shared" si="3364"/>
        <v>1376.8</v>
      </c>
      <c r="L4606">
        <f t="shared" si="3365"/>
        <v>1165</v>
      </c>
      <c r="M4606" t="str">
        <f t="shared" si="3366"/>
        <v>Belgium</v>
      </c>
      <c r="N4606">
        <f t="shared" si="3367"/>
        <v>0</v>
      </c>
      <c r="O4606" t="str">
        <f t="shared" si="3368"/>
        <v>GTX</v>
      </c>
      <c r="P4606">
        <f t="shared" si="3360"/>
        <v>550</v>
      </c>
      <c r="Q4606" t="str">
        <f t="shared" si="3361"/>
        <v>Melvin Marxen</v>
      </c>
      <c r="R4606" t="str">
        <f t="shared" si="3362"/>
        <v>Central</v>
      </c>
    </row>
    <row r="4607" spans="1:18">
      <c r="A4607" t="s">
        <v>4771</v>
      </c>
      <c r="B4607" t="s">
        <v>38</v>
      </c>
      <c r="C4607" t="s">
        <v>56</v>
      </c>
      <c r="D4607" t="s">
        <v>194</v>
      </c>
      <c r="E4607" t="s">
        <v>50</v>
      </c>
      <c r="F4607" s="1">
        <v>42984</v>
      </c>
      <c r="G4607" s="1">
        <v>42993</v>
      </c>
      <c r="H4607">
        <v>56</v>
      </c>
      <c r="I4607" t="str">
        <f>VLOOKUP(pipeline!D4607,account,2,FALSE)</f>
        <v>medical</v>
      </c>
      <c r="J4607">
        <f t="shared" ref="J4607:J4612" si="3369">VLOOKUP(D4607,account,3,FALSE)</f>
        <v>2004</v>
      </c>
      <c r="K4607">
        <f t="shared" ref="K4607:K4612" si="3370">VLOOKUP(D4607,account,4,FALSE)</f>
        <v>1618.89</v>
      </c>
      <c r="L4607">
        <f t="shared" ref="L4607:L4612" si="3371">VLOOKUP(D4607,account,5,FALSE)</f>
        <v>3889</v>
      </c>
      <c r="M4607" t="str">
        <f t="shared" ref="M4607:M4612" si="3372">VLOOKUP(D4607,account,6,FALSE)</f>
        <v>United States</v>
      </c>
      <c r="N4607">
        <f t="shared" ref="N4607:N4612" si="3373">VLOOKUP(D4607,accounts,7,FALSE)</f>
        <v>0</v>
      </c>
      <c r="O4607" t="str">
        <f t="shared" ref="O4607:O4612" si="3374">VLOOKUP(C4607,products,2,FALSE)</f>
        <v>MG</v>
      </c>
      <c r="P4607">
        <f t="shared" ref="P4607:P4612" si="3375">VLOOKUP(C4607,products,3,FALSE)</f>
        <v>55</v>
      </c>
      <c r="Q4607" t="str">
        <f t="shared" ref="Q4607:Q4612" si="3376">VLOOKUP(B4607,sales,2,FALSE)</f>
        <v>Summer Sewald</v>
      </c>
      <c r="R4607" t="str">
        <f t="shared" ref="R4607:R4612" si="3377">VLOOKUP(B4607,sales,3,FALSE)</f>
        <v>West</v>
      </c>
    </row>
    <row r="4608" spans="1:18">
      <c r="A4608" t="s">
        <v>4772</v>
      </c>
      <c r="B4608" t="s">
        <v>39</v>
      </c>
      <c r="C4608" t="s">
        <v>55</v>
      </c>
      <c r="D4608" t="s">
        <v>463</v>
      </c>
      <c r="E4608" t="s">
        <v>53</v>
      </c>
      <c r="F4608" s="1">
        <v>42984</v>
      </c>
      <c r="I4608" t="str">
        <f>VLOOKUP(pipeline!D4608,account,2,FALSE)</f>
        <v>technolgy</v>
      </c>
      <c r="J4608">
        <f t="shared" si="3369"/>
        <v>2011</v>
      </c>
      <c r="K4608">
        <f t="shared" si="3370"/>
        <v>527.11</v>
      </c>
      <c r="L4608">
        <f t="shared" si="3371"/>
        <v>1428</v>
      </c>
      <c r="M4608" t="str">
        <f t="shared" si="3372"/>
        <v>United States</v>
      </c>
      <c r="N4608" t="str">
        <f t="shared" si="3373"/>
        <v>Acme Corporation</v>
      </c>
      <c r="O4608" t="str">
        <f t="shared" si="3374"/>
        <v>GTX</v>
      </c>
      <c r="P4608">
        <f t="shared" si="3375"/>
        <v>550</v>
      </c>
      <c r="Q4608" t="str">
        <f t="shared" si="3376"/>
        <v>Summer Sewald</v>
      </c>
      <c r="R4608" t="str">
        <f t="shared" si="3377"/>
        <v>West</v>
      </c>
    </row>
    <row r="4609" spans="1:18">
      <c r="A4609" t="s">
        <v>4773</v>
      </c>
      <c r="B4609" t="s">
        <v>15</v>
      </c>
      <c r="C4609" t="s">
        <v>58</v>
      </c>
      <c r="D4609" t="s">
        <v>106</v>
      </c>
      <c r="E4609" t="s">
        <v>50</v>
      </c>
      <c r="F4609" s="1">
        <v>42984</v>
      </c>
      <c r="G4609" s="1">
        <v>43078</v>
      </c>
      <c r="H4609">
        <v>1182</v>
      </c>
      <c r="I4609" t="str">
        <f>VLOOKUP(pipeline!D4609,account,2,FALSE)</f>
        <v>software</v>
      </c>
      <c r="J4609">
        <f t="shared" si="3369"/>
        <v>1996</v>
      </c>
      <c r="K4609">
        <f t="shared" si="3370"/>
        <v>6354.87</v>
      </c>
      <c r="L4609">
        <f t="shared" si="3371"/>
        <v>16780</v>
      </c>
      <c r="M4609" t="str">
        <f t="shared" si="3372"/>
        <v>United States</v>
      </c>
      <c r="N4609" t="str">
        <f t="shared" si="3373"/>
        <v>Bubba Gump</v>
      </c>
      <c r="O4609" t="str">
        <f t="shared" si="3374"/>
        <v>GTX</v>
      </c>
      <c r="P4609">
        <f t="shared" si="3375"/>
        <v>1096</v>
      </c>
      <c r="Q4609" t="str">
        <f t="shared" si="3376"/>
        <v>Celia Rouche</v>
      </c>
      <c r="R4609" t="str">
        <f t="shared" si="3377"/>
        <v>West</v>
      </c>
    </row>
    <row r="4610" spans="1:18">
      <c r="A4610" t="s">
        <v>4774</v>
      </c>
      <c r="B4610" t="s">
        <v>28</v>
      </c>
      <c r="C4610" t="s">
        <v>59</v>
      </c>
      <c r="D4610" t="s">
        <v>241</v>
      </c>
      <c r="E4610" t="s">
        <v>50</v>
      </c>
      <c r="F4610" s="1">
        <v>42984</v>
      </c>
      <c r="G4610" s="1">
        <v>43089</v>
      </c>
      <c r="H4610">
        <v>5788</v>
      </c>
      <c r="I4610" t="str">
        <f>VLOOKUP(pipeline!D4610,account,2,FALSE)</f>
        <v>finance</v>
      </c>
      <c r="J4610">
        <f t="shared" si="3369"/>
        <v>1991</v>
      </c>
      <c r="K4610">
        <f t="shared" si="3370"/>
        <v>2819.5</v>
      </c>
      <c r="L4610">
        <f t="shared" si="3371"/>
        <v>7227</v>
      </c>
      <c r="M4610" t="str">
        <f t="shared" si="3372"/>
        <v>United States</v>
      </c>
      <c r="N4610" t="str">
        <f t="shared" si="3373"/>
        <v>Golddex</v>
      </c>
      <c r="O4610" t="str">
        <f t="shared" si="3374"/>
        <v>GTX</v>
      </c>
      <c r="P4610">
        <f t="shared" si="3375"/>
        <v>5482</v>
      </c>
      <c r="Q4610" t="str">
        <f t="shared" si="3376"/>
        <v>Melvin Marxen</v>
      </c>
      <c r="R4610" t="str">
        <f t="shared" si="3377"/>
        <v>Central</v>
      </c>
    </row>
    <row r="4611" spans="1:18">
      <c r="A4611" t="s">
        <v>4775</v>
      </c>
      <c r="B4611" t="s">
        <v>23</v>
      </c>
      <c r="C4611" t="s">
        <v>56</v>
      </c>
      <c r="D4611" t="s">
        <v>442</v>
      </c>
      <c r="E4611" t="s">
        <v>52</v>
      </c>
      <c r="F4611" s="1">
        <v>42984</v>
      </c>
      <c r="G4611" s="1">
        <v>42991</v>
      </c>
      <c r="H4611">
        <v>0</v>
      </c>
      <c r="I4611" t="str">
        <f>VLOOKUP(pipeline!D4611,account,2,FALSE)</f>
        <v>retail</v>
      </c>
      <c r="J4611">
        <f t="shared" si="3369"/>
        <v>1988</v>
      </c>
      <c r="K4611">
        <f t="shared" si="3370"/>
        <v>1376.8</v>
      </c>
      <c r="L4611">
        <f t="shared" si="3371"/>
        <v>1165</v>
      </c>
      <c r="M4611" t="str">
        <f t="shared" si="3372"/>
        <v>Belgium</v>
      </c>
      <c r="N4611">
        <f t="shared" si="3373"/>
        <v>0</v>
      </c>
      <c r="O4611" t="str">
        <f t="shared" si="3374"/>
        <v>MG</v>
      </c>
      <c r="P4611">
        <f t="shared" si="3375"/>
        <v>55</v>
      </c>
      <c r="Q4611" t="str">
        <f t="shared" si="3376"/>
        <v>Dustin Brinkmann</v>
      </c>
      <c r="R4611" t="str">
        <f t="shared" si="3377"/>
        <v>Central</v>
      </c>
    </row>
    <row r="4612" spans="1:18">
      <c r="A4612" t="s">
        <v>4776</v>
      </c>
      <c r="B4612" t="s">
        <v>23</v>
      </c>
      <c r="C4612" t="s">
        <v>56</v>
      </c>
      <c r="D4612" t="s">
        <v>82</v>
      </c>
      <c r="E4612" t="s">
        <v>50</v>
      </c>
      <c r="F4612" s="1">
        <v>42984</v>
      </c>
      <c r="G4612" s="1">
        <v>42990</v>
      </c>
      <c r="H4612">
        <v>61</v>
      </c>
      <c r="I4612" t="str">
        <f>VLOOKUP(pipeline!D4612,account,2,FALSE)</f>
        <v>retail</v>
      </c>
      <c r="J4612">
        <f t="shared" si="3369"/>
        <v>2001</v>
      </c>
      <c r="K4612">
        <f t="shared" si="3370"/>
        <v>718.62</v>
      </c>
      <c r="L4612">
        <f t="shared" si="3371"/>
        <v>2448</v>
      </c>
      <c r="M4612" t="str">
        <f t="shared" si="3372"/>
        <v>United States</v>
      </c>
      <c r="N4612">
        <f t="shared" si="3373"/>
        <v>0</v>
      </c>
      <c r="O4612" t="str">
        <f t="shared" si="3374"/>
        <v>MG</v>
      </c>
      <c r="P4612">
        <f t="shared" si="3375"/>
        <v>55</v>
      </c>
      <c r="Q4612" t="str">
        <f t="shared" si="3376"/>
        <v>Dustin Brinkmann</v>
      </c>
      <c r="R4612" t="str">
        <f t="shared" si="3377"/>
        <v>Central</v>
      </c>
    </row>
    <row r="4613" spans="1:18">
      <c r="A4613" t="s">
        <v>4777</v>
      </c>
      <c r="B4613" t="s">
        <v>11</v>
      </c>
      <c r="C4613" t="s">
        <v>58</v>
      </c>
      <c r="D4613" t="s">
        <v>294</v>
      </c>
      <c r="E4613" t="s">
        <v>50</v>
      </c>
      <c r="F4613" s="1">
        <v>42984</v>
      </c>
      <c r="G4613" s="1">
        <v>43075</v>
      </c>
      <c r="H4613">
        <v>1144</v>
      </c>
      <c r="I4613" t="str">
        <f>VLOOKUP(pipeline!D4613,account,2,FALSE)</f>
        <v>retail</v>
      </c>
      <c r="J4613">
        <f>VLOOKUP(D4613,account,3,FALSE)</f>
        <v>2010</v>
      </c>
      <c r="K4613">
        <f>VLOOKUP(D4613,account,4,FALSE)</f>
        <v>71.12</v>
      </c>
      <c r="L4613">
        <f>VLOOKUP(D4613,account,5,FALSE)</f>
        <v>144</v>
      </c>
      <c r="M4613" t="str">
        <f>VLOOKUP(D4613,account,6,FALSE)</f>
        <v>United States</v>
      </c>
      <c r="N4613">
        <f>VLOOKUP(D4613,accounts,7,FALSE)</f>
        <v>0</v>
      </c>
      <c r="O4613" t="str">
        <f>VLOOKUP(C4613,products,2,FALSE)</f>
        <v>GTX</v>
      </c>
      <c r="P4613">
        <f t="shared" ref="P4613:P4623" si="3378">VLOOKUP(C4613,products,3,FALSE)</f>
        <v>1096</v>
      </c>
      <c r="Q4613" t="str">
        <f t="shared" ref="Q4613:Q4623" si="3379">VLOOKUP(B4613,sales,2,FALSE)</f>
        <v>Cara Losch</v>
      </c>
      <c r="R4613" t="str">
        <f t="shared" ref="R4613:R4623" si="3380">VLOOKUP(B4613,sales,3,FALSE)</f>
        <v>East</v>
      </c>
    </row>
    <row r="4614" spans="1:18">
      <c r="A4614" t="s">
        <v>4778</v>
      </c>
      <c r="B4614" t="s">
        <v>41</v>
      </c>
      <c r="C4614" t="s">
        <v>56</v>
      </c>
      <c r="D4614" t="s">
        <v>371</v>
      </c>
      <c r="E4614" t="s">
        <v>53</v>
      </c>
      <c r="F4614" s="1">
        <v>42984</v>
      </c>
      <c r="I4614" t="str">
        <f>VLOOKUP(pipeline!D4614,account,2,FALSE)</f>
        <v>retail</v>
      </c>
      <c r="J4614">
        <f>VLOOKUP(D4614,account,3,FALSE)</f>
        <v>2003</v>
      </c>
      <c r="K4614">
        <f>VLOOKUP(D4614,account,4,FALSE)</f>
        <v>223.8</v>
      </c>
      <c r="L4614">
        <f>VLOOKUP(D4614,account,5,FALSE)</f>
        <v>299</v>
      </c>
      <c r="M4614" t="str">
        <f>VLOOKUP(D4614,account,6,FALSE)</f>
        <v>United States</v>
      </c>
      <c r="N4614">
        <f>VLOOKUP(D4614,accounts,7,FALSE)</f>
        <v>0</v>
      </c>
      <c r="O4614" t="str">
        <f>VLOOKUP(C4614,products,2,FALSE)</f>
        <v>MG</v>
      </c>
      <c r="P4614">
        <f t="shared" si="3378"/>
        <v>55</v>
      </c>
      <c r="Q4614" t="str">
        <f t="shared" si="3379"/>
        <v>Summer Sewald</v>
      </c>
      <c r="R4614" t="str">
        <f t="shared" si="3380"/>
        <v>West</v>
      </c>
    </row>
    <row r="4615" spans="1:18">
      <c r="A4615" t="s">
        <v>4779</v>
      </c>
      <c r="B4615" t="s">
        <v>19</v>
      </c>
      <c r="C4615" t="s">
        <v>56</v>
      </c>
      <c r="D4615" t="s">
        <v>198</v>
      </c>
      <c r="E4615" t="s">
        <v>52</v>
      </c>
      <c r="F4615" s="1">
        <v>42985</v>
      </c>
      <c r="G4615" s="1">
        <v>43057</v>
      </c>
      <c r="H4615">
        <v>0</v>
      </c>
      <c r="I4615" t="str">
        <f>VLOOKUP(pipeline!D4615,account,2,FALSE)</f>
        <v>employment</v>
      </c>
      <c r="J4615">
        <f>VLOOKUP(D4615,account,3,FALSE)</f>
        <v>1997</v>
      </c>
      <c r="K4615">
        <f>VLOOKUP(D4615,account,4,FALSE)</f>
        <v>291.27</v>
      </c>
      <c r="L4615">
        <f>VLOOKUP(D4615,account,5,FALSE)</f>
        <v>586</v>
      </c>
      <c r="M4615" t="str">
        <f>VLOOKUP(D4615,account,6,FALSE)</f>
        <v>United States</v>
      </c>
      <c r="N4615">
        <f>VLOOKUP(D4615,accounts,7,FALSE)</f>
        <v>0</v>
      </c>
      <c r="O4615" t="str">
        <f>VLOOKUP(C4615,products,2,FALSE)</f>
        <v>MG</v>
      </c>
      <c r="P4615">
        <f t="shared" si="3378"/>
        <v>55</v>
      </c>
      <c r="Q4615" t="str">
        <f t="shared" si="3379"/>
        <v>Dustin Brinkmann</v>
      </c>
      <c r="R4615" t="str">
        <f t="shared" si="3380"/>
        <v>Central</v>
      </c>
    </row>
    <row r="4616" spans="1:18">
      <c r="A4616" t="s">
        <v>4780</v>
      </c>
      <c r="B4616" t="s">
        <v>19</v>
      </c>
      <c r="C4616" t="s">
        <v>58</v>
      </c>
      <c r="D4616" t="s">
        <v>89</v>
      </c>
      <c r="E4616" t="s">
        <v>50</v>
      </c>
      <c r="F4616" s="1">
        <v>42985</v>
      </c>
      <c r="G4616" s="1">
        <v>43081</v>
      </c>
      <c r="H4616">
        <v>1249</v>
      </c>
      <c r="I4616" t="str">
        <f>VLOOKUP(pipeline!D4616,account,2,FALSE)</f>
        <v>medical</v>
      </c>
      <c r="J4616">
        <f>VLOOKUP(D4616,account,3,FALSE)</f>
        <v>1992</v>
      </c>
      <c r="K4616">
        <f>VLOOKUP(D4616,account,4,FALSE)</f>
        <v>3922.42</v>
      </c>
      <c r="L4616">
        <f>VLOOKUP(D4616,account,5,FALSE)</f>
        <v>6837</v>
      </c>
      <c r="M4616" t="str">
        <f>VLOOKUP(D4616,account,6,FALSE)</f>
        <v>United States</v>
      </c>
      <c r="N4616">
        <f>VLOOKUP(D4616,accounts,7,FALSE)</f>
        <v>0</v>
      </c>
      <c r="O4616" t="str">
        <f>VLOOKUP(C4616,products,2,FALSE)</f>
        <v>GTX</v>
      </c>
      <c r="P4616">
        <f t="shared" si="3378"/>
        <v>1096</v>
      </c>
      <c r="Q4616" t="str">
        <f t="shared" si="3379"/>
        <v>Dustin Brinkmann</v>
      </c>
      <c r="R4616" t="str">
        <f t="shared" si="3380"/>
        <v>Central</v>
      </c>
    </row>
    <row r="4617" spans="1:18">
      <c r="A4617" t="s">
        <v>4781</v>
      </c>
      <c r="B4617" t="s">
        <v>31</v>
      </c>
      <c r="C4617" t="s">
        <v>58</v>
      </c>
      <c r="D4617" t="s">
        <v>318</v>
      </c>
      <c r="E4617" t="s">
        <v>50</v>
      </c>
      <c r="F4617" s="1">
        <v>42985</v>
      </c>
      <c r="G4617" s="1">
        <v>43072</v>
      </c>
      <c r="H4617">
        <v>1106</v>
      </c>
      <c r="I4617" t="str">
        <f>VLOOKUP(pipeline!D4617,account,2,FALSE)</f>
        <v>retail</v>
      </c>
      <c r="J4617">
        <f t="shared" ref="J4617:J4647" si="3381">VLOOKUP(D4617,account,3,FALSE)</f>
        <v>2000</v>
      </c>
      <c r="K4617">
        <f t="shared" ref="K4617:K4647" si="3382">VLOOKUP(D4617,account,4,FALSE)</f>
        <v>167.89</v>
      </c>
      <c r="L4617">
        <f t="shared" ref="L4617:L4647" si="3383">VLOOKUP(D4617,account,5,FALSE)</f>
        <v>493</v>
      </c>
      <c r="M4617" t="str">
        <f t="shared" ref="M4617:M4647" si="3384">VLOOKUP(D4617,account,6,FALSE)</f>
        <v>Romania</v>
      </c>
      <c r="N4617">
        <f t="shared" ref="N4617:N4647" si="3385">VLOOKUP(D4617,accounts,7,FALSE)</f>
        <v>0</v>
      </c>
      <c r="O4617" t="str">
        <f t="shared" ref="O4617:O4647" si="3386">VLOOKUP(C4617,products,2,FALSE)</f>
        <v>GTX</v>
      </c>
      <c r="P4617">
        <f t="shared" si="3378"/>
        <v>1096</v>
      </c>
      <c r="Q4617" t="str">
        <f t="shared" si="3379"/>
        <v>Rocco Neubert</v>
      </c>
      <c r="R4617" t="str">
        <f t="shared" si="3380"/>
        <v>East</v>
      </c>
    </row>
    <row r="4618" spans="1:18">
      <c r="A4618" t="s">
        <v>4782</v>
      </c>
      <c r="B4618" t="s">
        <v>32</v>
      </c>
      <c r="C4618" t="s">
        <v>58</v>
      </c>
      <c r="D4618" t="s">
        <v>203</v>
      </c>
      <c r="E4618" t="s">
        <v>50</v>
      </c>
      <c r="F4618" s="1">
        <v>42985</v>
      </c>
      <c r="G4618" s="1">
        <v>43057</v>
      </c>
      <c r="H4618">
        <v>1251</v>
      </c>
      <c r="I4618" t="str">
        <f>VLOOKUP(pipeline!D4618,account,2,FALSE)</f>
        <v>software</v>
      </c>
      <c r="J4618">
        <f t="shared" si="3381"/>
        <v>2002</v>
      </c>
      <c r="K4618">
        <f t="shared" si="3382"/>
        <v>987.39</v>
      </c>
      <c r="L4618">
        <f t="shared" si="3383"/>
        <v>2253</v>
      </c>
      <c r="M4618" t="str">
        <f t="shared" si="3384"/>
        <v>United States</v>
      </c>
      <c r="N4618">
        <f t="shared" si="3385"/>
        <v>0</v>
      </c>
      <c r="O4618" t="str">
        <f t="shared" si="3386"/>
        <v>GTX</v>
      </c>
      <c r="P4618">
        <f t="shared" si="3378"/>
        <v>1096</v>
      </c>
      <c r="Q4618" t="str">
        <f t="shared" si="3379"/>
        <v>Rocco Neubert</v>
      </c>
      <c r="R4618" t="str">
        <f t="shared" si="3380"/>
        <v>East</v>
      </c>
    </row>
    <row r="4619" spans="1:18">
      <c r="A4619" t="s">
        <v>4783</v>
      </c>
      <c r="B4619" t="s">
        <v>7</v>
      </c>
      <c r="C4619" t="s">
        <v>56</v>
      </c>
      <c r="D4619" t="s">
        <v>200</v>
      </c>
      <c r="E4619" t="s">
        <v>50</v>
      </c>
      <c r="F4619" s="1">
        <v>42985</v>
      </c>
      <c r="G4619" s="1">
        <v>42995</v>
      </c>
      <c r="H4619">
        <v>54</v>
      </c>
      <c r="I4619" t="str">
        <f>VLOOKUP(pipeline!D4619,account,2,FALSE)</f>
        <v>finance</v>
      </c>
      <c r="J4619">
        <f t="shared" si="3381"/>
        <v>1998</v>
      </c>
      <c r="K4619">
        <f t="shared" si="3382"/>
        <v>2022.14</v>
      </c>
      <c r="L4619">
        <f t="shared" si="3383"/>
        <v>5113</v>
      </c>
      <c r="M4619" t="str">
        <f t="shared" si="3384"/>
        <v>United States</v>
      </c>
      <c r="N4619">
        <f t="shared" si="3385"/>
        <v>0</v>
      </c>
      <c r="O4619" t="str">
        <f t="shared" si="3386"/>
        <v>MG</v>
      </c>
      <c r="P4619">
        <f t="shared" si="3378"/>
        <v>55</v>
      </c>
      <c r="Q4619" t="str">
        <f t="shared" si="3379"/>
        <v>Cara Losch</v>
      </c>
      <c r="R4619" t="str">
        <f t="shared" si="3380"/>
        <v>East</v>
      </c>
    </row>
    <row r="4620" spans="1:18">
      <c r="A4620" t="s">
        <v>4784</v>
      </c>
      <c r="B4620" t="s">
        <v>25</v>
      </c>
      <c r="C4620" t="s">
        <v>57</v>
      </c>
      <c r="D4620" t="s">
        <v>85</v>
      </c>
      <c r="E4620" t="s">
        <v>50</v>
      </c>
      <c r="F4620" s="1">
        <v>42985</v>
      </c>
      <c r="G4620" s="1">
        <v>42990</v>
      </c>
      <c r="H4620">
        <v>2969</v>
      </c>
      <c r="I4620" t="str">
        <f>VLOOKUP(pipeline!D4620,account,2,FALSE)</f>
        <v>software</v>
      </c>
      <c r="J4620">
        <f t="shared" si="3381"/>
        <v>1998</v>
      </c>
      <c r="K4620">
        <f t="shared" si="3382"/>
        <v>2714.9</v>
      </c>
      <c r="L4620">
        <f t="shared" si="3383"/>
        <v>2641</v>
      </c>
      <c r="M4620" t="str">
        <f t="shared" si="3384"/>
        <v>United States</v>
      </c>
      <c r="N4620" t="str">
        <f t="shared" si="3385"/>
        <v>Acme Corporation</v>
      </c>
      <c r="O4620" t="str">
        <f t="shared" si="3386"/>
        <v>MG</v>
      </c>
      <c r="P4620">
        <f t="shared" si="3378"/>
        <v>3393</v>
      </c>
      <c r="Q4620" t="str">
        <f t="shared" si="3379"/>
        <v>Melvin Marxen</v>
      </c>
      <c r="R4620" t="str">
        <f t="shared" si="3380"/>
        <v>Central</v>
      </c>
    </row>
    <row r="4621" spans="1:18">
      <c r="A4621" t="s">
        <v>4785</v>
      </c>
      <c r="B4621" t="s">
        <v>8</v>
      </c>
      <c r="C4621" t="s">
        <v>55</v>
      </c>
      <c r="D4621" t="s">
        <v>318</v>
      </c>
      <c r="E4621" t="s">
        <v>50</v>
      </c>
      <c r="F4621" s="1">
        <v>42985</v>
      </c>
      <c r="G4621" s="1">
        <v>42991</v>
      </c>
      <c r="H4621">
        <v>558</v>
      </c>
      <c r="I4621" t="str">
        <f>VLOOKUP(pipeline!D4621,account,2,FALSE)</f>
        <v>retail</v>
      </c>
      <c r="J4621">
        <f t="shared" si="3381"/>
        <v>2000</v>
      </c>
      <c r="K4621">
        <f t="shared" si="3382"/>
        <v>167.89</v>
      </c>
      <c r="L4621">
        <f t="shared" si="3383"/>
        <v>493</v>
      </c>
      <c r="M4621" t="str">
        <f t="shared" si="3384"/>
        <v>Romania</v>
      </c>
      <c r="N4621">
        <f t="shared" si="3385"/>
        <v>0</v>
      </c>
      <c r="O4621" t="str">
        <f t="shared" si="3386"/>
        <v>GTX</v>
      </c>
      <c r="P4621">
        <f t="shared" si="3378"/>
        <v>550</v>
      </c>
      <c r="Q4621" t="str">
        <f t="shared" si="3379"/>
        <v>Cara Losch</v>
      </c>
      <c r="R4621" t="str">
        <f t="shared" si="3380"/>
        <v>East</v>
      </c>
    </row>
    <row r="4622" spans="1:18">
      <c r="A4622" t="s">
        <v>4786</v>
      </c>
      <c r="B4622" t="s">
        <v>27</v>
      </c>
      <c r="C4622" t="s">
        <v>55</v>
      </c>
      <c r="D4622" t="s">
        <v>297</v>
      </c>
      <c r="E4622" t="s">
        <v>50</v>
      </c>
      <c r="F4622" s="1">
        <v>42985</v>
      </c>
      <c r="G4622" s="1">
        <v>42996</v>
      </c>
      <c r="H4622">
        <v>585</v>
      </c>
      <c r="I4622" t="str">
        <f>VLOOKUP(pipeline!D4622,account,2,FALSE)</f>
        <v>medical</v>
      </c>
      <c r="J4622">
        <f t="shared" si="3381"/>
        <v>1986</v>
      </c>
      <c r="K4622">
        <f t="shared" si="3382"/>
        <v>647.18</v>
      </c>
      <c r="L4622">
        <f t="shared" si="3383"/>
        <v>1185</v>
      </c>
      <c r="M4622" t="str">
        <f t="shared" si="3384"/>
        <v>Kenya</v>
      </c>
      <c r="N4622">
        <f t="shared" si="3385"/>
        <v>0</v>
      </c>
      <c r="O4622" t="str">
        <f t="shared" si="3386"/>
        <v>GTX</v>
      </c>
      <c r="P4622">
        <f t="shared" si="3378"/>
        <v>550</v>
      </c>
      <c r="Q4622" t="str">
        <f t="shared" si="3379"/>
        <v>Melvin Marxen</v>
      </c>
      <c r="R4622" t="str">
        <f t="shared" si="3380"/>
        <v>Central</v>
      </c>
    </row>
    <row r="4623" spans="1:18">
      <c r="A4623" t="s">
        <v>4787</v>
      </c>
      <c r="B4623" t="s">
        <v>39</v>
      </c>
      <c r="C4623" t="s">
        <v>55</v>
      </c>
      <c r="D4623" t="s">
        <v>153</v>
      </c>
      <c r="E4623" t="s">
        <v>50</v>
      </c>
      <c r="F4623" s="1">
        <v>42985</v>
      </c>
      <c r="G4623" s="1">
        <v>43086</v>
      </c>
      <c r="H4623">
        <v>566</v>
      </c>
      <c r="I4623" t="str">
        <f>VLOOKUP(pipeline!D4623,account,2,FALSE)</f>
        <v>retail</v>
      </c>
      <c r="J4623">
        <f t="shared" si="3381"/>
        <v>2001</v>
      </c>
      <c r="K4623">
        <f t="shared" si="3382"/>
        <v>2437.85</v>
      </c>
      <c r="L4623">
        <f t="shared" si="3383"/>
        <v>4874</v>
      </c>
      <c r="M4623" t="str">
        <f t="shared" si="3384"/>
        <v>United States</v>
      </c>
      <c r="N4623">
        <f t="shared" si="3385"/>
        <v>0</v>
      </c>
      <c r="O4623" t="str">
        <f t="shared" si="3386"/>
        <v>GTX</v>
      </c>
      <c r="P4623">
        <f t="shared" si="3378"/>
        <v>550</v>
      </c>
      <c r="Q4623" t="str">
        <f t="shared" si="3379"/>
        <v>Summer Sewald</v>
      </c>
      <c r="R4623" t="str">
        <f t="shared" si="3380"/>
        <v>West</v>
      </c>
    </row>
    <row r="4624" spans="1:18">
      <c r="A4624" t="s">
        <v>4788</v>
      </c>
      <c r="B4624" t="s">
        <v>22</v>
      </c>
      <c r="C4624" t="s">
        <v>58</v>
      </c>
      <c r="D4624" t="s">
        <v>226</v>
      </c>
      <c r="E4624" t="s">
        <v>50</v>
      </c>
      <c r="F4624" s="1">
        <v>42985</v>
      </c>
      <c r="G4624" s="1">
        <v>43080</v>
      </c>
      <c r="H4624">
        <v>1033</v>
      </c>
      <c r="I4624" t="str">
        <f>VLOOKUP(pipeline!D4624,account,2,FALSE)</f>
        <v>medical</v>
      </c>
      <c r="J4624">
        <f t="shared" si="3381"/>
        <v>2017</v>
      </c>
      <c r="K4624">
        <f t="shared" si="3382"/>
        <v>4.54</v>
      </c>
      <c r="L4624">
        <f t="shared" si="3383"/>
        <v>9</v>
      </c>
      <c r="M4624" t="str">
        <f t="shared" si="3384"/>
        <v>United States</v>
      </c>
      <c r="N4624">
        <f t="shared" si="3385"/>
        <v>0</v>
      </c>
      <c r="O4624" t="str">
        <f t="shared" si="3386"/>
        <v>GTX</v>
      </c>
      <c r="P4624">
        <f t="shared" ref="P4624:P4642" si="3387">VLOOKUP(C4624,products,3,FALSE)</f>
        <v>1096</v>
      </c>
      <c r="Q4624" t="str">
        <f t="shared" ref="Q4624:Q4642" si="3388">VLOOKUP(B4624,sales,2,FALSE)</f>
        <v>Dustin Brinkmann</v>
      </c>
      <c r="R4624" t="str">
        <f t="shared" ref="R4624:R4642" si="3389">VLOOKUP(B4624,sales,3,FALSE)</f>
        <v>Central</v>
      </c>
    </row>
    <row r="4625" spans="1:18">
      <c r="A4625" t="s">
        <v>4789</v>
      </c>
      <c r="B4625" t="s">
        <v>29</v>
      </c>
      <c r="C4625" t="s">
        <v>55</v>
      </c>
      <c r="D4625" t="s">
        <v>208</v>
      </c>
      <c r="E4625" t="s">
        <v>50</v>
      </c>
      <c r="F4625" s="1">
        <v>42985</v>
      </c>
      <c r="G4625" s="1">
        <v>43088</v>
      </c>
      <c r="H4625">
        <v>587</v>
      </c>
      <c r="I4625" t="str">
        <f>VLOOKUP(pipeline!D4625,account,2,FALSE)</f>
        <v>software</v>
      </c>
      <c r="J4625">
        <f t="shared" si="3381"/>
        <v>1982</v>
      </c>
      <c r="K4625">
        <f t="shared" si="3382"/>
        <v>4618</v>
      </c>
      <c r="L4625">
        <f t="shared" si="3383"/>
        <v>10083</v>
      </c>
      <c r="M4625" t="str">
        <f t="shared" si="3384"/>
        <v>United States</v>
      </c>
      <c r="N4625">
        <f t="shared" si="3385"/>
        <v>0</v>
      </c>
      <c r="O4625" t="str">
        <f t="shared" si="3386"/>
        <v>GTX</v>
      </c>
      <c r="P4625">
        <f t="shared" si="3387"/>
        <v>550</v>
      </c>
      <c r="Q4625" t="str">
        <f t="shared" si="3388"/>
        <v>Melvin Marxen</v>
      </c>
      <c r="R4625" t="str">
        <f t="shared" si="3389"/>
        <v>Central</v>
      </c>
    </row>
    <row r="4626" spans="1:18">
      <c r="A4626" t="s">
        <v>4790</v>
      </c>
      <c r="B4626" t="s">
        <v>35</v>
      </c>
      <c r="C4626" t="s">
        <v>59</v>
      </c>
      <c r="D4626" t="s">
        <v>164</v>
      </c>
      <c r="E4626" t="s">
        <v>52</v>
      </c>
      <c r="F4626" s="1">
        <v>42985</v>
      </c>
      <c r="G4626" s="1">
        <v>43066</v>
      </c>
      <c r="H4626">
        <v>0</v>
      </c>
      <c r="I4626" t="str">
        <f>VLOOKUP(pipeline!D4626,account,2,FALSE)</f>
        <v>medical</v>
      </c>
      <c r="J4626">
        <f t="shared" si="3381"/>
        <v>1994</v>
      </c>
      <c r="K4626">
        <f t="shared" si="3382"/>
        <v>2818.38</v>
      </c>
      <c r="L4626">
        <f t="shared" si="3383"/>
        <v>6290</v>
      </c>
      <c r="M4626" t="str">
        <f t="shared" si="3384"/>
        <v>United States</v>
      </c>
      <c r="N4626">
        <f t="shared" si="3385"/>
        <v>0</v>
      </c>
      <c r="O4626" t="str">
        <f t="shared" si="3386"/>
        <v>GTX</v>
      </c>
      <c r="P4626">
        <f t="shared" si="3387"/>
        <v>5482</v>
      </c>
      <c r="Q4626" t="str">
        <f t="shared" si="3388"/>
        <v>Rocco Neubert</v>
      </c>
      <c r="R4626" t="str">
        <f t="shared" si="3389"/>
        <v>East</v>
      </c>
    </row>
    <row r="4627" spans="1:18">
      <c r="A4627" t="s">
        <v>4791</v>
      </c>
      <c r="B4627" t="s">
        <v>16</v>
      </c>
      <c r="C4627" t="s">
        <v>56</v>
      </c>
      <c r="D4627" t="s">
        <v>463</v>
      </c>
      <c r="E4627" t="s">
        <v>53</v>
      </c>
      <c r="F4627" s="1">
        <v>42985</v>
      </c>
      <c r="I4627" t="str">
        <f>VLOOKUP(pipeline!D4627,account,2,FALSE)</f>
        <v>technolgy</v>
      </c>
      <c r="J4627">
        <f t="shared" si="3381"/>
        <v>2011</v>
      </c>
      <c r="K4627">
        <f t="shared" si="3382"/>
        <v>527.11</v>
      </c>
      <c r="L4627">
        <f t="shared" si="3383"/>
        <v>1428</v>
      </c>
      <c r="M4627" t="str">
        <f t="shared" si="3384"/>
        <v>United States</v>
      </c>
      <c r="N4627" t="str">
        <f t="shared" si="3385"/>
        <v>Acme Corporation</v>
      </c>
      <c r="O4627" t="str">
        <f t="shared" si="3386"/>
        <v>MG</v>
      </c>
      <c r="P4627">
        <f t="shared" si="3387"/>
        <v>55</v>
      </c>
      <c r="Q4627" t="str">
        <f t="shared" si="3388"/>
        <v>Celia Rouche</v>
      </c>
      <c r="R4627" t="str">
        <f t="shared" si="3389"/>
        <v>West</v>
      </c>
    </row>
    <row r="4628" spans="1:18">
      <c r="A4628" t="s">
        <v>4792</v>
      </c>
      <c r="B4628" t="s">
        <v>23</v>
      </c>
      <c r="C4628" t="s">
        <v>56</v>
      </c>
      <c r="D4628" t="s">
        <v>241</v>
      </c>
      <c r="E4628" t="s">
        <v>50</v>
      </c>
      <c r="F4628" s="1">
        <v>42985</v>
      </c>
      <c r="G4628" s="1">
        <v>43041</v>
      </c>
      <c r="H4628">
        <v>62</v>
      </c>
      <c r="I4628" t="str">
        <f>VLOOKUP(pipeline!D4628,account,2,FALSE)</f>
        <v>finance</v>
      </c>
      <c r="J4628">
        <f t="shared" si="3381"/>
        <v>1991</v>
      </c>
      <c r="K4628">
        <f t="shared" si="3382"/>
        <v>2819.5</v>
      </c>
      <c r="L4628">
        <f t="shared" si="3383"/>
        <v>7227</v>
      </c>
      <c r="M4628" t="str">
        <f t="shared" si="3384"/>
        <v>United States</v>
      </c>
      <c r="N4628" t="str">
        <f t="shared" si="3385"/>
        <v>Golddex</v>
      </c>
      <c r="O4628" t="str">
        <f t="shared" si="3386"/>
        <v>MG</v>
      </c>
      <c r="P4628">
        <f t="shared" si="3387"/>
        <v>55</v>
      </c>
      <c r="Q4628" t="str">
        <f t="shared" si="3388"/>
        <v>Dustin Brinkmann</v>
      </c>
      <c r="R4628" t="str">
        <f t="shared" si="3389"/>
        <v>Central</v>
      </c>
    </row>
    <row r="4629" spans="1:18">
      <c r="A4629" t="s">
        <v>4793</v>
      </c>
      <c r="B4629" t="s">
        <v>23</v>
      </c>
      <c r="C4629" t="s">
        <v>56</v>
      </c>
      <c r="D4629" t="s">
        <v>145</v>
      </c>
      <c r="E4629" t="s">
        <v>50</v>
      </c>
      <c r="F4629" s="1">
        <v>42985</v>
      </c>
      <c r="G4629" s="1">
        <v>43081</v>
      </c>
      <c r="H4629">
        <v>54</v>
      </c>
      <c r="I4629" t="str">
        <f>VLOOKUP(pipeline!D4629,account,2,FALSE)</f>
        <v>marketing</v>
      </c>
      <c r="J4629">
        <f t="shared" si="3381"/>
        <v>1985</v>
      </c>
      <c r="K4629">
        <f t="shared" si="3382"/>
        <v>375.43</v>
      </c>
      <c r="L4629">
        <f t="shared" si="3383"/>
        <v>1190</v>
      </c>
      <c r="M4629" t="str">
        <f t="shared" si="3384"/>
        <v>United States</v>
      </c>
      <c r="N4629">
        <f t="shared" si="3385"/>
        <v>0</v>
      </c>
      <c r="O4629" t="str">
        <f t="shared" si="3386"/>
        <v>MG</v>
      </c>
      <c r="P4629">
        <f t="shared" si="3387"/>
        <v>55</v>
      </c>
      <c r="Q4629" t="str">
        <f t="shared" si="3388"/>
        <v>Dustin Brinkmann</v>
      </c>
      <c r="R4629" t="str">
        <f t="shared" si="3389"/>
        <v>Central</v>
      </c>
    </row>
    <row r="4630" spans="1:18">
      <c r="A4630" t="s">
        <v>4794</v>
      </c>
      <c r="B4630" t="s">
        <v>17</v>
      </c>
      <c r="C4630" t="s">
        <v>55</v>
      </c>
      <c r="D4630" t="s">
        <v>226</v>
      </c>
      <c r="E4630" t="s">
        <v>50</v>
      </c>
      <c r="F4630" s="1">
        <v>42985</v>
      </c>
      <c r="G4630" s="1">
        <v>43042</v>
      </c>
      <c r="H4630">
        <v>499</v>
      </c>
      <c r="I4630" t="str">
        <f>VLOOKUP(pipeline!D4630,account,2,FALSE)</f>
        <v>medical</v>
      </c>
      <c r="J4630">
        <f t="shared" si="3381"/>
        <v>2017</v>
      </c>
      <c r="K4630">
        <f t="shared" si="3382"/>
        <v>4.54</v>
      </c>
      <c r="L4630">
        <f t="shared" si="3383"/>
        <v>9</v>
      </c>
      <c r="M4630" t="str">
        <f t="shared" si="3384"/>
        <v>United States</v>
      </c>
      <c r="N4630">
        <f t="shared" si="3385"/>
        <v>0</v>
      </c>
      <c r="O4630" t="str">
        <f t="shared" si="3386"/>
        <v>GTX</v>
      </c>
      <c r="P4630">
        <f t="shared" si="3387"/>
        <v>550</v>
      </c>
      <c r="Q4630" t="str">
        <f t="shared" si="3388"/>
        <v>Celia Rouche</v>
      </c>
      <c r="R4630" t="str">
        <f t="shared" si="3389"/>
        <v>West</v>
      </c>
    </row>
    <row r="4631" spans="1:18">
      <c r="A4631" t="s">
        <v>4795</v>
      </c>
      <c r="B4631" t="s">
        <v>11</v>
      </c>
      <c r="C4631" t="s">
        <v>59</v>
      </c>
      <c r="D4631" t="s">
        <v>127</v>
      </c>
      <c r="E4631" t="s">
        <v>52</v>
      </c>
      <c r="F4631" s="1">
        <v>42985</v>
      </c>
      <c r="G4631" s="1">
        <v>43056</v>
      </c>
      <c r="H4631">
        <v>0</v>
      </c>
      <c r="I4631" t="str">
        <f>VLOOKUP(pipeline!D4631,account,2,FALSE)</f>
        <v>software</v>
      </c>
      <c r="J4631">
        <f t="shared" si="3381"/>
        <v>1979</v>
      </c>
      <c r="K4631">
        <f t="shared" si="3382"/>
        <v>4478.47</v>
      </c>
      <c r="L4631">
        <f t="shared" si="3383"/>
        <v>13809</v>
      </c>
      <c r="M4631" t="str">
        <f t="shared" si="3384"/>
        <v>United States</v>
      </c>
      <c r="N4631">
        <f t="shared" si="3385"/>
        <v>0</v>
      </c>
      <c r="O4631" t="str">
        <f t="shared" si="3386"/>
        <v>GTX</v>
      </c>
      <c r="P4631">
        <f t="shared" si="3387"/>
        <v>5482</v>
      </c>
      <c r="Q4631" t="str">
        <f t="shared" si="3388"/>
        <v>Cara Losch</v>
      </c>
      <c r="R4631" t="str">
        <f t="shared" si="3389"/>
        <v>East</v>
      </c>
    </row>
    <row r="4632" spans="1:18">
      <c r="A4632" t="s">
        <v>4796</v>
      </c>
      <c r="B4632" t="s">
        <v>41</v>
      </c>
      <c r="C4632" t="s">
        <v>55</v>
      </c>
      <c r="D4632" t="s">
        <v>176</v>
      </c>
      <c r="E4632" t="s">
        <v>53</v>
      </c>
      <c r="F4632" s="1">
        <v>42985</v>
      </c>
      <c r="I4632" t="str">
        <f>VLOOKUP(pipeline!D4632,account,2,FALSE)</f>
        <v>services</v>
      </c>
      <c r="J4632">
        <f t="shared" si="3381"/>
        <v>1987</v>
      </c>
      <c r="K4632">
        <f t="shared" si="3382"/>
        <v>405.59</v>
      </c>
      <c r="L4632">
        <f t="shared" si="3383"/>
        <v>1179</v>
      </c>
      <c r="M4632" t="str">
        <f t="shared" si="3384"/>
        <v>Brazil</v>
      </c>
      <c r="N4632" t="str">
        <f t="shared" si="3385"/>
        <v>Warephase</v>
      </c>
      <c r="O4632" t="str">
        <f t="shared" si="3386"/>
        <v>GTX</v>
      </c>
      <c r="P4632">
        <f t="shared" si="3387"/>
        <v>550</v>
      </c>
      <c r="Q4632" t="str">
        <f t="shared" si="3388"/>
        <v>Summer Sewald</v>
      </c>
      <c r="R4632" t="str">
        <f t="shared" si="3389"/>
        <v>West</v>
      </c>
    </row>
    <row r="4633" spans="1:18">
      <c r="A4633" t="s">
        <v>4797</v>
      </c>
      <c r="B4633" t="s">
        <v>41</v>
      </c>
      <c r="C4633" t="s">
        <v>55</v>
      </c>
      <c r="D4633" t="s">
        <v>205</v>
      </c>
      <c r="E4633" t="s">
        <v>50</v>
      </c>
      <c r="F4633" s="1">
        <v>42985</v>
      </c>
      <c r="G4633" s="1">
        <v>43065</v>
      </c>
      <c r="H4633">
        <v>458</v>
      </c>
      <c r="I4633" t="str">
        <f>VLOOKUP(pipeline!D4633,account,2,FALSE)</f>
        <v>telecommunications</v>
      </c>
      <c r="J4633">
        <f t="shared" si="3381"/>
        <v>1995</v>
      </c>
      <c r="K4633">
        <f t="shared" si="3382"/>
        <v>1825.82</v>
      </c>
      <c r="L4633">
        <f t="shared" si="3383"/>
        <v>5595</v>
      </c>
      <c r="M4633" t="str">
        <f t="shared" si="3384"/>
        <v>United States</v>
      </c>
      <c r="N4633" t="str">
        <f t="shared" si="3385"/>
        <v>Sonron</v>
      </c>
      <c r="O4633" t="str">
        <f t="shared" si="3386"/>
        <v>GTX</v>
      </c>
      <c r="P4633">
        <f t="shared" si="3387"/>
        <v>550</v>
      </c>
      <c r="Q4633" t="str">
        <f t="shared" si="3388"/>
        <v>Summer Sewald</v>
      </c>
      <c r="R4633" t="str">
        <f t="shared" si="3389"/>
        <v>West</v>
      </c>
    </row>
    <row r="4634" spans="1:18">
      <c r="A4634" t="s">
        <v>4798</v>
      </c>
      <c r="B4634" t="s">
        <v>41</v>
      </c>
      <c r="C4634" t="s">
        <v>56</v>
      </c>
      <c r="D4634" t="s">
        <v>226</v>
      </c>
      <c r="E4634" t="s">
        <v>50</v>
      </c>
      <c r="F4634" s="1">
        <v>42985</v>
      </c>
      <c r="G4634" s="1">
        <v>43069</v>
      </c>
      <c r="H4634">
        <v>61</v>
      </c>
      <c r="I4634" t="str">
        <f>VLOOKUP(pipeline!D4634,account,2,FALSE)</f>
        <v>medical</v>
      </c>
      <c r="J4634">
        <f t="shared" si="3381"/>
        <v>2017</v>
      </c>
      <c r="K4634">
        <f t="shared" si="3382"/>
        <v>4.54</v>
      </c>
      <c r="L4634">
        <f t="shared" si="3383"/>
        <v>9</v>
      </c>
      <c r="M4634" t="str">
        <f t="shared" si="3384"/>
        <v>United States</v>
      </c>
      <c r="N4634">
        <f t="shared" si="3385"/>
        <v>0</v>
      </c>
      <c r="O4634" t="str">
        <f t="shared" si="3386"/>
        <v>MG</v>
      </c>
      <c r="P4634">
        <f t="shared" si="3387"/>
        <v>55</v>
      </c>
      <c r="Q4634" t="str">
        <f t="shared" si="3388"/>
        <v>Summer Sewald</v>
      </c>
      <c r="R4634" t="str">
        <f t="shared" si="3389"/>
        <v>West</v>
      </c>
    </row>
    <row r="4635" spans="1:18">
      <c r="A4635" t="s">
        <v>4799</v>
      </c>
      <c r="B4635" t="s">
        <v>19</v>
      </c>
      <c r="C4635" t="s">
        <v>56</v>
      </c>
      <c r="D4635" t="s">
        <v>108</v>
      </c>
      <c r="E4635" t="s">
        <v>52</v>
      </c>
      <c r="F4635" s="1">
        <v>42986</v>
      </c>
      <c r="G4635" s="1">
        <v>43086</v>
      </c>
      <c r="H4635">
        <v>0</v>
      </c>
      <c r="I4635" t="str">
        <f>VLOOKUP(pipeline!D4635,account,2,FALSE)</f>
        <v>telecommunications</v>
      </c>
      <c r="J4635">
        <f t="shared" si="3381"/>
        <v>1988</v>
      </c>
      <c r="K4635">
        <f t="shared" si="3382"/>
        <v>5266.09</v>
      </c>
      <c r="L4635">
        <f t="shared" si="3383"/>
        <v>8595</v>
      </c>
      <c r="M4635" t="str">
        <f t="shared" si="3384"/>
        <v>United States</v>
      </c>
      <c r="N4635" t="str">
        <f t="shared" si="3385"/>
        <v>Sonron</v>
      </c>
      <c r="O4635" t="str">
        <f t="shared" si="3386"/>
        <v>MG</v>
      </c>
      <c r="P4635">
        <f t="shared" si="3387"/>
        <v>55</v>
      </c>
      <c r="Q4635" t="str">
        <f t="shared" si="3388"/>
        <v>Dustin Brinkmann</v>
      </c>
      <c r="R4635" t="str">
        <f t="shared" si="3389"/>
        <v>Central</v>
      </c>
    </row>
    <row r="4636" spans="1:18">
      <c r="A4636" t="s">
        <v>4800</v>
      </c>
      <c r="B4636" t="s">
        <v>19</v>
      </c>
      <c r="C4636" t="s">
        <v>59</v>
      </c>
      <c r="D4636" t="s">
        <v>241</v>
      </c>
      <c r="E4636" t="s">
        <v>50</v>
      </c>
      <c r="F4636" s="1">
        <v>42986</v>
      </c>
      <c r="G4636" s="1">
        <v>43002</v>
      </c>
      <c r="H4636">
        <v>5600</v>
      </c>
      <c r="I4636" t="str">
        <f>VLOOKUP(pipeline!D4636,account,2,FALSE)</f>
        <v>finance</v>
      </c>
      <c r="J4636">
        <f t="shared" si="3381"/>
        <v>1991</v>
      </c>
      <c r="K4636">
        <f t="shared" si="3382"/>
        <v>2819.5</v>
      </c>
      <c r="L4636">
        <f t="shared" si="3383"/>
        <v>7227</v>
      </c>
      <c r="M4636" t="str">
        <f t="shared" si="3384"/>
        <v>United States</v>
      </c>
      <c r="N4636" t="str">
        <f t="shared" si="3385"/>
        <v>Golddex</v>
      </c>
      <c r="O4636" t="str">
        <f t="shared" si="3386"/>
        <v>GTX</v>
      </c>
      <c r="P4636">
        <f t="shared" si="3387"/>
        <v>5482</v>
      </c>
      <c r="Q4636" t="str">
        <f t="shared" si="3388"/>
        <v>Dustin Brinkmann</v>
      </c>
      <c r="R4636" t="str">
        <f t="shared" si="3389"/>
        <v>Central</v>
      </c>
    </row>
    <row r="4637" spans="1:18">
      <c r="A4637" t="s">
        <v>4801</v>
      </c>
      <c r="B4637" t="s">
        <v>31</v>
      </c>
      <c r="C4637" t="s">
        <v>59</v>
      </c>
      <c r="D4637" t="s">
        <v>200</v>
      </c>
      <c r="E4637" t="s">
        <v>52</v>
      </c>
      <c r="F4637" s="1">
        <v>42986</v>
      </c>
      <c r="G4637" s="1">
        <v>43058</v>
      </c>
      <c r="H4637">
        <v>0</v>
      </c>
      <c r="I4637" t="str">
        <f>VLOOKUP(pipeline!D4637,account,2,FALSE)</f>
        <v>finance</v>
      </c>
      <c r="J4637">
        <f t="shared" si="3381"/>
        <v>1998</v>
      </c>
      <c r="K4637">
        <f t="shared" si="3382"/>
        <v>2022.14</v>
      </c>
      <c r="L4637">
        <f t="shared" si="3383"/>
        <v>5113</v>
      </c>
      <c r="M4637" t="str">
        <f t="shared" si="3384"/>
        <v>United States</v>
      </c>
      <c r="N4637">
        <f t="shared" si="3385"/>
        <v>0</v>
      </c>
      <c r="O4637" t="str">
        <f t="shared" si="3386"/>
        <v>GTX</v>
      </c>
      <c r="P4637">
        <f t="shared" si="3387"/>
        <v>5482</v>
      </c>
      <c r="Q4637" t="str">
        <f t="shared" si="3388"/>
        <v>Rocco Neubert</v>
      </c>
      <c r="R4637" t="str">
        <f t="shared" si="3389"/>
        <v>East</v>
      </c>
    </row>
    <row r="4638" spans="1:18">
      <c r="A4638" t="s">
        <v>4802</v>
      </c>
      <c r="B4638" t="s">
        <v>31</v>
      </c>
      <c r="C4638" t="s">
        <v>58</v>
      </c>
      <c r="D4638" t="s">
        <v>127</v>
      </c>
      <c r="E4638" t="s">
        <v>50</v>
      </c>
      <c r="F4638" s="1">
        <v>42986</v>
      </c>
      <c r="G4638" s="1">
        <v>43086</v>
      </c>
      <c r="H4638">
        <v>1259</v>
      </c>
      <c r="I4638" t="str">
        <f>VLOOKUP(pipeline!D4638,account,2,FALSE)</f>
        <v>software</v>
      </c>
      <c r="J4638">
        <f t="shared" si="3381"/>
        <v>1979</v>
      </c>
      <c r="K4638">
        <f t="shared" si="3382"/>
        <v>4478.47</v>
      </c>
      <c r="L4638">
        <f t="shared" si="3383"/>
        <v>13809</v>
      </c>
      <c r="M4638" t="str">
        <f t="shared" si="3384"/>
        <v>United States</v>
      </c>
      <c r="N4638">
        <f t="shared" si="3385"/>
        <v>0</v>
      </c>
      <c r="O4638" t="str">
        <f t="shared" si="3386"/>
        <v>GTX</v>
      </c>
      <c r="P4638">
        <f t="shared" si="3387"/>
        <v>1096</v>
      </c>
      <c r="Q4638" t="str">
        <f t="shared" si="3388"/>
        <v>Rocco Neubert</v>
      </c>
      <c r="R4638" t="str">
        <f t="shared" si="3389"/>
        <v>East</v>
      </c>
    </row>
    <row r="4639" spans="1:18">
      <c r="A4639" t="s">
        <v>4803</v>
      </c>
      <c r="B4639" t="s">
        <v>31</v>
      </c>
      <c r="C4639" t="s">
        <v>58</v>
      </c>
      <c r="D4639" t="s">
        <v>127</v>
      </c>
      <c r="E4639" t="s">
        <v>50</v>
      </c>
      <c r="F4639" s="1">
        <v>42986</v>
      </c>
      <c r="G4639" s="1">
        <v>42992</v>
      </c>
      <c r="H4639">
        <v>1114</v>
      </c>
      <c r="I4639" t="str">
        <f>VLOOKUP(pipeline!D4639,account,2,FALSE)</f>
        <v>software</v>
      </c>
      <c r="J4639">
        <f t="shared" si="3381"/>
        <v>1979</v>
      </c>
      <c r="K4639">
        <f t="shared" si="3382"/>
        <v>4478.47</v>
      </c>
      <c r="L4639">
        <f t="shared" si="3383"/>
        <v>13809</v>
      </c>
      <c r="M4639" t="str">
        <f t="shared" si="3384"/>
        <v>United States</v>
      </c>
      <c r="N4639">
        <f t="shared" si="3385"/>
        <v>0</v>
      </c>
      <c r="O4639" t="str">
        <f t="shared" si="3386"/>
        <v>GTX</v>
      </c>
      <c r="P4639">
        <f t="shared" si="3387"/>
        <v>1096</v>
      </c>
      <c r="Q4639" t="str">
        <f t="shared" si="3388"/>
        <v>Rocco Neubert</v>
      </c>
      <c r="R4639" t="str">
        <f t="shared" si="3389"/>
        <v>East</v>
      </c>
    </row>
    <row r="4640" spans="1:18">
      <c r="A4640" t="s">
        <v>4804</v>
      </c>
      <c r="B4640" t="s">
        <v>31</v>
      </c>
      <c r="C4640" t="s">
        <v>56</v>
      </c>
      <c r="D4640" t="s">
        <v>191</v>
      </c>
      <c r="E4640" t="s">
        <v>50</v>
      </c>
      <c r="F4640" s="1">
        <v>42986</v>
      </c>
      <c r="G4640" s="1">
        <v>43064</v>
      </c>
      <c r="H4640">
        <v>57</v>
      </c>
      <c r="I4640" t="str">
        <f>VLOOKUP(pipeline!D4640,account,2,FALSE)</f>
        <v>retail</v>
      </c>
      <c r="J4640">
        <f t="shared" si="3381"/>
        <v>2004</v>
      </c>
      <c r="K4640">
        <f t="shared" si="3382"/>
        <v>702.72</v>
      </c>
      <c r="L4640">
        <f t="shared" si="3383"/>
        <v>1831</v>
      </c>
      <c r="M4640" t="str">
        <f t="shared" si="3384"/>
        <v>United States</v>
      </c>
      <c r="N4640">
        <f t="shared" si="3385"/>
        <v>0</v>
      </c>
      <c r="O4640" t="str">
        <f t="shared" si="3386"/>
        <v>MG</v>
      </c>
      <c r="P4640">
        <f t="shared" si="3387"/>
        <v>55</v>
      </c>
      <c r="Q4640" t="str">
        <f t="shared" si="3388"/>
        <v>Rocco Neubert</v>
      </c>
      <c r="R4640" t="str">
        <f t="shared" si="3389"/>
        <v>East</v>
      </c>
    </row>
    <row r="4641" spans="1:18">
      <c r="A4641" t="s">
        <v>4805</v>
      </c>
      <c r="B4641" t="s">
        <v>32</v>
      </c>
      <c r="C4641" t="s">
        <v>58</v>
      </c>
      <c r="D4641" t="s">
        <v>218</v>
      </c>
      <c r="E4641" t="s">
        <v>52</v>
      </c>
      <c r="F4641" s="1">
        <v>42986</v>
      </c>
      <c r="G4641" s="1">
        <v>43064</v>
      </c>
      <c r="H4641">
        <v>0</v>
      </c>
      <c r="I4641" t="str">
        <f>VLOOKUP(pipeline!D4641,account,2,FALSE)</f>
        <v>technolgy</v>
      </c>
      <c r="J4641">
        <f t="shared" si="3381"/>
        <v>1992</v>
      </c>
      <c r="K4641">
        <f t="shared" si="3382"/>
        <v>1712.68</v>
      </c>
      <c r="L4641">
        <f t="shared" si="3383"/>
        <v>3194</v>
      </c>
      <c r="M4641" t="str">
        <f t="shared" si="3384"/>
        <v>United States</v>
      </c>
      <c r="N4641" t="str">
        <f t="shared" si="3385"/>
        <v>Acme Corporation</v>
      </c>
      <c r="O4641" t="str">
        <f t="shared" si="3386"/>
        <v>GTX</v>
      </c>
      <c r="P4641">
        <f t="shared" si="3387"/>
        <v>1096</v>
      </c>
      <c r="Q4641" t="str">
        <f t="shared" si="3388"/>
        <v>Rocco Neubert</v>
      </c>
      <c r="R4641" t="str">
        <f t="shared" si="3389"/>
        <v>East</v>
      </c>
    </row>
    <row r="4642" spans="1:18">
      <c r="A4642" t="s">
        <v>4806</v>
      </c>
      <c r="B4642" t="s">
        <v>20</v>
      </c>
      <c r="C4642" t="s">
        <v>56</v>
      </c>
      <c r="D4642" t="s">
        <v>238</v>
      </c>
      <c r="E4642" t="s">
        <v>52</v>
      </c>
      <c r="F4642" s="1">
        <v>42986</v>
      </c>
      <c r="G4642" s="1">
        <v>43056</v>
      </c>
      <c r="H4642">
        <v>0</v>
      </c>
      <c r="I4642" t="str">
        <f>VLOOKUP(pipeline!D4642,account,2,FALSE)</f>
        <v>marketing</v>
      </c>
      <c r="J4642">
        <f t="shared" si="3381"/>
        <v>2012</v>
      </c>
      <c r="K4642">
        <f t="shared" si="3382"/>
        <v>45.39</v>
      </c>
      <c r="L4642">
        <f t="shared" si="3383"/>
        <v>100</v>
      </c>
      <c r="M4642" t="str">
        <f t="shared" si="3384"/>
        <v>United States</v>
      </c>
      <c r="N4642" t="str">
        <f t="shared" si="3385"/>
        <v>Inity</v>
      </c>
      <c r="O4642" t="str">
        <f t="shared" si="3386"/>
        <v>MG</v>
      </c>
      <c r="P4642">
        <f t="shared" si="3387"/>
        <v>55</v>
      </c>
      <c r="Q4642" t="str">
        <f t="shared" si="3388"/>
        <v>Dustin Brinkmann</v>
      </c>
      <c r="R4642" t="str">
        <f t="shared" si="3389"/>
        <v>Central</v>
      </c>
    </row>
    <row r="4643" spans="1:18">
      <c r="A4643" t="s">
        <v>4807</v>
      </c>
      <c r="B4643" t="s">
        <v>25</v>
      </c>
      <c r="C4643" t="s">
        <v>57</v>
      </c>
      <c r="D4643" t="s">
        <v>241</v>
      </c>
      <c r="E4643" t="s">
        <v>50</v>
      </c>
      <c r="F4643" s="1">
        <v>42986</v>
      </c>
      <c r="G4643" s="1">
        <v>42988</v>
      </c>
      <c r="H4643">
        <v>3346</v>
      </c>
      <c r="I4643" t="str">
        <f>VLOOKUP(pipeline!D4643,account,2,FALSE)</f>
        <v>finance</v>
      </c>
      <c r="J4643">
        <f t="shared" si="3381"/>
        <v>1991</v>
      </c>
      <c r="K4643">
        <f t="shared" si="3382"/>
        <v>2819.5</v>
      </c>
      <c r="L4643">
        <f t="shared" si="3383"/>
        <v>7227</v>
      </c>
      <c r="M4643" t="str">
        <f t="shared" si="3384"/>
        <v>United States</v>
      </c>
      <c r="N4643" t="str">
        <f t="shared" si="3385"/>
        <v>Golddex</v>
      </c>
      <c r="O4643" t="str">
        <f t="shared" si="3386"/>
        <v>MG</v>
      </c>
      <c r="P4643">
        <f>VLOOKUP(C4643,products,3,FALSE)</f>
        <v>3393</v>
      </c>
      <c r="Q4643" t="str">
        <f>VLOOKUP(B4643,sales,2,FALSE)</f>
        <v>Melvin Marxen</v>
      </c>
      <c r="R4643" t="str">
        <f>VLOOKUP(B4643,sales,3,FALSE)</f>
        <v>Central</v>
      </c>
    </row>
    <row r="4644" spans="1:18">
      <c r="A4644" t="s">
        <v>4808</v>
      </c>
      <c r="B4644" t="s">
        <v>34</v>
      </c>
      <c r="C4644" t="s">
        <v>55</v>
      </c>
      <c r="D4644" t="s">
        <v>174</v>
      </c>
      <c r="E4644" t="s">
        <v>52</v>
      </c>
      <c r="F4644" s="1">
        <v>42986</v>
      </c>
      <c r="G4644" s="1">
        <v>42996</v>
      </c>
      <c r="H4644">
        <v>0</v>
      </c>
      <c r="I4644" t="str">
        <f>VLOOKUP(pipeline!D4644,account,2,FALSE)</f>
        <v>software</v>
      </c>
      <c r="J4644">
        <f t="shared" si="3381"/>
        <v>1982</v>
      </c>
      <c r="K4644">
        <f t="shared" si="3382"/>
        <v>11698.03</v>
      </c>
      <c r="L4644">
        <f t="shared" si="3383"/>
        <v>34288</v>
      </c>
      <c r="M4644" t="str">
        <f t="shared" si="3384"/>
        <v>United States</v>
      </c>
      <c r="N4644">
        <f t="shared" si="3385"/>
        <v>0</v>
      </c>
      <c r="O4644" t="str">
        <f t="shared" si="3386"/>
        <v>GTX</v>
      </c>
      <c r="P4644">
        <f>VLOOKUP(C4644,products,3,FALSE)</f>
        <v>550</v>
      </c>
      <c r="Q4644" t="str">
        <f>VLOOKUP(B4644,sales,2,FALSE)</f>
        <v>Rocco Neubert</v>
      </c>
      <c r="R4644" t="str">
        <f>VLOOKUP(B4644,sales,3,FALSE)</f>
        <v>East</v>
      </c>
    </row>
    <row r="4645" spans="1:18">
      <c r="A4645" t="s">
        <v>4809</v>
      </c>
      <c r="B4645" t="s">
        <v>34</v>
      </c>
      <c r="C4645" t="s">
        <v>55</v>
      </c>
      <c r="D4645" t="s">
        <v>174</v>
      </c>
      <c r="E4645" t="s">
        <v>52</v>
      </c>
      <c r="F4645" s="1">
        <v>42986</v>
      </c>
      <c r="G4645" s="1">
        <v>43000</v>
      </c>
      <c r="H4645">
        <v>0</v>
      </c>
      <c r="I4645" t="str">
        <f>VLOOKUP(pipeline!D4645,account,2,FALSE)</f>
        <v>software</v>
      </c>
      <c r="J4645">
        <f t="shared" si="3381"/>
        <v>1982</v>
      </c>
      <c r="K4645">
        <f t="shared" si="3382"/>
        <v>11698.03</v>
      </c>
      <c r="L4645">
        <f t="shared" si="3383"/>
        <v>34288</v>
      </c>
      <c r="M4645" t="str">
        <f t="shared" si="3384"/>
        <v>United States</v>
      </c>
      <c r="N4645">
        <f t="shared" si="3385"/>
        <v>0</v>
      </c>
      <c r="O4645" t="str">
        <f t="shared" si="3386"/>
        <v>GTX</v>
      </c>
      <c r="P4645">
        <f>VLOOKUP(C4645,products,3,FALSE)</f>
        <v>550</v>
      </c>
      <c r="Q4645" t="str">
        <f>VLOOKUP(B4645,sales,2,FALSE)</f>
        <v>Rocco Neubert</v>
      </c>
      <c r="R4645" t="str">
        <f>VLOOKUP(B4645,sales,3,FALSE)</f>
        <v>East</v>
      </c>
    </row>
    <row r="4646" spans="1:18">
      <c r="A4646" t="s">
        <v>4810</v>
      </c>
      <c r="B4646" t="s">
        <v>34</v>
      </c>
      <c r="C4646" t="s">
        <v>57</v>
      </c>
      <c r="D4646" t="s">
        <v>189</v>
      </c>
      <c r="E4646" t="s">
        <v>52</v>
      </c>
      <c r="F4646" s="1">
        <v>42986</v>
      </c>
      <c r="G4646" s="1">
        <v>42994</v>
      </c>
      <c r="H4646">
        <v>0</v>
      </c>
      <c r="I4646" t="str">
        <f>VLOOKUP(pipeline!D4646,account,2,FALSE)</f>
        <v>employment</v>
      </c>
      <c r="J4646">
        <f t="shared" si="3381"/>
        <v>1997</v>
      </c>
      <c r="K4646">
        <f t="shared" si="3382"/>
        <v>882.12</v>
      </c>
      <c r="L4646">
        <f t="shared" si="3383"/>
        <v>2769</v>
      </c>
      <c r="M4646" t="str">
        <f t="shared" si="3384"/>
        <v>United States</v>
      </c>
      <c r="N4646">
        <f t="shared" si="3385"/>
        <v>0</v>
      </c>
      <c r="O4646" t="str">
        <f t="shared" si="3386"/>
        <v>MG</v>
      </c>
      <c r="P4646">
        <f>VLOOKUP(C4646,products,3,FALSE)</f>
        <v>3393</v>
      </c>
      <c r="Q4646" t="str">
        <f>VLOOKUP(B4646,sales,2,FALSE)</f>
        <v>Rocco Neubert</v>
      </c>
      <c r="R4646" t="str">
        <f>VLOOKUP(B4646,sales,3,FALSE)</f>
        <v>East</v>
      </c>
    </row>
    <row r="4647" spans="1:18">
      <c r="A4647" t="s">
        <v>4811</v>
      </c>
      <c r="B4647" t="s">
        <v>13</v>
      </c>
      <c r="C4647" t="s">
        <v>55</v>
      </c>
      <c r="D4647" t="s">
        <v>134</v>
      </c>
      <c r="E4647" t="s">
        <v>52</v>
      </c>
      <c r="F4647" s="1">
        <v>42986</v>
      </c>
      <c r="G4647" s="1">
        <v>43064</v>
      </c>
      <c r="H4647">
        <v>0</v>
      </c>
      <c r="I4647" t="str">
        <f>VLOOKUP(pipeline!D4647,account,2,FALSE)</f>
        <v>services</v>
      </c>
      <c r="J4647">
        <f t="shared" si="3381"/>
        <v>2003</v>
      </c>
      <c r="K4647">
        <f t="shared" si="3382"/>
        <v>692.19</v>
      </c>
      <c r="L4647">
        <f t="shared" si="3383"/>
        <v>1922</v>
      </c>
      <c r="M4647" t="str">
        <f t="shared" si="3384"/>
        <v>United States</v>
      </c>
      <c r="N4647">
        <f t="shared" si="3385"/>
        <v>0</v>
      </c>
      <c r="O4647" t="str">
        <f t="shared" si="3386"/>
        <v>GTX</v>
      </c>
      <c r="P4647">
        <f>VLOOKUP(C4647,products,3,FALSE)</f>
        <v>550</v>
      </c>
      <c r="Q4647" t="str">
        <f>VLOOKUP(B4647,sales,2,FALSE)</f>
        <v>Celia Rouche</v>
      </c>
      <c r="R4647" t="str">
        <f>VLOOKUP(B4647,sales,3,FALSE)</f>
        <v>West</v>
      </c>
    </row>
    <row r="4648" spans="1:18">
      <c r="A4648" t="s">
        <v>4812</v>
      </c>
      <c r="B4648" t="s">
        <v>37</v>
      </c>
      <c r="C4648" t="s">
        <v>55</v>
      </c>
      <c r="D4648" t="s">
        <v>621</v>
      </c>
      <c r="E4648" t="s">
        <v>50</v>
      </c>
      <c r="F4648" s="1">
        <v>42986</v>
      </c>
      <c r="G4648" s="1">
        <v>43043</v>
      </c>
      <c r="H4648">
        <v>546</v>
      </c>
      <c r="I4648" t="str">
        <f>VLOOKUP(pipeline!D4648,account,2,FALSE)</f>
        <v>services</v>
      </c>
      <c r="J4648">
        <f t="shared" ref="J4648:J4654" si="3390">VLOOKUP(D4648,account,3,FALSE)</f>
        <v>1991</v>
      </c>
      <c r="K4648">
        <f t="shared" ref="K4648:K4654" si="3391">VLOOKUP(D4648,account,4,FALSE)</f>
        <v>1012.72</v>
      </c>
      <c r="L4648">
        <f t="shared" ref="L4648:L4654" si="3392">VLOOKUP(D4648,account,5,FALSE)</f>
        <v>3492</v>
      </c>
      <c r="M4648" t="str">
        <f t="shared" ref="M4648:M4654" si="3393">VLOOKUP(D4648,account,6,FALSE)</f>
        <v>Germany</v>
      </c>
      <c r="N4648">
        <f t="shared" ref="N4648:N4654" si="3394">VLOOKUP(D4648,accounts,7,FALSE)</f>
        <v>0</v>
      </c>
      <c r="O4648" t="str">
        <f t="shared" ref="O4648:O4654" si="3395">VLOOKUP(C4648,products,2,FALSE)</f>
        <v>GTX</v>
      </c>
      <c r="P4648">
        <f t="shared" ref="P4648:P4654" si="3396">VLOOKUP(C4648,products,3,FALSE)</f>
        <v>550</v>
      </c>
      <c r="Q4648" t="str">
        <f t="shared" ref="Q4648:Q4654" si="3397">VLOOKUP(B4648,sales,2,FALSE)</f>
        <v>Summer Sewald</v>
      </c>
      <c r="R4648" t="str">
        <f t="shared" ref="R4648:R4654" si="3398">VLOOKUP(B4648,sales,3,FALSE)</f>
        <v>West</v>
      </c>
    </row>
    <row r="4649" spans="1:18">
      <c r="A4649" t="s">
        <v>4813</v>
      </c>
      <c r="B4649" t="s">
        <v>27</v>
      </c>
      <c r="C4649" t="s">
        <v>55</v>
      </c>
      <c r="D4649" t="s">
        <v>97</v>
      </c>
      <c r="E4649" t="s">
        <v>52</v>
      </c>
      <c r="F4649" s="1">
        <v>42986</v>
      </c>
      <c r="G4649" s="1">
        <v>43043</v>
      </c>
      <c r="H4649">
        <v>0</v>
      </c>
      <c r="I4649" t="str">
        <f>VLOOKUP(pipeline!D4649,account,2,FALSE)</f>
        <v>medical</v>
      </c>
      <c r="J4649">
        <f t="shared" si="3390"/>
        <v>2012</v>
      </c>
      <c r="K4649">
        <f t="shared" si="3391"/>
        <v>587.34</v>
      </c>
      <c r="L4649">
        <f t="shared" si="3392"/>
        <v>1356</v>
      </c>
      <c r="M4649" t="str">
        <f t="shared" si="3393"/>
        <v>Philipines</v>
      </c>
      <c r="N4649">
        <f t="shared" si="3394"/>
        <v>0</v>
      </c>
      <c r="O4649" t="str">
        <f t="shared" si="3395"/>
        <v>GTX</v>
      </c>
      <c r="P4649">
        <f t="shared" si="3396"/>
        <v>550</v>
      </c>
      <c r="Q4649" t="str">
        <f t="shared" si="3397"/>
        <v>Melvin Marxen</v>
      </c>
      <c r="R4649" t="str">
        <f t="shared" si="3398"/>
        <v>Central</v>
      </c>
    </row>
    <row r="4650" spans="1:18">
      <c r="A4650" t="s">
        <v>4814</v>
      </c>
      <c r="B4650" t="s">
        <v>38</v>
      </c>
      <c r="C4650" t="s">
        <v>55</v>
      </c>
      <c r="D4650" t="s">
        <v>93</v>
      </c>
      <c r="E4650" t="s">
        <v>52</v>
      </c>
      <c r="F4650" s="1">
        <v>42986</v>
      </c>
      <c r="G4650" s="1">
        <v>43053</v>
      </c>
      <c r="H4650">
        <v>0</v>
      </c>
      <c r="I4650" t="str">
        <f>VLOOKUP(pipeline!D4650,account,2,FALSE)</f>
        <v>entertainment</v>
      </c>
      <c r="J4650">
        <f t="shared" si="3390"/>
        <v>1993</v>
      </c>
      <c r="K4650">
        <f t="shared" si="3391"/>
        <v>4269.9</v>
      </c>
      <c r="L4650">
        <f t="shared" si="3392"/>
        <v>6472</v>
      </c>
      <c r="M4650" t="str">
        <f t="shared" si="3393"/>
        <v>United States</v>
      </c>
      <c r="N4650" t="str">
        <f t="shared" si="3394"/>
        <v>Massive Dynamic</v>
      </c>
      <c r="O4650" t="str">
        <f t="shared" si="3395"/>
        <v>GTX</v>
      </c>
      <c r="P4650">
        <f t="shared" si="3396"/>
        <v>550</v>
      </c>
      <c r="Q4650" t="str">
        <f t="shared" si="3397"/>
        <v>Summer Sewald</v>
      </c>
      <c r="R4650" t="str">
        <f t="shared" si="3398"/>
        <v>West</v>
      </c>
    </row>
    <row r="4651" spans="1:18">
      <c r="A4651" t="s">
        <v>4815</v>
      </c>
      <c r="B4651" t="s">
        <v>38</v>
      </c>
      <c r="C4651" t="s">
        <v>55</v>
      </c>
      <c r="D4651" t="s">
        <v>103</v>
      </c>
      <c r="E4651" t="s">
        <v>50</v>
      </c>
      <c r="F4651" s="1">
        <v>42986</v>
      </c>
      <c r="G4651" s="1">
        <v>43063</v>
      </c>
      <c r="H4651">
        <v>596</v>
      </c>
      <c r="I4651" t="str">
        <f>VLOOKUP(pipeline!D4651,account,2,FALSE)</f>
        <v>employment</v>
      </c>
      <c r="J4651">
        <f t="shared" si="3390"/>
        <v>1988</v>
      </c>
      <c r="K4651">
        <f t="shared" si="3391"/>
        <v>2059.9</v>
      </c>
      <c r="L4651">
        <f t="shared" si="3392"/>
        <v>3644</v>
      </c>
      <c r="M4651" t="str">
        <f t="shared" si="3393"/>
        <v>United States</v>
      </c>
      <c r="N4651">
        <f t="shared" si="3394"/>
        <v>0</v>
      </c>
      <c r="O4651" t="str">
        <f t="shared" si="3395"/>
        <v>GTX</v>
      </c>
      <c r="P4651">
        <f t="shared" si="3396"/>
        <v>550</v>
      </c>
      <c r="Q4651" t="str">
        <f t="shared" si="3397"/>
        <v>Summer Sewald</v>
      </c>
      <c r="R4651" t="str">
        <f t="shared" si="3398"/>
        <v>West</v>
      </c>
    </row>
    <row r="4652" spans="1:18">
      <c r="A4652" t="s">
        <v>4816</v>
      </c>
      <c r="B4652" t="s">
        <v>39</v>
      </c>
      <c r="C4652" t="s">
        <v>58</v>
      </c>
      <c r="D4652" t="s">
        <v>101</v>
      </c>
      <c r="E4652" t="s">
        <v>52</v>
      </c>
      <c r="F4652" s="1">
        <v>42986</v>
      </c>
      <c r="G4652" s="1">
        <v>43090</v>
      </c>
      <c r="H4652">
        <v>0</v>
      </c>
      <c r="I4652" t="str">
        <f>VLOOKUP(pipeline!D4652,account,2,FALSE)</f>
        <v>telecommunications</v>
      </c>
      <c r="J4652">
        <f t="shared" si="3390"/>
        <v>1999</v>
      </c>
      <c r="K4652">
        <f t="shared" si="3391"/>
        <v>1699.85</v>
      </c>
      <c r="L4652">
        <f t="shared" si="3392"/>
        <v>5108</v>
      </c>
      <c r="M4652" t="str">
        <f t="shared" si="3393"/>
        <v>United States</v>
      </c>
      <c r="N4652">
        <f t="shared" si="3394"/>
        <v>0</v>
      </c>
      <c r="O4652" t="str">
        <f t="shared" si="3395"/>
        <v>GTX</v>
      </c>
      <c r="P4652">
        <f t="shared" si="3396"/>
        <v>1096</v>
      </c>
      <c r="Q4652" t="str">
        <f t="shared" si="3397"/>
        <v>Summer Sewald</v>
      </c>
      <c r="R4652" t="str">
        <f t="shared" si="3398"/>
        <v>West</v>
      </c>
    </row>
    <row r="4653" spans="1:18">
      <c r="A4653" t="s">
        <v>4817</v>
      </c>
      <c r="B4653" t="s">
        <v>39</v>
      </c>
      <c r="C4653" t="s">
        <v>58</v>
      </c>
      <c r="D4653" t="s">
        <v>112</v>
      </c>
      <c r="E4653" t="s">
        <v>50</v>
      </c>
      <c r="F4653" s="1">
        <v>42986</v>
      </c>
      <c r="G4653" s="1">
        <v>43077</v>
      </c>
      <c r="H4653">
        <v>1171</v>
      </c>
      <c r="I4653" t="str">
        <f>VLOOKUP(pipeline!D4653,account,2,FALSE)</f>
        <v>retail</v>
      </c>
      <c r="J4653">
        <f t="shared" si="3390"/>
        <v>1990</v>
      </c>
      <c r="K4653">
        <f t="shared" si="3391"/>
        <v>4968.91</v>
      </c>
      <c r="L4653">
        <f t="shared" si="3392"/>
        <v>7523</v>
      </c>
      <c r="M4653" t="str">
        <f t="shared" si="3393"/>
        <v>United States</v>
      </c>
      <c r="N4653">
        <f t="shared" si="3394"/>
        <v>0</v>
      </c>
      <c r="O4653" t="str">
        <f t="shared" si="3395"/>
        <v>GTX</v>
      </c>
      <c r="P4653">
        <f t="shared" si="3396"/>
        <v>1096</v>
      </c>
      <c r="Q4653" t="str">
        <f t="shared" si="3397"/>
        <v>Summer Sewald</v>
      </c>
      <c r="R4653" t="str">
        <f t="shared" si="3398"/>
        <v>West</v>
      </c>
    </row>
    <row r="4654" spans="1:18">
      <c r="A4654" t="s">
        <v>4818</v>
      </c>
      <c r="B4654" t="s">
        <v>28</v>
      </c>
      <c r="C4654" t="s">
        <v>58</v>
      </c>
      <c r="D4654" t="s">
        <v>221</v>
      </c>
      <c r="E4654" t="s">
        <v>50</v>
      </c>
      <c r="F4654" s="1">
        <v>42986</v>
      </c>
      <c r="G4654" s="1">
        <v>43072</v>
      </c>
      <c r="H4654">
        <v>1021</v>
      </c>
      <c r="I4654" t="str">
        <f>VLOOKUP(pipeline!D4654,account,2,FALSE)</f>
        <v>technolgy</v>
      </c>
      <c r="J4654">
        <f t="shared" si="3390"/>
        <v>2000</v>
      </c>
      <c r="K4654">
        <f t="shared" si="3391"/>
        <v>1223.72</v>
      </c>
      <c r="L4654">
        <f t="shared" si="3392"/>
        <v>2497</v>
      </c>
      <c r="M4654" t="str">
        <f t="shared" si="3393"/>
        <v>Norway</v>
      </c>
      <c r="N4654">
        <f t="shared" si="3394"/>
        <v>0</v>
      </c>
      <c r="O4654" t="str">
        <f t="shared" si="3395"/>
        <v>GTX</v>
      </c>
      <c r="P4654">
        <f t="shared" si="3396"/>
        <v>1096</v>
      </c>
      <c r="Q4654" t="str">
        <f t="shared" si="3397"/>
        <v>Melvin Marxen</v>
      </c>
      <c r="R4654" t="str">
        <f t="shared" si="3398"/>
        <v>Central</v>
      </c>
    </row>
    <row r="4655" spans="1:18">
      <c r="A4655" t="s">
        <v>4819</v>
      </c>
      <c r="B4655" t="s">
        <v>35</v>
      </c>
      <c r="C4655" t="s">
        <v>57</v>
      </c>
      <c r="D4655" t="s">
        <v>174</v>
      </c>
      <c r="E4655" t="s">
        <v>52</v>
      </c>
      <c r="F4655" s="1">
        <v>42986</v>
      </c>
      <c r="G4655" s="1">
        <v>43056</v>
      </c>
      <c r="H4655">
        <v>0</v>
      </c>
      <c r="I4655" t="str">
        <f>VLOOKUP(pipeline!D4655,account,2,FALSE)</f>
        <v>software</v>
      </c>
      <c r="J4655">
        <f t="shared" ref="J4655:J4667" si="3399">VLOOKUP(D4655,account,3,FALSE)</f>
        <v>1982</v>
      </c>
      <c r="K4655">
        <f t="shared" ref="K4655:K4667" si="3400">VLOOKUP(D4655,account,4,FALSE)</f>
        <v>11698.03</v>
      </c>
      <c r="L4655">
        <f t="shared" ref="L4655:L4667" si="3401">VLOOKUP(D4655,account,5,FALSE)</f>
        <v>34288</v>
      </c>
      <c r="M4655" t="str">
        <f t="shared" ref="M4655:M4667" si="3402">VLOOKUP(D4655,account,6,FALSE)</f>
        <v>United States</v>
      </c>
      <c r="N4655">
        <f t="shared" ref="N4655:N4667" si="3403">VLOOKUP(D4655,accounts,7,FALSE)</f>
        <v>0</v>
      </c>
      <c r="O4655" t="str">
        <f t="shared" ref="O4655:O4667" si="3404">VLOOKUP(C4655,products,2,FALSE)</f>
        <v>MG</v>
      </c>
      <c r="P4655">
        <f t="shared" ref="P4655:P4660" si="3405">VLOOKUP(C4655,products,3,FALSE)</f>
        <v>3393</v>
      </c>
      <c r="Q4655" t="str">
        <f t="shared" ref="Q4655:Q4660" si="3406">VLOOKUP(B4655,sales,2,FALSE)</f>
        <v>Rocco Neubert</v>
      </c>
      <c r="R4655" t="str">
        <f t="shared" ref="R4655:R4660" si="3407">VLOOKUP(B4655,sales,3,FALSE)</f>
        <v>East</v>
      </c>
    </row>
    <row r="4656" spans="1:18">
      <c r="A4656" t="s">
        <v>4820</v>
      </c>
      <c r="B4656" t="s">
        <v>9</v>
      </c>
      <c r="C4656" t="s">
        <v>59</v>
      </c>
      <c r="D4656" t="s">
        <v>218</v>
      </c>
      <c r="E4656" t="s">
        <v>52</v>
      </c>
      <c r="F4656" s="1">
        <v>42986</v>
      </c>
      <c r="G4656" s="1">
        <v>43071</v>
      </c>
      <c r="H4656">
        <v>0</v>
      </c>
      <c r="I4656" t="str">
        <f>VLOOKUP(pipeline!D4656,account,2,FALSE)</f>
        <v>technolgy</v>
      </c>
      <c r="J4656">
        <f t="shared" si="3399"/>
        <v>1992</v>
      </c>
      <c r="K4656">
        <f t="shared" si="3400"/>
        <v>1712.68</v>
      </c>
      <c r="L4656">
        <f t="shared" si="3401"/>
        <v>3194</v>
      </c>
      <c r="M4656" t="str">
        <f t="shared" si="3402"/>
        <v>United States</v>
      </c>
      <c r="N4656" t="str">
        <f t="shared" si="3403"/>
        <v>Acme Corporation</v>
      </c>
      <c r="O4656" t="str">
        <f t="shared" si="3404"/>
        <v>GTX</v>
      </c>
      <c r="P4656">
        <f t="shared" si="3405"/>
        <v>5482</v>
      </c>
      <c r="Q4656" t="str">
        <f t="shared" si="3406"/>
        <v>Cara Losch</v>
      </c>
      <c r="R4656" t="str">
        <f t="shared" si="3407"/>
        <v>East</v>
      </c>
    </row>
    <row r="4657" spans="1:18">
      <c r="A4657" t="s">
        <v>4821</v>
      </c>
      <c r="B4657" t="s">
        <v>41</v>
      </c>
      <c r="C4657" t="s">
        <v>56</v>
      </c>
      <c r="D4657" t="s">
        <v>112</v>
      </c>
      <c r="E4657" t="s">
        <v>52</v>
      </c>
      <c r="F4657" s="1">
        <v>42986</v>
      </c>
      <c r="G4657" s="1">
        <v>43043</v>
      </c>
      <c r="H4657">
        <v>0</v>
      </c>
      <c r="I4657" t="str">
        <f>VLOOKUP(pipeline!D4657,account,2,FALSE)</f>
        <v>retail</v>
      </c>
      <c r="J4657">
        <f t="shared" si="3399"/>
        <v>1990</v>
      </c>
      <c r="K4657">
        <f t="shared" si="3400"/>
        <v>4968.91</v>
      </c>
      <c r="L4657">
        <f t="shared" si="3401"/>
        <v>7523</v>
      </c>
      <c r="M4657" t="str">
        <f t="shared" si="3402"/>
        <v>United States</v>
      </c>
      <c r="N4657">
        <f t="shared" si="3403"/>
        <v>0</v>
      </c>
      <c r="O4657" t="str">
        <f t="shared" si="3404"/>
        <v>MG</v>
      </c>
      <c r="P4657">
        <f t="shared" si="3405"/>
        <v>55</v>
      </c>
      <c r="Q4657" t="str">
        <f t="shared" si="3406"/>
        <v>Summer Sewald</v>
      </c>
      <c r="R4657" t="str">
        <f t="shared" si="3407"/>
        <v>West</v>
      </c>
    </row>
    <row r="4658" spans="1:18">
      <c r="A4658" t="s">
        <v>4822</v>
      </c>
      <c r="B4658" t="s">
        <v>41</v>
      </c>
      <c r="C4658" t="s">
        <v>57</v>
      </c>
      <c r="D4658" t="s">
        <v>174</v>
      </c>
      <c r="E4658" t="s">
        <v>52</v>
      </c>
      <c r="F4658" s="1">
        <v>42986</v>
      </c>
      <c r="G4658" s="1">
        <v>43083</v>
      </c>
      <c r="H4658">
        <v>0</v>
      </c>
      <c r="I4658" t="str">
        <f>VLOOKUP(pipeline!D4658,account,2,FALSE)</f>
        <v>software</v>
      </c>
      <c r="J4658">
        <f t="shared" si="3399"/>
        <v>1982</v>
      </c>
      <c r="K4658">
        <f t="shared" si="3400"/>
        <v>11698.03</v>
      </c>
      <c r="L4658">
        <f t="shared" si="3401"/>
        <v>34288</v>
      </c>
      <c r="M4658" t="str">
        <f t="shared" si="3402"/>
        <v>United States</v>
      </c>
      <c r="N4658">
        <f t="shared" si="3403"/>
        <v>0</v>
      </c>
      <c r="O4658" t="str">
        <f t="shared" si="3404"/>
        <v>MG</v>
      </c>
      <c r="P4658">
        <f t="shared" si="3405"/>
        <v>3393</v>
      </c>
      <c r="Q4658" t="str">
        <f t="shared" si="3406"/>
        <v>Summer Sewald</v>
      </c>
      <c r="R4658" t="str">
        <f t="shared" si="3407"/>
        <v>West</v>
      </c>
    </row>
    <row r="4659" spans="1:18">
      <c r="A4659" t="s">
        <v>4823</v>
      </c>
      <c r="B4659" t="s">
        <v>32</v>
      </c>
      <c r="C4659" t="s">
        <v>58</v>
      </c>
      <c r="D4659" t="s">
        <v>294</v>
      </c>
      <c r="E4659" t="s">
        <v>52</v>
      </c>
      <c r="F4659" s="1">
        <v>42987</v>
      </c>
      <c r="G4659" s="1">
        <v>43060</v>
      </c>
      <c r="H4659">
        <v>0</v>
      </c>
      <c r="I4659" t="str">
        <f>VLOOKUP(pipeline!D4659,account,2,FALSE)</f>
        <v>retail</v>
      </c>
      <c r="J4659">
        <f t="shared" si="3399"/>
        <v>2010</v>
      </c>
      <c r="K4659">
        <f t="shared" si="3400"/>
        <v>71.12</v>
      </c>
      <c r="L4659">
        <f t="shared" si="3401"/>
        <v>144</v>
      </c>
      <c r="M4659" t="str">
        <f t="shared" si="3402"/>
        <v>United States</v>
      </c>
      <c r="N4659">
        <f t="shared" si="3403"/>
        <v>0</v>
      </c>
      <c r="O4659" t="str">
        <f t="shared" si="3404"/>
        <v>GTX</v>
      </c>
      <c r="P4659">
        <f t="shared" si="3405"/>
        <v>1096</v>
      </c>
      <c r="Q4659" t="str">
        <f t="shared" si="3406"/>
        <v>Rocco Neubert</v>
      </c>
      <c r="R4659" t="str">
        <f t="shared" si="3407"/>
        <v>East</v>
      </c>
    </row>
    <row r="4660" spans="1:18">
      <c r="A4660" t="s">
        <v>4824</v>
      </c>
      <c r="B4660" t="s">
        <v>20</v>
      </c>
      <c r="C4660" t="s">
        <v>55</v>
      </c>
      <c r="D4660" t="s">
        <v>97</v>
      </c>
      <c r="E4660" t="s">
        <v>50</v>
      </c>
      <c r="F4660" s="1">
        <v>42987</v>
      </c>
      <c r="G4660" s="1">
        <v>43000</v>
      </c>
      <c r="H4660">
        <v>600</v>
      </c>
      <c r="I4660" t="str">
        <f>VLOOKUP(pipeline!D4660,account,2,FALSE)</f>
        <v>medical</v>
      </c>
      <c r="J4660">
        <f t="shared" si="3399"/>
        <v>2012</v>
      </c>
      <c r="K4660">
        <f t="shared" si="3400"/>
        <v>587.34</v>
      </c>
      <c r="L4660">
        <f t="shared" si="3401"/>
        <v>1356</v>
      </c>
      <c r="M4660" t="str">
        <f t="shared" si="3402"/>
        <v>Philipines</v>
      </c>
      <c r="N4660">
        <f t="shared" si="3403"/>
        <v>0</v>
      </c>
      <c r="O4660" t="str">
        <f t="shared" si="3404"/>
        <v>GTX</v>
      </c>
      <c r="P4660">
        <f t="shared" si="3405"/>
        <v>550</v>
      </c>
      <c r="Q4660" t="str">
        <f t="shared" si="3406"/>
        <v>Dustin Brinkmann</v>
      </c>
      <c r="R4660" t="str">
        <f t="shared" si="3407"/>
        <v>Central</v>
      </c>
    </row>
    <row r="4661" spans="1:18">
      <c r="A4661" t="s">
        <v>4825</v>
      </c>
      <c r="B4661" t="s">
        <v>34</v>
      </c>
      <c r="C4661" t="s">
        <v>55</v>
      </c>
      <c r="D4661" t="s">
        <v>121</v>
      </c>
      <c r="E4661" t="s">
        <v>50</v>
      </c>
      <c r="F4661" s="1">
        <v>42987</v>
      </c>
      <c r="G4661" s="1">
        <v>43095</v>
      </c>
      <c r="H4661">
        <v>547</v>
      </c>
      <c r="I4661" t="str">
        <f>VLOOKUP(pipeline!D4661,account,2,FALSE)</f>
        <v>retail</v>
      </c>
      <c r="J4661">
        <f t="shared" si="3399"/>
        <v>1995</v>
      </c>
      <c r="K4661">
        <f t="shared" si="3400"/>
        <v>5158.71</v>
      </c>
      <c r="L4661">
        <f t="shared" si="3401"/>
        <v>17479</v>
      </c>
      <c r="M4661" t="str">
        <f t="shared" si="3402"/>
        <v>Japan</v>
      </c>
      <c r="N4661">
        <f t="shared" si="3403"/>
        <v>0</v>
      </c>
      <c r="O4661" t="str">
        <f t="shared" si="3404"/>
        <v>GTX</v>
      </c>
      <c r="P4661">
        <f t="shared" ref="P4661:P4667" si="3408">VLOOKUP(C4661,products,3,FALSE)</f>
        <v>550</v>
      </c>
      <c r="Q4661" t="str">
        <f t="shared" ref="Q4661:Q4667" si="3409">VLOOKUP(B4661,sales,2,FALSE)</f>
        <v>Rocco Neubert</v>
      </c>
      <c r="R4661" t="str">
        <f t="shared" ref="R4661:R4667" si="3410">VLOOKUP(B4661,sales,3,FALSE)</f>
        <v>East</v>
      </c>
    </row>
    <row r="4662" spans="1:18">
      <c r="A4662" t="s">
        <v>4826</v>
      </c>
      <c r="B4662" t="s">
        <v>8</v>
      </c>
      <c r="C4662" t="s">
        <v>59</v>
      </c>
      <c r="D4662" t="s">
        <v>223</v>
      </c>
      <c r="E4662" t="s">
        <v>52</v>
      </c>
      <c r="F4662" s="1">
        <v>42987</v>
      </c>
      <c r="G4662" s="1">
        <v>43005</v>
      </c>
      <c r="H4662">
        <v>0</v>
      </c>
      <c r="I4662" t="str">
        <f>VLOOKUP(pipeline!D4662,account,2,FALSE)</f>
        <v>retail</v>
      </c>
      <c r="J4662">
        <f t="shared" si="3399"/>
        <v>2003</v>
      </c>
      <c r="K4662">
        <f t="shared" si="3400"/>
        <v>1419.98</v>
      </c>
      <c r="L4662">
        <f t="shared" si="3401"/>
        <v>4018</v>
      </c>
      <c r="M4662" t="str">
        <f t="shared" si="3402"/>
        <v>United States</v>
      </c>
      <c r="N4662">
        <f t="shared" si="3403"/>
        <v>0</v>
      </c>
      <c r="O4662" t="str">
        <f t="shared" si="3404"/>
        <v>GTX</v>
      </c>
      <c r="P4662">
        <f t="shared" si="3408"/>
        <v>5482</v>
      </c>
      <c r="Q4662" t="str">
        <f t="shared" si="3409"/>
        <v>Cara Losch</v>
      </c>
      <c r="R4662" t="str">
        <f t="shared" si="3410"/>
        <v>East</v>
      </c>
    </row>
    <row r="4663" spans="1:18">
      <c r="A4663" t="s">
        <v>4827</v>
      </c>
      <c r="B4663" t="s">
        <v>37</v>
      </c>
      <c r="C4663" t="s">
        <v>58</v>
      </c>
      <c r="D4663" t="s">
        <v>248</v>
      </c>
      <c r="E4663" t="s">
        <v>53</v>
      </c>
      <c r="F4663" s="1">
        <v>42987</v>
      </c>
      <c r="I4663" t="str">
        <f>VLOOKUP(pipeline!D4663,account,2,FALSE)</f>
        <v>telecommunications</v>
      </c>
      <c r="J4663">
        <f t="shared" si="3399"/>
        <v>1994</v>
      </c>
      <c r="K4663">
        <f t="shared" si="3400"/>
        <v>6395.05</v>
      </c>
      <c r="L4663">
        <f t="shared" si="3401"/>
        <v>20275</v>
      </c>
      <c r="M4663" t="str">
        <f t="shared" si="3402"/>
        <v>United States</v>
      </c>
      <c r="N4663">
        <f t="shared" si="3403"/>
        <v>0</v>
      </c>
      <c r="O4663" t="str">
        <f t="shared" si="3404"/>
        <v>GTX</v>
      </c>
      <c r="P4663">
        <f t="shared" si="3408"/>
        <v>1096</v>
      </c>
      <c r="Q4663" t="str">
        <f t="shared" si="3409"/>
        <v>Summer Sewald</v>
      </c>
      <c r="R4663" t="str">
        <f t="shared" si="3410"/>
        <v>West</v>
      </c>
    </row>
    <row r="4664" spans="1:18">
      <c r="A4664" t="s">
        <v>4828</v>
      </c>
      <c r="B4664" t="s">
        <v>38</v>
      </c>
      <c r="C4664" t="s">
        <v>57</v>
      </c>
      <c r="D4664" t="s">
        <v>205</v>
      </c>
      <c r="E4664" t="s">
        <v>52</v>
      </c>
      <c r="F4664" s="1">
        <v>42987</v>
      </c>
      <c r="G4664" s="1">
        <v>43069</v>
      </c>
      <c r="H4664">
        <v>0</v>
      </c>
      <c r="I4664" t="str">
        <f>VLOOKUP(pipeline!D4664,account,2,FALSE)</f>
        <v>telecommunications</v>
      </c>
      <c r="J4664">
        <f t="shared" si="3399"/>
        <v>1995</v>
      </c>
      <c r="K4664">
        <f t="shared" si="3400"/>
        <v>1825.82</v>
      </c>
      <c r="L4664">
        <f t="shared" si="3401"/>
        <v>5595</v>
      </c>
      <c r="M4664" t="str">
        <f t="shared" si="3402"/>
        <v>United States</v>
      </c>
      <c r="N4664" t="str">
        <f t="shared" si="3403"/>
        <v>Sonron</v>
      </c>
      <c r="O4664" t="str">
        <f t="shared" si="3404"/>
        <v>MG</v>
      </c>
      <c r="P4664">
        <f t="shared" si="3408"/>
        <v>3393</v>
      </c>
      <c r="Q4664" t="str">
        <f t="shared" si="3409"/>
        <v>Summer Sewald</v>
      </c>
      <c r="R4664" t="str">
        <f t="shared" si="3410"/>
        <v>West</v>
      </c>
    </row>
    <row r="4665" spans="1:18">
      <c r="A4665" t="s">
        <v>4829</v>
      </c>
      <c r="B4665" t="s">
        <v>38</v>
      </c>
      <c r="C4665" t="s">
        <v>55</v>
      </c>
      <c r="D4665" t="s">
        <v>205</v>
      </c>
      <c r="E4665" t="s">
        <v>50</v>
      </c>
      <c r="F4665" s="1">
        <v>42987</v>
      </c>
      <c r="G4665" s="1">
        <v>43083</v>
      </c>
      <c r="H4665">
        <v>582</v>
      </c>
      <c r="I4665" t="str">
        <f>VLOOKUP(pipeline!D4665,account,2,FALSE)</f>
        <v>telecommunications</v>
      </c>
      <c r="J4665">
        <f t="shared" si="3399"/>
        <v>1995</v>
      </c>
      <c r="K4665">
        <f t="shared" si="3400"/>
        <v>1825.82</v>
      </c>
      <c r="L4665">
        <f t="shared" si="3401"/>
        <v>5595</v>
      </c>
      <c r="M4665" t="str">
        <f t="shared" si="3402"/>
        <v>United States</v>
      </c>
      <c r="N4665" t="str">
        <f t="shared" si="3403"/>
        <v>Sonron</v>
      </c>
      <c r="O4665" t="str">
        <f t="shared" si="3404"/>
        <v>GTX</v>
      </c>
      <c r="P4665">
        <f t="shared" si="3408"/>
        <v>550</v>
      </c>
      <c r="Q4665" t="str">
        <f t="shared" si="3409"/>
        <v>Summer Sewald</v>
      </c>
      <c r="R4665" t="str">
        <f t="shared" si="3410"/>
        <v>West</v>
      </c>
    </row>
    <row r="4666" spans="1:18">
      <c r="A4666" t="s">
        <v>4830</v>
      </c>
      <c r="B4666" t="s">
        <v>38</v>
      </c>
      <c r="C4666" t="s">
        <v>58</v>
      </c>
      <c r="D4666" t="s">
        <v>91</v>
      </c>
      <c r="E4666" t="s">
        <v>50</v>
      </c>
      <c r="F4666" s="1">
        <v>42987</v>
      </c>
      <c r="G4666" s="1">
        <v>43003</v>
      </c>
      <c r="H4666">
        <v>1047</v>
      </c>
      <c r="I4666" t="str">
        <f>VLOOKUP(pipeline!D4666,account,2,FALSE)</f>
        <v>retail</v>
      </c>
      <c r="J4666">
        <f t="shared" si="3399"/>
        <v>1989</v>
      </c>
      <c r="K4666">
        <f t="shared" si="3400"/>
        <v>1388.67</v>
      </c>
      <c r="L4666">
        <f t="shared" si="3401"/>
        <v>3583</v>
      </c>
      <c r="M4666" t="str">
        <f t="shared" si="3402"/>
        <v>United States</v>
      </c>
      <c r="N4666">
        <f t="shared" si="3403"/>
        <v>0</v>
      </c>
      <c r="O4666" t="str">
        <f t="shared" si="3404"/>
        <v>GTX</v>
      </c>
      <c r="P4666">
        <f t="shared" si="3408"/>
        <v>1096</v>
      </c>
      <c r="Q4666" t="str">
        <f t="shared" si="3409"/>
        <v>Summer Sewald</v>
      </c>
      <c r="R4666" t="str">
        <f t="shared" si="3410"/>
        <v>West</v>
      </c>
    </row>
    <row r="4667" spans="1:18">
      <c r="A4667" t="s">
        <v>4831</v>
      </c>
      <c r="B4667" t="s">
        <v>21</v>
      </c>
      <c r="C4667" t="s">
        <v>56</v>
      </c>
      <c r="D4667" t="s">
        <v>241</v>
      </c>
      <c r="E4667" t="s">
        <v>52</v>
      </c>
      <c r="F4667" s="1">
        <v>42987</v>
      </c>
      <c r="G4667" s="1">
        <v>43060</v>
      </c>
      <c r="H4667">
        <v>0</v>
      </c>
      <c r="I4667" t="str">
        <f>VLOOKUP(pipeline!D4667,account,2,FALSE)</f>
        <v>finance</v>
      </c>
      <c r="J4667">
        <f t="shared" si="3399"/>
        <v>1991</v>
      </c>
      <c r="K4667">
        <f t="shared" si="3400"/>
        <v>2819.5</v>
      </c>
      <c r="L4667">
        <f t="shared" si="3401"/>
        <v>7227</v>
      </c>
      <c r="M4667" t="str">
        <f t="shared" si="3402"/>
        <v>United States</v>
      </c>
      <c r="N4667" t="str">
        <f t="shared" si="3403"/>
        <v>Golddex</v>
      </c>
      <c r="O4667" t="str">
        <f t="shared" si="3404"/>
        <v>MG</v>
      </c>
      <c r="P4667">
        <f t="shared" si="3408"/>
        <v>55</v>
      </c>
      <c r="Q4667" t="str">
        <f t="shared" si="3409"/>
        <v>Dustin Brinkmann</v>
      </c>
      <c r="R4667" t="str">
        <f t="shared" si="3410"/>
        <v>Central</v>
      </c>
    </row>
    <row r="4668" spans="1:18">
      <c r="A4668" t="s">
        <v>4832</v>
      </c>
      <c r="B4668" t="s">
        <v>29</v>
      </c>
      <c r="C4668" t="s">
        <v>55</v>
      </c>
      <c r="D4668" t="s">
        <v>216</v>
      </c>
      <c r="E4668" t="s">
        <v>50</v>
      </c>
      <c r="F4668" s="1">
        <v>42987</v>
      </c>
      <c r="G4668" s="1">
        <v>43002</v>
      </c>
      <c r="H4668">
        <v>568</v>
      </c>
      <c r="I4668" t="str">
        <f>VLOOKUP(pipeline!D4668,account,2,FALSE)</f>
        <v>entertainment</v>
      </c>
      <c r="J4668">
        <f t="shared" ref="J4668:J4684" si="3411">VLOOKUP(D4668,account,3,FALSE)</f>
        <v>1998</v>
      </c>
      <c r="K4668">
        <f t="shared" ref="K4668:K4684" si="3412">VLOOKUP(D4668,account,4,FALSE)</f>
        <v>217.87</v>
      </c>
      <c r="L4668">
        <f t="shared" ref="L4668:L4684" si="3413">VLOOKUP(D4668,account,5,FALSE)</f>
        <v>551</v>
      </c>
      <c r="M4668" t="str">
        <f t="shared" ref="M4668:M4684" si="3414">VLOOKUP(D4668,account,6,FALSE)</f>
        <v>United States</v>
      </c>
      <c r="N4668">
        <f t="shared" ref="N4668:N4684" si="3415">VLOOKUP(D4668,accounts,7,FALSE)</f>
        <v>0</v>
      </c>
      <c r="O4668" t="str">
        <f t="shared" ref="O4668:O4684" si="3416">VLOOKUP(C4668,products,2,FALSE)</f>
        <v>GTX</v>
      </c>
      <c r="P4668">
        <f t="shared" ref="P4668:P4677" si="3417">VLOOKUP(C4668,products,3,FALSE)</f>
        <v>550</v>
      </c>
      <c r="Q4668" t="str">
        <f t="shared" ref="Q4668:Q4677" si="3418">VLOOKUP(B4668,sales,2,FALSE)</f>
        <v>Melvin Marxen</v>
      </c>
      <c r="R4668" t="str">
        <f t="shared" ref="R4668:R4677" si="3419">VLOOKUP(B4668,sales,3,FALSE)</f>
        <v>Central</v>
      </c>
    </row>
    <row r="4669" spans="1:18">
      <c r="A4669" t="s">
        <v>4833</v>
      </c>
      <c r="B4669" t="s">
        <v>29</v>
      </c>
      <c r="C4669" t="s">
        <v>59</v>
      </c>
      <c r="D4669" t="s">
        <v>309</v>
      </c>
      <c r="E4669" t="s">
        <v>50</v>
      </c>
      <c r="F4669" s="1">
        <v>42987</v>
      </c>
      <c r="G4669" s="1">
        <v>43066</v>
      </c>
      <c r="H4669">
        <v>6255</v>
      </c>
      <c r="I4669" t="str">
        <f>VLOOKUP(pipeline!D4669,account,2,FALSE)</f>
        <v>marketing</v>
      </c>
      <c r="J4669">
        <f t="shared" si="3411"/>
        <v>1986</v>
      </c>
      <c r="K4669">
        <f t="shared" si="3412"/>
        <v>2403.58</v>
      </c>
      <c r="L4669">
        <f t="shared" si="3413"/>
        <v>8801</v>
      </c>
      <c r="M4669" t="str">
        <f t="shared" si="3414"/>
        <v>United States</v>
      </c>
      <c r="N4669">
        <f t="shared" si="3415"/>
        <v>0</v>
      </c>
      <c r="O4669" t="str">
        <f t="shared" si="3416"/>
        <v>GTX</v>
      </c>
      <c r="P4669">
        <f t="shared" si="3417"/>
        <v>5482</v>
      </c>
      <c r="Q4669" t="str">
        <f t="shared" si="3418"/>
        <v>Melvin Marxen</v>
      </c>
      <c r="R4669" t="str">
        <f t="shared" si="3419"/>
        <v>Central</v>
      </c>
    </row>
    <row r="4670" spans="1:18">
      <c r="A4670" t="s">
        <v>4834</v>
      </c>
      <c r="B4670" t="s">
        <v>23</v>
      </c>
      <c r="C4670" t="s">
        <v>56</v>
      </c>
      <c r="D4670" t="s">
        <v>208</v>
      </c>
      <c r="E4670" t="s">
        <v>50</v>
      </c>
      <c r="F4670" s="1">
        <v>42987</v>
      </c>
      <c r="G4670" s="1">
        <v>43100</v>
      </c>
      <c r="H4670">
        <v>57</v>
      </c>
      <c r="I4670" t="str">
        <f>VLOOKUP(pipeline!D4670,account,2,FALSE)</f>
        <v>software</v>
      </c>
      <c r="J4670">
        <f t="shared" si="3411"/>
        <v>1982</v>
      </c>
      <c r="K4670">
        <f t="shared" si="3412"/>
        <v>4618</v>
      </c>
      <c r="L4670">
        <f t="shared" si="3413"/>
        <v>10083</v>
      </c>
      <c r="M4670" t="str">
        <f t="shared" si="3414"/>
        <v>United States</v>
      </c>
      <c r="N4670">
        <f t="shared" si="3415"/>
        <v>0</v>
      </c>
      <c r="O4670" t="str">
        <f t="shared" si="3416"/>
        <v>MG</v>
      </c>
      <c r="P4670">
        <f t="shared" si="3417"/>
        <v>55</v>
      </c>
      <c r="Q4670" t="str">
        <f t="shared" si="3418"/>
        <v>Dustin Brinkmann</v>
      </c>
      <c r="R4670" t="str">
        <f t="shared" si="3419"/>
        <v>Central</v>
      </c>
    </row>
    <row r="4671" spans="1:18">
      <c r="A4671" t="s">
        <v>4835</v>
      </c>
      <c r="B4671" t="s">
        <v>23</v>
      </c>
      <c r="C4671" t="s">
        <v>56</v>
      </c>
      <c r="D4671" t="s">
        <v>155</v>
      </c>
      <c r="E4671" t="s">
        <v>50</v>
      </c>
      <c r="F4671" s="1">
        <v>42987</v>
      </c>
      <c r="G4671" s="1">
        <v>43076</v>
      </c>
      <c r="H4671">
        <v>53</v>
      </c>
      <c r="I4671" t="str">
        <f>VLOOKUP(pipeline!D4671,account,2,FALSE)</f>
        <v>technolgy</v>
      </c>
      <c r="J4671">
        <f t="shared" si="3411"/>
        <v>1983</v>
      </c>
      <c r="K4671">
        <f t="shared" si="3412"/>
        <v>1008.06</v>
      </c>
      <c r="L4671">
        <f t="shared" si="3413"/>
        <v>1238</v>
      </c>
      <c r="M4671" t="str">
        <f t="shared" si="3414"/>
        <v>United States</v>
      </c>
      <c r="N4671">
        <f t="shared" si="3415"/>
        <v>0</v>
      </c>
      <c r="O4671" t="str">
        <f t="shared" si="3416"/>
        <v>MG</v>
      </c>
      <c r="P4671">
        <f t="shared" si="3417"/>
        <v>55</v>
      </c>
      <c r="Q4671" t="str">
        <f t="shared" si="3418"/>
        <v>Dustin Brinkmann</v>
      </c>
      <c r="R4671" t="str">
        <f t="shared" si="3419"/>
        <v>Central</v>
      </c>
    </row>
    <row r="4672" spans="1:18">
      <c r="A4672" t="s">
        <v>4836</v>
      </c>
      <c r="B4672" t="s">
        <v>23</v>
      </c>
      <c r="C4672" t="s">
        <v>57</v>
      </c>
      <c r="D4672" t="s">
        <v>145</v>
      </c>
      <c r="E4672" t="s">
        <v>50</v>
      </c>
      <c r="F4672" s="1">
        <v>42987</v>
      </c>
      <c r="G4672" s="1">
        <v>43081</v>
      </c>
      <c r="H4672">
        <v>3811</v>
      </c>
      <c r="I4672" t="str">
        <f>VLOOKUP(pipeline!D4672,account,2,FALSE)</f>
        <v>marketing</v>
      </c>
      <c r="J4672">
        <f t="shared" si="3411"/>
        <v>1985</v>
      </c>
      <c r="K4672">
        <f t="shared" si="3412"/>
        <v>375.43</v>
      </c>
      <c r="L4672">
        <f t="shared" si="3413"/>
        <v>1190</v>
      </c>
      <c r="M4672" t="str">
        <f t="shared" si="3414"/>
        <v>United States</v>
      </c>
      <c r="N4672">
        <f t="shared" si="3415"/>
        <v>0</v>
      </c>
      <c r="O4672" t="str">
        <f t="shared" si="3416"/>
        <v>MG</v>
      </c>
      <c r="P4672">
        <f t="shared" si="3417"/>
        <v>3393</v>
      </c>
      <c r="Q4672" t="str">
        <f t="shared" si="3418"/>
        <v>Dustin Brinkmann</v>
      </c>
      <c r="R4672" t="str">
        <f t="shared" si="3419"/>
        <v>Central</v>
      </c>
    </row>
    <row r="4673" spans="1:18">
      <c r="A4673" t="s">
        <v>4837</v>
      </c>
      <c r="B4673" t="s">
        <v>17</v>
      </c>
      <c r="C4673" t="s">
        <v>55</v>
      </c>
      <c r="D4673" t="s">
        <v>306</v>
      </c>
      <c r="E4673" t="s">
        <v>50</v>
      </c>
      <c r="F4673" s="1">
        <v>42987</v>
      </c>
      <c r="G4673" s="1">
        <v>43081</v>
      </c>
      <c r="H4673">
        <v>456</v>
      </c>
      <c r="I4673" t="str">
        <f>VLOOKUP(pipeline!D4673,account,2,FALSE)</f>
        <v>technolgy</v>
      </c>
      <c r="J4673">
        <f t="shared" si="3411"/>
        <v>1997</v>
      </c>
      <c r="K4673">
        <f t="shared" si="3412"/>
        <v>8170.38</v>
      </c>
      <c r="L4673">
        <f t="shared" si="3413"/>
        <v>16499</v>
      </c>
      <c r="M4673" t="str">
        <f t="shared" si="3414"/>
        <v>Korea</v>
      </c>
      <c r="N4673">
        <f t="shared" si="3415"/>
        <v>0</v>
      </c>
      <c r="O4673" t="str">
        <f t="shared" si="3416"/>
        <v>GTX</v>
      </c>
      <c r="P4673">
        <f t="shared" si="3417"/>
        <v>550</v>
      </c>
      <c r="Q4673" t="str">
        <f t="shared" si="3418"/>
        <v>Celia Rouche</v>
      </c>
      <c r="R4673" t="str">
        <f t="shared" si="3419"/>
        <v>West</v>
      </c>
    </row>
    <row r="4674" spans="1:18">
      <c r="A4674" t="s">
        <v>4838</v>
      </c>
      <c r="B4674" t="s">
        <v>32</v>
      </c>
      <c r="C4674" t="s">
        <v>57</v>
      </c>
      <c r="D4674" t="s">
        <v>124</v>
      </c>
      <c r="E4674" t="s">
        <v>50</v>
      </c>
      <c r="F4674" s="1">
        <v>42988</v>
      </c>
      <c r="G4674" s="1">
        <v>43074</v>
      </c>
      <c r="H4674">
        <v>3371</v>
      </c>
      <c r="I4674" t="str">
        <f>VLOOKUP(pipeline!D4674,account,2,FALSE)</f>
        <v>entertainment</v>
      </c>
      <c r="J4674">
        <f t="shared" si="3411"/>
        <v>1989</v>
      </c>
      <c r="K4674">
        <f t="shared" si="3412"/>
        <v>3838.39</v>
      </c>
      <c r="L4674">
        <f t="shared" si="3413"/>
        <v>8274</v>
      </c>
      <c r="M4674" t="str">
        <f t="shared" si="3414"/>
        <v>United States</v>
      </c>
      <c r="N4674">
        <f t="shared" si="3415"/>
        <v>0</v>
      </c>
      <c r="O4674" t="str">
        <f t="shared" si="3416"/>
        <v>MG</v>
      </c>
      <c r="P4674">
        <f t="shared" si="3417"/>
        <v>3393</v>
      </c>
      <c r="Q4674" t="str">
        <f t="shared" si="3418"/>
        <v>Rocco Neubert</v>
      </c>
      <c r="R4674" t="str">
        <f t="shared" si="3419"/>
        <v>East</v>
      </c>
    </row>
    <row r="4675" spans="1:18">
      <c r="A4675" t="s">
        <v>4839</v>
      </c>
      <c r="B4675" t="s">
        <v>20</v>
      </c>
      <c r="C4675" t="s">
        <v>58</v>
      </c>
      <c r="D4675" t="s">
        <v>108</v>
      </c>
      <c r="E4675" t="s">
        <v>50</v>
      </c>
      <c r="F4675" s="1">
        <v>42988</v>
      </c>
      <c r="G4675" s="1">
        <v>43068</v>
      </c>
      <c r="H4675">
        <v>1151</v>
      </c>
      <c r="I4675" t="str">
        <f>VLOOKUP(pipeline!D4675,account,2,FALSE)</f>
        <v>telecommunications</v>
      </c>
      <c r="J4675">
        <f t="shared" si="3411"/>
        <v>1988</v>
      </c>
      <c r="K4675">
        <f t="shared" si="3412"/>
        <v>5266.09</v>
      </c>
      <c r="L4675">
        <f t="shared" si="3413"/>
        <v>8595</v>
      </c>
      <c r="M4675" t="str">
        <f t="shared" si="3414"/>
        <v>United States</v>
      </c>
      <c r="N4675" t="str">
        <f t="shared" si="3415"/>
        <v>Sonron</v>
      </c>
      <c r="O4675" t="str">
        <f t="shared" si="3416"/>
        <v>GTX</v>
      </c>
      <c r="P4675">
        <f t="shared" si="3417"/>
        <v>1096</v>
      </c>
      <c r="Q4675" t="str">
        <f t="shared" si="3418"/>
        <v>Dustin Brinkmann</v>
      </c>
      <c r="R4675" t="str">
        <f t="shared" si="3419"/>
        <v>Central</v>
      </c>
    </row>
    <row r="4676" spans="1:18">
      <c r="A4676" t="s">
        <v>4840</v>
      </c>
      <c r="B4676" t="s">
        <v>20</v>
      </c>
      <c r="C4676" t="s">
        <v>57</v>
      </c>
      <c r="D4676" t="s">
        <v>238</v>
      </c>
      <c r="E4676" t="s">
        <v>50</v>
      </c>
      <c r="F4676" s="1">
        <v>42988</v>
      </c>
      <c r="G4676" s="1">
        <v>43094</v>
      </c>
      <c r="H4676">
        <v>3748</v>
      </c>
      <c r="I4676" t="str">
        <f>VLOOKUP(pipeline!D4676,account,2,FALSE)</f>
        <v>marketing</v>
      </c>
      <c r="J4676">
        <f t="shared" si="3411"/>
        <v>2012</v>
      </c>
      <c r="K4676">
        <f t="shared" si="3412"/>
        <v>45.39</v>
      </c>
      <c r="L4676">
        <f t="shared" si="3413"/>
        <v>100</v>
      </c>
      <c r="M4676" t="str">
        <f t="shared" si="3414"/>
        <v>United States</v>
      </c>
      <c r="N4676" t="str">
        <f t="shared" si="3415"/>
        <v>Inity</v>
      </c>
      <c r="O4676" t="str">
        <f t="shared" si="3416"/>
        <v>MG</v>
      </c>
      <c r="P4676">
        <f t="shared" si="3417"/>
        <v>3393</v>
      </c>
      <c r="Q4676" t="str">
        <f t="shared" si="3418"/>
        <v>Dustin Brinkmann</v>
      </c>
      <c r="R4676" t="str">
        <f t="shared" si="3419"/>
        <v>Central</v>
      </c>
    </row>
    <row r="4677" spans="1:18">
      <c r="A4677" t="s">
        <v>4841</v>
      </c>
      <c r="B4677" t="s">
        <v>7</v>
      </c>
      <c r="C4677" t="s">
        <v>59</v>
      </c>
      <c r="D4677" t="s">
        <v>200</v>
      </c>
      <c r="E4677" t="s">
        <v>50</v>
      </c>
      <c r="F4677" s="1">
        <v>42988</v>
      </c>
      <c r="G4677" s="1">
        <v>42993</v>
      </c>
      <c r="H4677">
        <v>5717</v>
      </c>
      <c r="I4677" t="str">
        <f>VLOOKUP(pipeline!D4677,account,2,FALSE)</f>
        <v>finance</v>
      </c>
      <c r="J4677">
        <f t="shared" si="3411"/>
        <v>1998</v>
      </c>
      <c r="K4677">
        <f t="shared" si="3412"/>
        <v>2022.14</v>
      </c>
      <c r="L4677">
        <f t="shared" si="3413"/>
        <v>5113</v>
      </c>
      <c r="M4677" t="str">
        <f t="shared" si="3414"/>
        <v>United States</v>
      </c>
      <c r="N4677">
        <f t="shared" si="3415"/>
        <v>0</v>
      </c>
      <c r="O4677" t="str">
        <f t="shared" si="3416"/>
        <v>GTX</v>
      </c>
      <c r="P4677">
        <f t="shared" si="3417"/>
        <v>5482</v>
      </c>
      <c r="Q4677" t="str">
        <f t="shared" si="3418"/>
        <v>Cara Losch</v>
      </c>
      <c r="R4677" t="str">
        <f t="shared" si="3419"/>
        <v>East</v>
      </c>
    </row>
    <row r="4678" spans="1:18">
      <c r="A4678" t="s">
        <v>4842</v>
      </c>
      <c r="B4678" t="s">
        <v>33</v>
      </c>
      <c r="C4678" t="s">
        <v>58</v>
      </c>
      <c r="D4678" t="s">
        <v>463</v>
      </c>
      <c r="E4678" t="s">
        <v>50</v>
      </c>
      <c r="F4678" s="1">
        <v>42988</v>
      </c>
      <c r="G4678" s="1">
        <v>43082</v>
      </c>
      <c r="H4678">
        <v>1111</v>
      </c>
      <c r="I4678" t="str">
        <f>VLOOKUP(pipeline!D4678,account,2,FALSE)</f>
        <v>technolgy</v>
      </c>
      <c r="J4678">
        <f t="shared" si="3411"/>
        <v>2011</v>
      </c>
      <c r="K4678">
        <f t="shared" si="3412"/>
        <v>527.11</v>
      </c>
      <c r="L4678">
        <f t="shared" si="3413"/>
        <v>1428</v>
      </c>
      <c r="M4678" t="str">
        <f t="shared" si="3414"/>
        <v>United States</v>
      </c>
      <c r="N4678" t="str">
        <f t="shared" si="3415"/>
        <v>Acme Corporation</v>
      </c>
      <c r="O4678" t="str">
        <f t="shared" si="3416"/>
        <v>GTX</v>
      </c>
      <c r="P4678">
        <f t="shared" ref="P4678:P4684" si="3420">VLOOKUP(C4678,products,3,FALSE)</f>
        <v>1096</v>
      </c>
      <c r="Q4678" t="str">
        <f t="shared" ref="Q4678:Q4684" si="3421">VLOOKUP(B4678,sales,2,FALSE)</f>
        <v>Rocco Neubert</v>
      </c>
      <c r="R4678" t="str">
        <f t="shared" ref="R4678:R4684" si="3422">VLOOKUP(B4678,sales,3,FALSE)</f>
        <v>East</v>
      </c>
    </row>
    <row r="4679" spans="1:18">
      <c r="A4679" t="s">
        <v>4843</v>
      </c>
      <c r="B4679" t="s">
        <v>25</v>
      </c>
      <c r="C4679" t="s">
        <v>58</v>
      </c>
      <c r="D4679" t="s">
        <v>97</v>
      </c>
      <c r="E4679" t="s">
        <v>50</v>
      </c>
      <c r="F4679" s="1">
        <v>42988</v>
      </c>
      <c r="G4679" s="1">
        <v>42995</v>
      </c>
      <c r="H4679">
        <v>1159</v>
      </c>
      <c r="I4679" t="str">
        <f>VLOOKUP(pipeline!D4679,account,2,FALSE)</f>
        <v>medical</v>
      </c>
      <c r="J4679">
        <f t="shared" si="3411"/>
        <v>2012</v>
      </c>
      <c r="K4679">
        <f t="shared" si="3412"/>
        <v>587.34</v>
      </c>
      <c r="L4679">
        <f t="shared" si="3413"/>
        <v>1356</v>
      </c>
      <c r="M4679" t="str">
        <f t="shared" si="3414"/>
        <v>Philipines</v>
      </c>
      <c r="N4679">
        <f t="shared" si="3415"/>
        <v>0</v>
      </c>
      <c r="O4679" t="str">
        <f t="shared" si="3416"/>
        <v>GTX</v>
      </c>
      <c r="P4679">
        <f t="shared" si="3420"/>
        <v>1096</v>
      </c>
      <c r="Q4679" t="str">
        <f t="shared" si="3421"/>
        <v>Melvin Marxen</v>
      </c>
      <c r="R4679" t="str">
        <f t="shared" si="3422"/>
        <v>Central</v>
      </c>
    </row>
    <row r="4680" spans="1:18">
      <c r="A4680" t="s">
        <v>4844</v>
      </c>
      <c r="B4680" t="s">
        <v>25</v>
      </c>
      <c r="C4680" t="s">
        <v>57</v>
      </c>
      <c r="D4680" t="s">
        <v>170</v>
      </c>
      <c r="E4680" t="s">
        <v>50</v>
      </c>
      <c r="F4680" s="1">
        <v>42988</v>
      </c>
      <c r="G4680" s="1">
        <v>43045</v>
      </c>
      <c r="H4680">
        <v>3251</v>
      </c>
      <c r="I4680" t="str">
        <f>VLOOKUP(pipeline!D4680,account,2,FALSE)</f>
        <v>technolgy</v>
      </c>
      <c r="J4680">
        <f t="shared" si="3411"/>
        <v>1987</v>
      </c>
      <c r="K4680">
        <f t="shared" si="3412"/>
        <v>2938.67</v>
      </c>
      <c r="L4680">
        <f t="shared" si="3413"/>
        <v>8775</v>
      </c>
      <c r="M4680" t="str">
        <f t="shared" si="3414"/>
        <v>Panama</v>
      </c>
      <c r="N4680">
        <f t="shared" si="3415"/>
        <v>0</v>
      </c>
      <c r="O4680" t="str">
        <f t="shared" si="3416"/>
        <v>MG</v>
      </c>
      <c r="P4680">
        <f t="shared" si="3420"/>
        <v>3393</v>
      </c>
      <c r="Q4680" t="str">
        <f t="shared" si="3421"/>
        <v>Melvin Marxen</v>
      </c>
      <c r="R4680" t="str">
        <f t="shared" si="3422"/>
        <v>Central</v>
      </c>
    </row>
    <row r="4681" spans="1:18">
      <c r="A4681" t="s">
        <v>4845</v>
      </c>
      <c r="B4681" t="s">
        <v>8</v>
      </c>
      <c r="C4681" t="s">
        <v>59</v>
      </c>
      <c r="D4681" t="s">
        <v>203</v>
      </c>
      <c r="E4681" t="s">
        <v>52</v>
      </c>
      <c r="F4681" s="1">
        <v>42988</v>
      </c>
      <c r="G4681" s="1">
        <v>43040</v>
      </c>
      <c r="H4681">
        <v>0</v>
      </c>
      <c r="I4681" t="str">
        <f>VLOOKUP(pipeline!D4681,account,2,FALSE)</f>
        <v>software</v>
      </c>
      <c r="J4681">
        <f t="shared" si="3411"/>
        <v>2002</v>
      </c>
      <c r="K4681">
        <f t="shared" si="3412"/>
        <v>987.39</v>
      </c>
      <c r="L4681">
        <f t="shared" si="3413"/>
        <v>2253</v>
      </c>
      <c r="M4681" t="str">
        <f t="shared" si="3414"/>
        <v>United States</v>
      </c>
      <c r="N4681">
        <f t="shared" si="3415"/>
        <v>0</v>
      </c>
      <c r="O4681" t="str">
        <f t="shared" si="3416"/>
        <v>GTX</v>
      </c>
      <c r="P4681">
        <f t="shared" si="3420"/>
        <v>5482</v>
      </c>
      <c r="Q4681" t="str">
        <f t="shared" si="3421"/>
        <v>Cara Losch</v>
      </c>
      <c r="R4681" t="str">
        <f t="shared" si="3422"/>
        <v>East</v>
      </c>
    </row>
    <row r="4682" spans="1:18">
      <c r="A4682" t="s">
        <v>4846</v>
      </c>
      <c r="B4682" t="s">
        <v>26</v>
      </c>
      <c r="C4682" t="s">
        <v>57</v>
      </c>
      <c r="D4682" t="s">
        <v>147</v>
      </c>
      <c r="E4682" t="s">
        <v>52</v>
      </c>
      <c r="F4682" s="1">
        <v>42988</v>
      </c>
      <c r="G4682" s="1">
        <v>43076</v>
      </c>
      <c r="H4682">
        <v>0</v>
      </c>
      <c r="I4682" t="str">
        <f>VLOOKUP(pipeline!D4682,account,2,FALSE)</f>
        <v>retail</v>
      </c>
      <c r="J4682">
        <f t="shared" si="3411"/>
        <v>2007</v>
      </c>
      <c r="K4682">
        <f t="shared" si="3412"/>
        <v>894.33</v>
      </c>
      <c r="L4682">
        <f t="shared" si="3413"/>
        <v>1635</v>
      </c>
      <c r="M4682" t="str">
        <f t="shared" si="3414"/>
        <v>Italy</v>
      </c>
      <c r="N4682">
        <f t="shared" si="3415"/>
        <v>0</v>
      </c>
      <c r="O4682" t="str">
        <f t="shared" si="3416"/>
        <v>MG</v>
      </c>
      <c r="P4682">
        <f t="shared" si="3420"/>
        <v>3393</v>
      </c>
      <c r="Q4682" t="str">
        <f t="shared" si="3421"/>
        <v>Melvin Marxen</v>
      </c>
      <c r="R4682" t="str">
        <f t="shared" si="3422"/>
        <v>Central</v>
      </c>
    </row>
    <row r="4683" spans="1:18">
      <c r="A4683" t="s">
        <v>4847</v>
      </c>
      <c r="B4683" t="s">
        <v>26</v>
      </c>
      <c r="C4683" t="s">
        <v>58</v>
      </c>
      <c r="D4683" t="s">
        <v>85</v>
      </c>
      <c r="E4683" t="s">
        <v>50</v>
      </c>
      <c r="F4683" s="1">
        <v>42988</v>
      </c>
      <c r="G4683" s="1">
        <v>43087</v>
      </c>
      <c r="H4683">
        <v>1083</v>
      </c>
      <c r="I4683" t="str">
        <f>VLOOKUP(pipeline!D4683,account,2,FALSE)</f>
        <v>software</v>
      </c>
      <c r="J4683">
        <f t="shared" si="3411"/>
        <v>1998</v>
      </c>
      <c r="K4683">
        <f t="shared" si="3412"/>
        <v>2714.9</v>
      </c>
      <c r="L4683">
        <f t="shared" si="3413"/>
        <v>2641</v>
      </c>
      <c r="M4683" t="str">
        <f t="shared" si="3414"/>
        <v>United States</v>
      </c>
      <c r="N4683" t="str">
        <f t="shared" si="3415"/>
        <v>Acme Corporation</v>
      </c>
      <c r="O4683" t="str">
        <f t="shared" si="3416"/>
        <v>GTX</v>
      </c>
      <c r="P4683">
        <f t="shared" si="3420"/>
        <v>1096</v>
      </c>
      <c r="Q4683" t="str">
        <f t="shared" si="3421"/>
        <v>Melvin Marxen</v>
      </c>
      <c r="R4683" t="str">
        <f t="shared" si="3422"/>
        <v>Central</v>
      </c>
    </row>
    <row r="4684" spans="1:18">
      <c r="A4684" t="s">
        <v>4848</v>
      </c>
      <c r="B4684" t="s">
        <v>26</v>
      </c>
      <c r="C4684" t="s">
        <v>56</v>
      </c>
      <c r="D4684" t="s">
        <v>97</v>
      </c>
      <c r="E4684" t="s">
        <v>50</v>
      </c>
      <c r="F4684" s="1">
        <v>42988</v>
      </c>
      <c r="G4684" s="1">
        <v>43047</v>
      </c>
      <c r="H4684">
        <v>54</v>
      </c>
      <c r="I4684" t="str">
        <f>VLOOKUP(pipeline!D4684,account,2,FALSE)</f>
        <v>medical</v>
      </c>
      <c r="J4684">
        <f t="shared" si="3411"/>
        <v>2012</v>
      </c>
      <c r="K4684">
        <f t="shared" si="3412"/>
        <v>587.34</v>
      </c>
      <c r="L4684">
        <f t="shared" si="3413"/>
        <v>1356</v>
      </c>
      <c r="M4684" t="str">
        <f t="shared" si="3414"/>
        <v>Philipines</v>
      </c>
      <c r="N4684">
        <f t="shared" si="3415"/>
        <v>0</v>
      </c>
      <c r="O4684" t="str">
        <f t="shared" si="3416"/>
        <v>MG</v>
      </c>
      <c r="P4684">
        <f t="shared" si="3420"/>
        <v>55</v>
      </c>
      <c r="Q4684" t="str">
        <f t="shared" si="3421"/>
        <v>Melvin Marxen</v>
      </c>
      <c r="R4684" t="str">
        <f t="shared" si="3422"/>
        <v>Central</v>
      </c>
    </row>
    <row r="4685" spans="1:18">
      <c r="A4685" t="s">
        <v>4849</v>
      </c>
      <c r="B4685" t="s">
        <v>14</v>
      </c>
      <c r="C4685" t="s">
        <v>57</v>
      </c>
      <c r="D4685" t="s">
        <v>316</v>
      </c>
      <c r="E4685" t="s">
        <v>50</v>
      </c>
      <c r="F4685" s="1">
        <v>42988</v>
      </c>
      <c r="G4685" s="1">
        <v>43098</v>
      </c>
      <c r="H4685">
        <v>3302</v>
      </c>
      <c r="I4685" t="str">
        <f>VLOOKUP(pipeline!D4685,account,2,FALSE)</f>
        <v>retail</v>
      </c>
      <c r="J4685">
        <f>VLOOKUP(D4685,account,3,FALSE)</f>
        <v>2009</v>
      </c>
      <c r="K4685">
        <f>VLOOKUP(D4685,account,4,FALSE)</f>
        <v>497.11</v>
      </c>
      <c r="L4685">
        <f>VLOOKUP(D4685,account,5,FALSE)</f>
        <v>1588</v>
      </c>
      <c r="M4685" t="str">
        <f>VLOOKUP(D4685,account,6,FALSE)</f>
        <v>United States</v>
      </c>
      <c r="N4685">
        <f>VLOOKUP(D4685,accounts,7,FALSE)</f>
        <v>0</v>
      </c>
      <c r="O4685" t="str">
        <f>VLOOKUP(C4685,products,2,FALSE)</f>
        <v>MG</v>
      </c>
      <c r="P4685">
        <f t="shared" ref="P4685:P4695" si="3423">VLOOKUP(C4685,products,3,FALSE)</f>
        <v>3393</v>
      </c>
      <c r="Q4685" t="str">
        <f t="shared" ref="Q4685:Q4695" si="3424">VLOOKUP(B4685,sales,2,FALSE)</f>
        <v>Celia Rouche</v>
      </c>
      <c r="R4685" t="str">
        <f t="shared" ref="R4685:R4695" si="3425">VLOOKUP(B4685,sales,3,FALSE)</f>
        <v>West</v>
      </c>
    </row>
    <row r="4686" spans="1:18">
      <c r="A4686" t="s">
        <v>4850</v>
      </c>
      <c r="B4686" t="s">
        <v>37</v>
      </c>
      <c r="C4686" t="s">
        <v>55</v>
      </c>
      <c r="D4686" t="s">
        <v>151</v>
      </c>
      <c r="E4686" t="s">
        <v>50</v>
      </c>
      <c r="F4686" s="1">
        <v>42988</v>
      </c>
      <c r="G4686" s="1">
        <v>43064</v>
      </c>
      <c r="H4686">
        <v>552</v>
      </c>
      <c r="I4686" t="str">
        <f>VLOOKUP(pipeline!D4686,account,2,FALSE)</f>
        <v>finance</v>
      </c>
      <c r="J4686">
        <f>VLOOKUP(D4686,account,3,FALSE)</f>
        <v>2008</v>
      </c>
      <c r="K4686">
        <f>VLOOKUP(D4686,account,4,FALSE)</f>
        <v>52.5</v>
      </c>
      <c r="L4686">
        <f>VLOOKUP(D4686,account,5,FALSE)</f>
        <v>165</v>
      </c>
      <c r="M4686" t="str">
        <f>VLOOKUP(D4686,account,6,FALSE)</f>
        <v>United States</v>
      </c>
      <c r="N4686">
        <f>VLOOKUP(D4686,accounts,7,FALSE)</f>
        <v>0</v>
      </c>
      <c r="O4686" t="str">
        <f>VLOOKUP(C4686,products,2,FALSE)</f>
        <v>GTX</v>
      </c>
      <c r="P4686">
        <f t="shared" si="3423"/>
        <v>550</v>
      </c>
      <c r="Q4686" t="str">
        <f t="shared" si="3424"/>
        <v>Summer Sewald</v>
      </c>
      <c r="R4686" t="str">
        <f t="shared" si="3425"/>
        <v>West</v>
      </c>
    </row>
    <row r="4687" spans="1:18">
      <c r="A4687" t="s">
        <v>4851</v>
      </c>
      <c r="B4687" t="s">
        <v>37</v>
      </c>
      <c r="C4687" t="s">
        <v>55</v>
      </c>
      <c r="D4687" t="s">
        <v>273</v>
      </c>
      <c r="E4687" t="s">
        <v>50</v>
      </c>
      <c r="F4687" s="1">
        <v>42988</v>
      </c>
      <c r="G4687" s="1">
        <v>43055</v>
      </c>
      <c r="H4687">
        <v>468</v>
      </c>
      <c r="I4687" t="str">
        <f>VLOOKUP(pipeline!D4687,account,2,FALSE)</f>
        <v>retail</v>
      </c>
      <c r="J4687">
        <f>VLOOKUP(D4687,account,3,FALSE)</f>
        <v>1996</v>
      </c>
      <c r="K4687">
        <f>VLOOKUP(D4687,account,4,FALSE)</f>
        <v>2214.94</v>
      </c>
      <c r="L4687">
        <f>VLOOKUP(D4687,account,5,FALSE)</f>
        <v>5374</v>
      </c>
      <c r="M4687" t="str">
        <f>VLOOKUP(D4687,account,6,FALSE)</f>
        <v>United States</v>
      </c>
      <c r="N4687">
        <f>VLOOKUP(D4687,accounts,7,FALSE)</f>
        <v>0</v>
      </c>
      <c r="O4687" t="str">
        <f>VLOOKUP(C4687,products,2,FALSE)</f>
        <v>GTX</v>
      </c>
      <c r="P4687">
        <f t="shared" si="3423"/>
        <v>550</v>
      </c>
      <c r="Q4687" t="str">
        <f t="shared" si="3424"/>
        <v>Summer Sewald</v>
      </c>
      <c r="R4687" t="str">
        <f t="shared" si="3425"/>
        <v>West</v>
      </c>
    </row>
    <row r="4688" spans="1:18">
      <c r="A4688" t="s">
        <v>4852</v>
      </c>
      <c r="B4688" t="s">
        <v>27</v>
      </c>
      <c r="C4688" t="s">
        <v>55</v>
      </c>
      <c r="D4688" t="s">
        <v>129</v>
      </c>
      <c r="E4688" t="s">
        <v>52</v>
      </c>
      <c r="F4688" s="1">
        <v>42988</v>
      </c>
      <c r="G4688" s="1">
        <v>43056</v>
      </c>
      <c r="H4688">
        <v>0</v>
      </c>
      <c r="I4688" t="str">
        <f>VLOOKUP(pipeline!D4688,account,2,FALSE)</f>
        <v>marketing</v>
      </c>
      <c r="J4688">
        <f>VLOOKUP(D4688,account,3,FALSE)</f>
        <v>1995</v>
      </c>
      <c r="K4688">
        <f>VLOOKUP(D4688,account,4,FALSE)</f>
        <v>2173.98</v>
      </c>
      <c r="L4688">
        <f>VLOOKUP(D4688,account,5,FALSE)</f>
        <v>2928</v>
      </c>
      <c r="M4688" t="str">
        <f>VLOOKUP(D4688,account,6,FALSE)</f>
        <v>United States</v>
      </c>
      <c r="N4688" t="str">
        <f>VLOOKUP(D4688,accounts,7,FALSE)</f>
        <v>Inity</v>
      </c>
      <c r="O4688" t="str">
        <f>VLOOKUP(C4688,products,2,FALSE)</f>
        <v>GTX</v>
      </c>
      <c r="P4688">
        <f t="shared" si="3423"/>
        <v>550</v>
      </c>
      <c r="Q4688" t="str">
        <f t="shared" si="3424"/>
        <v>Melvin Marxen</v>
      </c>
      <c r="R4688" t="str">
        <f t="shared" si="3425"/>
        <v>Central</v>
      </c>
    </row>
    <row r="4689" spans="1:18">
      <c r="A4689" t="s">
        <v>4853</v>
      </c>
      <c r="B4689" t="s">
        <v>27</v>
      </c>
      <c r="C4689" t="s">
        <v>55</v>
      </c>
      <c r="D4689" t="s">
        <v>306</v>
      </c>
      <c r="E4689" t="s">
        <v>52</v>
      </c>
      <c r="F4689" s="1">
        <v>42988</v>
      </c>
      <c r="G4689" s="1">
        <v>43073</v>
      </c>
      <c r="H4689">
        <v>0</v>
      </c>
      <c r="I4689" t="str">
        <f>VLOOKUP(pipeline!D4689,account,2,FALSE)</f>
        <v>technolgy</v>
      </c>
      <c r="J4689">
        <f>VLOOKUP(D4689,account,3,FALSE)</f>
        <v>1997</v>
      </c>
      <c r="K4689">
        <f>VLOOKUP(D4689,account,4,FALSE)</f>
        <v>8170.38</v>
      </c>
      <c r="L4689">
        <f>VLOOKUP(D4689,account,5,FALSE)</f>
        <v>16499</v>
      </c>
      <c r="M4689" t="str">
        <f>VLOOKUP(D4689,account,6,FALSE)</f>
        <v>Korea</v>
      </c>
      <c r="N4689">
        <f>VLOOKUP(D4689,accounts,7,FALSE)</f>
        <v>0</v>
      </c>
      <c r="O4689" t="str">
        <f>VLOOKUP(C4689,products,2,FALSE)</f>
        <v>GTX</v>
      </c>
      <c r="P4689">
        <f t="shared" si="3423"/>
        <v>550</v>
      </c>
      <c r="Q4689" t="str">
        <f t="shared" si="3424"/>
        <v>Melvin Marxen</v>
      </c>
      <c r="R4689" t="str">
        <f t="shared" si="3425"/>
        <v>Central</v>
      </c>
    </row>
    <row r="4690" spans="1:18">
      <c r="A4690" t="s">
        <v>4854</v>
      </c>
      <c r="B4690" t="s">
        <v>38</v>
      </c>
      <c r="C4690" t="s">
        <v>59</v>
      </c>
      <c r="D4690" t="s">
        <v>110</v>
      </c>
      <c r="E4690" t="s">
        <v>52</v>
      </c>
      <c r="F4690" s="1">
        <v>42988</v>
      </c>
      <c r="G4690" s="1">
        <v>43005</v>
      </c>
      <c r="H4690">
        <v>0</v>
      </c>
      <c r="I4690" t="str">
        <f>VLOOKUP(pipeline!D4690,account,2,FALSE)</f>
        <v>telecommunications</v>
      </c>
      <c r="J4690">
        <f t="shared" ref="J4690:J4695" si="3426">VLOOKUP(D4690,account,3,FALSE)</f>
        <v>1994</v>
      </c>
      <c r="K4690">
        <f t="shared" ref="K4690:K4695" si="3427">VLOOKUP(D4690,account,4,FALSE)</f>
        <v>1188.42</v>
      </c>
      <c r="L4690">
        <f t="shared" ref="L4690:L4695" si="3428">VLOOKUP(D4690,account,5,FALSE)</f>
        <v>3015</v>
      </c>
      <c r="M4690" t="str">
        <f t="shared" ref="M4690:M4695" si="3429">VLOOKUP(D4690,account,6,FALSE)</f>
        <v>United States</v>
      </c>
      <c r="N4690">
        <f t="shared" ref="N4690:N4695" si="3430">VLOOKUP(D4690,accounts,7,FALSE)</f>
        <v>0</v>
      </c>
      <c r="O4690" t="str">
        <f t="shared" ref="O4690:O4695" si="3431">VLOOKUP(C4690,products,2,FALSE)</f>
        <v>GTX</v>
      </c>
      <c r="P4690">
        <f t="shared" si="3423"/>
        <v>5482</v>
      </c>
      <c r="Q4690" t="str">
        <f t="shared" si="3424"/>
        <v>Summer Sewald</v>
      </c>
      <c r="R4690" t="str">
        <f t="shared" si="3425"/>
        <v>West</v>
      </c>
    </row>
    <row r="4691" spans="1:18">
      <c r="A4691" t="s">
        <v>4855</v>
      </c>
      <c r="B4691" t="s">
        <v>39</v>
      </c>
      <c r="C4691" t="s">
        <v>55</v>
      </c>
      <c r="D4691" t="s">
        <v>93</v>
      </c>
      <c r="E4691" t="s">
        <v>50</v>
      </c>
      <c r="F4691" s="1">
        <v>42988</v>
      </c>
      <c r="G4691" s="1">
        <v>43074</v>
      </c>
      <c r="H4691">
        <v>538</v>
      </c>
      <c r="I4691" t="str">
        <f>VLOOKUP(pipeline!D4691,account,2,FALSE)</f>
        <v>entertainment</v>
      </c>
      <c r="J4691">
        <f t="shared" si="3426"/>
        <v>1993</v>
      </c>
      <c r="K4691">
        <f t="shared" si="3427"/>
        <v>4269.9</v>
      </c>
      <c r="L4691">
        <f t="shared" si="3428"/>
        <v>6472</v>
      </c>
      <c r="M4691" t="str">
        <f t="shared" si="3429"/>
        <v>United States</v>
      </c>
      <c r="N4691" t="str">
        <f t="shared" si="3430"/>
        <v>Massive Dynamic</v>
      </c>
      <c r="O4691" t="str">
        <f t="shared" si="3431"/>
        <v>GTX</v>
      </c>
      <c r="P4691">
        <f t="shared" si="3423"/>
        <v>550</v>
      </c>
      <c r="Q4691" t="str">
        <f t="shared" si="3424"/>
        <v>Summer Sewald</v>
      </c>
      <c r="R4691" t="str">
        <f t="shared" si="3425"/>
        <v>West</v>
      </c>
    </row>
    <row r="4692" spans="1:18">
      <c r="A4692" t="s">
        <v>4856</v>
      </c>
      <c r="B4692" t="s">
        <v>39</v>
      </c>
      <c r="C4692" t="s">
        <v>57</v>
      </c>
      <c r="D4692" t="s">
        <v>196</v>
      </c>
      <c r="E4692" t="s">
        <v>50</v>
      </c>
      <c r="F4692" s="1">
        <v>42988</v>
      </c>
      <c r="G4692" s="1">
        <v>43081</v>
      </c>
      <c r="H4692">
        <v>3021</v>
      </c>
      <c r="I4692" t="str">
        <f>VLOOKUP(pipeline!D4692,account,2,FALSE)</f>
        <v>employment</v>
      </c>
      <c r="J4692">
        <f t="shared" si="3426"/>
        <v>1983</v>
      </c>
      <c r="K4692">
        <f t="shared" si="3427"/>
        <v>2871.35</v>
      </c>
      <c r="L4692">
        <f t="shared" si="3428"/>
        <v>9561</v>
      </c>
      <c r="M4692" t="str">
        <f t="shared" si="3429"/>
        <v>United States</v>
      </c>
      <c r="N4692">
        <f t="shared" si="3430"/>
        <v>0</v>
      </c>
      <c r="O4692" t="str">
        <f t="shared" si="3431"/>
        <v>MG</v>
      </c>
      <c r="P4692">
        <f t="shared" si="3423"/>
        <v>3393</v>
      </c>
      <c r="Q4692" t="str">
        <f t="shared" si="3424"/>
        <v>Summer Sewald</v>
      </c>
      <c r="R4692" t="str">
        <f t="shared" si="3425"/>
        <v>West</v>
      </c>
    </row>
    <row r="4693" spans="1:18">
      <c r="A4693" t="s">
        <v>4857</v>
      </c>
      <c r="B4693" t="s">
        <v>21</v>
      </c>
      <c r="C4693" t="s">
        <v>55</v>
      </c>
      <c r="D4693" t="s">
        <v>85</v>
      </c>
      <c r="E4693" t="s">
        <v>50</v>
      </c>
      <c r="F4693" s="1">
        <v>42988</v>
      </c>
      <c r="G4693" s="1">
        <v>43051</v>
      </c>
      <c r="H4693">
        <v>511</v>
      </c>
      <c r="I4693" t="str">
        <f>VLOOKUP(pipeline!D4693,account,2,FALSE)</f>
        <v>software</v>
      </c>
      <c r="J4693">
        <f t="shared" si="3426"/>
        <v>1998</v>
      </c>
      <c r="K4693">
        <f t="shared" si="3427"/>
        <v>2714.9</v>
      </c>
      <c r="L4693">
        <f t="shared" si="3428"/>
        <v>2641</v>
      </c>
      <c r="M4693" t="str">
        <f t="shared" si="3429"/>
        <v>United States</v>
      </c>
      <c r="N4693" t="str">
        <f t="shared" si="3430"/>
        <v>Acme Corporation</v>
      </c>
      <c r="O4693" t="str">
        <f t="shared" si="3431"/>
        <v>GTX</v>
      </c>
      <c r="P4693">
        <f t="shared" si="3423"/>
        <v>550</v>
      </c>
      <c r="Q4693" t="str">
        <f t="shared" si="3424"/>
        <v>Dustin Brinkmann</v>
      </c>
      <c r="R4693" t="str">
        <f t="shared" si="3425"/>
        <v>Central</v>
      </c>
    </row>
    <row r="4694" spans="1:18">
      <c r="A4694" t="s">
        <v>4858</v>
      </c>
      <c r="B4694" t="s">
        <v>40</v>
      </c>
      <c r="C4694" t="s">
        <v>59</v>
      </c>
      <c r="D4694" t="s">
        <v>316</v>
      </c>
      <c r="E4694" t="s">
        <v>50</v>
      </c>
      <c r="F4694" s="1">
        <v>42988</v>
      </c>
      <c r="G4694" s="1">
        <v>42999</v>
      </c>
      <c r="H4694">
        <v>5832</v>
      </c>
      <c r="I4694" t="str">
        <f>VLOOKUP(pipeline!D4694,account,2,FALSE)</f>
        <v>retail</v>
      </c>
      <c r="J4694">
        <f t="shared" si="3426"/>
        <v>2009</v>
      </c>
      <c r="K4694">
        <f t="shared" si="3427"/>
        <v>497.11</v>
      </c>
      <c r="L4694">
        <f t="shared" si="3428"/>
        <v>1588</v>
      </c>
      <c r="M4694" t="str">
        <f t="shared" si="3429"/>
        <v>United States</v>
      </c>
      <c r="N4694">
        <f t="shared" si="3430"/>
        <v>0</v>
      </c>
      <c r="O4694" t="str">
        <f t="shared" si="3431"/>
        <v>GTX</v>
      </c>
      <c r="P4694">
        <f t="shared" si="3423"/>
        <v>5482</v>
      </c>
      <c r="Q4694" t="str">
        <f t="shared" si="3424"/>
        <v>Summer Sewald</v>
      </c>
      <c r="R4694" t="str">
        <f t="shared" si="3425"/>
        <v>West</v>
      </c>
    </row>
    <row r="4695" spans="1:18">
      <c r="A4695" t="s">
        <v>4859</v>
      </c>
      <c r="B4695" t="s">
        <v>16</v>
      </c>
      <c r="C4695" t="s">
        <v>56</v>
      </c>
      <c r="D4695" t="s">
        <v>203</v>
      </c>
      <c r="E4695" t="s">
        <v>53</v>
      </c>
      <c r="F4695" s="1">
        <v>42988</v>
      </c>
      <c r="I4695" t="str">
        <f>VLOOKUP(pipeline!D4695,account,2,FALSE)</f>
        <v>software</v>
      </c>
      <c r="J4695">
        <f t="shared" si="3426"/>
        <v>2002</v>
      </c>
      <c r="K4695">
        <f t="shared" si="3427"/>
        <v>987.39</v>
      </c>
      <c r="L4695">
        <f t="shared" si="3428"/>
        <v>2253</v>
      </c>
      <c r="M4695" t="str">
        <f t="shared" si="3429"/>
        <v>United States</v>
      </c>
      <c r="N4695">
        <f t="shared" si="3430"/>
        <v>0</v>
      </c>
      <c r="O4695" t="str">
        <f t="shared" si="3431"/>
        <v>MG</v>
      </c>
      <c r="P4695">
        <f t="shared" si="3423"/>
        <v>55</v>
      </c>
      <c r="Q4695" t="str">
        <f t="shared" si="3424"/>
        <v>Celia Rouche</v>
      </c>
      <c r="R4695" t="str">
        <f t="shared" si="3425"/>
        <v>West</v>
      </c>
    </row>
    <row r="4696" spans="1:18">
      <c r="A4696" t="s">
        <v>4860</v>
      </c>
      <c r="B4696" t="s">
        <v>23</v>
      </c>
      <c r="C4696" t="s">
        <v>59</v>
      </c>
      <c r="D4696" t="s">
        <v>309</v>
      </c>
      <c r="E4696" t="s">
        <v>52</v>
      </c>
      <c r="F4696" s="1">
        <v>42988</v>
      </c>
      <c r="G4696" s="1">
        <v>43008</v>
      </c>
      <c r="H4696">
        <v>0</v>
      </c>
      <c r="I4696" t="str">
        <f>VLOOKUP(pipeline!D4696,account,2,FALSE)</f>
        <v>marketing</v>
      </c>
      <c r="J4696">
        <f t="shared" ref="J4696:J4702" si="3432">VLOOKUP(D4696,account,3,FALSE)</f>
        <v>1986</v>
      </c>
      <c r="K4696">
        <f t="shared" ref="K4696:K4702" si="3433">VLOOKUP(D4696,account,4,FALSE)</f>
        <v>2403.58</v>
      </c>
      <c r="L4696">
        <f t="shared" ref="L4696:L4702" si="3434">VLOOKUP(D4696,account,5,FALSE)</f>
        <v>8801</v>
      </c>
      <c r="M4696" t="str">
        <f t="shared" ref="M4696:M4702" si="3435">VLOOKUP(D4696,account,6,FALSE)</f>
        <v>United States</v>
      </c>
      <c r="N4696">
        <f t="shared" ref="N4696:N4702" si="3436">VLOOKUP(D4696,accounts,7,FALSE)</f>
        <v>0</v>
      </c>
      <c r="O4696" t="str">
        <f t="shared" ref="O4696:O4702" si="3437">VLOOKUP(C4696,products,2,FALSE)</f>
        <v>GTX</v>
      </c>
      <c r="P4696">
        <f t="shared" ref="P4696:P4702" si="3438">VLOOKUP(C4696,products,3,FALSE)</f>
        <v>5482</v>
      </c>
      <c r="Q4696" t="str">
        <f t="shared" ref="Q4696:Q4702" si="3439">VLOOKUP(B4696,sales,2,FALSE)</f>
        <v>Dustin Brinkmann</v>
      </c>
      <c r="R4696" t="str">
        <f t="shared" ref="R4696:R4702" si="3440">VLOOKUP(B4696,sales,3,FALSE)</f>
        <v>Central</v>
      </c>
    </row>
    <row r="4697" spans="1:18">
      <c r="A4697" t="s">
        <v>4861</v>
      </c>
      <c r="B4697" t="s">
        <v>23</v>
      </c>
      <c r="C4697" t="s">
        <v>57</v>
      </c>
      <c r="D4697" t="s">
        <v>149</v>
      </c>
      <c r="E4697" t="s">
        <v>52</v>
      </c>
      <c r="F4697" s="1">
        <v>42988</v>
      </c>
      <c r="G4697" s="1">
        <v>43063</v>
      </c>
      <c r="H4697">
        <v>0</v>
      </c>
      <c r="I4697" t="str">
        <f>VLOOKUP(pipeline!D4697,account,2,FALSE)</f>
        <v>technolgy</v>
      </c>
      <c r="J4697">
        <f t="shared" si="3432"/>
        <v>2005</v>
      </c>
      <c r="K4697">
        <f t="shared" si="3433"/>
        <v>1520.66</v>
      </c>
      <c r="L4697">
        <f t="shared" si="3434"/>
        <v>1806</v>
      </c>
      <c r="M4697" t="str">
        <f t="shared" si="3435"/>
        <v>United States</v>
      </c>
      <c r="N4697">
        <f t="shared" si="3436"/>
        <v>0</v>
      </c>
      <c r="O4697" t="str">
        <f t="shared" si="3437"/>
        <v>MG</v>
      </c>
      <c r="P4697">
        <f t="shared" si="3438"/>
        <v>3393</v>
      </c>
      <c r="Q4697" t="str">
        <f t="shared" si="3439"/>
        <v>Dustin Brinkmann</v>
      </c>
      <c r="R4697" t="str">
        <f t="shared" si="3440"/>
        <v>Central</v>
      </c>
    </row>
    <row r="4698" spans="1:18">
      <c r="A4698" t="s">
        <v>4862</v>
      </c>
      <c r="B4698" t="s">
        <v>23</v>
      </c>
      <c r="C4698" t="s">
        <v>56</v>
      </c>
      <c r="D4698" t="s">
        <v>117</v>
      </c>
      <c r="E4698" t="s">
        <v>50</v>
      </c>
      <c r="F4698" s="1">
        <v>42988</v>
      </c>
      <c r="G4698" s="1">
        <v>43066</v>
      </c>
      <c r="H4698">
        <v>50</v>
      </c>
      <c r="I4698" t="str">
        <f>VLOOKUP(pipeline!D4698,account,2,FALSE)</f>
        <v>services</v>
      </c>
      <c r="J4698">
        <f t="shared" si="3432"/>
        <v>1997</v>
      </c>
      <c r="K4698">
        <f t="shared" si="3433"/>
        <v>2041.73</v>
      </c>
      <c r="L4698">
        <f t="shared" si="3434"/>
        <v>5276</v>
      </c>
      <c r="M4698" t="str">
        <f t="shared" si="3435"/>
        <v>United States</v>
      </c>
      <c r="N4698">
        <f t="shared" si="3436"/>
        <v>0</v>
      </c>
      <c r="O4698" t="str">
        <f t="shared" si="3437"/>
        <v>MG</v>
      </c>
      <c r="P4698">
        <f t="shared" si="3438"/>
        <v>55</v>
      </c>
      <c r="Q4698" t="str">
        <f t="shared" si="3439"/>
        <v>Dustin Brinkmann</v>
      </c>
      <c r="R4698" t="str">
        <f t="shared" si="3440"/>
        <v>Central</v>
      </c>
    </row>
    <row r="4699" spans="1:18">
      <c r="A4699" t="s">
        <v>4863</v>
      </c>
      <c r="B4699" t="s">
        <v>17</v>
      </c>
      <c r="C4699" t="s">
        <v>57</v>
      </c>
      <c r="D4699" t="s">
        <v>106</v>
      </c>
      <c r="E4699" t="s">
        <v>52</v>
      </c>
      <c r="F4699" s="1">
        <v>42988</v>
      </c>
      <c r="G4699" s="1">
        <v>43063</v>
      </c>
      <c r="H4699">
        <v>0</v>
      </c>
      <c r="I4699" t="str">
        <f>VLOOKUP(pipeline!D4699,account,2,FALSE)</f>
        <v>software</v>
      </c>
      <c r="J4699">
        <f t="shared" si="3432"/>
        <v>1996</v>
      </c>
      <c r="K4699">
        <f t="shared" si="3433"/>
        <v>6354.87</v>
      </c>
      <c r="L4699">
        <f t="shared" si="3434"/>
        <v>16780</v>
      </c>
      <c r="M4699" t="str">
        <f t="shared" si="3435"/>
        <v>United States</v>
      </c>
      <c r="N4699" t="str">
        <f t="shared" si="3436"/>
        <v>Bubba Gump</v>
      </c>
      <c r="O4699" t="str">
        <f t="shared" si="3437"/>
        <v>MG</v>
      </c>
      <c r="P4699">
        <f t="shared" si="3438"/>
        <v>3393</v>
      </c>
      <c r="Q4699" t="str">
        <f t="shared" si="3439"/>
        <v>Celia Rouche</v>
      </c>
      <c r="R4699" t="str">
        <f t="shared" si="3440"/>
        <v>West</v>
      </c>
    </row>
    <row r="4700" spans="1:18">
      <c r="A4700" t="s">
        <v>4864</v>
      </c>
      <c r="B4700" t="s">
        <v>17</v>
      </c>
      <c r="C4700" t="s">
        <v>56</v>
      </c>
      <c r="D4700" t="s">
        <v>153</v>
      </c>
      <c r="E4700" t="s">
        <v>50</v>
      </c>
      <c r="F4700" s="1">
        <v>42988</v>
      </c>
      <c r="G4700" s="1">
        <v>43061</v>
      </c>
      <c r="H4700">
        <v>58</v>
      </c>
      <c r="I4700" t="str">
        <f>VLOOKUP(pipeline!D4700,account,2,FALSE)</f>
        <v>retail</v>
      </c>
      <c r="J4700">
        <f t="shared" si="3432"/>
        <v>2001</v>
      </c>
      <c r="K4700">
        <f t="shared" si="3433"/>
        <v>2437.85</v>
      </c>
      <c r="L4700">
        <f t="shared" si="3434"/>
        <v>4874</v>
      </c>
      <c r="M4700" t="str">
        <f t="shared" si="3435"/>
        <v>United States</v>
      </c>
      <c r="N4700">
        <f t="shared" si="3436"/>
        <v>0</v>
      </c>
      <c r="O4700" t="str">
        <f t="shared" si="3437"/>
        <v>MG</v>
      </c>
      <c r="P4700">
        <f t="shared" si="3438"/>
        <v>55</v>
      </c>
      <c r="Q4700" t="str">
        <f t="shared" si="3439"/>
        <v>Celia Rouche</v>
      </c>
      <c r="R4700" t="str">
        <f t="shared" si="3440"/>
        <v>West</v>
      </c>
    </row>
    <row r="4701" spans="1:18">
      <c r="A4701" t="s">
        <v>4865</v>
      </c>
      <c r="B4701" t="s">
        <v>10</v>
      </c>
      <c r="C4701" t="s">
        <v>55</v>
      </c>
      <c r="D4701" t="s">
        <v>200</v>
      </c>
      <c r="E4701" t="s">
        <v>52</v>
      </c>
      <c r="F4701" s="1">
        <v>42988</v>
      </c>
      <c r="G4701" s="1">
        <v>43063</v>
      </c>
      <c r="H4701">
        <v>0</v>
      </c>
      <c r="I4701" t="str">
        <f>VLOOKUP(pipeline!D4701,account,2,FALSE)</f>
        <v>finance</v>
      </c>
      <c r="J4701">
        <f t="shared" si="3432"/>
        <v>1998</v>
      </c>
      <c r="K4701">
        <f t="shared" si="3433"/>
        <v>2022.14</v>
      </c>
      <c r="L4701">
        <f t="shared" si="3434"/>
        <v>5113</v>
      </c>
      <c r="M4701" t="str">
        <f t="shared" si="3435"/>
        <v>United States</v>
      </c>
      <c r="N4701">
        <f t="shared" si="3436"/>
        <v>0</v>
      </c>
      <c r="O4701" t="str">
        <f t="shared" si="3437"/>
        <v>GTX</v>
      </c>
      <c r="P4701">
        <f t="shared" si="3438"/>
        <v>550</v>
      </c>
      <c r="Q4701" t="str">
        <f t="shared" si="3439"/>
        <v>Cara Losch</v>
      </c>
      <c r="R4701" t="str">
        <f t="shared" si="3440"/>
        <v>East</v>
      </c>
    </row>
    <row r="4702" spans="1:18">
      <c r="A4702" t="s">
        <v>4866</v>
      </c>
      <c r="B4702" t="s">
        <v>10</v>
      </c>
      <c r="C4702" t="s">
        <v>56</v>
      </c>
      <c r="D4702" t="s">
        <v>138</v>
      </c>
      <c r="E4702" t="s">
        <v>50</v>
      </c>
      <c r="F4702" s="1">
        <v>42988</v>
      </c>
      <c r="G4702" s="1">
        <v>43005</v>
      </c>
      <c r="H4702">
        <v>66</v>
      </c>
      <c r="I4702" t="str">
        <f>VLOOKUP(pipeline!D4702,account,2,FALSE)</f>
        <v>marketing</v>
      </c>
      <c r="J4702">
        <f t="shared" si="3432"/>
        <v>1984</v>
      </c>
      <c r="K4702">
        <f t="shared" si="3433"/>
        <v>3027.46</v>
      </c>
      <c r="L4702">
        <f t="shared" si="3434"/>
        <v>9516</v>
      </c>
      <c r="M4702" t="str">
        <f t="shared" si="3435"/>
        <v>Jordan</v>
      </c>
      <c r="N4702">
        <f t="shared" si="3436"/>
        <v>0</v>
      </c>
      <c r="O4702" t="str">
        <f t="shared" si="3437"/>
        <v>MG</v>
      </c>
      <c r="P4702">
        <f t="shared" si="3438"/>
        <v>55</v>
      </c>
      <c r="Q4702" t="str">
        <f t="shared" si="3439"/>
        <v>Cara Losch</v>
      </c>
      <c r="R4702" t="str">
        <f t="shared" si="3440"/>
        <v>East</v>
      </c>
    </row>
    <row r="4703" spans="1:18">
      <c r="A4703" t="s">
        <v>4867</v>
      </c>
      <c r="B4703" t="s">
        <v>19</v>
      </c>
      <c r="C4703" t="s">
        <v>55</v>
      </c>
      <c r="D4703" t="s">
        <v>158</v>
      </c>
      <c r="E4703" t="s">
        <v>52</v>
      </c>
      <c r="F4703" s="1">
        <v>42989</v>
      </c>
      <c r="G4703" s="1">
        <v>42991</v>
      </c>
      <c r="H4703">
        <v>0</v>
      </c>
      <c r="I4703" t="str">
        <f>VLOOKUP(pipeline!D4703,account,2,FALSE)</f>
        <v>finance</v>
      </c>
      <c r="J4703">
        <f t="shared" ref="J4703:J4708" si="3441">VLOOKUP(D4703,account,3,FALSE)</f>
        <v>2006</v>
      </c>
      <c r="K4703">
        <f t="shared" ref="K4703:K4708" si="3442">VLOOKUP(D4703,account,4,FALSE)</f>
        <v>1102.43</v>
      </c>
      <c r="L4703">
        <f t="shared" ref="L4703:L4708" si="3443">VLOOKUP(D4703,account,5,FALSE)</f>
        <v>1759</v>
      </c>
      <c r="M4703" t="str">
        <f t="shared" ref="M4703:M4708" si="3444">VLOOKUP(D4703,account,6,FALSE)</f>
        <v>United States</v>
      </c>
      <c r="N4703">
        <f t="shared" ref="N4703:N4708" si="3445">VLOOKUP(D4703,accounts,7,FALSE)</f>
        <v>0</v>
      </c>
      <c r="O4703" t="str">
        <f t="shared" ref="O4703:O4708" si="3446">VLOOKUP(C4703,products,2,FALSE)</f>
        <v>GTX</v>
      </c>
      <c r="P4703">
        <f t="shared" ref="P4703:P4708" si="3447">VLOOKUP(C4703,products,3,FALSE)</f>
        <v>550</v>
      </c>
      <c r="Q4703" t="str">
        <f t="shared" ref="Q4703:Q4708" si="3448">VLOOKUP(B4703,sales,2,FALSE)</f>
        <v>Dustin Brinkmann</v>
      </c>
      <c r="R4703" t="str">
        <f t="shared" ref="R4703:R4708" si="3449">VLOOKUP(B4703,sales,3,FALSE)</f>
        <v>Central</v>
      </c>
    </row>
    <row r="4704" spans="1:18">
      <c r="A4704" t="s">
        <v>4868</v>
      </c>
      <c r="B4704" t="s">
        <v>19</v>
      </c>
      <c r="C4704" t="s">
        <v>59</v>
      </c>
      <c r="D4704" t="s">
        <v>184</v>
      </c>
      <c r="E4704" t="s">
        <v>52</v>
      </c>
      <c r="F4704" s="1">
        <v>42989</v>
      </c>
      <c r="G4704" s="1">
        <v>43053</v>
      </c>
      <c r="H4704">
        <v>0</v>
      </c>
      <c r="I4704" t="str">
        <f>VLOOKUP(pipeline!D4704,account,2,FALSE)</f>
        <v>retail</v>
      </c>
      <c r="J4704">
        <f t="shared" si="3441"/>
        <v>1995</v>
      </c>
      <c r="K4704">
        <f t="shared" si="3442"/>
        <v>332.43</v>
      </c>
      <c r="L4704">
        <f t="shared" si="3443"/>
        <v>799</v>
      </c>
      <c r="M4704" t="str">
        <f t="shared" si="3444"/>
        <v>United States</v>
      </c>
      <c r="N4704">
        <f t="shared" si="3445"/>
        <v>0</v>
      </c>
      <c r="O4704" t="str">
        <f t="shared" si="3446"/>
        <v>GTX</v>
      </c>
      <c r="P4704">
        <f t="shared" si="3447"/>
        <v>5482</v>
      </c>
      <c r="Q4704" t="str">
        <f t="shared" si="3448"/>
        <v>Dustin Brinkmann</v>
      </c>
      <c r="R4704" t="str">
        <f t="shared" si="3449"/>
        <v>Central</v>
      </c>
    </row>
    <row r="4705" spans="1:18">
      <c r="A4705" t="s">
        <v>4869</v>
      </c>
      <c r="B4705" t="s">
        <v>19</v>
      </c>
      <c r="C4705" t="s">
        <v>56</v>
      </c>
      <c r="D4705" t="s">
        <v>82</v>
      </c>
      <c r="E4705" t="s">
        <v>50</v>
      </c>
      <c r="F4705" s="1">
        <v>42989</v>
      </c>
      <c r="G4705" s="1">
        <v>43056</v>
      </c>
      <c r="H4705">
        <v>44</v>
      </c>
      <c r="I4705" t="str">
        <f>VLOOKUP(pipeline!D4705,account,2,FALSE)</f>
        <v>retail</v>
      </c>
      <c r="J4705">
        <f t="shared" si="3441"/>
        <v>2001</v>
      </c>
      <c r="K4705">
        <f t="shared" si="3442"/>
        <v>718.62</v>
      </c>
      <c r="L4705">
        <f t="shared" si="3443"/>
        <v>2448</v>
      </c>
      <c r="M4705" t="str">
        <f t="shared" si="3444"/>
        <v>United States</v>
      </c>
      <c r="N4705">
        <f t="shared" si="3445"/>
        <v>0</v>
      </c>
      <c r="O4705" t="str">
        <f t="shared" si="3446"/>
        <v>MG</v>
      </c>
      <c r="P4705">
        <f t="shared" si="3447"/>
        <v>55</v>
      </c>
      <c r="Q4705" t="str">
        <f t="shared" si="3448"/>
        <v>Dustin Brinkmann</v>
      </c>
      <c r="R4705" t="str">
        <f t="shared" si="3449"/>
        <v>Central</v>
      </c>
    </row>
    <row r="4706" spans="1:18">
      <c r="A4706" t="s">
        <v>4870</v>
      </c>
      <c r="B4706" t="s">
        <v>31</v>
      </c>
      <c r="C4706" t="s">
        <v>58</v>
      </c>
      <c r="D4706" t="s">
        <v>210</v>
      </c>
      <c r="E4706" t="s">
        <v>50</v>
      </c>
      <c r="F4706" s="1">
        <v>42989</v>
      </c>
      <c r="G4706" s="1">
        <v>43099</v>
      </c>
      <c r="H4706">
        <v>1140</v>
      </c>
      <c r="I4706" t="str">
        <f>VLOOKUP(pipeline!D4706,account,2,FALSE)</f>
        <v>technolgy</v>
      </c>
      <c r="J4706">
        <f t="shared" si="3441"/>
        <v>1980</v>
      </c>
      <c r="K4706">
        <f t="shared" si="3442"/>
        <v>7708.38</v>
      </c>
      <c r="L4706">
        <f t="shared" si="3443"/>
        <v>13756</v>
      </c>
      <c r="M4706" t="str">
        <f t="shared" si="3444"/>
        <v>United States</v>
      </c>
      <c r="N4706">
        <f t="shared" si="3445"/>
        <v>0</v>
      </c>
      <c r="O4706" t="str">
        <f t="shared" si="3446"/>
        <v>GTX</v>
      </c>
      <c r="P4706">
        <f t="shared" si="3447"/>
        <v>1096</v>
      </c>
      <c r="Q4706" t="str">
        <f t="shared" si="3448"/>
        <v>Rocco Neubert</v>
      </c>
      <c r="R4706" t="str">
        <f t="shared" si="3449"/>
        <v>East</v>
      </c>
    </row>
    <row r="4707" spans="1:18">
      <c r="A4707" t="s">
        <v>4871</v>
      </c>
      <c r="B4707" t="s">
        <v>32</v>
      </c>
      <c r="C4707" t="s">
        <v>59</v>
      </c>
      <c r="D4707" t="s">
        <v>350</v>
      </c>
      <c r="E4707" t="s">
        <v>50</v>
      </c>
      <c r="F4707" s="1">
        <v>42989</v>
      </c>
      <c r="G4707" s="1">
        <v>42999</v>
      </c>
      <c r="H4707">
        <v>5245</v>
      </c>
      <c r="I4707" t="str">
        <f>VLOOKUP(pipeline!D4707,account,2,FALSE)</f>
        <v>technolgy</v>
      </c>
      <c r="J4707">
        <f t="shared" si="3441"/>
        <v>2011</v>
      </c>
      <c r="K4707">
        <f t="shared" si="3442"/>
        <v>40.79</v>
      </c>
      <c r="L4707">
        <f t="shared" si="3443"/>
        <v>142</v>
      </c>
      <c r="M4707" t="str">
        <f t="shared" si="3444"/>
        <v>China</v>
      </c>
      <c r="N4707">
        <f t="shared" si="3445"/>
        <v>0</v>
      </c>
      <c r="O4707" t="str">
        <f t="shared" si="3446"/>
        <v>GTX</v>
      </c>
      <c r="P4707">
        <f t="shared" si="3447"/>
        <v>5482</v>
      </c>
      <c r="Q4707" t="str">
        <f t="shared" si="3448"/>
        <v>Rocco Neubert</v>
      </c>
      <c r="R4707" t="str">
        <f t="shared" si="3449"/>
        <v>East</v>
      </c>
    </row>
    <row r="4708" spans="1:18">
      <c r="A4708" t="s">
        <v>4872</v>
      </c>
      <c r="B4708" t="s">
        <v>20</v>
      </c>
      <c r="C4708" t="s">
        <v>59</v>
      </c>
      <c r="D4708" t="s">
        <v>141</v>
      </c>
      <c r="E4708" t="s">
        <v>50</v>
      </c>
      <c r="F4708" s="1">
        <v>42989</v>
      </c>
      <c r="G4708" s="1">
        <v>43073</v>
      </c>
      <c r="H4708">
        <v>5520</v>
      </c>
      <c r="I4708" t="str">
        <f>VLOOKUP(pipeline!D4708,account,2,FALSE)</f>
        <v>telecommunications</v>
      </c>
      <c r="J4708">
        <f t="shared" si="3441"/>
        <v>2007</v>
      </c>
      <c r="K4708">
        <f t="shared" si="3442"/>
        <v>86.68</v>
      </c>
      <c r="L4708">
        <f t="shared" si="3443"/>
        <v>187</v>
      </c>
      <c r="M4708" t="str">
        <f t="shared" si="3444"/>
        <v>United States</v>
      </c>
      <c r="N4708" t="str">
        <f t="shared" si="3445"/>
        <v>Sonron</v>
      </c>
      <c r="O4708" t="str">
        <f t="shared" si="3446"/>
        <v>GTX</v>
      </c>
      <c r="P4708">
        <f t="shared" si="3447"/>
        <v>5482</v>
      </c>
      <c r="Q4708" t="str">
        <f t="shared" si="3448"/>
        <v>Dustin Brinkmann</v>
      </c>
      <c r="R4708" t="str">
        <f t="shared" si="3449"/>
        <v>Central</v>
      </c>
    </row>
    <row r="4709" spans="1:18">
      <c r="A4709" t="s">
        <v>4873</v>
      </c>
      <c r="B4709" t="s">
        <v>25</v>
      </c>
      <c r="C4709" t="s">
        <v>59</v>
      </c>
      <c r="D4709" t="s">
        <v>309</v>
      </c>
      <c r="E4709" t="s">
        <v>52</v>
      </c>
      <c r="F4709" s="1">
        <v>42989</v>
      </c>
      <c r="G4709" s="1">
        <v>43058</v>
      </c>
      <c r="H4709">
        <v>0</v>
      </c>
      <c r="I4709" t="str">
        <f>VLOOKUP(pipeline!D4709,account,2,FALSE)</f>
        <v>marketing</v>
      </c>
      <c r="J4709">
        <f>VLOOKUP(D4709,account,3,FALSE)</f>
        <v>1986</v>
      </c>
      <c r="K4709">
        <f>VLOOKUP(D4709,account,4,FALSE)</f>
        <v>2403.58</v>
      </c>
      <c r="L4709">
        <f>VLOOKUP(D4709,account,5,FALSE)</f>
        <v>8801</v>
      </c>
      <c r="M4709" t="str">
        <f>VLOOKUP(D4709,account,6,FALSE)</f>
        <v>United States</v>
      </c>
      <c r="N4709">
        <f>VLOOKUP(D4709,accounts,7,FALSE)</f>
        <v>0</v>
      </c>
      <c r="O4709" t="str">
        <f>VLOOKUP(C4709,products,2,FALSE)</f>
        <v>GTX</v>
      </c>
      <c r="P4709">
        <f>VLOOKUP(C4709,products,3,FALSE)</f>
        <v>5482</v>
      </c>
      <c r="Q4709" t="str">
        <f>VLOOKUP(B4709,sales,2,FALSE)</f>
        <v>Melvin Marxen</v>
      </c>
      <c r="R4709" t="str">
        <f>VLOOKUP(B4709,sales,3,FALSE)</f>
        <v>Central</v>
      </c>
    </row>
    <row r="4710" spans="1:18">
      <c r="A4710" t="s">
        <v>4874</v>
      </c>
      <c r="B4710" t="s">
        <v>8</v>
      </c>
      <c r="C4710" t="s">
        <v>56</v>
      </c>
      <c r="D4710" t="s">
        <v>277</v>
      </c>
      <c r="E4710" t="s">
        <v>52</v>
      </c>
      <c r="F4710" s="1">
        <v>42989</v>
      </c>
      <c r="G4710" s="1">
        <v>43092</v>
      </c>
      <c r="H4710">
        <v>0</v>
      </c>
      <c r="I4710" t="str">
        <f>VLOOKUP(pipeline!D4710,account,2,FALSE)</f>
        <v>retail</v>
      </c>
      <c r="J4710">
        <f>VLOOKUP(D4710,account,3,FALSE)</f>
        <v>2005</v>
      </c>
      <c r="K4710">
        <f>VLOOKUP(D4710,account,4,FALSE)</f>
        <v>2261.05</v>
      </c>
      <c r="L4710">
        <f>VLOOKUP(D4710,account,5,FALSE)</f>
        <v>3851</v>
      </c>
      <c r="M4710" t="str">
        <f>VLOOKUP(D4710,account,6,FALSE)</f>
        <v>United States</v>
      </c>
      <c r="N4710">
        <f>VLOOKUP(D4710,accounts,7,FALSE)</f>
        <v>0</v>
      </c>
      <c r="O4710" t="str">
        <f>VLOOKUP(C4710,products,2,FALSE)</f>
        <v>MG</v>
      </c>
      <c r="P4710">
        <f>VLOOKUP(C4710,products,3,FALSE)</f>
        <v>55</v>
      </c>
      <c r="Q4710" t="str">
        <f>VLOOKUP(B4710,sales,2,FALSE)</f>
        <v>Cara Losch</v>
      </c>
      <c r="R4710" t="str">
        <f>VLOOKUP(B4710,sales,3,FALSE)</f>
        <v>East</v>
      </c>
    </row>
    <row r="4711" spans="1:18">
      <c r="A4711" t="s">
        <v>4875</v>
      </c>
      <c r="B4711" t="s">
        <v>26</v>
      </c>
      <c r="C4711" t="s">
        <v>56</v>
      </c>
      <c r="D4711" t="s">
        <v>442</v>
      </c>
      <c r="E4711" t="s">
        <v>50</v>
      </c>
      <c r="F4711" s="1">
        <v>42989</v>
      </c>
      <c r="G4711" s="1">
        <v>42998</v>
      </c>
      <c r="H4711">
        <v>53</v>
      </c>
      <c r="I4711" t="str">
        <f>VLOOKUP(pipeline!D4711,account,2,FALSE)</f>
        <v>retail</v>
      </c>
      <c r="J4711">
        <f>VLOOKUP(D4711,account,3,FALSE)</f>
        <v>1988</v>
      </c>
      <c r="K4711">
        <f>VLOOKUP(D4711,account,4,FALSE)</f>
        <v>1376.8</v>
      </c>
      <c r="L4711">
        <f>VLOOKUP(D4711,account,5,FALSE)</f>
        <v>1165</v>
      </c>
      <c r="M4711" t="str">
        <f>VLOOKUP(D4711,account,6,FALSE)</f>
        <v>Belgium</v>
      </c>
      <c r="N4711">
        <f>VLOOKUP(D4711,accounts,7,FALSE)</f>
        <v>0</v>
      </c>
      <c r="O4711" t="str">
        <f>VLOOKUP(C4711,products,2,FALSE)</f>
        <v>MG</v>
      </c>
      <c r="P4711">
        <f>VLOOKUP(C4711,products,3,FALSE)</f>
        <v>55</v>
      </c>
      <c r="Q4711" t="str">
        <f>VLOOKUP(B4711,sales,2,FALSE)</f>
        <v>Melvin Marxen</v>
      </c>
      <c r="R4711" t="str">
        <f>VLOOKUP(B4711,sales,3,FALSE)</f>
        <v>Central</v>
      </c>
    </row>
    <row r="4712" spans="1:18">
      <c r="A4712" t="s">
        <v>4876</v>
      </c>
      <c r="B4712" t="s">
        <v>38</v>
      </c>
      <c r="C4712" t="s">
        <v>59</v>
      </c>
      <c r="D4712" t="s">
        <v>182</v>
      </c>
      <c r="E4712" t="s">
        <v>50</v>
      </c>
      <c r="F4712" s="1">
        <v>42989</v>
      </c>
      <c r="G4712" s="1">
        <v>43079</v>
      </c>
      <c r="H4712">
        <v>4872</v>
      </c>
      <c r="I4712" t="str">
        <f>VLOOKUP(pipeline!D4712,account,2,FALSE)</f>
        <v>entertainment</v>
      </c>
      <c r="J4712">
        <f t="shared" ref="J4712:J4717" si="3450">VLOOKUP(D4712,account,3,FALSE)</f>
        <v>2002</v>
      </c>
      <c r="K4712">
        <f t="shared" ref="K4712:K4717" si="3451">VLOOKUP(D4712,account,4,FALSE)</f>
        <v>349.81</v>
      </c>
      <c r="L4712">
        <f t="shared" ref="L4712:L4717" si="3452">VLOOKUP(D4712,account,5,FALSE)</f>
        <v>315</v>
      </c>
      <c r="M4712" t="str">
        <f t="shared" ref="M4712:M4717" si="3453">VLOOKUP(D4712,account,6,FALSE)</f>
        <v>United States</v>
      </c>
      <c r="N4712">
        <f t="shared" ref="N4712:N4717" si="3454">VLOOKUP(D4712,accounts,7,FALSE)</f>
        <v>0</v>
      </c>
      <c r="O4712" t="str">
        <f t="shared" ref="O4712:O4717" si="3455">VLOOKUP(C4712,products,2,FALSE)</f>
        <v>GTX</v>
      </c>
      <c r="P4712">
        <f t="shared" ref="P4712:P4717" si="3456">VLOOKUP(C4712,products,3,FALSE)</f>
        <v>5482</v>
      </c>
      <c r="Q4712" t="str">
        <f t="shared" ref="Q4712:Q4717" si="3457">VLOOKUP(B4712,sales,2,FALSE)</f>
        <v>Summer Sewald</v>
      </c>
      <c r="R4712" t="str">
        <f t="shared" ref="R4712:R4717" si="3458">VLOOKUP(B4712,sales,3,FALSE)</f>
        <v>West</v>
      </c>
    </row>
    <row r="4713" spans="1:18">
      <c r="A4713" t="s">
        <v>4877</v>
      </c>
      <c r="B4713" t="s">
        <v>39</v>
      </c>
      <c r="C4713" t="s">
        <v>55</v>
      </c>
      <c r="D4713" t="s">
        <v>231</v>
      </c>
      <c r="E4713" t="s">
        <v>52</v>
      </c>
      <c r="F4713" s="1">
        <v>42989</v>
      </c>
      <c r="G4713" s="1">
        <v>43063</v>
      </c>
      <c r="H4713">
        <v>0</v>
      </c>
      <c r="I4713" t="str">
        <f>VLOOKUP(pipeline!D4713,account,2,FALSE)</f>
        <v>technolgy</v>
      </c>
      <c r="J4713">
        <f t="shared" si="3450"/>
        <v>2010</v>
      </c>
      <c r="K4713">
        <f t="shared" si="3451"/>
        <v>587.72</v>
      </c>
      <c r="L4713">
        <f t="shared" si="3452"/>
        <v>1501</v>
      </c>
      <c r="M4713" t="str">
        <f t="shared" si="3453"/>
        <v>United States</v>
      </c>
      <c r="N4713">
        <f t="shared" si="3454"/>
        <v>0</v>
      </c>
      <c r="O4713" t="str">
        <f t="shared" si="3455"/>
        <v>GTX</v>
      </c>
      <c r="P4713">
        <f t="shared" si="3456"/>
        <v>550</v>
      </c>
      <c r="Q4713" t="str">
        <f t="shared" si="3457"/>
        <v>Summer Sewald</v>
      </c>
      <c r="R4713" t="str">
        <f t="shared" si="3458"/>
        <v>West</v>
      </c>
    </row>
    <row r="4714" spans="1:18">
      <c r="A4714" t="s">
        <v>4878</v>
      </c>
      <c r="B4714" t="s">
        <v>15</v>
      </c>
      <c r="C4714" t="s">
        <v>57</v>
      </c>
      <c r="D4714" t="s">
        <v>87</v>
      </c>
      <c r="E4714" t="s">
        <v>50</v>
      </c>
      <c r="F4714" s="1">
        <v>42989</v>
      </c>
      <c r="G4714" s="1">
        <v>42999</v>
      </c>
      <c r="H4714">
        <v>3138</v>
      </c>
      <c r="I4714" t="str">
        <f>VLOOKUP(pipeline!D4714,account,2,FALSE)</f>
        <v>services</v>
      </c>
      <c r="J4714">
        <f t="shared" si="3450"/>
        <v>1982</v>
      </c>
      <c r="K4714">
        <f t="shared" si="3451"/>
        <v>792.46</v>
      </c>
      <c r="L4714">
        <f t="shared" si="3452"/>
        <v>1299</v>
      </c>
      <c r="M4714" t="str">
        <f t="shared" si="3453"/>
        <v>United States</v>
      </c>
      <c r="N4714">
        <f t="shared" si="3454"/>
        <v>0</v>
      </c>
      <c r="O4714" t="str">
        <f t="shared" si="3455"/>
        <v>MG</v>
      </c>
      <c r="P4714">
        <f t="shared" si="3456"/>
        <v>3393</v>
      </c>
      <c r="Q4714" t="str">
        <f t="shared" si="3457"/>
        <v>Celia Rouche</v>
      </c>
      <c r="R4714" t="str">
        <f t="shared" si="3458"/>
        <v>West</v>
      </c>
    </row>
    <row r="4715" spans="1:18">
      <c r="A4715" t="s">
        <v>4879</v>
      </c>
      <c r="B4715" t="s">
        <v>40</v>
      </c>
      <c r="C4715" t="s">
        <v>55</v>
      </c>
      <c r="D4715" t="s">
        <v>103</v>
      </c>
      <c r="E4715" t="s">
        <v>52</v>
      </c>
      <c r="F4715" s="1">
        <v>42989</v>
      </c>
      <c r="G4715" s="1">
        <v>43006</v>
      </c>
      <c r="H4715">
        <v>0</v>
      </c>
      <c r="I4715" t="str">
        <f>VLOOKUP(pipeline!D4715,account,2,FALSE)</f>
        <v>employment</v>
      </c>
      <c r="J4715">
        <f t="shared" si="3450"/>
        <v>1988</v>
      </c>
      <c r="K4715">
        <f t="shared" si="3451"/>
        <v>2059.9</v>
      </c>
      <c r="L4715">
        <f t="shared" si="3452"/>
        <v>3644</v>
      </c>
      <c r="M4715" t="str">
        <f t="shared" si="3453"/>
        <v>United States</v>
      </c>
      <c r="N4715">
        <f t="shared" si="3454"/>
        <v>0</v>
      </c>
      <c r="O4715" t="str">
        <f t="shared" si="3455"/>
        <v>GTX</v>
      </c>
      <c r="P4715">
        <f t="shared" si="3456"/>
        <v>550</v>
      </c>
      <c r="Q4715" t="str">
        <f t="shared" si="3457"/>
        <v>Summer Sewald</v>
      </c>
      <c r="R4715" t="str">
        <f t="shared" si="3458"/>
        <v>West</v>
      </c>
    </row>
    <row r="4716" spans="1:18">
      <c r="A4716" t="s">
        <v>4880</v>
      </c>
      <c r="B4716" t="s">
        <v>22</v>
      </c>
      <c r="C4716" t="s">
        <v>55</v>
      </c>
      <c r="D4716" t="s">
        <v>97</v>
      </c>
      <c r="E4716" t="s">
        <v>50</v>
      </c>
      <c r="F4716" s="1">
        <v>42989</v>
      </c>
      <c r="G4716" s="1">
        <v>43072</v>
      </c>
      <c r="H4716">
        <v>513</v>
      </c>
      <c r="I4716" t="str">
        <f>VLOOKUP(pipeline!D4716,account,2,FALSE)</f>
        <v>medical</v>
      </c>
      <c r="J4716">
        <f t="shared" si="3450"/>
        <v>2012</v>
      </c>
      <c r="K4716">
        <f t="shared" si="3451"/>
        <v>587.34</v>
      </c>
      <c r="L4716">
        <f t="shared" si="3452"/>
        <v>1356</v>
      </c>
      <c r="M4716" t="str">
        <f t="shared" si="3453"/>
        <v>Philipines</v>
      </c>
      <c r="N4716">
        <f t="shared" si="3454"/>
        <v>0</v>
      </c>
      <c r="O4716" t="str">
        <f t="shared" si="3455"/>
        <v>GTX</v>
      </c>
      <c r="P4716">
        <f t="shared" si="3456"/>
        <v>550</v>
      </c>
      <c r="Q4716" t="str">
        <f t="shared" si="3457"/>
        <v>Dustin Brinkmann</v>
      </c>
      <c r="R4716" t="str">
        <f t="shared" si="3458"/>
        <v>Central</v>
      </c>
    </row>
    <row r="4717" spans="1:18">
      <c r="A4717" t="s">
        <v>4881</v>
      </c>
      <c r="B4717" t="s">
        <v>35</v>
      </c>
      <c r="C4717" t="s">
        <v>58</v>
      </c>
      <c r="D4717" t="s">
        <v>463</v>
      </c>
      <c r="E4717" t="s">
        <v>52</v>
      </c>
      <c r="F4717" s="1">
        <v>42989</v>
      </c>
      <c r="G4717" s="1">
        <v>43097</v>
      </c>
      <c r="H4717">
        <v>0</v>
      </c>
      <c r="I4717" t="str">
        <f>VLOOKUP(pipeline!D4717,account,2,FALSE)</f>
        <v>technolgy</v>
      </c>
      <c r="J4717">
        <f t="shared" si="3450"/>
        <v>2011</v>
      </c>
      <c r="K4717">
        <f t="shared" si="3451"/>
        <v>527.11</v>
      </c>
      <c r="L4717">
        <f t="shared" si="3452"/>
        <v>1428</v>
      </c>
      <c r="M4717" t="str">
        <f t="shared" si="3453"/>
        <v>United States</v>
      </c>
      <c r="N4717" t="str">
        <f t="shared" si="3454"/>
        <v>Acme Corporation</v>
      </c>
      <c r="O4717" t="str">
        <f t="shared" si="3455"/>
        <v>GTX</v>
      </c>
      <c r="P4717">
        <f t="shared" si="3456"/>
        <v>1096</v>
      </c>
      <c r="Q4717" t="str">
        <f t="shared" si="3457"/>
        <v>Rocco Neubert</v>
      </c>
      <c r="R4717" t="str">
        <f t="shared" si="3458"/>
        <v>East</v>
      </c>
    </row>
    <row r="4718" spans="1:18">
      <c r="A4718" t="s">
        <v>4882</v>
      </c>
      <c r="B4718" t="s">
        <v>10</v>
      </c>
      <c r="C4718" t="s">
        <v>55</v>
      </c>
      <c r="D4718" t="s">
        <v>174</v>
      </c>
      <c r="E4718" t="s">
        <v>50</v>
      </c>
      <c r="F4718" s="1">
        <v>42989</v>
      </c>
      <c r="G4718" s="1">
        <v>43087</v>
      </c>
      <c r="H4718">
        <v>644</v>
      </c>
      <c r="I4718" t="str">
        <f>VLOOKUP(pipeline!D4718,account,2,FALSE)</f>
        <v>software</v>
      </c>
      <c r="J4718">
        <f t="shared" ref="J4718:J4724" si="3459">VLOOKUP(D4718,account,3,FALSE)</f>
        <v>1982</v>
      </c>
      <c r="K4718">
        <f t="shared" ref="K4718:K4724" si="3460">VLOOKUP(D4718,account,4,FALSE)</f>
        <v>11698.03</v>
      </c>
      <c r="L4718">
        <f t="shared" ref="L4718:L4724" si="3461">VLOOKUP(D4718,account,5,FALSE)</f>
        <v>34288</v>
      </c>
      <c r="M4718" t="str">
        <f t="shared" ref="M4718:M4724" si="3462">VLOOKUP(D4718,account,6,FALSE)</f>
        <v>United States</v>
      </c>
      <c r="N4718">
        <f t="shared" ref="N4718:N4724" si="3463">VLOOKUP(D4718,accounts,7,FALSE)</f>
        <v>0</v>
      </c>
      <c r="O4718" t="str">
        <f t="shared" ref="O4718:O4724" si="3464">VLOOKUP(C4718,products,2,FALSE)</f>
        <v>GTX</v>
      </c>
      <c r="P4718">
        <f t="shared" ref="P4718:P4726" si="3465">VLOOKUP(C4718,products,3,FALSE)</f>
        <v>550</v>
      </c>
      <c r="Q4718" t="str">
        <f t="shared" ref="Q4718:Q4726" si="3466">VLOOKUP(B4718,sales,2,FALSE)</f>
        <v>Cara Losch</v>
      </c>
      <c r="R4718" t="str">
        <f t="shared" ref="R4718:R4726" si="3467">VLOOKUP(B4718,sales,3,FALSE)</f>
        <v>East</v>
      </c>
    </row>
    <row r="4719" spans="1:18">
      <c r="A4719" t="s">
        <v>4883</v>
      </c>
      <c r="B4719" t="s">
        <v>41</v>
      </c>
      <c r="C4719" t="s">
        <v>58</v>
      </c>
      <c r="D4719" t="s">
        <v>91</v>
      </c>
      <c r="E4719" t="s">
        <v>53</v>
      </c>
      <c r="F4719" s="1">
        <v>42989</v>
      </c>
      <c r="I4719" t="str">
        <f>VLOOKUP(pipeline!D4719,account,2,FALSE)</f>
        <v>retail</v>
      </c>
      <c r="J4719">
        <f t="shared" si="3459"/>
        <v>1989</v>
      </c>
      <c r="K4719">
        <f t="shared" si="3460"/>
        <v>1388.67</v>
      </c>
      <c r="L4719">
        <f t="shared" si="3461"/>
        <v>3583</v>
      </c>
      <c r="M4719" t="str">
        <f t="shared" si="3462"/>
        <v>United States</v>
      </c>
      <c r="N4719">
        <f t="shared" si="3463"/>
        <v>0</v>
      </c>
      <c r="O4719" t="str">
        <f t="shared" si="3464"/>
        <v>GTX</v>
      </c>
      <c r="P4719">
        <f t="shared" si="3465"/>
        <v>1096</v>
      </c>
      <c r="Q4719" t="str">
        <f t="shared" si="3466"/>
        <v>Summer Sewald</v>
      </c>
      <c r="R4719" t="str">
        <f t="shared" si="3467"/>
        <v>West</v>
      </c>
    </row>
    <row r="4720" spans="1:18">
      <c r="A4720" t="s">
        <v>4884</v>
      </c>
      <c r="B4720" t="s">
        <v>41</v>
      </c>
      <c r="C4720" t="s">
        <v>55</v>
      </c>
      <c r="D4720" t="s">
        <v>621</v>
      </c>
      <c r="E4720" t="s">
        <v>50</v>
      </c>
      <c r="F4720" s="1">
        <v>42989</v>
      </c>
      <c r="G4720" s="1">
        <v>42997</v>
      </c>
      <c r="H4720">
        <v>560</v>
      </c>
      <c r="I4720" t="str">
        <f>VLOOKUP(pipeline!D4720,account,2,FALSE)</f>
        <v>services</v>
      </c>
      <c r="J4720">
        <f t="shared" si="3459"/>
        <v>1991</v>
      </c>
      <c r="K4720">
        <f t="shared" si="3460"/>
        <v>1012.72</v>
      </c>
      <c r="L4720">
        <f t="shared" si="3461"/>
        <v>3492</v>
      </c>
      <c r="M4720" t="str">
        <f t="shared" si="3462"/>
        <v>Germany</v>
      </c>
      <c r="N4720">
        <f t="shared" si="3463"/>
        <v>0</v>
      </c>
      <c r="O4720" t="str">
        <f t="shared" si="3464"/>
        <v>GTX</v>
      </c>
      <c r="P4720">
        <f t="shared" si="3465"/>
        <v>550</v>
      </c>
      <c r="Q4720" t="str">
        <f t="shared" si="3466"/>
        <v>Summer Sewald</v>
      </c>
      <c r="R4720" t="str">
        <f t="shared" si="3467"/>
        <v>West</v>
      </c>
    </row>
    <row r="4721" spans="1:18">
      <c r="A4721" t="s">
        <v>4885</v>
      </c>
      <c r="B4721" t="s">
        <v>19</v>
      </c>
      <c r="C4721" t="s">
        <v>59</v>
      </c>
      <c r="D4721" t="s">
        <v>108</v>
      </c>
      <c r="E4721" t="s">
        <v>52</v>
      </c>
      <c r="F4721" s="1">
        <v>42990</v>
      </c>
      <c r="G4721" s="1">
        <v>43075</v>
      </c>
      <c r="H4721">
        <v>0</v>
      </c>
      <c r="I4721" t="str">
        <f>VLOOKUP(pipeline!D4721,account,2,FALSE)</f>
        <v>telecommunications</v>
      </c>
      <c r="J4721">
        <f t="shared" si="3459"/>
        <v>1988</v>
      </c>
      <c r="K4721">
        <f t="shared" si="3460"/>
        <v>5266.09</v>
      </c>
      <c r="L4721">
        <f t="shared" si="3461"/>
        <v>8595</v>
      </c>
      <c r="M4721" t="str">
        <f t="shared" si="3462"/>
        <v>United States</v>
      </c>
      <c r="N4721" t="str">
        <f t="shared" si="3463"/>
        <v>Sonron</v>
      </c>
      <c r="O4721" t="str">
        <f t="shared" si="3464"/>
        <v>GTX</v>
      </c>
      <c r="P4721">
        <f t="shared" si="3465"/>
        <v>5482</v>
      </c>
      <c r="Q4721" t="str">
        <f t="shared" si="3466"/>
        <v>Dustin Brinkmann</v>
      </c>
      <c r="R4721" t="str">
        <f t="shared" si="3467"/>
        <v>Central</v>
      </c>
    </row>
    <row r="4722" spans="1:18">
      <c r="A4722" t="s">
        <v>4886</v>
      </c>
      <c r="B4722" t="s">
        <v>19</v>
      </c>
      <c r="C4722" t="s">
        <v>57</v>
      </c>
      <c r="D4722" t="s">
        <v>198</v>
      </c>
      <c r="E4722" t="s">
        <v>52</v>
      </c>
      <c r="F4722" s="1">
        <v>42990</v>
      </c>
      <c r="G4722" s="1">
        <v>43066</v>
      </c>
      <c r="H4722">
        <v>0</v>
      </c>
      <c r="I4722" t="str">
        <f>VLOOKUP(pipeline!D4722,account,2,FALSE)</f>
        <v>employment</v>
      </c>
      <c r="J4722">
        <f t="shared" si="3459"/>
        <v>1997</v>
      </c>
      <c r="K4722">
        <f t="shared" si="3460"/>
        <v>291.27</v>
      </c>
      <c r="L4722">
        <f t="shared" si="3461"/>
        <v>586</v>
      </c>
      <c r="M4722" t="str">
        <f t="shared" si="3462"/>
        <v>United States</v>
      </c>
      <c r="N4722">
        <f t="shared" si="3463"/>
        <v>0</v>
      </c>
      <c r="O4722" t="str">
        <f t="shared" si="3464"/>
        <v>MG</v>
      </c>
      <c r="P4722">
        <f t="shared" si="3465"/>
        <v>3393</v>
      </c>
      <c r="Q4722" t="str">
        <f t="shared" si="3466"/>
        <v>Dustin Brinkmann</v>
      </c>
      <c r="R4722" t="str">
        <f t="shared" si="3467"/>
        <v>Central</v>
      </c>
    </row>
    <row r="4723" spans="1:18">
      <c r="A4723" t="s">
        <v>4887</v>
      </c>
      <c r="B4723" t="s">
        <v>19</v>
      </c>
      <c r="C4723" t="s">
        <v>58</v>
      </c>
      <c r="D4723" t="s">
        <v>129</v>
      </c>
      <c r="E4723" t="s">
        <v>50</v>
      </c>
      <c r="F4723" s="1">
        <v>42990</v>
      </c>
      <c r="G4723" s="1">
        <v>43095</v>
      </c>
      <c r="H4723">
        <v>866</v>
      </c>
      <c r="I4723" t="str">
        <f>VLOOKUP(pipeline!D4723,account,2,FALSE)</f>
        <v>marketing</v>
      </c>
      <c r="J4723">
        <f t="shared" si="3459"/>
        <v>1995</v>
      </c>
      <c r="K4723">
        <f t="shared" si="3460"/>
        <v>2173.98</v>
      </c>
      <c r="L4723">
        <f t="shared" si="3461"/>
        <v>2928</v>
      </c>
      <c r="M4723" t="str">
        <f t="shared" si="3462"/>
        <v>United States</v>
      </c>
      <c r="N4723" t="str">
        <f t="shared" si="3463"/>
        <v>Inity</v>
      </c>
      <c r="O4723" t="str">
        <f t="shared" si="3464"/>
        <v>GTX</v>
      </c>
      <c r="P4723">
        <f t="shared" si="3465"/>
        <v>1096</v>
      </c>
      <c r="Q4723" t="str">
        <f t="shared" si="3466"/>
        <v>Dustin Brinkmann</v>
      </c>
      <c r="R4723" t="str">
        <f t="shared" si="3467"/>
        <v>Central</v>
      </c>
    </row>
    <row r="4724" spans="1:18">
      <c r="A4724" t="s">
        <v>4888</v>
      </c>
      <c r="B4724" t="s">
        <v>31</v>
      </c>
      <c r="C4724" t="s">
        <v>58</v>
      </c>
      <c r="D4724" t="s">
        <v>223</v>
      </c>
      <c r="E4724" t="s">
        <v>52</v>
      </c>
      <c r="F4724" s="1">
        <v>42990</v>
      </c>
      <c r="G4724" s="1">
        <v>42997</v>
      </c>
      <c r="H4724">
        <v>0</v>
      </c>
      <c r="I4724" t="str">
        <f>VLOOKUP(pipeline!D4724,account,2,FALSE)</f>
        <v>retail</v>
      </c>
      <c r="J4724">
        <f t="shared" si="3459"/>
        <v>2003</v>
      </c>
      <c r="K4724">
        <f t="shared" si="3460"/>
        <v>1419.98</v>
      </c>
      <c r="L4724">
        <f t="shared" si="3461"/>
        <v>4018</v>
      </c>
      <c r="M4724" t="str">
        <f t="shared" si="3462"/>
        <v>United States</v>
      </c>
      <c r="N4724">
        <f t="shared" si="3463"/>
        <v>0</v>
      </c>
      <c r="O4724" t="str">
        <f t="shared" si="3464"/>
        <v>GTX</v>
      </c>
      <c r="P4724">
        <f t="shared" si="3465"/>
        <v>1096</v>
      </c>
      <c r="Q4724" t="str">
        <f t="shared" si="3466"/>
        <v>Rocco Neubert</v>
      </c>
      <c r="R4724" t="str">
        <f t="shared" si="3467"/>
        <v>East</v>
      </c>
    </row>
    <row r="4725" spans="1:18">
      <c r="A4725" t="s">
        <v>4889</v>
      </c>
      <c r="B4725" t="s">
        <v>7</v>
      </c>
      <c r="C4725" t="s">
        <v>56</v>
      </c>
      <c r="D4725" t="s">
        <v>174</v>
      </c>
      <c r="E4725" t="s">
        <v>52</v>
      </c>
      <c r="F4725" s="1">
        <v>42990</v>
      </c>
      <c r="G4725" s="1">
        <v>43070</v>
      </c>
      <c r="H4725">
        <v>0</v>
      </c>
      <c r="I4725" t="str">
        <f>VLOOKUP(pipeline!D4725,account,2,FALSE)</f>
        <v>software</v>
      </c>
      <c r="J4725">
        <f t="shared" ref="J4725:J4743" si="3468">VLOOKUP(D4725,account,3,FALSE)</f>
        <v>1982</v>
      </c>
      <c r="K4725">
        <f t="shared" ref="K4725:K4743" si="3469">VLOOKUP(D4725,account,4,FALSE)</f>
        <v>11698.03</v>
      </c>
      <c r="L4725">
        <f t="shared" ref="L4725:L4743" si="3470">VLOOKUP(D4725,account,5,FALSE)</f>
        <v>34288</v>
      </c>
      <c r="M4725" t="str">
        <f t="shared" ref="M4725:M4743" si="3471">VLOOKUP(D4725,account,6,FALSE)</f>
        <v>United States</v>
      </c>
      <c r="N4725">
        <f t="shared" ref="N4725:N4743" si="3472">VLOOKUP(D4725,accounts,7,FALSE)</f>
        <v>0</v>
      </c>
      <c r="O4725" t="str">
        <f t="shared" ref="O4725:O4743" si="3473">VLOOKUP(C4725,products,2,FALSE)</f>
        <v>MG</v>
      </c>
      <c r="P4725">
        <f t="shared" si="3465"/>
        <v>55</v>
      </c>
      <c r="Q4725" t="str">
        <f t="shared" si="3466"/>
        <v>Cara Losch</v>
      </c>
      <c r="R4725" t="str">
        <f t="shared" si="3467"/>
        <v>East</v>
      </c>
    </row>
    <row r="4726" spans="1:18">
      <c r="A4726" t="s">
        <v>4890</v>
      </c>
      <c r="B4726" t="s">
        <v>25</v>
      </c>
      <c r="C4726" t="s">
        <v>55</v>
      </c>
      <c r="D4726" t="s">
        <v>158</v>
      </c>
      <c r="E4726" t="s">
        <v>50</v>
      </c>
      <c r="F4726" s="1">
        <v>42990</v>
      </c>
      <c r="G4726" s="1">
        <v>43085</v>
      </c>
      <c r="H4726">
        <v>626</v>
      </c>
      <c r="I4726" t="str">
        <f>VLOOKUP(pipeline!D4726,account,2,FALSE)</f>
        <v>finance</v>
      </c>
      <c r="J4726">
        <f t="shared" si="3468"/>
        <v>2006</v>
      </c>
      <c r="K4726">
        <f t="shared" si="3469"/>
        <v>1102.43</v>
      </c>
      <c r="L4726">
        <f t="shared" si="3470"/>
        <v>1759</v>
      </c>
      <c r="M4726" t="str">
        <f t="shared" si="3471"/>
        <v>United States</v>
      </c>
      <c r="N4726">
        <f t="shared" si="3472"/>
        <v>0</v>
      </c>
      <c r="O4726" t="str">
        <f t="shared" si="3473"/>
        <v>GTX</v>
      </c>
      <c r="P4726">
        <f t="shared" si="3465"/>
        <v>550</v>
      </c>
      <c r="Q4726" t="str">
        <f t="shared" si="3466"/>
        <v>Melvin Marxen</v>
      </c>
      <c r="R4726" t="str">
        <f t="shared" si="3467"/>
        <v>Central</v>
      </c>
    </row>
    <row r="4727" spans="1:18">
      <c r="A4727" t="s">
        <v>4891</v>
      </c>
      <c r="B4727" t="s">
        <v>8</v>
      </c>
      <c r="C4727" t="s">
        <v>57</v>
      </c>
      <c r="D4727" t="s">
        <v>210</v>
      </c>
      <c r="E4727" t="s">
        <v>50</v>
      </c>
      <c r="F4727" s="1">
        <v>42990</v>
      </c>
      <c r="G4727" s="1">
        <v>43074</v>
      </c>
      <c r="H4727">
        <v>3497</v>
      </c>
      <c r="I4727" t="str">
        <f>VLOOKUP(pipeline!D4727,account,2,FALSE)</f>
        <v>technolgy</v>
      </c>
      <c r="J4727">
        <f t="shared" si="3468"/>
        <v>1980</v>
      </c>
      <c r="K4727">
        <f t="shared" si="3469"/>
        <v>7708.38</v>
      </c>
      <c r="L4727">
        <f t="shared" si="3470"/>
        <v>13756</v>
      </c>
      <c r="M4727" t="str">
        <f t="shared" si="3471"/>
        <v>United States</v>
      </c>
      <c r="N4727">
        <f t="shared" si="3472"/>
        <v>0</v>
      </c>
      <c r="O4727" t="str">
        <f t="shared" si="3473"/>
        <v>MG</v>
      </c>
      <c r="P4727">
        <f t="shared" ref="P4727:P4735" si="3474">VLOOKUP(C4727,products,3,FALSE)</f>
        <v>3393</v>
      </c>
      <c r="Q4727" t="str">
        <f t="shared" ref="Q4727:Q4735" si="3475">VLOOKUP(B4727,sales,2,FALSE)</f>
        <v>Cara Losch</v>
      </c>
      <c r="R4727" t="str">
        <f t="shared" ref="R4727:R4735" si="3476">VLOOKUP(B4727,sales,3,FALSE)</f>
        <v>East</v>
      </c>
    </row>
    <row r="4728" spans="1:18">
      <c r="A4728" t="s">
        <v>4892</v>
      </c>
      <c r="B4728" t="s">
        <v>8</v>
      </c>
      <c r="C4728" t="s">
        <v>57</v>
      </c>
      <c r="D4728" t="s">
        <v>228</v>
      </c>
      <c r="E4728" t="s">
        <v>50</v>
      </c>
      <c r="F4728" s="1">
        <v>42990</v>
      </c>
      <c r="G4728" s="1">
        <v>43055</v>
      </c>
      <c r="H4728">
        <v>3072</v>
      </c>
      <c r="I4728" t="str">
        <f>VLOOKUP(pipeline!D4728,account,2,FALSE)</f>
        <v>finance</v>
      </c>
      <c r="J4728">
        <f t="shared" si="3468"/>
        <v>1994</v>
      </c>
      <c r="K4728">
        <f t="shared" si="3469"/>
        <v>355.23</v>
      </c>
      <c r="L4728">
        <f t="shared" si="3470"/>
        <v>853</v>
      </c>
      <c r="M4728" t="str">
        <f t="shared" si="3471"/>
        <v>United States</v>
      </c>
      <c r="N4728">
        <f t="shared" si="3472"/>
        <v>0</v>
      </c>
      <c r="O4728" t="str">
        <f t="shared" si="3473"/>
        <v>MG</v>
      </c>
      <c r="P4728">
        <f t="shared" si="3474"/>
        <v>3393</v>
      </c>
      <c r="Q4728" t="str">
        <f t="shared" si="3475"/>
        <v>Cara Losch</v>
      </c>
      <c r="R4728" t="str">
        <f t="shared" si="3476"/>
        <v>East</v>
      </c>
    </row>
    <row r="4729" spans="1:18">
      <c r="A4729" t="s">
        <v>4893</v>
      </c>
      <c r="B4729" t="s">
        <v>26</v>
      </c>
      <c r="C4729" t="s">
        <v>57</v>
      </c>
      <c r="D4729" t="s">
        <v>147</v>
      </c>
      <c r="E4729" t="s">
        <v>52</v>
      </c>
      <c r="F4729" s="1">
        <v>42990</v>
      </c>
      <c r="G4729" s="1">
        <v>43084</v>
      </c>
      <c r="H4729">
        <v>0</v>
      </c>
      <c r="I4729" t="str">
        <f>VLOOKUP(pipeline!D4729,account,2,FALSE)</f>
        <v>retail</v>
      </c>
      <c r="J4729">
        <f t="shared" si="3468"/>
        <v>2007</v>
      </c>
      <c r="K4729">
        <f t="shared" si="3469"/>
        <v>894.33</v>
      </c>
      <c r="L4729">
        <f t="shared" si="3470"/>
        <v>1635</v>
      </c>
      <c r="M4729" t="str">
        <f t="shared" si="3471"/>
        <v>Italy</v>
      </c>
      <c r="N4729">
        <f t="shared" si="3472"/>
        <v>0</v>
      </c>
      <c r="O4729" t="str">
        <f t="shared" si="3473"/>
        <v>MG</v>
      </c>
      <c r="P4729">
        <f t="shared" si="3474"/>
        <v>3393</v>
      </c>
      <c r="Q4729" t="str">
        <f t="shared" si="3475"/>
        <v>Melvin Marxen</v>
      </c>
      <c r="R4729" t="str">
        <f t="shared" si="3476"/>
        <v>Central</v>
      </c>
    </row>
    <row r="4730" spans="1:18">
      <c r="A4730" t="s">
        <v>4894</v>
      </c>
      <c r="B4730" t="s">
        <v>14</v>
      </c>
      <c r="C4730" t="s">
        <v>57</v>
      </c>
      <c r="D4730" t="s">
        <v>282</v>
      </c>
      <c r="E4730" t="s">
        <v>50</v>
      </c>
      <c r="F4730" s="1">
        <v>42990</v>
      </c>
      <c r="G4730" s="1">
        <v>43065</v>
      </c>
      <c r="H4730">
        <v>3473</v>
      </c>
      <c r="I4730" t="str">
        <f>VLOOKUP(pipeline!D4730,account,2,FALSE)</f>
        <v>medical</v>
      </c>
      <c r="J4730">
        <f t="shared" si="3468"/>
        <v>1985</v>
      </c>
      <c r="K4730">
        <f t="shared" si="3469"/>
        <v>2741.37</v>
      </c>
      <c r="L4730">
        <f t="shared" si="3470"/>
        <v>9226</v>
      </c>
      <c r="M4730" t="str">
        <f t="shared" si="3471"/>
        <v>United States</v>
      </c>
      <c r="N4730">
        <f t="shared" si="3472"/>
        <v>0</v>
      </c>
      <c r="O4730" t="str">
        <f t="shared" si="3473"/>
        <v>MG</v>
      </c>
      <c r="P4730">
        <f t="shared" si="3474"/>
        <v>3393</v>
      </c>
      <c r="Q4730" t="str">
        <f t="shared" si="3475"/>
        <v>Celia Rouche</v>
      </c>
      <c r="R4730" t="str">
        <f t="shared" si="3476"/>
        <v>West</v>
      </c>
    </row>
    <row r="4731" spans="1:18">
      <c r="A4731" t="s">
        <v>4895</v>
      </c>
      <c r="B4731" t="s">
        <v>27</v>
      </c>
      <c r="C4731" t="s">
        <v>55</v>
      </c>
      <c r="D4731" t="s">
        <v>149</v>
      </c>
      <c r="E4731" t="s">
        <v>50</v>
      </c>
      <c r="F4731" s="1">
        <v>42990</v>
      </c>
      <c r="G4731" s="1">
        <v>42997</v>
      </c>
      <c r="H4731">
        <v>530</v>
      </c>
      <c r="I4731" t="str">
        <f>VLOOKUP(pipeline!D4731,account,2,FALSE)</f>
        <v>technolgy</v>
      </c>
      <c r="J4731">
        <f t="shared" si="3468"/>
        <v>2005</v>
      </c>
      <c r="K4731">
        <f t="shared" si="3469"/>
        <v>1520.66</v>
      </c>
      <c r="L4731">
        <f t="shared" si="3470"/>
        <v>1806</v>
      </c>
      <c r="M4731" t="str">
        <f t="shared" si="3471"/>
        <v>United States</v>
      </c>
      <c r="N4731">
        <f t="shared" si="3472"/>
        <v>0</v>
      </c>
      <c r="O4731" t="str">
        <f t="shared" si="3473"/>
        <v>GTX</v>
      </c>
      <c r="P4731">
        <f t="shared" si="3474"/>
        <v>550</v>
      </c>
      <c r="Q4731" t="str">
        <f t="shared" si="3475"/>
        <v>Melvin Marxen</v>
      </c>
      <c r="R4731" t="str">
        <f t="shared" si="3476"/>
        <v>Central</v>
      </c>
    </row>
    <row r="4732" spans="1:18">
      <c r="A4732" t="s">
        <v>4896</v>
      </c>
      <c r="B4732" t="s">
        <v>27</v>
      </c>
      <c r="C4732" t="s">
        <v>58</v>
      </c>
      <c r="D4732" t="s">
        <v>141</v>
      </c>
      <c r="E4732" t="s">
        <v>50</v>
      </c>
      <c r="F4732" s="1">
        <v>42990</v>
      </c>
      <c r="G4732" s="1">
        <v>43085</v>
      </c>
      <c r="H4732">
        <v>1066</v>
      </c>
      <c r="I4732" t="str">
        <f>VLOOKUP(pipeline!D4732,account,2,FALSE)</f>
        <v>telecommunications</v>
      </c>
      <c r="J4732">
        <f t="shared" si="3468"/>
        <v>2007</v>
      </c>
      <c r="K4732">
        <f t="shared" si="3469"/>
        <v>86.68</v>
      </c>
      <c r="L4732">
        <f t="shared" si="3470"/>
        <v>187</v>
      </c>
      <c r="M4732" t="str">
        <f t="shared" si="3471"/>
        <v>United States</v>
      </c>
      <c r="N4732" t="str">
        <f t="shared" si="3472"/>
        <v>Sonron</v>
      </c>
      <c r="O4732" t="str">
        <f t="shared" si="3473"/>
        <v>GTX</v>
      </c>
      <c r="P4732">
        <f t="shared" si="3474"/>
        <v>1096</v>
      </c>
      <c r="Q4732" t="str">
        <f t="shared" si="3475"/>
        <v>Melvin Marxen</v>
      </c>
      <c r="R4732" t="str">
        <f t="shared" si="3476"/>
        <v>Central</v>
      </c>
    </row>
    <row r="4733" spans="1:18">
      <c r="A4733" t="s">
        <v>4897</v>
      </c>
      <c r="B4733" t="s">
        <v>27</v>
      </c>
      <c r="C4733" t="s">
        <v>56</v>
      </c>
      <c r="D4733" t="s">
        <v>82</v>
      </c>
      <c r="E4733" t="s">
        <v>50</v>
      </c>
      <c r="F4733" s="1">
        <v>42990</v>
      </c>
      <c r="G4733" s="1">
        <v>43087</v>
      </c>
      <c r="H4733">
        <v>64</v>
      </c>
      <c r="I4733" t="str">
        <f>VLOOKUP(pipeline!D4733,account,2,FALSE)</f>
        <v>retail</v>
      </c>
      <c r="J4733">
        <f t="shared" si="3468"/>
        <v>2001</v>
      </c>
      <c r="K4733">
        <f t="shared" si="3469"/>
        <v>718.62</v>
      </c>
      <c r="L4733">
        <f t="shared" si="3470"/>
        <v>2448</v>
      </c>
      <c r="M4733" t="str">
        <f t="shared" si="3471"/>
        <v>United States</v>
      </c>
      <c r="N4733">
        <f t="shared" si="3472"/>
        <v>0</v>
      </c>
      <c r="O4733" t="str">
        <f t="shared" si="3473"/>
        <v>MG</v>
      </c>
      <c r="P4733">
        <f t="shared" si="3474"/>
        <v>55</v>
      </c>
      <c r="Q4733" t="str">
        <f t="shared" si="3475"/>
        <v>Melvin Marxen</v>
      </c>
      <c r="R4733" t="str">
        <f t="shared" si="3476"/>
        <v>Central</v>
      </c>
    </row>
    <row r="4734" spans="1:18">
      <c r="A4734" t="s">
        <v>4898</v>
      </c>
      <c r="B4734" t="s">
        <v>27</v>
      </c>
      <c r="C4734" t="s">
        <v>56</v>
      </c>
      <c r="D4734" t="s">
        <v>170</v>
      </c>
      <c r="E4734" t="s">
        <v>50</v>
      </c>
      <c r="F4734" s="1">
        <v>42990</v>
      </c>
      <c r="G4734" s="1">
        <v>43094</v>
      </c>
      <c r="H4734">
        <v>59</v>
      </c>
      <c r="I4734" t="str">
        <f>VLOOKUP(pipeline!D4734,account,2,FALSE)</f>
        <v>technolgy</v>
      </c>
      <c r="J4734">
        <f t="shared" si="3468"/>
        <v>1987</v>
      </c>
      <c r="K4734">
        <f t="shared" si="3469"/>
        <v>2938.67</v>
      </c>
      <c r="L4734">
        <f t="shared" si="3470"/>
        <v>8775</v>
      </c>
      <c r="M4734" t="str">
        <f t="shared" si="3471"/>
        <v>Panama</v>
      </c>
      <c r="N4734">
        <f t="shared" si="3472"/>
        <v>0</v>
      </c>
      <c r="O4734" t="str">
        <f t="shared" si="3473"/>
        <v>MG</v>
      </c>
      <c r="P4734">
        <f t="shared" si="3474"/>
        <v>55</v>
      </c>
      <c r="Q4734" t="str">
        <f t="shared" si="3475"/>
        <v>Melvin Marxen</v>
      </c>
      <c r="R4734" t="str">
        <f t="shared" si="3476"/>
        <v>Central</v>
      </c>
    </row>
    <row r="4735" spans="1:18">
      <c r="A4735" t="s">
        <v>4899</v>
      </c>
      <c r="B4735" t="s">
        <v>39</v>
      </c>
      <c r="C4735" t="s">
        <v>58</v>
      </c>
      <c r="D4735" t="s">
        <v>167</v>
      </c>
      <c r="E4735" t="s">
        <v>50</v>
      </c>
      <c r="F4735" s="1">
        <v>42990</v>
      </c>
      <c r="G4735" s="1">
        <v>43069</v>
      </c>
      <c r="H4735">
        <v>1077</v>
      </c>
      <c r="I4735" t="str">
        <f>VLOOKUP(pipeline!D4735,account,2,FALSE)</f>
        <v>marketing</v>
      </c>
      <c r="J4735">
        <f t="shared" si="3468"/>
        <v>2000</v>
      </c>
      <c r="K4735">
        <f t="shared" si="3469"/>
        <v>2952.73</v>
      </c>
      <c r="L4735">
        <f t="shared" si="3470"/>
        <v>5107</v>
      </c>
      <c r="M4735" t="str">
        <f t="shared" si="3471"/>
        <v>United States</v>
      </c>
      <c r="N4735">
        <f t="shared" si="3472"/>
        <v>0</v>
      </c>
      <c r="O4735" t="str">
        <f t="shared" si="3473"/>
        <v>GTX</v>
      </c>
      <c r="P4735">
        <f t="shared" si="3474"/>
        <v>1096</v>
      </c>
      <c r="Q4735" t="str">
        <f t="shared" si="3475"/>
        <v>Summer Sewald</v>
      </c>
      <c r="R4735" t="str">
        <f t="shared" si="3476"/>
        <v>West</v>
      </c>
    </row>
    <row r="4736" spans="1:18">
      <c r="A4736" t="s">
        <v>4900</v>
      </c>
      <c r="B4736" t="s">
        <v>28</v>
      </c>
      <c r="C4736" t="s">
        <v>56</v>
      </c>
      <c r="D4736" t="s">
        <v>297</v>
      </c>
      <c r="E4736" t="s">
        <v>50</v>
      </c>
      <c r="F4736" s="1">
        <v>42990</v>
      </c>
      <c r="G4736" s="1">
        <v>42999</v>
      </c>
      <c r="H4736">
        <v>72</v>
      </c>
      <c r="I4736" t="str">
        <f>VLOOKUP(pipeline!D4736,account,2,FALSE)</f>
        <v>medical</v>
      </c>
      <c r="J4736">
        <f t="shared" si="3468"/>
        <v>1986</v>
      </c>
      <c r="K4736">
        <f t="shared" si="3469"/>
        <v>647.18</v>
      </c>
      <c r="L4736">
        <f t="shared" si="3470"/>
        <v>1185</v>
      </c>
      <c r="M4736" t="str">
        <f t="shared" si="3471"/>
        <v>Kenya</v>
      </c>
      <c r="N4736">
        <f t="shared" si="3472"/>
        <v>0</v>
      </c>
      <c r="O4736" t="str">
        <f t="shared" si="3473"/>
        <v>MG</v>
      </c>
      <c r="P4736">
        <f t="shared" ref="P4736:P4770" si="3477">VLOOKUP(C4736,products,3,FALSE)</f>
        <v>55</v>
      </c>
      <c r="Q4736" t="str">
        <f t="shared" ref="Q4736:Q4770" si="3478">VLOOKUP(B4736,sales,2,FALSE)</f>
        <v>Melvin Marxen</v>
      </c>
      <c r="R4736" t="str">
        <f t="shared" ref="R4736:R4770" si="3479">VLOOKUP(B4736,sales,3,FALSE)</f>
        <v>Central</v>
      </c>
    </row>
    <row r="4737" spans="1:18">
      <c r="A4737" t="s">
        <v>4901</v>
      </c>
      <c r="B4737" t="s">
        <v>40</v>
      </c>
      <c r="C4737" t="s">
        <v>59</v>
      </c>
      <c r="D4737" t="s">
        <v>174</v>
      </c>
      <c r="E4737" t="s">
        <v>50</v>
      </c>
      <c r="F4737" s="1">
        <v>42990</v>
      </c>
      <c r="G4737" s="1">
        <v>42998</v>
      </c>
      <c r="H4737">
        <v>4870</v>
      </c>
      <c r="I4737" t="str">
        <f>VLOOKUP(pipeline!D4737,account,2,FALSE)</f>
        <v>software</v>
      </c>
      <c r="J4737">
        <f t="shared" si="3468"/>
        <v>1982</v>
      </c>
      <c r="K4737">
        <f t="shared" si="3469"/>
        <v>11698.03</v>
      </c>
      <c r="L4737">
        <f t="shared" si="3470"/>
        <v>34288</v>
      </c>
      <c r="M4737" t="str">
        <f t="shared" si="3471"/>
        <v>United States</v>
      </c>
      <c r="N4737">
        <f t="shared" si="3472"/>
        <v>0</v>
      </c>
      <c r="O4737" t="str">
        <f t="shared" si="3473"/>
        <v>GTX</v>
      </c>
      <c r="P4737">
        <f t="shared" si="3477"/>
        <v>5482</v>
      </c>
      <c r="Q4737" t="str">
        <f t="shared" si="3478"/>
        <v>Summer Sewald</v>
      </c>
      <c r="R4737" t="str">
        <f t="shared" si="3479"/>
        <v>West</v>
      </c>
    </row>
    <row r="4738" spans="1:18">
      <c r="A4738" t="s">
        <v>4902</v>
      </c>
      <c r="B4738" t="s">
        <v>35</v>
      </c>
      <c r="C4738" t="s">
        <v>58</v>
      </c>
      <c r="D4738" t="s">
        <v>248</v>
      </c>
      <c r="E4738" t="s">
        <v>52</v>
      </c>
      <c r="F4738" s="1">
        <v>42990</v>
      </c>
      <c r="G4738" s="1">
        <v>42998</v>
      </c>
      <c r="H4738">
        <v>0</v>
      </c>
      <c r="I4738" t="str">
        <f>VLOOKUP(pipeline!D4738,account,2,FALSE)</f>
        <v>telecommunications</v>
      </c>
      <c r="J4738">
        <f t="shared" si="3468"/>
        <v>1994</v>
      </c>
      <c r="K4738">
        <f t="shared" si="3469"/>
        <v>6395.05</v>
      </c>
      <c r="L4738">
        <f t="shared" si="3470"/>
        <v>20275</v>
      </c>
      <c r="M4738" t="str">
        <f t="shared" si="3471"/>
        <v>United States</v>
      </c>
      <c r="N4738">
        <f t="shared" si="3472"/>
        <v>0</v>
      </c>
      <c r="O4738" t="str">
        <f t="shared" si="3473"/>
        <v>GTX</v>
      </c>
      <c r="P4738">
        <f t="shared" si="3477"/>
        <v>1096</v>
      </c>
      <c r="Q4738" t="str">
        <f t="shared" si="3478"/>
        <v>Rocco Neubert</v>
      </c>
      <c r="R4738" t="str">
        <f t="shared" si="3479"/>
        <v>East</v>
      </c>
    </row>
    <row r="4739" spans="1:18">
      <c r="A4739" t="s">
        <v>4903</v>
      </c>
      <c r="B4739" t="s">
        <v>23</v>
      </c>
      <c r="C4739" t="s">
        <v>56</v>
      </c>
      <c r="D4739" t="s">
        <v>145</v>
      </c>
      <c r="E4739" t="s">
        <v>50</v>
      </c>
      <c r="F4739" s="1">
        <v>42990</v>
      </c>
      <c r="G4739" s="1">
        <v>43004</v>
      </c>
      <c r="H4739">
        <v>54</v>
      </c>
      <c r="I4739" t="str">
        <f>VLOOKUP(pipeline!D4739,account,2,FALSE)</f>
        <v>marketing</v>
      </c>
      <c r="J4739">
        <f t="shared" si="3468"/>
        <v>1985</v>
      </c>
      <c r="K4739">
        <f t="shared" si="3469"/>
        <v>375.43</v>
      </c>
      <c r="L4739">
        <f t="shared" si="3470"/>
        <v>1190</v>
      </c>
      <c r="M4739" t="str">
        <f t="shared" si="3471"/>
        <v>United States</v>
      </c>
      <c r="N4739">
        <f t="shared" si="3472"/>
        <v>0</v>
      </c>
      <c r="O4739" t="str">
        <f t="shared" si="3473"/>
        <v>MG</v>
      </c>
      <c r="P4739">
        <f t="shared" si="3477"/>
        <v>55</v>
      </c>
      <c r="Q4739" t="str">
        <f t="shared" si="3478"/>
        <v>Dustin Brinkmann</v>
      </c>
      <c r="R4739" t="str">
        <f t="shared" si="3479"/>
        <v>Central</v>
      </c>
    </row>
    <row r="4740" spans="1:18">
      <c r="A4740" t="s">
        <v>4904</v>
      </c>
      <c r="B4740" t="s">
        <v>23</v>
      </c>
      <c r="C4740" t="s">
        <v>56</v>
      </c>
      <c r="D4740" t="s">
        <v>184</v>
      </c>
      <c r="E4740" t="s">
        <v>50</v>
      </c>
      <c r="F4740" s="1">
        <v>42990</v>
      </c>
      <c r="G4740" s="1">
        <v>43078</v>
      </c>
      <c r="H4740">
        <v>50</v>
      </c>
      <c r="I4740" t="str">
        <f>VLOOKUP(pipeline!D4740,account,2,FALSE)</f>
        <v>retail</v>
      </c>
      <c r="J4740">
        <f t="shared" si="3468"/>
        <v>1995</v>
      </c>
      <c r="K4740">
        <f t="shared" si="3469"/>
        <v>332.43</v>
      </c>
      <c r="L4740">
        <f t="shared" si="3470"/>
        <v>799</v>
      </c>
      <c r="M4740" t="str">
        <f t="shared" si="3471"/>
        <v>United States</v>
      </c>
      <c r="N4740">
        <f t="shared" si="3472"/>
        <v>0</v>
      </c>
      <c r="O4740" t="str">
        <f t="shared" si="3473"/>
        <v>MG</v>
      </c>
      <c r="P4740">
        <f t="shared" si="3477"/>
        <v>55</v>
      </c>
      <c r="Q4740" t="str">
        <f t="shared" si="3478"/>
        <v>Dustin Brinkmann</v>
      </c>
      <c r="R4740" t="str">
        <f t="shared" si="3479"/>
        <v>Central</v>
      </c>
    </row>
    <row r="4741" spans="1:18">
      <c r="A4741" t="s">
        <v>4905</v>
      </c>
      <c r="B4741" t="s">
        <v>17</v>
      </c>
      <c r="C4741" t="s">
        <v>55</v>
      </c>
      <c r="D4741" t="s">
        <v>147</v>
      </c>
      <c r="E4741" t="s">
        <v>53</v>
      </c>
      <c r="F4741" s="1">
        <v>42990</v>
      </c>
      <c r="I4741" t="str">
        <f>VLOOKUP(pipeline!D4741,account,2,FALSE)</f>
        <v>retail</v>
      </c>
      <c r="J4741">
        <f t="shared" si="3468"/>
        <v>2007</v>
      </c>
      <c r="K4741">
        <f t="shared" si="3469"/>
        <v>894.33</v>
      </c>
      <c r="L4741">
        <f t="shared" si="3470"/>
        <v>1635</v>
      </c>
      <c r="M4741" t="str">
        <f t="shared" si="3471"/>
        <v>Italy</v>
      </c>
      <c r="N4741">
        <f t="shared" si="3472"/>
        <v>0</v>
      </c>
      <c r="O4741" t="str">
        <f t="shared" si="3473"/>
        <v>GTX</v>
      </c>
      <c r="P4741">
        <f t="shared" si="3477"/>
        <v>550</v>
      </c>
      <c r="Q4741" t="str">
        <f t="shared" si="3478"/>
        <v>Celia Rouche</v>
      </c>
      <c r="R4741" t="str">
        <f t="shared" si="3479"/>
        <v>West</v>
      </c>
    </row>
    <row r="4742" spans="1:18">
      <c r="A4742" t="s">
        <v>4906</v>
      </c>
      <c r="B4742" t="s">
        <v>17</v>
      </c>
      <c r="C4742" t="s">
        <v>58</v>
      </c>
      <c r="D4742" t="s">
        <v>119</v>
      </c>
      <c r="E4742" t="s">
        <v>53</v>
      </c>
      <c r="F4742" s="1">
        <v>42990</v>
      </c>
      <c r="I4742" t="str">
        <f>VLOOKUP(pipeline!D4742,account,2,FALSE)</f>
        <v>entertainment</v>
      </c>
      <c r="J4742">
        <f t="shared" si="3468"/>
        <v>1992</v>
      </c>
      <c r="K4742">
        <f t="shared" si="3469"/>
        <v>324.19</v>
      </c>
      <c r="L4742">
        <f t="shared" si="3470"/>
        <v>978</v>
      </c>
      <c r="M4742" t="str">
        <f t="shared" si="3471"/>
        <v>United States</v>
      </c>
      <c r="N4742">
        <f t="shared" si="3472"/>
        <v>0</v>
      </c>
      <c r="O4742" t="str">
        <f t="shared" si="3473"/>
        <v>GTX</v>
      </c>
      <c r="P4742">
        <f t="shared" si="3477"/>
        <v>1096</v>
      </c>
      <c r="Q4742" t="str">
        <f t="shared" si="3478"/>
        <v>Celia Rouche</v>
      </c>
      <c r="R4742" t="str">
        <f t="shared" si="3479"/>
        <v>West</v>
      </c>
    </row>
    <row r="4743" spans="1:18">
      <c r="A4743" t="s">
        <v>4907</v>
      </c>
      <c r="B4743" t="s">
        <v>17</v>
      </c>
      <c r="C4743" t="s">
        <v>56</v>
      </c>
      <c r="D4743" t="s">
        <v>266</v>
      </c>
      <c r="E4743" t="s">
        <v>52</v>
      </c>
      <c r="F4743" s="1">
        <v>42990</v>
      </c>
      <c r="G4743" s="1">
        <v>43040</v>
      </c>
      <c r="H4743">
        <v>0</v>
      </c>
      <c r="I4743" t="str">
        <f>VLOOKUP(pipeline!D4743,account,2,FALSE)</f>
        <v>finance</v>
      </c>
      <c r="J4743">
        <f t="shared" si="3468"/>
        <v>1993</v>
      </c>
      <c r="K4743">
        <f t="shared" si="3469"/>
        <v>7537.24</v>
      </c>
      <c r="L4743">
        <f t="shared" si="3470"/>
        <v>20293</v>
      </c>
      <c r="M4743" t="str">
        <f t="shared" si="3471"/>
        <v>United States</v>
      </c>
      <c r="N4743">
        <f t="shared" si="3472"/>
        <v>0</v>
      </c>
      <c r="O4743" t="str">
        <f t="shared" si="3473"/>
        <v>MG</v>
      </c>
      <c r="P4743">
        <f t="shared" si="3477"/>
        <v>55</v>
      </c>
      <c r="Q4743" t="str">
        <f t="shared" si="3478"/>
        <v>Celia Rouche</v>
      </c>
      <c r="R4743" t="str">
        <f t="shared" si="3479"/>
        <v>West</v>
      </c>
    </row>
    <row r="4744" spans="1:18">
      <c r="A4744" t="s">
        <v>4908</v>
      </c>
      <c r="B4744" t="s">
        <v>10</v>
      </c>
      <c r="C4744" t="s">
        <v>59</v>
      </c>
      <c r="D4744" t="s">
        <v>248</v>
      </c>
      <c r="E4744" t="s">
        <v>52</v>
      </c>
      <c r="F4744" s="1">
        <v>42990</v>
      </c>
      <c r="G4744" s="1">
        <v>42993</v>
      </c>
      <c r="H4744">
        <v>0</v>
      </c>
      <c r="I4744" t="str">
        <f>VLOOKUP(pipeline!D4744,account,2,FALSE)</f>
        <v>telecommunications</v>
      </c>
      <c r="J4744">
        <f>VLOOKUP(D4744,account,3,FALSE)</f>
        <v>1994</v>
      </c>
      <c r="K4744">
        <f>VLOOKUP(D4744,account,4,FALSE)</f>
        <v>6395.05</v>
      </c>
      <c r="L4744">
        <f>VLOOKUP(D4744,account,5,FALSE)</f>
        <v>20275</v>
      </c>
      <c r="M4744" t="str">
        <f>VLOOKUP(D4744,account,6,FALSE)</f>
        <v>United States</v>
      </c>
      <c r="N4744">
        <f>VLOOKUP(D4744,accounts,7,FALSE)</f>
        <v>0</v>
      </c>
      <c r="O4744" t="str">
        <f>VLOOKUP(C4744,products,2,FALSE)</f>
        <v>GTX</v>
      </c>
      <c r="P4744">
        <f t="shared" si="3477"/>
        <v>5482</v>
      </c>
      <c r="Q4744" t="str">
        <f t="shared" si="3478"/>
        <v>Cara Losch</v>
      </c>
      <c r="R4744" t="str">
        <f t="shared" si="3479"/>
        <v>East</v>
      </c>
    </row>
    <row r="4745" spans="1:18">
      <c r="A4745" t="s">
        <v>4909</v>
      </c>
      <c r="B4745" t="s">
        <v>41</v>
      </c>
      <c r="C4745" t="s">
        <v>58</v>
      </c>
      <c r="D4745" t="s">
        <v>210</v>
      </c>
      <c r="E4745" t="s">
        <v>50</v>
      </c>
      <c r="F4745" s="1">
        <v>42990</v>
      </c>
      <c r="G4745" s="1">
        <v>43059</v>
      </c>
      <c r="H4745">
        <v>1029</v>
      </c>
      <c r="I4745" t="str">
        <f>VLOOKUP(pipeline!D4745,account,2,FALSE)</f>
        <v>technolgy</v>
      </c>
      <c r="J4745">
        <f>VLOOKUP(D4745,account,3,FALSE)</f>
        <v>1980</v>
      </c>
      <c r="K4745">
        <f>VLOOKUP(D4745,account,4,FALSE)</f>
        <v>7708.38</v>
      </c>
      <c r="L4745">
        <f>VLOOKUP(D4745,account,5,FALSE)</f>
        <v>13756</v>
      </c>
      <c r="M4745" t="str">
        <f>VLOOKUP(D4745,account,6,FALSE)</f>
        <v>United States</v>
      </c>
      <c r="N4745">
        <f>VLOOKUP(D4745,accounts,7,FALSE)</f>
        <v>0</v>
      </c>
      <c r="O4745" t="str">
        <f>VLOOKUP(C4745,products,2,FALSE)</f>
        <v>GTX</v>
      </c>
      <c r="P4745">
        <f t="shared" si="3477"/>
        <v>1096</v>
      </c>
      <c r="Q4745" t="str">
        <f t="shared" si="3478"/>
        <v>Summer Sewald</v>
      </c>
      <c r="R4745" t="str">
        <f t="shared" si="3479"/>
        <v>West</v>
      </c>
    </row>
    <row r="4746" spans="1:18">
      <c r="A4746" t="s">
        <v>4910</v>
      </c>
      <c r="B4746" t="s">
        <v>19</v>
      </c>
      <c r="C4746" t="s">
        <v>55</v>
      </c>
      <c r="D4746" t="s">
        <v>82</v>
      </c>
      <c r="E4746" t="s">
        <v>50</v>
      </c>
      <c r="F4746" s="1">
        <v>42991</v>
      </c>
      <c r="G4746" s="1">
        <v>43064</v>
      </c>
      <c r="H4746">
        <v>629</v>
      </c>
      <c r="I4746" t="str">
        <f>VLOOKUP(pipeline!D4746,account,2,FALSE)</f>
        <v>retail</v>
      </c>
      <c r="J4746">
        <f>VLOOKUP(D4746,account,3,FALSE)</f>
        <v>2001</v>
      </c>
      <c r="K4746">
        <f>VLOOKUP(D4746,account,4,FALSE)</f>
        <v>718.62</v>
      </c>
      <c r="L4746">
        <f>VLOOKUP(D4746,account,5,FALSE)</f>
        <v>2448</v>
      </c>
      <c r="M4746" t="str">
        <f>VLOOKUP(D4746,account,6,FALSE)</f>
        <v>United States</v>
      </c>
      <c r="N4746">
        <f>VLOOKUP(D4746,accounts,7,FALSE)</f>
        <v>0</v>
      </c>
      <c r="O4746" t="str">
        <f>VLOOKUP(C4746,products,2,FALSE)</f>
        <v>GTX</v>
      </c>
      <c r="P4746">
        <f t="shared" si="3477"/>
        <v>550</v>
      </c>
      <c r="Q4746" t="str">
        <f t="shared" si="3478"/>
        <v>Dustin Brinkmann</v>
      </c>
      <c r="R4746" t="str">
        <f t="shared" si="3479"/>
        <v>Central</v>
      </c>
    </row>
    <row r="4747" spans="1:18">
      <c r="A4747" t="s">
        <v>4911</v>
      </c>
      <c r="B4747" t="s">
        <v>32</v>
      </c>
      <c r="C4747" t="s">
        <v>55</v>
      </c>
      <c r="D4747" t="s">
        <v>463</v>
      </c>
      <c r="E4747" t="s">
        <v>50</v>
      </c>
      <c r="F4747" s="1">
        <v>42991</v>
      </c>
      <c r="G4747" s="1">
        <v>43002</v>
      </c>
      <c r="H4747">
        <v>600</v>
      </c>
      <c r="I4747" t="str">
        <f>VLOOKUP(pipeline!D4747,account,2,FALSE)</f>
        <v>technolgy</v>
      </c>
      <c r="J4747">
        <f>VLOOKUP(D4747,account,3,FALSE)</f>
        <v>2011</v>
      </c>
      <c r="K4747">
        <f>VLOOKUP(D4747,account,4,FALSE)</f>
        <v>527.11</v>
      </c>
      <c r="L4747">
        <f>VLOOKUP(D4747,account,5,FALSE)</f>
        <v>1428</v>
      </c>
      <c r="M4747" t="str">
        <f>VLOOKUP(D4747,account,6,FALSE)</f>
        <v>United States</v>
      </c>
      <c r="N4747" t="str">
        <f>VLOOKUP(D4747,accounts,7,FALSE)</f>
        <v>Acme Corporation</v>
      </c>
      <c r="O4747" t="str">
        <f>VLOOKUP(C4747,products,2,FALSE)</f>
        <v>GTX</v>
      </c>
      <c r="P4747">
        <f t="shared" si="3477"/>
        <v>550</v>
      </c>
      <c r="Q4747" t="str">
        <f t="shared" si="3478"/>
        <v>Rocco Neubert</v>
      </c>
      <c r="R4747" t="str">
        <f t="shared" si="3479"/>
        <v>East</v>
      </c>
    </row>
    <row r="4748" spans="1:18">
      <c r="A4748" t="s">
        <v>4912</v>
      </c>
      <c r="B4748" t="s">
        <v>7</v>
      </c>
      <c r="C4748" t="s">
        <v>55</v>
      </c>
      <c r="D4748" t="s">
        <v>210</v>
      </c>
      <c r="E4748" t="s">
        <v>52</v>
      </c>
      <c r="F4748" s="1">
        <v>42991</v>
      </c>
      <c r="G4748" s="1">
        <v>43042</v>
      </c>
      <c r="H4748">
        <v>0</v>
      </c>
      <c r="I4748" t="str">
        <f>VLOOKUP(pipeline!D4748,account,2,FALSE)</f>
        <v>technolgy</v>
      </c>
      <c r="J4748">
        <f>VLOOKUP(D4748,account,3,FALSE)</f>
        <v>1980</v>
      </c>
      <c r="K4748">
        <f>VLOOKUP(D4748,account,4,FALSE)</f>
        <v>7708.38</v>
      </c>
      <c r="L4748">
        <f>VLOOKUP(D4748,account,5,FALSE)</f>
        <v>13756</v>
      </c>
      <c r="M4748" t="str">
        <f>VLOOKUP(D4748,account,6,FALSE)</f>
        <v>United States</v>
      </c>
      <c r="N4748">
        <f>VLOOKUP(D4748,accounts,7,FALSE)</f>
        <v>0</v>
      </c>
      <c r="O4748" t="str">
        <f>VLOOKUP(C4748,products,2,FALSE)</f>
        <v>GTX</v>
      </c>
      <c r="P4748">
        <f t="shared" si="3477"/>
        <v>550</v>
      </c>
      <c r="Q4748" t="str">
        <f t="shared" si="3478"/>
        <v>Cara Losch</v>
      </c>
      <c r="R4748" t="str">
        <f t="shared" si="3479"/>
        <v>East</v>
      </c>
    </row>
    <row r="4749" spans="1:18">
      <c r="A4749" t="s">
        <v>4913</v>
      </c>
      <c r="B4749" t="s">
        <v>34</v>
      </c>
      <c r="C4749" t="s">
        <v>57</v>
      </c>
      <c r="D4749" t="s">
        <v>189</v>
      </c>
      <c r="E4749" t="s">
        <v>52</v>
      </c>
      <c r="F4749" s="1">
        <v>42991</v>
      </c>
      <c r="G4749" s="1">
        <v>43068</v>
      </c>
      <c r="H4749">
        <v>0</v>
      </c>
      <c r="I4749" t="str">
        <f>VLOOKUP(pipeline!D4749,account,2,FALSE)</f>
        <v>employment</v>
      </c>
      <c r="J4749">
        <f t="shared" ref="J4749:J4756" si="3480">VLOOKUP(D4749,account,3,FALSE)</f>
        <v>1997</v>
      </c>
      <c r="K4749">
        <f t="shared" ref="K4749:K4756" si="3481">VLOOKUP(D4749,account,4,FALSE)</f>
        <v>882.12</v>
      </c>
      <c r="L4749">
        <f t="shared" ref="L4749:L4756" si="3482">VLOOKUP(D4749,account,5,FALSE)</f>
        <v>2769</v>
      </c>
      <c r="M4749" t="str">
        <f t="shared" ref="M4749:M4756" si="3483">VLOOKUP(D4749,account,6,FALSE)</f>
        <v>United States</v>
      </c>
      <c r="N4749">
        <f t="shared" ref="N4749:N4756" si="3484">VLOOKUP(D4749,accounts,7,FALSE)</f>
        <v>0</v>
      </c>
      <c r="O4749" t="str">
        <f t="shared" ref="O4749:O4756" si="3485">VLOOKUP(C4749,products,2,FALSE)</f>
        <v>MG</v>
      </c>
      <c r="P4749">
        <f t="shared" si="3477"/>
        <v>3393</v>
      </c>
      <c r="Q4749" t="str">
        <f t="shared" si="3478"/>
        <v>Rocco Neubert</v>
      </c>
      <c r="R4749" t="str">
        <f t="shared" si="3479"/>
        <v>East</v>
      </c>
    </row>
    <row r="4750" spans="1:18">
      <c r="A4750" t="s">
        <v>4914</v>
      </c>
      <c r="B4750" t="s">
        <v>13</v>
      </c>
      <c r="C4750" t="s">
        <v>56</v>
      </c>
      <c r="D4750" t="s">
        <v>303</v>
      </c>
      <c r="E4750" t="s">
        <v>52</v>
      </c>
      <c r="F4750" s="1">
        <v>42991</v>
      </c>
      <c r="G4750" s="1">
        <v>42997</v>
      </c>
      <c r="H4750">
        <v>0</v>
      </c>
      <c r="I4750" t="str">
        <f>VLOOKUP(pipeline!D4750,account,2,FALSE)</f>
        <v>software</v>
      </c>
      <c r="J4750">
        <f t="shared" si="3480"/>
        <v>2013</v>
      </c>
      <c r="K4750">
        <f t="shared" si="3481"/>
        <v>98.79</v>
      </c>
      <c r="L4750">
        <f t="shared" si="3482"/>
        <v>96</v>
      </c>
      <c r="M4750" t="str">
        <f t="shared" si="3483"/>
        <v>United States</v>
      </c>
      <c r="N4750" t="str">
        <f t="shared" si="3484"/>
        <v>Bubba Gump</v>
      </c>
      <c r="O4750" t="str">
        <f t="shared" si="3485"/>
        <v>MG</v>
      </c>
      <c r="P4750">
        <f t="shared" si="3477"/>
        <v>55</v>
      </c>
      <c r="Q4750" t="str">
        <f t="shared" si="3478"/>
        <v>Celia Rouche</v>
      </c>
      <c r="R4750" t="str">
        <f t="shared" si="3479"/>
        <v>West</v>
      </c>
    </row>
    <row r="4751" spans="1:18">
      <c r="A4751" t="s">
        <v>4915</v>
      </c>
      <c r="B4751" t="s">
        <v>39</v>
      </c>
      <c r="C4751" t="s">
        <v>59</v>
      </c>
      <c r="D4751" t="s">
        <v>282</v>
      </c>
      <c r="E4751" t="s">
        <v>50</v>
      </c>
      <c r="F4751" s="1">
        <v>42991</v>
      </c>
      <c r="G4751" s="1">
        <v>43081</v>
      </c>
      <c r="H4751">
        <v>5158</v>
      </c>
      <c r="I4751" t="str">
        <f>VLOOKUP(pipeline!D4751,account,2,FALSE)</f>
        <v>medical</v>
      </c>
      <c r="J4751">
        <f t="shared" si="3480"/>
        <v>1985</v>
      </c>
      <c r="K4751">
        <f t="shared" si="3481"/>
        <v>2741.37</v>
      </c>
      <c r="L4751">
        <f t="shared" si="3482"/>
        <v>9226</v>
      </c>
      <c r="M4751" t="str">
        <f t="shared" si="3483"/>
        <v>United States</v>
      </c>
      <c r="N4751">
        <f t="shared" si="3484"/>
        <v>0</v>
      </c>
      <c r="O4751" t="str">
        <f t="shared" si="3485"/>
        <v>GTX</v>
      </c>
      <c r="P4751">
        <f t="shared" si="3477"/>
        <v>5482</v>
      </c>
      <c r="Q4751" t="str">
        <f t="shared" si="3478"/>
        <v>Summer Sewald</v>
      </c>
      <c r="R4751" t="str">
        <f t="shared" si="3479"/>
        <v>West</v>
      </c>
    </row>
    <row r="4752" spans="1:18">
      <c r="A4752" t="s">
        <v>4916</v>
      </c>
      <c r="B4752" t="s">
        <v>28</v>
      </c>
      <c r="C4752" t="s">
        <v>55</v>
      </c>
      <c r="D4752" t="s">
        <v>82</v>
      </c>
      <c r="E4752" t="s">
        <v>50</v>
      </c>
      <c r="F4752" s="1">
        <v>42991</v>
      </c>
      <c r="G4752" s="1">
        <v>43060</v>
      </c>
      <c r="H4752">
        <v>477</v>
      </c>
      <c r="I4752" t="str">
        <f>VLOOKUP(pipeline!D4752,account,2,FALSE)</f>
        <v>retail</v>
      </c>
      <c r="J4752">
        <f t="shared" si="3480"/>
        <v>2001</v>
      </c>
      <c r="K4752">
        <f t="shared" si="3481"/>
        <v>718.62</v>
      </c>
      <c r="L4752">
        <f t="shared" si="3482"/>
        <v>2448</v>
      </c>
      <c r="M4752" t="str">
        <f t="shared" si="3483"/>
        <v>United States</v>
      </c>
      <c r="N4752">
        <f t="shared" si="3484"/>
        <v>0</v>
      </c>
      <c r="O4752" t="str">
        <f t="shared" si="3485"/>
        <v>GTX</v>
      </c>
      <c r="P4752">
        <f t="shared" si="3477"/>
        <v>550</v>
      </c>
      <c r="Q4752" t="str">
        <f t="shared" si="3478"/>
        <v>Melvin Marxen</v>
      </c>
      <c r="R4752" t="str">
        <f t="shared" si="3479"/>
        <v>Central</v>
      </c>
    </row>
    <row r="4753" spans="1:18">
      <c r="A4753" t="s">
        <v>4917</v>
      </c>
      <c r="B4753" t="s">
        <v>40</v>
      </c>
      <c r="C4753" t="s">
        <v>59</v>
      </c>
      <c r="D4753" t="s">
        <v>194</v>
      </c>
      <c r="E4753" t="s">
        <v>50</v>
      </c>
      <c r="F4753" s="1">
        <v>42991</v>
      </c>
      <c r="G4753" s="1">
        <v>43055</v>
      </c>
      <c r="H4753">
        <v>4972</v>
      </c>
      <c r="I4753" t="str">
        <f>VLOOKUP(pipeline!D4753,account,2,FALSE)</f>
        <v>medical</v>
      </c>
      <c r="J4753">
        <f t="shared" si="3480"/>
        <v>2004</v>
      </c>
      <c r="K4753">
        <f t="shared" si="3481"/>
        <v>1618.89</v>
      </c>
      <c r="L4753">
        <f t="shared" si="3482"/>
        <v>3889</v>
      </c>
      <c r="M4753" t="str">
        <f t="shared" si="3483"/>
        <v>United States</v>
      </c>
      <c r="N4753">
        <f t="shared" si="3484"/>
        <v>0</v>
      </c>
      <c r="O4753" t="str">
        <f t="shared" si="3485"/>
        <v>GTX</v>
      </c>
      <c r="P4753">
        <f t="shared" si="3477"/>
        <v>5482</v>
      </c>
      <c r="Q4753" t="str">
        <f t="shared" si="3478"/>
        <v>Summer Sewald</v>
      </c>
      <c r="R4753" t="str">
        <f t="shared" si="3479"/>
        <v>West</v>
      </c>
    </row>
    <row r="4754" spans="1:18">
      <c r="A4754" t="s">
        <v>4918</v>
      </c>
      <c r="B4754" t="s">
        <v>29</v>
      </c>
      <c r="C4754" t="s">
        <v>57</v>
      </c>
      <c r="D4754" t="s">
        <v>108</v>
      </c>
      <c r="E4754" t="s">
        <v>50</v>
      </c>
      <c r="F4754" s="1">
        <v>42991</v>
      </c>
      <c r="G4754" s="1">
        <v>43069</v>
      </c>
      <c r="H4754">
        <v>3902</v>
      </c>
      <c r="I4754" t="str">
        <f>VLOOKUP(pipeline!D4754,account,2,FALSE)</f>
        <v>telecommunications</v>
      </c>
      <c r="J4754">
        <f t="shared" si="3480"/>
        <v>1988</v>
      </c>
      <c r="K4754">
        <f t="shared" si="3481"/>
        <v>5266.09</v>
      </c>
      <c r="L4754">
        <f t="shared" si="3482"/>
        <v>8595</v>
      </c>
      <c r="M4754" t="str">
        <f t="shared" si="3483"/>
        <v>United States</v>
      </c>
      <c r="N4754" t="str">
        <f t="shared" si="3484"/>
        <v>Sonron</v>
      </c>
      <c r="O4754" t="str">
        <f t="shared" si="3485"/>
        <v>MG</v>
      </c>
      <c r="P4754">
        <f t="shared" si="3477"/>
        <v>3393</v>
      </c>
      <c r="Q4754" t="str">
        <f t="shared" si="3478"/>
        <v>Melvin Marxen</v>
      </c>
      <c r="R4754" t="str">
        <f t="shared" si="3479"/>
        <v>Central</v>
      </c>
    </row>
    <row r="4755" spans="1:18">
      <c r="A4755" t="s">
        <v>4919</v>
      </c>
      <c r="B4755" t="s">
        <v>35</v>
      </c>
      <c r="C4755" t="s">
        <v>58</v>
      </c>
      <c r="D4755" t="s">
        <v>223</v>
      </c>
      <c r="E4755" t="s">
        <v>50</v>
      </c>
      <c r="F4755" s="1">
        <v>42991</v>
      </c>
      <c r="G4755" s="1">
        <v>43083</v>
      </c>
      <c r="H4755">
        <v>1176</v>
      </c>
      <c r="I4755" t="str">
        <f>VLOOKUP(pipeline!D4755,account,2,FALSE)</f>
        <v>retail</v>
      </c>
      <c r="J4755">
        <f t="shared" si="3480"/>
        <v>2003</v>
      </c>
      <c r="K4755">
        <f t="shared" si="3481"/>
        <v>1419.98</v>
      </c>
      <c r="L4755">
        <f t="shared" si="3482"/>
        <v>4018</v>
      </c>
      <c r="M4755" t="str">
        <f t="shared" si="3483"/>
        <v>United States</v>
      </c>
      <c r="N4755">
        <f t="shared" si="3484"/>
        <v>0</v>
      </c>
      <c r="O4755" t="str">
        <f t="shared" si="3485"/>
        <v>GTX</v>
      </c>
      <c r="P4755">
        <f t="shared" si="3477"/>
        <v>1096</v>
      </c>
      <c r="Q4755" t="str">
        <f t="shared" si="3478"/>
        <v>Rocco Neubert</v>
      </c>
      <c r="R4755" t="str">
        <f t="shared" si="3479"/>
        <v>East</v>
      </c>
    </row>
    <row r="4756" spans="1:18">
      <c r="A4756" t="s">
        <v>4920</v>
      </c>
      <c r="B4756" t="s">
        <v>16</v>
      </c>
      <c r="C4756" t="s">
        <v>56</v>
      </c>
      <c r="D4756" t="s">
        <v>151</v>
      </c>
      <c r="E4756" t="s">
        <v>50</v>
      </c>
      <c r="F4756" s="1">
        <v>42991</v>
      </c>
      <c r="G4756" s="1">
        <v>43069</v>
      </c>
      <c r="H4756">
        <v>54</v>
      </c>
      <c r="I4756" t="str">
        <f>VLOOKUP(pipeline!D4756,account,2,FALSE)</f>
        <v>finance</v>
      </c>
      <c r="J4756">
        <f t="shared" si="3480"/>
        <v>2008</v>
      </c>
      <c r="K4756">
        <f t="shared" si="3481"/>
        <v>52.5</v>
      </c>
      <c r="L4756">
        <f t="shared" si="3482"/>
        <v>165</v>
      </c>
      <c r="M4756" t="str">
        <f t="shared" si="3483"/>
        <v>United States</v>
      </c>
      <c r="N4756">
        <f t="shared" si="3484"/>
        <v>0</v>
      </c>
      <c r="O4756" t="str">
        <f t="shared" si="3485"/>
        <v>MG</v>
      </c>
      <c r="P4756">
        <f t="shared" si="3477"/>
        <v>55</v>
      </c>
      <c r="Q4756" t="str">
        <f t="shared" si="3478"/>
        <v>Celia Rouche</v>
      </c>
      <c r="R4756" t="str">
        <f t="shared" si="3479"/>
        <v>West</v>
      </c>
    </row>
    <row r="4757" spans="1:18">
      <c r="A4757" t="s">
        <v>4921</v>
      </c>
      <c r="B4757" t="s">
        <v>17</v>
      </c>
      <c r="C4757" t="s">
        <v>56</v>
      </c>
      <c r="D4757" t="s">
        <v>303</v>
      </c>
      <c r="E4757" t="s">
        <v>50</v>
      </c>
      <c r="F4757" s="1">
        <v>42991</v>
      </c>
      <c r="G4757" s="1">
        <v>43068</v>
      </c>
      <c r="H4757">
        <v>51</v>
      </c>
      <c r="I4757" t="str">
        <f>VLOOKUP(pipeline!D4757,account,2,FALSE)</f>
        <v>software</v>
      </c>
      <c r="J4757">
        <f t="shared" ref="J4757:J4768" si="3486">VLOOKUP(D4757,account,3,FALSE)</f>
        <v>2013</v>
      </c>
      <c r="K4757">
        <f t="shared" ref="K4757:K4768" si="3487">VLOOKUP(D4757,account,4,FALSE)</f>
        <v>98.79</v>
      </c>
      <c r="L4757">
        <f t="shared" ref="L4757:L4768" si="3488">VLOOKUP(D4757,account,5,FALSE)</f>
        <v>96</v>
      </c>
      <c r="M4757" t="str">
        <f t="shared" ref="M4757:M4768" si="3489">VLOOKUP(D4757,account,6,FALSE)</f>
        <v>United States</v>
      </c>
      <c r="N4757" t="str">
        <f t="shared" ref="N4757:N4768" si="3490">VLOOKUP(D4757,accounts,7,FALSE)</f>
        <v>Bubba Gump</v>
      </c>
      <c r="O4757" t="str">
        <f t="shared" ref="O4757:O4768" si="3491">VLOOKUP(C4757,products,2,FALSE)</f>
        <v>MG</v>
      </c>
      <c r="P4757">
        <f t="shared" si="3477"/>
        <v>55</v>
      </c>
      <c r="Q4757" t="str">
        <f t="shared" si="3478"/>
        <v>Celia Rouche</v>
      </c>
      <c r="R4757" t="str">
        <f t="shared" si="3479"/>
        <v>West</v>
      </c>
    </row>
    <row r="4758" spans="1:18">
      <c r="A4758" t="s">
        <v>4922</v>
      </c>
      <c r="B4758" t="s">
        <v>41</v>
      </c>
      <c r="C4758" t="s">
        <v>55</v>
      </c>
      <c r="D4758" t="s">
        <v>282</v>
      </c>
      <c r="E4758" t="s">
        <v>50</v>
      </c>
      <c r="F4758" s="1">
        <v>42991</v>
      </c>
      <c r="G4758" s="1">
        <v>42999</v>
      </c>
      <c r="H4758">
        <v>518</v>
      </c>
      <c r="I4758" t="str">
        <f>VLOOKUP(pipeline!D4758,account,2,FALSE)</f>
        <v>medical</v>
      </c>
      <c r="J4758">
        <f t="shared" si="3486"/>
        <v>1985</v>
      </c>
      <c r="K4758">
        <f t="shared" si="3487"/>
        <v>2741.37</v>
      </c>
      <c r="L4758">
        <f t="shared" si="3488"/>
        <v>9226</v>
      </c>
      <c r="M4758" t="str">
        <f t="shared" si="3489"/>
        <v>United States</v>
      </c>
      <c r="N4758">
        <f t="shared" si="3490"/>
        <v>0</v>
      </c>
      <c r="O4758" t="str">
        <f t="shared" si="3491"/>
        <v>GTX</v>
      </c>
      <c r="P4758">
        <f t="shared" si="3477"/>
        <v>550</v>
      </c>
      <c r="Q4758" t="str">
        <f t="shared" si="3478"/>
        <v>Summer Sewald</v>
      </c>
      <c r="R4758" t="str">
        <f t="shared" si="3479"/>
        <v>West</v>
      </c>
    </row>
    <row r="4759" spans="1:18">
      <c r="A4759" t="s">
        <v>4923</v>
      </c>
      <c r="B4759" t="s">
        <v>41</v>
      </c>
      <c r="C4759" t="s">
        <v>55</v>
      </c>
      <c r="D4759" t="s">
        <v>101</v>
      </c>
      <c r="E4759" t="s">
        <v>50</v>
      </c>
      <c r="F4759" s="1">
        <v>42991</v>
      </c>
      <c r="G4759" s="1">
        <v>43075</v>
      </c>
      <c r="H4759">
        <v>505</v>
      </c>
      <c r="I4759" t="str">
        <f>VLOOKUP(pipeline!D4759,account,2,FALSE)</f>
        <v>telecommunications</v>
      </c>
      <c r="J4759">
        <f t="shared" si="3486"/>
        <v>1999</v>
      </c>
      <c r="K4759">
        <f t="shared" si="3487"/>
        <v>1699.85</v>
      </c>
      <c r="L4759">
        <f t="shared" si="3488"/>
        <v>5108</v>
      </c>
      <c r="M4759" t="str">
        <f t="shared" si="3489"/>
        <v>United States</v>
      </c>
      <c r="N4759">
        <f t="shared" si="3490"/>
        <v>0</v>
      </c>
      <c r="O4759" t="str">
        <f t="shared" si="3491"/>
        <v>GTX</v>
      </c>
      <c r="P4759">
        <f t="shared" si="3477"/>
        <v>550</v>
      </c>
      <c r="Q4759" t="str">
        <f t="shared" si="3478"/>
        <v>Summer Sewald</v>
      </c>
      <c r="R4759" t="str">
        <f t="shared" si="3479"/>
        <v>West</v>
      </c>
    </row>
    <row r="4760" spans="1:18">
      <c r="A4760" t="s">
        <v>4924</v>
      </c>
      <c r="B4760" t="s">
        <v>19</v>
      </c>
      <c r="C4760" t="s">
        <v>59</v>
      </c>
      <c r="D4760" t="s">
        <v>143</v>
      </c>
      <c r="E4760" t="s">
        <v>50</v>
      </c>
      <c r="F4760" s="1">
        <v>42992</v>
      </c>
      <c r="G4760" s="1">
        <v>42996</v>
      </c>
      <c r="H4760">
        <v>5421</v>
      </c>
      <c r="I4760" t="str">
        <f>VLOOKUP(pipeline!D4760,account,2,FALSE)</f>
        <v>finance</v>
      </c>
      <c r="J4760">
        <f t="shared" si="3486"/>
        <v>1987</v>
      </c>
      <c r="K4760">
        <f t="shared" si="3487"/>
        <v>1698.2</v>
      </c>
      <c r="L4760">
        <f t="shared" si="3488"/>
        <v>3798</v>
      </c>
      <c r="M4760" t="str">
        <f t="shared" si="3489"/>
        <v>United States</v>
      </c>
      <c r="N4760">
        <f t="shared" si="3490"/>
        <v>0</v>
      </c>
      <c r="O4760" t="str">
        <f t="shared" si="3491"/>
        <v>GTX</v>
      </c>
      <c r="P4760">
        <f t="shared" si="3477"/>
        <v>5482</v>
      </c>
      <c r="Q4760" t="str">
        <f t="shared" si="3478"/>
        <v>Dustin Brinkmann</v>
      </c>
      <c r="R4760" t="str">
        <f t="shared" si="3479"/>
        <v>Central</v>
      </c>
    </row>
    <row r="4761" spans="1:18">
      <c r="A4761" t="s">
        <v>4925</v>
      </c>
      <c r="B4761" t="s">
        <v>34</v>
      </c>
      <c r="C4761" t="s">
        <v>57</v>
      </c>
      <c r="D4761" t="s">
        <v>189</v>
      </c>
      <c r="E4761" t="s">
        <v>50</v>
      </c>
      <c r="F4761" s="1">
        <v>42992</v>
      </c>
      <c r="G4761" s="1">
        <v>43086</v>
      </c>
      <c r="H4761">
        <v>3331</v>
      </c>
      <c r="I4761" t="str">
        <f>VLOOKUP(pipeline!D4761,account,2,FALSE)</f>
        <v>employment</v>
      </c>
      <c r="J4761">
        <f t="shared" si="3486"/>
        <v>1997</v>
      </c>
      <c r="K4761">
        <f t="shared" si="3487"/>
        <v>882.12</v>
      </c>
      <c r="L4761">
        <f t="shared" si="3488"/>
        <v>2769</v>
      </c>
      <c r="M4761" t="str">
        <f t="shared" si="3489"/>
        <v>United States</v>
      </c>
      <c r="N4761">
        <f t="shared" si="3490"/>
        <v>0</v>
      </c>
      <c r="O4761" t="str">
        <f t="shared" si="3491"/>
        <v>MG</v>
      </c>
      <c r="P4761">
        <f t="shared" si="3477"/>
        <v>3393</v>
      </c>
      <c r="Q4761" t="str">
        <f t="shared" si="3478"/>
        <v>Rocco Neubert</v>
      </c>
      <c r="R4761" t="str">
        <f t="shared" si="3479"/>
        <v>East</v>
      </c>
    </row>
    <row r="4762" spans="1:18">
      <c r="A4762" t="s">
        <v>4926</v>
      </c>
      <c r="B4762" t="s">
        <v>14</v>
      </c>
      <c r="C4762" t="s">
        <v>56</v>
      </c>
      <c r="D4762" t="s">
        <v>119</v>
      </c>
      <c r="E4762" t="s">
        <v>52</v>
      </c>
      <c r="F4762" s="1">
        <v>42992</v>
      </c>
      <c r="G4762" s="1">
        <v>43066</v>
      </c>
      <c r="H4762">
        <v>0</v>
      </c>
      <c r="I4762" t="str">
        <f>VLOOKUP(pipeline!D4762,account,2,FALSE)</f>
        <v>entertainment</v>
      </c>
      <c r="J4762">
        <f t="shared" si="3486"/>
        <v>1992</v>
      </c>
      <c r="K4762">
        <f t="shared" si="3487"/>
        <v>324.19</v>
      </c>
      <c r="L4762">
        <f t="shared" si="3488"/>
        <v>978</v>
      </c>
      <c r="M4762" t="str">
        <f t="shared" si="3489"/>
        <v>United States</v>
      </c>
      <c r="N4762">
        <f t="shared" si="3490"/>
        <v>0</v>
      </c>
      <c r="O4762" t="str">
        <f t="shared" si="3491"/>
        <v>MG</v>
      </c>
      <c r="P4762">
        <f t="shared" si="3477"/>
        <v>55</v>
      </c>
      <c r="Q4762" t="str">
        <f t="shared" si="3478"/>
        <v>Celia Rouche</v>
      </c>
      <c r="R4762" t="str">
        <f t="shared" si="3479"/>
        <v>West</v>
      </c>
    </row>
    <row r="4763" spans="1:18">
      <c r="A4763" t="s">
        <v>4927</v>
      </c>
      <c r="B4763" t="s">
        <v>37</v>
      </c>
      <c r="C4763" t="s">
        <v>55</v>
      </c>
      <c r="D4763" t="s">
        <v>621</v>
      </c>
      <c r="E4763" t="s">
        <v>50</v>
      </c>
      <c r="F4763" s="1">
        <v>42992</v>
      </c>
      <c r="G4763" s="1">
        <v>43089</v>
      </c>
      <c r="H4763">
        <v>504</v>
      </c>
      <c r="I4763" t="str">
        <f>VLOOKUP(pipeline!D4763,account,2,FALSE)</f>
        <v>services</v>
      </c>
      <c r="J4763">
        <f t="shared" si="3486"/>
        <v>1991</v>
      </c>
      <c r="K4763">
        <f t="shared" si="3487"/>
        <v>1012.72</v>
      </c>
      <c r="L4763">
        <f t="shared" si="3488"/>
        <v>3492</v>
      </c>
      <c r="M4763" t="str">
        <f t="shared" si="3489"/>
        <v>Germany</v>
      </c>
      <c r="N4763">
        <f t="shared" si="3490"/>
        <v>0</v>
      </c>
      <c r="O4763" t="str">
        <f t="shared" si="3491"/>
        <v>GTX</v>
      </c>
      <c r="P4763">
        <f t="shared" si="3477"/>
        <v>550</v>
      </c>
      <c r="Q4763" t="str">
        <f t="shared" si="3478"/>
        <v>Summer Sewald</v>
      </c>
      <c r="R4763" t="str">
        <f t="shared" si="3479"/>
        <v>West</v>
      </c>
    </row>
    <row r="4764" spans="1:18">
      <c r="A4764" t="s">
        <v>4928</v>
      </c>
      <c r="B4764" t="s">
        <v>37</v>
      </c>
      <c r="C4764" t="s">
        <v>58</v>
      </c>
      <c r="D4764" t="s">
        <v>153</v>
      </c>
      <c r="E4764" t="s">
        <v>50</v>
      </c>
      <c r="F4764" s="1">
        <v>42992</v>
      </c>
      <c r="G4764" s="1">
        <v>43079</v>
      </c>
      <c r="H4764">
        <v>1117</v>
      </c>
      <c r="I4764" t="str">
        <f>VLOOKUP(pipeline!D4764,account,2,FALSE)</f>
        <v>retail</v>
      </c>
      <c r="J4764">
        <f t="shared" si="3486"/>
        <v>2001</v>
      </c>
      <c r="K4764">
        <f t="shared" si="3487"/>
        <v>2437.85</v>
      </c>
      <c r="L4764">
        <f t="shared" si="3488"/>
        <v>4874</v>
      </c>
      <c r="M4764" t="str">
        <f t="shared" si="3489"/>
        <v>United States</v>
      </c>
      <c r="N4764">
        <f t="shared" si="3490"/>
        <v>0</v>
      </c>
      <c r="O4764" t="str">
        <f t="shared" si="3491"/>
        <v>GTX</v>
      </c>
      <c r="P4764">
        <f t="shared" si="3477"/>
        <v>1096</v>
      </c>
      <c r="Q4764" t="str">
        <f t="shared" si="3478"/>
        <v>Summer Sewald</v>
      </c>
      <c r="R4764" t="str">
        <f t="shared" si="3479"/>
        <v>West</v>
      </c>
    </row>
    <row r="4765" spans="1:18">
      <c r="A4765" t="s">
        <v>4929</v>
      </c>
      <c r="B4765" t="s">
        <v>38</v>
      </c>
      <c r="C4765" t="s">
        <v>57</v>
      </c>
      <c r="D4765" t="s">
        <v>282</v>
      </c>
      <c r="E4765" t="s">
        <v>50</v>
      </c>
      <c r="F4765" s="1">
        <v>42992</v>
      </c>
      <c r="G4765" s="1">
        <v>43001</v>
      </c>
      <c r="H4765">
        <v>3596</v>
      </c>
      <c r="I4765" t="str">
        <f>VLOOKUP(pipeline!D4765,account,2,FALSE)</f>
        <v>medical</v>
      </c>
      <c r="J4765">
        <f t="shared" si="3486"/>
        <v>1985</v>
      </c>
      <c r="K4765">
        <f t="shared" si="3487"/>
        <v>2741.37</v>
      </c>
      <c r="L4765">
        <f t="shared" si="3488"/>
        <v>9226</v>
      </c>
      <c r="M4765" t="str">
        <f t="shared" si="3489"/>
        <v>United States</v>
      </c>
      <c r="N4765">
        <f t="shared" si="3490"/>
        <v>0</v>
      </c>
      <c r="O4765" t="str">
        <f t="shared" si="3491"/>
        <v>MG</v>
      </c>
      <c r="P4765">
        <f t="shared" si="3477"/>
        <v>3393</v>
      </c>
      <c r="Q4765" t="str">
        <f t="shared" si="3478"/>
        <v>Summer Sewald</v>
      </c>
      <c r="R4765" t="str">
        <f t="shared" si="3479"/>
        <v>West</v>
      </c>
    </row>
    <row r="4766" spans="1:18">
      <c r="A4766" t="s">
        <v>4930</v>
      </c>
      <c r="B4766" t="s">
        <v>21</v>
      </c>
      <c r="C4766" t="s">
        <v>55</v>
      </c>
      <c r="D4766" t="s">
        <v>129</v>
      </c>
      <c r="E4766" t="s">
        <v>50</v>
      </c>
      <c r="F4766" s="1">
        <v>42992</v>
      </c>
      <c r="G4766" s="1">
        <v>43081</v>
      </c>
      <c r="H4766">
        <v>545</v>
      </c>
      <c r="I4766" t="str">
        <f>VLOOKUP(pipeline!D4766,account,2,FALSE)</f>
        <v>marketing</v>
      </c>
      <c r="J4766">
        <f t="shared" si="3486"/>
        <v>1995</v>
      </c>
      <c r="K4766">
        <f t="shared" si="3487"/>
        <v>2173.98</v>
      </c>
      <c r="L4766">
        <f t="shared" si="3488"/>
        <v>2928</v>
      </c>
      <c r="M4766" t="str">
        <f t="shared" si="3489"/>
        <v>United States</v>
      </c>
      <c r="N4766" t="str">
        <f t="shared" si="3490"/>
        <v>Inity</v>
      </c>
      <c r="O4766" t="str">
        <f t="shared" si="3491"/>
        <v>GTX</v>
      </c>
      <c r="P4766">
        <f t="shared" si="3477"/>
        <v>550</v>
      </c>
      <c r="Q4766" t="str">
        <f t="shared" si="3478"/>
        <v>Dustin Brinkmann</v>
      </c>
      <c r="R4766" t="str">
        <f t="shared" si="3479"/>
        <v>Central</v>
      </c>
    </row>
    <row r="4767" spans="1:18">
      <c r="A4767" t="s">
        <v>4931</v>
      </c>
      <c r="B4767" t="s">
        <v>21</v>
      </c>
      <c r="C4767" t="s">
        <v>57</v>
      </c>
      <c r="D4767" t="s">
        <v>170</v>
      </c>
      <c r="E4767" t="s">
        <v>50</v>
      </c>
      <c r="F4767" s="1">
        <v>42992</v>
      </c>
      <c r="G4767" s="1">
        <v>43047</v>
      </c>
      <c r="H4767">
        <v>3362</v>
      </c>
      <c r="I4767" t="str">
        <f>VLOOKUP(pipeline!D4767,account,2,FALSE)</f>
        <v>technolgy</v>
      </c>
      <c r="J4767">
        <f t="shared" si="3486"/>
        <v>1987</v>
      </c>
      <c r="K4767">
        <f t="shared" si="3487"/>
        <v>2938.67</v>
      </c>
      <c r="L4767">
        <f t="shared" si="3488"/>
        <v>8775</v>
      </c>
      <c r="M4767" t="str">
        <f t="shared" si="3489"/>
        <v>Panama</v>
      </c>
      <c r="N4767">
        <f t="shared" si="3490"/>
        <v>0</v>
      </c>
      <c r="O4767" t="str">
        <f t="shared" si="3491"/>
        <v>MG</v>
      </c>
      <c r="P4767">
        <f t="shared" si="3477"/>
        <v>3393</v>
      </c>
      <c r="Q4767" t="str">
        <f t="shared" si="3478"/>
        <v>Dustin Brinkmann</v>
      </c>
      <c r="R4767" t="str">
        <f t="shared" si="3479"/>
        <v>Central</v>
      </c>
    </row>
    <row r="4768" spans="1:18">
      <c r="A4768" t="s">
        <v>4932</v>
      </c>
      <c r="B4768" t="s">
        <v>28</v>
      </c>
      <c r="C4768" t="s">
        <v>58</v>
      </c>
      <c r="D4768" t="s">
        <v>97</v>
      </c>
      <c r="E4768" t="s">
        <v>50</v>
      </c>
      <c r="F4768" s="1">
        <v>42992</v>
      </c>
      <c r="G4768" s="1">
        <v>43083</v>
      </c>
      <c r="H4768">
        <v>1086</v>
      </c>
      <c r="I4768" t="str">
        <f>VLOOKUP(pipeline!D4768,account,2,FALSE)</f>
        <v>medical</v>
      </c>
      <c r="J4768">
        <f t="shared" si="3486"/>
        <v>2012</v>
      </c>
      <c r="K4768">
        <f t="shared" si="3487"/>
        <v>587.34</v>
      </c>
      <c r="L4768">
        <f t="shared" si="3488"/>
        <v>1356</v>
      </c>
      <c r="M4768" t="str">
        <f t="shared" si="3489"/>
        <v>Philipines</v>
      </c>
      <c r="N4768">
        <f t="shared" si="3490"/>
        <v>0</v>
      </c>
      <c r="O4768" t="str">
        <f t="shared" si="3491"/>
        <v>GTX</v>
      </c>
      <c r="P4768">
        <f t="shared" si="3477"/>
        <v>1096</v>
      </c>
      <c r="Q4768" t="str">
        <f t="shared" si="3478"/>
        <v>Melvin Marxen</v>
      </c>
      <c r="R4768" t="str">
        <f t="shared" si="3479"/>
        <v>Central</v>
      </c>
    </row>
    <row r="4769" spans="1:18">
      <c r="A4769" t="s">
        <v>4933</v>
      </c>
      <c r="B4769" t="s">
        <v>35</v>
      </c>
      <c r="C4769" t="s">
        <v>55</v>
      </c>
      <c r="D4769" t="s">
        <v>132</v>
      </c>
      <c r="E4769" t="s">
        <v>52</v>
      </c>
      <c r="F4769" s="1">
        <v>42992</v>
      </c>
      <c r="G4769" s="1">
        <v>43006</v>
      </c>
      <c r="H4769">
        <v>0</v>
      </c>
      <c r="I4769" t="str">
        <f>VLOOKUP(pipeline!D4769,account,2,FALSE)</f>
        <v>technolgy</v>
      </c>
      <c r="J4769">
        <f>VLOOKUP(D4769,account,3,FALSE)</f>
        <v>1996</v>
      </c>
      <c r="K4769">
        <f>VLOOKUP(D4769,account,4,FALSE)</f>
        <v>1100.04</v>
      </c>
      <c r="L4769">
        <f>VLOOKUP(D4769,account,5,FALSE)</f>
        <v>2822</v>
      </c>
      <c r="M4769" t="str">
        <f>VLOOKUP(D4769,account,6,FALSE)</f>
        <v>United States</v>
      </c>
      <c r="N4769">
        <f>VLOOKUP(D4769,accounts,7,FALSE)</f>
        <v>0</v>
      </c>
      <c r="O4769" t="str">
        <f>VLOOKUP(C4769,products,2,FALSE)</f>
        <v>GTX</v>
      </c>
      <c r="P4769">
        <f t="shared" si="3477"/>
        <v>550</v>
      </c>
      <c r="Q4769" t="str">
        <f t="shared" si="3478"/>
        <v>Rocco Neubert</v>
      </c>
      <c r="R4769" t="str">
        <f t="shared" si="3479"/>
        <v>East</v>
      </c>
    </row>
    <row r="4770" spans="1:18">
      <c r="A4770" t="s">
        <v>4934</v>
      </c>
      <c r="B4770" t="s">
        <v>23</v>
      </c>
      <c r="C4770" t="s">
        <v>56</v>
      </c>
      <c r="D4770" t="s">
        <v>145</v>
      </c>
      <c r="E4770" t="s">
        <v>52</v>
      </c>
      <c r="F4770" s="1">
        <v>42992</v>
      </c>
      <c r="G4770" s="1">
        <v>43068</v>
      </c>
      <c r="H4770">
        <v>0</v>
      </c>
      <c r="I4770" t="str">
        <f>VLOOKUP(pipeline!D4770,account,2,FALSE)</f>
        <v>marketing</v>
      </c>
      <c r="J4770">
        <f>VLOOKUP(D4770,account,3,FALSE)</f>
        <v>1985</v>
      </c>
      <c r="K4770">
        <f>VLOOKUP(D4770,account,4,FALSE)</f>
        <v>375.43</v>
      </c>
      <c r="L4770">
        <f>VLOOKUP(D4770,account,5,FALSE)</f>
        <v>1190</v>
      </c>
      <c r="M4770" t="str">
        <f>VLOOKUP(D4770,account,6,FALSE)</f>
        <v>United States</v>
      </c>
      <c r="N4770">
        <f>VLOOKUP(D4770,accounts,7,FALSE)</f>
        <v>0</v>
      </c>
      <c r="O4770" t="str">
        <f>VLOOKUP(C4770,products,2,FALSE)</f>
        <v>MG</v>
      </c>
      <c r="P4770">
        <f t="shared" si="3477"/>
        <v>55</v>
      </c>
      <c r="Q4770" t="str">
        <f t="shared" si="3478"/>
        <v>Dustin Brinkmann</v>
      </c>
      <c r="R4770" t="str">
        <f t="shared" si="3479"/>
        <v>Central</v>
      </c>
    </row>
    <row r="4771" spans="1:18">
      <c r="A4771" t="s">
        <v>4935</v>
      </c>
      <c r="B4771" t="s">
        <v>33</v>
      </c>
      <c r="C4771" t="s">
        <v>58</v>
      </c>
      <c r="D4771" t="s">
        <v>203</v>
      </c>
      <c r="E4771" t="s">
        <v>52</v>
      </c>
      <c r="F4771" s="1">
        <v>42993</v>
      </c>
      <c r="G4771" s="1">
        <v>43076</v>
      </c>
      <c r="H4771">
        <v>0</v>
      </c>
      <c r="I4771" t="str">
        <f>VLOOKUP(pipeline!D4771,account,2,FALSE)</f>
        <v>software</v>
      </c>
      <c r="J4771">
        <f t="shared" ref="J4771:J4778" si="3492">VLOOKUP(D4771,account,3,FALSE)</f>
        <v>2002</v>
      </c>
      <c r="K4771">
        <f t="shared" ref="K4771:K4778" si="3493">VLOOKUP(D4771,account,4,FALSE)</f>
        <v>987.39</v>
      </c>
      <c r="L4771">
        <f t="shared" ref="L4771:L4778" si="3494">VLOOKUP(D4771,account,5,FALSE)</f>
        <v>2253</v>
      </c>
      <c r="M4771" t="str">
        <f t="shared" ref="M4771:M4778" si="3495">VLOOKUP(D4771,account,6,FALSE)</f>
        <v>United States</v>
      </c>
      <c r="N4771">
        <f t="shared" ref="N4771:N4778" si="3496">VLOOKUP(D4771,accounts,7,FALSE)</f>
        <v>0</v>
      </c>
      <c r="O4771" t="str">
        <f t="shared" ref="O4771:O4778" si="3497">VLOOKUP(C4771,products,2,FALSE)</f>
        <v>GTX</v>
      </c>
      <c r="P4771">
        <f t="shared" ref="P4771:P4778" si="3498">VLOOKUP(C4771,products,3,FALSE)</f>
        <v>1096</v>
      </c>
      <c r="Q4771" t="str">
        <f t="shared" ref="Q4771:Q4778" si="3499">VLOOKUP(B4771,sales,2,FALSE)</f>
        <v>Rocco Neubert</v>
      </c>
      <c r="R4771" t="str">
        <f t="shared" ref="R4771:R4778" si="3500">VLOOKUP(B4771,sales,3,FALSE)</f>
        <v>East</v>
      </c>
    </row>
    <row r="4772" spans="1:18">
      <c r="A4772" t="s">
        <v>4936</v>
      </c>
      <c r="B4772" t="s">
        <v>33</v>
      </c>
      <c r="C4772" t="s">
        <v>58</v>
      </c>
      <c r="D4772" t="s">
        <v>115</v>
      </c>
      <c r="E4772" t="s">
        <v>50</v>
      </c>
      <c r="F4772" s="1">
        <v>42993</v>
      </c>
      <c r="G4772" s="1">
        <v>43007</v>
      </c>
      <c r="H4772">
        <v>1221</v>
      </c>
      <c r="I4772" t="str">
        <f>VLOOKUP(pipeline!D4772,account,2,FALSE)</f>
        <v>finance</v>
      </c>
      <c r="J4772">
        <f t="shared" si="3492"/>
        <v>1993</v>
      </c>
      <c r="K4772">
        <f t="shared" si="3493"/>
        <v>646.1</v>
      </c>
      <c r="L4772">
        <f t="shared" si="3494"/>
        <v>883</v>
      </c>
      <c r="M4772" t="str">
        <f t="shared" si="3495"/>
        <v>United States</v>
      </c>
      <c r="N4772" t="str">
        <f t="shared" si="3496"/>
        <v>Golddex</v>
      </c>
      <c r="O4772" t="str">
        <f t="shared" si="3497"/>
        <v>GTX</v>
      </c>
      <c r="P4772">
        <f t="shared" si="3498"/>
        <v>1096</v>
      </c>
      <c r="Q4772" t="str">
        <f t="shared" si="3499"/>
        <v>Rocco Neubert</v>
      </c>
      <c r="R4772" t="str">
        <f t="shared" si="3500"/>
        <v>East</v>
      </c>
    </row>
    <row r="4773" spans="1:18">
      <c r="A4773" t="s">
        <v>4937</v>
      </c>
      <c r="B4773" t="s">
        <v>25</v>
      </c>
      <c r="C4773" t="s">
        <v>57</v>
      </c>
      <c r="D4773" t="s">
        <v>184</v>
      </c>
      <c r="E4773" t="s">
        <v>52</v>
      </c>
      <c r="F4773" s="1">
        <v>42993</v>
      </c>
      <c r="G4773" s="1">
        <v>43055</v>
      </c>
      <c r="H4773">
        <v>0</v>
      </c>
      <c r="I4773" t="str">
        <f>VLOOKUP(pipeline!D4773,account,2,FALSE)</f>
        <v>retail</v>
      </c>
      <c r="J4773">
        <f t="shared" si="3492"/>
        <v>1995</v>
      </c>
      <c r="K4773">
        <f t="shared" si="3493"/>
        <v>332.43</v>
      </c>
      <c r="L4773">
        <f t="shared" si="3494"/>
        <v>799</v>
      </c>
      <c r="M4773" t="str">
        <f t="shared" si="3495"/>
        <v>United States</v>
      </c>
      <c r="N4773">
        <f t="shared" si="3496"/>
        <v>0</v>
      </c>
      <c r="O4773" t="str">
        <f t="shared" si="3497"/>
        <v>MG</v>
      </c>
      <c r="P4773">
        <f t="shared" si="3498"/>
        <v>3393</v>
      </c>
      <c r="Q4773" t="str">
        <f t="shared" si="3499"/>
        <v>Melvin Marxen</v>
      </c>
      <c r="R4773" t="str">
        <f t="shared" si="3500"/>
        <v>Central</v>
      </c>
    </row>
    <row r="4774" spans="1:18">
      <c r="A4774" t="s">
        <v>4938</v>
      </c>
      <c r="B4774" t="s">
        <v>25</v>
      </c>
      <c r="C4774" t="s">
        <v>59</v>
      </c>
      <c r="D4774" t="s">
        <v>117</v>
      </c>
      <c r="E4774" t="s">
        <v>50</v>
      </c>
      <c r="F4774" s="1">
        <v>42993</v>
      </c>
      <c r="G4774" s="1">
        <v>43078</v>
      </c>
      <c r="H4774">
        <v>5669</v>
      </c>
      <c r="I4774" t="str">
        <f>VLOOKUP(pipeline!D4774,account,2,FALSE)</f>
        <v>services</v>
      </c>
      <c r="J4774">
        <f t="shared" si="3492"/>
        <v>1997</v>
      </c>
      <c r="K4774">
        <f t="shared" si="3493"/>
        <v>2041.73</v>
      </c>
      <c r="L4774">
        <f t="shared" si="3494"/>
        <v>5276</v>
      </c>
      <c r="M4774" t="str">
        <f t="shared" si="3495"/>
        <v>United States</v>
      </c>
      <c r="N4774">
        <f t="shared" si="3496"/>
        <v>0</v>
      </c>
      <c r="O4774" t="str">
        <f t="shared" si="3497"/>
        <v>GTX</v>
      </c>
      <c r="P4774">
        <f t="shared" si="3498"/>
        <v>5482</v>
      </c>
      <c r="Q4774" t="str">
        <f t="shared" si="3499"/>
        <v>Melvin Marxen</v>
      </c>
      <c r="R4774" t="str">
        <f t="shared" si="3500"/>
        <v>Central</v>
      </c>
    </row>
    <row r="4775" spans="1:18">
      <c r="A4775" t="s">
        <v>4939</v>
      </c>
      <c r="B4775" t="s">
        <v>26</v>
      </c>
      <c r="C4775" t="s">
        <v>59</v>
      </c>
      <c r="D4775" t="s">
        <v>158</v>
      </c>
      <c r="E4775" t="s">
        <v>50</v>
      </c>
      <c r="F4775" s="1">
        <v>42993</v>
      </c>
      <c r="G4775" s="1">
        <v>43088</v>
      </c>
      <c r="H4775">
        <v>5385</v>
      </c>
      <c r="I4775" t="str">
        <f>VLOOKUP(pipeline!D4775,account,2,FALSE)</f>
        <v>finance</v>
      </c>
      <c r="J4775">
        <f t="shared" si="3492"/>
        <v>2006</v>
      </c>
      <c r="K4775">
        <f t="shared" si="3493"/>
        <v>1102.43</v>
      </c>
      <c r="L4775">
        <f t="shared" si="3494"/>
        <v>1759</v>
      </c>
      <c r="M4775" t="str">
        <f t="shared" si="3495"/>
        <v>United States</v>
      </c>
      <c r="N4775">
        <f t="shared" si="3496"/>
        <v>0</v>
      </c>
      <c r="O4775" t="str">
        <f t="shared" si="3497"/>
        <v>GTX</v>
      </c>
      <c r="P4775">
        <f t="shared" si="3498"/>
        <v>5482</v>
      </c>
      <c r="Q4775" t="str">
        <f t="shared" si="3499"/>
        <v>Melvin Marxen</v>
      </c>
      <c r="R4775" t="str">
        <f t="shared" si="3500"/>
        <v>Central</v>
      </c>
    </row>
    <row r="4776" spans="1:18">
      <c r="A4776" t="s">
        <v>4940</v>
      </c>
      <c r="B4776" t="s">
        <v>15</v>
      </c>
      <c r="C4776" t="s">
        <v>55</v>
      </c>
      <c r="D4776" t="s">
        <v>306</v>
      </c>
      <c r="E4776" t="s">
        <v>52</v>
      </c>
      <c r="F4776" s="1">
        <v>42993</v>
      </c>
      <c r="G4776" s="1">
        <v>43096</v>
      </c>
      <c r="H4776">
        <v>0</v>
      </c>
      <c r="I4776" t="str">
        <f>VLOOKUP(pipeline!D4776,account,2,FALSE)</f>
        <v>technolgy</v>
      </c>
      <c r="J4776">
        <f t="shared" si="3492"/>
        <v>1997</v>
      </c>
      <c r="K4776">
        <f t="shared" si="3493"/>
        <v>8170.38</v>
      </c>
      <c r="L4776">
        <f t="shared" si="3494"/>
        <v>16499</v>
      </c>
      <c r="M4776" t="str">
        <f t="shared" si="3495"/>
        <v>Korea</v>
      </c>
      <c r="N4776">
        <f t="shared" si="3496"/>
        <v>0</v>
      </c>
      <c r="O4776" t="str">
        <f t="shared" si="3497"/>
        <v>GTX</v>
      </c>
      <c r="P4776">
        <f t="shared" si="3498"/>
        <v>550</v>
      </c>
      <c r="Q4776" t="str">
        <f t="shared" si="3499"/>
        <v>Celia Rouche</v>
      </c>
      <c r="R4776" t="str">
        <f t="shared" si="3500"/>
        <v>West</v>
      </c>
    </row>
    <row r="4777" spans="1:18">
      <c r="A4777" t="s">
        <v>4941</v>
      </c>
      <c r="B4777" t="s">
        <v>15</v>
      </c>
      <c r="C4777" t="s">
        <v>56</v>
      </c>
      <c r="D4777" t="s">
        <v>119</v>
      </c>
      <c r="E4777" t="s">
        <v>50</v>
      </c>
      <c r="F4777" s="1">
        <v>42993</v>
      </c>
      <c r="G4777" s="1">
        <v>43078</v>
      </c>
      <c r="H4777">
        <v>48</v>
      </c>
      <c r="I4777" t="str">
        <f>VLOOKUP(pipeline!D4777,account,2,FALSE)</f>
        <v>entertainment</v>
      </c>
      <c r="J4777">
        <f t="shared" si="3492"/>
        <v>1992</v>
      </c>
      <c r="K4777">
        <f t="shared" si="3493"/>
        <v>324.19</v>
      </c>
      <c r="L4777">
        <f t="shared" si="3494"/>
        <v>978</v>
      </c>
      <c r="M4777" t="str">
        <f t="shared" si="3495"/>
        <v>United States</v>
      </c>
      <c r="N4777">
        <f t="shared" si="3496"/>
        <v>0</v>
      </c>
      <c r="O4777" t="str">
        <f t="shared" si="3497"/>
        <v>MG</v>
      </c>
      <c r="P4777">
        <f t="shared" si="3498"/>
        <v>55</v>
      </c>
      <c r="Q4777" t="str">
        <f t="shared" si="3499"/>
        <v>Celia Rouche</v>
      </c>
      <c r="R4777" t="str">
        <f t="shared" si="3500"/>
        <v>West</v>
      </c>
    </row>
    <row r="4778" spans="1:18">
      <c r="A4778" t="s">
        <v>4942</v>
      </c>
      <c r="B4778" t="s">
        <v>15</v>
      </c>
      <c r="C4778" t="s">
        <v>57</v>
      </c>
      <c r="D4778" t="s">
        <v>153</v>
      </c>
      <c r="E4778" t="s">
        <v>50</v>
      </c>
      <c r="F4778" s="1">
        <v>42993</v>
      </c>
      <c r="G4778" s="1">
        <v>43070</v>
      </c>
      <c r="H4778">
        <v>3663</v>
      </c>
      <c r="I4778" t="str">
        <f>VLOOKUP(pipeline!D4778,account,2,FALSE)</f>
        <v>retail</v>
      </c>
      <c r="J4778">
        <f t="shared" si="3492"/>
        <v>2001</v>
      </c>
      <c r="K4778">
        <f t="shared" si="3493"/>
        <v>2437.85</v>
      </c>
      <c r="L4778">
        <f t="shared" si="3494"/>
        <v>4874</v>
      </c>
      <c r="M4778" t="str">
        <f t="shared" si="3495"/>
        <v>United States</v>
      </c>
      <c r="N4778">
        <f t="shared" si="3496"/>
        <v>0</v>
      </c>
      <c r="O4778" t="str">
        <f t="shared" si="3497"/>
        <v>MG</v>
      </c>
      <c r="P4778">
        <f t="shared" si="3498"/>
        <v>3393</v>
      </c>
      <c r="Q4778" t="str">
        <f t="shared" si="3499"/>
        <v>Celia Rouche</v>
      </c>
      <c r="R4778" t="str">
        <f t="shared" si="3500"/>
        <v>West</v>
      </c>
    </row>
    <row r="4779" spans="1:18">
      <c r="A4779" t="s">
        <v>4943</v>
      </c>
      <c r="B4779" t="s">
        <v>17</v>
      </c>
      <c r="C4779" t="s">
        <v>56</v>
      </c>
      <c r="D4779" t="s">
        <v>112</v>
      </c>
      <c r="E4779" t="s">
        <v>52</v>
      </c>
      <c r="F4779" s="1">
        <v>42993</v>
      </c>
      <c r="G4779" s="1">
        <v>43099</v>
      </c>
      <c r="H4779">
        <v>0</v>
      </c>
      <c r="I4779" t="str">
        <f>VLOOKUP(pipeline!D4779,account,2,FALSE)</f>
        <v>retail</v>
      </c>
      <c r="J4779">
        <f>VLOOKUP(D4779,account,3,FALSE)</f>
        <v>1990</v>
      </c>
      <c r="K4779">
        <f>VLOOKUP(D4779,account,4,FALSE)</f>
        <v>4968.91</v>
      </c>
      <c r="L4779">
        <f>VLOOKUP(D4779,account,5,FALSE)</f>
        <v>7523</v>
      </c>
      <c r="M4779" t="str">
        <f>VLOOKUP(D4779,account,6,FALSE)</f>
        <v>United States</v>
      </c>
      <c r="N4779">
        <f>VLOOKUP(D4779,accounts,7,FALSE)</f>
        <v>0</v>
      </c>
      <c r="O4779" t="str">
        <f>VLOOKUP(C4779,products,2,FALSE)</f>
        <v>MG</v>
      </c>
      <c r="P4779">
        <f>VLOOKUP(C4779,products,3,FALSE)</f>
        <v>55</v>
      </c>
      <c r="Q4779" t="str">
        <f>VLOOKUP(B4779,sales,2,FALSE)</f>
        <v>Celia Rouche</v>
      </c>
      <c r="R4779" t="str">
        <f>VLOOKUP(B4779,sales,3,FALSE)</f>
        <v>West</v>
      </c>
    </row>
    <row r="4780" spans="1:18">
      <c r="A4780" t="s">
        <v>4944</v>
      </c>
      <c r="B4780" t="s">
        <v>41</v>
      </c>
      <c r="C4780" t="s">
        <v>57</v>
      </c>
      <c r="D4780" t="s">
        <v>110</v>
      </c>
      <c r="E4780" t="s">
        <v>50</v>
      </c>
      <c r="F4780" s="1">
        <v>42993</v>
      </c>
      <c r="G4780" s="1">
        <v>43046</v>
      </c>
      <c r="H4780">
        <v>2712</v>
      </c>
      <c r="I4780" t="str">
        <f>VLOOKUP(pipeline!D4780,account,2,FALSE)</f>
        <v>telecommunications</v>
      </c>
      <c r="J4780">
        <f>VLOOKUP(D4780,account,3,FALSE)</f>
        <v>1994</v>
      </c>
      <c r="K4780">
        <f>VLOOKUP(D4780,account,4,FALSE)</f>
        <v>1188.42</v>
      </c>
      <c r="L4780">
        <f>VLOOKUP(D4780,account,5,FALSE)</f>
        <v>3015</v>
      </c>
      <c r="M4780" t="str">
        <f>VLOOKUP(D4780,account,6,FALSE)</f>
        <v>United States</v>
      </c>
      <c r="N4780">
        <f>VLOOKUP(D4780,accounts,7,FALSE)</f>
        <v>0</v>
      </c>
      <c r="O4780" t="str">
        <f>VLOOKUP(C4780,products,2,FALSE)</f>
        <v>MG</v>
      </c>
      <c r="P4780">
        <f>VLOOKUP(C4780,products,3,FALSE)</f>
        <v>3393</v>
      </c>
      <c r="Q4780" t="str">
        <f>VLOOKUP(B4780,sales,2,FALSE)</f>
        <v>Summer Sewald</v>
      </c>
      <c r="R4780" t="str">
        <f>VLOOKUP(B4780,sales,3,FALSE)</f>
        <v>West</v>
      </c>
    </row>
    <row r="4781" spans="1:18">
      <c r="A4781" t="s">
        <v>4945</v>
      </c>
      <c r="B4781" t="s">
        <v>19</v>
      </c>
      <c r="C4781" t="s">
        <v>56</v>
      </c>
      <c r="D4781" t="s">
        <v>89</v>
      </c>
      <c r="E4781" t="s">
        <v>50</v>
      </c>
      <c r="F4781" s="1">
        <v>42994</v>
      </c>
      <c r="G4781" s="1">
        <v>43076</v>
      </c>
      <c r="H4781">
        <v>65</v>
      </c>
      <c r="I4781" t="str">
        <f>VLOOKUP(pipeline!D4781,account,2,FALSE)</f>
        <v>medical</v>
      </c>
      <c r="J4781">
        <f>VLOOKUP(D4781,account,3,FALSE)</f>
        <v>1992</v>
      </c>
      <c r="K4781">
        <f>VLOOKUP(D4781,account,4,FALSE)</f>
        <v>3922.42</v>
      </c>
      <c r="L4781">
        <f>VLOOKUP(D4781,account,5,FALSE)</f>
        <v>6837</v>
      </c>
      <c r="M4781" t="str">
        <f>VLOOKUP(D4781,account,6,FALSE)</f>
        <v>United States</v>
      </c>
      <c r="N4781">
        <f>VLOOKUP(D4781,accounts,7,FALSE)</f>
        <v>0</v>
      </c>
      <c r="O4781" t="str">
        <f>VLOOKUP(C4781,products,2,FALSE)</f>
        <v>MG</v>
      </c>
      <c r="P4781">
        <f>VLOOKUP(C4781,products,3,FALSE)</f>
        <v>55</v>
      </c>
      <c r="Q4781" t="str">
        <f>VLOOKUP(B4781,sales,2,FALSE)</f>
        <v>Dustin Brinkmann</v>
      </c>
      <c r="R4781" t="str">
        <f>VLOOKUP(B4781,sales,3,FALSE)</f>
        <v>Central</v>
      </c>
    </row>
    <row r="4782" spans="1:18">
      <c r="A4782" t="s">
        <v>4946</v>
      </c>
      <c r="B4782" t="s">
        <v>19</v>
      </c>
      <c r="C4782" t="s">
        <v>56</v>
      </c>
      <c r="D4782" t="s">
        <v>198</v>
      </c>
      <c r="E4782" t="s">
        <v>50</v>
      </c>
      <c r="F4782" s="1">
        <v>42994</v>
      </c>
      <c r="G4782" s="1">
        <v>43001</v>
      </c>
      <c r="H4782">
        <v>55</v>
      </c>
      <c r="I4782" t="str">
        <f>VLOOKUP(pipeline!D4782,account,2,FALSE)</f>
        <v>employment</v>
      </c>
      <c r="J4782">
        <f>VLOOKUP(D4782,account,3,FALSE)</f>
        <v>1997</v>
      </c>
      <c r="K4782">
        <f>VLOOKUP(D4782,account,4,FALSE)</f>
        <v>291.27</v>
      </c>
      <c r="L4782">
        <f>VLOOKUP(D4782,account,5,FALSE)</f>
        <v>586</v>
      </c>
      <c r="M4782" t="str">
        <f>VLOOKUP(D4782,account,6,FALSE)</f>
        <v>United States</v>
      </c>
      <c r="N4782">
        <f>VLOOKUP(D4782,accounts,7,FALSE)</f>
        <v>0</v>
      </c>
      <c r="O4782" t="str">
        <f>VLOOKUP(C4782,products,2,FALSE)</f>
        <v>MG</v>
      </c>
      <c r="P4782">
        <f>VLOOKUP(C4782,products,3,FALSE)</f>
        <v>55</v>
      </c>
      <c r="Q4782" t="str">
        <f>VLOOKUP(B4782,sales,2,FALSE)</f>
        <v>Dustin Brinkmann</v>
      </c>
      <c r="R4782" t="str">
        <f>VLOOKUP(B4782,sales,3,FALSE)</f>
        <v>Central</v>
      </c>
    </row>
    <row r="4783" spans="1:18">
      <c r="A4783" t="s">
        <v>4947</v>
      </c>
      <c r="B4783" t="s">
        <v>19</v>
      </c>
      <c r="C4783" t="s">
        <v>56</v>
      </c>
      <c r="D4783" t="s">
        <v>442</v>
      </c>
      <c r="E4783" t="s">
        <v>50</v>
      </c>
      <c r="F4783" s="1">
        <v>42994</v>
      </c>
      <c r="G4783" s="1">
        <v>43099</v>
      </c>
      <c r="H4783">
        <v>58</v>
      </c>
      <c r="I4783" t="str">
        <f>VLOOKUP(pipeline!D4783,account,2,FALSE)</f>
        <v>retail</v>
      </c>
      <c r="J4783">
        <f>VLOOKUP(D4783,account,3,FALSE)</f>
        <v>1988</v>
      </c>
      <c r="K4783">
        <f>VLOOKUP(D4783,account,4,FALSE)</f>
        <v>1376.8</v>
      </c>
      <c r="L4783">
        <f>VLOOKUP(D4783,account,5,FALSE)</f>
        <v>1165</v>
      </c>
      <c r="M4783" t="str">
        <f>VLOOKUP(D4783,account,6,FALSE)</f>
        <v>Belgium</v>
      </c>
      <c r="N4783">
        <f>VLOOKUP(D4783,accounts,7,FALSE)</f>
        <v>0</v>
      </c>
      <c r="O4783" t="str">
        <f>VLOOKUP(C4783,products,2,FALSE)</f>
        <v>MG</v>
      </c>
      <c r="P4783">
        <f>VLOOKUP(C4783,products,3,FALSE)</f>
        <v>55</v>
      </c>
      <c r="Q4783" t="str">
        <f>VLOOKUP(B4783,sales,2,FALSE)</f>
        <v>Dustin Brinkmann</v>
      </c>
      <c r="R4783" t="str">
        <f>VLOOKUP(B4783,sales,3,FALSE)</f>
        <v>Central</v>
      </c>
    </row>
    <row r="4784" spans="1:18">
      <c r="A4784" t="s">
        <v>4948</v>
      </c>
      <c r="B4784" t="s">
        <v>32</v>
      </c>
      <c r="C4784" t="s">
        <v>55</v>
      </c>
      <c r="D4784" t="s">
        <v>189</v>
      </c>
      <c r="E4784" t="s">
        <v>50</v>
      </c>
      <c r="F4784" s="1">
        <v>42994</v>
      </c>
      <c r="G4784" s="1">
        <v>43005</v>
      </c>
      <c r="H4784">
        <v>512</v>
      </c>
      <c r="I4784" t="str">
        <f>VLOOKUP(pipeline!D4784,account,2,FALSE)</f>
        <v>employment</v>
      </c>
      <c r="J4784">
        <f t="shared" ref="J4784:J4805" si="3501">VLOOKUP(D4784,account,3,FALSE)</f>
        <v>1997</v>
      </c>
      <c r="K4784">
        <f t="shared" ref="K4784:K4805" si="3502">VLOOKUP(D4784,account,4,FALSE)</f>
        <v>882.12</v>
      </c>
      <c r="L4784">
        <f t="shared" ref="L4784:L4805" si="3503">VLOOKUP(D4784,account,5,FALSE)</f>
        <v>2769</v>
      </c>
      <c r="M4784" t="str">
        <f t="shared" ref="M4784:M4805" si="3504">VLOOKUP(D4784,account,6,FALSE)</f>
        <v>United States</v>
      </c>
      <c r="N4784">
        <f t="shared" ref="N4784:N4805" si="3505">VLOOKUP(D4784,accounts,7,FALSE)</f>
        <v>0</v>
      </c>
      <c r="O4784" t="str">
        <f t="shared" ref="O4784:O4805" si="3506">VLOOKUP(C4784,products,2,FALSE)</f>
        <v>GTX</v>
      </c>
      <c r="P4784">
        <f t="shared" ref="P4784:P4797" si="3507">VLOOKUP(C4784,products,3,FALSE)</f>
        <v>550</v>
      </c>
      <c r="Q4784" t="str">
        <f t="shared" ref="Q4784:Q4797" si="3508">VLOOKUP(B4784,sales,2,FALSE)</f>
        <v>Rocco Neubert</v>
      </c>
      <c r="R4784" t="str">
        <f t="shared" ref="R4784:R4797" si="3509">VLOOKUP(B4784,sales,3,FALSE)</f>
        <v>East</v>
      </c>
    </row>
    <row r="4785" spans="1:18">
      <c r="A4785" t="s">
        <v>4949</v>
      </c>
      <c r="B4785" t="s">
        <v>7</v>
      </c>
      <c r="C4785" t="s">
        <v>59</v>
      </c>
      <c r="D4785" t="s">
        <v>174</v>
      </c>
      <c r="E4785" t="s">
        <v>50</v>
      </c>
      <c r="F4785" s="1">
        <v>42994</v>
      </c>
      <c r="G4785" s="1">
        <v>43002</v>
      </c>
      <c r="H4785">
        <v>5820</v>
      </c>
      <c r="I4785" t="str">
        <f>VLOOKUP(pipeline!D4785,account,2,FALSE)</f>
        <v>software</v>
      </c>
      <c r="J4785">
        <f t="shared" si="3501"/>
        <v>1982</v>
      </c>
      <c r="K4785">
        <f t="shared" si="3502"/>
        <v>11698.03</v>
      </c>
      <c r="L4785">
        <f t="shared" si="3503"/>
        <v>34288</v>
      </c>
      <c r="M4785" t="str">
        <f t="shared" si="3504"/>
        <v>United States</v>
      </c>
      <c r="N4785">
        <f t="shared" si="3505"/>
        <v>0</v>
      </c>
      <c r="O4785" t="str">
        <f t="shared" si="3506"/>
        <v>GTX</v>
      </c>
      <c r="P4785">
        <f t="shared" si="3507"/>
        <v>5482</v>
      </c>
      <c r="Q4785" t="str">
        <f t="shared" si="3508"/>
        <v>Cara Losch</v>
      </c>
      <c r="R4785" t="str">
        <f t="shared" si="3509"/>
        <v>East</v>
      </c>
    </row>
    <row r="4786" spans="1:18">
      <c r="A4786" t="s">
        <v>4950</v>
      </c>
      <c r="B4786" t="s">
        <v>33</v>
      </c>
      <c r="C4786" t="s">
        <v>59</v>
      </c>
      <c r="D4786" t="s">
        <v>381</v>
      </c>
      <c r="E4786" t="s">
        <v>52</v>
      </c>
      <c r="F4786" s="1">
        <v>42994</v>
      </c>
      <c r="G4786" s="1">
        <v>43069</v>
      </c>
      <c r="H4786">
        <v>0</v>
      </c>
      <c r="I4786" t="str">
        <f>VLOOKUP(pipeline!D4786,account,2,FALSE)</f>
        <v>marketing</v>
      </c>
      <c r="J4786">
        <f t="shared" si="3501"/>
        <v>1999</v>
      </c>
      <c r="K4786">
        <f t="shared" si="3502"/>
        <v>1197.44</v>
      </c>
      <c r="L4786">
        <f t="shared" si="3503"/>
        <v>2570</v>
      </c>
      <c r="M4786" t="str">
        <f t="shared" si="3504"/>
        <v>United States</v>
      </c>
      <c r="N4786">
        <f t="shared" si="3505"/>
        <v>0</v>
      </c>
      <c r="O4786" t="str">
        <f t="shared" si="3506"/>
        <v>GTX</v>
      </c>
      <c r="P4786">
        <f t="shared" si="3507"/>
        <v>5482</v>
      </c>
      <c r="Q4786" t="str">
        <f t="shared" si="3508"/>
        <v>Rocco Neubert</v>
      </c>
      <c r="R4786" t="str">
        <f t="shared" si="3509"/>
        <v>East</v>
      </c>
    </row>
    <row r="4787" spans="1:18">
      <c r="A4787" t="s">
        <v>4951</v>
      </c>
      <c r="B4787" t="s">
        <v>25</v>
      </c>
      <c r="C4787" t="s">
        <v>58</v>
      </c>
      <c r="D4787" t="s">
        <v>85</v>
      </c>
      <c r="E4787" t="s">
        <v>50</v>
      </c>
      <c r="F4787" s="1">
        <v>42994</v>
      </c>
      <c r="G4787" s="1">
        <v>43064</v>
      </c>
      <c r="H4787">
        <v>1179</v>
      </c>
      <c r="I4787" t="str">
        <f>VLOOKUP(pipeline!D4787,account,2,FALSE)</f>
        <v>software</v>
      </c>
      <c r="J4787">
        <f t="shared" si="3501"/>
        <v>1998</v>
      </c>
      <c r="K4787">
        <f t="shared" si="3502"/>
        <v>2714.9</v>
      </c>
      <c r="L4787">
        <f t="shared" si="3503"/>
        <v>2641</v>
      </c>
      <c r="M4787" t="str">
        <f t="shared" si="3504"/>
        <v>United States</v>
      </c>
      <c r="N4787" t="str">
        <f t="shared" si="3505"/>
        <v>Acme Corporation</v>
      </c>
      <c r="O4787" t="str">
        <f t="shared" si="3506"/>
        <v>GTX</v>
      </c>
      <c r="P4787">
        <f t="shared" si="3507"/>
        <v>1096</v>
      </c>
      <c r="Q4787" t="str">
        <f t="shared" si="3508"/>
        <v>Melvin Marxen</v>
      </c>
      <c r="R4787" t="str">
        <f t="shared" si="3509"/>
        <v>Central</v>
      </c>
    </row>
    <row r="4788" spans="1:18">
      <c r="A4788" t="s">
        <v>4952</v>
      </c>
      <c r="B4788" t="s">
        <v>25</v>
      </c>
      <c r="C4788" t="s">
        <v>58</v>
      </c>
      <c r="D4788" t="s">
        <v>170</v>
      </c>
      <c r="E4788" t="s">
        <v>50</v>
      </c>
      <c r="F4788" s="1">
        <v>42994</v>
      </c>
      <c r="G4788" s="1">
        <v>43004</v>
      </c>
      <c r="H4788">
        <v>1153</v>
      </c>
      <c r="I4788" t="str">
        <f>VLOOKUP(pipeline!D4788,account,2,FALSE)</f>
        <v>technolgy</v>
      </c>
      <c r="J4788">
        <f t="shared" si="3501"/>
        <v>1987</v>
      </c>
      <c r="K4788">
        <f t="shared" si="3502"/>
        <v>2938.67</v>
      </c>
      <c r="L4788">
        <f t="shared" si="3503"/>
        <v>8775</v>
      </c>
      <c r="M4788" t="str">
        <f t="shared" si="3504"/>
        <v>Panama</v>
      </c>
      <c r="N4788">
        <f t="shared" si="3505"/>
        <v>0</v>
      </c>
      <c r="O4788" t="str">
        <f t="shared" si="3506"/>
        <v>GTX</v>
      </c>
      <c r="P4788">
        <f t="shared" si="3507"/>
        <v>1096</v>
      </c>
      <c r="Q4788" t="str">
        <f t="shared" si="3508"/>
        <v>Melvin Marxen</v>
      </c>
      <c r="R4788" t="str">
        <f t="shared" si="3509"/>
        <v>Central</v>
      </c>
    </row>
    <row r="4789" spans="1:18">
      <c r="A4789" t="s">
        <v>4953</v>
      </c>
      <c r="B4789" t="s">
        <v>34</v>
      </c>
      <c r="C4789" t="s">
        <v>58</v>
      </c>
      <c r="D4789" t="s">
        <v>121</v>
      </c>
      <c r="E4789" t="s">
        <v>50</v>
      </c>
      <c r="F4789" s="1">
        <v>42994</v>
      </c>
      <c r="G4789" s="1">
        <v>42999</v>
      </c>
      <c r="H4789">
        <v>892</v>
      </c>
      <c r="I4789" t="str">
        <f>VLOOKUP(pipeline!D4789,account,2,FALSE)</f>
        <v>retail</v>
      </c>
      <c r="J4789">
        <f t="shared" si="3501"/>
        <v>1995</v>
      </c>
      <c r="K4789">
        <f t="shared" si="3502"/>
        <v>5158.71</v>
      </c>
      <c r="L4789">
        <f t="shared" si="3503"/>
        <v>17479</v>
      </c>
      <c r="M4789" t="str">
        <f t="shared" si="3504"/>
        <v>Japan</v>
      </c>
      <c r="N4789">
        <f t="shared" si="3505"/>
        <v>0</v>
      </c>
      <c r="O4789" t="str">
        <f t="shared" si="3506"/>
        <v>GTX</v>
      </c>
      <c r="P4789">
        <f t="shared" si="3507"/>
        <v>1096</v>
      </c>
      <c r="Q4789" t="str">
        <f t="shared" si="3508"/>
        <v>Rocco Neubert</v>
      </c>
      <c r="R4789" t="str">
        <f t="shared" si="3509"/>
        <v>East</v>
      </c>
    </row>
    <row r="4790" spans="1:18">
      <c r="A4790" t="s">
        <v>4954</v>
      </c>
      <c r="B4790" t="s">
        <v>34</v>
      </c>
      <c r="C4790" t="s">
        <v>58</v>
      </c>
      <c r="D4790" t="s">
        <v>294</v>
      </c>
      <c r="E4790" t="s">
        <v>50</v>
      </c>
      <c r="F4790" s="1">
        <v>42994</v>
      </c>
      <c r="G4790" s="1">
        <v>43061</v>
      </c>
      <c r="H4790">
        <v>1231</v>
      </c>
      <c r="I4790" t="str">
        <f>VLOOKUP(pipeline!D4790,account,2,FALSE)</f>
        <v>retail</v>
      </c>
      <c r="J4790">
        <f t="shared" si="3501"/>
        <v>2010</v>
      </c>
      <c r="K4790">
        <f t="shared" si="3502"/>
        <v>71.12</v>
      </c>
      <c r="L4790">
        <f t="shared" si="3503"/>
        <v>144</v>
      </c>
      <c r="M4790" t="str">
        <f t="shared" si="3504"/>
        <v>United States</v>
      </c>
      <c r="N4790">
        <f t="shared" si="3505"/>
        <v>0</v>
      </c>
      <c r="O4790" t="str">
        <f t="shared" si="3506"/>
        <v>GTX</v>
      </c>
      <c r="P4790">
        <f t="shared" si="3507"/>
        <v>1096</v>
      </c>
      <c r="Q4790" t="str">
        <f t="shared" si="3508"/>
        <v>Rocco Neubert</v>
      </c>
      <c r="R4790" t="str">
        <f t="shared" si="3509"/>
        <v>East</v>
      </c>
    </row>
    <row r="4791" spans="1:18">
      <c r="A4791" t="s">
        <v>4955</v>
      </c>
      <c r="B4791" t="s">
        <v>34</v>
      </c>
      <c r="C4791" t="s">
        <v>57</v>
      </c>
      <c r="D4791" t="s">
        <v>223</v>
      </c>
      <c r="E4791" t="s">
        <v>50</v>
      </c>
      <c r="F4791" s="1">
        <v>42994</v>
      </c>
      <c r="G4791" s="1">
        <v>43094</v>
      </c>
      <c r="H4791">
        <v>3091</v>
      </c>
      <c r="I4791" t="str">
        <f>VLOOKUP(pipeline!D4791,account,2,FALSE)</f>
        <v>retail</v>
      </c>
      <c r="J4791">
        <f t="shared" si="3501"/>
        <v>2003</v>
      </c>
      <c r="K4791">
        <f t="shared" si="3502"/>
        <v>1419.98</v>
      </c>
      <c r="L4791">
        <f t="shared" si="3503"/>
        <v>4018</v>
      </c>
      <c r="M4791" t="str">
        <f t="shared" si="3504"/>
        <v>United States</v>
      </c>
      <c r="N4791">
        <f t="shared" si="3505"/>
        <v>0</v>
      </c>
      <c r="O4791" t="str">
        <f t="shared" si="3506"/>
        <v>MG</v>
      </c>
      <c r="P4791">
        <f t="shared" si="3507"/>
        <v>3393</v>
      </c>
      <c r="Q4791" t="str">
        <f t="shared" si="3508"/>
        <v>Rocco Neubert</v>
      </c>
      <c r="R4791" t="str">
        <f t="shared" si="3509"/>
        <v>East</v>
      </c>
    </row>
    <row r="4792" spans="1:18">
      <c r="A4792" t="s">
        <v>4956</v>
      </c>
      <c r="B4792" t="s">
        <v>8</v>
      </c>
      <c r="C4792" t="s">
        <v>55</v>
      </c>
      <c r="D4792" t="s">
        <v>124</v>
      </c>
      <c r="E4792" t="s">
        <v>50</v>
      </c>
      <c r="F4792" s="1">
        <v>42994</v>
      </c>
      <c r="G4792" s="1">
        <v>43063</v>
      </c>
      <c r="H4792">
        <v>547</v>
      </c>
      <c r="I4792" t="str">
        <f>VLOOKUP(pipeline!D4792,account,2,FALSE)</f>
        <v>entertainment</v>
      </c>
      <c r="J4792">
        <f t="shared" si="3501"/>
        <v>1989</v>
      </c>
      <c r="K4792">
        <f t="shared" si="3502"/>
        <v>3838.39</v>
      </c>
      <c r="L4792">
        <f t="shared" si="3503"/>
        <v>8274</v>
      </c>
      <c r="M4792" t="str">
        <f t="shared" si="3504"/>
        <v>United States</v>
      </c>
      <c r="N4792">
        <f t="shared" si="3505"/>
        <v>0</v>
      </c>
      <c r="O4792" t="str">
        <f t="shared" si="3506"/>
        <v>GTX</v>
      </c>
      <c r="P4792">
        <f t="shared" si="3507"/>
        <v>550</v>
      </c>
      <c r="Q4792" t="str">
        <f t="shared" si="3508"/>
        <v>Cara Losch</v>
      </c>
      <c r="R4792" t="str">
        <f t="shared" si="3509"/>
        <v>East</v>
      </c>
    </row>
    <row r="4793" spans="1:18">
      <c r="A4793" t="s">
        <v>4957</v>
      </c>
      <c r="B4793" t="s">
        <v>37</v>
      </c>
      <c r="C4793" t="s">
        <v>56</v>
      </c>
      <c r="D4793" t="s">
        <v>282</v>
      </c>
      <c r="E4793" t="s">
        <v>52</v>
      </c>
      <c r="F4793" s="1">
        <v>42994</v>
      </c>
      <c r="G4793" s="1">
        <v>43052</v>
      </c>
      <c r="H4793">
        <v>0</v>
      </c>
      <c r="I4793" t="str">
        <f>VLOOKUP(pipeline!D4793,account,2,FALSE)</f>
        <v>medical</v>
      </c>
      <c r="J4793">
        <f t="shared" si="3501"/>
        <v>1985</v>
      </c>
      <c r="K4793">
        <f t="shared" si="3502"/>
        <v>2741.37</v>
      </c>
      <c r="L4793">
        <f t="shared" si="3503"/>
        <v>9226</v>
      </c>
      <c r="M4793" t="str">
        <f t="shared" si="3504"/>
        <v>United States</v>
      </c>
      <c r="N4793">
        <f t="shared" si="3505"/>
        <v>0</v>
      </c>
      <c r="O4793" t="str">
        <f t="shared" si="3506"/>
        <v>MG</v>
      </c>
      <c r="P4793">
        <f t="shared" si="3507"/>
        <v>55</v>
      </c>
      <c r="Q4793" t="str">
        <f t="shared" si="3508"/>
        <v>Summer Sewald</v>
      </c>
      <c r="R4793" t="str">
        <f t="shared" si="3509"/>
        <v>West</v>
      </c>
    </row>
    <row r="4794" spans="1:18">
      <c r="A4794" t="s">
        <v>4958</v>
      </c>
      <c r="B4794" t="s">
        <v>37</v>
      </c>
      <c r="C4794" t="s">
        <v>59</v>
      </c>
      <c r="D4794" t="s">
        <v>167</v>
      </c>
      <c r="E4794" t="s">
        <v>50</v>
      </c>
      <c r="F4794" s="1">
        <v>42994</v>
      </c>
      <c r="G4794" s="1">
        <v>42996</v>
      </c>
      <c r="H4794">
        <v>5919</v>
      </c>
      <c r="I4794" t="str">
        <f>VLOOKUP(pipeline!D4794,account,2,FALSE)</f>
        <v>marketing</v>
      </c>
      <c r="J4794">
        <f t="shared" si="3501"/>
        <v>2000</v>
      </c>
      <c r="K4794">
        <f t="shared" si="3502"/>
        <v>2952.73</v>
      </c>
      <c r="L4794">
        <f t="shared" si="3503"/>
        <v>5107</v>
      </c>
      <c r="M4794" t="str">
        <f t="shared" si="3504"/>
        <v>United States</v>
      </c>
      <c r="N4794">
        <f t="shared" si="3505"/>
        <v>0</v>
      </c>
      <c r="O4794" t="str">
        <f t="shared" si="3506"/>
        <v>GTX</v>
      </c>
      <c r="P4794">
        <f t="shared" si="3507"/>
        <v>5482</v>
      </c>
      <c r="Q4794" t="str">
        <f t="shared" si="3508"/>
        <v>Summer Sewald</v>
      </c>
      <c r="R4794" t="str">
        <f t="shared" si="3509"/>
        <v>West</v>
      </c>
    </row>
    <row r="4795" spans="1:18">
      <c r="A4795" t="s">
        <v>4959</v>
      </c>
      <c r="B4795" t="s">
        <v>37</v>
      </c>
      <c r="C4795" t="s">
        <v>59</v>
      </c>
      <c r="D4795" t="s">
        <v>371</v>
      </c>
      <c r="E4795" t="s">
        <v>50</v>
      </c>
      <c r="F4795" s="1">
        <v>42994</v>
      </c>
      <c r="G4795" s="1">
        <v>43049</v>
      </c>
      <c r="H4795">
        <v>5745</v>
      </c>
      <c r="I4795" t="str">
        <f>VLOOKUP(pipeline!D4795,account,2,FALSE)</f>
        <v>retail</v>
      </c>
      <c r="J4795">
        <f t="shared" si="3501"/>
        <v>2003</v>
      </c>
      <c r="K4795">
        <f t="shared" si="3502"/>
        <v>223.8</v>
      </c>
      <c r="L4795">
        <f t="shared" si="3503"/>
        <v>299</v>
      </c>
      <c r="M4795" t="str">
        <f t="shared" si="3504"/>
        <v>United States</v>
      </c>
      <c r="N4795">
        <f t="shared" si="3505"/>
        <v>0</v>
      </c>
      <c r="O4795" t="str">
        <f t="shared" si="3506"/>
        <v>GTX</v>
      </c>
      <c r="P4795">
        <f t="shared" si="3507"/>
        <v>5482</v>
      </c>
      <c r="Q4795" t="str">
        <f t="shared" si="3508"/>
        <v>Summer Sewald</v>
      </c>
      <c r="R4795" t="str">
        <f t="shared" si="3509"/>
        <v>West</v>
      </c>
    </row>
    <row r="4796" spans="1:18">
      <c r="A4796" t="s">
        <v>4960</v>
      </c>
      <c r="B4796" t="s">
        <v>27</v>
      </c>
      <c r="C4796" t="s">
        <v>55</v>
      </c>
      <c r="D4796" t="s">
        <v>143</v>
      </c>
      <c r="E4796" t="s">
        <v>52</v>
      </c>
      <c r="F4796" s="1">
        <v>42994</v>
      </c>
      <c r="G4796" s="1">
        <v>43058</v>
      </c>
      <c r="H4796">
        <v>0</v>
      </c>
      <c r="I4796" t="str">
        <f>VLOOKUP(pipeline!D4796,account,2,FALSE)</f>
        <v>finance</v>
      </c>
      <c r="J4796">
        <f t="shared" si="3501"/>
        <v>1987</v>
      </c>
      <c r="K4796">
        <f t="shared" si="3502"/>
        <v>1698.2</v>
      </c>
      <c r="L4796">
        <f t="shared" si="3503"/>
        <v>3798</v>
      </c>
      <c r="M4796" t="str">
        <f t="shared" si="3504"/>
        <v>United States</v>
      </c>
      <c r="N4796">
        <f t="shared" si="3505"/>
        <v>0</v>
      </c>
      <c r="O4796" t="str">
        <f t="shared" si="3506"/>
        <v>GTX</v>
      </c>
      <c r="P4796">
        <f t="shared" si="3507"/>
        <v>550</v>
      </c>
      <c r="Q4796" t="str">
        <f t="shared" si="3508"/>
        <v>Melvin Marxen</v>
      </c>
      <c r="R4796" t="str">
        <f t="shared" si="3509"/>
        <v>Central</v>
      </c>
    </row>
    <row r="4797" spans="1:18">
      <c r="A4797" t="s">
        <v>4961</v>
      </c>
      <c r="B4797" t="s">
        <v>27</v>
      </c>
      <c r="C4797" t="s">
        <v>55</v>
      </c>
      <c r="D4797" t="s">
        <v>442</v>
      </c>
      <c r="E4797" t="s">
        <v>52</v>
      </c>
      <c r="F4797" s="1">
        <v>42994</v>
      </c>
      <c r="G4797" s="1">
        <v>43065</v>
      </c>
      <c r="H4797">
        <v>0</v>
      </c>
      <c r="I4797" t="str">
        <f>VLOOKUP(pipeline!D4797,account,2,FALSE)</f>
        <v>retail</v>
      </c>
      <c r="J4797">
        <f t="shared" si="3501"/>
        <v>1988</v>
      </c>
      <c r="K4797">
        <f t="shared" si="3502"/>
        <v>1376.8</v>
      </c>
      <c r="L4797">
        <f t="shared" si="3503"/>
        <v>1165</v>
      </c>
      <c r="M4797" t="str">
        <f t="shared" si="3504"/>
        <v>Belgium</v>
      </c>
      <c r="N4797">
        <f t="shared" si="3505"/>
        <v>0</v>
      </c>
      <c r="O4797" t="str">
        <f t="shared" si="3506"/>
        <v>GTX</v>
      </c>
      <c r="P4797">
        <f t="shared" si="3507"/>
        <v>550</v>
      </c>
      <c r="Q4797" t="str">
        <f t="shared" si="3508"/>
        <v>Melvin Marxen</v>
      </c>
      <c r="R4797" t="str">
        <f t="shared" si="3509"/>
        <v>Central</v>
      </c>
    </row>
    <row r="4798" spans="1:18">
      <c r="A4798" t="s">
        <v>4962</v>
      </c>
      <c r="B4798" t="s">
        <v>21</v>
      </c>
      <c r="C4798" t="s">
        <v>57</v>
      </c>
      <c r="D4798" t="s">
        <v>82</v>
      </c>
      <c r="E4798" t="s">
        <v>52</v>
      </c>
      <c r="F4798" s="1">
        <v>42994</v>
      </c>
      <c r="G4798" s="1">
        <v>43075</v>
      </c>
      <c r="H4798">
        <v>0</v>
      </c>
      <c r="I4798" t="str">
        <f>VLOOKUP(pipeline!D4798,account,2,FALSE)</f>
        <v>retail</v>
      </c>
      <c r="J4798">
        <f t="shared" si="3501"/>
        <v>2001</v>
      </c>
      <c r="K4798">
        <f t="shared" si="3502"/>
        <v>718.62</v>
      </c>
      <c r="L4798">
        <f t="shared" si="3503"/>
        <v>2448</v>
      </c>
      <c r="M4798" t="str">
        <f t="shared" si="3504"/>
        <v>United States</v>
      </c>
      <c r="N4798">
        <f t="shared" si="3505"/>
        <v>0</v>
      </c>
      <c r="O4798" t="str">
        <f t="shared" si="3506"/>
        <v>MG</v>
      </c>
      <c r="P4798">
        <f t="shared" ref="P4798:P4804" si="3510">VLOOKUP(C4798,products,3,FALSE)</f>
        <v>3393</v>
      </c>
      <c r="Q4798" t="str">
        <f t="shared" ref="Q4798:Q4804" si="3511">VLOOKUP(B4798,sales,2,FALSE)</f>
        <v>Dustin Brinkmann</v>
      </c>
      <c r="R4798" t="str">
        <f t="shared" ref="R4798:R4804" si="3512">VLOOKUP(B4798,sales,3,FALSE)</f>
        <v>Central</v>
      </c>
    </row>
    <row r="4799" spans="1:18">
      <c r="A4799" t="s">
        <v>4963</v>
      </c>
      <c r="B4799" t="s">
        <v>15</v>
      </c>
      <c r="C4799" t="s">
        <v>59</v>
      </c>
      <c r="D4799" t="s">
        <v>210</v>
      </c>
      <c r="E4799" t="s">
        <v>52</v>
      </c>
      <c r="F4799" s="1">
        <v>42994</v>
      </c>
      <c r="G4799" s="1">
        <v>43078</v>
      </c>
      <c r="H4799">
        <v>0</v>
      </c>
      <c r="I4799" t="str">
        <f>VLOOKUP(pipeline!D4799,account,2,FALSE)</f>
        <v>technolgy</v>
      </c>
      <c r="J4799">
        <f t="shared" si="3501"/>
        <v>1980</v>
      </c>
      <c r="K4799">
        <f t="shared" si="3502"/>
        <v>7708.38</v>
      </c>
      <c r="L4799">
        <f t="shared" si="3503"/>
        <v>13756</v>
      </c>
      <c r="M4799" t="str">
        <f t="shared" si="3504"/>
        <v>United States</v>
      </c>
      <c r="N4799">
        <f t="shared" si="3505"/>
        <v>0</v>
      </c>
      <c r="O4799" t="str">
        <f t="shared" si="3506"/>
        <v>GTX</v>
      </c>
      <c r="P4799">
        <f t="shared" si="3510"/>
        <v>5482</v>
      </c>
      <c r="Q4799" t="str">
        <f t="shared" si="3511"/>
        <v>Celia Rouche</v>
      </c>
      <c r="R4799" t="str">
        <f t="shared" si="3512"/>
        <v>West</v>
      </c>
    </row>
    <row r="4800" spans="1:18">
      <c r="A4800" t="s">
        <v>4964</v>
      </c>
      <c r="B4800" t="s">
        <v>15</v>
      </c>
      <c r="C4800" t="s">
        <v>58</v>
      </c>
      <c r="D4800" t="s">
        <v>273</v>
      </c>
      <c r="E4800" t="s">
        <v>50</v>
      </c>
      <c r="F4800" s="1">
        <v>42994</v>
      </c>
      <c r="G4800" s="1">
        <v>43084</v>
      </c>
      <c r="H4800">
        <v>1252</v>
      </c>
      <c r="I4800" t="str">
        <f>VLOOKUP(pipeline!D4800,account,2,FALSE)</f>
        <v>retail</v>
      </c>
      <c r="J4800">
        <f t="shared" si="3501"/>
        <v>1996</v>
      </c>
      <c r="K4800">
        <f t="shared" si="3502"/>
        <v>2214.94</v>
      </c>
      <c r="L4800">
        <f t="shared" si="3503"/>
        <v>5374</v>
      </c>
      <c r="M4800" t="str">
        <f t="shared" si="3504"/>
        <v>United States</v>
      </c>
      <c r="N4800">
        <f t="shared" si="3505"/>
        <v>0</v>
      </c>
      <c r="O4800" t="str">
        <f t="shared" si="3506"/>
        <v>GTX</v>
      </c>
      <c r="P4800">
        <f t="shared" si="3510"/>
        <v>1096</v>
      </c>
      <c r="Q4800" t="str">
        <f t="shared" si="3511"/>
        <v>Celia Rouche</v>
      </c>
      <c r="R4800" t="str">
        <f t="shared" si="3512"/>
        <v>West</v>
      </c>
    </row>
    <row r="4801" spans="1:18">
      <c r="A4801" t="s">
        <v>4965</v>
      </c>
      <c r="B4801" t="s">
        <v>22</v>
      </c>
      <c r="C4801" t="s">
        <v>56</v>
      </c>
      <c r="D4801" t="s">
        <v>129</v>
      </c>
      <c r="E4801" t="s">
        <v>52</v>
      </c>
      <c r="F4801" s="1">
        <v>42994</v>
      </c>
      <c r="G4801" s="1">
        <v>43060</v>
      </c>
      <c r="H4801">
        <v>0</v>
      </c>
      <c r="I4801" t="str">
        <f>VLOOKUP(pipeline!D4801,account,2,FALSE)</f>
        <v>marketing</v>
      </c>
      <c r="J4801">
        <f t="shared" si="3501"/>
        <v>1995</v>
      </c>
      <c r="K4801">
        <f t="shared" si="3502"/>
        <v>2173.98</v>
      </c>
      <c r="L4801">
        <f t="shared" si="3503"/>
        <v>2928</v>
      </c>
      <c r="M4801" t="str">
        <f t="shared" si="3504"/>
        <v>United States</v>
      </c>
      <c r="N4801" t="str">
        <f t="shared" si="3505"/>
        <v>Inity</v>
      </c>
      <c r="O4801" t="str">
        <f t="shared" si="3506"/>
        <v>MG</v>
      </c>
      <c r="P4801">
        <f t="shared" si="3510"/>
        <v>55</v>
      </c>
      <c r="Q4801" t="str">
        <f t="shared" si="3511"/>
        <v>Dustin Brinkmann</v>
      </c>
      <c r="R4801" t="str">
        <f t="shared" si="3512"/>
        <v>Central</v>
      </c>
    </row>
    <row r="4802" spans="1:18">
      <c r="A4802" t="s">
        <v>4966</v>
      </c>
      <c r="B4802" t="s">
        <v>22</v>
      </c>
      <c r="C4802" t="s">
        <v>57</v>
      </c>
      <c r="D4802" t="s">
        <v>143</v>
      </c>
      <c r="E4802" t="s">
        <v>50</v>
      </c>
      <c r="F4802" s="1">
        <v>42994</v>
      </c>
      <c r="G4802" s="1">
        <v>43074</v>
      </c>
      <c r="H4802">
        <v>3039</v>
      </c>
      <c r="I4802" t="str">
        <f>VLOOKUP(pipeline!D4802,account,2,FALSE)</f>
        <v>finance</v>
      </c>
      <c r="J4802">
        <f t="shared" si="3501"/>
        <v>1987</v>
      </c>
      <c r="K4802">
        <f t="shared" si="3502"/>
        <v>1698.2</v>
      </c>
      <c r="L4802">
        <f t="shared" si="3503"/>
        <v>3798</v>
      </c>
      <c r="M4802" t="str">
        <f t="shared" si="3504"/>
        <v>United States</v>
      </c>
      <c r="N4802">
        <f t="shared" si="3505"/>
        <v>0</v>
      </c>
      <c r="O4802" t="str">
        <f t="shared" si="3506"/>
        <v>MG</v>
      </c>
      <c r="P4802">
        <f t="shared" si="3510"/>
        <v>3393</v>
      </c>
      <c r="Q4802" t="str">
        <f t="shared" si="3511"/>
        <v>Dustin Brinkmann</v>
      </c>
      <c r="R4802" t="str">
        <f t="shared" si="3512"/>
        <v>Central</v>
      </c>
    </row>
    <row r="4803" spans="1:18">
      <c r="A4803" t="s">
        <v>4967</v>
      </c>
      <c r="B4803" t="s">
        <v>29</v>
      </c>
      <c r="C4803" t="s">
        <v>55</v>
      </c>
      <c r="D4803" t="s">
        <v>108</v>
      </c>
      <c r="E4803" t="s">
        <v>50</v>
      </c>
      <c r="F4803" s="1">
        <v>42994</v>
      </c>
      <c r="G4803" s="1">
        <v>43058</v>
      </c>
      <c r="H4803">
        <v>637</v>
      </c>
      <c r="I4803" t="str">
        <f>VLOOKUP(pipeline!D4803,account,2,FALSE)</f>
        <v>telecommunications</v>
      </c>
      <c r="J4803">
        <f t="shared" si="3501"/>
        <v>1988</v>
      </c>
      <c r="K4803">
        <f t="shared" si="3502"/>
        <v>5266.09</v>
      </c>
      <c r="L4803">
        <f t="shared" si="3503"/>
        <v>8595</v>
      </c>
      <c r="M4803" t="str">
        <f t="shared" si="3504"/>
        <v>United States</v>
      </c>
      <c r="N4803" t="str">
        <f t="shared" si="3505"/>
        <v>Sonron</v>
      </c>
      <c r="O4803" t="str">
        <f t="shared" si="3506"/>
        <v>GTX</v>
      </c>
      <c r="P4803">
        <f t="shared" si="3510"/>
        <v>550</v>
      </c>
      <c r="Q4803" t="str">
        <f t="shared" si="3511"/>
        <v>Melvin Marxen</v>
      </c>
      <c r="R4803" t="str">
        <f t="shared" si="3512"/>
        <v>Central</v>
      </c>
    </row>
    <row r="4804" spans="1:18">
      <c r="A4804" t="s">
        <v>4968</v>
      </c>
      <c r="B4804" t="s">
        <v>35</v>
      </c>
      <c r="C4804" t="s">
        <v>55</v>
      </c>
      <c r="D4804" t="s">
        <v>132</v>
      </c>
      <c r="E4804" t="s">
        <v>52</v>
      </c>
      <c r="F4804" s="1">
        <v>42994</v>
      </c>
      <c r="G4804" s="1">
        <v>43004</v>
      </c>
      <c r="H4804">
        <v>0</v>
      </c>
      <c r="I4804" t="str">
        <f>VLOOKUP(pipeline!D4804,account,2,FALSE)</f>
        <v>technolgy</v>
      </c>
      <c r="J4804">
        <f t="shared" si="3501"/>
        <v>1996</v>
      </c>
      <c r="K4804">
        <f t="shared" si="3502"/>
        <v>1100.04</v>
      </c>
      <c r="L4804">
        <f t="shared" si="3503"/>
        <v>2822</v>
      </c>
      <c r="M4804" t="str">
        <f t="shared" si="3504"/>
        <v>United States</v>
      </c>
      <c r="N4804">
        <f t="shared" si="3505"/>
        <v>0</v>
      </c>
      <c r="O4804" t="str">
        <f t="shared" si="3506"/>
        <v>GTX</v>
      </c>
      <c r="P4804">
        <f t="shared" si="3510"/>
        <v>550</v>
      </c>
      <c r="Q4804" t="str">
        <f t="shared" si="3511"/>
        <v>Rocco Neubert</v>
      </c>
      <c r="R4804" t="str">
        <f t="shared" si="3512"/>
        <v>East</v>
      </c>
    </row>
    <row r="4805" spans="1:18">
      <c r="A4805" t="s">
        <v>4969</v>
      </c>
      <c r="B4805" t="s">
        <v>9</v>
      </c>
      <c r="C4805" t="s">
        <v>56</v>
      </c>
      <c r="D4805" t="s">
        <v>245</v>
      </c>
      <c r="E4805" t="s">
        <v>50</v>
      </c>
      <c r="F4805" s="1">
        <v>42994</v>
      </c>
      <c r="G4805" s="1">
        <v>43066</v>
      </c>
      <c r="H4805">
        <v>51</v>
      </c>
      <c r="I4805" t="str">
        <f>VLOOKUP(pipeline!D4805,account,2,FALSE)</f>
        <v>retail</v>
      </c>
      <c r="J4805">
        <f t="shared" si="3501"/>
        <v>1990</v>
      </c>
      <c r="K4805">
        <f t="shared" si="3502"/>
        <v>2520.83</v>
      </c>
      <c r="L4805">
        <f t="shared" si="3503"/>
        <v>3502</v>
      </c>
      <c r="M4805" t="str">
        <f t="shared" si="3504"/>
        <v>United States</v>
      </c>
      <c r="N4805">
        <f t="shared" si="3505"/>
        <v>0</v>
      </c>
      <c r="O4805" t="str">
        <f t="shared" si="3506"/>
        <v>MG</v>
      </c>
      <c r="P4805">
        <f t="shared" ref="P4805:P4845" si="3513">VLOOKUP(C4805,products,3,FALSE)</f>
        <v>55</v>
      </c>
      <c r="Q4805" t="str">
        <f t="shared" ref="Q4805:Q4845" si="3514">VLOOKUP(B4805,sales,2,FALSE)</f>
        <v>Cara Losch</v>
      </c>
      <c r="R4805" t="str">
        <f t="shared" ref="R4805:R4845" si="3515">VLOOKUP(B4805,sales,3,FALSE)</f>
        <v>East</v>
      </c>
    </row>
    <row r="4806" spans="1:18">
      <c r="A4806" t="s">
        <v>4970</v>
      </c>
      <c r="B4806" t="s">
        <v>17</v>
      </c>
      <c r="C4806" t="s">
        <v>55</v>
      </c>
      <c r="D4806" t="s">
        <v>153</v>
      </c>
      <c r="E4806" t="s">
        <v>52</v>
      </c>
      <c r="F4806" s="1">
        <v>42994</v>
      </c>
      <c r="G4806" s="1">
        <v>43058</v>
      </c>
      <c r="H4806">
        <v>0</v>
      </c>
      <c r="I4806" t="str">
        <f>VLOOKUP(pipeline!D4806,account,2,FALSE)</f>
        <v>retail</v>
      </c>
      <c r="J4806">
        <f t="shared" ref="J4806:J4811" si="3516">VLOOKUP(D4806,account,3,FALSE)</f>
        <v>2001</v>
      </c>
      <c r="K4806">
        <f t="shared" ref="K4806:K4811" si="3517">VLOOKUP(D4806,account,4,FALSE)</f>
        <v>2437.85</v>
      </c>
      <c r="L4806">
        <f t="shared" ref="L4806:L4811" si="3518">VLOOKUP(D4806,account,5,FALSE)</f>
        <v>4874</v>
      </c>
      <c r="M4806" t="str">
        <f t="shared" ref="M4806:M4811" si="3519">VLOOKUP(D4806,account,6,FALSE)</f>
        <v>United States</v>
      </c>
      <c r="N4806">
        <f t="shared" ref="N4806:N4811" si="3520">VLOOKUP(D4806,accounts,7,FALSE)</f>
        <v>0</v>
      </c>
      <c r="O4806" t="str">
        <f t="shared" ref="O4806:O4811" si="3521">VLOOKUP(C4806,products,2,FALSE)</f>
        <v>GTX</v>
      </c>
      <c r="P4806">
        <f t="shared" si="3513"/>
        <v>550</v>
      </c>
      <c r="Q4806" t="str">
        <f t="shared" si="3514"/>
        <v>Celia Rouche</v>
      </c>
      <c r="R4806" t="str">
        <f t="shared" si="3515"/>
        <v>West</v>
      </c>
    </row>
    <row r="4807" spans="1:18">
      <c r="A4807" t="s">
        <v>4971</v>
      </c>
      <c r="B4807" t="s">
        <v>17</v>
      </c>
      <c r="C4807" t="s">
        <v>55</v>
      </c>
      <c r="D4807" t="s">
        <v>153</v>
      </c>
      <c r="E4807" t="s">
        <v>50</v>
      </c>
      <c r="F4807" s="1">
        <v>42994</v>
      </c>
      <c r="G4807" s="1">
        <v>43073</v>
      </c>
      <c r="H4807">
        <v>595</v>
      </c>
      <c r="I4807" t="str">
        <f>VLOOKUP(pipeline!D4807,account,2,FALSE)</f>
        <v>retail</v>
      </c>
      <c r="J4807">
        <f t="shared" si="3516"/>
        <v>2001</v>
      </c>
      <c r="K4807">
        <f t="shared" si="3517"/>
        <v>2437.85</v>
      </c>
      <c r="L4807">
        <f t="shared" si="3518"/>
        <v>4874</v>
      </c>
      <c r="M4807" t="str">
        <f t="shared" si="3519"/>
        <v>United States</v>
      </c>
      <c r="N4807">
        <f t="shared" si="3520"/>
        <v>0</v>
      </c>
      <c r="O4807" t="str">
        <f t="shared" si="3521"/>
        <v>GTX</v>
      </c>
      <c r="P4807">
        <f t="shared" si="3513"/>
        <v>550</v>
      </c>
      <c r="Q4807" t="str">
        <f t="shared" si="3514"/>
        <v>Celia Rouche</v>
      </c>
      <c r="R4807" t="str">
        <f t="shared" si="3515"/>
        <v>West</v>
      </c>
    </row>
    <row r="4808" spans="1:18">
      <c r="A4808" t="s">
        <v>4972</v>
      </c>
      <c r="B4808" t="s">
        <v>17</v>
      </c>
      <c r="C4808" t="s">
        <v>56</v>
      </c>
      <c r="D4808" t="s">
        <v>119</v>
      </c>
      <c r="E4808" t="s">
        <v>50</v>
      </c>
      <c r="F4808" s="1">
        <v>42994</v>
      </c>
      <c r="G4808" s="1">
        <v>43095</v>
      </c>
      <c r="H4808">
        <v>52</v>
      </c>
      <c r="I4808" t="str">
        <f>VLOOKUP(pipeline!D4808,account,2,FALSE)</f>
        <v>entertainment</v>
      </c>
      <c r="J4808">
        <f t="shared" si="3516"/>
        <v>1992</v>
      </c>
      <c r="K4808">
        <f t="shared" si="3517"/>
        <v>324.19</v>
      </c>
      <c r="L4808">
        <f t="shared" si="3518"/>
        <v>978</v>
      </c>
      <c r="M4808" t="str">
        <f t="shared" si="3519"/>
        <v>United States</v>
      </c>
      <c r="N4808">
        <f t="shared" si="3520"/>
        <v>0</v>
      </c>
      <c r="O4808" t="str">
        <f t="shared" si="3521"/>
        <v>MG</v>
      </c>
      <c r="P4808">
        <f t="shared" si="3513"/>
        <v>55</v>
      </c>
      <c r="Q4808" t="str">
        <f t="shared" si="3514"/>
        <v>Celia Rouche</v>
      </c>
      <c r="R4808" t="str">
        <f t="shared" si="3515"/>
        <v>West</v>
      </c>
    </row>
    <row r="4809" spans="1:18">
      <c r="A4809" t="s">
        <v>4973</v>
      </c>
      <c r="B4809" t="s">
        <v>41</v>
      </c>
      <c r="C4809" t="s">
        <v>58</v>
      </c>
      <c r="D4809" t="s">
        <v>303</v>
      </c>
      <c r="E4809" t="s">
        <v>52</v>
      </c>
      <c r="F4809" s="1">
        <v>42994</v>
      </c>
      <c r="G4809" s="1">
        <v>43057</v>
      </c>
      <c r="H4809">
        <v>0</v>
      </c>
      <c r="I4809" t="str">
        <f>VLOOKUP(pipeline!D4809,account,2,FALSE)</f>
        <v>software</v>
      </c>
      <c r="J4809">
        <f t="shared" si="3516"/>
        <v>2013</v>
      </c>
      <c r="K4809">
        <f t="shared" si="3517"/>
        <v>98.79</v>
      </c>
      <c r="L4809">
        <f t="shared" si="3518"/>
        <v>96</v>
      </c>
      <c r="M4809" t="str">
        <f t="shared" si="3519"/>
        <v>United States</v>
      </c>
      <c r="N4809" t="str">
        <f t="shared" si="3520"/>
        <v>Bubba Gump</v>
      </c>
      <c r="O4809" t="str">
        <f t="shared" si="3521"/>
        <v>GTX</v>
      </c>
      <c r="P4809">
        <f t="shared" si="3513"/>
        <v>1096</v>
      </c>
      <c r="Q4809" t="str">
        <f t="shared" si="3514"/>
        <v>Summer Sewald</v>
      </c>
      <c r="R4809" t="str">
        <f t="shared" si="3515"/>
        <v>West</v>
      </c>
    </row>
    <row r="4810" spans="1:18">
      <c r="A4810" t="s">
        <v>4974</v>
      </c>
      <c r="B4810" t="s">
        <v>41</v>
      </c>
      <c r="C4810" t="s">
        <v>58</v>
      </c>
      <c r="D4810" t="s">
        <v>87</v>
      </c>
      <c r="E4810" t="s">
        <v>52</v>
      </c>
      <c r="F4810" s="1">
        <v>42994</v>
      </c>
      <c r="G4810" s="1">
        <v>43051</v>
      </c>
      <c r="H4810">
        <v>0</v>
      </c>
      <c r="I4810" t="str">
        <f>VLOOKUP(pipeline!D4810,account,2,FALSE)</f>
        <v>services</v>
      </c>
      <c r="J4810">
        <f t="shared" si="3516"/>
        <v>1982</v>
      </c>
      <c r="K4810">
        <f t="shared" si="3517"/>
        <v>792.46</v>
      </c>
      <c r="L4810">
        <f t="shared" si="3518"/>
        <v>1299</v>
      </c>
      <c r="M4810" t="str">
        <f t="shared" si="3519"/>
        <v>United States</v>
      </c>
      <c r="N4810">
        <f t="shared" si="3520"/>
        <v>0</v>
      </c>
      <c r="O4810" t="str">
        <f t="shared" si="3521"/>
        <v>GTX</v>
      </c>
      <c r="P4810">
        <f t="shared" si="3513"/>
        <v>1096</v>
      </c>
      <c r="Q4810" t="str">
        <f t="shared" si="3514"/>
        <v>Summer Sewald</v>
      </c>
      <c r="R4810" t="str">
        <f t="shared" si="3515"/>
        <v>West</v>
      </c>
    </row>
    <row r="4811" spans="1:18">
      <c r="A4811" t="s">
        <v>4975</v>
      </c>
      <c r="B4811" t="s">
        <v>41</v>
      </c>
      <c r="C4811" t="s">
        <v>58</v>
      </c>
      <c r="D4811" t="s">
        <v>182</v>
      </c>
      <c r="E4811" t="s">
        <v>52</v>
      </c>
      <c r="F4811" s="1">
        <v>42994</v>
      </c>
      <c r="G4811" s="1">
        <v>43065</v>
      </c>
      <c r="H4811">
        <v>0</v>
      </c>
      <c r="I4811" t="str">
        <f>VLOOKUP(pipeline!D4811,account,2,FALSE)</f>
        <v>entertainment</v>
      </c>
      <c r="J4811">
        <f t="shared" si="3516"/>
        <v>2002</v>
      </c>
      <c r="K4811">
        <f t="shared" si="3517"/>
        <v>349.81</v>
      </c>
      <c r="L4811">
        <f t="shared" si="3518"/>
        <v>315</v>
      </c>
      <c r="M4811" t="str">
        <f t="shared" si="3519"/>
        <v>United States</v>
      </c>
      <c r="N4811">
        <f t="shared" si="3520"/>
        <v>0</v>
      </c>
      <c r="O4811" t="str">
        <f t="shared" si="3521"/>
        <v>GTX</v>
      </c>
      <c r="P4811">
        <f t="shared" si="3513"/>
        <v>1096</v>
      </c>
      <c r="Q4811" t="str">
        <f t="shared" si="3514"/>
        <v>Summer Sewald</v>
      </c>
      <c r="R4811" t="str">
        <f t="shared" si="3515"/>
        <v>West</v>
      </c>
    </row>
    <row r="4812" spans="1:18">
      <c r="A4812" t="s">
        <v>4976</v>
      </c>
      <c r="B4812" t="s">
        <v>32</v>
      </c>
      <c r="C4812" t="s">
        <v>55</v>
      </c>
      <c r="D4812" t="s">
        <v>124</v>
      </c>
      <c r="E4812" t="s">
        <v>52</v>
      </c>
      <c r="F4812" s="1">
        <v>42995</v>
      </c>
      <c r="G4812" s="1">
        <v>43082</v>
      </c>
      <c r="H4812">
        <v>0</v>
      </c>
      <c r="I4812" t="str">
        <f>VLOOKUP(pipeline!D4812,account,2,FALSE)</f>
        <v>entertainment</v>
      </c>
      <c r="J4812">
        <f>VLOOKUP(D4812,account,3,FALSE)</f>
        <v>1989</v>
      </c>
      <c r="K4812">
        <f>VLOOKUP(D4812,account,4,FALSE)</f>
        <v>3838.39</v>
      </c>
      <c r="L4812">
        <f>VLOOKUP(D4812,account,5,FALSE)</f>
        <v>8274</v>
      </c>
      <c r="M4812" t="str">
        <f>VLOOKUP(D4812,account,6,FALSE)</f>
        <v>United States</v>
      </c>
      <c r="N4812">
        <f>VLOOKUP(D4812,accounts,7,FALSE)</f>
        <v>0</v>
      </c>
      <c r="O4812" t="str">
        <f>VLOOKUP(C4812,products,2,FALSE)</f>
        <v>GTX</v>
      </c>
      <c r="P4812">
        <f t="shared" si="3513"/>
        <v>550</v>
      </c>
      <c r="Q4812" t="str">
        <f t="shared" si="3514"/>
        <v>Rocco Neubert</v>
      </c>
      <c r="R4812" t="str">
        <f t="shared" si="3515"/>
        <v>East</v>
      </c>
    </row>
    <row r="4813" spans="1:18">
      <c r="A4813" t="s">
        <v>4977</v>
      </c>
      <c r="B4813" t="s">
        <v>20</v>
      </c>
      <c r="C4813" t="s">
        <v>56</v>
      </c>
      <c r="D4813" t="s">
        <v>297</v>
      </c>
      <c r="E4813" t="s">
        <v>52</v>
      </c>
      <c r="F4813" s="1">
        <v>42995</v>
      </c>
      <c r="G4813" s="1">
        <v>43052</v>
      </c>
      <c r="H4813">
        <v>0</v>
      </c>
      <c r="I4813" t="str">
        <f>VLOOKUP(pipeline!D4813,account,2,FALSE)</f>
        <v>medical</v>
      </c>
      <c r="J4813">
        <f>VLOOKUP(D4813,account,3,FALSE)</f>
        <v>1986</v>
      </c>
      <c r="K4813">
        <f>VLOOKUP(D4813,account,4,FALSE)</f>
        <v>647.18</v>
      </c>
      <c r="L4813">
        <f>VLOOKUP(D4813,account,5,FALSE)</f>
        <v>1185</v>
      </c>
      <c r="M4813" t="str">
        <f>VLOOKUP(D4813,account,6,FALSE)</f>
        <v>Kenya</v>
      </c>
      <c r="N4813">
        <f>VLOOKUP(D4813,accounts,7,FALSE)</f>
        <v>0</v>
      </c>
      <c r="O4813" t="str">
        <f>VLOOKUP(C4813,products,2,FALSE)</f>
        <v>MG</v>
      </c>
      <c r="P4813">
        <f t="shared" si="3513"/>
        <v>55</v>
      </c>
      <c r="Q4813" t="str">
        <f t="shared" si="3514"/>
        <v>Dustin Brinkmann</v>
      </c>
      <c r="R4813" t="str">
        <f t="shared" si="3515"/>
        <v>Central</v>
      </c>
    </row>
    <row r="4814" spans="1:18">
      <c r="A4814" t="s">
        <v>4978</v>
      </c>
      <c r="B4814" t="s">
        <v>7</v>
      </c>
      <c r="C4814" t="s">
        <v>55</v>
      </c>
      <c r="D4814" t="s">
        <v>318</v>
      </c>
      <c r="E4814" t="s">
        <v>50</v>
      </c>
      <c r="F4814" s="1">
        <v>42995</v>
      </c>
      <c r="G4814" s="1">
        <v>43088</v>
      </c>
      <c r="H4814">
        <v>538</v>
      </c>
      <c r="I4814" t="str">
        <f>VLOOKUP(pipeline!D4814,account,2,FALSE)</f>
        <v>retail</v>
      </c>
      <c r="J4814">
        <f>VLOOKUP(D4814,account,3,FALSE)</f>
        <v>2000</v>
      </c>
      <c r="K4814">
        <f>VLOOKUP(D4814,account,4,FALSE)</f>
        <v>167.89</v>
      </c>
      <c r="L4814">
        <f>VLOOKUP(D4814,account,5,FALSE)</f>
        <v>493</v>
      </c>
      <c r="M4814" t="str">
        <f>VLOOKUP(D4814,account,6,FALSE)</f>
        <v>Romania</v>
      </c>
      <c r="N4814">
        <f>VLOOKUP(D4814,accounts,7,FALSE)</f>
        <v>0</v>
      </c>
      <c r="O4814" t="str">
        <f>VLOOKUP(C4814,products,2,FALSE)</f>
        <v>GTX</v>
      </c>
      <c r="P4814">
        <f t="shared" si="3513"/>
        <v>550</v>
      </c>
      <c r="Q4814" t="str">
        <f t="shared" si="3514"/>
        <v>Cara Losch</v>
      </c>
      <c r="R4814" t="str">
        <f t="shared" si="3515"/>
        <v>East</v>
      </c>
    </row>
    <row r="4815" spans="1:18">
      <c r="A4815" t="s">
        <v>4979</v>
      </c>
      <c r="B4815" t="s">
        <v>25</v>
      </c>
      <c r="C4815" t="s">
        <v>59</v>
      </c>
      <c r="D4815" t="s">
        <v>149</v>
      </c>
      <c r="E4815" t="s">
        <v>50</v>
      </c>
      <c r="F4815" s="1">
        <v>42995</v>
      </c>
      <c r="G4815" s="1">
        <v>43067</v>
      </c>
      <c r="H4815">
        <v>5668</v>
      </c>
      <c r="I4815" t="str">
        <f>VLOOKUP(pipeline!D4815,account,2,FALSE)</f>
        <v>technolgy</v>
      </c>
      <c r="J4815">
        <f>VLOOKUP(D4815,account,3,FALSE)</f>
        <v>2005</v>
      </c>
      <c r="K4815">
        <f>VLOOKUP(D4815,account,4,FALSE)</f>
        <v>1520.66</v>
      </c>
      <c r="L4815">
        <f>VLOOKUP(D4815,account,5,FALSE)</f>
        <v>1806</v>
      </c>
      <c r="M4815" t="str">
        <f>VLOOKUP(D4815,account,6,FALSE)</f>
        <v>United States</v>
      </c>
      <c r="N4815">
        <f>VLOOKUP(D4815,accounts,7,FALSE)</f>
        <v>0</v>
      </c>
      <c r="O4815" t="str">
        <f>VLOOKUP(C4815,products,2,FALSE)</f>
        <v>GTX</v>
      </c>
      <c r="P4815">
        <f t="shared" si="3513"/>
        <v>5482</v>
      </c>
      <c r="Q4815" t="str">
        <f t="shared" si="3514"/>
        <v>Melvin Marxen</v>
      </c>
      <c r="R4815" t="str">
        <f t="shared" si="3515"/>
        <v>Central</v>
      </c>
    </row>
    <row r="4816" spans="1:18">
      <c r="A4816" t="s">
        <v>4980</v>
      </c>
      <c r="B4816" t="s">
        <v>37</v>
      </c>
      <c r="C4816" t="s">
        <v>59</v>
      </c>
      <c r="D4816" t="s">
        <v>99</v>
      </c>
      <c r="E4816" t="s">
        <v>52</v>
      </c>
      <c r="F4816" s="1">
        <v>42995</v>
      </c>
      <c r="G4816" s="1">
        <v>43065</v>
      </c>
      <c r="H4816">
        <v>0</v>
      </c>
      <c r="I4816" t="str">
        <f>VLOOKUP(pipeline!D4816,account,2,FALSE)</f>
        <v>marketing</v>
      </c>
      <c r="J4816">
        <f>VLOOKUP(D4816,account,3,FALSE)</f>
        <v>2008</v>
      </c>
      <c r="K4816">
        <f>VLOOKUP(D4816,account,4,FALSE)</f>
        <v>894.37</v>
      </c>
      <c r="L4816">
        <f>VLOOKUP(D4816,account,5,FALSE)</f>
        <v>1593</v>
      </c>
      <c r="M4816" t="str">
        <f>VLOOKUP(D4816,account,6,FALSE)</f>
        <v>Poland</v>
      </c>
      <c r="N4816">
        <f>VLOOKUP(D4816,accounts,7,FALSE)</f>
        <v>0</v>
      </c>
      <c r="O4816" t="str">
        <f>VLOOKUP(C4816,products,2,FALSE)</f>
        <v>GTX</v>
      </c>
      <c r="P4816">
        <f t="shared" si="3513"/>
        <v>5482</v>
      </c>
      <c r="Q4816" t="str">
        <f t="shared" si="3514"/>
        <v>Summer Sewald</v>
      </c>
      <c r="R4816" t="str">
        <f t="shared" si="3515"/>
        <v>West</v>
      </c>
    </row>
    <row r="4817" spans="1:18">
      <c r="A4817" t="s">
        <v>4981</v>
      </c>
      <c r="B4817" t="s">
        <v>39</v>
      </c>
      <c r="C4817" t="s">
        <v>58</v>
      </c>
      <c r="D4817" t="s">
        <v>194</v>
      </c>
      <c r="E4817" t="s">
        <v>50</v>
      </c>
      <c r="F4817" s="1">
        <v>42995</v>
      </c>
      <c r="G4817" s="1">
        <v>43053</v>
      </c>
      <c r="H4817">
        <v>948</v>
      </c>
      <c r="I4817" t="str">
        <f>VLOOKUP(pipeline!D4817,account,2,FALSE)</f>
        <v>medical</v>
      </c>
      <c r="J4817">
        <f t="shared" ref="J4817:J4829" si="3522">VLOOKUP(D4817,account,3,FALSE)</f>
        <v>2004</v>
      </c>
      <c r="K4817">
        <f t="shared" ref="K4817:K4829" si="3523">VLOOKUP(D4817,account,4,FALSE)</f>
        <v>1618.89</v>
      </c>
      <c r="L4817">
        <f t="shared" ref="L4817:L4829" si="3524">VLOOKUP(D4817,account,5,FALSE)</f>
        <v>3889</v>
      </c>
      <c r="M4817" t="str">
        <f t="shared" ref="M4817:M4829" si="3525">VLOOKUP(D4817,account,6,FALSE)</f>
        <v>United States</v>
      </c>
      <c r="N4817">
        <f t="shared" ref="N4817:N4829" si="3526">VLOOKUP(D4817,accounts,7,FALSE)</f>
        <v>0</v>
      </c>
      <c r="O4817" t="str">
        <f t="shared" ref="O4817:O4829" si="3527">VLOOKUP(C4817,products,2,FALSE)</f>
        <v>GTX</v>
      </c>
      <c r="P4817">
        <f t="shared" si="3513"/>
        <v>1096</v>
      </c>
      <c r="Q4817" t="str">
        <f t="shared" si="3514"/>
        <v>Summer Sewald</v>
      </c>
      <c r="R4817" t="str">
        <f t="shared" si="3515"/>
        <v>West</v>
      </c>
    </row>
    <row r="4818" spans="1:18">
      <c r="A4818" t="s">
        <v>4982</v>
      </c>
      <c r="B4818" t="s">
        <v>21</v>
      </c>
      <c r="C4818" t="s">
        <v>55</v>
      </c>
      <c r="D4818" t="s">
        <v>155</v>
      </c>
      <c r="E4818" t="s">
        <v>50</v>
      </c>
      <c r="F4818" s="1">
        <v>42995</v>
      </c>
      <c r="G4818" s="1">
        <v>43058</v>
      </c>
      <c r="H4818">
        <v>487</v>
      </c>
      <c r="I4818" t="str">
        <f>VLOOKUP(pipeline!D4818,account,2,FALSE)</f>
        <v>technolgy</v>
      </c>
      <c r="J4818">
        <f t="shared" si="3522"/>
        <v>1983</v>
      </c>
      <c r="K4818">
        <f t="shared" si="3523"/>
        <v>1008.06</v>
      </c>
      <c r="L4818">
        <f t="shared" si="3524"/>
        <v>1238</v>
      </c>
      <c r="M4818" t="str">
        <f t="shared" si="3525"/>
        <v>United States</v>
      </c>
      <c r="N4818">
        <f t="shared" si="3526"/>
        <v>0</v>
      </c>
      <c r="O4818" t="str">
        <f t="shared" si="3527"/>
        <v>GTX</v>
      </c>
      <c r="P4818">
        <f t="shared" si="3513"/>
        <v>550</v>
      </c>
      <c r="Q4818" t="str">
        <f t="shared" si="3514"/>
        <v>Dustin Brinkmann</v>
      </c>
      <c r="R4818" t="str">
        <f t="shared" si="3515"/>
        <v>Central</v>
      </c>
    </row>
    <row r="4819" spans="1:18">
      <c r="A4819" t="s">
        <v>4983</v>
      </c>
      <c r="B4819" t="s">
        <v>21</v>
      </c>
      <c r="C4819" t="s">
        <v>58</v>
      </c>
      <c r="D4819" t="s">
        <v>241</v>
      </c>
      <c r="E4819" t="s">
        <v>50</v>
      </c>
      <c r="F4819" s="1">
        <v>42995</v>
      </c>
      <c r="G4819" s="1">
        <v>43057</v>
      </c>
      <c r="H4819">
        <v>1072</v>
      </c>
      <c r="I4819" t="str">
        <f>VLOOKUP(pipeline!D4819,account,2,FALSE)</f>
        <v>finance</v>
      </c>
      <c r="J4819">
        <f t="shared" si="3522"/>
        <v>1991</v>
      </c>
      <c r="K4819">
        <f t="shared" si="3523"/>
        <v>2819.5</v>
      </c>
      <c r="L4819">
        <f t="shared" si="3524"/>
        <v>7227</v>
      </c>
      <c r="M4819" t="str">
        <f t="shared" si="3525"/>
        <v>United States</v>
      </c>
      <c r="N4819" t="str">
        <f t="shared" si="3526"/>
        <v>Golddex</v>
      </c>
      <c r="O4819" t="str">
        <f t="shared" si="3527"/>
        <v>GTX</v>
      </c>
      <c r="P4819">
        <f t="shared" si="3513"/>
        <v>1096</v>
      </c>
      <c r="Q4819" t="str">
        <f t="shared" si="3514"/>
        <v>Dustin Brinkmann</v>
      </c>
      <c r="R4819" t="str">
        <f t="shared" si="3515"/>
        <v>Central</v>
      </c>
    </row>
    <row r="4820" spans="1:18">
      <c r="A4820" t="s">
        <v>4984</v>
      </c>
      <c r="B4820" t="s">
        <v>15</v>
      </c>
      <c r="C4820" t="s">
        <v>56</v>
      </c>
      <c r="D4820" t="s">
        <v>273</v>
      </c>
      <c r="E4820" t="s">
        <v>50</v>
      </c>
      <c r="F4820" s="1">
        <v>42995</v>
      </c>
      <c r="G4820" s="1">
        <v>43085</v>
      </c>
      <c r="H4820">
        <v>56</v>
      </c>
      <c r="I4820" t="str">
        <f>VLOOKUP(pipeline!D4820,account,2,FALSE)</f>
        <v>retail</v>
      </c>
      <c r="J4820">
        <f t="shared" si="3522"/>
        <v>1996</v>
      </c>
      <c r="K4820">
        <f t="shared" si="3523"/>
        <v>2214.94</v>
      </c>
      <c r="L4820">
        <f t="shared" si="3524"/>
        <v>5374</v>
      </c>
      <c r="M4820" t="str">
        <f t="shared" si="3525"/>
        <v>United States</v>
      </c>
      <c r="N4820">
        <f t="shared" si="3526"/>
        <v>0</v>
      </c>
      <c r="O4820" t="str">
        <f t="shared" si="3527"/>
        <v>MG</v>
      </c>
      <c r="P4820">
        <f t="shared" si="3513"/>
        <v>55</v>
      </c>
      <c r="Q4820" t="str">
        <f t="shared" si="3514"/>
        <v>Celia Rouche</v>
      </c>
      <c r="R4820" t="str">
        <f t="shared" si="3515"/>
        <v>West</v>
      </c>
    </row>
    <row r="4821" spans="1:18">
      <c r="A4821" t="s">
        <v>4985</v>
      </c>
      <c r="B4821" t="s">
        <v>40</v>
      </c>
      <c r="C4821" t="s">
        <v>57</v>
      </c>
      <c r="D4821" t="s">
        <v>381</v>
      </c>
      <c r="E4821" t="s">
        <v>53</v>
      </c>
      <c r="F4821" s="1">
        <v>42995</v>
      </c>
      <c r="I4821" t="str">
        <f>VLOOKUP(pipeline!D4821,account,2,FALSE)</f>
        <v>marketing</v>
      </c>
      <c r="J4821">
        <f t="shared" si="3522"/>
        <v>1999</v>
      </c>
      <c r="K4821">
        <f t="shared" si="3523"/>
        <v>1197.44</v>
      </c>
      <c r="L4821">
        <f t="shared" si="3524"/>
        <v>2570</v>
      </c>
      <c r="M4821" t="str">
        <f t="shared" si="3525"/>
        <v>United States</v>
      </c>
      <c r="N4821">
        <f t="shared" si="3526"/>
        <v>0</v>
      </c>
      <c r="O4821" t="str">
        <f t="shared" si="3527"/>
        <v>MG</v>
      </c>
      <c r="P4821">
        <f t="shared" si="3513"/>
        <v>3393</v>
      </c>
      <c r="Q4821" t="str">
        <f t="shared" si="3514"/>
        <v>Summer Sewald</v>
      </c>
      <c r="R4821" t="str">
        <f t="shared" si="3515"/>
        <v>West</v>
      </c>
    </row>
    <row r="4822" spans="1:18">
      <c r="A4822" t="s">
        <v>4986</v>
      </c>
      <c r="B4822" t="s">
        <v>35</v>
      </c>
      <c r="C4822" t="s">
        <v>55</v>
      </c>
      <c r="D4822" t="s">
        <v>214</v>
      </c>
      <c r="E4822" t="s">
        <v>52</v>
      </c>
      <c r="F4822" s="1">
        <v>42995</v>
      </c>
      <c r="G4822" s="1">
        <v>43066</v>
      </c>
      <c r="H4822">
        <v>0</v>
      </c>
      <c r="I4822" t="str">
        <f>VLOOKUP(pipeline!D4822,account,2,FALSE)</f>
        <v>medical</v>
      </c>
      <c r="J4822">
        <f t="shared" si="3522"/>
        <v>1999</v>
      </c>
      <c r="K4822">
        <f t="shared" si="3523"/>
        <v>251.41</v>
      </c>
      <c r="L4822">
        <f t="shared" si="3524"/>
        <v>495</v>
      </c>
      <c r="M4822" t="str">
        <f t="shared" si="3525"/>
        <v>United States</v>
      </c>
      <c r="N4822">
        <f t="shared" si="3526"/>
        <v>0</v>
      </c>
      <c r="O4822" t="str">
        <f t="shared" si="3527"/>
        <v>GTX</v>
      </c>
      <c r="P4822">
        <f t="shared" si="3513"/>
        <v>550</v>
      </c>
      <c r="Q4822" t="str">
        <f t="shared" si="3514"/>
        <v>Rocco Neubert</v>
      </c>
      <c r="R4822" t="str">
        <f t="shared" si="3515"/>
        <v>East</v>
      </c>
    </row>
    <row r="4823" spans="1:18">
      <c r="A4823" t="s">
        <v>4987</v>
      </c>
      <c r="B4823" t="s">
        <v>35</v>
      </c>
      <c r="C4823" t="s">
        <v>58</v>
      </c>
      <c r="D4823" t="s">
        <v>248</v>
      </c>
      <c r="E4823" t="s">
        <v>52</v>
      </c>
      <c r="F4823" s="1">
        <v>42995</v>
      </c>
      <c r="G4823" s="1">
        <v>43090</v>
      </c>
      <c r="H4823">
        <v>0</v>
      </c>
      <c r="I4823" t="str">
        <f>VLOOKUP(pipeline!D4823,account,2,FALSE)</f>
        <v>telecommunications</v>
      </c>
      <c r="J4823">
        <f t="shared" si="3522"/>
        <v>1994</v>
      </c>
      <c r="K4823">
        <f t="shared" si="3523"/>
        <v>6395.05</v>
      </c>
      <c r="L4823">
        <f t="shared" si="3524"/>
        <v>20275</v>
      </c>
      <c r="M4823" t="str">
        <f t="shared" si="3525"/>
        <v>United States</v>
      </c>
      <c r="N4823">
        <f t="shared" si="3526"/>
        <v>0</v>
      </c>
      <c r="O4823" t="str">
        <f t="shared" si="3527"/>
        <v>GTX</v>
      </c>
      <c r="P4823">
        <f t="shared" si="3513"/>
        <v>1096</v>
      </c>
      <c r="Q4823" t="str">
        <f t="shared" si="3514"/>
        <v>Rocco Neubert</v>
      </c>
      <c r="R4823" t="str">
        <f t="shared" si="3515"/>
        <v>East</v>
      </c>
    </row>
    <row r="4824" spans="1:18">
      <c r="A4824" t="s">
        <v>4988</v>
      </c>
      <c r="B4824" t="s">
        <v>35</v>
      </c>
      <c r="C4824" t="s">
        <v>59</v>
      </c>
      <c r="D4824" t="s">
        <v>214</v>
      </c>
      <c r="E4824" t="s">
        <v>52</v>
      </c>
      <c r="F4824" s="1">
        <v>42995</v>
      </c>
      <c r="G4824" s="1">
        <v>43051</v>
      </c>
      <c r="H4824">
        <v>0</v>
      </c>
      <c r="I4824" t="str">
        <f>VLOOKUP(pipeline!D4824,account,2,FALSE)</f>
        <v>medical</v>
      </c>
      <c r="J4824">
        <f t="shared" si="3522"/>
        <v>1999</v>
      </c>
      <c r="K4824">
        <f t="shared" si="3523"/>
        <v>251.41</v>
      </c>
      <c r="L4824">
        <f t="shared" si="3524"/>
        <v>495</v>
      </c>
      <c r="M4824" t="str">
        <f t="shared" si="3525"/>
        <v>United States</v>
      </c>
      <c r="N4824">
        <f t="shared" si="3526"/>
        <v>0</v>
      </c>
      <c r="O4824" t="str">
        <f t="shared" si="3527"/>
        <v>GTX</v>
      </c>
      <c r="P4824">
        <f t="shared" si="3513"/>
        <v>5482</v>
      </c>
      <c r="Q4824" t="str">
        <f t="shared" si="3514"/>
        <v>Rocco Neubert</v>
      </c>
      <c r="R4824" t="str">
        <f t="shared" si="3515"/>
        <v>East</v>
      </c>
    </row>
    <row r="4825" spans="1:18">
      <c r="A4825" t="s">
        <v>4989</v>
      </c>
      <c r="B4825" t="s">
        <v>16</v>
      </c>
      <c r="C4825" t="s">
        <v>56</v>
      </c>
      <c r="D4825" t="s">
        <v>210</v>
      </c>
      <c r="E4825" t="s">
        <v>50</v>
      </c>
      <c r="F4825" s="1">
        <v>42995</v>
      </c>
      <c r="G4825" s="1">
        <v>43071</v>
      </c>
      <c r="H4825">
        <v>49</v>
      </c>
      <c r="I4825" t="str">
        <f>VLOOKUP(pipeline!D4825,account,2,FALSE)</f>
        <v>technolgy</v>
      </c>
      <c r="J4825">
        <f t="shared" si="3522"/>
        <v>1980</v>
      </c>
      <c r="K4825">
        <f t="shared" si="3523"/>
        <v>7708.38</v>
      </c>
      <c r="L4825">
        <f t="shared" si="3524"/>
        <v>13756</v>
      </c>
      <c r="M4825" t="str">
        <f t="shared" si="3525"/>
        <v>United States</v>
      </c>
      <c r="N4825">
        <f t="shared" si="3526"/>
        <v>0</v>
      </c>
      <c r="O4825" t="str">
        <f t="shared" si="3527"/>
        <v>MG</v>
      </c>
      <c r="P4825">
        <f t="shared" si="3513"/>
        <v>55</v>
      </c>
      <c r="Q4825" t="str">
        <f t="shared" si="3514"/>
        <v>Celia Rouche</v>
      </c>
      <c r="R4825" t="str">
        <f t="shared" si="3515"/>
        <v>West</v>
      </c>
    </row>
    <row r="4826" spans="1:18">
      <c r="A4826" t="s">
        <v>4990</v>
      </c>
      <c r="B4826" t="s">
        <v>25</v>
      </c>
      <c r="C4826" t="s">
        <v>55</v>
      </c>
      <c r="D4826" t="s">
        <v>141</v>
      </c>
      <c r="E4826" t="s">
        <v>52</v>
      </c>
      <c r="F4826" s="1">
        <v>42996</v>
      </c>
      <c r="G4826" s="1">
        <v>43002</v>
      </c>
      <c r="H4826">
        <v>0</v>
      </c>
      <c r="I4826" t="str">
        <f>VLOOKUP(pipeline!D4826,account,2,FALSE)</f>
        <v>telecommunications</v>
      </c>
      <c r="J4826">
        <f t="shared" si="3522"/>
        <v>2007</v>
      </c>
      <c r="K4826">
        <f t="shared" si="3523"/>
        <v>86.68</v>
      </c>
      <c r="L4826">
        <f t="shared" si="3524"/>
        <v>187</v>
      </c>
      <c r="M4826" t="str">
        <f t="shared" si="3525"/>
        <v>United States</v>
      </c>
      <c r="N4826" t="str">
        <f t="shared" si="3526"/>
        <v>Sonron</v>
      </c>
      <c r="O4826" t="str">
        <f t="shared" si="3527"/>
        <v>GTX</v>
      </c>
      <c r="P4826">
        <f t="shared" si="3513"/>
        <v>550</v>
      </c>
      <c r="Q4826" t="str">
        <f t="shared" si="3514"/>
        <v>Melvin Marxen</v>
      </c>
      <c r="R4826" t="str">
        <f t="shared" si="3515"/>
        <v>Central</v>
      </c>
    </row>
    <row r="4827" spans="1:18">
      <c r="A4827" t="s">
        <v>4991</v>
      </c>
      <c r="B4827" t="s">
        <v>34</v>
      </c>
      <c r="C4827" t="s">
        <v>59</v>
      </c>
      <c r="D4827" t="s">
        <v>138</v>
      </c>
      <c r="E4827" t="s">
        <v>52</v>
      </c>
      <c r="F4827" s="1">
        <v>42996</v>
      </c>
      <c r="G4827" s="1">
        <v>43006</v>
      </c>
      <c r="H4827">
        <v>0</v>
      </c>
      <c r="I4827" t="str">
        <f>VLOOKUP(pipeline!D4827,account,2,FALSE)</f>
        <v>marketing</v>
      </c>
      <c r="J4827">
        <f t="shared" si="3522"/>
        <v>1984</v>
      </c>
      <c r="K4827">
        <f t="shared" si="3523"/>
        <v>3027.46</v>
      </c>
      <c r="L4827">
        <f t="shared" si="3524"/>
        <v>9516</v>
      </c>
      <c r="M4827" t="str">
        <f t="shared" si="3525"/>
        <v>Jordan</v>
      </c>
      <c r="N4827">
        <f t="shared" si="3526"/>
        <v>0</v>
      </c>
      <c r="O4827" t="str">
        <f t="shared" si="3527"/>
        <v>GTX</v>
      </c>
      <c r="P4827">
        <f t="shared" si="3513"/>
        <v>5482</v>
      </c>
      <c r="Q4827" t="str">
        <f t="shared" si="3514"/>
        <v>Rocco Neubert</v>
      </c>
      <c r="R4827" t="str">
        <f t="shared" si="3515"/>
        <v>East</v>
      </c>
    </row>
    <row r="4828" spans="1:18">
      <c r="A4828" t="s">
        <v>4992</v>
      </c>
      <c r="B4828" t="s">
        <v>34</v>
      </c>
      <c r="C4828" t="s">
        <v>59</v>
      </c>
      <c r="D4828" t="s">
        <v>124</v>
      </c>
      <c r="E4828" t="s">
        <v>52</v>
      </c>
      <c r="F4828" s="1">
        <v>42996</v>
      </c>
      <c r="G4828" s="1">
        <v>43065</v>
      </c>
      <c r="H4828">
        <v>0</v>
      </c>
      <c r="I4828" t="str">
        <f>VLOOKUP(pipeline!D4828,account,2,FALSE)</f>
        <v>entertainment</v>
      </c>
      <c r="J4828">
        <f t="shared" si="3522"/>
        <v>1989</v>
      </c>
      <c r="K4828">
        <f t="shared" si="3523"/>
        <v>3838.39</v>
      </c>
      <c r="L4828">
        <f t="shared" si="3524"/>
        <v>8274</v>
      </c>
      <c r="M4828" t="str">
        <f t="shared" si="3525"/>
        <v>United States</v>
      </c>
      <c r="N4828">
        <f t="shared" si="3526"/>
        <v>0</v>
      </c>
      <c r="O4828" t="str">
        <f t="shared" si="3527"/>
        <v>GTX</v>
      </c>
      <c r="P4828">
        <f t="shared" si="3513"/>
        <v>5482</v>
      </c>
      <c r="Q4828" t="str">
        <f t="shared" si="3514"/>
        <v>Rocco Neubert</v>
      </c>
      <c r="R4828" t="str">
        <f t="shared" si="3515"/>
        <v>East</v>
      </c>
    </row>
    <row r="4829" spans="1:18">
      <c r="A4829" t="s">
        <v>4993</v>
      </c>
      <c r="B4829" t="s">
        <v>14</v>
      </c>
      <c r="C4829" t="s">
        <v>57</v>
      </c>
      <c r="D4829" t="s">
        <v>205</v>
      </c>
      <c r="E4829" t="s">
        <v>50</v>
      </c>
      <c r="F4829" s="1">
        <v>42996</v>
      </c>
      <c r="G4829" s="1">
        <v>43071</v>
      </c>
      <c r="H4829">
        <v>2918</v>
      </c>
      <c r="I4829" t="str">
        <f>VLOOKUP(pipeline!D4829,account,2,FALSE)</f>
        <v>telecommunications</v>
      </c>
      <c r="J4829">
        <f t="shared" si="3522"/>
        <v>1995</v>
      </c>
      <c r="K4829">
        <f t="shared" si="3523"/>
        <v>1825.82</v>
      </c>
      <c r="L4829">
        <f t="shared" si="3524"/>
        <v>5595</v>
      </c>
      <c r="M4829" t="str">
        <f t="shared" si="3525"/>
        <v>United States</v>
      </c>
      <c r="N4829" t="str">
        <f t="shared" si="3526"/>
        <v>Sonron</v>
      </c>
      <c r="O4829" t="str">
        <f t="shared" si="3527"/>
        <v>MG</v>
      </c>
      <c r="P4829">
        <f t="shared" si="3513"/>
        <v>3393</v>
      </c>
      <c r="Q4829" t="str">
        <f t="shared" si="3514"/>
        <v>Celia Rouche</v>
      </c>
      <c r="R4829" t="str">
        <f t="shared" si="3515"/>
        <v>West</v>
      </c>
    </row>
    <row r="4830" spans="1:18">
      <c r="A4830" t="s">
        <v>4994</v>
      </c>
      <c r="B4830" t="s">
        <v>27</v>
      </c>
      <c r="C4830" t="s">
        <v>58</v>
      </c>
      <c r="D4830" t="s">
        <v>241</v>
      </c>
      <c r="E4830" t="s">
        <v>52</v>
      </c>
      <c r="F4830" s="1">
        <v>42996</v>
      </c>
      <c r="G4830" s="1">
        <v>43074</v>
      </c>
      <c r="H4830">
        <v>0</v>
      </c>
      <c r="I4830" t="str">
        <f>VLOOKUP(pipeline!D4830,account,2,FALSE)</f>
        <v>finance</v>
      </c>
      <c r="J4830">
        <f t="shared" ref="J4830:J4835" si="3528">VLOOKUP(D4830,account,3,FALSE)</f>
        <v>1991</v>
      </c>
      <c r="K4830">
        <f t="shared" ref="K4830:K4835" si="3529">VLOOKUP(D4830,account,4,FALSE)</f>
        <v>2819.5</v>
      </c>
      <c r="L4830">
        <f t="shared" ref="L4830:L4835" si="3530">VLOOKUP(D4830,account,5,FALSE)</f>
        <v>7227</v>
      </c>
      <c r="M4830" t="str">
        <f t="shared" ref="M4830:M4835" si="3531">VLOOKUP(D4830,account,6,FALSE)</f>
        <v>United States</v>
      </c>
      <c r="N4830" t="str">
        <f t="shared" ref="N4830:N4835" si="3532">VLOOKUP(D4830,accounts,7,FALSE)</f>
        <v>Golddex</v>
      </c>
      <c r="O4830" t="str">
        <f t="shared" ref="O4830:O4835" si="3533">VLOOKUP(C4830,products,2,FALSE)</f>
        <v>GTX</v>
      </c>
      <c r="P4830">
        <f t="shared" si="3513"/>
        <v>1096</v>
      </c>
      <c r="Q4830" t="str">
        <f t="shared" si="3514"/>
        <v>Melvin Marxen</v>
      </c>
      <c r="R4830" t="str">
        <f t="shared" si="3515"/>
        <v>Central</v>
      </c>
    </row>
    <row r="4831" spans="1:18">
      <c r="A4831" t="s">
        <v>4995</v>
      </c>
      <c r="B4831" t="s">
        <v>38</v>
      </c>
      <c r="C4831" t="s">
        <v>55</v>
      </c>
      <c r="D4831" t="s">
        <v>87</v>
      </c>
      <c r="E4831" t="s">
        <v>50</v>
      </c>
      <c r="F4831" s="1">
        <v>42996</v>
      </c>
      <c r="G4831" s="1">
        <v>43061</v>
      </c>
      <c r="H4831">
        <v>531</v>
      </c>
      <c r="I4831" t="str">
        <f>VLOOKUP(pipeline!D4831,account,2,FALSE)</f>
        <v>services</v>
      </c>
      <c r="J4831">
        <f t="shared" si="3528"/>
        <v>1982</v>
      </c>
      <c r="K4831">
        <f t="shared" si="3529"/>
        <v>792.46</v>
      </c>
      <c r="L4831">
        <f t="shared" si="3530"/>
        <v>1299</v>
      </c>
      <c r="M4831" t="str">
        <f t="shared" si="3531"/>
        <v>United States</v>
      </c>
      <c r="N4831">
        <f t="shared" si="3532"/>
        <v>0</v>
      </c>
      <c r="O4831" t="str">
        <f t="shared" si="3533"/>
        <v>GTX</v>
      </c>
      <c r="P4831">
        <f t="shared" si="3513"/>
        <v>550</v>
      </c>
      <c r="Q4831" t="str">
        <f t="shared" si="3514"/>
        <v>Summer Sewald</v>
      </c>
      <c r="R4831" t="str">
        <f t="shared" si="3515"/>
        <v>West</v>
      </c>
    </row>
    <row r="4832" spans="1:18">
      <c r="A4832" t="s">
        <v>4996</v>
      </c>
      <c r="B4832" t="s">
        <v>39</v>
      </c>
      <c r="C4832" t="s">
        <v>59</v>
      </c>
      <c r="D4832" t="s">
        <v>273</v>
      </c>
      <c r="E4832" t="s">
        <v>52</v>
      </c>
      <c r="F4832" s="1">
        <v>42996</v>
      </c>
      <c r="G4832" s="1">
        <v>43060</v>
      </c>
      <c r="H4832">
        <v>0</v>
      </c>
      <c r="I4832" t="str">
        <f>VLOOKUP(pipeline!D4832,account,2,FALSE)</f>
        <v>retail</v>
      </c>
      <c r="J4832">
        <f t="shared" si="3528"/>
        <v>1996</v>
      </c>
      <c r="K4832">
        <f t="shared" si="3529"/>
        <v>2214.94</v>
      </c>
      <c r="L4832">
        <f t="shared" si="3530"/>
        <v>5374</v>
      </c>
      <c r="M4832" t="str">
        <f t="shared" si="3531"/>
        <v>United States</v>
      </c>
      <c r="N4832">
        <f t="shared" si="3532"/>
        <v>0</v>
      </c>
      <c r="O4832" t="str">
        <f t="shared" si="3533"/>
        <v>GTX</v>
      </c>
      <c r="P4832">
        <f t="shared" si="3513"/>
        <v>5482</v>
      </c>
      <c r="Q4832" t="str">
        <f t="shared" si="3514"/>
        <v>Summer Sewald</v>
      </c>
      <c r="R4832" t="str">
        <f t="shared" si="3515"/>
        <v>West</v>
      </c>
    </row>
    <row r="4833" spans="1:18">
      <c r="A4833" t="s">
        <v>4997</v>
      </c>
      <c r="B4833" t="s">
        <v>39</v>
      </c>
      <c r="C4833" t="s">
        <v>55</v>
      </c>
      <c r="D4833" t="s">
        <v>273</v>
      </c>
      <c r="E4833" t="s">
        <v>50</v>
      </c>
      <c r="F4833" s="1">
        <v>42996</v>
      </c>
      <c r="G4833" s="1">
        <v>43069</v>
      </c>
      <c r="H4833">
        <v>526</v>
      </c>
      <c r="I4833" t="str">
        <f>VLOOKUP(pipeline!D4833,account,2,FALSE)</f>
        <v>retail</v>
      </c>
      <c r="J4833">
        <f t="shared" si="3528"/>
        <v>1996</v>
      </c>
      <c r="K4833">
        <f t="shared" si="3529"/>
        <v>2214.94</v>
      </c>
      <c r="L4833">
        <f t="shared" si="3530"/>
        <v>5374</v>
      </c>
      <c r="M4833" t="str">
        <f t="shared" si="3531"/>
        <v>United States</v>
      </c>
      <c r="N4833">
        <f t="shared" si="3532"/>
        <v>0</v>
      </c>
      <c r="O4833" t="str">
        <f t="shared" si="3533"/>
        <v>GTX</v>
      </c>
      <c r="P4833">
        <f t="shared" si="3513"/>
        <v>550</v>
      </c>
      <c r="Q4833" t="str">
        <f t="shared" si="3514"/>
        <v>Summer Sewald</v>
      </c>
      <c r="R4833" t="str">
        <f t="shared" si="3515"/>
        <v>West</v>
      </c>
    </row>
    <row r="4834" spans="1:18">
      <c r="A4834" t="s">
        <v>4998</v>
      </c>
      <c r="B4834" t="s">
        <v>21</v>
      </c>
      <c r="C4834" t="s">
        <v>55</v>
      </c>
      <c r="D4834" t="s">
        <v>89</v>
      </c>
      <c r="E4834" t="s">
        <v>52</v>
      </c>
      <c r="F4834" s="1">
        <v>42996</v>
      </c>
      <c r="G4834" s="1">
        <v>43050</v>
      </c>
      <c r="H4834">
        <v>0</v>
      </c>
      <c r="I4834" t="str">
        <f>VLOOKUP(pipeline!D4834,account,2,FALSE)</f>
        <v>medical</v>
      </c>
      <c r="J4834">
        <f t="shared" si="3528"/>
        <v>1992</v>
      </c>
      <c r="K4834">
        <f t="shared" si="3529"/>
        <v>3922.42</v>
      </c>
      <c r="L4834">
        <f t="shared" si="3530"/>
        <v>6837</v>
      </c>
      <c r="M4834" t="str">
        <f t="shared" si="3531"/>
        <v>United States</v>
      </c>
      <c r="N4834">
        <f t="shared" si="3532"/>
        <v>0</v>
      </c>
      <c r="O4834" t="str">
        <f t="shared" si="3533"/>
        <v>GTX</v>
      </c>
      <c r="P4834">
        <f t="shared" si="3513"/>
        <v>550</v>
      </c>
      <c r="Q4834" t="str">
        <f t="shared" si="3514"/>
        <v>Dustin Brinkmann</v>
      </c>
      <c r="R4834" t="str">
        <f t="shared" si="3515"/>
        <v>Central</v>
      </c>
    </row>
    <row r="4835" spans="1:18">
      <c r="A4835" t="s">
        <v>4999</v>
      </c>
      <c r="B4835" t="s">
        <v>21</v>
      </c>
      <c r="C4835" t="s">
        <v>55</v>
      </c>
      <c r="D4835" t="s">
        <v>145</v>
      </c>
      <c r="E4835" t="s">
        <v>50</v>
      </c>
      <c r="F4835" s="1">
        <v>42996</v>
      </c>
      <c r="G4835" s="1">
        <v>43056</v>
      </c>
      <c r="H4835">
        <v>485</v>
      </c>
      <c r="I4835" t="str">
        <f>VLOOKUP(pipeline!D4835,account,2,FALSE)</f>
        <v>marketing</v>
      </c>
      <c r="J4835">
        <f t="shared" si="3528"/>
        <v>1985</v>
      </c>
      <c r="K4835">
        <f t="shared" si="3529"/>
        <v>375.43</v>
      </c>
      <c r="L4835">
        <f t="shared" si="3530"/>
        <v>1190</v>
      </c>
      <c r="M4835" t="str">
        <f t="shared" si="3531"/>
        <v>United States</v>
      </c>
      <c r="N4835">
        <f t="shared" si="3532"/>
        <v>0</v>
      </c>
      <c r="O4835" t="str">
        <f t="shared" si="3533"/>
        <v>GTX</v>
      </c>
      <c r="P4835">
        <f t="shared" si="3513"/>
        <v>550</v>
      </c>
      <c r="Q4835" t="str">
        <f t="shared" si="3514"/>
        <v>Dustin Brinkmann</v>
      </c>
      <c r="R4835" t="str">
        <f t="shared" si="3515"/>
        <v>Central</v>
      </c>
    </row>
    <row r="4836" spans="1:18">
      <c r="A4836" t="s">
        <v>5000</v>
      </c>
      <c r="B4836" t="s">
        <v>22</v>
      </c>
      <c r="C4836" t="s">
        <v>55</v>
      </c>
      <c r="D4836" t="s">
        <v>155</v>
      </c>
      <c r="E4836" t="s">
        <v>50</v>
      </c>
      <c r="F4836" s="1">
        <v>42996</v>
      </c>
      <c r="G4836" s="1">
        <v>43094</v>
      </c>
      <c r="H4836">
        <v>520</v>
      </c>
      <c r="I4836" t="str">
        <f>VLOOKUP(pipeline!D4836,account,2,FALSE)</f>
        <v>technolgy</v>
      </c>
      <c r="J4836">
        <f t="shared" ref="J4836:J4844" si="3534">VLOOKUP(D4836,account,3,FALSE)</f>
        <v>1983</v>
      </c>
      <c r="K4836">
        <f t="shared" ref="K4836:K4844" si="3535">VLOOKUP(D4836,account,4,FALSE)</f>
        <v>1008.06</v>
      </c>
      <c r="L4836">
        <f t="shared" ref="L4836:L4844" si="3536">VLOOKUP(D4836,account,5,FALSE)</f>
        <v>1238</v>
      </c>
      <c r="M4836" t="str">
        <f t="shared" ref="M4836:M4844" si="3537">VLOOKUP(D4836,account,6,FALSE)</f>
        <v>United States</v>
      </c>
      <c r="N4836">
        <f t="shared" ref="N4836:N4844" si="3538">VLOOKUP(D4836,accounts,7,FALSE)</f>
        <v>0</v>
      </c>
      <c r="O4836" t="str">
        <f t="shared" ref="O4836:O4844" si="3539">VLOOKUP(C4836,products,2,FALSE)</f>
        <v>GTX</v>
      </c>
      <c r="P4836">
        <f t="shared" si="3513"/>
        <v>550</v>
      </c>
      <c r="Q4836" t="str">
        <f t="shared" si="3514"/>
        <v>Dustin Brinkmann</v>
      </c>
      <c r="R4836" t="str">
        <f t="shared" si="3515"/>
        <v>Central</v>
      </c>
    </row>
    <row r="4837" spans="1:18">
      <c r="A4837" t="s">
        <v>5001</v>
      </c>
      <c r="B4837" t="s">
        <v>29</v>
      </c>
      <c r="C4837" t="s">
        <v>58</v>
      </c>
      <c r="D4837" t="s">
        <v>208</v>
      </c>
      <c r="E4837" t="s">
        <v>50</v>
      </c>
      <c r="F4837" s="1">
        <v>42996</v>
      </c>
      <c r="G4837" s="1">
        <v>43092</v>
      </c>
      <c r="H4837">
        <v>1020</v>
      </c>
      <c r="I4837" t="str">
        <f>VLOOKUP(pipeline!D4837,account,2,FALSE)</f>
        <v>software</v>
      </c>
      <c r="J4837">
        <f t="shared" si="3534"/>
        <v>1982</v>
      </c>
      <c r="K4837">
        <f t="shared" si="3535"/>
        <v>4618</v>
      </c>
      <c r="L4837">
        <f t="shared" si="3536"/>
        <v>10083</v>
      </c>
      <c r="M4837" t="str">
        <f t="shared" si="3537"/>
        <v>United States</v>
      </c>
      <c r="N4837">
        <f t="shared" si="3538"/>
        <v>0</v>
      </c>
      <c r="O4837" t="str">
        <f t="shared" si="3539"/>
        <v>GTX</v>
      </c>
      <c r="P4837">
        <f t="shared" si="3513"/>
        <v>1096</v>
      </c>
      <c r="Q4837" t="str">
        <f t="shared" si="3514"/>
        <v>Melvin Marxen</v>
      </c>
      <c r="R4837" t="str">
        <f t="shared" si="3515"/>
        <v>Central</v>
      </c>
    </row>
    <row r="4838" spans="1:18">
      <c r="A4838" t="s">
        <v>5002</v>
      </c>
      <c r="B4838" t="s">
        <v>35</v>
      </c>
      <c r="C4838" t="s">
        <v>58</v>
      </c>
      <c r="D4838" t="s">
        <v>138</v>
      </c>
      <c r="E4838" t="s">
        <v>52</v>
      </c>
      <c r="F4838" s="1">
        <v>42996</v>
      </c>
      <c r="G4838" s="1">
        <v>43073</v>
      </c>
      <c r="H4838">
        <v>0</v>
      </c>
      <c r="I4838" t="str">
        <f>VLOOKUP(pipeline!D4838,account,2,FALSE)</f>
        <v>marketing</v>
      </c>
      <c r="J4838">
        <f t="shared" si="3534"/>
        <v>1984</v>
      </c>
      <c r="K4838">
        <f t="shared" si="3535"/>
        <v>3027.46</v>
      </c>
      <c r="L4838">
        <f t="shared" si="3536"/>
        <v>9516</v>
      </c>
      <c r="M4838" t="str">
        <f t="shared" si="3537"/>
        <v>Jordan</v>
      </c>
      <c r="N4838">
        <f t="shared" si="3538"/>
        <v>0</v>
      </c>
      <c r="O4838" t="str">
        <f t="shared" si="3539"/>
        <v>GTX</v>
      </c>
      <c r="P4838">
        <f t="shared" si="3513"/>
        <v>1096</v>
      </c>
      <c r="Q4838" t="str">
        <f t="shared" si="3514"/>
        <v>Rocco Neubert</v>
      </c>
      <c r="R4838" t="str">
        <f t="shared" si="3515"/>
        <v>East</v>
      </c>
    </row>
    <row r="4839" spans="1:18">
      <c r="A4839" t="s">
        <v>5003</v>
      </c>
      <c r="B4839" t="s">
        <v>35</v>
      </c>
      <c r="C4839" t="s">
        <v>57</v>
      </c>
      <c r="D4839" t="s">
        <v>277</v>
      </c>
      <c r="E4839" t="s">
        <v>52</v>
      </c>
      <c r="F4839" s="1">
        <v>42996</v>
      </c>
      <c r="G4839" s="1">
        <v>43089</v>
      </c>
      <c r="H4839">
        <v>0</v>
      </c>
      <c r="I4839" t="str">
        <f>VLOOKUP(pipeline!D4839,account,2,FALSE)</f>
        <v>retail</v>
      </c>
      <c r="J4839">
        <f t="shared" si="3534"/>
        <v>2005</v>
      </c>
      <c r="K4839">
        <f t="shared" si="3535"/>
        <v>2261.05</v>
      </c>
      <c r="L4839">
        <f t="shared" si="3536"/>
        <v>3851</v>
      </c>
      <c r="M4839" t="str">
        <f t="shared" si="3537"/>
        <v>United States</v>
      </c>
      <c r="N4839">
        <f t="shared" si="3538"/>
        <v>0</v>
      </c>
      <c r="O4839" t="str">
        <f t="shared" si="3539"/>
        <v>MG</v>
      </c>
      <c r="P4839">
        <f t="shared" si="3513"/>
        <v>3393</v>
      </c>
      <c r="Q4839" t="str">
        <f t="shared" si="3514"/>
        <v>Rocco Neubert</v>
      </c>
      <c r="R4839" t="str">
        <f t="shared" si="3515"/>
        <v>East</v>
      </c>
    </row>
    <row r="4840" spans="1:18">
      <c r="A4840" t="s">
        <v>5004</v>
      </c>
      <c r="B4840" t="s">
        <v>17</v>
      </c>
      <c r="C4840" t="s">
        <v>55</v>
      </c>
      <c r="D4840" t="s">
        <v>303</v>
      </c>
      <c r="E4840" t="s">
        <v>52</v>
      </c>
      <c r="F4840" s="1">
        <v>42996</v>
      </c>
      <c r="G4840" s="1">
        <v>43044</v>
      </c>
      <c r="H4840">
        <v>0</v>
      </c>
      <c r="I4840" t="str">
        <f>VLOOKUP(pipeline!D4840,account,2,FALSE)</f>
        <v>software</v>
      </c>
      <c r="J4840">
        <f t="shared" si="3534"/>
        <v>2013</v>
      </c>
      <c r="K4840">
        <f t="shared" si="3535"/>
        <v>98.79</v>
      </c>
      <c r="L4840">
        <f t="shared" si="3536"/>
        <v>96</v>
      </c>
      <c r="M4840" t="str">
        <f t="shared" si="3537"/>
        <v>United States</v>
      </c>
      <c r="N4840" t="str">
        <f t="shared" si="3538"/>
        <v>Bubba Gump</v>
      </c>
      <c r="O4840" t="str">
        <f t="shared" si="3539"/>
        <v>GTX</v>
      </c>
      <c r="P4840">
        <f t="shared" si="3513"/>
        <v>550</v>
      </c>
      <c r="Q4840" t="str">
        <f t="shared" si="3514"/>
        <v>Celia Rouche</v>
      </c>
      <c r="R4840" t="str">
        <f t="shared" si="3515"/>
        <v>West</v>
      </c>
    </row>
    <row r="4841" spans="1:18">
      <c r="A4841" t="s">
        <v>5005</v>
      </c>
      <c r="B4841" t="s">
        <v>41</v>
      </c>
      <c r="C4841" t="s">
        <v>59</v>
      </c>
      <c r="D4841" t="s">
        <v>248</v>
      </c>
      <c r="E4841" t="s">
        <v>53</v>
      </c>
      <c r="F4841" s="1">
        <v>42996</v>
      </c>
      <c r="I4841" t="str">
        <f>VLOOKUP(pipeline!D4841,account,2,FALSE)</f>
        <v>telecommunications</v>
      </c>
      <c r="J4841">
        <f t="shared" si="3534"/>
        <v>1994</v>
      </c>
      <c r="K4841">
        <f t="shared" si="3535"/>
        <v>6395.05</v>
      </c>
      <c r="L4841">
        <f t="shared" si="3536"/>
        <v>20275</v>
      </c>
      <c r="M4841" t="str">
        <f t="shared" si="3537"/>
        <v>United States</v>
      </c>
      <c r="N4841">
        <f t="shared" si="3538"/>
        <v>0</v>
      </c>
      <c r="O4841" t="str">
        <f t="shared" si="3539"/>
        <v>GTX</v>
      </c>
      <c r="P4841">
        <f t="shared" si="3513"/>
        <v>5482</v>
      </c>
      <c r="Q4841" t="str">
        <f t="shared" si="3514"/>
        <v>Summer Sewald</v>
      </c>
      <c r="R4841" t="str">
        <f t="shared" si="3515"/>
        <v>West</v>
      </c>
    </row>
    <row r="4842" spans="1:18">
      <c r="A4842" t="s">
        <v>5006</v>
      </c>
      <c r="B4842" t="s">
        <v>41</v>
      </c>
      <c r="C4842" t="s">
        <v>56</v>
      </c>
      <c r="D4842" t="s">
        <v>184</v>
      </c>
      <c r="E4842" t="s">
        <v>53</v>
      </c>
      <c r="F4842" s="1">
        <v>42996</v>
      </c>
      <c r="I4842" t="str">
        <f>VLOOKUP(pipeline!D4842,account,2,FALSE)</f>
        <v>retail</v>
      </c>
      <c r="J4842">
        <f t="shared" si="3534"/>
        <v>1995</v>
      </c>
      <c r="K4842">
        <f t="shared" si="3535"/>
        <v>332.43</v>
      </c>
      <c r="L4842">
        <f t="shared" si="3536"/>
        <v>799</v>
      </c>
      <c r="M4842" t="str">
        <f t="shared" si="3537"/>
        <v>United States</v>
      </c>
      <c r="N4842">
        <f t="shared" si="3538"/>
        <v>0</v>
      </c>
      <c r="O4842" t="str">
        <f t="shared" si="3539"/>
        <v>MG</v>
      </c>
      <c r="P4842">
        <f t="shared" si="3513"/>
        <v>55</v>
      </c>
      <c r="Q4842" t="str">
        <f t="shared" si="3514"/>
        <v>Summer Sewald</v>
      </c>
      <c r="R4842" t="str">
        <f t="shared" si="3515"/>
        <v>West</v>
      </c>
    </row>
    <row r="4843" spans="1:18">
      <c r="A4843" t="s">
        <v>5007</v>
      </c>
      <c r="B4843" t="s">
        <v>19</v>
      </c>
      <c r="C4843" t="s">
        <v>58</v>
      </c>
      <c r="D4843" t="s">
        <v>241</v>
      </c>
      <c r="E4843" t="s">
        <v>52</v>
      </c>
      <c r="F4843" s="1">
        <v>42997</v>
      </c>
      <c r="G4843" s="1">
        <v>43008</v>
      </c>
      <c r="H4843">
        <v>0</v>
      </c>
      <c r="I4843" t="str">
        <f>VLOOKUP(pipeline!D4843,account,2,FALSE)</f>
        <v>finance</v>
      </c>
      <c r="J4843">
        <f t="shared" si="3534"/>
        <v>1991</v>
      </c>
      <c r="K4843">
        <f t="shared" si="3535"/>
        <v>2819.5</v>
      </c>
      <c r="L4843">
        <f t="shared" si="3536"/>
        <v>7227</v>
      </c>
      <c r="M4843" t="str">
        <f t="shared" si="3537"/>
        <v>United States</v>
      </c>
      <c r="N4843" t="str">
        <f t="shared" si="3538"/>
        <v>Golddex</v>
      </c>
      <c r="O4843" t="str">
        <f t="shared" si="3539"/>
        <v>GTX</v>
      </c>
      <c r="P4843">
        <f t="shared" si="3513"/>
        <v>1096</v>
      </c>
      <c r="Q4843" t="str">
        <f t="shared" si="3514"/>
        <v>Dustin Brinkmann</v>
      </c>
      <c r="R4843" t="str">
        <f t="shared" si="3515"/>
        <v>Central</v>
      </c>
    </row>
    <row r="4844" spans="1:18">
      <c r="A4844" t="s">
        <v>5008</v>
      </c>
      <c r="B4844" t="s">
        <v>20</v>
      </c>
      <c r="C4844" t="s">
        <v>58</v>
      </c>
      <c r="D4844" t="s">
        <v>89</v>
      </c>
      <c r="E4844" t="s">
        <v>52</v>
      </c>
      <c r="F4844" s="1">
        <v>42997</v>
      </c>
      <c r="G4844" s="1">
        <v>43047</v>
      </c>
      <c r="H4844">
        <v>0</v>
      </c>
      <c r="I4844" t="str">
        <f>VLOOKUP(pipeline!D4844,account,2,FALSE)</f>
        <v>medical</v>
      </c>
      <c r="J4844">
        <f t="shared" si="3534"/>
        <v>1992</v>
      </c>
      <c r="K4844">
        <f t="shared" si="3535"/>
        <v>3922.42</v>
      </c>
      <c r="L4844">
        <f t="shared" si="3536"/>
        <v>6837</v>
      </c>
      <c r="M4844" t="str">
        <f t="shared" si="3537"/>
        <v>United States</v>
      </c>
      <c r="N4844">
        <f t="shared" si="3538"/>
        <v>0</v>
      </c>
      <c r="O4844" t="str">
        <f t="shared" si="3539"/>
        <v>GTX</v>
      </c>
      <c r="P4844">
        <f t="shared" si="3513"/>
        <v>1096</v>
      </c>
      <c r="Q4844" t="str">
        <f t="shared" si="3514"/>
        <v>Dustin Brinkmann</v>
      </c>
      <c r="R4844" t="str">
        <f t="shared" si="3515"/>
        <v>Central</v>
      </c>
    </row>
    <row r="4845" spans="1:18">
      <c r="A4845" t="s">
        <v>5009</v>
      </c>
      <c r="B4845" t="s">
        <v>13</v>
      </c>
      <c r="C4845" t="s">
        <v>56</v>
      </c>
      <c r="D4845" t="s">
        <v>371</v>
      </c>
      <c r="E4845" t="s">
        <v>50</v>
      </c>
      <c r="F4845" s="1">
        <v>42997</v>
      </c>
      <c r="G4845" s="1">
        <v>43050</v>
      </c>
      <c r="H4845">
        <v>53</v>
      </c>
      <c r="I4845" t="str">
        <f>VLOOKUP(pipeline!D4845,account,2,FALSE)</f>
        <v>retail</v>
      </c>
      <c r="J4845">
        <f t="shared" ref="J4845:J4851" si="3540">VLOOKUP(D4845,account,3,FALSE)</f>
        <v>2003</v>
      </c>
      <c r="K4845">
        <f t="shared" ref="K4845:K4851" si="3541">VLOOKUP(D4845,account,4,FALSE)</f>
        <v>223.8</v>
      </c>
      <c r="L4845">
        <f t="shared" ref="L4845:L4851" si="3542">VLOOKUP(D4845,account,5,FALSE)</f>
        <v>299</v>
      </c>
      <c r="M4845" t="str">
        <f t="shared" ref="M4845:M4851" si="3543">VLOOKUP(D4845,account,6,FALSE)</f>
        <v>United States</v>
      </c>
      <c r="N4845">
        <f t="shared" ref="N4845:N4851" si="3544">VLOOKUP(D4845,accounts,7,FALSE)</f>
        <v>0</v>
      </c>
      <c r="O4845" t="str">
        <f t="shared" ref="O4845:O4851" si="3545">VLOOKUP(C4845,products,2,FALSE)</f>
        <v>MG</v>
      </c>
      <c r="P4845">
        <f t="shared" si="3513"/>
        <v>55</v>
      </c>
      <c r="Q4845" t="str">
        <f t="shared" si="3514"/>
        <v>Celia Rouche</v>
      </c>
      <c r="R4845" t="str">
        <f t="shared" si="3515"/>
        <v>West</v>
      </c>
    </row>
    <row r="4846" spans="1:18">
      <c r="A4846" t="s">
        <v>5010</v>
      </c>
      <c r="B4846" t="s">
        <v>38</v>
      </c>
      <c r="C4846" t="s">
        <v>57</v>
      </c>
      <c r="D4846" t="s">
        <v>176</v>
      </c>
      <c r="E4846" t="s">
        <v>52</v>
      </c>
      <c r="F4846" s="1">
        <v>42997</v>
      </c>
      <c r="G4846" s="1">
        <v>43066</v>
      </c>
      <c r="H4846">
        <v>0</v>
      </c>
      <c r="I4846" t="str">
        <f>VLOOKUP(pipeline!D4846,account,2,FALSE)</f>
        <v>services</v>
      </c>
      <c r="J4846">
        <f t="shared" si="3540"/>
        <v>1987</v>
      </c>
      <c r="K4846">
        <f t="shared" si="3541"/>
        <v>405.59</v>
      </c>
      <c r="L4846">
        <f t="shared" si="3542"/>
        <v>1179</v>
      </c>
      <c r="M4846" t="str">
        <f t="shared" si="3543"/>
        <v>Brazil</v>
      </c>
      <c r="N4846" t="str">
        <f t="shared" si="3544"/>
        <v>Warephase</v>
      </c>
      <c r="O4846" t="str">
        <f t="shared" si="3545"/>
        <v>MG</v>
      </c>
      <c r="P4846">
        <f t="shared" ref="P4846:P4851" si="3546">VLOOKUP(C4846,products,3,FALSE)</f>
        <v>3393</v>
      </c>
      <c r="Q4846" t="str">
        <f t="shared" ref="Q4846:Q4851" si="3547">VLOOKUP(B4846,sales,2,FALSE)</f>
        <v>Summer Sewald</v>
      </c>
      <c r="R4846" t="str">
        <f t="shared" ref="R4846:R4851" si="3548">VLOOKUP(B4846,sales,3,FALSE)</f>
        <v>West</v>
      </c>
    </row>
    <row r="4847" spans="1:18">
      <c r="A4847" t="s">
        <v>5011</v>
      </c>
      <c r="B4847" t="s">
        <v>39</v>
      </c>
      <c r="C4847" t="s">
        <v>55</v>
      </c>
      <c r="D4847" t="s">
        <v>112</v>
      </c>
      <c r="E4847" t="s">
        <v>50</v>
      </c>
      <c r="F4847" s="1">
        <v>42997</v>
      </c>
      <c r="G4847" s="1">
        <v>43057</v>
      </c>
      <c r="H4847">
        <v>555</v>
      </c>
      <c r="I4847" t="str">
        <f>VLOOKUP(pipeline!D4847,account,2,FALSE)</f>
        <v>retail</v>
      </c>
      <c r="J4847">
        <f t="shared" si="3540"/>
        <v>1990</v>
      </c>
      <c r="K4847">
        <f t="shared" si="3541"/>
        <v>4968.91</v>
      </c>
      <c r="L4847">
        <f t="shared" si="3542"/>
        <v>7523</v>
      </c>
      <c r="M4847" t="str">
        <f t="shared" si="3543"/>
        <v>United States</v>
      </c>
      <c r="N4847">
        <f t="shared" si="3544"/>
        <v>0</v>
      </c>
      <c r="O4847" t="str">
        <f t="shared" si="3545"/>
        <v>GTX</v>
      </c>
      <c r="P4847">
        <f t="shared" si="3546"/>
        <v>550</v>
      </c>
      <c r="Q4847" t="str">
        <f t="shared" si="3547"/>
        <v>Summer Sewald</v>
      </c>
      <c r="R4847" t="str">
        <f t="shared" si="3548"/>
        <v>West</v>
      </c>
    </row>
    <row r="4848" spans="1:18">
      <c r="A4848" t="s">
        <v>5012</v>
      </c>
      <c r="B4848" t="s">
        <v>21</v>
      </c>
      <c r="C4848" t="s">
        <v>55</v>
      </c>
      <c r="D4848" t="s">
        <v>170</v>
      </c>
      <c r="E4848" t="s">
        <v>50</v>
      </c>
      <c r="F4848" s="1">
        <v>42997</v>
      </c>
      <c r="G4848" s="1">
        <v>43085</v>
      </c>
      <c r="H4848">
        <v>492</v>
      </c>
      <c r="I4848" t="str">
        <f>VLOOKUP(pipeline!D4848,account,2,FALSE)</f>
        <v>technolgy</v>
      </c>
      <c r="J4848">
        <f t="shared" si="3540"/>
        <v>1987</v>
      </c>
      <c r="K4848">
        <f t="shared" si="3541"/>
        <v>2938.67</v>
      </c>
      <c r="L4848">
        <f t="shared" si="3542"/>
        <v>8775</v>
      </c>
      <c r="M4848" t="str">
        <f t="shared" si="3543"/>
        <v>Panama</v>
      </c>
      <c r="N4848">
        <f t="shared" si="3544"/>
        <v>0</v>
      </c>
      <c r="O4848" t="str">
        <f t="shared" si="3545"/>
        <v>GTX</v>
      </c>
      <c r="P4848">
        <f t="shared" si="3546"/>
        <v>550</v>
      </c>
      <c r="Q4848" t="str">
        <f t="shared" si="3547"/>
        <v>Dustin Brinkmann</v>
      </c>
      <c r="R4848" t="str">
        <f t="shared" si="3548"/>
        <v>Central</v>
      </c>
    </row>
    <row r="4849" spans="1:18">
      <c r="A4849" t="s">
        <v>5013</v>
      </c>
      <c r="B4849" t="s">
        <v>28</v>
      </c>
      <c r="C4849" t="s">
        <v>58</v>
      </c>
      <c r="D4849" t="s">
        <v>85</v>
      </c>
      <c r="E4849" t="s">
        <v>52</v>
      </c>
      <c r="F4849" s="1">
        <v>42997</v>
      </c>
      <c r="G4849" s="1">
        <v>43062</v>
      </c>
      <c r="H4849">
        <v>0</v>
      </c>
      <c r="I4849" t="str">
        <f>VLOOKUP(pipeline!D4849,account,2,FALSE)</f>
        <v>software</v>
      </c>
      <c r="J4849">
        <f t="shared" si="3540"/>
        <v>1998</v>
      </c>
      <c r="K4849">
        <f t="shared" si="3541"/>
        <v>2714.9</v>
      </c>
      <c r="L4849">
        <f t="shared" si="3542"/>
        <v>2641</v>
      </c>
      <c r="M4849" t="str">
        <f t="shared" si="3543"/>
        <v>United States</v>
      </c>
      <c r="N4849" t="str">
        <f t="shared" si="3544"/>
        <v>Acme Corporation</v>
      </c>
      <c r="O4849" t="str">
        <f t="shared" si="3545"/>
        <v>GTX</v>
      </c>
      <c r="P4849">
        <f t="shared" si="3546"/>
        <v>1096</v>
      </c>
      <c r="Q4849" t="str">
        <f t="shared" si="3547"/>
        <v>Melvin Marxen</v>
      </c>
      <c r="R4849" t="str">
        <f t="shared" si="3548"/>
        <v>Central</v>
      </c>
    </row>
    <row r="4850" spans="1:18">
      <c r="A4850" t="s">
        <v>5014</v>
      </c>
      <c r="B4850" t="s">
        <v>28</v>
      </c>
      <c r="C4850" t="s">
        <v>58</v>
      </c>
      <c r="D4850" t="s">
        <v>117</v>
      </c>
      <c r="E4850" t="s">
        <v>52</v>
      </c>
      <c r="F4850" s="1">
        <v>42997</v>
      </c>
      <c r="G4850" s="1">
        <v>43049</v>
      </c>
      <c r="H4850">
        <v>0</v>
      </c>
      <c r="I4850" t="str">
        <f>VLOOKUP(pipeline!D4850,account,2,FALSE)</f>
        <v>services</v>
      </c>
      <c r="J4850">
        <f t="shared" si="3540"/>
        <v>1997</v>
      </c>
      <c r="K4850">
        <f t="shared" si="3541"/>
        <v>2041.73</v>
      </c>
      <c r="L4850">
        <f t="shared" si="3542"/>
        <v>5276</v>
      </c>
      <c r="M4850" t="str">
        <f t="shared" si="3543"/>
        <v>United States</v>
      </c>
      <c r="N4850">
        <f t="shared" si="3544"/>
        <v>0</v>
      </c>
      <c r="O4850" t="str">
        <f t="shared" si="3545"/>
        <v>GTX</v>
      </c>
      <c r="P4850">
        <f t="shared" si="3546"/>
        <v>1096</v>
      </c>
      <c r="Q4850" t="str">
        <f t="shared" si="3547"/>
        <v>Melvin Marxen</v>
      </c>
      <c r="R4850" t="str">
        <f t="shared" si="3548"/>
        <v>Central</v>
      </c>
    </row>
    <row r="4851" spans="1:18">
      <c r="A4851" t="s">
        <v>5015</v>
      </c>
      <c r="B4851" t="s">
        <v>28</v>
      </c>
      <c r="C4851" t="s">
        <v>55</v>
      </c>
      <c r="D4851" t="s">
        <v>141</v>
      </c>
      <c r="E4851" t="s">
        <v>50</v>
      </c>
      <c r="F4851" s="1">
        <v>42997</v>
      </c>
      <c r="G4851" s="1">
        <v>43056</v>
      </c>
      <c r="H4851">
        <v>574</v>
      </c>
      <c r="I4851" t="str">
        <f>VLOOKUP(pipeline!D4851,account,2,FALSE)</f>
        <v>telecommunications</v>
      </c>
      <c r="J4851">
        <f t="shared" si="3540"/>
        <v>2007</v>
      </c>
      <c r="K4851">
        <f t="shared" si="3541"/>
        <v>86.68</v>
      </c>
      <c r="L4851">
        <f t="shared" si="3542"/>
        <v>187</v>
      </c>
      <c r="M4851" t="str">
        <f t="shared" si="3543"/>
        <v>United States</v>
      </c>
      <c r="N4851" t="str">
        <f t="shared" si="3544"/>
        <v>Sonron</v>
      </c>
      <c r="O4851" t="str">
        <f t="shared" si="3545"/>
        <v>GTX</v>
      </c>
      <c r="P4851">
        <f t="shared" si="3546"/>
        <v>550</v>
      </c>
      <c r="Q4851" t="str">
        <f t="shared" si="3547"/>
        <v>Melvin Marxen</v>
      </c>
      <c r="R4851" t="str">
        <f t="shared" si="3548"/>
        <v>Central</v>
      </c>
    </row>
    <row r="4852" spans="1:18">
      <c r="A4852" t="s">
        <v>5016</v>
      </c>
      <c r="B4852" t="s">
        <v>29</v>
      </c>
      <c r="C4852" t="s">
        <v>57</v>
      </c>
      <c r="D4852" t="s">
        <v>226</v>
      </c>
      <c r="E4852" t="s">
        <v>50</v>
      </c>
      <c r="F4852" s="1">
        <v>42997</v>
      </c>
      <c r="G4852" s="1">
        <v>43073</v>
      </c>
      <c r="H4852">
        <v>3079</v>
      </c>
      <c r="I4852" t="str">
        <f>VLOOKUP(pipeline!D4852,account,2,FALSE)</f>
        <v>medical</v>
      </c>
      <c r="J4852">
        <f>VLOOKUP(D4852,account,3,FALSE)</f>
        <v>2017</v>
      </c>
      <c r="K4852">
        <f>VLOOKUP(D4852,account,4,FALSE)</f>
        <v>4.54</v>
      </c>
      <c r="L4852">
        <f>VLOOKUP(D4852,account,5,FALSE)</f>
        <v>9</v>
      </c>
      <c r="M4852" t="str">
        <f>VLOOKUP(D4852,account,6,FALSE)</f>
        <v>United States</v>
      </c>
      <c r="N4852">
        <f>VLOOKUP(D4852,accounts,7,FALSE)</f>
        <v>0</v>
      </c>
      <c r="O4852" t="str">
        <f>VLOOKUP(C4852,products,2,FALSE)</f>
        <v>MG</v>
      </c>
      <c r="P4852">
        <f>VLOOKUP(C4852,products,3,FALSE)</f>
        <v>3393</v>
      </c>
      <c r="Q4852" t="str">
        <f>VLOOKUP(B4852,sales,2,FALSE)</f>
        <v>Melvin Marxen</v>
      </c>
      <c r="R4852" t="str">
        <f>VLOOKUP(B4852,sales,3,FALSE)</f>
        <v>Central</v>
      </c>
    </row>
    <row r="4853" spans="1:18">
      <c r="A4853" t="s">
        <v>5017</v>
      </c>
      <c r="B4853" t="s">
        <v>23</v>
      </c>
      <c r="C4853" t="s">
        <v>56</v>
      </c>
      <c r="D4853" t="s">
        <v>170</v>
      </c>
      <c r="E4853" t="s">
        <v>52</v>
      </c>
      <c r="F4853" s="1">
        <v>42997</v>
      </c>
      <c r="G4853" s="1">
        <v>43000</v>
      </c>
      <c r="H4853">
        <v>0</v>
      </c>
      <c r="I4853" t="str">
        <f>VLOOKUP(pipeline!D4853,account,2,FALSE)</f>
        <v>technolgy</v>
      </c>
      <c r="J4853">
        <f t="shared" ref="J4853:J4859" si="3549">VLOOKUP(D4853,account,3,FALSE)</f>
        <v>1987</v>
      </c>
      <c r="K4853">
        <f t="shared" ref="K4853:K4859" si="3550">VLOOKUP(D4853,account,4,FALSE)</f>
        <v>2938.67</v>
      </c>
      <c r="L4853">
        <f t="shared" ref="L4853:L4859" si="3551">VLOOKUP(D4853,account,5,FALSE)</f>
        <v>8775</v>
      </c>
      <c r="M4853" t="str">
        <f t="shared" ref="M4853:M4859" si="3552">VLOOKUP(D4853,account,6,FALSE)</f>
        <v>Panama</v>
      </c>
      <c r="N4853">
        <f t="shared" ref="N4853:N4859" si="3553">VLOOKUP(D4853,accounts,7,FALSE)</f>
        <v>0</v>
      </c>
      <c r="O4853" t="str">
        <f t="shared" ref="O4853:O4859" si="3554">VLOOKUP(C4853,products,2,FALSE)</f>
        <v>MG</v>
      </c>
      <c r="P4853">
        <f t="shared" ref="P4853:P4858" si="3555">VLOOKUP(C4853,products,3,FALSE)</f>
        <v>55</v>
      </c>
      <c r="Q4853" t="str">
        <f t="shared" ref="Q4853:Q4858" si="3556">VLOOKUP(B4853,sales,2,FALSE)</f>
        <v>Dustin Brinkmann</v>
      </c>
      <c r="R4853" t="str">
        <f t="shared" ref="R4853:R4858" si="3557">VLOOKUP(B4853,sales,3,FALSE)</f>
        <v>Central</v>
      </c>
    </row>
    <row r="4854" spans="1:18">
      <c r="A4854" t="s">
        <v>5018</v>
      </c>
      <c r="B4854" t="s">
        <v>23</v>
      </c>
      <c r="C4854" t="s">
        <v>59</v>
      </c>
      <c r="D4854" t="s">
        <v>198</v>
      </c>
      <c r="E4854" t="s">
        <v>50</v>
      </c>
      <c r="F4854" s="1">
        <v>42997</v>
      </c>
      <c r="G4854" s="1">
        <v>43100</v>
      </c>
      <c r="H4854">
        <v>6000</v>
      </c>
      <c r="I4854" t="str">
        <f>VLOOKUP(pipeline!D4854,account,2,FALSE)</f>
        <v>employment</v>
      </c>
      <c r="J4854">
        <f t="shared" si="3549"/>
        <v>1997</v>
      </c>
      <c r="K4854">
        <f t="shared" si="3550"/>
        <v>291.27</v>
      </c>
      <c r="L4854">
        <f t="shared" si="3551"/>
        <v>586</v>
      </c>
      <c r="M4854" t="str">
        <f t="shared" si="3552"/>
        <v>United States</v>
      </c>
      <c r="N4854">
        <f t="shared" si="3553"/>
        <v>0</v>
      </c>
      <c r="O4854" t="str">
        <f t="shared" si="3554"/>
        <v>GTX</v>
      </c>
      <c r="P4854">
        <f t="shared" si="3555"/>
        <v>5482</v>
      </c>
      <c r="Q4854" t="str">
        <f t="shared" si="3556"/>
        <v>Dustin Brinkmann</v>
      </c>
      <c r="R4854" t="str">
        <f t="shared" si="3557"/>
        <v>Central</v>
      </c>
    </row>
    <row r="4855" spans="1:18">
      <c r="A4855" t="s">
        <v>5019</v>
      </c>
      <c r="B4855" t="s">
        <v>10</v>
      </c>
      <c r="C4855" t="s">
        <v>57</v>
      </c>
      <c r="D4855" t="s">
        <v>174</v>
      </c>
      <c r="E4855" t="s">
        <v>50</v>
      </c>
      <c r="F4855" s="1">
        <v>42997</v>
      </c>
      <c r="G4855" s="1">
        <v>43100</v>
      </c>
      <c r="H4855">
        <v>3248</v>
      </c>
      <c r="I4855" t="str">
        <f>VLOOKUP(pipeline!D4855,account,2,FALSE)</f>
        <v>software</v>
      </c>
      <c r="J4855">
        <f t="shared" si="3549"/>
        <v>1982</v>
      </c>
      <c r="K4855">
        <f t="shared" si="3550"/>
        <v>11698.03</v>
      </c>
      <c r="L4855">
        <f t="shared" si="3551"/>
        <v>34288</v>
      </c>
      <c r="M4855" t="str">
        <f t="shared" si="3552"/>
        <v>United States</v>
      </c>
      <c r="N4855">
        <f t="shared" si="3553"/>
        <v>0</v>
      </c>
      <c r="O4855" t="str">
        <f t="shared" si="3554"/>
        <v>MG</v>
      </c>
      <c r="P4855">
        <f t="shared" si="3555"/>
        <v>3393</v>
      </c>
      <c r="Q4855" t="str">
        <f t="shared" si="3556"/>
        <v>Cara Losch</v>
      </c>
      <c r="R4855" t="str">
        <f t="shared" si="3557"/>
        <v>East</v>
      </c>
    </row>
    <row r="4856" spans="1:18">
      <c r="A4856" t="s">
        <v>5020</v>
      </c>
      <c r="B4856" t="s">
        <v>41</v>
      </c>
      <c r="C4856" t="s">
        <v>57</v>
      </c>
      <c r="D4856" t="s">
        <v>176</v>
      </c>
      <c r="E4856" t="s">
        <v>50</v>
      </c>
      <c r="F4856" s="1">
        <v>42997</v>
      </c>
      <c r="G4856" s="1">
        <v>43058</v>
      </c>
      <c r="H4856">
        <v>4249</v>
      </c>
      <c r="I4856" t="str">
        <f>VLOOKUP(pipeline!D4856,account,2,FALSE)</f>
        <v>services</v>
      </c>
      <c r="J4856">
        <f t="shared" si="3549"/>
        <v>1987</v>
      </c>
      <c r="K4856">
        <f t="shared" si="3550"/>
        <v>405.59</v>
      </c>
      <c r="L4856">
        <f t="shared" si="3551"/>
        <v>1179</v>
      </c>
      <c r="M4856" t="str">
        <f t="shared" si="3552"/>
        <v>Brazil</v>
      </c>
      <c r="N4856" t="str">
        <f t="shared" si="3553"/>
        <v>Warephase</v>
      </c>
      <c r="O4856" t="str">
        <f t="shared" si="3554"/>
        <v>MG</v>
      </c>
      <c r="P4856">
        <f t="shared" si="3555"/>
        <v>3393</v>
      </c>
      <c r="Q4856" t="str">
        <f t="shared" si="3556"/>
        <v>Summer Sewald</v>
      </c>
      <c r="R4856" t="str">
        <f t="shared" si="3557"/>
        <v>West</v>
      </c>
    </row>
    <row r="4857" spans="1:18">
      <c r="A4857" t="s">
        <v>5021</v>
      </c>
      <c r="B4857" t="s">
        <v>31</v>
      </c>
      <c r="C4857" t="s">
        <v>57</v>
      </c>
      <c r="D4857" t="s">
        <v>184</v>
      </c>
      <c r="E4857" t="s">
        <v>53</v>
      </c>
      <c r="F4857" s="1">
        <v>42998</v>
      </c>
      <c r="I4857" t="str">
        <f>VLOOKUP(pipeline!D4857,account,2,FALSE)</f>
        <v>retail</v>
      </c>
      <c r="J4857">
        <f t="shared" si="3549"/>
        <v>1995</v>
      </c>
      <c r="K4857">
        <f t="shared" si="3550"/>
        <v>332.43</v>
      </c>
      <c r="L4857">
        <f t="shared" si="3551"/>
        <v>799</v>
      </c>
      <c r="M4857" t="str">
        <f t="shared" si="3552"/>
        <v>United States</v>
      </c>
      <c r="N4857">
        <f t="shared" si="3553"/>
        <v>0</v>
      </c>
      <c r="O4857" t="str">
        <f t="shared" si="3554"/>
        <v>MG</v>
      </c>
      <c r="P4857">
        <f t="shared" si="3555"/>
        <v>3393</v>
      </c>
      <c r="Q4857" t="str">
        <f t="shared" si="3556"/>
        <v>Rocco Neubert</v>
      </c>
      <c r="R4857" t="str">
        <f t="shared" si="3557"/>
        <v>East</v>
      </c>
    </row>
    <row r="4858" spans="1:18">
      <c r="A4858" t="s">
        <v>5022</v>
      </c>
      <c r="B4858" t="s">
        <v>31</v>
      </c>
      <c r="C4858" t="s">
        <v>55</v>
      </c>
      <c r="D4858" t="s">
        <v>214</v>
      </c>
      <c r="E4858" t="s">
        <v>50</v>
      </c>
      <c r="F4858" s="1">
        <v>42998</v>
      </c>
      <c r="G4858" s="1">
        <v>43095</v>
      </c>
      <c r="H4858">
        <v>563</v>
      </c>
      <c r="I4858" t="str">
        <f>VLOOKUP(pipeline!D4858,account,2,FALSE)</f>
        <v>medical</v>
      </c>
      <c r="J4858">
        <f t="shared" si="3549"/>
        <v>1999</v>
      </c>
      <c r="K4858">
        <f t="shared" si="3550"/>
        <v>251.41</v>
      </c>
      <c r="L4858">
        <f t="shared" si="3551"/>
        <v>495</v>
      </c>
      <c r="M4858" t="str">
        <f t="shared" si="3552"/>
        <v>United States</v>
      </c>
      <c r="N4858">
        <f t="shared" si="3553"/>
        <v>0</v>
      </c>
      <c r="O4858" t="str">
        <f t="shared" si="3554"/>
        <v>GTX</v>
      </c>
      <c r="P4858">
        <f t="shared" si="3555"/>
        <v>550</v>
      </c>
      <c r="Q4858" t="str">
        <f t="shared" si="3556"/>
        <v>Rocco Neubert</v>
      </c>
      <c r="R4858" t="str">
        <f t="shared" si="3557"/>
        <v>East</v>
      </c>
    </row>
    <row r="4859" spans="1:18">
      <c r="A4859" t="s">
        <v>5023</v>
      </c>
      <c r="B4859" t="s">
        <v>34</v>
      </c>
      <c r="C4859" t="s">
        <v>58</v>
      </c>
      <c r="D4859" t="s">
        <v>174</v>
      </c>
      <c r="E4859" t="s">
        <v>52</v>
      </c>
      <c r="F4859" s="1">
        <v>42998</v>
      </c>
      <c r="G4859" s="1">
        <v>43092</v>
      </c>
      <c r="H4859">
        <v>0</v>
      </c>
      <c r="I4859" t="str">
        <f>VLOOKUP(pipeline!D4859,account,2,FALSE)</f>
        <v>software</v>
      </c>
      <c r="J4859">
        <f t="shared" si="3549"/>
        <v>1982</v>
      </c>
      <c r="K4859">
        <f t="shared" si="3550"/>
        <v>11698.03</v>
      </c>
      <c r="L4859">
        <f t="shared" si="3551"/>
        <v>34288</v>
      </c>
      <c r="M4859" t="str">
        <f t="shared" si="3552"/>
        <v>United States</v>
      </c>
      <c r="N4859">
        <f t="shared" si="3553"/>
        <v>0</v>
      </c>
      <c r="O4859" t="str">
        <f t="shared" si="3554"/>
        <v>GTX</v>
      </c>
      <c r="P4859">
        <f t="shared" ref="P4859:P4885" si="3558">VLOOKUP(C4859,products,3,FALSE)</f>
        <v>1096</v>
      </c>
      <c r="Q4859" t="str">
        <f t="shared" ref="Q4859:Q4885" si="3559">VLOOKUP(B4859,sales,2,FALSE)</f>
        <v>Rocco Neubert</v>
      </c>
      <c r="R4859" t="str">
        <f t="shared" ref="R4859:R4885" si="3560">VLOOKUP(B4859,sales,3,FALSE)</f>
        <v>East</v>
      </c>
    </row>
    <row r="4860" spans="1:18">
      <c r="A4860" t="s">
        <v>5024</v>
      </c>
      <c r="B4860" t="s">
        <v>13</v>
      </c>
      <c r="C4860" t="s">
        <v>56</v>
      </c>
      <c r="D4860" t="s">
        <v>231</v>
      </c>
      <c r="E4860" t="s">
        <v>50</v>
      </c>
      <c r="F4860" s="1">
        <v>42998</v>
      </c>
      <c r="G4860" s="1">
        <v>43100</v>
      </c>
      <c r="H4860">
        <v>41</v>
      </c>
      <c r="I4860" t="str">
        <f>VLOOKUP(pipeline!D4860,account,2,FALSE)</f>
        <v>technolgy</v>
      </c>
      <c r="J4860">
        <f>VLOOKUP(D4860,account,3,FALSE)</f>
        <v>2010</v>
      </c>
      <c r="K4860">
        <f>VLOOKUP(D4860,account,4,FALSE)</f>
        <v>587.72</v>
      </c>
      <c r="L4860">
        <f>VLOOKUP(D4860,account,5,FALSE)</f>
        <v>1501</v>
      </c>
      <c r="M4860" t="str">
        <f>VLOOKUP(D4860,account,6,FALSE)</f>
        <v>United States</v>
      </c>
      <c r="N4860">
        <f>VLOOKUP(D4860,accounts,7,FALSE)</f>
        <v>0</v>
      </c>
      <c r="O4860" t="str">
        <f>VLOOKUP(C4860,products,2,FALSE)</f>
        <v>MG</v>
      </c>
      <c r="P4860">
        <f t="shared" si="3558"/>
        <v>55</v>
      </c>
      <c r="Q4860" t="str">
        <f t="shared" si="3559"/>
        <v>Celia Rouche</v>
      </c>
      <c r="R4860" t="str">
        <f t="shared" si="3560"/>
        <v>West</v>
      </c>
    </row>
    <row r="4861" spans="1:18">
      <c r="A4861" t="s">
        <v>5025</v>
      </c>
      <c r="B4861" t="s">
        <v>14</v>
      </c>
      <c r="C4861" t="s">
        <v>56</v>
      </c>
      <c r="D4861" t="s">
        <v>303</v>
      </c>
      <c r="E4861" t="s">
        <v>50</v>
      </c>
      <c r="F4861" s="1">
        <v>42998</v>
      </c>
      <c r="G4861" s="1">
        <v>43004</v>
      </c>
      <c r="H4861">
        <v>59</v>
      </c>
      <c r="I4861" t="str">
        <f>VLOOKUP(pipeline!D4861,account,2,FALSE)</f>
        <v>software</v>
      </c>
      <c r="J4861">
        <f>VLOOKUP(D4861,account,3,FALSE)</f>
        <v>2013</v>
      </c>
      <c r="K4861">
        <f>VLOOKUP(D4861,account,4,FALSE)</f>
        <v>98.79</v>
      </c>
      <c r="L4861">
        <f>VLOOKUP(D4861,account,5,FALSE)</f>
        <v>96</v>
      </c>
      <c r="M4861" t="str">
        <f>VLOOKUP(D4861,account,6,FALSE)</f>
        <v>United States</v>
      </c>
      <c r="N4861" t="str">
        <f>VLOOKUP(D4861,accounts,7,FALSE)</f>
        <v>Bubba Gump</v>
      </c>
      <c r="O4861" t="str">
        <f>VLOOKUP(C4861,products,2,FALSE)</f>
        <v>MG</v>
      </c>
      <c r="P4861">
        <f t="shared" si="3558"/>
        <v>55</v>
      </c>
      <c r="Q4861" t="str">
        <f t="shared" si="3559"/>
        <v>Celia Rouche</v>
      </c>
      <c r="R4861" t="str">
        <f t="shared" si="3560"/>
        <v>West</v>
      </c>
    </row>
    <row r="4862" spans="1:18">
      <c r="A4862" t="s">
        <v>5026</v>
      </c>
      <c r="B4862" t="s">
        <v>37</v>
      </c>
      <c r="C4862" t="s">
        <v>59</v>
      </c>
      <c r="D4862" t="s">
        <v>167</v>
      </c>
      <c r="E4862" t="s">
        <v>52</v>
      </c>
      <c r="F4862" s="1">
        <v>42998</v>
      </c>
      <c r="G4862" s="1">
        <v>43009</v>
      </c>
      <c r="H4862">
        <v>0</v>
      </c>
      <c r="I4862" t="str">
        <f>VLOOKUP(pipeline!D4862,account,2,FALSE)</f>
        <v>marketing</v>
      </c>
      <c r="J4862">
        <f>VLOOKUP(D4862,account,3,FALSE)</f>
        <v>2000</v>
      </c>
      <c r="K4862">
        <f>VLOOKUP(D4862,account,4,FALSE)</f>
        <v>2952.73</v>
      </c>
      <c r="L4862">
        <f>VLOOKUP(D4862,account,5,FALSE)</f>
        <v>5107</v>
      </c>
      <c r="M4862" t="str">
        <f>VLOOKUP(D4862,account,6,FALSE)</f>
        <v>United States</v>
      </c>
      <c r="N4862">
        <f>VLOOKUP(D4862,accounts,7,FALSE)</f>
        <v>0</v>
      </c>
      <c r="O4862" t="str">
        <f>VLOOKUP(C4862,products,2,FALSE)</f>
        <v>GTX</v>
      </c>
      <c r="P4862">
        <f t="shared" si="3558"/>
        <v>5482</v>
      </c>
      <c r="Q4862" t="str">
        <f t="shared" si="3559"/>
        <v>Summer Sewald</v>
      </c>
      <c r="R4862" t="str">
        <f t="shared" si="3560"/>
        <v>West</v>
      </c>
    </row>
    <row r="4863" spans="1:18">
      <c r="A4863" t="s">
        <v>5027</v>
      </c>
      <c r="B4863" t="s">
        <v>37</v>
      </c>
      <c r="C4863" t="s">
        <v>56</v>
      </c>
      <c r="D4863" t="s">
        <v>316</v>
      </c>
      <c r="E4863" t="s">
        <v>50</v>
      </c>
      <c r="F4863" s="1">
        <v>42998</v>
      </c>
      <c r="G4863" s="1">
        <v>43063</v>
      </c>
      <c r="H4863">
        <v>58</v>
      </c>
      <c r="I4863" t="str">
        <f>VLOOKUP(pipeline!D4863,account,2,FALSE)</f>
        <v>retail</v>
      </c>
      <c r="J4863">
        <f>VLOOKUP(D4863,account,3,FALSE)</f>
        <v>2009</v>
      </c>
      <c r="K4863">
        <f>VLOOKUP(D4863,account,4,FALSE)</f>
        <v>497.11</v>
      </c>
      <c r="L4863">
        <f>VLOOKUP(D4863,account,5,FALSE)</f>
        <v>1588</v>
      </c>
      <c r="M4863" t="str">
        <f>VLOOKUP(D4863,account,6,FALSE)</f>
        <v>United States</v>
      </c>
      <c r="N4863">
        <f>VLOOKUP(D4863,accounts,7,FALSE)</f>
        <v>0</v>
      </c>
      <c r="O4863" t="str">
        <f>VLOOKUP(C4863,products,2,FALSE)</f>
        <v>MG</v>
      </c>
      <c r="P4863">
        <f t="shared" si="3558"/>
        <v>55</v>
      </c>
      <c r="Q4863" t="str">
        <f t="shared" si="3559"/>
        <v>Summer Sewald</v>
      </c>
      <c r="R4863" t="str">
        <f t="shared" si="3560"/>
        <v>West</v>
      </c>
    </row>
    <row r="4864" spans="1:18">
      <c r="A4864" t="s">
        <v>5028</v>
      </c>
      <c r="B4864" t="s">
        <v>38</v>
      </c>
      <c r="C4864" t="s">
        <v>59</v>
      </c>
      <c r="D4864" t="s">
        <v>194</v>
      </c>
      <c r="E4864" t="s">
        <v>50</v>
      </c>
      <c r="F4864" s="1">
        <v>42998</v>
      </c>
      <c r="G4864" s="1">
        <v>43078</v>
      </c>
      <c r="H4864">
        <v>4906</v>
      </c>
      <c r="I4864" t="str">
        <f>VLOOKUP(pipeline!D4864,account,2,FALSE)</f>
        <v>medical</v>
      </c>
      <c r="J4864">
        <f t="shared" ref="J4864:J4869" si="3561">VLOOKUP(D4864,account,3,FALSE)</f>
        <v>2004</v>
      </c>
      <c r="K4864">
        <f t="shared" ref="K4864:K4869" si="3562">VLOOKUP(D4864,account,4,FALSE)</f>
        <v>1618.89</v>
      </c>
      <c r="L4864">
        <f t="shared" ref="L4864:L4869" si="3563">VLOOKUP(D4864,account,5,FALSE)</f>
        <v>3889</v>
      </c>
      <c r="M4864" t="str">
        <f t="shared" ref="M4864:M4869" si="3564">VLOOKUP(D4864,account,6,FALSE)</f>
        <v>United States</v>
      </c>
      <c r="N4864">
        <f t="shared" ref="N4864:N4869" si="3565">VLOOKUP(D4864,accounts,7,FALSE)</f>
        <v>0</v>
      </c>
      <c r="O4864" t="str">
        <f t="shared" ref="O4864:O4869" si="3566">VLOOKUP(C4864,products,2,FALSE)</f>
        <v>GTX</v>
      </c>
      <c r="P4864">
        <f t="shared" si="3558"/>
        <v>5482</v>
      </c>
      <c r="Q4864" t="str">
        <f t="shared" si="3559"/>
        <v>Summer Sewald</v>
      </c>
      <c r="R4864" t="str">
        <f t="shared" si="3560"/>
        <v>West</v>
      </c>
    </row>
    <row r="4865" spans="1:18">
      <c r="A4865" t="s">
        <v>5029</v>
      </c>
      <c r="B4865" t="s">
        <v>15</v>
      </c>
      <c r="C4865" t="s">
        <v>55</v>
      </c>
      <c r="D4865" t="s">
        <v>167</v>
      </c>
      <c r="E4865" t="s">
        <v>50</v>
      </c>
      <c r="F4865" s="1">
        <v>42998</v>
      </c>
      <c r="G4865" s="1">
        <v>43007</v>
      </c>
      <c r="H4865">
        <v>587</v>
      </c>
      <c r="I4865" t="str">
        <f>VLOOKUP(pipeline!D4865,account,2,FALSE)</f>
        <v>marketing</v>
      </c>
      <c r="J4865">
        <f t="shared" si="3561"/>
        <v>2000</v>
      </c>
      <c r="K4865">
        <f t="shared" si="3562"/>
        <v>2952.73</v>
      </c>
      <c r="L4865">
        <f t="shared" si="3563"/>
        <v>5107</v>
      </c>
      <c r="M4865" t="str">
        <f t="shared" si="3564"/>
        <v>United States</v>
      </c>
      <c r="N4865">
        <f t="shared" si="3565"/>
        <v>0</v>
      </c>
      <c r="O4865" t="str">
        <f t="shared" si="3566"/>
        <v>GTX</v>
      </c>
      <c r="P4865">
        <f t="shared" si="3558"/>
        <v>550</v>
      </c>
      <c r="Q4865" t="str">
        <f t="shared" si="3559"/>
        <v>Celia Rouche</v>
      </c>
      <c r="R4865" t="str">
        <f t="shared" si="3560"/>
        <v>West</v>
      </c>
    </row>
    <row r="4866" spans="1:18">
      <c r="A4866" t="s">
        <v>5030</v>
      </c>
      <c r="B4866" t="s">
        <v>22</v>
      </c>
      <c r="C4866" t="s">
        <v>57</v>
      </c>
      <c r="D4866" t="s">
        <v>82</v>
      </c>
      <c r="E4866" t="s">
        <v>50</v>
      </c>
      <c r="F4866" s="1">
        <v>42998</v>
      </c>
      <c r="G4866" s="1">
        <v>43097</v>
      </c>
      <c r="H4866">
        <v>3627</v>
      </c>
      <c r="I4866" t="str">
        <f>VLOOKUP(pipeline!D4866,account,2,FALSE)</f>
        <v>retail</v>
      </c>
      <c r="J4866">
        <f t="shared" si="3561"/>
        <v>2001</v>
      </c>
      <c r="K4866">
        <f t="shared" si="3562"/>
        <v>718.62</v>
      </c>
      <c r="L4866">
        <f t="shared" si="3563"/>
        <v>2448</v>
      </c>
      <c r="M4866" t="str">
        <f t="shared" si="3564"/>
        <v>United States</v>
      </c>
      <c r="N4866">
        <f t="shared" si="3565"/>
        <v>0</v>
      </c>
      <c r="O4866" t="str">
        <f t="shared" si="3566"/>
        <v>MG</v>
      </c>
      <c r="P4866">
        <f t="shared" si="3558"/>
        <v>3393</v>
      </c>
      <c r="Q4866" t="str">
        <f t="shared" si="3559"/>
        <v>Dustin Brinkmann</v>
      </c>
      <c r="R4866" t="str">
        <f t="shared" si="3560"/>
        <v>Central</v>
      </c>
    </row>
    <row r="4867" spans="1:18">
      <c r="A4867" t="s">
        <v>5031</v>
      </c>
      <c r="B4867" t="s">
        <v>16</v>
      </c>
      <c r="C4867" t="s">
        <v>58</v>
      </c>
      <c r="D4867" t="s">
        <v>303</v>
      </c>
      <c r="E4867" t="s">
        <v>53</v>
      </c>
      <c r="F4867" s="1">
        <v>42998</v>
      </c>
      <c r="I4867" t="str">
        <f>VLOOKUP(pipeline!D4867,account,2,FALSE)</f>
        <v>software</v>
      </c>
      <c r="J4867">
        <f t="shared" si="3561"/>
        <v>2013</v>
      </c>
      <c r="K4867">
        <f t="shared" si="3562"/>
        <v>98.79</v>
      </c>
      <c r="L4867">
        <f t="shared" si="3563"/>
        <v>96</v>
      </c>
      <c r="M4867" t="str">
        <f t="shared" si="3564"/>
        <v>United States</v>
      </c>
      <c r="N4867" t="str">
        <f t="shared" si="3565"/>
        <v>Bubba Gump</v>
      </c>
      <c r="O4867" t="str">
        <f t="shared" si="3566"/>
        <v>GTX</v>
      </c>
      <c r="P4867">
        <f t="shared" si="3558"/>
        <v>1096</v>
      </c>
      <c r="Q4867" t="str">
        <f t="shared" si="3559"/>
        <v>Celia Rouche</v>
      </c>
      <c r="R4867" t="str">
        <f t="shared" si="3560"/>
        <v>West</v>
      </c>
    </row>
    <row r="4868" spans="1:18">
      <c r="A4868" t="s">
        <v>5032</v>
      </c>
      <c r="B4868" t="s">
        <v>16</v>
      </c>
      <c r="C4868" t="s">
        <v>58</v>
      </c>
      <c r="D4868" t="s">
        <v>153</v>
      </c>
      <c r="E4868" t="s">
        <v>50</v>
      </c>
      <c r="F4868" s="1">
        <v>42998</v>
      </c>
      <c r="G4868" s="1">
        <v>43091</v>
      </c>
      <c r="H4868">
        <v>920</v>
      </c>
      <c r="I4868" t="str">
        <f>VLOOKUP(pipeline!D4868,account,2,FALSE)</f>
        <v>retail</v>
      </c>
      <c r="J4868">
        <f t="shared" si="3561"/>
        <v>2001</v>
      </c>
      <c r="K4868">
        <f t="shared" si="3562"/>
        <v>2437.85</v>
      </c>
      <c r="L4868">
        <f t="shared" si="3563"/>
        <v>4874</v>
      </c>
      <c r="M4868" t="str">
        <f t="shared" si="3564"/>
        <v>United States</v>
      </c>
      <c r="N4868">
        <f t="shared" si="3565"/>
        <v>0</v>
      </c>
      <c r="O4868" t="str">
        <f t="shared" si="3566"/>
        <v>GTX</v>
      </c>
      <c r="P4868">
        <f t="shared" si="3558"/>
        <v>1096</v>
      </c>
      <c r="Q4868" t="str">
        <f t="shared" si="3559"/>
        <v>Celia Rouche</v>
      </c>
      <c r="R4868" t="str">
        <f t="shared" si="3560"/>
        <v>West</v>
      </c>
    </row>
    <row r="4869" spans="1:18">
      <c r="A4869" t="s">
        <v>5033</v>
      </c>
      <c r="B4869" t="s">
        <v>17</v>
      </c>
      <c r="C4869" t="s">
        <v>56</v>
      </c>
      <c r="D4869" t="s">
        <v>95</v>
      </c>
      <c r="E4869" t="s">
        <v>53</v>
      </c>
      <c r="F4869" s="1">
        <v>42998</v>
      </c>
      <c r="I4869" t="str">
        <f>VLOOKUP(pipeline!D4869,account,2,FALSE)</f>
        <v>medical</v>
      </c>
      <c r="J4869">
        <f t="shared" si="3561"/>
        <v>1984</v>
      </c>
      <c r="K4869">
        <f t="shared" si="3562"/>
        <v>441.08</v>
      </c>
      <c r="L4869">
        <f t="shared" si="3563"/>
        <v>1210</v>
      </c>
      <c r="M4869" t="str">
        <f t="shared" si="3564"/>
        <v>United States</v>
      </c>
      <c r="N4869">
        <f t="shared" si="3565"/>
        <v>0</v>
      </c>
      <c r="O4869" t="str">
        <f t="shared" si="3566"/>
        <v>MG</v>
      </c>
      <c r="P4869">
        <f t="shared" si="3558"/>
        <v>55</v>
      </c>
      <c r="Q4869" t="str">
        <f t="shared" si="3559"/>
        <v>Celia Rouche</v>
      </c>
      <c r="R4869" t="str">
        <f t="shared" si="3560"/>
        <v>West</v>
      </c>
    </row>
    <row r="4870" spans="1:18">
      <c r="A4870" t="s">
        <v>5034</v>
      </c>
      <c r="B4870" t="s">
        <v>17</v>
      </c>
      <c r="C4870" t="s">
        <v>55</v>
      </c>
      <c r="D4870" t="s">
        <v>151</v>
      </c>
      <c r="E4870" t="s">
        <v>50</v>
      </c>
      <c r="F4870" s="1">
        <v>42998</v>
      </c>
      <c r="G4870" s="1">
        <v>43009</v>
      </c>
      <c r="H4870">
        <v>552</v>
      </c>
      <c r="I4870" t="str">
        <f>VLOOKUP(pipeline!D4870,account,2,FALSE)</f>
        <v>finance</v>
      </c>
      <c r="J4870">
        <f t="shared" ref="J4870:J4877" si="3567">VLOOKUP(D4870,account,3,FALSE)</f>
        <v>2008</v>
      </c>
      <c r="K4870">
        <f t="shared" ref="K4870:K4877" si="3568">VLOOKUP(D4870,account,4,FALSE)</f>
        <v>52.5</v>
      </c>
      <c r="L4870">
        <f t="shared" ref="L4870:L4877" si="3569">VLOOKUP(D4870,account,5,FALSE)</f>
        <v>165</v>
      </c>
      <c r="M4870" t="str">
        <f t="shared" ref="M4870:M4877" si="3570">VLOOKUP(D4870,account,6,FALSE)</f>
        <v>United States</v>
      </c>
      <c r="N4870">
        <f t="shared" ref="N4870:N4877" si="3571">VLOOKUP(D4870,accounts,7,FALSE)</f>
        <v>0</v>
      </c>
      <c r="O4870" t="str">
        <f t="shared" ref="O4870:O4877" si="3572">VLOOKUP(C4870,products,2,FALSE)</f>
        <v>GTX</v>
      </c>
      <c r="P4870">
        <f t="shared" si="3558"/>
        <v>550</v>
      </c>
      <c r="Q4870" t="str">
        <f t="shared" si="3559"/>
        <v>Celia Rouche</v>
      </c>
      <c r="R4870" t="str">
        <f t="shared" si="3560"/>
        <v>West</v>
      </c>
    </row>
    <row r="4871" spans="1:18">
      <c r="A4871" t="s">
        <v>5035</v>
      </c>
      <c r="B4871" t="s">
        <v>17</v>
      </c>
      <c r="C4871" t="s">
        <v>56</v>
      </c>
      <c r="D4871" t="s">
        <v>282</v>
      </c>
      <c r="E4871" t="s">
        <v>50</v>
      </c>
      <c r="F4871" s="1">
        <v>42998</v>
      </c>
      <c r="G4871" s="1">
        <v>43084</v>
      </c>
      <c r="H4871">
        <v>54</v>
      </c>
      <c r="I4871" t="str">
        <f>VLOOKUP(pipeline!D4871,account,2,FALSE)</f>
        <v>medical</v>
      </c>
      <c r="J4871">
        <f t="shared" si="3567"/>
        <v>1985</v>
      </c>
      <c r="K4871">
        <f t="shared" si="3568"/>
        <v>2741.37</v>
      </c>
      <c r="L4871">
        <f t="shared" si="3569"/>
        <v>9226</v>
      </c>
      <c r="M4871" t="str">
        <f t="shared" si="3570"/>
        <v>United States</v>
      </c>
      <c r="N4871">
        <f t="shared" si="3571"/>
        <v>0</v>
      </c>
      <c r="O4871" t="str">
        <f t="shared" si="3572"/>
        <v>MG</v>
      </c>
      <c r="P4871">
        <f t="shared" si="3558"/>
        <v>55</v>
      </c>
      <c r="Q4871" t="str">
        <f t="shared" si="3559"/>
        <v>Celia Rouche</v>
      </c>
      <c r="R4871" t="str">
        <f t="shared" si="3560"/>
        <v>West</v>
      </c>
    </row>
    <row r="4872" spans="1:18">
      <c r="A4872" t="s">
        <v>5036</v>
      </c>
      <c r="B4872" t="s">
        <v>10</v>
      </c>
      <c r="C4872" t="s">
        <v>55</v>
      </c>
      <c r="D4872" t="s">
        <v>203</v>
      </c>
      <c r="E4872" t="s">
        <v>50</v>
      </c>
      <c r="F4872" s="1">
        <v>42998</v>
      </c>
      <c r="G4872" s="1">
        <v>43083</v>
      </c>
      <c r="H4872">
        <v>472</v>
      </c>
      <c r="I4872" t="str">
        <f>VLOOKUP(pipeline!D4872,account,2,FALSE)</f>
        <v>software</v>
      </c>
      <c r="J4872">
        <f t="shared" si="3567"/>
        <v>2002</v>
      </c>
      <c r="K4872">
        <f t="shared" si="3568"/>
        <v>987.39</v>
      </c>
      <c r="L4872">
        <f t="shared" si="3569"/>
        <v>2253</v>
      </c>
      <c r="M4872" t="str">
        <f t="shared" si="3570"/>
        <v>United States</v>
      </c>
      <c r="N4872">
        <f t="shared" si="3571"/>
        <v>0</v>
      </c>
      <c r="O4872" t="str">
        <f t="shared" si="3572"/>
        <v>GTX</v>
      </c>
      <c r="P4872">
        <f t="shared" si="3558"/>
        <v>550</v>
      </c>
      <c r="Q4872" t="str">
        <f t="shared" si="3559"/>
        <v>Cara Losch</v>
      </c>
      <c r="R4872" t="str">
        <f t="shared" si="3560"/>
        <v>East</v>
      </c>
    </row>
    <row r="4873" spans="1:18">
      <c r="A4873" t="s">
        <v>5037</v>
      </c>
      <c r="B4873" t="s">
        <v>11</v>
      </c>
      <c r="C4873" t="s">
        <v>59</v>
      </c>
      <c r="D4873" t="s">
        <v>124</v>
      </c>
      <c r="E4873" t="s">
        <v>52</v>
      </c>
      <c r="F4873" s="1">
        <v>42998</v>
      </c>
      <c r="G4873" s="1">
        <v>43063</v>
      </c>
      <c r="H4873">
        <v>0</v>
      </c>
      <c r="I4873" t="str">
        <f>VLOOKUP(pipeline!D4873,account,2,FALSE)</f>
        <v>entertainment</v>
      </c>
      <c r="J4873">
        <f t="shared" si="3567"/>
        <v>1989</v>
      </c>
      <c r="K4873">
        <f t="shared" si="3568"/>
        <v>3838.39</v>
      </c>
      <c r="L4873">
        <f t="shared" si="3569"/>
        <v>8274</v>
      </c>
      <c r="M4873" t="str">
        <f t="shared" si="3570"/>
        <v>United States</v>
      </c>
      <c r="N4873">
        <f t="shared" si="3571"/>
        <v>0</v>
      </c>
      <c r="O4873" t="str">
        <f t="shared" si="3572"/>
        <v>GTX</v>
      </c>
      <c r="P4873">
        <f t="shared" si="3558"/>
        <v>5482</v>
      </c>
      <c r="Q4873" t="str">
        <f t="shared" si="3559"/>
        <v>Cara Losch</v>
      </c>
      <c r="R4873" t="str">
        <f t="shared" si="3560"/>
        <v>East</v>
      </c>
    </row>
    <row r="4874" spans="1:18">
      <c r="A4874" t="s">
        <v>5038</v>
      </c>
      <c r="B4874" t="s">
        <v>19</v>
      </c>
      <c r="C4874" t="s">
        <v>56</v>
      </c>
      <c r="D4874" t="s">
        <v>184</v>
      </c>
      <c r="E4874" t="s">
        <v>50</v>
      </c>
      <c r="F4874" s="1">
        <v>42999</v>
      </c>
      <c r="G4874" s="1">
        <v>43008</v>
      </c>
      <c r="H4874">
        <v>66</v>
      </c>
      <c r="I4874" t="str">
        <f>VLOOKUP(pipeline!D4874,account,2,FALSE)</f>
        <v>retail</v>
      </c>
      <c r="J4874">
        <f t="shared" si="3567"/>
        <v>1995</v>
      </c>
      <c r="K4874">
        <f t="shared" si="3568"/>
        <v>332.43</v>
      </c>
      <c r="L4874">
        <f t="shared" si="3569"/>
        <v>799</v>
      </c>
      <c r="M4874" t="str">
        <f t="shared" si="3570"/>
        <v>United States</v>
      </c>
      <c r="N4874">
        <f t="shared" si="3571"/>
        <v>0</v>
      </c>
      <c r="O4874" t="str">
        <f t="shared" si="3572"/>
        <v>MG</v>
      </c>
      <c r="P4874">
        <f t="shared" si="3558"/>
        <v>55</v>
      </c>
      <c r="Q4874" t="str">
        <f t="shared" si="3559"/>
        <v>Dustin Brinkmann</v>
      </c>
      <c r="R4874" t="str">
        <f t="shared" si="3560"/>
        <v>Central</v>
      </c>
    </row>
    <row r="4875" spans="1:18">
      <c r="A4875" t="s">
        <v>5039</v>
      </c>
      <c r="B4875" t="s">
        <v>32</v>
      </c>
      <c r="C4875" t="s">
        <v>58</v>
      </c>
      <c r="D4875" t="s">
        <v>817</v>
      </c>
      <c r="E4875" t="s">
        <v>50</v>
      </c>
      <c r="F4875" s="1">
        <v>42999</v>
      </c>
      <c r="G4875" s="1">
        <v>43060</v>
      </c>
      <c r="H4875">
        <v>1039</v>
      </c>
      <c r="I4875" t="str">
        <f>VLOOKUP(pipeline!D4875,account,2,FALSE)</f>
        <v>entertainment</v>
      </c>
      <c r="J4875">
        <f t="shared" si="3567"/>
        <v>1989</v>
      </c>
      <c r="K4875">
        <f t="shared" si="3568"/>
        <v>665.06</v>
      </c>
      <c r="L4875">
        <f t="shared" si="3569"/>
        <v>1095</v>
      </c>
      <c r="M4875" t="str">
        <f t="shared" si="3570"/>
        <v>United States</v>
      </c>
      <c r="N4875">
        <f t="shared" si="3571"/>
        <v>0</v>
      </c>
      <c r="O4875" t="str">
        <f t="shared" si="3572"/>
        <v>GTX</v>
      </c>
      <c r="P4875">
        <f t="shared" si="3558"/>
        <v>1096</v>
      </c>
      <c r="Q4875" t="str">
        <f t="shared" si="3559"/>
        <v>Rocco Neubert</v>
      </c>
      <c r="R4875" t="str">
        <f t="shared" si="3560"/>
        <v>East</v>
      </c>
    </row>
    <row r="4876" spans="1:18">
      <c r="A4876" t="s">
        <v>5040</v>
      </c>
      <c r="B4876" t="s">
        <v>7</v>
      </c>
      <c r="C4876" t="s">
        <v>58</v>
      </c>
      <c r="D4876" t="s">
        <v>223</v>
      </c>
      <c r="E4876" t="s">
        <v>52</v>
      </c>
      <c r="F4876" s="1">
        <v>42999</v>
      </c>
      <c r="G4876" s="1">
        <v>43061</v>
      </c>
      <c r="H4876">
        <v>0</v>
      </c>
      <c r="I4876" t="str">
        <f>VLOOKUP(pipeline!D4876,account,2,FALSE)</f>
        <v>retail</v>
      </c>
      <c r="J4876">
        <f t="shared" si="3567"/>
        <v>2003</v>
      </c>
      <c r="K4876">
        <f t="shared" si="3568"/>
        <v>1419.98</v>
      </c>
      <c r="L4876">
        <f t="shared" si="3569"/>
        <v>4018</v>
      </c>
      <c r="M4876" t="str">
        <f t="shared" si="3570"/>
        <v>United States</v>
      </c>
      <c r="N4876">
        <f t="shared" si="3571"/>
        <v>0</v>
      </c>
      <c r="O4876" t="str">
        <f t="shared" si="3572"/>
        <v>GTX</v>
      </c>
      <c r="P4876">
        <f t="shared" si="3558"/>
        <v>1096</v>
      </c>
      <c r="Q4876" t="str">
        <f t="shared" si="3559"/>
        <v>Cara Losch</v>
      </c>
      <c r="R4876" t="str">
        <f t="shared" si="3560"/>
        <v>East</v>
      </c>
    </row>
    <row r="4877" spans="1:18">
      <c r="A4877" t="s">
        <v>5041</v>
      </c>
      <c r="B4877" t="s">
        <v>7</v>
      </c>
      <c r="C4877" t="s">
        <v>55</v>
      </c>
      <c r="D4877" t="s">
        <v>627</v>
      </c>
      <c r="E4877" t="s">
        <v>50</v>
      </c>
      <c r="F4877" s="1">
        <v>42999</v>
      </c>
      <c r="G4877" s="1">
        <v>43090</v>
      </c>
      <c r="H4877">
        <v>550</v>
      </c>
      <c r="I4877" t="str">
        <f>VLOOKUP(pipeline!D4877,account,2,FALSE)</f>
        <v>technolgy</v>
      </c>
      <c r="J4877">
        <f t="shared" si="3567"/>
        <v>1993</v>
      </c>
      <c r="K4877">
        <f t="shared" si="3568"/>
        <v>1242.32</v>
      </c>
      <c r="L4877">
        <f t="shared" si="3569"/>
        <v>3027</v>
      </c>
      <c r="M4877" t="str">
        <f t="shared" si="3570"/>
        <v>United States</v>
      </c>
      <c r="N4877" t="str">
        <f t="shared" si="3571"/>
        <v>Acme Corporation</v>
      </c>
      <c r="O4877" t="str">
        <f t="shared" si="3572"/>
        <v>GTX</v>
      </c>
      <c r="P4877">
        <f t="shared" si="3558"/>
        <v>550</v>
      </c>
      <c r="Q4877" t="str">
        <f t="shared" si="3559"/>
        <v>Cara Losch</v>
      </c>
      <c r="R4877" t="str">
        <f t="shared" si="3560"/>
        <v>East</v>
      </c>
    </row>
    <row r="4878" spans="1:18">
      <c r="A4878" t="s">
        <v>5042</v>
      </c>
      <c r="B4878" t="s">
        <v>26</v>
      </c>
      <c r="C4878" t="s">
        <v>59</v>
      </c>
      <c r="D4878" t="s">
        <v>226</v>
      </c>
      <c r="E4878" t="s">
        <v>50</v>
      </c>
      <c r="F4878" s="1">
        <v>42999</v>
      </c>
      <c r="G4878" s="1">
        <v>43074</v>
      </c>
      <c r="H4878">
        <v>5138</v>
      </c>
      <c r="I4878" t="str">
        <f>VLOOKUP(pipeline!D4878,account,2,FALSE)</f>
        <v>medical</v>
      </c>
      <c r="J4878">
        <f t="shared" ref="J4878:J4891" si="3573">VLOOKUP(D4878,account,3,FALSE)</f>
        <v>2017</v>
      </c>
      <c r="K4878">
        <f t="shared" ref="K4878:K4891" si="3574">VLOOKUP(D4878,account,4,FALSE)</f>
        <v>4.54</v>
      </c>
      <c r="L4878">
        <f t="shared" ref="L4878:L4891" si="3575">VLOOKUP(D4878,account,5,FALSE)</f>
        <v>9</v>
      </c>
      <c r="M4878" t="str">
        <f t="shared" ref="M4878:M4891" si="3576">VLOOKUP(D4878,account,6,FALSE)</f>
        <v>United States</v>
      </c>
      <c r="N4878">
        <f t="shared" ref="N4878:N4891" si="3577">VLOOKUP(D4878,accounts,7,FALSE)</f>
        <v>0</v>
      </c>
      <c r="O4878" t="str">
        <f t="shared" ref="O4878:O4891" si="3578">VLOOKUP(C4878,products,2,FALSE)</f>
        <v>GTX</v>
      </c>
      <c r="P4878">
        <f t="shared" si="3558"/>
        <v>5482</v>
      </c>
      <c r="Q4878" t="str">
        <f t="shared" si="3559"/>
        <v>Melvin Marxen</v>
      </c>
      <c r="R4878" t="str">
        <f t="shared" si="3560"/>
        <v>Central</v>
      </c>
    </row>
    <row r="4879" spans="1:18">
      <c r="A4879" t="s">
        <v>5043</v>
      </c>
      <c r="B4879" t="s">
        <v>37</v>
      </c>
      <c r="C4879" t="s">
        <v>57</v>
      </c>
      <c r="D4879" t="s">
        <v>282</v>
      </c>
      <c r="E4879" t="s">
        <v>50</v>
      </c>
      <c r="F4879" s="1">
        <v>42999</v>
      </c>
      <c r="G4879" s="1">
        <v>43071</v>
      </c>
      <c r="H4879">
        <v>3063</v>
      </c>
      <c r="I4879" t="str">
        <f>VLOOKUP(pipeline!D4879,account,2,FALSE)</f>
        <v>medical</v>
      </c>
      <c r="J4879">
        <f t="shared" si="3573"/>
        <v>1985</v>
      </c>
      <c r="K4879">
        <f t="shared" si="3574"/>
        <v>2741.37</v>
      </c>
      <c r="L4879">
        <f t="shared" si="3575"/>
        <v>9226</v>
      </c>
      <c r="M4879" t="str">
        <f t="shared" si="3576"/>
        <v>United States</v>
      </c>
      <c r="N4879">
        <f t="shared" si="3577"/>
        <v>0</v>
      </c>
      <c r="O4879" t="str">
        <f t="shared" si="3578"/>
        <v>MG</v>
      </c>
      <c r="P4879">
        <f t="shared" si="3558"/>
        <v>3393</v>
      </c>
      <c r="Q4879" t="str">
        <f t="shared" si="3559"/>
        <v>Summer Sewald</v>
      </c>
      <c r="R4879" t="str">
        <f t="shared" si="3560"/>
        <v>West</v>
      </c>
    </row>
    <row r="4880" spans="1:18">
      <c r="A4880" t="s">
        <v>5044</v>
      </c>
      <c r="B4880" t="s">
        <v>38</v>
      </c>
      <c r="C4880" t="s">
        <v>58</v>
      </c>
      <c r="D4880" t="s">
        <v>99</v>
      </c>
      <c r="E4880" t="s">
        <v>52</v>
      </c>
      <c r="F4880" s="1">
        <v>42999</v>
      </c>
      <c r="G4880" s="1">
        <v>43010</v>
      </c>
      <c r="H4880">
        <v>0</v>
      </c>
      <c r="I4880" t="str">
        <f>VLOOKUP(pipeline!D4880,account,2,FALSE)</f>
        <v>marketing</v>
      </c>
      <c r="J4880">
        <f t="shared" si="3573"/>
        <v>2008</v>
      </c>
      <c r="K4880">
        <f t="shared" si="3574"/>
        <v>894.37</v>
      </c>
      <c r="L4880">
        <f t="shared" si="3575"/>
        <v>1593</v>
      </c>
      <c r="M4880" t="str">
        <f t="shared" si="3576"/>
        <v>Poland</v>
      </c>
      <c r="N4880">
        <f t="shared" si="3577"/>
        <v>0</v>
      </c>
      <c r="O4880" t="str">
        <f t="shared" si="3578"/>
        <v>GTX</v>
      </c>
      <c r="P4880">
        <f t="shared" si="3558"/>
        <v>1096</v>
      </c>
      <c r="Q4880" t="str">
        <f t="shared" si="3559"/>
        <v>Summer Sewald</v>
      </c>
      <c r="R4880" t="str">
        <f t="shared" si="3560"/>
        <v>West</v>
      </c>
    </row>
    <row r="4881" spans="1:18">
      <c r="A4881" t="s">
        <v>5045</v>
      </c>
      <c r="B4881" t="s">
        <v>39</v>
      </c>
      <c r="C4881" t="s">
        <v>55</v>
      </c>
      <c r="D4881" t="s">
        <v>134</v>
      </c>
      <c r="E4881" t="s">
        <v>50</v>
      </c>
      <c r="F4881" s="1">
        <v>42999</v>
      </c>
      <c r="G4881" s="1">
        <v>43099</v>
      </c>
      <c r="H4881">
        <v>613</v>
      </c>
      <c r="I4881" t="str">
        <f>VLOOKUP(pipeline!D4881,account,2,FALSE)</f>
        <v>services</v>
      </c>
      <c r="J4881">
        <f t="shared" si="3573"/>
        <v>2003</v>
      </c>
      <c r="K4881">
        <f t="shared" si="3574"/>
        <v>692.19</v>
      </c>
      <c r="L4881">
        <f t="shared" si="3575"/>
        <v>1922</v>
      </c>
      <c r="M4881" t="str">
        <f t="shared" si="3576"/>
        <v>United States</v>
      </c>
      <c r="N4881">
        <f t="shared" si="3577"/>
        <v>0</v>
      </c>
      <c r="O4881" t="str">
        <f t="shared" si="3578"/>
        <v>GTX</v>
      </c>
      <c r="P4881">
        <f t="shared" si="3558"/>
        <v>550</v>
      </c>
      <c r="Q4881" t="str">
        <f t="shared" si="3559"/>
        <v>Summer Sewald</v>
      </c>
      <c r="R4881" t="str">
        <f t="shared" si="3560"/>
        <v>West</v>
      </c>
    </row>
    <row r="4882" spans="1:18">
      <c r="A4882" t="s">
        <v>5046</v>
      </c>
      <c r="B4882" t="s">
        <v>21</v>
      </c>
      <c r="C4882" t="s">
        <v>59</v>
      </c>
      <c r="D4882" t="s">
        <v>226</v>
      </c>
      <c r="E4882" t="s">
        <v>50</v>
      </c>
      <c r="F4882" s="1">
        <v>42999</v>
      </c>
      <c r="G4882" s="1">
        <v>43065</v>
      </c>
      <c r="H4882">
        <v>5160</v>
      </c>
      <c r="I4882" t="str">
        <f>VLOOKUP(pipeline!D4882,account,2,FALSE)</f>
        <v>medical</v>
      </c>
      <c r="J4882">
        <f t="shared" si="3573"/>
        <v>2017</v>
      </c>
      <c r="K4882">
        <f t="shared" si="3574"/>
        <v>4.54</v>
      </c>
      <c r="L4882">
        <f t="shared" si="3575"/>
        <v>9</v>
      </c>
      <c r="M4882" t="str">
        <f t="shared" si="3576"/>
        <v>United States</v>
      </c>
      <c r="N4882">
        <f t="shared" si="3577"/>
        <v>0</v>
      </c>
      <c r="O4882" t="str">
        <f t="shared" si="3578"/>
        <v>GTX</v>
      </c>
      <c r="P4882">
        <f t="shared" si="3558"/>
        <v>5482</v>
      </c>
      <c r="Q4882" t="str">
        <f t="shared" si="3559"/>
        <v>Dustin Brinkmann</v>
      </c>
      <c r="R4882" t="str">
        <f t="shared" si="3560"/>
        <v>Central</v>
      </c>
    </row>
    <row r="4883" spans="1:18">
      <c r="A4883" t="s">
        <v>5047</v>
      </c>
      <c r="B4883" t="s">
        <v>15</v>
      </c>
      <c r="C4883" t="s">
        <v>55</v>
      </c>
      <c r="D4883" t="s">
        <v>91</v>
      </c>
      <c r="E4883" t="s">
        <v>50</v>
      </c>
      <c r="F4883" s="1">
        <v>42999</v>
      </c>
      <c r="G4883" s="1">
        <v>43009</v>
      </c>
      <c r="H4883">
        <v>566</v>
      </c>
      <c r="I4883" t="str">
        <f>VLOOKUP(pipeline!D4883,account,2,FALSE)</f>
        <v>retail</v>
      </c>
      <c r="J4883">
        <f t="shared" si="3573"/>
        <v>1989</v>
      </c>
      <c r="K4883">
        <f t="shared" si="3574"/>
        <v>1388.67</v>
      </c>
      <c r="L4883">
        <f t="shared" si="3575"/>
        <v>3583</v>
      </c>
      <c r="M4883" t="str">
        <f t="shared" si="3576"/>
        <v>United States</v>
      </c>
      <c r="N4883">
        <f t="shared" si="3577"/>
        <v>0</v>
      </c>
      <c r="O4883" t="str">
        <f t="shared" si="3578"/>
        <v>GTX</v>
      </c>
      <c r="P4883">
        <f t="shared" si="3558"/>
        <v>550</v>
      </c>
      <c r="Q4883" t="str">
        <f t="shared" si="3559"/>
        <v>Celia Rouche</v>
      </c>
      <c r="R4883" t="str">
        <f t="shared" si="3560"/>
        <v>West</v>
      </c>
    </row>
    <row r="4884" spans="1:18">
      <c r="A4884" t="s">
        <v>5048</v>
      </c>
      <c r="B4884" t="s">
        <v>28</v>
      </c>
      <c r="C4884" t="s">
        <v>56</v>
      </c>
      <c r="D4884" t="s">
        <v>117</v>
      </c>
      <c r="E4884" t="s">
        <v>50</v>
      </c>
      <c r="F4884" s="1">
        <v>42999</v>
      </c>
      <c r="G4884" s="1">
        <v>43005</v>
      </c>
      <c r="H4884">
        <v>68</v>
      </c>
      <c r="I4884" t="str">
        <f>VLOOKUP(pipeline!D4884,account,2,FALSE)</f>
        <v>services</v>
      </c>
      <c r="J4884">
        <f t="shared" si="3573"/>
        <v>1997</v>
      </c>
      <c r="K4884">
        <f t="shared" si="3574"/>
        <v>2041.73</v>
      </c>
      <c r="L4884">
        <f t="shared" si="3575"/>
        <v>5276</v>
      </c>
      <c r="M4884" t="str">
        <f t="shared" si="3576"/>
        <v>United States</v>
      </c>
      <c r="N4884">
        <f t="shared" si="3577"/>
        <v>0</v>
      </c>
      <c r="O4884" t="str">
        <f t="shared" si="3578"/>
        <v>MG</v>
      </c>
      <c r="P4884">
        <f t="shared" si="3558"/>
        <v>55</v>
      </c>
      <c r="Q4884" t="str">
        <f t="shared" si="3559"/>
        <v>Melvin Marxen</v>
      </c>
      <c r="R4884" t="str">
        <f t="shared" si="3560"/>
        <v>Central</v>
      </c>
    </row>
    <row r="4885" spans="1:18">
      <c r="A4885" t="s">
        <v>5049</v>
      </c>
      <c r="B4885" t="s">
        <v>40</v>
      </c>
      <c r="C4885" t="s">
        <v>55</v>
      </c>
      <c r="D4885" t="s">
        <v>174</v>
      </c>
      <c r="E4885" t="s">
        <v>52</v>
      </c>
      <c r="F4885" s="1">
        <v>42999</v>
      </c>
      <c r="G4885" s="1">
        <v>43011</v>
      </c>
      <c r="H4885">
        <v>0</v>
      </c>
      <c r="I4885" t="str">
        <f>VLOOKUP(pipeline!D4885,account,2,FALSE)</f>
        <v>software</v>
      </c>
      <c r="J4885">
        <f t="shared" si="3573"/>
        <v>1982</v>
      </c>
      <c r="K4885">
        <f t="shared" si="3574"/>
        <v>11698.03</v>
      </c>
      <c r="L4885">
        <f t="shared" si="3575"/>
        <v>34288</v>
      </c>
      <c r="M4885" t="str">
        <f t="shared" si="3576"/>
        <v>United States</v>
      </c>
      <c r="N4885">
        <f t="shared" si="3577"/>
        <v>0</v>
      </c>
      <c r="O4885" t="str">
        <f t="shared" si="3578"/>
        <v>GTX</v>
      </c>
      <c r="P4885">
        <f t="shared" si="3558"/>
        <v>550</v>
      </c>
      <c r="Q4885" t="str">
        <f t="shared" si="3559"/>
        <v>Summer Sewald</v>
      </c>
      <c r="R4885" t="str">
        <f t="shared" si="3560"/>
        <v>West</v>
      </c>
    </row>
    <row r="4886" spans="1:18">
      <c r="A4886" t="s">
        <v>5050</v>
      </c>
      <c r="B4886" t="s">
        <v>23</v>
      </c>
      <c r="C4886" t="s">
        <v>56</v>
      </c>
      <c r="D4886" t="s">
        <v>129</v>
      </c>
      <c r="E4886" t="s">
        <v>50</v>
      </c>
      <c r="F4886" s="1">
        <v>42999</v>
      </c>
      <c r="G4886" s="1">
        <v>43081</v>
      </c>
      <c r="H4886">
        <v>61</v>
      </c>
      <c r="I4886" t="str">
        <f>VLOOKUP(pipeline!D4886,account,2,FALSE)</f>
        <v>marketing</v>
      </c>
      <c r="J4886">
        <f t="shared" si="3573"/>
        <v>1995</v>
      </c>
      <c r="K4886">
        <f t="shared" si="3574"/>
        <v>2173.98</v>
      </c>
      <c r="L4886">
        <f t="shared" si="3575"/>
        <v>2928</v>
      </c>
      <c r="M4886" t="str">
        <f t="shared" si="3576"/>
        <v>United States</v>
      </c>
      <c r="N4886" t="str">
        <f t="shared" si="3577"/>
        <v>Inity</v>
      </c>
      <c r="O4886" t="str">
        <f t="shared" si="3578"/>
        <v>MG</v>
      </c>
      <c r="P4886">
        <f t="shared" ref="P4886:P4891" si="3579">VLOOKUP(C4886,products,3,FALSE)</f>
        <v>55</v>
      </c>
      <c r="Q4886" t="str">
        <f t="shared" ref="Q4886:Q4891" si="3580">VLOOKUP(B4886,sales,2,FALSE)</f>
        <v>Dustin Brinkmann</v>
      </c>
      <c r="R4886" t="str">
        <f t="shared" ref="R4886:R4891" si="3581">VLOOKUP(B4886,sales,3,FALSE)</f>
        <v>Central</v>
      </c>
    </row>
    <row r="4887" spans="1:18">
      <c r="A4887" t="s">
        <v>5051</v>
      </c>
      <c r="B4887" t="s">
        <v>17</v>
      </c>
      <c r="C4887" t="s">
        <v>56</v>
      </c>
      <c r="D4887" t="s">
        <v>371</v>
      </c>
      <c r="E4887" t="s">
        <v>52</v>
      </c>
      <c r="F4887" s="1">
        <v>42999</v>
      </c>
      <c r="G4887" s="1">
        <v>43072</v>
      </c>
      <c r="H4887">
        <v>0</v>
      </c>
      <c r="I4887" t="str">
        <f>VLOOKUP(pipeline!D4887,account,2,FALSE)</f>
        <v>retail</v>
      </c>
      <c r="J4887">
        <f t="shared" si="3573"/>
        <v>2003</v>
      </c>
      <c r="K4887">
        <f t="shared" si="3574"/>
        <v>223.8</v>
      </c>
      <c r="L4887">
        <f t="shared" si="3575"/>
        <v>299</v>
      </c>
      <c r="M4887" t="str">
        <f t="shared" si="3576"/>
        <v>United States</v>
      </c>
      <c r="N4887">
        <f t="shared" si="3577"/>
        <v>0</v>
      </c>
      <c r="O4887" t="str">
        <f t="shared" si="3578"/>
        <v>MG</v>
      </c>
      <c r="P4887">
        <f t="shared" si="3579"/>
        <v>55</v>
      </c>
      <c r="Q4887" t="str">
        <f t="shared" si="3580"/>
        <v>Celia Rouche</v>
      </c>
      <c r="R4887" t="str">
        <f t="shared" si="3581"/>
        <v>West</v>
      </c>
    </row>
    <row r="4888" spans="1:18">
      <c r="A4888" t="s">
        <v>5052</v>
      </c>
      <c r="B4888" t="s">
        <v>11</v>
      </c>
      <c r="C4888" t="s">
        <v>57</v>
      </c>
      <c r="D4888" t="s">
        <v>124</v>
      </c>
      <c r="E4888" t="s">
        <v>52</v>
      </c>
      <c r="F4888" s="1">
        <v>42999</v>
      </c>
      <c r="G4888" s="1">
        <v>43068</v>
      </c>
      <c r="H4888">
        <v>0</v>
      </c>
      <c r="I4888" t="str">
        <f>VLOOKUP(pipeline!D4888,account,2,FALSE)</f>
        <v>entertainment</v>
      </c>
      <c r="J4888">
        <f t="shared" si="3573"/>
        <v>1989</v>
      </c>
      <c r="K4888">
        <f t="shared" si="3574"/>
        <v>3838.39</v>
      </c>
      <c r="L4888">
        <f t="shared" si="3575"/>
        <v>8274</v>
      </c>
      <c r="M4888" t="str">
        <f t="shared" si="3576"/>
        <v>United States</v>
      </c>
      <c r="N4888">
        <f t="shared" si="3577"/>
        <v>0</v>
      </c>
      <c r="O4888" t="str">
        <f t="shared" si="3578"/>
        <v>MG</v>
      </c>
      <c r="P4888">
        <f t="shared" si="3579"/>
        <v>3393</v>
      </c>
      <c r="Q4888" t="str">
        <f t="shared" si="3580"/>
        <v>Cara Losch</v>
      </c>
      <c r="R4888" t="str">
        <f t="shared" si="3581"/>
        <v>East</v>
      </c>
    </row>
    <row r="4889" spans="1:18">
      <c r="A4889" t="s">
        <v>5053</v>
      </c>
      <c r="B4889" t="s">
        <v>32</v>
      </c>
      <c r="C4889" t="s">
        <v>58</v>
      </c>
      <c r="D4889" t="s">
        <v>223</v>
      </c>
      <c r="E4889" t="s">
        <v>52</v>
      </c>
      <c r="F4889" s="1">
        <v>43000</v>
      </c>
      <c r="G4889" s="1">
        <v>43066</v>
      </c>
      <c r="H4889">
        <v>0</v>
      </c>
      <c r="I4889" t="str">
        <f>VLOOKUP(pipeline!D4889,account,2,FALSE)</f>
        <v>retail</v>
      </c>
      <c r="J4889">
        <f t="shared" si="3573"/>
        <v>2003</v>
      </c>
      <c r="K4889">
        <f t="shared" si="3574"/>
        <v>1419.98</v>
      </c>
      <c r="L4889">
        <f t="shared" si="3575"/>
        <v>4018</v>
      </c>
      <c r="M4889" t="str">
        <f t="shared" si="3576"/>
        <v>United States</v>
      </c>
      <c r="N4889">
        <f t="shared" si="3577"/>
        <v>0</v>
      </c>
      <c r="O4889" t="str">
        <f t="shared" si="3578"/>
        <v>GTX</v>
      </c>
      <c r="P4889">
        <f t="shared" si="3579"/>
        <v>1096</v>
      </c>
      <c r="Q4889" t="str">
        <f t="shared" si="3580"/>
        <v>Rocco Neubert</v>
      </c>
      <c r="R4889" t="str">
        <f t="shared" si="3581"/>
        <v>East</v>
      </c>
    </row>
    <row r="4890" spans="1:18">
      <c r="A4890" t="s">
        <v>5054</v>
      </c>
      <c r="B4890" t="s">
        <v>32</v>
      </c>
      <c r="C4890" t="s">
        <v>59</v>
      </c>
      <c r="D4890" t="s">
        <v>381</v>
      </c>
      <c r="E4890" t="s">
        <v>52</v>
      </c>
      <c r="F4890" s="1">
        <v>43000</v>
      </c>
      <c r="G4890" s="1">
        <v>43063</v>
      </c>
      <c r="H4890">
        <v>0</v>
      </c>
      <c r="I4890" t="str">
        <f>VLOOKUP(pipeline!D4890,account,2,FALSE)</f>
        <v>marketing</v>
      </c>
      <c r="J4890">
        <f t="shared" si="3573"/>
        <v>1999</v>
      </c>
      <c r="K4890">
        <f t="shared" si="3574"/>
        <v>1197.44</v>
      </c>
      <c r="L4890">
        <f t="shared" si="3575"/>
        <v>2570</v>
      </c>
      <c r="M4890" t="str">
        <f t="shared" si="3576"/>
        <v>United States</v>
      </c>
      <c r="N4890">
        <f t="shared" si="3577"/>
        <v>0</v>
      </c>
      <c r="O4890" t="str">
        <f t="shared" si="3578"/>
        <v>GTX</v>
      </c>
      <c r="P4890">
        <f t="shared" si="3579"/>
        <v>5482</v>
      </c>
      <c r="Q4890" t="str">
        <f t="shared" si="3580"/>
        <v>Rocco Neubert</v>
      </c>
      <c r="R4890" t="str">
        <f t="shared" si="3581"/>
        <v>East</v>
      </c>
    </row>
    <row r="4891" spans="1:18">
      <c r="A4891" t="s">
        <v>5055</v>
      </c>
      <c r="B4891" t="s">
        <v>7</v>
      </c>
      <c r="C4891" t="s">
        <v>55</v>
      </c>
      <c r="D4891" t="s">
        <v>127</v>
      </c>
      <c r="E4891" t="s">
        <v>52</v>
      </c>
      <c r="F4891" s="1">
        <v>43000</v>
      </c>
      <c r="G4891" s="1">
        <v>43068</v>
      </c>
      <c r="H4891">
        <v>0</v>
      </c>
      <c r="I4891" t="str">
        <f>VLOOKUP(pipeline!D4891,account,2,FALSE)</f>
        <v>software</v>
      </c>
      <c r="J4891">
        <f t="shared" si="3573"/>
        <v>1979</v>
      </c>
      <c r="K4891">
        <f t="shared" si="3574"/>
        <v>4478.47</v>
      </c>
      <c r="L4891">
        <f t="shared" si="3575"/>
        <v>13809</v>
      </c>
      <c r="M4891" t="str">
        <f t="shared" si="3576"/>
        <v>United States</v>
      </c>
      <c r="N4891">
        <f t="shared" si="3577"/>
        <v>0</v>
      </c>
      <c r="O4891" t="str">
        <f t="shared" si="3578"/>
        <v>GTX</v>
      </c>
      <c r="P4891">
        <f t="shared" si="3579"/>
        <v>550</v>
      </c>
      <c r="Q4891" t="str">
        <f t="shared" si="3580"/>
        <v>Cara Losch</v>
      </c>
      <c r="R4891" t="str">
        <f t="shared" si="3581"/>
        <v>East</v>
      </c>
    </row>
    <row r="4892" spans="1:18">
      <c r="A4892" t="s">
        <v>5056</v>
      </c>
      <c r="B4892" t="s">
        <v>34</v>
      </c>
      <c r="C4892" t="s">
        <v>55</v>
      </c>
      <c r="D4892" t="s">
        <v>180</v>
      </c>
      <c r="E4892" t="s">
        <v>52</v>
      </c>
      <c r="F4892" s="1">
        <v>43000</v>
      </c>
      <c r="G4892" s="1">
        <v>43012</v>
      </c>
      <c r="H4892">
        <v>0</v>
      </c>
      <c r="I4892" t="str">
        <f>VLOOKUP(pipeline!D4892,account,2,FALSE)</f>
        <v>medical</v>
      </c>
      <c r="J4892">
        <f t="shared" ref="J4892:J4915" si="3582">VLOOKUP(D4892,account,3,FALSE)</f>
        <v>1991</v>
      </c>
      <c r="K4892">
        <f t="shared" ref="K4892:K4915" si="3583">VLOOKUP(D4892,account,4,FALSE)</f>
        <v>326.82</v>
      </c>
      <c r="L4892">
        <f t="shared" ref="L4892:L4915" si="3584">VLOOKUP(D4892,account,5,FALSE)</f>
        <v>1016</v>
      </c>
      <c r="M4892" t="str">
        <f t="shared" ref="M4892:M4915" si="3585">VLOOKUP(D4892,account,6,FALSE)</f>
        <v>United States</v>
      </c>
      <c r="N4892">
        <f t="shared" ref="N4892:N4915" si="3586">VLOOKUP(D4892,accounts,7,FALSE)</f>
        <v>0</v>
      </c>
      <c r="O4892" t="str">
        <f t="shared" ref="O4892:O4915" si="3587">VLOOKUP(C4892,products,2,FALSE)</f>
        <v>GTX</v>
      </c>
      <c r="P4892">
        <f>VLOOKUP(C4892,products,3,FALSE)</f>
        <v>550</v>
      </c>
      <c r="Q4892" t="str">
        <f>VLOOKUP(B4892,sales,2,FALSE)</f>
        <v>Rocco Neubert</v>
      </c>
      <c r="R4892" t="str">
        <f>VLOOKUP(B4892,sales,3,FALSE)</f>
        <v>East</v>
      </c>
    </row>
    <row r="4893" spans="1:18">
      <c r="A4893" t="s">
        <v>5057</v>
      </c>
      <c r="B4893" t="s">
        <v>13</v>
      </c>
      <c r="C4893" t="s">
        <v>57</v>
      </c>
      <c r="D4893" t="s">
        <v>282</v>
      </c>
      <c r="E4893" t="s">
        <v>53</v>
      </c>
      <c r="F4893" s="1">
        <v>43000</v>
      </c>
      <c r="I4893" t="str">
        <f>VLOOKUP(pipeline!D4893,account,2,FALSE)</f>
        <v>medical</v>
      </c>
      <c r="J4893">
        <f t="shared" si="3582"/>
        <v>1985</v>
      </c>
      <c r="K4893">
        <f t="shared" si="3583"/>
        <v>2741.37</v>
      </c>
      <c r="L4893">
        <f t="shared" si="3584"/>
        <v>9226</v>
      </c>
      <c r="M4893" t="str">
        <f t="shared" si="3585"/>
        <v>United States</v>
      </c>
      <c r="N4893">
        <f t="shared" si="3586"/>
        <v>0</v>
      </c>
      <c r="O4893" t="str">
        <f t="shared" si="3587"/>
        <v>MG</v>
      </c>
      <c r="P4893">
        <f>VLOOKUP(C4893,products,3,FALSE)</f>
        <v>3393</v>
      </c>
      <c r="Q4893" t="str">
        <f>VLOOKUP(B4893,sales,2,FALSE)</f>
        <v>Celia Rouche</v>
      </c>
      <c r="R4893" t="str">
        <f>VLOOKUP(B4893,sales,3,FALSE)</f>
        <v>West</v>
      </c>
    </row>
    <row r="4894" spans="1:18">
      <c r="A4894" t="s">
        <v>5058</v>
      </c>
      <c r="B4894" t="s">
        <v>26</v>
      </c>
      <c r="C4894" t="s">
        <v>58</v>
      </c>
      <c r="D4894" t="s">
        <v>290</v>
      </c>
      <c r="E4894" t="s">
        <v>52</v>
      </c>
      <c r="F4894" s="1">
        <v>43000</v>
      </c>
      <c r="G4894" s="1">
        <v>43090</v>
      </c>
      <c r="H4894">
        <v>0</v>
      </c>
      <c r="I4894" t="str">
        <f>VLOOKUP(pipeline!D4894,account,2,FALSE)</f>
        <v>medical</v>
      </c>
      <c r="J4894">
        <f t="shared" si="3582"/>
        <v>2002</v>
      </c>
      <c r="K4894">
        <f t="shared" si="3583"/>
        <v>3178.24</v>
      </c>
      <c r="L4894">
        <f t="shared" si="3584"/>
        <v>4540</v>
      </c>
      <c r="M4894" t="str">
        <f t="shared" si="3585"/>
        <v>United States</v>
      </c>
      <c r="N4894">
        <f t="shared" si="3586"/>
        <v>0</v>
      </c>
      <c r="O4894" t="str">
        <f t="shared" si="3587"/>
        <v>GTX</v>
      </c>
      <c r="P4894">
        <f>VLOOKUP(C4894,products,3,FALSE)</f>
        <v>1096</v>
      </c>
      <c r="Q4894" t="str">
        <f>VLOOKUP(B4894,sales,2,FALSE)</f>
        <v>Melvin Marxen</v>
      </c>
      <c r="R4894" t="str">
        <f>VLOOKUP(B4894,sales,3,FALSE)</f>
        <v>Central</v>
      </c>
    </row>
    <row r="4895" spans="1:18">
      <c r="A4895" t="s">
        <v>5059</v>
      </c>
      <c r="B4895" t="s">
        <v>26</v>
      </c>
      <c r="C4895" t="s">
        <v>57</v>
      </c>
      <c r="D4895" t="s">
        <v>89</v>
      </c>
      <c r="E4895" t="s">
        <v>50</v>
      </c>
      <c r="F4895" s="1">
        <v>43000</v>
      </c>
      <c r="G4895" s="1">
        <v>43083</v>
      </c>
      <c r="H4895">
        <v>3772</v>
      </c>
      <c r="I4895" t="str">
        <f>VLOOKUP(pipeline!D4895,account,2,FALSE)</f>
        <v>medical</v>
      </c>
      <c r="J4895">
        <f t="shared" si="3582"/>
        <v>1992</v>
      </c>
      <c r="K4895">
        <f t="shared" si="3583"/>
        <v>3922.42</v>
      </c>
      <c r="L4895">
        <f t="shared" si="3584"/>
        <v>6837</v>
      </c>
      <c r="M4895" t="str">
        <f t="shared" si="3585"/>
        <v>United States</v>
      </c>
      <c r="N4895">
        <f t="shared" si="3586"/>
        <v>0</v>
      </c>
      <c r="O4895" t="str">
        <f t="shared" si="3587"/>
        <v>MG</v>
      </c>
      <c r="P4895">
        <f>VLOOKUP(C4895,products,3,FALSE)</f>
        <v>3393</v>
      </c>
      <c r="Q4895" t="str">
        <f>VLOOKUP(B4895,sales,2,FALSE)</f>
        <v>Melvin Marxen</v>
      </c>
      <c r="R4895" t="str">
        <f>VLOOKUP(B4895,sales,3,FALSE)</f>
        <v>Central</v>
      </c>
    </row>
    <row r="4896" spans="1:18">
      <c r="A4896" t="s">
        <v>5060</v>
      </c>
      <c r="B4896" t="s">
        <v>37</v>
      </c>
      <c r="C4896" t="s">
        <v>59</v>
      </c>
      <c r="D4896" t="s">
        <v>93</v>
      </c>
      <c r="E4896" t="s">
        <v>50</v>
      </c>
      <c r="F4896" s="1">
        <v>43000</v>
      </c>
      <c r="G4896" s="1">
        <v>43010</v>
      </c>
      <c r="H4896">
        <v>5784</v>
      </c>
      <c r="I4896" t="str">
        <f>VLOOKUP(pipeline!D4896,account,2,FALSE)</f>
        <v>entertainment</v>
      </c>
      <c r="J4896">
        <f t="shared" si="3582"/>
        <v>1993</v>
      </c>
      <c r="K4896">
        <f t="shared" si="3583"/>
        <v>4269.9</v>
      </c>
      <c r="L4896">
        <f t="shared" si="3584"/>
        <v>6472</v>
      </c>
      <c r="M4896" t="str">
        <f t="shared" si="3585"/>
        <v>United States</v>
      </c>
      <c r="N4896" t="str">
        <f t="shared" si="3586"/>
        <v>Massive Dynamic</v>
      </c>
      <c r="O4896" t="str">
        <f t="shared" si="3587"/>
        <v>GTX</v>
      </c>
      <c r="P4896">
        <f>VLOOKUP(C4896,products,3,FALSE)</f>
        <v>5482</v>
      </c>
      <c r="Q4896" t="str">
        <f>VLOOKUP(B4896,sales,2,FALSE)</f>
        <v>Summer Sewald</v>
      </c>
      <c r="R4896" t="str">
        <f>VLOOKUP(B4896,sales,3,FALSE)</f>
        <v>West</v>
      </c>
    </row>
    <row r="4897" spans="1:18">
      <c r="A4897" t="s">
        <v>5061</v>
      </c>
      <c r="B4897" t="s">
        <v>38</v>
      </c>
      <c r="C4897" t="s">
        <v>55</v>
      </c>
      <c r="D4897" t="s">
        <v>112</v>
      </c>
      <c r="E4897" t="s">
        <v>50</v>
      </c>
      <c r="F4897" s="1">
        <v>43000</v>
      </c>
      <c r="G4897" s="1">
        <v>43006</v>
      </c>
      <c r="H4897">
        <v>675</v>
      </c>
      <c r="I4897" t="str">
        <f>VLOOKUP(pipeline!D4897,account,2,FALSE)</f>
        <v>retail</v>
      </c>
      <c r="J4897">
        <f t="shared" si="3582"/>
        <v>1990</v>
      </c>
      <c r="K4897">
        <f t="shared" si="3583"/>
        <v>4968.91</v>
      </c>
      <c r="L4897">
        <f t="shared" si="3584"/>
        <v>7523</v>
      </c>
      <c r="M4897" t="str">
        <f t="shared" si="3585"/>
        <v>United States</v>
      </c>
      <c r="N4897">
        <f t="shared" si="3586"/>
        <v>0</v>
      </c>
      <c r="O4897" t="str">
        <f t="shared" si="3587"/>
        <v>GTX</v>
      </c>
      <c r="P4897">
        <f t="shared" ref="P4897:P4910" si="3588">VLOOKUP(C4897,products,3,FALSE)</f>
        <v>550</v>
      </c>
      <c r="Q4897" t="str">
        <f t="shared" ref="Q4897:Q4910" si="3589">VLOOKUP(B4897,sales,2,FALSE)</f>
        <v>Summer Sewald</v>
      </c>
      <c r="R4897" t="str">
        <f t="shared" ref="R4897:R4910" si="3590">VLOOKUP(B4897,sales,3,FALSE)</f>
        <v>West</v>
      </c>
    </row>
    <row r="4898" spans="1:18">
      <c r="A4898" t="s">
        <v>5062</v>
      </c>
      <c r="B4898" t="s">
        <v>39</v>
      </c>
      <c r="C4898" t="s">
        <v>55</v>
      </c>
      <c r="D4898" t="s">
        <v>101</v>
      </c>
      <c r="E4898" t="s">
        <v>52</v>
      </c>
      <c r="F4898" s="1">
        <v>43000</v>
      </c>
      <c r="G4898" s="1">
        <v>43067</v>
      </c>
      <c r="H4898">
        <v>0</v>
      </c>
      <c r="I4898" t="str">
        <f>VLOOKUP(pipeline!D4898,account,2,FALSE)</f>
        <v>telecommunications</v>
      </c>
      <c r="J4898">
        <f t="shared" si="3582"/>
        <v>1999</v>
      </c>
      <c r="K4898">
        <f t="shared" si="3583"/>
        <v>1699.85</v>
      </c>
      <c r="L4898">
        <f t="shared" si="3584"/>
        <v>5108</v>
      </c>
      <c r="M4898" t="str">
        <f t="shared" si="3585"/>
        <v>United States</v>
      </c>
      <c r="N4898">
        <f t="shared" si="3586"/>
        <v>0</v>
      </c>
      <c r="O4898" t="str">
        <f t="shared" si="3587"/>
        <v>GTX</v>
      </c>
      <c r="P4898">
        <f t="shared" si="3588"/>
        <v>550</v>
      </c>
      <c r="Q4898" t="str">
        <f t="shared" si="3589"/>
        <v>Summer Sewald</v>
      </c>
      <c r="R4898" t="str">
        <f t="shared" si="3590"/>
        <v>West</v>
      </c>
    </row>
    <row r="4899" spans="1:18">
      <c r="A4899" t="s">
        <v>5063</v>
      </c>
      <c r="B4899" t="s">
        <v>40</v>
      </c>
      <c r="C4899" t="s">
        <v>56</v>
      </c>
      <c r="D4899" t="s">
        <v>182</v>
      </c>
      <c r="E4899" t="s">
        <v>52</v>
      </c>
      <c r="F4899" s="1">
        <v>43000</v>
      </c>
      <c r="G4899" s="1">
        <v>43067</v>
      </c>
      <c r="H4899">
        <v>0</v>
      </c>
      <c r="I4899" t="str">
        <f>VLOOKUP(pipeline!D4899,account,2,FALSE)</f>
        <v>entertainment</v>
      </c>
      <c r="J4899">
        <f t="shared" si="3582"/>
        <v>2002</v>
      </c>
      <c r="K4899">
        <f t="shared" si="3583"/>
        <v>349.81</v>
      </c>
      <c r="L4899">
        <f t="shared" si="3584"/>
        <v>315</v>
      </c>
      <c r="M4899" t="str">
        <f t="shared" si="3585"/>
        <v>United States</v>
      </c>
      <c r="N4899">
        <f t="shared" si="3586"/>
        <v>0</v>
      </c>
      <c r="O4899" t="str">
        <f t="shared" si="3587"/>
        <v>MG</v>
      </c>
      <c r="P4899">
        <f t="shared" si="3588"/>
        <v>55</v>
      </c>
      <c r="Q4899" t="str">
        <f t="shared" si="3589"/>
        <v>Summer Sewald</v>
      </c>
      <c r="R4899" t="str">
        <f t="shared" si="3590"/>
        <v>West</v>
      </c>
    </row>
    <row r="4900" spans="1:18">
      <c r="A4900" t="s">
        <v>5064</v>
      </c>
      <c r="B4900" t="s">
        <v>16</v>
      </c>
      <c r="C4900" t="s">
        <v>58</v>
      </c>
      <c r="D4900" t="s">
        <v>231</v>
      </c>
      <c r="E4900" t="s">
        <v>52</v>
      </c>
      <c r="F4900" s="1">
        <v>43000</v>
      </c>
      <c r="G4900" s="1">
        <v>43041</v>
      </c>
      <c r="H4900">
        <v>0</v>
      </c>
      <c r="I4900" t="str">
        <f>VLOOKUP(pipeline!D4900,account,2,FALSE)</f>
        <v>technolgy</v>
      </c>
      <c r="J4900">
        <f t="shared" si="3582"/>
        <v>2010</v>
      </c>
      <c r="K4900">
        <f t="shared" si="3583"/>
        <v>587.72</v>
      </c>
      <c r="L4900">
        <f t="shared" si="3584"/>
        <v>1501</v>
      </c>
      <c r="M4900" t="str">
        <f t="shared" si="3585"/>
        <v>United States</v>
      </c>
      <c r="N4900">
        <f t="shared" si="3586"/>
        <v>0</v>
      </c>
      <c r="O4900" t="str">
        <f t="shared" si="3587"/>
        <v>GTX</v>
      </c>
      <c r="P4900">
        <f t="shared" si="3588"/>
        <v>1096</v>
      </c>
      <c r="Q4900" t="str">
        <f t="shared" si="3589"/>
        <v>Celia Rouche</v>
      </c>
      <c r="R4900" t="str">
        <f t="shared" si="3590"/>
        <v>West</v>
      </c>
    </row>
    <row r="4901" spans="1:18">
      <c r="A4901" t="s">
        <v>5065</v>
      </c>
      <c r="B4901" t="s">
        <v>16</v>
      </c>
      <c r="C4901" t="s">
        <v>56</v>
      </c>
      <c r="D4901" t="s">
        <v>621</v>
      </c>
      <c r="E4901" t="s">
        <v>50</v>
      </c>
      <c r="F4901" s="1">
        <v>43000</v>
      </c>
      <c r="G4901" s="1">
        <v>43009</v>
      </c>
      <c r="H4901">
        <v>55</v>
      </c>
      <c r="I4901" t="str">
        <f>VLOOKUP(pipeline!D4901,account,2,FALSE)</f>
        <v>services</v>
      </c>
      <c r="J4901">
        <f t="shared" si="3582"/>
        <v>1991</v>
      </c>
      <c r="K4901">
        <f t="shared" si="3583"/>
        <v>1012.72</v>
      </c>
      <c r="L4901">
        <f t="shared" si="3584"/>
        <v>3492</v>
      </c>
      <c r="M4901" t="str">
        <f t="shared" si="3585"/>
        <v>Germany</v>
      </c>
      <c r="N4901">
        <f t="shared" si="3586"/>
        <v>0</v>
      </c>
      <c r="O4901" t="str">
        <f t="shared" si="3587"/>
        <v>MG</v>
      </c>
      <c r="P4901">
        <f t="shared" si="3588"/>
        <v>55</v>
      </c>
      <c r="Q4901" t="str">
        <f t="shared" si="3589"/>
        <v>Celia Rouche</v>
      </c>
      <c r="R4901" t="str">
        <f t="shared" si="3590"/>
        <v>West</v>
      </c>
    </row>
    <row r="4902" spans="1:18">
      <c r="A4902" t="s">
        <v>5066</v>
      </c>
      <c r="B4902" t="s">
        <v>23</v>
      </c>
      <c r="C4902" t="s">
        <v>56</v>
      </c>
      <c r="D4902" t="s">
        <v>184</v>
      </c>
      <c r="E4902" t="s">
        <v>52</v>
      </c>
      <c r="F4902" s="1">
        <v>43000</v>
      </c>
      <c r="G4902" s="1">
        <v>43085</v>
      </c>
      <c r="H4902">
        <v>0</v>
      </c>
      <c r="I4902" t="str">
        <f>VLOOKUP(pipeline!D4902,account,2,FALSE)</f>
        <v>retail</v>
      </c>
      <c r="J4902">
        <f t="shared" si="3582"/>
        <v>1995</v>
      </c>
      <c r="K4902">
        <f t="shared" si="3583"/>
        <v>332.43</v>
      </c>
      <c r="L4902">
        <f t="shared" si="3584"/>
        <v>799</v>
      </c>
      <c r="M4902" t="str">
        <f t="shared" si="3585"/>
        <v>United States</v>
      </c>
      <c r="N4902">
        <f t="shared" si="3586"/>
        <v>0</v>
      </c>
      <c r="O4902" t="str">
        <f t="shared" si="3587"/>
        <v>MG</v>
      </c>
      <c r="P4902">
        <f t="shared" si="3588"/>
        <v>55</v>
      </c>
      <c r="Q4902" t="str">
        <f t="shared" si="3589"/>
        <v>Dustin Brinkmann</v>
      </c>
      <c r="R4902" t="str">
        <f t="shared" si="3590"/>
        <v>Central</v>
      </c>
    </row>
    <row r="4903" spans="1:18">
      <c r="A4903" t="s">
        <v>5067</v>
      </c>
      <c r="B4903" t="s">
        <v>23</v>
      </c>
      <c r="C4903" t="s">
        <v>57</v>
      </c>
      <c r="D4903" t="s">
        <v>170</v>
      </c>
      <c r="E4903" t="s">
        <v>52</v>
      </c>
      <c r="F4903" s="1">
        <v>43000</v>
      </c>
      <c r="G4903" s="1">
        <v>43081</v>
      </c>
      <c r="H4903">
        <v>0</v>
      </c>
      <c r="I4903" t="str">
        <f>VLOOKUP(pipeline!D4903,account,2,FALSE)</f>
        <v>technolgy</v>
      </c>
      <c r="J4903">
        <f t="shared" si="3582"/>
        <v>1987</v>
      </c>
      <c r="K4903">
        <f t="shared" si="3583"/>
        <v>2938.67</v>
      </c>
      <c r="L4903">
        <f t="shared" si="3584"/>
        <v>8775</v>
      </c>
      <c r="M4903" t="str">
        <f t="shared" si="3585"/>
        <v>Panama</v>
      </c>
      <c r="N4903">
        <f t="shared" si="3586"/>
        <v>0</v>
      </c>
      <c r="O4903" t="str">
        <f t="shared" si="3587"/>
        <v>MG</v>
      </c>
      <c r="P4903">
        <f t="shared" si="3588"/>
        <v>3393</v>
      </c>
      <c r="Q4903" t="str">
        <f t="shared" si="3589"/>
        <v>Dustin Brinkmann</v>
      </c>
      <c r="R4903" t="str">
        <f t="shared" si="3590"/>
        <v>Central</v>
      </c>
    </row>
    <row r="4904" spans="1:18">
      <c r="A4904" t="s">
        <v>5068</v>
      </c>
      <c r="B4904" t="s">
        <v>23</v>
      </c>
      <c r="C4904" t="s">
        <v>59</v>
      </c>
      <c r="D4904" t="s">
        <v>309</v>
      </c>
      <c r="E4904" t="s">
        <v>50</v>
      </c>
      <c r="F4904" s="1">
        <v>43000</v>
      </c>
      <c r="G4904" s="1">
        <v>43009</v>
      </c>
      <c r="H4904">
        <v>5775</v>
      </c>
      <c r="I4904" t="str">
        <f>VLOOKUP(pipeline!D4904,account,2,FALSE)</f>
        <v>marketing</v>
      </c>
      <c r="J4904">
        <f t="shared" si="3582"/>
        <v>1986</v>
      </c>
      <c r="K4904">
        <f t="shared" si="3583"/>
        <v>2403.58</v>
      </c>
      <c r="L4904">
        <f t="shared" si="3584"/>
        <v>8801</v>
      </c>
      <c r="M4904" t="str">
        <f t="shared" si="3585"/>
        <v>United States</v>
      </c>
      <c r="N4904">
        <f t="shared" si="3586"/>
        <v>0</v>
      </c>
      <c r="O4904" t="str">
        <f t="shared" si="3587"/>
        <v>GTX</v>
      </c>
      <c r="P4904">
        <f t="shared" si="3588"/>
        <v>5482</v>
      </c>
      <c r="Q4904" t="str">
        <f t="shared" si="3589"/>
        <v>Dustin Brinkmann</v>
      </c>
      <c r="R4904" t="str">
        <f t="shared" si="3590"/>
        <v>Central</v>
      </c>
    </row>
    <row r="4905" spans="1:18">
      <c r="A4905" t="s">
        <v>5069</v>
      </c>
      <c r="B4905" t="s">
        <v>17</v>
      </c>
      <c r="C4905" t="s">
        <v>55</v>
      </c>
      <c r="D4905" t="s">
        <v>306</v>
      </c>
      <c r="E4905" t="s">
        <v>50</v>
      </c>
      <c r="F4905" s="1">
        <v>43000</v>
      </c>
      <c r="G4905" s="1">
        <v>43057</v>
      </c>
      <c r="H4905">
        <v>651</v>
      </c>
      <c r="I4905" t="str">
        <f>VLOOKUP(pipeline!D4905,account,2,FALSE)</f>
        <v>technolgy</v>
      </c>
      <c r="J4905">
        <f t="shared" si="3582"/>
        <v>1997</v>
      </c>
      <c r="K4905">
        <f t="shared" si="3583"/>
        <v>8170.38</v>
      </c>
      <c r="L4905">
        <f t="shared" si="3584"/>
        <v>16499</v>
      </c>
      <c r="M4905" t="str">
        <f t="shared" si="3585"/>
        <v>Korea</v>
      </c>
      <c r="N4905">
        <f t="shared" si="3586"/>
        <v>0</v>
      </c>
      <c r="O4905" t="str">
        <f t="shared" si="3587"/>
        <v>GTX</v>
      </c>
      <c r="P4905">
        <f t="shared" si="3588"/>
        <v>550</v>
      </c>
      <c r="Q4905" t="str">
        <f t="shared" si="3589"/>
        <v>Celia Rouche</v>
      </c>
      <c r="R4905" t="str">
        <f t="shared" si="3590"/>
        <v>West</v>
      </c>
    </row>
    <row r="4906" spans="1:18">
      <c r="A4906" t="s">
        <v>5070</v>
      </c>
      <c r="B4906" t="s">
        <v>17</v>
      </c>
      <c r="C4906" t="s">
        <v>55</v>
      </c>
      <c r="D4906" t="s">
        <v>106</v>
      </c>
      <c r="E4906" t="s">
        <v>50</v>
      </c>
      <c r="F4906" s="1">
        <v>43000</v>
      </c>
      <c r="G4906" s="1">
        <v>43061</v>
      </c>
      <c r="H4906">
        <v>570</v>
      </c>
      <c r="I4906" t="str">
        <f>VLOOKUP(pipeline!D4906,account,2,FALSE)</f>
        <v>software</v>
      </c>
      <c r="J4906">
        <f t="shared" si="3582"/>
        <v>1996</v>
      </c>
      <c r="K4906">
        <f t="shared" si="3583"/>
        <v>6354.87</v>
      </c>
      <c r="L4906">
        <f t="shared" si="3584"/>
        <v>16780</v>
      </c>
      <c r="M4906" t="str">
        <f t="shared" si="3585"/>
        <v>United States</v>
      </c>
      <c r="N4906" t="str">
        <f t="shared" si="3586"/>
        <v>Bubba Gump</v>
      </c>
      <c r="O4906" t="str">
        <f t="shared" si="3587"/>
        <v>GTX</v>
      </c>
      <c r="P4906">
        <f t="shared" si="3588"/>
        <v>550</v>
      </c>
      <c r="Q4906" t="str">
        <f t="shared" si="3589"/>
        <v>Celia Rouche</v>
      </c>
      <c r="R4906" t="str">
        <f t="shared" si="3590"/>
        <v>West</v>
      </c>
    </row>
    <row r="4907" spans="1:18">
      <c r="A4907" t="s">
        <v>5071</v>
      </c>
      <c r="B4907" t="s">
        <v>17</v>
      </c>
      <c r="C4907" t="s">
        <v>56</v>
      </c>
      <c r="D4907" t="s">
        <v>316</v>
      </c>
      <c r="E4907" t="s">
        <v>50</v>
      </c>
      <c r="F4907" s="1">
        <v>43000</v>
      </c>
      <c r="G4907" s="1">
        <v>43099</v>
      </c>
      <c r="H4907">
        <v>54</v>
      </c>
      <c r="I4907" t="str">
        <f>VLOOKUP(pipeline!D4907,account,2,FALSE)</f>
        <v>retail</v>
      </c>
      <c r="J4907">
        <f t="shared" si="3582"/>
        <v>2009</v>
      </c>
      <c r="K4907">
        <f t="shared" si="3583"/>
        <v>497.11</v>
      </c>
      <c r="L4907">
        <f t="shared" si="3584"/>
        <v>1588</v>
      </c>
      <c r="M4907" t="str">
        <f t="shared" si="3585"/>
        <v>United States</v>
      </c>
      <c r="N4907">
        <f t="shared" si="3586"/>
        <v>0</v>
      </c>
      <c r="O4907" t="str">
        <f t="shared" si="3587"/>
        <v>MG</v>
      </c>
      <c r="P4907">
        <f t="shared" si="3588"/>
        <v>55</v>
      </c>
      <c r="Q4907" t="str">
        <f t="shared" si="3589"/>
        <v>Celia Rouche</v>
      </c>
      <c r="R4907" t="str">
        <f t="shared" si="3590"/>
        <v>West</v>
      </c>
    </row>
    <row r="4908" spans="1:18">
      <c r="A4908" t="s">
        <v>5072</v>
      </c>
      <c r="B4908" t="s">
        <v>17</v>
      </c>
      <c r="C4908" t="s">
        <v>56</v>
      </c>
      <c r="D4908" t="s">
        <v>106</v>
      </c>
      <c r="E4908" t="s">
        <v>50</v>
      </c>
      <c r="F4908" s="1">
        <v>43000</v>
      </c>
      <c r="G4908" s="1">
        <v>43007</v>
      </c>
      <c r="H4908">
        <v>47</v>
      </c>
      <c r="I4908" t="str">
        <f>VLOOKUP(pipeline!D4908,account,2,FALSE)</f>
        <v>software</v>
      </c>
      <c r="J4908">
        <f t="shared" si="3582"/>
        <v>1996</v>
      </c>
      <c r="K4908">
        <f t="shared" si="3583"/>
        <v>6354.87</v>
      </c>
      <c r="L4908">
        <f t="shared" si="3584"/>
        <v>16780</v>
      </c>
      <c r="M4908" t="str">
        <f t="shared" si="3585"/>
        <v>United States</v>
      </c>
      <c r="N4908" t="str">
        <f t="shared" si="3586"/>
        <v>Bubba Gump</v>
      </c>
      <c r="O4908" t="str">
        <f t="shared" si="3587"/>
        <v>MG</v>
      </c>
      <c r="P4908">
        <f t="shared" si="3588"/>
        <v>55</v>
      </c>
      <c r="Q4908" t="str">
        <f t="shared" si="3589"/>
        <v>Celia Rouche</v>
      </c>
      <c r="R4908" t="str">
        <f t="shared" si="3590"/>
        <v>West</v>
      </c>
    </row>
    <row r="4909" spans="1:18">
      <c r="A4909" t="s">
        <v>5073</v>
      </c>
      <c r="B4909" t="s">
        <v>11</v>
      </c>
      <c r="C4909" t="s">
        <v>56</v>
      </c>
      <c r="D4909" t="s">
        <v>164</v>
      </c>
      <c r="E4909" t="s">
        <v>50</v>
      </c>
      <c r="F4909" s="1">
        <v>43000</v>
      </c>
      <c r="G4909" s="1">
        <v>43047</v>
      </c>
      <c r="H4909">
        <v>56</v>
      </c>
      <c r="I4909" t="str">
        <f>VLOOKUP(pipeline!D4909,account,2,FALSE)</f>
        <v>medical</v>
      </c>
      <c r="J4909">
        <f t="shared" si="3582"/>
        <v>1994</v>
      </c>
      <c r="K4909">
        <f t="shared" si="3583"/>
        <v>2818.38</v>
      </c>
      <c r="L4909">
        <f t="shared" si="3584"/>
        <v>6290</v>
      </c>
      <c r="M4909" t="str">
        <f t="shared" si="3585"/>
        <v>United States</v>
      </c>
      <c r="N4909">
        <f t="shared" si="3586"/>
        <v>0</v>
      </c>
      <c r="O4909" t="str">
        <f t="shared" si="3587"/>
        <v>MG</v>
      </c>
      <c r="P4909">
        <f t="shared" si="3588"/>
        <v>55</v>
      </c>
      <c r="Q4909" t="str">
        <f t="shared" si="3589"/>
        <v>Cara Losch</v>
      </c>
      <c r="R4909" t="str">
        <f t="shared" si="3590"/>
        <v>East</v>
      </c>
    </row>
    <row r="4910" spans="1:18">
      <c r="A4910" t="s">
        <v>5074</v>
      </c>
      <c r="B4910" t="s">
        <v>31</v>
      </c>
      <c r="C4910" t="s">
        <v>58</v>
      </c>
      <c r="D4910" t="s">
        <v>115</v>
      </c>
      <c r="E4910" t="s">
        <v>52</v>
      </c>
      <c r="F4910" s="1">
        <v>43001</v>
      </c>
      <c r="G4910" s="1">
        <v>43013</v>
      </c>
      <c r="H4910">
        <v>0</v>
      </c>
      <c r="I4910" t="str">
        <f>VLOOKUP(pipeline!D4910,account,2,FALSE)</f>
        <v>finance</v>
      </c>
      <c r="J4910">
        <f t="shared" si="3582"/>
        <v>1993</v>
      </c>
      <c r="K4910">
        <f t="shared" si="3583"/>
        <v>646.1</v>
      </c>
      <c r="L4910">
        <f t="shared" si="3584"/>
        <v>883</v>
      </c>
      <c r="M4910" t="str">
        <f t="shared" si="3585"/>
        <v>United States</v>
      </c>
      <c r="N4910" t="str">
        <f t="shared" si="3586"/>
        <v>Golddex</v>
      </c>
      <c r="O4910" t="str">
        <f t="shared" si="3587"/>
        <v>GTX</v>
      </c>
      <c r="P4910">
        <f t="shared" si="3588"/>
        <v>1096</v>
      </c>
      <c r="Q4910" t="str">
        <f t="shared" si="3589"/>
        <v>Rocco Neubert</v>
      </c>
      <c r="R4910" t="str">
        <f t="shared" si="3590"/>
        <v>East</v>
      </c>
    </row>
    <row r="4911" spans="1:18">
      <c r="A4911" t="s">
        <v>5075</v>
      </c>
      <c r="B4911" t="s">
        <v>26</v>
      </c>
      <c r="C4911" t="s">
        <v>56</v>
      </c>
      <c r="D4911" t="s">
        <v>97</v>
      </c>
      <c r="E4911" t="s">
        <v>52</v>
      </c>
      <c r="F4911" s="1">
        <v>43001</v>
      </c>
      <c r="G4911" s="1">
        <v>43009</v>
      </c>
      <c r="H4911">
        <v>0</v>
      </c>
      <c r="I4911" t="str">
        <f>VLOOKUP(pipeline!D4911,account,2,FALSE)</f>
        <v>medical</v>
      </c>
      <c r="J4911">
        <f t="shared" si="3582"/>
        <v>2012</v>
      </c>
      <c r="K4911">
        <f t="shared" si="3583"/>
        <v>587.34</v>
      </c>
      <c r="L4911">
        <f t="shared" si="3584"/>
        <v>1356</v>
      </c>
      <c r="M4911" t="str">
        <f t="shared" si="3585"/>
        <v>Philipines</v>
      </c>
      <c r="N4911">
        <f t="shared" si="3586"/>
        <v>0</v>
      </c>
      <c r="O4911" t="str">
        <f t="shared" si="3587"/>
        <v>MG</v>
      </c>
      <c r="P4911">
        <f>VLOOKUP(C4911,products,3,FALSE)</f>
        <v>55</v>
      </c>
      <c r="Q4911" t="str">
        <f>VLOOKUP(B4911,sales,2,FALSE)</f>
        <v>Melvin Marxen</v>
      </c>
      <c r="R4911" t="str">
        <f>VLOOKUP(B4911,sales,3,FALSE)</f>
        <v>Central</v>
      </c>
    </row>
    <row r="4912" spans="1:18">
      <c r="A4912" t="s">
        <v>5076</v>
      </c>
      <c r="B4912" t="s">
        <v>26</v>
      </c>
      <c r="C4912" t="s">
        <v>58</v>
      </c>
      <c r="D4912" t="s">
        <v>149</v>
      </c>
      <c r="E4912" t="s">
        <v>50</v>
      </c>
      <c r="F4912" s="1">
        <v>43001</v>
      </c>
      <c r="G4912" s="1">
        <v>43005</v>
      </c>
      <c r="H4912">
        <v>1047</v>
      </c>
      <c r="I4912" t="str">
        <f>VLOOKUP(pipeline!D4912,account,2,FALSE)</f>
        <v>technolgy</v>
      </c>
      <c r="J4912">
        <f t="shared" si="3582"/>
        <v>2005</v>
      </c>
      <c r="K4912">
        <f t="shared" si="3583"/>
        <v>1520.66</v>
      </c>
      <c r="L4912">
        <f t="shared" si="3584"/>
        <v>1806</v>
      </c>
      <c r="M4912" t="str">
        <f t="shared" si="3585"/>
        <v>United States</v>
      </c>
      <c r="N4912">
        <f t="shared" si="3586"/>
        <v>0</v>
      </c>
      <c r="O4912" t="str">
        <f t="shared" si="3587"/>
        <v>GTX</v>
      </c>
      <c r="P4912">
        <f>VLOOKUP(C4912,products,3,FALSE)</f>
        <v>1096</v>
      </c>
      <c r="Q4912" t="str">
        <f>VLOOKUP(B4912,sales,2,FALSE)</f>
        <v>Melvin Marxen</v>
      </c>
      <c r="R4912" t="str">
        <f>VLOOKUP(B4912,sales,3,FALSE)</f>
        <v>Central</v>
      </c>
    </row>
    <row r="4913" spans="1:18">
      <c r="A4913" t="s">
        <v>5077</v>
      </c>
      <c r="B4913" t="s">
        <v>14</v>
      </c>
      <c r="C4913" t="s">
        <v>57</v>
      </c>
      <c r="D4913" t="s">
        <v>103</v>
      </c>
      <c r="E4913" t="s">
        <v>50</v>
      </c>
      <c r="F4913" s="1">
        <v>43001</v>
      </c>
      <c r="G4913" s="1">
        <v>43003</v>
      </c>
      <c r="H4913">
        <v>3197</v>
      </c>
      <c r="I4913" t="str">
        <f>VLOOKUP(pipeline!D4913,account,2,FALSE)</f>
        <v>employment</v>
      </c>
      <c r="J4913">
        <f t="shared" si="3582"/>
        <v>1988</v>
      </c>
      <c r="K4913">
        <f t="shared" si="3583"/>
        <v>2059.9</v>
      </c>
      <c r="L4913">
        <f t="shared" si="3584"/>
        <v>3644</v>
      </c>
      <c r="M4913" t="str">
        <f t="shared" si="3585"/>
        <v>United States</v>
      </c>
      <c r="N4913">
        <f t="shared" si="3586"/>
        <v>0</v>
      </c>
      <c r="O4913" t="str">
        <f t="shared" si="3587"/>
        <v>MG</v>
      </c>
      <c r="P4913">
        <f>VLOOKUP(C4913,products,3,FALSE)</f>
        <v>3393</v>
      </c>
      <c r="Q4913" t="str">
        <f>VLOOKUP(B4913,sales,2,FALSE)</f>
        <v>Celia Rouche</v>
      </c>
      <c r="R4913" t="str">
        <f>VLOOKUP(B4913,sales,3,FALSE)</f>
        <v>West</v>
      </c>
    </row>
    <row r="4914" spans="1:18">
      <c r="A4914" t="s">
        <v>5078</v>
      </c>
      <c r="B4914" t="s">
        <v>27</v>
      </c>
      <c r="C4914" t="s">
        <v>58</v>
      </c>
      <c r="D4914" t="s">
        <v>309</v>
      </c>
      <c r="E4914" t="s">
        <v>52</v>
      </c>
      <c r="F4914" s="1">
        <v>43001</v>
      </c>
      <c r="G4914" s="1">
        <v>43013</v>
      </c>
      <c r="H4914">
        <v>0</v>
      </c>
      <c r="I4914" t="str">
        <f>VLOOKUP(pipeline!D4914,account,2,FALSE)</f>
        <v>marketing</v>
      </c>
      <c r="J4914">
        <f t="shared" si="3582"/>
        <v>1986</v>
      </c>
      <c r="K4914">
        <f t="shared" si="3583"/>
        <v>2403.58</v>
      </c>
      <c r="L4914">
        <f t="shared" si="3584"/>
        <v>8801</v>
      </c>
      <c r="M4914" t="str">
        <f t="shared" si="3585"/>
        <v>United States</v>
      </c>
      <c r="N4914">
        <f t="shared" si="3586"/>
        <v>0</v>
      </c>
      <c r="O4914" t="str">
        <f t="shared" si="3587"/>
        <v>GTX</v>
      </c>
      <c r="P4914">
        <f>VLOOKUP(C4914,products,3,FALSE)</f>
        <v>1096</v>
      </c>
      <c r="Q4914" t="str">
        <f>VLOOKUP(B4914,sales,2,FALSE)</f>
        <v>Melvin Marxen</v>
      </c>
      <c r="R4914" t="str">
        <f>VLOOKUP(B4914,sales,3,FALSE)</f>
        <v>Central</v>
      </c>
    </row>
    <row r="4915" spans="1:18">
      <c r="A4915" t="s">
        <v>5079</v>
      </c>
      <c r="B4915" t="s">
        <v>27</v>
      </c>
      <c r="C4915" t="s">
        <v>58</v>
      </c>
      <c r="D4915" t="s">
        <v>95</v>
      </c>
      <c r="E4915" t="s">
        <v>50</v>
      </c>
      <c r="F4915" s="1">
        <v>43001</v>
      </c>
      <c r="G4915" s="1">
        <v>43010</v>
      </c>
      <c r="H4915">
        <v>1127</v>
      </c>
      <c r="I4915" t="str">
        <f>VLOOKUP(pipeline!D4915,account,2,FALSE)</f>
        <v>medical</v>
      </c>
      <c r="J4915">
        <f t="shared" si="3582"/>
        <v>1984</v>
      </c>
      <c r="K4915">
        <f t="shared" si="3583"/>
        <v>441.08</v>
      </c>
      <c r="L4915">
        <f t="shared" si="3584"/>
        <v>1210</v>
      </c>
      <c r="M4915" t="str">
        <f t="shared" si="3585"/>
        <v>United States</v>
      </c>
      <c r="N4915">
        <f t="shared" si="3586"/>
        <v>0</v>
      </c>
      <c r="O4915" t="str">
        <f t="shared" si="3587"/>
        <v>GTX</v>
      </c>
      <c r="P4915">
        <f>VLOOKUP(C4915,products,3,FALSE)</f>
        <v>1096</v>
      </c>
      <c r="Q4915" t="str">
        <f>VLOOKUP(B4915,sales,2,FALSE)</f>
        <v>Melvin Marxen</v>
      </c>
      <c r="R4915" t="str">
        <f>VLOOKUP(B4915,sales,3,FALSE)</f>
        <v>Central</v>
      </c>
    </row>
    <row r="4916" spans="1:18">
      <c r="A4916" t="s">
        <v>5080</v>
      </c>
      <c r="B4916" t="s">
        <v>38</v>
      </c>
      <c r="C4916" t="s">
        <v>55</v>
      </c>
      <c r="D4916" t="s">
        <v>153</v>
      </c>
      <c r="E4916" t="s">
        <v>50</v>
      </c>
      <c r="F4916" s="1">
        <v>43001</v>
      </c>
      <c r="G4916" s="1">
        <v>43093</v>
      </c>
      <c r="H4916">
        <v>468</v>
      </c>
      <c r="I4916" t="str">
        <f>VLOOKUP(pipeline!D4916,account,2,FALSE)</f>
        <v>retail</v>
      </c>
      <c r="J4916">
        <f t="shared" ref="J4916:J4924" si="3591">VLOOKUP(D4916,account,3,FALSE)</f>
        <v>2001</v>
      </c>
      <c r="K4916">
        <f t="shared" ref="K4916:K4924" si="3592">VLOOKUP(D4916,account,4,FALSE)</f>
        <v>2437.85</v>
      </c>
      <c r="L4916">
        <f t="shared" ref="L4916:L4924" si="3593">VLOOKUP(D4916,account,5,FALSE)</f>
        <v>4874</v>
      </c>
      <c r="M4916" t="str">
        <f t="shared" ref="M4916:M4924" si="3594">VLOOKUP(D4916,account,6,FALSE)</f>
        <v>United States</v>
      </c>
      <c r="N4916">
        <f t="shared" ref="N4916:N4924" si="3595">VLOOKUP(D4916,accounts,7,FALSE)</f>
        <v>0</v>
      </c>
      <c r="O4916" t="str">
        <f t="shared" ref="O4916:O4924" si="3596">VLOOKUP(C4916,products,2,FALSE)</f>
        <v>GTX</v>
      </c>
      <c r="P4916">
        <f t="shared" ref="P4916:P4924" si="3597">VLOOKUP(C4916,products,3,FALSE)</f>
        <v>550</v>
      </c>
      <c r="Q4916" t="str">
        <f t="shared" ref="Q4916:Q4924" si="3598">VLOOKUP(B4916,sales,2,FALSE)</f>
        <v>Summer Sewald</v>
      </c>
      <c r="R4916" t="str">
        <f t="shared" ref="R4916:R4924" si="3599">VLOOKUP(B4916,sales,3,FALSE)</f>
        <v>West</v>
      </c>
    </row>
    <row r="4917" spans="1:18">
      <c r="A4917" t="s">
        <v>5081</v>
      </c>
      <c r="B4917" t="s">
        <v>38</v>
      </c>
      <c r="C4917" t="s">
        <v>56</v>
      </c>
      <c r="D4917" t="s">
        <v>110</v>
      </c>
      <c r="E4917" t="s">
        <v>50</v>
      </c>
      <c r="F4917" s="1">
        <v>43001</v>
      </c>
      <c r="G4917" s="1">
        <v>43058</v>
      </c>
      <c r="H4917">
        <v>55</v>
      </c>
      <c r="I4917" t="str">
        <f>VLOOKUP(pipeline!D4917,account,2,FALSE)</f>
        <v>telecommunications</v>
      </c>
      <c r="J4917">
        <f t="shared" si="3591"/>
        <v>1994</v>
      </c>
      <c r="K4917">
        <f t="shared" si="3592"/>
        <v>1188.42</v>
      </c>
      <c r="L4917">
        <f t="shared" si="3593"/>
        <v>3015</v>
      </c>
      <c r="M4917" t="str">
        <f t="shared" si="3594"/>
        <v>United States</v>
      </c>
      <c r="N4917">
        <f t="shared" si="3595"/>
        <v>0</v>
      </c>
      <c r="O4917" t="str">
        <f t="shared" si="3596"/>
        <v>MG</v>
      </c>
      <c r="P4917">
        <f t="shared" si="3597"/>
        <v>55</v>
      </c>
      <c r="Q4917" t="str">
        <f t="shared" si="3598"/>
        <v>Summer Sewald</v>
      </c>
      <c r="R4917" t="str">
        <f t="shared" si="3599"/>
        <v>West</v>
      </c>
    </row>
    <row r="4918" spans="1:18">
      <c r="A4918" t="s">
        <v>5082</v>
      </c>
      <c r="B4918" t="s">
        <v>39</v>
      </c>
      <c r="C4918" t="s">
        <v>56</v>
      </c>
      <c r="D4918" t="s">
        <v>103</v>
      </c>
      <c r="E4918" t="s">
        <v>50</v>
      </c>
      <c r="F4918" s="1">
        <v>43001</v>
      </c>
      <c r="G4918" s="1">
        <v>43009</v>
      </c>
      <c r="H4918">
        <v>57</v>
      </c>
      <c r="I4918" t="str">
        <f>VLOOKUP(pipeline!D4918,account,2,FALSE)</f>
        <v>employment</v>
      </c>
      <c r="J4918">
        <f t="shared" si="3591"/>
        <v>1988</v>
      </c>
      <c r="K4918">
        <f t="shared" si="3592"/>
        <v>2059.9</v>
      </c>
      <c r="L4918">
        <f t="shared" si="3593"/>
        <v>3644</v>
      </c>
      <c r="M4918" t="str">
        <f t="shared" si="3594"/>
        <v>United States</v>
      </c>
      <c r="N4918">
        <f t="shared" si="3595"/>
        <v>0</v>
      </c>
      <c r="O4918" t="str">
        <f t="shared" si="3596"/>
        <v>MG</v>
      </c>
      <c r="P4918">
        <f t="shared" si="3597"/>
        <v>55</v>
      </c>
      <c r="Q4918" t="str">
        <f t="shared" si="3598"/>
        <v>Summer Sewald</v>
      </c>
      <c r="R4918" t="str">
        <f t="shared" si="3599"/>
        <v>West</v>
      </c>
    </row>
    <row r="4919" spans="1:18">
      <c r="A4919" t="s">
        <v>5083</v>
      </c>
      <c r="B4919" t="s">
        <v>21</v>
      </c>
      <c r="C4919" t="s">
        <v>56</v>
      </c>
      <c r="D4919" t="s">
        <v>95</v>
      </c>
      <c r="E4919" t="s">
        <v>52</v>
      </c>
      <c r="F4919" s="1">
        <v>43001</v>
      </c>
      <c r="G4919" s="1">
        <v>43046</v>
      </c>
      <c r="H4919">
        <v>0</v>
      </c>
      <c r="I4919" t="str">
        <f>VLOOKUP(pipeline!D4919,account,2,FALSE)</f>
        <v>medical</v>
      </c>
      <c r="J4919">
        <f t="shared" si="3591"/>
        <v>1984</v>
      </c>
      <c r="K4919">
        <f t="shared" si="3592"/>
        <v>441.08</v>
      </c>
      <c r="L4919">
        <f t="shared" si="3593"/>
        <v>1210</v>
      </c>
      <c r="M4919" t="str">
        <f t="shared" si="3594"/>
        <v>United States</v>
      </c>
      <c r="N4919">
        <f t="shared" si="3595"/>
        <v>0</v>
      </c>
      <c r="O4919" t="str">
        <f t="shared" si="3596"/>
        <v>MG</v>
      </c>
      <c r="P4919">
        <f t="shared" si="3597"/>
        <v>55</v>
      </c>
      <c r="Q4919" t="str">
        <f t="shared" si="3598"/>
        <v>Dustin Brinkmann</v>
      </c>
      <c r="R4919" t="str">
        <f t="shared" si="3599"/>
        <v>Central</v>
      </c>
    </row>
    <row r="4920" spans="1:18">
      <c r="A4920" t="s">
        <v>5084</v>
      </c>
      <c r="B4920" t="s">
        <v>21</v>
      </c>
      <c r="C4920" t="s">
        <v>58</v>
      </c>
      <c r="D4920" t="s">
        <v>170</v>
      </c>
      <c r="E4920" t="s">
        <v>50</v>
      </c>
      <c r="F4920" s="1">
        <v>43001</v>
      </c>
      <c r="G4920" s="1">
        <v>43066</v>
      </c>
      <c r="H4920">
        <v>946</v>
      </c>
      <c r="I4920" t="str">
        <f>VLOOKUP(pipeline!D4920,account,2,FALSE)</f>
        <v>technolgy</v>
      </c>
      <c r="J4920">
        <f t="shared" si="3591"/>
        <v>1987</v>
      </c>
      <c r="K4920">
        <f t="shared" si="3592"/>
        <v>2938.67</v>
      </c>
      <c r="L4920">
        <f t="shared" si="3593"/>
        <v>8775</v>
      </c>
      <c r="M4920" t="str">
        <f t="shared" si="3594"/>
        <v>Panama</v>
      </c>
      <c r="N4920">
        <f t="shared" si="3595"/>
        <v>0</v>
      </c>
      <c r="O4920" t="str">
        <f t="shared" si="3596"/>
        <v>GTX</v>
      </c>
      <c r="P4920">
        <f t="shared" si="3597"/>
        <v>1096</v>
      </c>
      <c r="Q4920" t="str">
        <f t="shared" si="3598"/>
        <v>Dustin Brinkmann</v>
      </c>
      <c r="R4920" t="str">
        <f t="shared" si="3599"/>
        <v>Central</v>
      </c>
    </row>
    <row r="4921" spans="1:18">
      <c r="A4921" t="s">
        <v>5085</v>
      </c>
      <c r="B4921" t="s">
        <v>15</v>
      </c>
      <c r="C4921" t="s">
        <v>55</v>
      </c>
      <c r="D4921" t="s">
        <v>266</v>
      </c>
      <c r="E4921" t="s">
        <v>52</v>
      </c>
      <c r="F4921" s="1">
        <v>43001</v>
      </c>
      <c r="G4921" s="1">
        <v>43010</v>
      </c>
      <c r="H4921">
        <v>0</v>
      </c>
      <c r="I4921" t="str">
        <f>VLOOKUP(pipeline!D4921,account,2,FALSE)</f>
        <v>finance</v>
      </c>
      <c r="J4921">
        <f t="shared" si="3591"/>
        <v>1993</v>
      </c>
      <c r="K4921">
        <f t="shared" si="3592"/>
        <v>7537.24</v>
      </c>
      <c r="L4921">
        <f t="shared" si="3593"/>
        <v>20293</v>
      </c>
      <c r="M4921" t="str">
        <f t="shared" si="3594"/>
        <v>United States</v>
      </c>
      <c r="N4921">
        <f t="shared" si="3595"/>
        <v>0</v>
      </c>
      <c r="O4921" t="str">
        <f t="shared" si="3596"/>
        <v>GTX</v>
      </c>
      <c r="P4921">
        <f t="shared" si="3597"/>
        <v>550</v>
      </c>
      <c r="Q4921" t="str">
        <f t="shared" si="3598"/>
        <v>Celia Rouche</v>
      </c>
      <c r="R4921" t="str">
        <f t="shared" si="3599"/>
        <v>West</v>
      </c>
    </row>
    <row r="4922" spans="1:18">
      <c r="A4922" t="s">
        <v>5086</v>
      </c>
      <c r="B4922" t="s">
        <v>40</v>
      </c>
      <c r="C4922" t="s">
        <v>55</v>
      </c>
      <c r="D4922" t="s">
        <v>119</v>
      </c>
      <c r="E4922" t="s">
        <v>52</v>
      </c>
      <c r="F4922" s="1">
        <v>43001</v>
      </c>
      <c r="G4922" s="1">
        <v>43053</v>
      </c>
      <c r="H4922">
        <v>0</v>
      </c>
      <c r="I4922" t="str">
        <f>VLOOKUP(pipeline!D4922,account,2,FALSE)</f>
        <v>entertainment</v>
      </c>
      <c r="J4922">
        <f t="shared" si="3591"/>
        <v>1992</v>
      </c>
      <c r="K4922">
        <f t="shared" si="3592"/>
        <v>324.19</v>
      </c>
      <c r="L4922">
        <f t="shared" si="3593"/>
        <v>978</v>
      </c>
      <c r="M4922" t="str">
        <f t="shared" si="3594"/>
        <v>United States</v>
      </c>
      <c r="N4922">
        <f t="shared" si="3595"/>
        <v>0</v>
      </c>
      <c r="O4922" t="str">
        <f t="shared" si="3596"/>
        <v>GTX</v>
      </c>
      <c r="P4922">
        <f t="shared" si="3597"/>
        <v>550</v>
      </c>
      <c r="Q4922" t="str">
        <f t="shared" si="3598"/>
        <v>Summer Sewald</v>
      </c>
      <c r="R4922" t="str">
        <f t="shared" si="3599"/>
        <v>West</v>
      </c>
    </row>
    <row r="4923" spans="1:18">
      <c r="A4923" t="s">
        <v>5087</v>
      </c>
      <c r="B4923" t="s">
        <v>40</v>
      </c>
      <c r="C4923" t="s">
        <v>56</v>
      </c>
      <c r="D4923" t="s">
        <v>151</v>
      </c>
      <c r="E4923" t="s">
        <v>52</v>
      </c>
      <c r="F4923" s="1">
        <v>43001</v>
      </c>
      <c r="G4923" s="1">
        <v>43045</v>
      </c>
      <c r="H4923">
        <v>0</v>
      </c>
      <c r="I4923" t="str">
        <f>VLOOKUP(pipeline!D4923,account,2,FALSE)</f>
        <v>finance</v>
      </c>
      <c r="J4923">
        <f t="shared" si="3591"/>
        <v>2008</v>
      </c>
      <c r="K4923">
        <f t="shared" si="3592"/>
        <v>52.5</v>
      </c>
      <c r="L4923">
        <f t="shared" si="3593"/>
        <v>165</v>
      </c>
      <c r="M4923" t="str">
        <f t="shared" si="3594"/>
        <v>United States</v>
      </c>
      <c r="N4923">
        <f t="shared" si="3595"/>
        <v>0</v>
      </c>
      <c r="O4923" t="str">
        <f t="shared" si="3596"/>
        <v>MG</v>
      </c>
      <c r="P4923">
        <f t="shared" si="3597"/>
        <v>55</v>
      </c>
      <c r="Q4923" t="str">
        <f t="shared" si="3598"/>
        <v>Summer Sewald</v>
      </c>
      <c r="R4923" t="str">
        <f t="shared" si="3599"/>
        <v>West</v>
      </c>
    </row>
    <row r="4924" spans="1:18">
      <c r="A4924" t="s">
        <v>5088</v>
      </c>
      <c r="B4924" t="s">
        <v>22</v>
      </c>
      <c r="C4924" t="s">
        <v>56</v>
      </c>
      <c r="D4924" t="s">
        <v>208</v>
      </c>
      <c r="E4924" t="s">
        <v>52</v>
      </c>
      <c r="F4924" s="1">
        <v>43001</v>
      </c>
      <c r="G4924" s="1">
        <v>43066</v>
      </c>
      <c r="H4924">
        <v>0</v>
      </c>
      <c r="I4924" t="str">
        <f>VLOOKUP(pipeline!D4924,account,2,FALSE)</f>
        <v>software</v>
      </c>
      <c r="J4924">
        <f t="shared" si="3591"/>
        <v>1982</v>
      </c>
      <c r="K4924">
        <f t="shared" si="3592"/>
        <v>4618</v>
      </c>
      <c r="L4924">
        <f t="shared" si="3593"/>
        <v>10083</v>
      </c>
      <c r="M4924" t="str">
        <f t="shared" si="3594"/>
        <v>United States</v>
      </c>
      <c r="N4924">
        <f t="shared" si="3595"/>
        <v>0</v>
      </c>
      <c r="O4924" t="str">
        <f t="shared" si="3596"/>
        <v>MG</v>
      </c>
      <c r="P4924">
        <f t="shared" si="3597"/>
        <v>55</v>
      </c>
      <c r="Q4924" t="str">
        <f t="shared" si="3598"/>
        <v>Dustin Brinkmann</v>
      </c>
      <c r="R4924" t="str">
        <f t="shared" si="3599"/>
        <v>Central</v>
      </c>
    </row>
    <row r="4925" spans="1:18">
      <c r="A4925" t="s">
        <v>5089</v>
      </c>
      <c r="B4925" t="s">
        <v>10</v>
      </c>
      <c r="C4925" t="s">
        <v>56</v>
      </c>
      <c r="D4925" t="s">
        <v>180</v>
      </c>
      <c r="E4925" t="s">
        <v>50</v>
      </c>
      <c r="F4925" s="1">
        <v>43001</v>
      </c>
      <c r="G4925" s="1">
        <v>43010</v>
      </c>
      <c r="H4925">
        <v>60</v>
      </c>
      <c r="I4925" t="str">
        <f>VLOOKUP(pipeline!D4925,account,2,FALSE)</f>
        <v>medical</v>
      </c>
      <c r="J4925">
        <f t="shared" ref="J4925:J4963" si="3600">VLOOKUP(D4925,account,3,FALSE)</f>
        <v>1991</v>
      </c>
      <c r="K4925">
        <f t="shared" ref="K4925:K4963" si="3601">VLOOKUP(D4925,account,4,FALSE)</f>
        <v>326.82</v>
      </c>
      <c r="L4925">
        <f t="shared" ref="L4925:L4963" si="3602">VLOOKUP(D4925,account,5,FALSE)</f>
        <v>1016</v>
      </c>
      <c r="M4925" t="str">
        <f t="shared" ref="M4925:M4963" si="3603">VLOOKUP(D4925,account,6,FALSE)</f>
        <v>United States</v>
      </c>
      <c r="N4925">
        <f t="shared" ref="N4925:N4963" si="3604">VLOOKUP(D4925,accounts,7,FALSE)</f>
        <v>0</v>
      </c>
      <c r="O4925" t="str">
        <f t="shared" ref="O4925:O4963" si="3605">VLOOKUP(C4925,products,2,FALSE)</f>
        <v>MG</v>
      </c>
      <c r="P4925">
        <f t="shared" ref="P4925:P4931" si="3606">VLOOKUP(C4925,products,3,FALSE)</f>
        <v>55</v>
      </c>
      <c r="Q4925" t="str">
        <f t="shared" ref="Q4925:Q4931" si="3607">VLOOKUP(B4925,sales,2,FALSE)</f>
        <v>Cara Losch</v>
      </c>
      <c r="R4925" t="str">
        <f t="shared" ref="R4925:R4931" si="3608">VLOOKUP(B4925,sales,3,FALSE)</f>
        <v>East</v>
      </c>
    </row>
    <row r="4926" spans="1:18">
      <c r="A4926" t="s">
        <v>5090</v>
      </c>
      <c r="B4926" t="s">
        <v>41</v>
      </c>
      <c r="C4926" t="s">
        <v>59</v>
      </c>
      <c r="D4926" t="s">
        <v>134</v>
      </c>
      <c r="E4926" t="s">
        <v>50</v>
      </c>
      <c r="F4926" s="1">
        <v>43001</v>
      </c>
      <c r="G4926" s="1">
        <v>43009</v>
      </c>
      <c r="H4926">
        <v>5865</v>
      </c>
      <c r="I4926" t="str">
        <f>VLOOKUP(pipeline!D4926,account,2,FALSE)</f>
        <v>services</v>
      </c>
      <c r="J4926">
        <f t="shared" si="3600"/>
        <v>2003</v>
      </c>
      <c r="K4926">
        <f t="shared" si="3601"/>
        <v>692.19</v>
      </c>
      <c r="L4926">
        <f t="shared" si="3602"/>
        <v>1922</v>
      </c>
      <c r="M4926" t="str">
        <f t="shared" si="3603"/>
        <v>United States</v>
      </c>
      <c r="N4926">
        <f t="shared" si="3604"/>
        <v>0</v>
      </c>
      <c r="O4926" t="str">
        <f t="shared" si="3605"/>
        <v>GTX</v>
      </c>
      <c r="P4926">
        <f t="shared" si="3606"/>
        <v>5482</v>
      </c>
      <c r="Q4926" t="str">
        <f t="shared" si="3607"/>
        <v>Summer Sewald</v>
      </c>
      <c r="R4926" t="str">
        <f t="shared" si="3608"/>
        <v>West</v>
      </c>
    </row>
    <row r="4927" spans="1:18">
      <c r="A4927" t="s">
        <v>5091</v>
      </c>
      <c r="B4927" t="s">
        <v>19</v>
      </c>
      <c r="C4927" t="s">
        <v>59</v>
      </c>
      <c r="D4927" t="s">
        <v>108</v>
      </c>
      <c r="E4927" t="s">
        <v>52</v>
      </c>
      <c r="F4927" s="1">
        <v>43002</v>
      </c>
      <c r="G4927" s="1">
        <v>43062</v>
      </c>
      <c r="H4927">
        <v>0</v>
      </c>
      <c r="I4927" t="str">
        <f>VLOOKUP(pipeline!D4927,account,2,FALSE)</f>
        <v>telecommunications</v>
      </c>
      <c r="J4927">
        <f t="shared" si="3600"/>
        <v>1988</v>
      </c>
      <c r="K4927">
        <f t="shared" si="3601"/>
        <v>5266.09</v>
      </c>
      <c r="L4927">
        <f t="shared" si="3602"/>
        <v>8595</v>
      </c>
      <c r="M4927" t="str">
        <f t="shared" si="3603"/>
        <v>United States</v>
      </c>
      <c r="N4927" t="str">
        <f t="shared" si="3604"/>
        <v>Sonron</v>
      </c>
      <c r="O4927" t="str">
        <f t="shared" si="3605"/>
        <v>GTX</v>
      </c>
      <c r="P4927">
        <f t="shared" si="3606"/>
        <v>5482</v>
      </c>
      <c r="Q4927" t="str">
        <f t="shared" si="3607"/>
        <v>Dustin Brinkmann</v>
      </c>
      <c r="R4927" t="str">
        <f t="shared" si="3608"/>
        <v>Central</v>
      </c>
    </row>
    <row r="4928" spans="1:18">
      <c r="A4928" t="s">
        <v>5092</v>
      </c>
      <c r="B4928" t="s">
        <v>19</v>
      </c>
      <c r="C4928" t="s">
        <v>56</v>
      </c>
      <c r="D4928" t="s">
        <v>85</v>
      </c>
      <c r="E4928" t="s">
        <v>52</v>
      </c>
      <c r="F4928" s="1">
        <v>43002</v>
      </c>
      <c r="G4928" s="1">
        <v>43066</v>
      </c>
      <c r="H4928">
        <v>0</v>
      </c>
      <c r="I4928" t="str">
        <f>VLOOKUP(pipeline!D4928,account,2,FALSE)</f>
        <v>software</v>
      </c>
      <c r="J4928">
        <f t="shared" si="3600"/>
        <v>1998</v>
      </c>
      <c r="K4928">
        <f t="shared" si="3601"/>
        <v>2714.9</v>
      </c>
      <c r="L4928">
        <f t="shared" si="3602"/>
        <v>2641</v>
      </c>
      <c r="M4928" t="str">
        <f t="shared" si="3603"/>
        <v>United States</v>
      </c>
      <c r="N4928" t="str">
        <f t="shared" si="3604"/>
        <v>Acme Corporation</v>
      </c>
      <c r="O4928" t="str">
        <f t="shared" si="3605"/>
        <v>MG</v>
      </c>
      <c r="P4928">
        <f t="shared" si="3606"/>
        <v>55</v>
      </c>
      <c r="Q4928" t="str">
        <f t="shared" si="3607"/>
        <v>Dustin Brinkmann</v>
      </c>
      <c r="R4928" t="str">
        <f t="shared" si="3608"/>
        <v>Central</v>
      </c>
    </row>
    <row r="4929" spans="1:18">
      <c r="A4929" t="s">
        <v>5093</v>
      </c>
      <c r="B4929" t="s">
        <v>31</v>
      </c>
      <c r="C4929" t="s">
        <v>58</v>
      </c>
      <c r="D4929" t="s">
        <v>174</v>
      </c>
      <c r="E4929" t="s">
        <v>52</v>
      </c>
      <c r="F4929" s="1">
        <v>43002</v>
      </c>
      <c r="G4929" s="1">
        <v>43083</v>
      </c>
      <c r="H4929">
        <v>0</v>
      </c>
      <c r="I4929" t="str">
        <f>VLOOKUP(pipeline!D4929,account,2,FALSE)</f>
        <v>software</v>
      </c>
      <c r="J4929">
        <f t="shared" si="3600"/>
        <v>1982</v>
      </c>
      <c r="K4929">
        <f t="shared" si="3601"/>
        <v>11698.03</v>
      </c>
      <c r="L4929">
        <f t="shared" si="3602"/>
        <v>34288</v>
      </c>
      <c r="M4929" t="str">
        <f t="shared" si="3603"/>
        <v>United States</v>
      </c>
      <c r="N4929">
        <f t="shared" si="3604"/>
        <v>0</v>
      </c>
      <c r="O4929" t="str">
        <f t="shared" si="3605"/>
        <v>GTX</v>
      </c>
      <c r="P4929">
        <f t="shared" si="3606"/>
        <v>1096</v>
      </c>
      <c r="Q4929" t="str">
        <f t="shared" si="3607"/>
        <v>Rocco Neubert</v>
      </c>
      <c r="R4929" t="str">
        <f t="shared" si="3608"/>
        <v>East</v>
      </c>
    </row>
    <row r="4930" spans="1:18">
      <c r="A4930" t="s">
        <v>5094</v>
      </c>
      <c r="B4930" t="s">
        <v>20</v>
      </c>
      <c r="C4930" t="s">
        <v>57</v>
      </c>
      <c r="D4930" t="s">
        <v>221</v>
      </c>
      <c r="E4930" t="s">
        <v>52</v>
      </c>
      <c r="F4930" s="1">
        <v>43002</v>
      </c>
      <c r="G4930" s="1">
        <v>43012</v>
      </c>
      <c r="H4930">
        <v>0</v>
      </c>
      <c r="I4930" t="str">
        <f>VLOOKUP(pipeline!D4930,account,2,FALSE)</f>
        <v>technolgy</v>
      </c>
      <c r="J4930">
        <f t="shared" si="3600"/>
        <v>2000</v>
      </c>
      <c r="K4930">
        <f t="shared" si="3601"/>
        <v>1223.72</v>
      </c>
      <c r="L4930">
        <f t="shared" si="3602"/>
        <v>2497</v>
      </c>
      <c r="M4930" t="str">
        <f t="shared" si="3603"/>
        <v>Norway</v>
      </c>
      <c r="N4930">
        <f t="shared" si="3604"/>
        <v>0</v>
      </c>
      <c r="O4930" t="str">
        <f t="shared" si="3605"/>
        <v>MG</v>
      </c>
      <c r="P4930">
        <f t="shared" si="3606"/>
        <v>3393</v>
      </c>
      <c r="Q4930" t="str">
        <f t="shared" si="3607"/>
        <v>Dustin Brinkmann</v>
      </c>
      <c r="R4930" t="str">
        <f t="shared" si="3608"/>
        <v>Central</v>
      </c>
    </row>
    <row r="4931" spans="1:18">
      <c r="A4931" t="s">
        <v>5095</v>
      </c>
      <c r="B4931" t="s">
        <v>20</v>
      </c>
      <c r="C4931" t="s">
        <v>56</v>
      </c>
      <c r="D4931" t="s">
        <v>155</v>
      </c>
      <c r="E4931" t="s">
        <v>50</v>
      </c>
      <c r="F4931" s="1">
        <v>43002</v>
      </c>
      <c r="G4931" s="1">
        <v>43010</v>
      </c>
      <c r="H4931">
        <v>54</v>
      </c>
      <c r="I4931" t="str">
        <f>VLOOKUP(pipeline!D4931,account,2,FALSE)</f>
        <v>technolgy</v>
      </c>
      <c r="J4931">
        <f t="shared" si="3600"/>
        <v>1983</v>
      </c>
      <c r="K4931">
        <f t="shared" si="3601"/>
        <v>1008.06</v>
      </c>
      <c r="L4931">
        <f t="shared" si="3602"/>
        <v>1238</v>
      </c>
      <c r="M4931" t="str">
        <f t="shared" si="3603"/>
        <v>United States</v>
      </c>
      <c r="N4931">
        <f t="shared" si="3604"/>
        <v>0</v>
      </c>
      <c r="O4931" t="str">
        <f t="shared" si="3605"/>
        <v>MG</v>
      </c>
      <c r="P4931">
        <f t="shared" si="3606"/>
        <v>55</v>
      </c>
      <c r="Q4931" t="str">
        <f t="shared" si="3607"/>
        <v>Dustin Brinkmann</v>
      </c>
      <c r="R4931" t="str">
        <f t="shared" si="3608"/>
        <v>Central</v>
      </c>
    </row>
    <row r="4932" spans="1:18">
      <c r="A4932" t="s">
        <v>5096</v>
      </c>
      <c r="B4932" t="s">
        <v>33</v>
      </c>
      <c r="C4932" t="s">
        <v>59</v>
      </c>
      <c r="D4932" t="s">
        <v>210</v>
      </c>
      <c r="E4932" t="s">
        <v>50</v>
      </c>
      <c r="F4932" s="1">
        <v>43002</v>
      </c>
      <c r="G4932" s="1">
        <v>43013</v>
      </c>
      <c r="H4932">
        <v>5378</v>
      </c>
      <c r="I4932" t="str">
        <f>VLOOKUP(pipeline!D4932,account,2,FALSE)</f>
        <v>technolgy</v>
      </c>
      <c r="J4932">
        <f t="shared" si="3600"/>
        <v>1980</v>
      </c>
      <c r="K4932">
        <f t="shared" si="3601"/>
        <v>7708.38</v>
      </c>
      <c r="L4932">
        <f t="shared" si="3602"/>
        <v>13756</v>
      </c>
      <c r="M4932" t="str">
        <f t="shared" si="3603"/>
        <v>United States</v>
      </c>
      <c r="N4932">
        <f t="shared" si="3604"/>
        <v>0</v>
      </c>
      <c r="O4932" t="str">
        <f t="shared" si="3605"/>
        <v>GTX</v>
      </c>
      <c r="P4932">
        <f>VLOOKUP(C4932,products,3,FALSE)</f>
        <v>5482</v>
      </c>
      <c r="Q4932" t="str">
        <f>VLOOKUP(B4932,sales,2,FALSE)</f>
        <v>Rocco Neubert</v>
      </c>
      <c r="R4932" t="str">
        <f>VLOOKUP(B4932,sales,3,FALSE)</f>
        <v>East</v>
      </c>
    </row>
    <row r="4933" spans="1:18">
      <c r="A4933" t="s">
        <v>5097</v>
      </c>
      <c r="B4933" t="s">
        <v>25</v>
      </c>
      <c r="C4933" t="s">
        <v>58</v>
      </c>
      <c r="D4933" t="s">
        <v>216</v>
      </c>
      <c r="E4933" t="s">
        <v>52</v>
      </c>
      <c r="F4933" s="1">
        <v>43002</v>
      </c>
      <c r="G4933" s="1">
        <v>43012</v>
      </c>
      <c r="H4933">
        <v>0</v>
      </c>
      <c r="I4933" t="str">
        <f>VLOOKUP(pipeline!D4933,account,2,FALSE)</f>
        <v>entertainment</v>
      </c>
      <c r="J4933">
        <f t="shared" si="3600"/>
        <v>1998</v>
      </c>
      <c r="K4933">
        <f t="shared" si="3601"/>
        <v>217.87</v>
      </c>
      <c r="L4933">
        <f t="shared" si="3602"/>
        <v>551</v>
      </c>
      <c r="M4933" t="str">
        <f t="shared" si="3603"/>
        <v>United States</v>
      </c>
      <c r="N4933">
        <f t="shared" si="3604"/>
        <v>0</v>
      </c>
      <c r="O4933" t="str">
        <f t="shared" si="3605"/>
        <v>GTX</v>
      </c>
      <c r="P4933">
        <f t="shared" ref="P4933:P4947" si="3609">VLOOKUP(C4933,products,3,FALSE)</f>
        <v>1096</v>
      </c>
      <c r="Q4933" t="str">
        <f t="shared" ref="Q4933:Q4947" si="3610">VLOOKUP(B4933,sales,2,FALSE)</f>
        <v>Melvin Marxen</v>
      </c>
      <c r="R4933" t="str">
        <f t="shared" ref="R4933:R4947" si="3611">VLOOKUP(B4933,sales,3,FALSE)</f>
        <v>Central</v>
      </c>
    </row>
    <row r="4934" spans="1:18">
      <c r="A4934" t="s">
        <v>5098</v>
      </c>
      <c r="B4934" t="s">
        <v>25</v>
      </c>
      <c r="C4934" t="s">
        <v>59</v>
      </c>
      <c r="D4934" t="s">
        <v>149</v>
      </c>
      <c r="E4934" t="s">
        <v>50</v>
      </c>
      <c r="F4934" s="1">
        <v>43002</v>
      </c>
      <c r="G4934" s="1">
        <v>43011</v>
      </c>
      <c r="H4934">
        <v>5144</v>
      </c>
      <c r="I4934" t="str">
        <f>VLOOKUP(pipeline!D4934,account,2,FALSE)</f>
        <v>technolgy</v>
      </c>
      <c r="J4934">
        <f t="shared" si="3600"/>
        <v>2005</v>
      </c>
      <c r="K4934">
        <f t="shared" si="3601"/>
        <v>1520.66</v>
      </c>
      <c r="L4934">
        <f t="shared" si="3602"/>
        <v>1806</v>
      </c>
      <c r="M4934" t="str">
        <f t="shared" si="3603"/>
        <v>United States</v>
      </c>
      <c r="N4934">
        <f t="shared" si="3604"/>
        <v>0</v>
      </c>
      <c r="O4934" t="str">
        <f t="shared" si="3605"/>
        <v>GTX</v>
      </c>
      <c r="P4934">
        <f t="shared" si="3609"/>
        <v>5482</v>
      </c>
      <c r="Q4934" t="str">
        <f t="shared" si="3610"/>
        <v>Melvin Marxen</v>
      </c>
      <c r="R4934" t="str">
        <f t="shared" si="3611"/>
        <v>Central</v>
      </c>
    </row>
    <row r="4935" spans="1:18">
      <c r="A4935" t="s">
        <v>5099</v>
      </c>
      <c r="B4935" t="s">
        <v>34</v>
      </c>
      <c r="C4935" t="s">
        <v>59</v>
      </c>
      <c r="D4935" t="s">
        <v>381</v>
      </c>
      <c r="E4935" t="s">
        <v>52</v>
      </c>
      <c r="F4935" s="1">
        <v>43002</v>
      </c>
      <c r="G4935" s="1">
        <v>43055</v>
      </c>
      <c r="H4935">
        <v>0</v>
      </c>
      <c r="I4935" t="str">
        <f>VLOOKUP(pipeline!D4935,account,2,FALSE)</f>
        <v>marketing</v>
      </c>
      <c r="J4935">
        <f t="shared" si="3600"/>
        <v>1999</v>
      </c>
      <c r="K4935">
        <f t="shared" si="3601"/>
        <v>1197.44</v>
      </c>
      <c r="L4935">
        <f t="shared" si="3602"/>
        <v>2570</v>
      </c>
      <c r="M4935" t="str">
        <f t="shared" si="3603"/>
        <v>United States</v>
      </c>
      <c r="N4935">
        <f t="shared" si="3604"/>
        <v>0</v>
      </c>
      <c r="O4935" t="str">
        <f t="shared" si="3605"/>
        <v>GTX</v>
      </c>
      <c r="P4935">
        <f t="shared" si="3609"/>
        <v>5482</v>
      </c>
      <c r="Q4935" t="str">
        <f t="shared" si="3610"/>
        <v>Rocco Neubert</v>
      </c>
      <c r="R4935" t="str">
        <f t="shared" si="3611"/>
        <v>East</v>
      </c>
    </row>
    <row r="4936" spans="1:18">
      <c r="A4936" t="s">
        <v>5100</v>
      </c>
      <c r="B4936" t="s">
        <v>37</v>
      </c>
      <c r="C4936" t="s">
        <v>59</v>
      </c>
      <c r="D4936" t="s">
        <v>182</v>
      </c>
      <c r="E4936" t="s">
        <v>50</v>
      </c>
      <c r="F4936" s="1">
        <v>43002</v>
      </c>
      <c r="G4936" s="1">
        <v>43011</v>
      </c>
      <c r="H4936">
        <v>5527</v>
      </c>
      <c r="I4936" t="str">
        <f>VLOOKUP(pipeline!D4936,account,2,FALSE)</f>
        <v>entertainment</v>
      </c>
      <c r="J4936">
        <f t="shared" si="3600"/>
        <v>2002</v>
      </c>
      <c r="K4936">
        <f t="shared" si="3601"/>
        <v>349.81</v>
      </c>
      <c r="L4936">
        <f t="shared" si="3602"/>
        <v>315</v>
      </c>
      <c r="M4936" t="str">
        <f t="shared" si="3603"/>
        <v>United States</v>
      </c>
      <c r="N4936">
        <f t="shared" si="3604"/>
        <v>0</v>
      </c>
      <c r="O4936" t="str">
        <f t="shared" si="3605"/>
        <v>GTX</v>
      </c>
      <c r="P4936">
        <f t="shared" si="3609"/>
        <v>5482</v>
      </c>
      <c r="Q4936" t="str">
        <f t="shared" si="3610"/>
        <v>Summer Sewald</v>
      </c>
      <c r="R4936" t="str">
        <f t="shared" si="3611"/>
        <v>West</v>
      </c>
    </row>
    <row r="4937" spans="1:18">
      <c r="A4937" t="s">
        <v>5101</v>
      </c>
      <c r="B4937" t="s">
        <v>39</v>
      </c>
      <c r="C4937" t="s">
        <v>57</v>
      </c>
      <c r="D4937" t="s">
        <v>176</v>
      </c>
      <c r="E4937" t="s">
        <v>52</v>
      </c>
      <c r="F4937" s="1">
        <v>43002</v>
      </c>
      <c r="G4937" s="1">
        <v>43088</v>
      </c>
      <c r="H4937">
        <v>0</v>
      </c>
      <c r="I4937" t="str">
        <f>VLOOKUP(pipeline!D4937,account,2,FALSE)</f>
        <v>services</v>
      </c>
      <c r="J4937">
        <f t="shared" si="3600"/>
        <v>1987</v>
      </c>
      <c r="K4937">
        <f t="shared" si="3601"/>
        <v>405.59</v>
      </c>
      <c r="L4937">
        <f t="shared" si="3602"/>
        <v>1179</v>
      </c>
      <c r="M4937" t="str">
        <f t="shared" si="3603"/>
        <v>Brazil</v>
      </c>
      <c r="N4937" t="str">
        <f t="shared" si="3604"/>
        <v>Warephase</v>
      </c>
      <c r="O4937" t="str">
        <f t="shared" si="3605"/>
        <v>MG</v>
      </c>
      <c r="P4937">
        <f t="shared" si="3609"/>
        <v>3393</v>
      </c>
      <c r="Q4937" t="str">
        <f t="shared" si="3610"/>
        <v>Summer Sewald</v>
      </c>
      <c r="R4937" t="str">
        <f t="shared" si="3611"/>
        <v>West</v>
      </c>
    </row>
    <row r="4938" spans="1:18">
      <c r="A4938" t="s">
        <v>5102</v>
      </c>
      <c r="B4938" t="s">
        <v>21</v>
      </c>
      <c r="C4938" t="s">
        <v>55</v>
      </c>
      <c r="D4938" t="s">
        <v>306</v>
      </c>
      <c r="E4938" t="s">
        <v>52</v>
      </c>
      <c r="F4938" s="1">
        <v>43002</v>
      </c>
      <c r="G4938" s="1">
        <v>43010</v>
      </c>
      <c r="H4938">
        <v>0</v>
      </c>
      <c r="I4938" t="str">
        <f>VLOOKUP(pipeline!D4938,account,2,FALSE)</f>
        <v>technolgy</v>
      </c>
      <c r="J4938">
        <f t="shared" si="3600"/>
        <v>1997</v>
      </c>
      <c r="K4938">
        <f t="shared" si="3601"/>
        <v>8170.38</v>
      </c>
      <c r="L4938">
        <f t="shared" si="3602"/>
        <v>16499</v>
      </c>
      <c r="M4938" t="str">
        <f t="shared" si="3603"/>
        <v>Korea</v>
      </c>
      <c r="N4938">
        <f t="shared" si="3604"/>
        <v>0</v>
      </c>
      <c r="O4938" t="str">
        <f t="shared" si="3605"/>
        <v>GTX</v>
      </c>
      <c r="P4938">
        <f t="shared" si="3609"/>
        <v>550</v>
      </c>
      <c r="Q4938" t="str">
        <f t="shared" si="3610"/>
        <v>Dustin Brinkmann</v>
      </c>
      <c r="R4938" t="str">
        <f t="shared" si="3611"/>
        <v>Central</v>
      </c>
    </row>
    <row r="4939" spans="1:18">
      <c r="A4939" t="s">
        <v>5103</v>
      </c>
      <c r="B4939" t="s">
        <v>21</v>
      </c>
      <c r="C4939" t="s">
        <v>55</v>
      </c>
      <c r="D4939" t="s">
        <v>129</v>
      </c>
      <c r="E4939" t="s">
        <v>50</v>
      </c>
      <c r="F4939" s="1">
        <v>43002</v>
      </c>
      <c r="G4939" s="1">
        <v>43090</v>
      </c>
      <c r="H4939">
        <v>452</v>
      </c>
      <c r="I4939" t="str">
        <f>VLOOKUP(pipeline!D4939,account,2,FALSE)</f>
        <v>marketing</v>
      </c>
      <c r="J4939">
        <f t="shared" si="3600"/>
        <v>1995</v>
      </c>
      <c r="K4939">
        <f t="shared" si="3601"/>
        <v>2173.98</v>
      </c>
      <c r="L4939">
        <f t="shared" si="3602"/>
        <v>2928</v>
      </c>
      <c r="M4939" t="str">
        <f t="shared" si="3603"/>
        <v>United States</v>
      </c>
      <c r="N4939" t="str">
        <f t="shared" si="3604"/>
        <v>Inity</v>
      </c>
      <c r="O4939" t="str">
        <f t="shared" si="3605"/>
        <v>GTX</v>
      </c>
      <c r="P4939">
        <f t="shared" si="3609"/>
        <v>550</v>
      </c>
      <c r="Q4939" t="str">
        <f t="shared" si="3610"/>
        <v>Dustin Brinkmann</v>
      </c>
      <c r="R4939" t="str">
        <f t="shared" si="3611"/>
        <v>Central</v>
      </c>
    </row>
    <row r="4940" spans="1:18">
      <c r="A4940" t="s">
        <v>5104</v>
      </c>
      <c r="B4940" t="s">
        <v>15</v>
      </c>
      <c r="C4940" t="s">
        <v>57</v>
      </c>
      <c r="D4940" t="s">
        <v>174</v>
      </c>
      <c r="E4940" t="s">
        <v>52</v>
      </c>
      <c r="F4940" s="1">
        <v>43002</v>
      </c>
      <c r="G4940" s="1">
        <v>43013</v>
      </c>
      <c r="H4940">
        <v>0</v>
      </c>
      <c r="I4940" t="str">
        <f>VLOOKUP(pipeline!D4940,account,2,FALSE)</f>
        <v>software</v>
      </c>
      <c r="J4940">
        <f t="shared" si="3600"/>
        <v>1982</v>
      </c>
      <c r="K4940">
        <f t="shared" si="3601"/>
        <v>11698.03</v>
      </c>
      <c r="L4940">
        <f t="shared" si="3602"/>
        <v>34288</v>
      </c>
      <c r="M4940" t="str">
        <f t="shared" si="3603"/>
        <v>United States</v>
      </c>
      <c r="N4940">
        <f t="shared" si="3604"/>
        <v>0</v>
      </c>
      <c r="O4940" t="str">
        <f t="shared" si="3605"/>
        <v>MG</v>
      </c>
      <c r="P4940">
        <f t="shared" si="3609"/>
        <v>3393</v>
      </c>
      <c r="Q4940" t="str">
        <f t="shared" si="3610"/>
        <v>Celia Rouche</v>
      </c>
      <c r="R4940" t="str">
        <f t="shared" si="3611"/>
        <v>West</v>
      </c>
    </row>
    <row r="4941" spans="1:18">
      <c r="A4941" t="s">
        <v>5105</v>
      </c>
      <c r="B4941" t="s">
        <v>22</v>
      </c>
      <c r="C4941" t="s">
        <v>59</v>
      </c>
      <c r="D4941" t="s">
        <v>184</v>
      </c>
      <c r="E4941" t="s">
        <v>50</v>
      </c>
      <c r="F4941" s="1">
        <v>43002</v>
      </c>
      <c r="G4941" s="1">
        <v>43097</v>
      </c>
      <c r="H4941">
        <v>7300</v>
      </c>
      <c r="I4941" t="str">
        <f>VLOOKUP(pipeline!D4941,account,2,FALSE)</f>
        <v>retail</v>
      </c>
      <c r="J4941">
        <f t="shared" si="3600"/>
        <v>1995</v>
      </c>
      <c r="K4941">
        <f t="shared" si="3601"/>
        <v>332.43</v>
      </c>
      <c r="L4941">
        <f t="shared" si="3602"/>
        <v>799</v>
      </c>
      <c r="M4941" t="str">
        <f t="shared" si="3603"/>
        <v>United States</v>
      </c>
      <c r="N4941">
        <f t="shared" si="3604"/>
        <v>0</v>
      </c>
      <c r="O4941" t="str">
        <f t="shared" si="3605"/>
        <v>GTX</v>
      </c>
      <c r="P4941">
        <f t="shared" si="3609"/>
        <v>5482</v>
      </c>
      <c r="Q4941" t="str">
        <f t="shared" si="3610"/>
        <v>Dustin Brinkmann</v>
      </c>
      <c r="R4941" t="str">
        <f t="shared" si="3611"/>
        <v>Central</v>
      </c>
    </row>
    <row r="4942" spans="1:18">
      <c r="A4942" t="s">
        <v>5106</v>
      </c>
      <c r="B4942" t="s">
        <v>23</v>
      </c>
      <c r="C4942" t="s">
        <v>56</v>
      </c>
      <c r="D4942" t="s">
        <v>147</v>
      </c>
      <c r="E4942" t="s">
        <v>52</v>
      </c>
      <c r="F4942" s="1">
        <v>43002</v>
      </c>
      <c r="G4942" s="1">
        <v>43048</v>
      </c>
      <c r="H4942">
        <v>0</v>
      </c>
      <c r="I4942" t="str">
        <f>VLOOKUP(pipeline!D4942,account,2,FALSE)</f>
        <v>retail</v>
      </c>
      <c r="J4942">
        <f t="shared" si="3600"/>
        <v>2007</v>
      </c>
      <c r="K4942">
        <f t="shared" si="3601"/>
        <v>894.33</v>
      </c>
      <c r="L4942">
        <f t="shared" si="3602"/>
        <v>1635</v>
      </c>
      <c r="M4942" t="str">
        <f t="shared" si="3603"/>
        <v>Italy</v>
      </c>
      <c r="N4942">
        <f t="shared" si="3604"/>
        <v>0</v>
      </c>
      <c r="O4942" t="str">
        <f t="shared" si="3605"/>
        <v>MG</v>
      </c>
      <c r="P4942">
        <f t="shared" si="3609"/>
        <v>55</v>
      </c>
      <c r="Q4942" t="str">
        <f t="shared" si="3610"/>
        <v>Dustin Brinkmann</v>
      </c>
      <c r="R4942" t="str">
        <f t="shared" si="3611"/>
        <v>Central</v>
      </c>
    </row>
    <row r="4943" spans="1:18">
      <c r="A4943" t="s">
        <v>5107</v>
      </c>
      <c r="B4943" t="s">
        <v>17</v>
      </c>
      <c r="C4943" t="s">
        <v>59</v>
      </c>
      <c r="D4943" t="s">
        <v>316</v>
      </c>
      <c r="E4943" t="s">
        <v>50</v>
      </c>
      <c r="F4943" s="1">
        <v>43002</v>
      </c>
      <c r="G4943" s="1">
        <v>43065</v>
      </c>
      <c r="H4943">
        <v>5196</v>
      </c>
      <c r="I4943" t="str">
        <f>VLOOKUP(pipeline!D4943,account,2,FALSE)</f>
        <v>retail</v>
      </c>
      <c r="J4943">
        <f t="shared" si="3600"/>
        <v>2009</v>
      </c>
      <c r="K4943">
        <f t="shared" si="3601"/>
        <v>497.11</v>
      </c>
      <c r="L4943">
        <f t="shared" si="3602"/>
        <v>1588</v>
      </c>
      <c r="M4943" t="str">
        <f t="shared" si="3603"/>
        <v>United States</v>
      </c>
      <c r="N4943">
        <f t="shared" si="3604"/>
        <v>0</v>
      </c>
      <c r="O4943" t="str">
        <f t="shared" si="3605"/>
        <v>GTX</v>
      </c>
      <c r="P4943">
        <f t="shared" si="3609"/>
        <v>5482</v>
      </c>
      <c r="Q4943" t="str">
        <f t="shared" si="3610"/>
        <v>Celia Rouche</v>
      </c>
      <c r="R4943" t="str">
        <f t="shared" si="3611"/>
        <v>West</v>
      </c>
    </row>
    <row r="4944" spans="1:18">
      <c r="A4944" t="s">
        <v>5108</v>
      </c>
      <c r="B4944" t="s">
        <v>17</v>
      </c>
      <c r="C4944" t="s">
        <v>59</v>
      </c>
      <c r="D4944" t="s">
        <v>205</v>
      </c>
      <c r="E4944" t="s">
        <v>50</v>
      </c>
      <c r="F4944" s="1">
        <v>43002</v>
      </c>
      <c r="G4944" s="1">
        <v>43095</v>
      </c>
      <c r="H4944">
        <v>5624</v>
      </c>
      <c r="I4944" t="str">
        <f>VLOOKUP(pipeline!D4944,account,2,FALSE)</f>
        <v>telecommunications</v>
      </c>
      <c r="J4944">
        <f t="shared" si="3600"/>
        <v>1995</v>
      </c>
      <c r="K4944">
        <f t="shared" si="3601"/>
        <v>1825.82</v>
      </c>
      <c r="L4944">
        <f t="shared" si="3602"/>
        <v>5595</v>
      </c>
      <c r="M4944" t="str">
        <f t="shared" si="3603"/>
        <v>United States</v>
      </c>
      <c r="N4944" t="str">
        <f t="shared" si="3604"/>
        <v>Sonron</v>
      </c>
      <c r="O4944" t="str">
        <f t="shared" si="3605"/>
        <v>GTX</v>
      </c>
      <c r="P4944">
        <f t="shared" si="3609"/>
        <v>5482</v>
      </c>
      <c r="Q4944" t="str">
        <f t="shared" si="3610"/>
        <v>Celia Rouche</v>
      </c>
      <c r="R4944" t="str">
        <f t="shared" si="3611"/>
        <v>West</v>
      </c>
    </row>
    <row r="4945" spans="1:18">
      <c r="A4945" t="s">
        <v>5109</v>
      </c>
      <c r="B4945" t="s">
        <v>17</v>
      </c>
      <c r="C4945" t="s">
        <v>57</v>
      </c>
      <c r="D4945" t="s">
        <v>91</v>
      </c>
      <c r="E4945" t="s">
        <v>50</v>
      </c>
      <c r="F4945" s="1">
        <v>43002</v>
      </c>
      <c r="G4945" s="1">
        <v>43084</v>
      </c>
      <c r="H4945">
        <v>4110</v>
      </c>
      <c r="I4945" t="str">
        <f>VLOOKUP(pipeline!D4945,account,2,FALSE)</f>
        <v>retail</v>
      </c>
      <c r="J4945">
        <f t="shared" si="3600"/>
        <v>1989</v>
      </c>
      <c r="K4945">
        <f t="shared" si="3601"/>
        <v>1388.67</v>
      </c>
      <c r="L4945">
        <f t="shared" si="3602"/>
        <v>3583</v>
      </c>
      <c r="M4945" t="str">
        <f t="shared" si="3603"/>
        <v>United States</v>
      </c>
      <c r="N4945">
        <f t="shared" si="3604"/>
        <v>0</v>
      </c>
      <c r="O4945" t="str">
        <f t="shared" si="3605"/>
        <v>MG</v>
      </c>
      <c r="P4945">
        <f t="shared" si="3609"/>
        <v>3393</v>
      </c>
      <c r="Q4945" t="str">
        <f t="shared" si="3610"/>
        <v>Celia Rouche</v>
      </c>
      <c r="R4945" t="str">
        <f t="shared" si="3611"/>
        <v>West</v>
      </c>
    </row>
    <row r="4946" spans="1:18">
      <c r="A4946" t="s">
        <v>5110</v>
      </c>
      <c r="B4946" t="s">
        <v>19</v>
      </c>
      <c r="C4946" t="s">
        <v>55</v>
      </c>
      <c r="D4946" t="s">
        <v>309</v>
      </c>
      <c r="E4946" t="s">
        <v>52</v>
      </c>
      <c r="F4946" s="1">
        <v>43003</v>
      </c>
      <c r="G4946" s="1">
        <v>43012</v>
      </c>
      <c r="H4946">
        <v>0</v>
      </c>
      <c r="I4946" t="str">
        <f>VLOOKUP(pipeline!D4946,account,2,FALSE)</f>
        <v>marketing</v>
      </c>
      <c r="J4946">
        <f t="shared" si="3600"/>
        <v>1986</v>
      </c>
      <c r="K4946">
        <f t="shared" si="3601"/>
        <v>2403.58</v>
      </c>
      <c r="L4946">
        <f t="shared" si="3602"/>
        <v>8801</v>
      </c>
      <c r="M4946" t="str">
        <f t="shared" si="3603"/>
        <v>United States</v>
      </c>
      <c r="N4946">
        <f t="shared" si="3604"/>
        <v>0</v>
      </c>
      <c r="O4946" t="str">
        <f t="shared" si="3605"/>
        <v>GTX</v>
      </c>
      <c r="P4946">
        <f t="shared" si="3609"/>
        <v>550</v>
      </c>
      <c r="Q4946" t="str">
        <f t="shared" si="3610"/>
        <v>Dustin Brinkmann</v>
      </c>
      <c r="R4946" t="str">
        <f t="shared" si="3611"/>
        <v>Central</v>
      </c>
    </row>
    <row r="4947" spans="1:18">
      <c r="A4947" t="s">
        <v>5111</v>
      </c>
      <c r="B4947" t="s">
        <v>19</v>
      </c>
      <c r="C4947" t="s">
        <v>56</v>
      </c>
      <c r="D4947" t="s">
        <v>85</v>
      </c>
      <c r="E4947" t="s">
        <v>50</v>
      </c>
      <c r="F4947" s="1">
        <v>43003</v>
      </c>
      <c r="G4947" s="1">
        <v>43087</v>
      </c>
      <c r="H4947">
        <v>53</v>
      </c>
      <c r="I4947" t="str">
        <f>VLOOKUP(pipeline!D4947,account,2,FALSE)</f>
        <v>software</v>
      </c>
      <c r="J4947">
        <f t="shared" si="3600"/>
        <v>1998</v>
      </c>
      <c r="K4947">
        <f t="shared" si="3601"/>
        <v>2714.9</v>
      </c>
      <c r="L4947">
        <f t="shared" si="3602"/>
        <v>2641</v>
      </c>
      <c r="M4947" t="str">
        <f t="shared" si="3603"/>
        <v>United States</v>
      </c>
      <c r="N4947" t="str">
        <f t="shared" si="3604"/>
        <v>Acme Corporation</v>
      </c>
      <c r="O4947" t="str">
        <f t="shared" si="3605"/>
        <v>MG</v>
      </c>
      <c r="P4947">
        <f t="shared" si="3609"/>
        <v>55</v>
      </c>
      <c r="Q4947" t="str">
        <f t="shared" si="3610"/>
        <v>Dustin Brinkmann</v>
      </c>
      <c r="R4947" t="str">
        <f t="shared" si="3611"/>
        <v>Central</v>
      </c>
    </row>
    <row r="4948" spans="1:18">
      <c r="A4948" t="s">
        <v>5112</v>
      </c>
      <c r="B4948" t="s">
        <v>32</v>
      </c>
      <c r="C4948" t="s">
        <v>57</v>
      </c>
      <c r="D4948" t="s">
        <v>223</v>
      </c>
      <c r="E4948" t="s">
        <v>50</v>
      </c>
      <c r="F4948" s="1">
        <v>43003</v>
      </c>
      <c r="G4948" s="1">
        <v>43078</v>
      </c>
      <c r="H4948">
        <v>3329</v>
      </c>
      <c r="I4948" t="str">
        <f>VLOOKUP(pipeline!D4948,account,2,FALSE)</f>
        <v>retail</v>
      </c>
      <c r="J4948">
        <f t="shared" si="3600"/>
        <v>2003</v>
      </c>
      <c r="K4948">
        <f t="shared" si="3601"/>
        <v>1419.98</v>
      </c>
      <c r="L4948">
        <f t="shared" si="3602"/>
        <v>4018</v>
      </c>
      <c r="M4948" t="str">
        <f t="shared" si="3603"/>
        <v>United States</v>
      </c>
      <c r="N4948">
        <f t="shared" si="3604"/>
        <v>0</v>
      </c>
      <c r="O4948" t="str">
        <f t="shared" si="3605"/>
        <v>MG</v>
      </c>
      <c r="P4948">
        <f t="shared" ref="P4948:P4956" si="3612">VLOOKUP(C4948,products,3,FALSE)</f>
        <v>3393</v>
      </c>
      <c r="Q4948" t="str">
        <f t="shared" ref="Q4948:Q4956" si="3613">VLOOKUP(B4948,sales,2,FALSE)</f>
        <v>Rocco Neubert</v>
      </c>
      <c r="R4948" t="str">
        <f t="shared" ref="R4948:R4956" si="3614">VLOOKUP(B4948,sales,3,FALSE)</f>
        <v>East</v>
      </c>
    </row>
    <row r="4949" spans="1:18">
      <c r="A4949" t="s">
        <v>5113</v>
      </c>
      <c r="B4949" t="s">
        <v>33</v>
      </c>
      <c r="C4949" t="s">
        <v>58</v>
      </c>
      <c r="D4949" t="s">
        <v>191</v>
      </c>
      <c r="E4949" t="s">
        <v>52</v>
      </c>
      <c r="F4949" s="1">
        <v>43003</v>
      </c>
      <c r="G4949" s="1">
        <v>43011</v>
      </c>
      <c r="H4949">
        <v>0</v>
      </c>
      <c r="I4949" t="str">
        <f>VLOOKUP(pipeline!D4949,account,2,FALSE)</f>
        <v>retail</v>
      </c>
      <c r="J4949">
        <f t="shared" si="3600"/>
        <v>2004</v>
      </c>
      <c r="K4949">
        <f t="shared" si="3601"/>
        <v>702.72</v>
      </c>
      <c r="L4949">
        <f t="shared" si="3602"/>
        <v>1831</v>
      </c>
      <c r="M4949" t="str">
        <f t="shared" si="3603"/>
        <v>United States</v>
      </c>
      <c r="N4949">
        <f t="shared" si="3604"/>
        <v>0</v>
      </c>
      <c r="O4949" t="str">
        <f t="shared" si="3605"/>
        <v>GTX</v>
      </c>
      <c r="P4949">
        <f t="shared" si="3612"/>
        <v>1096</v>
      </c>
      <c r="Q4949" t="str">
        <f t="shared" si="3613"/>
        <v>Rocco Neubert</v>
      </c>
      <c r="R4949" t="str">
        <f t="shared" si="3614"/>
        <v>East</v>
      </c>
    </row>
    <row r="4950" spans="1:18">
      <c r="A4950" t="s">
        <v>5114</v>
      </c>
      <c r="B4950" t="s">
        <v>25</v>
      </c>
      <c r="C4950" t="s">
        <v>59</v>
      </c>
      <c r="D4950" t="s">
        <v>306</v>
      </c>
      <c r="E4950" t="s">
        <v>52</v>
      </c>
      <c r="F4950" s="1">
        <v>43003</v>
      </c>
      <c r="G4950" s="1">
        <v>43012</v>
      </c>
      <c r="H4950">
        <v>0</v>
      </c>
      <c r="I4950" t="str">
        <f>VLOOKUP(pipeline!D4950,account,2,FALSE)</f>
        <v>technolgy</v>
      </c>
      <c r="J4950">
        <f t="shared" si="3600"/>
        <v>1997</v>
      </c>
      <c r="K4950">
        <f t="shared" si="3601"/>
        <v>8170.38</v>
      </c>
      <c r="L4950">
        <f t="shared" si="3602"/>
        <v>16499</v>
      </c>
      <c r="M4950" t="str">
        <f t="shared" si="3603"/>
        <v>Korea</v>
      </c>
      <c r="N4950">
        <f t="shared" si="3604"/>
        <v>0</v>
      </c>
      <c r="O4950" t="str">
        <f t="shared" si="3605"/>
        <v>GTX</v>
      </c>
      <c r="P4950">
        <f t="shared" si="3612"/>
        <v>5482</v>
      </c>
      <c r="Q4950" t="str">
        <f t="shared" si="3613"/>
        <v>Melvin Marxen</v>
      </c>
      <c r="R4950" t="str">
        <f t="shared" si="3614"/>
        <v>Central</v>
      </c>
    </row>
    <row r="4951" spans="1:18">
      <c r="A4951" t="s">
        <v>5115</v>
      </c>
      <c r="B4951" t="s">
        <v>13</v>
      </c>
      <c r="C4951" t="s">
        <v>56</v>
      </c>
      <c r="D4951" t="s">
        <v>231</v>
      </c>
      <c r="E4951" t="s">
        <v>52</v>
      </c>
      <c r="F4951" s="1">
        <v>43003</v>
      </c>
      <c r="G4951" s="1">
        <v>43012</v>
      </c>
      <c r="H4951">
        <v>0</v>
      </c>
      <c r="I4951" t="str">
        <f>VLOOKUP(pipeline!D4951,account,2,FALSE)</f>
        <v>technolgy</v>
      </c>
      <c r="J4951">
        <f t="shared" si="3600"/>
        <v>2010</v>
      </c>
      <c r="K4951">
        <f t="shared" si="3601"/>
        <v>587.72</v>
      </c>
      <c r="L4951">
        <f t="shared" si="3602"/>
        <v>1501</v>
      </c>
      <c r="M4951" t="str">
        <f t="shared" si="3603"/>
        <v>United States</v>
      </c>
      <c r="N4951">
        <f t="shared" si="3604"/>
        <v>0</v>
      </c>
      <c r="O4951" t="str">
        <f t="shared" si="3605"/>
        <v>MG</v>
      </c>
      <c r="P4951">
        <f t="shared" si="3612"/>
        <v>55</v>
      </c>
      <c r="Q4951" t="str">
        <f t="shared" si="3613"/>
        <v>Celia Rouche</v>
      </c>
      <c r="R4951" t="str">
        <f t="shared" si="3614"/>
        <v>West</v>
      </c>
    </row>
    <row r="4952" spans="1:18">
      <c r="A4952" t="s">
        <v>5116</v>
      </c>
      <c r="B4952" t="s">
        <v>37</v>
      </c>
      <c r="C4952" t="s">
        <v>56</v>
      </c>
      <c r="D4952" t="s">
        <v>214</v>
      </c>
      <c r="E4952" t="s">
        <v>53</v>
      </c>
      <c r="F4952" s="1">
        <v>43003</v>
      </c>
      <c r="I4952" t="str">
        <f>VLOOKUP(pipeline!D4952,account,2,FALSE)</f>
        <v>medical</v>
      </c>
      <c r="J4952">
        <f t="shared" si="3600"/>
        <v>1999</v>
      </c>
      <c r="K4952">
        <f t="shared" si="3601"/>
        <v>251.41</v>
      </c>
      <c r="L4952">
        <f t="shared" si="3602"/>
        <v>495</v>
      </c>
      <c r="M4952" t="str">
        <f t="shared" si="3603"/>
        <v>United States</v>
      </c>
      <c r="N4952">
        <f t="shared" si="3604"/>
        <v>0</v>
      </c>
      <c r="O4952" t="str">
        <f t="shared" si="3605"/>
        <v>MG</v>
      </c>
      <c r="P4952">
        <f t="shared" si="3612"/>
        <v>55</v>
      </c>
      <c r="Q4952" t="str">
        <f t="shared" si="3613"/>
        <v>Summer Sewald</v>
      </c>
      <c r="R4952" t="str">
        <f t="shared" si="3614"/>
        <v>West</v>
      </c>
    </row>
    <row r="4953" spans="1:18">
      <c r="A4953" t="s">
        <v>5117</v>
      </c>
      <c r="B4953" t="s">
        <v>27</v>
      </c>
      <c r="C4953" t="s">
        <v>55</v>
      </c>
      <c r="D4953" t="s">
        <v>141</v>
      </c>
      <c r="E4953" t="s">
        <v>52</v>
      </c>
      <c r="F4953" s="1">
        <v>43003</v>
      </c>
      <c r="G4953" s="1">
        <v>43011</v>
      </c>
      <c r="H4953">
        <v>0</v>
      </c>
      <c r="I4953" t="str">
        <f>VLOOKUP(pipeline!D4953,account,2,FALSE)</f>
        <v>telecommunications</v>
      </c>
      <c r="J4953">
        <f t="shared" si="3600"/>
        <v>2007</v>
      </c>
      <c r="K4953">
        <f t="shared" si="3601"/>
        <v>86.68</v>
      </c>
      <c r="L4953">
        <f t="shared" si="3602"/>
        <v>187</v>
      </c>
      <c r="M4953" t="str">
        <f t="shared" si="3603"/>
        <v>United States</v>
      </c>
      <c r="N4953" t="str">
        <f t="shared" si="3604"/>
        <v>Sonron</v>
      </c>
      <c r="O4953" t="str">
        <f t="shared" si="3605"/>
        <v>GTX</v>
      </c>
      <c r="P4953">
        <f t="shared" si="3612"/>
        <v>550</v>
      </c>
      <c r="Q4953" t="str">
        <f t="shared" si="3613"/>
        <v>Melvin Marxen</v>
      </c>
      <c r="R4953" t="str">
        <f t="shared" si="3614"/>
        <v>Central</v>
      </c>
    </row>
    <row r="4954" spans="1:18">
      <c r="A4954" t="s">
        <v>5118</v>
      </c>
      <c r="B4954" t="s">
        <v>27</v>
      </c>
      <c r="C4954" t="s">
        <v>59</v>
      </c>
      <c r="D4954" t="s">
        <v>208</v>
      </c>
      <c r="E4954" t="s">
        <v>52</v>
      </c>
      <c r="F4954" s="1">
        <v>43003</v>
      </c>
      <c r="G4954" s="1">
        <v>43077</v>
      </c>
      <c r="H4954">
        <v>0</v>
      </c>
      <c r="I4954" t="str">
        <f>VLOOKUP(pipeline!D4954,account,2,FALSE)</f>
        <v>software</v>
      </c>
      <c r="J4954">
        <f t="shared" si="3600"/>
        <v>1982</v>
      </c>
      <c r="K4954">
        <f t="shared" si="3601"/>
        <v>4618</v>
      </c>
      <c r="L4954">
        <f t="shared" si="3602"/>
        <v>10083</v>
      </c>
      <c r="M4954" t="str">
        <f t="shared" si="3603"/>
        <v>United States</v>
      </c>
      <c r="N4954">
        <f t="shared" si="3604"/>
        <v>0</v>
      </c>
      <c r="O4954" t="str">
        <f t="shared" si="3605"/>
        <v>GTX</v>
      </c>
      <c r="P4954">
        <f t="shared" si="3612"/>
        <v>5482</v>
      </c>
      <c r="Q4954" t="str">
        <f t="shared" si="3613"/>
        <v>Melvin Marxen</v>
      </c>
      <c r="R4954" t="str">
        <f t="shared" si="3614"/>
        <v>Central</v>
      </c>
    </row>
    <row r="4955" spans="1:18">
      <c r="A4955" t="s">
        <v>5119</v>
      </c>
      <c r="B4955" t="s">
        <v>38</v>
      </c>
      <c r="C4955" t="s">
        <v>59</v>
      </c>
      <c r="D4955" t="s">
        <v>282</v>
      </c>
      <c r="E4955" t="s">
        <v>50</v>
      </c>
      <c r="F4955" s="1">
        <v>43003</v>
      </c>
      <c r="G4955" s="1">
        <v>43066</v>
      </c>
      <c r="H4955">
        <v>6105</v>
      </c>
      <c r="I4955" t="str">
        <f>VLOOKUP(pipeline!D4955,account,2,FALSE)</f>
        <v>medical</v>
      </c>
      <c r="J4955">
        <f t="shared" si="3600"/>
        <v>1985</v>
      </c>
      <c r="K4955">
        <f t="shared" si="3601"/>
        <v>2741.37</v>
      </c>
      <c r="L4955">
        <f t="shared" si="3602"/>
        <v>9226</v>
      </c>
      <c r="M4955" t="str">
        <f t="shared" si="3603"/>
        <v>United States</v>
      </c>
      <c r="N4955">
        <f t="shared" si="3604"/>
        <v>0</v>
      </c>
      <c r="O4955" t="str">
        <f t="shared" si="3605"/>
        <v>GTX</v>
      </c>
      <c r="P4955">
        <f t="shared" si="3612"/>
        <v>5482</v>
      </c>
      <c r="Q4955" t="str">
        <f t="shared" si="3613"/>
        <v>Summer Sewald</v>
      </c>
      <c r="R4955" t="str">
        <f t="shared" si="3614"/>
        <v>West</v>
      </c>
    </row>
    <row r="4956" spans="1:18">
      <c r="A4956" t="s">
        <v>5120</v>
      </c>
      <c r="B4956" t="s">
        <v>39</v>
      </c>
      <c r="C4956" t="s">
        <v>55</v>
      </c>
      <c r="D4956" t="s">
        <v>266</v>
      </c>
      <c r="E4956" t="s">
        <v>50</v>
      </c>
      <c r="F4956" s="1">
        <v>43003</v>
      </c>
      <c r="G4956" s="1">
        <v>43052</v>
      </c>
      <c r="H4956">
        <v>549</v>
      </c>
      <c r="I4956" t="str">
        <f>VLOOKUP(pipeline!D4956,account,2,FALSE)</f>
        <v>finance</v>
      </c>
      <c r="J4956">
        <f t="shared" si="3600"/>
        <v>1993</v>
      </c>
      <c r="K4956">
        <f t="shared" si="3601"/>
        <v>7537.24</v>
      </c>
      <c r="L4956">
        <f t="shared" si="3602"/>
        <v>20293</v>
      </c>
      <c r="M4956" t="str">
        <f t="shared" si="3603"/>
        <v>United States</v>
      </c>
      <c r="N4956">
        <f t="shared" si="3604"/>
        <v>0</v>
      </c>
      <c r="O4956" t="str">
        <f t="shared" si="3605"/>
        <v>GTX</v>
      </c>
      <c r="P4956">
        <f t="shared" si="3612"/>
        <v>550</v>
      </c>
      <c r="Q4956" t="str">
        <f t="shared" si="3613"/>
        <v>Summer Sewald</v>
      </c>
      <c r="R4956" t="str">
        <f t="shared" si="3614"/>
        <v>West</v>
      </c>
    </row>
    <row r="4957" spans="1:18">
      <c r="A4957" t="s">
        <v>5121</v>
      </c>
      <c r="B4957" t="s">
        <v>28</v>
      </c>
      <c r="C4957" t="s">
        <v>58</v>
      </c>
      <c r="D4957" t="s">
        <v>208</v>
      </c>
      <c r="E4957" t="s">
        <v>52</v>
      </c>
      <c r="F4957" s="1">
        <v>43003</v>
      </c>
      <c r="G4957" s="1">
        <v>43012</v>
      </c>
      <c r="H4957">
        <v>0</v>
      </c>
      <c r="I4957" t="str">
        <f>VLOOKUP(pipeline!D4957,account,2,FALSE)</f>
        <v>software</v>
      </c>
      <c r="J4957">
        <f t="shared" si="3600"/>
        <v>1982</v>
      </c>
      <c r="K4957">
        <f t="shared" si="3601"/>
        <v>4618</v>
      </c>
      <c r="L4957">
        <f t="shared" si="3602"/>
        <v>10083</v>
      </c>
      <c r="M4957" t="str">
        <f t="shared" si="3603"/>
        <v>United States</v>
      </c>
      <c r="N4957">
        <f t="shared" si="3604"/>
        <v>0</v>
      </c>
      <c r="O4957" t="str">
        <f t="shared" si="3605"/>
        <v>GTX</v>
      </c>
      <c r="P4957">
        <f t="shared" ref="P4957:P4963" si="3615">VLOOKUP(C4957,products,3,FALSE)</f>
        <v>1096</v>
      </c>
      <c r="Q4957" t="str">
        <f t="shared" ref="Q4957:Q4963" si="3616">VLOOKUP(B4957,sales,2,FALSE)</f>
        <v>Melvin Marxen</v>
      </c>
      <c r="R4957" t="str">
        <f t="shared" ref="R4957:R4963" si="3617">VLOOKUP(B4957,sales,3,FALSE)</f>
        <v>Central</v>
      </c>
    </row>
    <row r="4958" spans="1:18">
      <c r="A4958" t="s">
        <v>5122</v>
      </c>
      <c r="B4958" t="s">
        <v>40</v>
      </c>
      <c r="C4958" t="s">
        <v>55</v>
      </c>
      <c r="D4958" t="s">
        <v>196</v>
      </c>
      <c r="E4958" t="s">
        <v>52</v>
      </c>
      <c r="F4958" s="1">
        <v>43003</v>
      </c>
      <c r="G4958" s="1">
        <v>43011</v>
      </c>
      <c r="H4958">
        <v>0</v>
      </c>
      <c r="I4958" t="str">
        <f>VLOOKUP(pipeline!D4958,account,2,FALSE)</f>
        <v>employment</v>
      </c>
      <c r="J4958">
        <f t="shared" si="3600"/>
        <v>1983</v>
      </c>
      <c r="K4958">
        <f t="shared" si="3601"/>
        <v>2871.35</v>
      </c>
      <c r="L4958">
        <f t="shared" si="3602"/>
        <v>9561</v>
      </c>
      <c r="M4958" t="str">
        <f t="shared" si="3603"/>
        <v>United States</v>
      </c>
      <c r="N4958">
        <f t="shared" si="3604"/>
        <v>0</v>
      </c>
      <c r="O4958" t="str">
        <f t="shared" si="3605"/>
        <v>GTX</v>
      </c>
      <c r="P4958">
        <f t="shared" si="3615"/>
        <v>550</v>
      </c>
      <c r="Q4958" t="str">
        <f t="shared" si="3616"/>
        <v>Summer Sewald</v>
      </c>
      <c r="R4958" t="str">
        <f t="shared" si="3617"/>
        <v>West</v>
      </c>
    </row>
    <row r="4959" spans="1:18">
      <c r="A4959" t="s">
        <v>5123</v>
      </c>
      <c r="B4959" t="s">
        <v>22</v>
      </c>
      <c r="C4959" t="s">
        <v>55</v>
      </c>
      <c r="D4959" t="s">
        <v>158</v>
      </c>
      <c r="E4959" t="s">
        <v>52</v>
      </c>
      <c r="F4959" s="1">
        <v>43003</v>
      </c>
      <c r="G4959" s="1">
        <v>43012</v>
      </c>
      <c r="H4959">
        <v>0</v>
      </c>
      <c r="I4959" t="str">
        <f>VLOOKUP(pipeline!D4959,account,2,FALSE)</f>
        <v>finance</v>
      </c>
      <c r="J4959">
        <f t="shared" si="3600"/>
        <v>2006</v>
      </c>
      <c r="K4959">
        <f t="shared" si="3601"/>
        <v>1102.43</v>
      </c>
      <c r="L4959">
        <f t="shared" si="3602"/>
        <v>1759</v>
      </c>
      <c r="M4959" t="str">
        <f t="shared" si="3603"/>
        <v>United States</v>
      </c>
      <c r="N4959">
        <f t="shared" si="3604"/>
        <v>0</v>
      </c>
      <c r="O4959" t="str">
        <f t="shared" si="3605"/>
        <v>GTX</v>
      </c>
      <c r="P4959">
        <f t="shared" si="3615"/>
        <v>550</v>
      </c>
      <c r="Q4959" t="str">
        <f t="shared" si="3616"/>
        <v>Dustin Brinkmann</v>
      </c>
      <c r="R4959" t="str">
        <f t="shared" si="3617"/>
        <v>Central</v>
      </c>
    </row>
    <row r="4960" spans="1:18">
      <c r="A4960" t="s">
        <v>5124</v>
      </c>
      <c r="B4960" t="s">
        <v>22</v>
      </c>
      <c r="C4960" t="s">
        <v>56</v>
      </c>
      <c r="D4960" t="s">
        <v>95</v>
      </c>
      <c r="E4960" t="s">
        <v>52</v>
      </c>
      <c r="F4960" s="1">
        <v>43003</v>
      </c>
      <c r="G4960" s="1">
        <v>43069</v>
      </c>
      <c r="H4960">
        <v>0</v>
      </c>
      <c r="I4960" t="str">
        <f>VLOOKUP(pipeline!D4960,account,2,FALSE)</f>
        <v>medical</v>
      </c>
      <c r="J4960">
        <f t="shared" si="3600"/>
        <v>1984</v>
      </c>
      <c r="K4960">
        <f t="shared" si="3601"/>
        <v>441.08</v>
      </c>
      <c r="L4960">
        <f t="shared" si="3602"/>
        <v>1210</v>
      </c>
      <c r="M4960" t="str">
        <f t="shared" si="3603"/>
        <v>United States</v>
      </c>
      <c r="N4960">
        <f t="shared" si="3604"/>
        <v>0</v>
      </c>
      <c r="O4960" t="str">
        <f t="shared" si="3605"/>
        <v>MG</v>
      </c>
      <c r="P4960">
        <f t="shared" si="3615"/>
        <v>55</v>
      </c>
      <c r="Q4960" t="str">
        <f t="shared" si="3616"/>
        <v>Dustin Brinkmann</v>
      </c>
      <c r="R4960" t="str">
        <f t="shared" si="3617"/>
        <v>Central</v>
      </c>
    </row>
    <row r="4961" spans="1:18">
      <c r="A4961" t="s">
        <v>5125</v>
      </c>
      <c r="B4961" t="s">
        <v>29</v>
      </c>
      <c r="C4961" t="s">
        <v>58</v>
      </c>
      <c r="D4961" t="s">
        <v>95</v>
      </c>
      <c r="E4961" t="s">
        <v>50</v>
      </c>
      <c r="F4961" s="1">
        <v>43003</v>
      </c>
      <c r="G4961" s="1">
        <v>43012</v>
      </c>
      <c r="H4961">
        <v>1189</v>
      </c>
      <c r="I4961" t="str">
        <f>VLOOKUP(pipeline!D4961,account,2,FALSE)</f>
        <v>medical</v>
      </c>
      <c r="J4961">
        <f t="shared" si="3600"/>
        <v>1984</v>
      </c>
      <c r="K4961">
        <f t="shared" si="3601"/>
        <v>441.08</v>
      </c>
      <c r="L4961">
        <f t="shared" si="3602"/>
        <v>1210</v>
      </c>
      <c r="M4961" t="str">
        <f t="shared" si="3603"/>
        <v>United States</v>
      </c>
      <c r="N4961">
        <f t="shared" si="3604"/>
        <v>0</v>
      </c>
      <c r="O4961" t="str">
        <f t="shared" si="3605"/>
        <v>GTX</v>
      </c>
      <c r="P4961">
        <f t="shared" si="3615"/>
        <v>1096</v>
      </c>
      <c r="Q4961" t="str">
        <f t="shared" si="3616"/>
        <v>Melvin Marxen</v>
      </c>
      <c r="R4961" t="str">
        <f t="shared" si="3617"/>
        <v>Central</v>
      </c>
    </row>
    <row r="4962" spans="1:18">
      <c r="A4962" t="s">
        <v>5126</v>
      </c>
      <c r="B4962" t="s">
        <v>29</v>
      </c>
      <c r="C4962" t="s">
        <v>56</v>
      </c>
      <c r="D4962" t="s">
        <v>306</v>
      </c>
      <c r="E4962" t="s">
        <v>50</v>
      </c>
      <c r="F4962" s="1">
        <v>43003</v>
      </c>
      <c r="G4962" s="1">
        <v>43067</v>
      </c>
      <c r="H4962">
        <v>51</v>
      </c>
      <c r="I4962" t="str">
        <f>VLOOKUP(pipeline!D4962,account,2,FALSE)</f>
        <v>technolgy</v>
      </c>
      <c r="J4962">
        <f t="shared" si="3600"/>
        <v>1997</v>
      </c>
      <c r="K4962">
        <f t="shared" si="3601"/>
        <v>8170.38</v>
      </c>
      <c r="L4962">
        <f t="shared" si="3602"/>
        <v>16499</v>
      </c>
      <c r="M4962" t="str">
        <f t="shared" si="3603"/>
        <v>Korea</v>
      </c>
      <c r="N4962">
        <f t="shared" si="3604"/>
        <v>0</v>
      </c>
      <c r="O4962" t="str">
        <f t="shared" si="3605"/>
        <v>MG</v>
      </c>
      <c r="P4962">
        <f t="shared" si="3615"/>
        <v>55</v>
      </c>
      <c r="Q4962" t="str">
        <f t="shared" si="3616"/>
        <v>Melvin Marxen</v>
      </c>
      <c r="R4962" t="str">
        <f t="shared" si="3617"/>
        <v>Central</v>
      </c>
    </row>
    <row r="4963" spans="1:18">
      <c r="A4963" t="s">
        <v>5127</v>
      </c>
      <c r="B4963" t="s">
        <v>35</v>
      </c>
      <c r="C4963" t="s">
        <v>58</v>
      </c>
      <c r="D4963" t="s">
        <v>138</v>
      </c>
      <c r="E4963" t="s">
        <v>52</v>
      </c>
      <c r="F4963" s="1">
        <v>43003</v>
      </c>
      <c r="G4963" s="1">
        <v>43093</v>
      </c>
      <c r="H4963">
        <v>0</v>
      </c>
      <c r="I4963" t="str">
        <f>VLOOKUP(pipeline!D4963,account,2,FALSE)</f>
        <v>marketing</v>
      </c>
      <c r="J4963">
        <f t="shared" si="3600"/>
        <v>1984</v>
      </c>
      <c r="K4963">
        <f t="shared" si="3601"/>
        <v>3027.46</v>
      </c>
      <c r="L4963">
        <f t="shared" si="3602"/>
        <v>9516</v>
      </c>
      <c r="M4963" t="str">
        <f t="shared" si="3603"/>
        <v>Jordan</v>
      </c>
      <c r="N4963">
        <f t="shared" si="3604"/>
        <v>0</v>
      </c>
      <c r="O4963" t="str">
        <f t="shared" si="3605"/>
        <v>GTX</v>
      </c>
      <c r="P4963">
        <f t="shared" si="3615"/>
        <v>1096</v>
      </c>
      <c r="Q4963" t="str">
        <f t="shared" si="3616"/>
        <v>Rocco Neubert</v>
      </c>
      <c r="R4963" t="str">
        <f t="shared" si="3617"/>
        <v>East</v>
      </c>
    </row>
    <row r="4964" spans="1:18">
      <c r="A4964" t="s">
        <v>5128</v>
      </c>
      <c r="B4964" t="s">
        <v>16</v>
      </c>
      <c r="C4964" t="s">
        <v>57</v>
      </c>
      <c r="D4964" t="s">
        <v>266</v>
      </c>
      <c r="E4964" t="s">
        <v>52</v>
      </c>
      <c r="F4964" s="1">
        <v>43003</v>
      </c>
      <c r="G4964" s="1">
        <v>43011</v>
      </c>
      <c r="H4964">
        <v>0</v>
      </c>
      <c r="I4964" t="str">
        <f>VLOOKUP(pipeline!D4964,account,2,FALSE)</f>
        <v>finance</v>
      </c>
      <c r="J4964">
        <f t="shared" ref="J4964:J4978" si="3618">VLOOKUP(D4964,account,3,FALSE)</f>
        <v>1993</v>
      </c>
      <c r="K4964">
        <f t="shared" ref="K4964:K4978" si="3619">VLOOKUP(D4964,account,4,FALSE)</f>
        <v>7537.24</v>
      </c>
      <c r="L4964">
        <f t="shared" ref="L4964:L4978" si="3620">VLOOKUP(D4964,account,5,FALSE)</f>
        <v>20293</v>
      </c>
      <c r="M4964" t="str">
        <f t="shared" ref="M4964:M4978" si="3621">VLOOKUP(D4964,account,6,FALSE)</f>
        <v>United States</v>
      </c>
      <c r="N4964">
        <f t="shared" ref="N4964:N4978" si="3622">VLOOKUP(D4964,accounts,7,FALSE)</f>
        <v>0</v>
      </c>
      <c r="O4964" t="str">
        <f t="shared" ref="O4964:O4978" si="3623">VLOOKUP(C4964,products,2,FALSE)</f>
        <v>MG</v>
      </c>
      <c r="P4964">
        <f t="shared" ref="P4964:P4978" si="3624">VLOOKUP(C4964,products,3,FALSE)</f>
        <v>3393</v>
      </c>
      <c r="Q4964" t="str">
        <f t="shared" ref="Q4964:Q4978" si="3625">VLOOKUP(B4964,sales,2,FALSE)</f>
        <v>Celia Rouche</v>
      </c>
      <c r="R4964" t="str">
        <f t="shared" ref="R4964:R4978" si="3626">VLOOKUP(B4964,sales,3,FALSE)</f>
        <v>West</v>
      </c>
    </row>
    <row r="4965" spans="1:18">
      <c r="A4965" t="s">
        <v>5129</v>
      </c>
      <c r="B4965" t="s">
        <v>23</v>
      </c>
      <c r="C4965" t="s">
        <v>58</v>
      </c>
      <c r="D4965" t="s">
        <v>208</v>
      </c>
      <c r="E4965" t="s">
        <v>52</v>
      </c>
      <c r="F4965" s="1">
        <v>43003</v>
      </c>
      <c r="G4965" s="1">
        <v>43011</v>
      </c>
      <c r="H4965">
        <v>0</v>
      </c>
      <c r="I4965" t="str">
        <f>VLOOKUP(pipeline!D4965,account,2,FALSE)</f>
        <v>software</v>
      </c>
      <c r="J4965">
        <f t="shared" si="3618"/>
        <v>1982</v>
      </c>
      <c r="K4965">
        <f t="shared" si="3619"/>
        <v>4618</v>
      </c>
      <c r="L4965">
        <f t="shared" si="3620"/>
        <v>10083</v>
      </c>
      <c r="M4965" t="str">
        <f t="shared" si="3621"/>
        <v>United States</v>
      </c>
      <c r="N4965">
        <f t="shared" si="3622"/>
        <v>0</v>
      </c>
      <c r="O4965" t="str">
        <f t="shared" si="3623"/>
        <v>GTX</v>
      </c>
      <c r="P4965">
        <f t="shared" si="3624"/>
        <v>1096</v>
      </c>
      <c r="Q4965" t="str">
        <f t="shared" si="3625"/>
        <v>Dustin Brinkmann</v>
      </c>
      <c r="R4965" t="str">
        <f t="shared" si="3626"/>
        <v>Central</v>
      </c>
    </row>
    <row r="4966" spans="1:18">
      <c r="A4966" t="s">
        <v>5130</v>
      </c>
      <c r="B4966" t="s">
        <v>23</v>
      </c>
      <c r="C4966" t="s">
        <v>56</v>
      </c>
      <c r="D4966" t="s">
        <v>226</v>
      </c>
      <c r="E4966" t="s">
        <v>50</v>
      </c>
      <c r="F4966" s="1">
        <v>43003</v>
      </c>
      <c r="G4966" s="1">
        <v>43059</v>
      </c>
      <c r="H4966">
        <v>55</v>
      </c>
      <c r="I4966" t="str">
        <f>VLOOKUP(pipeline!D4966,account,2,FALSE)</f>
        <v>medical</v>
      </c>
      <c r="J4966">
        <f t="shared" si="3618"/>
        <v>2017</v>
      </c>
      <c r="K4966">
        <f t="shared" si="3619"/>
        <v>4.54</v>
      </c>
      <c r="L4966">
        <f t="shared" si="3620"/>
        <v>9</v>
      </c>
      <c r="M4966" t="str">
        <f t="shared" si="3621"/>
        <v>United States</v>
      </c>
      <c r="N4966">
        <f t="shared" si="3622"/>
        <v>0</v>
      </c>
      <c r="O4966" t="str">
        <f t="shared" si="3623"/>
        <v>MG</v>
      </c>
      <c r="P4966">
        <f t="shared" si="3624"/>
        <v>55</v>
      </c>
      <c r="Q4966" t="str">
        <f t="shared" si="3625"/>
        <v>Dustin Brinkmann</v>
      </c>
      <c r="R4966" t="str">
        <f t="shared" si="3626"/>
        <v>Central</v>
      </c>
    </row>
    <row r="4967" spans="1:18">
      <c r="A4967" t="s">
        <v>5131</v>
      </c>
      <c r="B4967" t="s">
        <v>23</v>
      </c>
      <c r="C4967" t="s">
        <v>56</v>
      </c>
      <c r="D4967" t="s">
        <v>129</v>
      </c>
      <c r="E4967" t="s">
        <v>50</v>
      </c>
      <c r="F4967" s="1">
        <v>43003</v>
      </c>
      <c r="G4967" s="1">
        <v>43012</v>
      </c>
      <c r="H4967">
        <v>53</v>
      </c>
      <c r="I4967" t="str">
        <f>VLOOKUP(pipeline!D4967,account,2,FALSE)</f>
        <v>marketing</v>
      </c>
      <c r="J4967">
        <f t="shared" si="3618"/>
        <v>1995</v>
      </c>
      <c r="K4967">
        <f t="shared" si="3619"/>
        <v>2173.98</v>
      </c>
      <c r="L4967">
        <f t="shared" si="3620"/>
        <v>2928</v>
      </c>
      <c r="M4967" t="str">
        <f t="shared" si="3621"/>
        <v>United States</v>
      </c>
      <c r="N4967" t="str">
        <f t="shared" si="3622"/>
        <v>Inity</v>
      </c>
      <c r="O4967" t="str">
        <f t="shared" si="3623"/>
        <v>MG</v>
      </c>
      <c r="P4967">
        <f t="shared" si="3624"/>
        <v>55</v>
      </c>
      <c r="Q4967" t="str">
        <f t="shared" si="3625"/>
        <v>Dustin Brinkmann</v>
      </c>
      <c r="R4967" t="str">
        <f t="shared" si="3626"/>
        <v>Central</v>
      </c>
    </row>
    <row r="4968" spans="1:18">
      <c r="A4968" t="s">
        <v>5132</v>
      </c>
      <c r="B4968" t="s">
        <v>17</v>
      </c>
      <c r="C4968" t="s">
        <v>56</v>
      </c>
      <c r="D4968" t="s">
        <v>182</v>
      </c>
      <c r="E4968" t="s">
        <v>52</v>
      </c>
      <c r="F4968" s="1">
        <v>43003</v>
      </c>
      <c r="G4968" s="1">
        <v>43013</v>
      </c>
      <c r="H4968">
        <v>0</v>
      </c>
      <c r="I4968" t="str">
        <f>VLOOKUP(pipeline!D4968,account,2,FALSE)</f>
        <v>entertainment</v>
      </c>
      <c r="J4968">
        <f t="shared" si="3618"/>
        <v>2002</v>
      </c>
      <c r="K4968">
        <f t="shared" si="3619"/>
        <v>349.81</v>
      </c>
      <c r="L4968">
        <f t="shared" si="3620"/>
        <v>315</v>
      </c>
      <c r="M4968" t="str">
        <f t="shared" si="3621"/>
        <v>United States</v>
      </c>
      <c r="N4968">
        <f t="shared" si="3622"/>
        <v>0</v>
      </c>
      <c r="O4968" t="str">
        <f t="shared" si="3623"/>
        <v>MG</v>
      </c>
      <c r="P4968">
        <f t="shared" si="3624"/>
        <v>55</v>
      </c>
      <c r="Q4968" t="str">
        <f t="shared" si="3625"/>
        <v>Celia Rouche</v>
      </c>
      <c r="R4968" t="str">
        <f t="shared" si="3626"/>
        <v>West</v>
      </c>
    </row>
    <row r="4969" spans="1:18">
      <c r="A4969" t="s">
        <v>5133</v>
      </c>
      <c r="B4969" t="s">
        <v>11</v>
      </c>
      <c r="C4969" t="s">
        <v>59</v>
      </c>
      <c r="D4969" t="s">
        <v>218</v>
      </c>
      <c r="E4969" t="s">
        <v>50</v>
      </c>
      <c r="F4969" s="1">
        <v>43003</v>
      </c>
      <c r="G4969" s="1">
        <v>43078</v>
      </c>
      <c r="H4969">
        <v>5960</v>
      </c>
      <c r="I4969" t="str">
        <f>VLOOKUP(pipeline!D4969,account,2,FALSE)</f>
        <v>technolgy</v>
      </c>
      <c r="J4969">
        <f t="shared" si="3618"/>
        <v>1992</v>
      </c>
      <c r="K4969">
        <f t="shared" si="3619"/>
        <v>1712.68</v>
      </c>
      <c r="L4969">
        <f t="shared" si="3620"/>
        <v>3194</v>
      </c>
      <c r="M4969" t="str">
        <f t="shared" si="3621"/>
        <v>United States</v>
      </c>
      <c r="N4969" t="str">
        <f t="shared" si="3622"/>
        <v>Acme Corporation</v>
      </c>
      <c r="O4969" t="str">
        <f t="shared" si="3623"/>
        <v>GTX</v>
      </c>
      <c r="P4969">
        <f t="shared" si="3624"/>
        <v>5482</v>
      </c>
      <c r="Q4969" t="str">
        <f t="shared" si="3625"/>
        <v>Cara Losch</v>
      </c>
      <c r="R4969" t="str">
        <f t="shared" si="3626"/>
        <v>East</v>
      </c>
    </row>
    <row r="4970" spans="1:18">
      <c r="A4970" t="s">
        <v>5134</v>
      </c>
      <c r="B4970" t="s">
        <v>41</v>
      </c>
      <c r="C4970" t="s">
        <v>57</v>
      </c>
      <c r="D4970" t="s">
        <v>371</v>
      </c>
      <c r="E4970" t="s">
        <v>50</v>
      </c>
      <c r="F4970" s="1">
        <v>43003</v>
      </c>
      <c r="G4970" s="1">
        <v>43012</v>
      </c>
      <c r="H4970">
        <v>3438</v>
      </c>
      <c r="I4970" t="str">
        <f>VLOOKUP(pipeline!D4970,account,2,FALSE)</f>
        <v>retail</v>
      </c>
      <c r="J4970">
        <f t="shared" si="3618"/>
        <v>2003</v>
      </c>
      <c r="K4970">
        <f t="shared" si="3619"/>
        <v>223.8</v>
      </c>
      <c r="L4970">
        <f t="shared" si="3620"/>
        <v>299</v>
      </c>
      <c r="M4970" t="str">
        <f t="shared" si="3621"/>
        <v>United States</v>
      </c>
      <c r="N4970">
        <f t="shared" si="3622"/>
        <v>0</v>
      </c>
      <c r="O4970" t="str">
        <f t="shared" si="3623"/>
        <v>MG</v>
      </c>
      <c r="P4970">
        <f t="shared" si="3624"/>
        <v>3393</v>
      </c>
      <c r="Q4970" t="str">
        <f t="shared" si="3625"/>
        <v>Summer Sewald</v>
      </c>
      <c r="R4970" t="str">
        <f t="shared" si="3626"/>
        <v>West</v>
      </c>
    </row>
    <row r="4971" spans="1:18">
      <c r="A4971" t="s">
        <v>5135</v>
      </c>
      <c r="B4971" t="s">
        <v>19</v>
      </c>
      <c r="C4971" t="s">
        <v>56</v>
      </c>
      <c r="D4971" t="s">
        <v>82</v>
      </c>
      <c r="E4971" t="s">
        <v>52</v>
      </c>
      <c r="F4971" s="1">
        <v>43004</v>
      </c>
      <c r="G4971" s="1">
        <v>43014</v>
      </c>
      <c r="H4971">
        <v>0</v>
      </c>
      <c r="I4971" t="str">
        <f>VLOOKUP(pipeline!D4971,account,2,FALSE)</f>
        <v>retail</v>
      </c>
      <c r="J4971">
        <f t="shared" si="3618"/>
        <v>2001</v>
      </c>
      <c r="K4971">
        <f t="shared" si="3619"/>
        <v>718.62</v>
      </c>
      <c r="L4971">
        <f t="shared" si="3620"/>
        <v>2448</v>
      </c>
      <c r="M4971" t="str">
        <f t="shared" si="3621"/>
        <v>United States</v>
      </c>
      <c r="N4971">
        <f t="shared" si="3622"/>
        <v>0</v>
      </c>
      <c r="O4971" t="str">
        <f t="shared" si="3623"/>
        <v>MG</v>
      </c>
      <c r="P4971">
        <f t="shared" si="3624"/>
        <v>55</v>
      </c>
      <c r="Q4971" t="str">
        <f t="shared" si="3625"/>
        <v>Dustin Brinkmann</v>
      </c>
      <c r="R4971" t="str">
        <f t="shared" si="3626"/>
        <v>Central</v>
      </c>
    </row>
    <row r="4972" spans="1:18">
      <c r="A4972" t="s">
        <v>5136</v>
      </c>
      <c r="B4972" t="s">
        <v>19</v>
      </c>
      <c r="C4972" t="s">
        <v>56</v>
      </c>
      <c r="D4972" t="s">
        <v>221</v>
      </c>
      <c r="E4972" t="s">
        <v>50</v>
      </c>
      <c r="F4972" s="1">
        <v>43004</v>
      </c>
      <c r="G4972" s="1">
        <v>43042</v>
      </c>
      <c r="H4972">
        <v>54</v>
      </c>
      <c r="I4972" t="str">
        <f>VLOOKUP(pipeline!D4972,account,2,FALSE)</f>
        <v>technolgy</v>
      </c>
      <c r="J4972">
        <f t="shared" si="3618"/>
        <v>2000</v>
      </c>
      <c r="K4972">
        <f t="shared" si="3619"/>
        <v>1223.72</v>
      </c>
      <c r="L4972">
        <f t="shared" si="3620"/>
        <v>2497</v>
      </c>
      <c r="M4972" t="str">
        <f t="shared" si="3621"/>
        <v>Norway</v>
      </c>
      <c r="N4972">
        <f t="shared" si="3622"/>
        <v>0</v>
      </c>
      <c r="O4972" t="str">
        <f t="shared" si="3623"/>
        <v>MG</v>
      </c>
      <c r="P4972">
        <f t="shared" si="3624"/>
        <v>55</v>
      </c>
      <c r="Q4972" t="str">
        <f t="shared" si="3625"/>
        <v>Dustin Brinkmann</v>
      </c>
      <c r="R4972" t="str">
        <f t="shared" si="3626"/>
        <v>Central</v>
      </c>
    </row>
    <row r="4973" spans="1:18">
      <c r="A4973" t="s">
        <v>5137</v>
      </c>
      <c r="B4973" t="s">
        <v>31</v>
      </c>
      <c r="C4973" t="s">
        <v>58</v>
      </c>
      <c r="D4973" t="s">
        <v>210</v>
      </c>
      <c r="E4973" t="s">
        <v>52</v>
      </c>
      <c r="F4973" s="1">
        <v>43004</v>
      </c>
      <c r="G4973" s="1">
        <v>43045</v>
      </c>
      <c r="H4973">
        <v>0</v>
      </c>
      <c r="I4973" t="str">
        <f>VLOOKUP(pipeline!D4973,account,2,FALSE)</f>
        <v>technolgy</v>
      </c>
      <c r="J4973">
        <f t="shared" si="3618"/>
        <v>1980</v>
      </c>
      <c r="K4973">
        <f t="shared" si="3619"/>
        <v>7708.38</v>
      </c>
      <c r="L4973">
        <f t="shared" si="3620"/>
        <v>13756</v>
      </c>
      <c r="M4973" t="str">
        <f t="shared" si="3621"/>
        <v>United States</v>
      </c>
      <c r="N4973">
        <f t="shared" si="3622"/>
        <v>0</v>
      </c>
      <c r="O4973" t="str">
        <f t="shared" si="3623"/>
        <v>GTX</v>
      </c>
      <c r="P4973">
        <f t="shared" si="3624"/>
        <v>1096</v>
      </c>
      <c r="Q4973" t="str">
        <f t="shared" si="3625"/>
        <v>Rocco Neubert</v>
      </c>
      <c r="R4973" t="str">
        <f t="shared" si="3626"/>
        <v>East</v>
      </c>
    </row>
    <row r="4974" spans="1:18">
      <c r="A4974" t="s">
        <v>5138</v>
      </c>
      <c r="B4974" t="s">
        <v>32</v>
      </c>
      <c r="C4974" t="s">
        <v>55</v>
      </c>
      <c r="D4974" t="s">
        <v>191</v>
      </c>
      <c r="E4974" t="s">
        <v>52</v>
      </c>
      <c r="F4974" s="1">
        <v>43004</v>
      </c>
      <c r="G4974" s="1">
        <v>43013</v>
      </c>
      <c r="H4974">
        <v>0</v>
      </c>
      <c r="I4974" t="str">
        <f>VLOOKUP(pipeline!D4974,account,2,FALSE)</f>
        <v>retail</v>
      </c>
      <c r="J4974">
        <f t="shared" si="3618"/>
        <v>2004</v>
      </c>
      <c r="K4974">
        <f t="shared" si="3619"/>
        <v>702.72</v>
      </c>
      <c r="L4974">
        <f t="shared" si="3620"/>
        <v>1831</v>
      </c>
      <c r="M4974" t="str">
        <f t="shared" si="3621"/>
        <v>United States</v>
      </c>
      <c r="N4974">
        <f t="shared" si="3622"/>
        <v>0</v>
      </c>
      <c r="O4974" t="str">
        <f t="shared" si="3623"/>
        <v>GTX</v>
      </c>
      <c r="P4974">
        <f t="shared" si="3624"/>
        <v>550</v>
      </c>
      <c r="Q4974" t="str">
        <f t="shared" si="3625"/>
        <v>Rocco Neubert</v>
      </c>
      <c r="R4974" t="str">
        <f t="shared" si="3626"/>
        <v>East</v>
      </c>
    </row>
    <row r="4975" spans="1:18">
      <c r="A4975" t="s">
        <v>5139</v>
      </c>
      <c r="B4975" t="s">
        <v>32</v>
      </c>
      <c r="C4975" t="s">
        <v>57</v>
      </c>
      <c r="D4975" t="s">
        <v>463</v>
      </c>
      <c r="E4975" t="s">
        <v>52</v>
      </c>
      <c r="F4975" s="1">
        <v>43004</v>
      </c>
      <c r="G4975" s="1">
        <v>43006</v>
      </c>
      <c r="H4975">
        <v>0</v>
      </c>
      <c r="I4975" t="str">
        <f>VLOOKUP(pipeline!D4975,account,2,FALSE)</f>
        <v>technolgy</v>
      </c>
      <c r="J4975">
        <f t="shared" si="3618"/>
        <v>2011</v>
      </c>
      <c r="K4975">
        <f t="shared" si="3619"/>
        <v>527.11</v>
      </c>
      <c r="L4975">
        <f t="shared" si="3620"/>
        <v>1428</v>
      </c>
      <c r="M4975" t="str">
        <f t="shared" si="3621"/>
        <v>United States</v>
      </c>
      <c r="N4975" t="str">
        <f t="shared" si="3622"/>
        <v>Acme Corporation</v>
      </c>
      <c r="O4975" t="str">
        <f t="shared" si="3623"/>
        <v>MG</v>
      </c>
      <c r="P4975">
        <f t="shared" si="3624"/>
        <v>3393</v>
      </c>
      <c r="Q4975" t="str">
        <f t="shared" si="3625"/>
        <v>Rocco Neubert</v>
      </c>
      <c r="R4975" t="str">
        <f t="shared" si="3626"/>
        <v>East</v>
      </c>
    </row>
    <row r="4976" spans="1:18">
      <c r="A4976" t="s">
        <v>5140</v>
      </c>
      <c r="B4976" t="s">
        <v>20</v>
      </c>
      <c r="C4976" t="s">
        <v>59</v>
      </c>
      <c r="D4976" t="s">
        <v>184</v>
      </c>
      <c r="E4976" t="s">
        <v>52</v>
      </c>
      <c r="F4976" s="1">
        <v>43004</v>
      </c>
      <c r="G4976" s="1">
        <v>43014</v>
      </c>
      <c r="H4976">
        <v>0</v>
      </c>
      <c r="I4976" t="str">
        <f>VLOOKUP(pipeline!D4976,account,2,FALSE)</f>
        <v>retail</v>
      </c>
      <c r="J4976">
        <f t="shared" si="3618"/>
        <v>1995</v>
      </c>
      <c r="K4976">
        <f t="shared" si="3619"/>
        <v>332.43</v>
      </c>
      <c r="L4976">
        <f t="shared" si="3620"/>
        <v>799</v>
      </c>
      <c r="M4976" t="str">
        <f t="shared" si="3621"/>
        <v>United States</v>
      </c>
      <c r="N4976">
        <f t="shared" si="3622"/>
        <v>0</v>
      </c>
      <c r="O4976" t="str">
        <f t="shared" si="3623"/>
        <v>GTX</v>
      </c>
      <c r="P4976">
        <f t="shared" si="3624"/>
        <v>5482</v>
      </c>
      <c r="Q4976" t="str">
        <f t="shared" si="3625"/>
        <v>Dustin Brinkmann</v>
      </c>
      <c r="R4976" t="str">
        <f t="shared" si="3626"/>
        <v>Central</v>
      </c>
    </row>
    <row r="4977" spans="1:18">
      <c r="A4977" t="s">
        <v>5141</v>
      </c>
      <c r="B4977" t="s">
        <v>20</v>
      </c>
      <c r="C4977" t="s">
        <v>56</v>
      </c>
      <c r="D4977" t="s">
        <v>290</v>
      </c>
      <c r="E4977" t="s">
        <v>52</v>
      </c>
      <c r="F4977" s="1">
        <v>43004</v>
      </c>
      <c r="G4977" s="1">
        <v>43015</v>
      </c>
      <c r="H4977">
        <v>0</v>
      </c>
      <c r="I4977" t="str">
        <f>VLOOKUP(pipeline!D4977,account,2,FALSE)</f>
        <v>medical</v>
      </c>
      <c r="J4977">
        <f t="shared" si="3618"/>
        <v>2002</v>
      </c>
      <c r="K4977">
        <f t="shared" si="3619"/>
        <v>3178.24</v>
      </c>
      <c r="L4977">
        <f t="shared" si="3620"/>
        <v>4540</v>
      </c>
      <c r="M4977" t="str">
        <f t="shared" si="3621"/>
        <v>United States</v>
      </c>
      <c r="N4977">
        <f t="shared" si="3622"/>
        <v>0</v>
      </c>
      <c r="O4977" t="str">
        <f t="shared" si="3623"/>
        <v>MG</v>
      </c>
      <c r="P4977">
        <f t="shared" si="3624"/>
        <v>55</v>
      </c>
      <c r="Q4977" t="str">
        <f t="shared" si="3625"/>
        <v>Dustin Brinkmann</v>
      </c>
      <c r="R4977" t="str">
        <f t="shared" si="3626"/>
        <v>Central</v>
      </c>
    </row>
    <row r="4978" spans="1:18">
      <c r="A4978" t="s">
        <v>5142</v>
      </c>
      <c r="B4978" t="s">
        <v>20</v>
      </c>
      <c r="C4978" t="s">
        <v>56</v>
      </c>
      <c r="D4978" t="s">
        <v>198</v>
      </c>
      <c r="E4978" t="s">
        <v>50</v>
      </c>
      <c r="F4978" s="1">
        <v>43004</v>
      </c>
      <c r="G4978" s="1">
        <v>43011</v>
      </c>
      <c r="H4978">
        <v>55</v>
      </c>
      <c r="I4978" t="str">
        <f>VLOOKUP(pipeline!D4978,account,2,FALSE)</f>
        <v>employment</v>
      </c>
      <c r="J4978">
        <f t="shared" si="3618"/>
        <v>1997</v>
      </c>
      <c r="K4978">
        <f t="shared" si="3619"/>
        <v>291.27</v>
      </c>
      <c r="L4978">
        <f t="shared" si="3620"/>
        <v>586</v>
      </c>
      <c r="M4978" t="str">
        <f t="shared" si="3621"/>
        <v>United States</v>
      </c>
      <c r="N4978">
        <f t="shared" si="3622"/>
        <v>0</v>
      </c>
      <c r="O4978" t="str">
        <f t="shared" si="3623"/>
        <v>MG</v>
      </c>
      <c r="P4978">
        <f t="shared" si="3624"/>
        <v>55</v>
      </c>
      <c r="Q4978" t="str">
        <f t="shared" si="3625"/>
        <v>Dustin Brinkmann</v>
      </c>
      <c r="R4978" t="str">
        <f t="shared" si="3626"/>
        <v>Central</v>
      </c>
    </row>
    <row r="4979" spans="1:18">
      <c r="A4979" t="s">
        <v>5143</v>
      </c>
      <c r="B4979" t="s">
        <v>7</v>
      </c>
      <c r="C4979" t="s">
        <v>58</v>
      </c>
      <c r="D4979" t="s">
        <v>124</v>
      </c>
      <c r="E4979" t="s">
        <v>52</v>
      </c>
      <c r="F4979" s="1">
        <v>43004</v>
      </c>
      <c r="G4979" s="1">
        <v>43058</v>
      </c>
      <c r="H4979">
        <v>0</v>
      </c>
      <c r="I4979" t="str">
        <f>VLOOKUP(pipeline!D4979,account,2,FALSE)</f>
        <v>entertainment</v>
      </c>
      <c r="J4979">
        <f t="shared" ref="J4979:J4987" si="3627">VLOOKUP(D4979,account,3,FALSE)</f>
        <v>1989</v>
      </c>
      <c r="K4979">
        <f t="shared" ref="K4979:K4987" si="3628">VLOOKUP(D4979,account,4,FALSE)</f>
        <v>3838.39</v>
      </c>
      <c r="L4979">
        <f t="shared" ref="L4979:L4987" si="3629">VLOOKUP(D4979,account,5,FALSE)</f>
        <v>8274</v>
      </c>
      <c r="M4979" t="str">
        <f t="shared" ref="M4979:M4987" si="3630">VLOOKUP(D4979,account,6,FALSE)</f>
        <v>United States</v>
      </c>
      <c r="N4979">
        <f t="shared" ref="N4979:N4987" si="3631">VLOOKUP(D4979,accounts,7,FALSE)</f>
        <v>0</v>
      </c>
      <c r="O4979" t="str">
        <f t="shared" ref="O4979:O4987" si="3632">VLOOKUP(C4979,products,2,FALSE)</f>
        <v>GTX</v>
      </c>
      <c r="P4979">
        <f t="shared" ref="P4979:P4987" si="3633">VLOOKUP(C4979,products,3,FALSE)</f>
        <v>1096</v>
      </c>
      <c r="Q4979" t="str">
        <f t="shared" ref="Q4979:Q4987" si="3634">VLOOKUP(B4979,sales,2,FALSE)</f>
        <v>Cara Losch</v>
      </c>
      <c r="R4979" t="str">
        <f t="shared" ref="R4979:R4987" si="3635">VLOOKUP(B4979,sales,3,FALSE)</f>
        <v>East</v>
      </c>
    </row>
    <row r="4980" spans="1:18">
      <c r="A4980" t="s">
        <v>5144</v>
      </c>
      <c r="B4980" t="s">
        <v>33</v>
      </c>
      <c r="C4980" t="s">
        <v>58</v>
      </c>
      <c r="D4980" t="s">
        <v>210</v>
      </c>
      <c r="E4980" t="s">
        <v>52</v>
      </c>
      <c r="F4980" s="1">
        <v>43004</v>
      </c>
      <c r="G4980" s="1">
        <v>43058</v>
      </c>
      <c r="H4980">
        <v>0</v>
      </c>
      <c r="I4980" t="str">
        <f>VLOOKUP(pipeline!D4980,account,2,FALSE)</f>
        <v>technolgy</v>
      </c>
      <c r="J4980">
        <f t="shared" si="3627"/>
        <v>1980</v>
      </c>
      <c r="K4980">
        <f t="shared" si="3628"/>
        <v>7708.38</v>
      </c>
      <c r="L4980">
        <f t="shared" si="3629"/>
        <v>13756</v>
      </c>
      <c r="M4980" t="str">
        <f t="shared" si="3630"/>
        <v>United States</v>
      </c>
      <c r="N4980">
        <f t="shared" si="3631"/>
        <v>0</v>
      </c>
      <c r="O4980" t="str">
        <f t="shared" si="3632"/>
        <v>GTX</v>
      </c>
      <c r="P4980">
        <f t="shared" si="3633"/>
        <v>1096</v>
      </c>
      <c r="Q4980" t="str">
        <f t="shared" si="3634"/>
        <v>Rocco Neubert</v>
      </c>
      <c r="R4980" t="str">
        <f t="shared" si="3635"/>
        <v>East</v>
      </c>
    </row>
    <row r="4981" spans="1:18">
      <c r="A4981" t="s">
        <v>5145</v>
      </c>
      <c r="B4981" t="s">
        <v>25</v>
      </c>
      <c r="C4981" t="s">
        <v>56</v>
      </c>
      <c r="D4981" t="s">
        <v>442</v>
      </c>
      <c r="E4981" t="s">
        <v>52</v>
      </c>
      <c r="F4981" s="1">
        <v>43004</v>
      </c>
      <c r="G4981" s="1">
        <v>43010</v>
      </c>
      <c r="H4981">
        <v>0</v>
      </c>
      <c r="I4981" t="str">
        <f>VLOOKUP(pipeline!D4981,account,2,FALSE)</f>
        <v>retail</v>
      </c>
      <c r="J4981">
        <f t="shared" si="3627"/>
        <v>1988</v>
      </c>
      <c r="K4981">
        <f t="shared" si="3628"/>
        <v>1376.8</v>
      </c>
      <c r="L4981">
        <f t="shared" si="3629"/>
        <v>1165</v>
      </c>
      <c r="M4981" t="str">
        <f t="shared" si="3630"/>
        <v>Belgium</v>
      </c>
      <c r="N4981">
        <f t="shared" si="3631"/>
        <v>0</v>
      </c>
      <c r="O4981" t="str">
        <f t="shared" si="3632"/>
        <v>MG</v>
      </c>
      <c r="P4981">
        <f t="shared" si="3633"/>
        <v>55</v>
      </c>
      <c r="Q4981" t="str">
        <f t="shared" si="3634"/>
        <v>Melvin Marxen</v>
      </c>
      <c r="R4981" t="str">
        <f t="shared" si="3635"/>
        <v>Central</v>
      </c>
    </row>
    <row r="4982" spans="1:18">
      <c r="A4982" t="s">
        <v>5146</v>
      </c>
      <c r="B4982" t="s">
        <v>13</v>
      </c>
      <c r="C4982" t="s">
        <v>56</v>
      </c>
      <c r="D4982" t="s">
        <v>101</v>
      </c>
      <c r="E4982" t="s">
        <v>50</v>
      </c>
      <c r="F4982" s="1">
        <v>43004</v>
      </c>
      <c r="G4982" s="1">
        <v>43066</v>
      </c>
      <c r="H4982">
        <v>48</v>
      </c>
      <c r="I4982" t="str">
        <f>VLOOKUP(pipeline!D4982,account,2,FALSE)</f>
        <v>telecommunications</v>
      </c>
      <c r="J4982">
        <f t="shared" si="3627"/>
        <v>1999</v>
      </c>
      <c r="K4982">
        <f t="shared" si="3628"/>
        <v>1699.85</v>
      </c>
      <c r="L4982">
        <f t="shared" si="3629"/>
        <v>5108</v>
      </c>
      <c r="M4982" t="str">
        <f t="shared" si="3630"/>
        <v>United States</v>
      </c>
      <c r="N4982">
        <f t="shared" si="3631"/>
        <v>0</v>
      </c>
      <c r="O4982" t="str">
        <f t="shared" si="3632"/>
        <v>MG</v>
      </c>
      <c r="P4982">
        <f t="shared" si="3633"/>
        <v>55</v>
      </c>
      <c r="Q4982" t="str">
        <f t="shared" si="3634"/>
        <v>Celia Rouche</v>
      </c>
      <c r="R4982" t="str">
        <f t="shared" si="3635"/>
        <v>West</v>
      </c>
    </row>
    <row r="4983" spans="1:18">
      <c r="A4983" t="s">
        <v>5147</v>
      </c>
      <c r="B4983" t="s">
        <v>14</v>
      </c>
      <c r="C4983" t="s">
        <v>58</v>
      </c>
      <c r="D4983" t="s">
        <v>306</v>
      </c>
      <c r="E4983" t="s">
        <v>52</v>
      </c>
      <c r="F4983" s="1">
        <v>43004</v>
      </c>
      <c r="G4983" s="1">
        <v>43063</v>
      </c>
      <c r="H4983">
        <v>0</v>
      </c>
      <c r="I4983" t="str">
        <f>VLOOKUP(pipeline!D4983,account,2,FALSE)</f>
        <v>technolgy</v>
      </c>
      <c r="J4983">
        <f t="shared" si="3627"/>
        <v>1997</v>
      </c>
      <c r="K4983">
        <f t="shared" si="3628"/>
        <v>8170.38</v>
      </c>
      <c r="L4983">
        <f t="shared" si="3629"/>
        <v>16499</v>
      </c>
      <c r="M4983" t="str">
        <f t="shared" si="3630"/>
        <v>Korea</v>
      </c>
      <c r="N4983">
        <f t="shared" si="3631"/>
        <v>0</v>
      </c>
      <c r="O4983" t="str">
        <f t="shared" si="3632"/>
        <v>GTX</v>
      </c>
      <c r="P4983">
        <f t="shared" si="3633"/>
        <v>1096</v>
      </c>
      <c r="Q4983" t="str">
        <f t="shared" si="3634"/>
        <v>Celia Rouche</v>
      </c>
      <c r="R4983" t="str">
        <f t="shared" si="3635"/>
        <v>West</v>
      </c>
    </row>
    <row r="4984" spans="1:18">
      <c r="A4984" t="s">
        <v>5148</v>
      </c>
      <c r="B4984" t="s">
        <v>14</v>
      </c>
      <c r="C4984" t="s">
        <v>57</v>
      </c>
      <c r="D4984" t="s">
        <v>103</v>
      </c>
      <c r="E4984" t="s">
        <v>50</v>
      </c>
      <c r="F4984" s="1">
        <v>43004</v>
      </c>
      <c r="G4984" s="1">
        <v>43083</v>
      </c>
      <c r="H4984">
        <v>3553</v>
      </c>
      <c r="I4984" t="str">
        <f>VLOOKUP(pipeline!D4984,account,2,FALSE)</f>
        <v>employment</v>
      </c>
      <c r="J4984">
        <f t="shared" si="3627"/>
        <v>1988</v>
      </c>
      <c r="K4984">
        <f t="shared" si="3628"/>
        <v>2059.9</v>
      </c>
      <c r="L4984">
        <f t="shared" si="3629"/>
        <v>3644</v>
      </c>
      <c r="M4984" t="str">
        <f t="shared" si="3630"/>
        <v>United States</v>
      </c>
      <c r="N4984">
        <f t="shared" si="3631"/>
        <v>0</v>
      </c>
      <c r="O4984" t="str">
        <f t="shared" si="3632"/>
        <v>MG</v>
      </c>
      <c r="P4984">
        <f t="shared" si="3633"/>
        <v>3393</v>
      </c>
      <c r="Q4984" t="str">
        <f t="shared" si="3634"/>
        <v>Celia Rouche</v>
      </c>
      <c r="R4984" t="str">
        <f t="shared" si="3635"/>
        <v>West</v>
      </c>
    </row>
    <row r="4985" spans="1:18">
      <c r="A4985" t="s">
        <v>5149</v>
      </c>
      <c r="B4985" t="s">
        <v>37</v>
      </c>
      <c r="C4985" t="s">
        <v>59</v>
      </c>
      <c r="D4985" t="s">
        <v>266</v>
      </c>
      <c r="E4985" t="s">
        <v>52</v>
      </c>
      <c r="F4985" s="1">
        <v>43004</v>
      </c>
      <c r="G4985" s="1">
        <v>43012</v>
      </c>
      <c r="H4985">
        <v>0</v>
      </c>
      <c r="I4985" t="str">
        <f>VLOOKUP(pipeline!D4985,account,2,FALSE)</f>
        <v>finance</v>
      </c>
      <c r="J4985">
        <f t="shared" si="3627"/>
        <v>1993</v>
      </c>
      <c r="K4985">
        <f t="shared" si="3628"/>
        <v>7537.24</v>
      </c>
      <c r="L4985">
        <f t="shared" si="3629"/>
        <v>20293</v>
      </c>
      <c r="M4985" t="str">
        <f t="shared" si="3630"/>
        <v>United States</v>
      </c>
      <c r="N4985">
        <f t="shared" si="3631"/>
        <v>0</v>
      </c>
      <c r="O4985" t="str">
        <f t="shared" si="3632"/>
        <v>GTX</v>
      </c>
      <c r="P4985">
        <f t="shared" si="3633"/>
        <v>5482</v>
      </c>
      <c r="Q4985" t="str">
        <f t="shared" si="3634"/>
        <v>Summer Sewald</v>
      </c>
      <c r="R4985" t="str">
        <f t="shared" si="3635"/>
        <v>West</v>
      </c>
    </row>
    <row r="4986" spans="1:18">
      <c r="A4986" t="s">
        <v>5150</v>
      </c>
      <c r="B4986" t="s">
        <v>39</v>
      </c>
      <c r="C4986" t="s">
        <v>56</v>
      </c>
      <c r="D4986" t="s">
        <v>99</v>
      </c>
      <c r="E4986" t="s">
        <v>50</v>
      </c>
      <c r="F4986" s="1">
        <v>43004</v>
      </c>
      <c r="G4986" s="1">
        <v>43010</v>
      </c>
      <c r="H4986">
        <v>65</v>
      </c>
      <c r="I4986" t="str">
        <f>VLOOKUP(pipeline!D4986,account,2,FALSE)</f>
        <v>marketing</v>
      </c>
      <c r="J4986">
        <f t="shared" si="3627"/>
        <v>2008</v>
      </c>
      <c r="K4986">
        <f t="shared" si="3628"/>
        <v>894.37</v>
      </c>
      <c r="L4986">
        <f t="shared" si="3629"/>
        <v>1593</v>
      </c>
      <c r="M4986" t="str">
        <f t="shared" si="3630"/>
        <v>Poland</v>
      </c>
      <c r="N4986">
        <f t="shared" si="3631"/>
        <v>0</v>
      </c>
      <c r="O4986" t="str">
        <f t="shared" si="3632"/>
        <v>MG</v>
      </c>
      <c r="P4986">
        <f t="shared" si="3633"/>
        <v>55</v>
      </c>
      <c r="Q4986" t="str">
        <f t="shared" si="3634"/>
        <v>Summer Sewald</v>
      </c>
      <c r="R4986" t="str">
        <f t="shared" si="3635"/>
        <v>West</v>
      </c>
    </row>
    <row r="4987" spans="1:18">
      <c r="A4987" t="s">
        <v>5151</v>
      </c>
      <c r="B4987" t="s">
        <v>21</v>
      </c>
      <c r="C4987" t="s">
        <v>55</v>
      </c>
      <c r="D4987" t="s">
        <v>170</v>
      </c>
      <c r="E4987" t="s">
        <v>50</v>
      </c>
      <c r="F4987" s="1">
        <v>43004</v>
      </c>
      <c r="G4987" s="1">
        <v>43094</v>
      </c>
      <c r="H4987">
        <v>585</v>
      </c>
      <c r="I4987" t="str">
        <f>VLOOKUP(pipeline!D4987,account,2,FALSE)</f>
        <v>technolgy</v>
      </c>
      <c r="J4987">
        <f t="shared" si="3627"/>
        <v>1987</v>
      </c>
      <c r="K4987">
        <f t="shared" si="3628"/>
        <v>2938.67</v>
      </c>
      <c r="L4987">
        <f t="shared" si="3629"/>
        <v>8775</v>
      </c>
      <c r="M4987" t="str">
        <f t="shared" si="3630"/>
        <v>Panama</v>
      </c>
      <c r="N4987">
        <f t="shared" si="3631"/>
        <v>0</v>
      </c>
      <c r="O4987" t="str">
        <f t="shared" si="3632"/>
        <v>GTX</v>
      </c>
      <c r="P4987">
        <f t="shared" si="3633"/>
        <v>550</v>
      </c>
      <c r="Q4987" t="str">
        <f t="shared" si="3634"/>
        <v>Dustin Brinkmann</v>
      </c>
      <c r="R4987" t="str">
        <f t="shared" si="3635"/>
        <v>Central</v>
      </c>
    </row>
    <row r="4988" spans="1:18">
      <c r="A4988" t="s">
        <v>5152</v>
      </c>
      <c r="B4988" t="s">
        <v>15</v>
      </c>
      <c r="C4988" t="s">
        <v>56</v>
      </c>
      <c r="D4988" t="s">
        <v>153</v>
      </c>
      <c r="E4988" t="s">
        <v>52</v>
      </c>
      <c r="F4988" s="1">
        <v>43004</v>
      </c>
      <c r="G4988" s="1">
        <v>43011</v>
      </c>
      <c r="H4988">
        <v>0</v>
      </c>
      <c r="I4988" t="str">
        <f>VLOOKUP(pipeline!D4988,account,2,FALSE)</f>
        <v>retail</v>
      </c>
      <c r="J4988">
        <f t="shared" ref="J4988:J5012" si="3636">VLOOKUP(D4988,account,3,FALSE)</f>
        <v>2001</v>
      </c>
      <c r="K4988">
        <f t="shared" ref="K4988:K5012" si="3637">VLOOKUP(D4988,account,4,FALSE)</f>
        <v>2437.85</v>
      </c>
      <c r="L4988">
        <f t="shared" ref="L4988:L5012" si="3638">VLOOKUP(D4988,account,5,FALSE)</f>
        <v>4874</v>
      </c>
      <c r="M4988" t="str">
        <f t="shared" ref="M4988:M5012" si="3639">VLOOKUP(D4988,account,6,FALSE)</f>
        <v>United States</v>
      </c>
      <c r="N4988">
        <f t="shared" ref="N4988:N5012" si="3640">VLOOKUP(D4988,accounts,7,FALSE)</f>
        <v>0</v>
      </c>
      <c r="O4988" t="str">
        <f t="shared" ref="O4988:O5012" si="3641">VLOOKUP(C4988,products,2,FALSE)</f>
        <v>MG</v>
      </c>
      <c r="P4988">
        <f t="shared" ref="P4988:P5000" si="3642">VLOOKUP(C4988,products,3,FALSE)</f>
        <v>55</v>
      </c>
      <c r="Q4988" t="str">
        <f t="shared" ref="Q4988:Q5000" si="3643">VLOOKUP(B4988,sales,2,FALSE)</f>
        <v>Celia Rouche</v>
      </c>
      <c r="R4988" t="str">
        <f t="shared" ref="R4988:R5000" si="3644">VLOOKUP(B4988,sales,3,FALSE)</f>
        <v>West</v>
      </c>
    </row>
    <row r="4989" spans="1:18">
      <c r="A4989" t="s">
        <v>5153</v>
      </c>
      <c r="B4989" t="s">
        <v>28</v>
      </c>
      <c r="C4989" t="s">
        <v>58</v>
      </c>
      <c r="D4989" t="s">
        <v>216</v>
      </c>
      <c r="E4989" t="s">
        <v>52</v>
      </c>
      <c r="F4989" s="1">
        <v>43004</v>
      </c>
      <c r="G4989" s="1">
        <v>43011</v>
      </c>
      <c r="H4989">
        <v>0</v>
      </c>
      <c r="I4989" t="str">
        <f>VLOOKUP(pipeline!D4989,account,2,FALSE)</f>
        <v>entertainment</v>
      </c>
      <c r="J4989">
        <f t="shared" si="3636"/>
        <v>1998</v>
      </c>
      <c r="K4989">
        <f t="shared" si="3637"/>
        <v>217.87</v>
      </c>
      <c r="L4989">
        <f t="shared" si="3638"/>
        <v>551</v>
      </c>
      <c r="M4989" t="str">
        <f t="shared" si="3639"/>
        <v>United States</v>
      </c>
      <c r="N4989">
        <f t="shared" si="3640"/>
        <v>0</v>
      </c>
      <c r="O4989" t="str">
        <f t="shared" si="3641"/>
        <v>GTX</v>
      </c>
      <c r="P4989">
        <f t="shared" si="3642"/>
        <v>1096</v>
      </c>
      <c r="Q4989" t="str">
        <f t="shared" si="3643"/>
        <v>Melvin Marxen</v>
      </c>
      <c r="R4989" t="str">
        <f t="shared" si="3644"/>
        <v>Central</v>
      </c>
    </row>
    <row r="4990" spans="1:18">
      <c r="A4990" t="s">
        <v>5154</v>
      </c>
      <c r="B4990" t="s">
        <v>28</v>
      </c>
      <c r="C4990" t="s">
        <v>57</v>
      </c>
      <c r="D4990" t="s">
        <v>82</v>
      </c>
      <c r="E4990" t="s">
        <v>52</v>
      </c>
      <c r="F4990" s="1">
        <v>43004</v>
      </c>
      <c r="G4990" s="1">
        <v>43015</v>
      </c>
      <c r="H4990">
        <v>0</v>
      </c>
      <c r="I4990" t="str">
        <f>VLOOKUP(pipeline!D4990,account,2,FALSE)</f>
        <v>retail</v>
      </c>
      <c r="J4990">
        <f t="shared" si="3636"/>
        <v>2001</v>
      </c>
      <c r="K4990">
        <f t="shared" si="3637"/>
        <v>718.62</v>
      </c>
      <c r="L4990">
        <f t="shared" si="3638"/>
        <v>2448</v>
      </c>
      <c r="M4990" t="str">
        <f t="shared" si="3639"/>
        <v>United States</v>
      </c>
      <c r="N4990">
        <f t="shared" si="3640"/>
        <v>0</v>
      </c>
      <c r="O4990" t="str">
        <f t="shared" si="3641"/>
        <v>MG</v>
      </c>
      <c r="P4990">
        <f t="shared" si="3642"/>
        <v>3393</v>
      </c>
      <c r="Q4990" t="str">
        <f t="shared" si="3643"/>
        <v>Melvin Marxen</v>
      </c>
      <c r="R4990" t="str">
        <f t="shared" si="3644"/>
        <v>Central</v>
      </c>
    </row>
    <row r="4991" spans="1:18">
      <c r="A4991" t="s">
        <v>5155</v>
      </c>
      <c r="B4991" t="s">
        <v>28</v>
      </c>
      <c r="C4991" t="s">
        <v>57</v>
      </c>
      <c r="D4991" t="s">
        <v>170</v>
      </c>
      <c r="E4991" t="s">
        <v>52</v>
      </c>
      <c r="F4991" s="1">
        <v>43004</v>
      </c>
      <c r="G4991" s="1">
        <v>43012</v>
      </c>
      <c r="H4991">
        <v>0</v>
      </c>
      <c r="I4991" t="str">
        <f>VLOOKUP(pipeline!D4991,account,2,FALSE)</f>
        <v>technolgy</v>
      </c>
      <c r="J4991">
        <f t="shared" si="3636"/>
        <v>1987</v>
      </c>
      <c r="K4991">
        <f t="shared" si="3637"/>
        <v>2938.67</v>
      </c>
      <c r="L4991">
        <f t="shared" si="3638"/>
        <v>8775</v>
      </c>
      <c r="M4991" t="str">
        <f t="shared" si="3639"/>
        <v>Panama</v>
      </c>
      <c r="N4991">
        <f t="shared" si="3640"/>
        <v>0</v>
      </c>
      <c r="O4991" t="str">
        <f t="shared" si="3641"/>
        <v>MG</v>
      </c>
      <c r="P4991">
        <f t="shared" si="3642"/>
        <v>3393</v>
      </c>
      <c r="Q4991" t="str">
        <f t="shared" si="3643"/>
        <v>Melvin Marxen</v>
      </c>
      <c r="R4991" t="str">
        <f t="shared" si="3644"/>
        <v>Central</v>
      </c>
    </row>
    <row r="4992" spans="1:18">
      <c r="A4992" t="s">
        <v>5156</v>
      </c>
      <c r="B4992" t="s">
        <v>28</v>
      </c>
      <c r="C4992" t="s">
        <v>59</v>
      </c>
      <c r="D4992" t="s">
        <v>145</v>
      </c>
      <c r="E4992" t="s">
        <v>50</v>
      </c>
      <c r="F4992" s="1">
        <v>43004</v>
      </c>
      <c r="G4992" s="1">
        <v>43015</v>
      </c>
      <c r="H4992">
        <v>5708</v>
      </c>
      <c r="I4992" t="str">
        <f>VLOOKUP(pipeline!D4992,account,2,FALSE)</f>
        <v>marketing</v>
      </c>
      <c r="J4992">
        <f t="shared" si="3636"/>
        <v>1985</v>
      </c>
      <c r="K4992">
        <f t="shared" si="3637"/>
        <v>375.43</v>
      </c>
      <c r="L4992">
        <f t="shared" si="3638"/>
        <v>1190</v>
      </c>
      <c r="M4992" t="str">
        <f t="shared" si="3639"/>
        <v>United States</v>
      </c>
      <c r="N4992">
        <f t="shared" si="3640"/>
        <v>0</v>
      </c>
      <c r="O4992" t="str">
        <f t="shared" si="3641"/>
        <v>GTX</v>
      </c>
      <c r="P4992">
        <f t="shared" si="3642"/>
        <v>5482</v>
      </c>
      <c r="Q4992" t="str">
        <f t="shared" si="3643"/>
        <v>Melvin Marxen</v>
      </c>
      <c r="R4992" t="str">
        <f t="shared" si="3644"/>
        <v>Central</v>
      </c>
    </row>
    <row r="4993" spans="1:18">
      <c r="A4993" t="s">
        <v>5157</v>
      </c>
      <c r="B4993" t="s">
        <v>40</v>
      </c>
      <c r="C4993" t="s">
        <v>56</v>
      </c>
      <c r="D4993" t="s">
        <v>306</v>
      </c>
      <c r="E4993" t="s">
        <v>52</v>
      </c>
      <c r="F4993" s="1">
        <v>43004</v>
      </c>
      <c r="G4993" s="1">
        <v>43013</v>
      </c>
      <c r="H4993">
        <v>0</v>
      </c>
      <c r="I4993" t="str">
        <f>VLOOKUP(pipeline!D4993,account,2,FALSE)</f>
        <v>technolgy</v>
      </c>
      <c r="J4993">
        <f t="shared" si="3636"/>
        <v>1997</v>
      </c>
      <c r="K4993">
        <f t="shared" si="3637"/>
        <v>8170.38</v>
      </c>
      <c r="L4993">
        <f t="shared" si="3638"/>
        <v>16499</v>
      </c>
      <c r="M4993" t="str">
        <f t="shared" si="3639"/>
        <v>Korea</v>
      </c>
      <c r="N4993">
        <f t="shared" si="3640"/>
        <v>0</v>
      </c>
      <c r="O4993" t="str">
        <f t="shared" si="3641"/>
        <v>MG</v>
      </c>
      <c r="P4993">
        <f t="shared" si="3642"/>
        <v>55</v>
      </c>
      <c r="Q4993" t="str">
        <f t="shared" si="3643"/>
        <v>Summer Sewald</v>
      </c>
      <c r="R4993" t="str">
        <f t="shared" si="3644"/>
        <v>West</v>
      </c>
    </row>
    <row r="4994" spans="1:18">
      <c r="A4994" t="s">
        <v>5158</v>
      </c>
      <c r="B4994" t="s">
        <v>22</v>
      </c>
      <c r="C4994" t="s">
        <v>55</v>
      </c>
      <c r="D4994" t="s">
        <v>97</v>
      </c>
      <c r="E4994" t="s">
        <v>50</v>
      </c>
      <c r="F4994" s="1">
        <v>43004</v>
      </c>
      <c r="G4994" s="1">
        <v>43054</v>
      </c>
      <c r="H4994">
        <v>571</v>
      </c>
      <c r="I4994" t="str">
        <f>VLOOKUP(pipeline!D4994,account,2,FALSE)</f>
        <v>medical</v>
      </c>
      <c r="J4994">
        <f t="shared" si="3636"/>
        <v>2012</v>
      </c>
      <c r="K4994">
        <f t="shared" si="3637"/>
        <v>587.34</v>
      </c>
      <c r="L4994">
        <f t="shared" si="3638"/>
        <v>1356</v>
      </c>
      <c r="M4994" t="str">
        <f t="shared" si="3639"/>
        <v>Philipines</v>
      </c>
      <c r="N4994">
        <f t="shared" si="3640"/>
        <v>0</v>
      </c>
      <c r="O4994" t="str">
        <f t="shared" si="3641"/>
        <v>GTX</v>
      </c>
      <c r="P4994">
        <f t="shared" si="3642"/>
        <v>550</v>
      </c>
      <c r="Q4994" t="str">
        <f t="shared" si="3643"/>
        <v>Dustin Brinkmann</v>
      </c>
      <c r="R4994" t="str">
        <f t="shared" si="3644"/>
        <v>Central</v>
      </c>
    </row>
    <row r="4995" spans="1:18">
      <c r="A4995" t="s">
        <v>5159</v>
      </c>
      <c r="B4995" t="s">
        <v>22</v>
      </c>
      <c r="C4995" t="s">
        <v>55</v>
      </c>
      <c r="D4995" t="s">
        <v>238</v>
      </c>
      <c r="E4995" t="s">
        <v>50</v>
      </c>
      <c r="F4995" s="1">
        <v>43004</v>
      </c>
      <c r="G4995" s="1">
        <v>43093</v>
      </c>
      <c r="H4995">
        <v>619</v>
      </c>
      <c r="I4995" t="str">
        <f>VLOOKUP(pipeline!D4995,account,2,FALSE)</f>
        <v>marketing</v>
      </c>
      <c r="J4995">
        <f t="shared" si="3636"/>
        <v>2012</v>
      </c>
      <c r="K4995">
        <f t="shared" si="3637"/>
        <v>45.39</v>
      </c>
      <c r="L4995">
        <f t="shared" si="3638"/>
        <v>100</v>
      </c>
      <c r="M4995" t="str">
        <f t="shared" si="3639"/>
        <v>United States</v>
      </c>
      <c r="N4995" t="str">
        <f t="shared" si="3640"/>
        <v>Inity</v>
      </c>
      <c r="O4995" t="str">
        <f t="shared" si="3641"/>
        <v>GTX</v>
      </c>
      <c r="P4995">
        <f t="shared" si="3642"/>
        <v>550</v>
      </c>
      <c r="Q4995" t="str">
        <f t="shared" si="3643"/>
        <v>Dustin Brinkmann</v>
      </c>
      <c r="R4995" t="str">
        <f t="shared" si="3644"/>
        <v>Central</v>
      </c>
    </row>
    <row r="4996" spans="1:18">
      <c r="A4996" t="s">
        <v>5160</v>
      </c>
      <c r="B4996" t="s">
        <v>35</v>
      </c>
      <c r="C4996" t="s">
        <v>57</v>
      </c>
      <c r="D4996" t="s">
        <v>381</v>
      </c>
      <c r="E4996" t="s">
        <v>50</v>
      </c>
      <c r="F4996" s="1">
        <v>43004</v>
      </c>
      <c r="G4996" s="1">
        <v>43011</v>
      </c>
      <c r="H4996">
        <v>2984</v>
      </c>
      <c r="I4996" t="str">
        <f>VLOOKUP(pipeline!D4996,account,2,FALSE)</f>
        <v>marketing</v>
      </c>
      <c r="J4996">
        <f t="shared" si="3636"/>
        <v>1999</v>
      </c>
      <c r="K4996">
        <f t="shared" si="3637"/>
        <v>1197.44</v>
      </c>
      <c r="L4996">
        <f t="shared" si="3638"/>
        <v>2570</v>
      </c>
      <c r="M4996" t="str">
        <f t="shared" si="3639"/>
        <v>United States</v>
      </c>
      <c r="N4996">
        <f t="shared" si="3640"/>
        <v>0</v>
      </c>
      <c r="O4996" t="str">
        <f t="shared" si="3641"/>
        <v>MG</v>
      </c>
      <c r="P4996">
        <f t="shared" si="3642"/>
        <v>3393</v>
      </c>
      <c r="Q4996" t="str">
        <f t="shared" si="3643"/>
        <v>Rocco Neubert</v>
      </c>
      <c r="R4996" t="str">
        <f t="shared" si="3644"/>
        <v>East</v>
      </c>
    </row>
    <row r="4997" spans="1:18">
      <c r="A4997" t="s">
        <v>5161</v>
      </c>
      <c r="B4997" t="s">
        <v>9</v>
      </c>
      <c r="C4997" t="s">
        <v>55</v>
      </c>
      <c r="D4997" t="s">
        <v>180</v>
      </c>
      <c r="E4997" t="s">
        <v>50</v>
      </c>
      <c r="F4997" s="1">
        <v>43004</v>
      </c>
      <c r="G4997" s="1">
        <v>43009</v>
      </c>
      <c r="H4997">
        <v>558</v>
      </c>
      <c r="I4997" t="str">
        <f>VLOOKUP(pipeline!D4997,account,2,FALSE)</f>
        <v>medical</v>
      </c>
      <c r="J4997">
        <f t="shared" si="3636"/>
        <v>1991</v>
      </c>
      <c r="K4997">
        <f t="shared" si="3637"/>
        <v>326.82</v>
      </c>
      <c r="L4997">
        <f t="shared" si="3638"/>
        <v>1016</v>
      </c>
      <c r="M4997" t="str">
        <f t="shared" si="3639"/>
        <v>United States</v>
      </c>
      <c r="N4997">
        <f t="shared" si="3640"/>
        <v>0</v>
      </c>
      <c r="O4997" t="str">
        <f t="shared" si="3641"/>
        <v>GTX</v>
      </c>
      <c r="P4997">
        <f t="shared" si="3642"/>
        <v>550</v>
      </c>
      <c r="Q4997" t="str">
        <f t="shared" si="3643"/>
        <v>Cara Losch</v>
      </c>
      <c r="R4997" t="str">
        <f t="shared" si="3644"/>
        <v>East</v>
      </c>
    </row>
    <row r="4998" spans="1:18">
      <c r="A4998" t="s">
        <v>5162</v>
      </c>
      <c r="B4998" t="s">
        <v>9</v>
      </c>
      <c r="C4998" t="s">
        <v>56</v>
      </c>
      <c r="D4998" t="s">
        <v>226</v>
      </c>
      <c r="E4998" t="s">
        <v>50</v>
      </c>
      <c r="F4998" s="1">
        <v>43004</v>
      </c>
      <c r="G4998" s="1">
        <v>43071</v>
      </c>
      <c r="H4998">
        <v>57</v>
      </c>
      <c r="I4998" t="str">
        <f>VLOOKUP(pipeline!D4998,account,2,FALSE)</f>
        <v>medical</v>
      </c>
      <c r="J4998">
        <f t="shared" si="3636"/>
        <v>2017</v>
      </c>
      <c r="K4998">
        <f t="shared" si="3637"/>
        <v>4.54</v>
      </c>
      <c r="L4998">
        <f t="shared" si="3638"/>
        <v>9</v>
      </c>
      <c r="M4998" t="str">
        <f t="shared" si="3639"/>
        <v>United States</v>
      </c>
      <c r="N4998">
        <f t="shared" si="3640"/>
        <v>0</v>
      </c>
      <c r="O4998" t="str">
        <f t="shared" si="3641"/>
        <v>MG</v>
      </c>
      <c r="P4998">
        <f t="shared" si="3642"/>
        <v>55</v>
      </c>
      <c r="Q4998" t="str">
        <f t="shared" si="3643"/>
        <v>Cara Losch</v>
      </c>
      <c r="R4998" t="str">
        <f t="shared" si="3644"/>
        <v>East</v>
      </c>
    </row>
    <row r="4999" spans="1:18">
      <c r="A4999" t="s">
        <v>5163</v>
      </c>
      <c r="B4999" t="s">
        <v>10</v>
      </c>
      <c r="C4999" t="s">
        <v>56</v>
      </c>
      <c r="D4999" t="s">
        <v>248</v>
      </c>
      <c r="E4999" t="s">
        <v>50</v>
      </c>
      <c r="F4999" s="1">
        <v>43004</v>
      </c>
      <c r="G4999" s="1">
        <v>43069</v>
      </c>
      <c r="H4999">
        <v>61</v>
      </c>
      <c r="I4999" t="str">
        <f>VLOOKUP(pipeline!D4999,account,2,FALSE)</f>
        <v>telecommunications</v>
      </c>
      <c r="J4999">
        <f t="shared" si="3636"/>
        <v>1994</v>
      </c>
      <c r="K4999">
        <f t="shared" si="3637"/>
        <v>6395.05</v>
      </c>
      <c r="L4999">
        <f t="shared" si="3638"/>
        <v>20275</v>
      </c>
      <c r="M4999" t="str">
        <f t="shared" si="3639"/>
        <v>United States</v>
      </c>
      <c r="N4999">
        <f t="shared" si="3640"/>
        <v>0</v>
      </c>
      <c r="O4999" t="str">
        <f t="shared" si="3641"/>
        <v>MG</v>
      </c>
      <c r="P4999">
        <f t="shared" si="3642"/>
        <v>55</v>
      </c>
      <c r="Q4999" t="str">
        <f t="shared" si="3643"/>
        <v>Cara Losch</v>
      </c>
      <c r="R4999" t="str">
        <f t="shared" si="3644"/>
        <v>East</v>
      </c>
    </row>
    <row r="5000" spans="1:18">
      <c r="A5000" t="s">
        <v>5164</v>
      </c>
      <c r="B5000" t="s">
        <v>19</v>
      </c>
      <c r="C5000" t="s">
        <v>55</v>
      </c>
      <c r="D5000" t="s">
        <v>306</v>
      </c>
      <c r="E5000" t="s">
        <v>50</v>
      </c>
      <c r="F5000" s="1">
        <v>43005</v>
      </c>
      <c r="G5000" s="1">
        <v>43095</v>
      </c>
      <c r="H5000">
        <v>543</v>
      </c>
      <c r="I5000" t="str">
        <f>VLOOKUP(pipeline!D5000,account,2,FALSE)</f>
        <v>technolgy</v>
      </c>
      <c r="J5000">
        <f t="shared" si="3636"/>
        <v>1997</v>
      </c>
      <c r="K5000">
        <f t="shared" si="3637"/>
        <v>8170.38</v>
      </c>
      <c r="L5000">
        <f t="shared" si="3638"/>
        <v>16499</v>
      </c>
      <c r="M5000" t="str">
        <f t="shared" si="3639"/>
        <v>Korea</v>
      </c>
      <c r="N5000">
        <f t="shared" si="3640"/>
        <v>0</v>
      </c>
      <c r="O5000" t="str">
        <f t="shared" si="3641"/>
        <v>GTX</v>
      </c>
      <c r="P5000">
        <f t="shared" si="3642"/>
        <v>550</v>
      </c>
      <c r="Q5000" t="str">
        <f t="shared" si="3643"/>
        <v>Dustin Brinkmann</v>
      </c>
      <c r="R5000" t="str">
        <f t="shared" si="3644"/>
        <v>Central</v>
      </c>
    </row>
    <row r="5001" spans="1:18">
      <c r="A5001" t="s">
        <v>5165</v>
      </c>
      <c r="B5001" t="s">
        <v>32</v>
      </c>
      <c r="C5001" t="s">
        <v>59</v>
      </c>
      <c r="D5001" t="s">
        <v>121</v>
      </c>
      <c r="E5001" t="s">
        <v>50</v>
      </c>
      <c r="F5001" s="1">
        <v>43005</v>
      </c>
      <c r="G5001" s="1">
        <v>43098</v>
      </c>
      <c r="H5001">
        <v>5301</v>
      </c>
      <c r="I5001" t="str">
        <f>VLOOKUP(pipeline!D5001,account,2,FALSE)</f>
        <v>retail</v>
      </c>
      <c r="J5001">
        <f t="shared" si="3636"/>
        <v>1995</v>
      </c>
      <c r="K5001">
        <f t="shared" si="3637"/>
        <v>5158.71</v>
      </c>
      <c r="L5001">
        <f t="shared" si="3638"/>
        <v>17479</v>
      </c>
      <c r="M5001" t="str">
        <f t="shared" si="3639"/>
        <v>Japan</v>
      </c>
      <c r="N5001">
        <f t="shared" si="3640"/>
        <v>0</v>
      </c>
      <c r="O5001" t="str">
        <f t="shared" si="3641"/>
        <v>GTX</v>
      </c>
      <c r="P5001">
        <f>VLOOKUP(C5001,products,3,FALSE)</f>
        <v>5482</v>
      </c>
      <c r="Q5001" t="str">
        <f>VLOOKUP(B5001,sales,2,FALSE)</f>
        <v>Rocco Neubert</v>
      </c>
      <c r="R5001" t="str">
        <f>VLOOKUP(B5001,sales,3,FALSE)</f>
        <v>East</v>
      </c>
    </row>
    <row r="5002" spans="1:18">
      <c r="A5002" t="s">
        <v>5166</v>
      </c>
      <c r="B5002" t="s">
        <v>7</v>
      </c>
      <c r="C5002" t="s">
        <v>55</v>
      </c>
      <c r="D5002" t="s">
        <v>191</v>
      </c>
      <c r="E5002" t="s">
        <v>50</v>
      </c>
      <c r="F5002" s="1">
        <v>43005</v>
      </c>
      <c r="G5002" s="1">
        <v>43013</v>
      </c>
      <c r="H5002">
        <v>495</v>
      </c>
      <c r="I5002" t="str">
        <f>VLOOKUP(pipeline!D5002,account,2,FALSE)</f>
        <v>retail</v>
      </c>
      <c r="J5002">
        <f t="shared" si="3636"/>
        <v>2004</v>
      </c>
      <c r="K5002">
        <f t="shared" si="3637"/>
        <v>702.72</v>
      </c>
      <c r="L5002">
        <f t="shared" si="3638"/>
        <v>1831</v>
      </c>
      <c r="M5002" t="str">
        <f t="shared" si="3639"/>
        <v>United States</v>
      </c>
      <c r="N5002">
        <f t="shared" si="3640"/>
        <v>0</v>
      </c>
      <c r="O5002" t="str">
        <f t="shared" si="3641"/>
        <v>GTX</v>
      </c>
      <c r="P5002">
        <f>VLOOKUP(C5002,products,3,FALSE)</f>
        <v>550</v>
      </c>
      <c r="Q5002" t="str">
        <f>VLOOKUP(B5002,sales,2,FALSE)</f>
        <v>Cara Losch</v>
      </c>
      <c r="R5002" t="str">
        <f>VLOOKUP(B5002,sales,3,FALSE)</f>
        <v>East</v>
      </c>
    </row>
    <row r="5003" spans="1:18">
      <c r="A5003" t="s">
        <v>5167</v>
      </c>
      <c r="B5003" t="s">
        <v>7</v>
      </c>
      <c r="C5003" t="s">
        <v>58</v>
      </c>
      <c r="D5003" t="s">
        <v>180</v>
      </c>
      <c r="E5003" t="s">
        <v>50</v>
      </c>
      <c r="F5003" s="1">
        <v>43005</v>
      </c>
      <c r="G5003" s="1">
        <v>43013</v>
      </c>
      <c r="H5003">
        <v>955</v>
      </c>
      <c r="I5003" t="str">
        <f>VLOOKUP(pipeline!D5003,account,2,FALSE)</f>
        <v>medical</v>
      </c>
      <c r="J5003">
        <f t="shared" si="3636"/>
        <v>1991</v>
      </c>
      <c r="K5003">
        <f t="shared" si="3637"/>
        <v>326.82</v>
      </c>
      <c r="L5003">
        <f t="shared" si="3638"/>
        <v>1016</v>
      </c>
      <c r="M5003" t="str">
        <f t="shared" si="3639"/>
        <v>United States</v>
      </c>
      <c r="N5003">
        <f t="shared" si="3640"/>
        <v>0</v>
      </c>
      <c r="O5003" t="str">
        <f t="shared" si="3641"/>
        <v>GTX</v>
      </c>
      <c r="P5003">
        <f>VLOOKUP(C5003,products,3,FALSE)</f>
        <v>1096</v>
      </c>
      <c r="Q5003" t="str">
        <f>VLOOKUP(B5003,sales,2,FALSE)</f>
        <v>Cara Losch</v>
      </c>
      <c r="R5003" t="str">
        <f>VLOOKUP(B5003,sales,3,FALSE)</f>
        <v>East</v>
      </c>
    </row>
    <row r="5004" spans="1:18">
      <c r="A5004" t="s">
        <v>5168</v>
      </c>
      <c r="B5004" t="s">
        <v>33</v>
      </c>
      <c r="C5004" t="s">
        <v>58</v>
      </c>
      <c r="D5004" t="s">
        <v>463</v>
      </c>
      <c r="E5004" t="s">
        <v>50</v>
      </c>
      <c r="F5004" s="1">
        <v>43005</v>
      </c>
      <c r="G5004" s="1">
        <v>43012</v>
      </c>
      <c r="H5004">
        <v>1225</v>
      </c>
      <c r="I5004" t="str">
        <f>VLOOKUP(pipeline!D5004,account,2,FALSE)</f>
        <v>technolgy</v>
      </c>
      <c r="J5004">
        <f t="shared" si="3636"/>
        <v>2011</v>
      </c>
      <c r="K5004">
        <f t="shared" si="3637"/>
        <v>527.11</v>
      </c>
      <c r="L5004">
        <f t="shared" si="3638"/>
        <v>1428</v>
      </c>
      <c r="M5004" t="str">
        <f t="shared" si="3639"/>
        <v>United States</v>
      </c>
      <c r="N5004" t="str">
        <f t="shared" si="3640"/>
        <v>Acme Corporation</v>
      </c>
      <c r="O5004" t="str">
        <f t="shared" si="3641"/>
        <v>GTX</v>
      </c>
      <c r="P5004">
        <f>VLOOKUP(C5004,products,3,FALSE)</f>
        <v>1096</v>
      </c>
      <c r="Q5004" t="str">
        <f>VLOOKUP(B5004,sales,2,FALSE)</f>
        <v>Rocco Neubert</v>
      </c>
      <c r="R5004" t="str">
        <f>VLOOKUP(B5004,sales,3,FALSE)</f>
        <v>East</v>
      </c>
    </row>
    <row r="5005" spans="1:18">
      <c r="A5005" t="s">
        <v>5169</v>
      </c>
      <c r="B5005" t="s">
        <v>25</v>
      </c>
      <c r="C5005" t="s">
        <v>55</v>
      </c>
      <c r="D5005" t="s">
        <v>149</v>
      </c>
      <c r="E5005" t="s">
        <v>50</v>
      </c>
      <c r="F5005" s="1">
        <v>43005</v>
      </c>
      <c r="G5005" s="1">
        <v>43094</v>
      </c>
      <c r="H5005">
        <v>608</v>
      </c>
      <c r="I5005" t="str">
        <f>VLOOKUP(pipeline!D5005,account,2,FALSE)</f>
        <v>technolgy</v>
      </c>
      <c r="J5005">
        <f t="shared" si="3636"/>
        <v>2005</v>
      </c>
      <c r="K5005">
        <f t="shared" si="3637"/>
        <v>1520.66</v>
      </c>
      <c r="L5005">
        <f t="shared" si="3638"/>
        <v>1806</v>
      </c>
      <c r="M5005" t="str">
        <f t="shared" si="3639"/>
        <v>United States</v>
      </c>
      <c r="N5005">
        <f t="shared" si="3640"/>
        <v>0</v>
      </c>
      <c r="O5005" t="str">
        <f t="shared" si="3641"/>
        <v>GTX</v>
      </c>
      <c r="P5005">
        <f>VLOOKUP(C5005,products,3,FALSE)</f>
        <v>550</v>
      </c>
      <c r="Q5005" t="str">
        <f>VLOOKUP(B5005,sales,2,FALSE)</f>
        <v>Melvin Marxen</v>
      </c>
      <c r="R5005" t="str">
        <f>VLOOKUP(B5005,sales,3,FALSE)</f>
        <v>Central</v>
      </c>
    </row>
    <row r="5006" spans="1:18">
      <c r="A5006" t="s">
        <v>5170</v>
      </c>
      <c r="B5006" t="s">
        <v>13</v>
      </c>
      <c r="C5006" t="s">
        <v>57</v>
      </c>
      <c r="D5006" t="s">
        <v>134</v>
      </c>
      <c r="E5006" t="s">
        <v>50</v>
      </c>
      <c r="F5006" s="1">
        <v>43005</v>
      </c>
      <c r="G5006" s="1">
        <v>43087</v>
      </c>
      <c r="H5006">
        <v>3772</v>
      </c>
      <c r="I5006" t="str">
        <f>VLOOKUP(pipeline!D5006,account,2,FALSE)</f>
        <v>services</v>
      </c>
      <c r="J5006">
        <f t="shared" si="3636"/>
        <v>2003</v>
      </c>
      <c r="K5006">
        <f t="shared" si="3637"/>
        <v>692.19</v>
      </c>
      <c r="L5006">
        <f t="shared" si="3638"/>
        <v>1922</v>
      </c>
      <c r="M5006" t="str">
        <f t="shared" si="3639"/>
        <v>United States</v>
      </c>
      <c r="N5006">
        <f t="shared" si="3640"/>
        <v>0</v>
      </c>
      <c r="O5006" t="str">
        <f t="shared" si="3641"/>
        <v>MG</v>
      </c>
      <c r="P5006">
        <f t="shared" ref="P5006:P5012" si="3645">VLOOKUP(C5006,products,3,FALSE)</f>
        <v>3393</v>
      </c>
      <c r="Q5006" t="str">
        <f t="shared" ref="Q5006:Q5012" si="3646">VLOOKUP(B5006,sales,2,FALSE)</f>
        <v>Celia Rouche</v>
      </c>
      <c r="R5006" t="str">
        <f t="shared" ref="R5006:R5012" si="3647">VLOOKUP(B5006,sales,3,FALSE)</f>
        <v>West</v>
      </c>
    </row>
    <row r="5007" spans="1:18">
      <c r="A5007" t="s">
        <v>5171</v>
      </c>
      <c r="B5007" t="s">
        <v>8</v>
      </c>
      <c r="C5007" t="s">
        <v>57</v>
      </c>
      <c r="D5007" t="s">
        <v>174</v>
      </c>
      <c r="E5007" t="s">
        <v>52</v>
      </c>
      <c r="F5007" s="1">
        <v>43005</v>
      </c>
      <c r="G5007" s="1">
        <v>43013</v>
      </c>
      <c r="H5007">
        <v>0</v>
      </c>
      <c r="I5007" t="str">
        <f>VLOOKUP(pipeline!D5007,account,2,FALSE)</f>
        <v>software</v>
      </c>
      <c r="J5007">
        <f t="shared" si="3636"/>
        <v>1982</v>
      </c>
      <c r="K5007">
        <f t="shared" si="3637"/>
        <v>11698.03</v>
      </c>
      <c r="L5007">
        <f t="shared" si="3638"/>
        <v>34288</v>
      </c>
      <c r="M5007" t="str">
        <f t="shared" si="3639"/>
        <v>United States</v>
      </c>
      <c r="N5007">
        <f t="shared" si="3640"/>
        <v>0</v>
      </c>
      <c r="O5007" t="str">
        <f t="shared" si="3641"/>
        <v>MG</v>
      </c>
      <c r="P5007">
        <f t="shared" si="3645"/>
        <v>3393</v>
      </c>
      <c r="Q5007" t="str">
        <f t="shared" si="3646"/>
        <v>Cara Losch</v>
      </c>
      <c r="R5007" t="str">
        <f t="shared" si="3647"/>
        <v>East</v>
      </c>
    </row>
    <row r="5008" spans="1:18">
      <c r="A5008" t="s">
        <v>5172</v>
      </c>
      <c r="B5008" t="s">
        <v>26</v>
      </c>
      <c r="C5008" t="s">
        <v>55</v>
      </c>
      <c r="D5008" t="s">
        <v>97</v>
      </c>
      <c r="E5008" t="s">
        <v>50</v>
      </c>
      <c r="F5008" s="1">
        <v>43005</v>
      </c>
      <c r="G5008" s="1">
        <v>43077</v>
      </c>
      <c r="H5008">
        <v>540</v>
      </c>
      <c r="I5008" t="str">
        <f>VLOOKUP(pipeline!D5008,account,2,FALSE)</f>
        <v>medical</v>
      </c>
      <c r="J5008">
        <f t="shared" si="3636"/>
        <v>2012</v>
      </c>
      <c r="K5008">
        <f t="shared" si="3637"/>
        <v>587.34</v>
      </c>
      <c r="L5008">
        <f t="shared" si="3638"/>
        <v>1356</v>
      </c>
      <c r="M5008" t="str">
        <f t="shared" si="3639"/>
        <v>Philipines</v>
      </c>
      <c r="N5008">
        <f t="shared" si="3640"/>
        <v>0</v>
      </c>
      <c r="O5008" t="str">
        <f t="shared" si="3641"/>
        <v>GTX</v>
      </c>
      <c r="P5008">
        <f t="shared" si="3645"/>
        <v>550</v>
      </c>
      <c r="Q5008" t="str">
        <f t="shared" si="3646"/>
        <v>Melvin Marxen</v>
      </c>
      <c r="R5008" t="str">
        <f t="shared" si="3647"/>
        <v>Central</v>
      </c>
    </row>
    <row r="5009" spans="1:18">
      <c r="A5009" t="s">
        <v>5173</v>
      </c>
      <c r="B5009" t="s">
        <v>26</v>
      </c>
      <c r="C5009" t="s">
        <v>57</v>
      </c>
      <c r="D5009" t="s">
        <v>82</v>
      </c>
      <c r="E5009" t="s">
        <v>50</v>
      </c>
      <c r="F5009" s="1">
        <v>43005</v>
      </c>
      <c r="G5009" s="1">
        <v>43008</v>
      </c>
      <c r="H5009">
        <v>2800</v>
      </c>
      <c r="I5009" t="str">
        <f>VLOOKUP(pipeline!D5009,account,2,FALSE)</f>
        <v>retail</v>
      </c>
      <c r="J5009">
        <f t="shared" si="3636"/>
        <v>2001</v>
      </c>
      <c r="K5009">
        <f t="shared" si="3637"/>
        <v>718.62</v>
      </c>
      <c r="L5009">
        <f t="shared" si="3638"/>
        <v>2448</v>
      </c>
      <c r="M5009" t="str">
        <f t="shared" si="3639"/>
        <v>United States</v>
      </c>
      <c r="N5009">
        <f t="shared" si="3640"/>
        <v>0</v>
      </c>
      <c r="O5009" t="str">
        <f t="shared" si="3641"/>
        <v>MG</v>
      </c>
      <c r="P5009">
        <f t="shared" si="3645"/>
        <v>3393</v>
      </c>
      <c r="Q5009" t="str">
        <f t="shared" si="3646"/>
        <v>Melvin Marxen</v>
      </c>
      <c r="R5009" t="str">
        <f t="shared" si="3647"/>
        <v>Central</v>
      </c>
    </row>
    <row r="5010" spans="1:18">
      <c r="A5010" t="s">
        <v>5174</v>
      </c>
      <c r="B5010" t="s">
        <v>26</v>
      </c>
      <c r="C5010" t="s">
        <v>57</v>
      </c>
      <c r="D5010" t="s">
        <v>143</v>
      </c>
      <c r="E5010" t="s">
        <v>50</v>
      </c>
      <c r="F5010" s="1">
        <v>43005</v>
      </c>
      <c r="G5010" s="1">
        <v>43013</v>
      </c>
      <c r="H5010">
        <v>3250</v>
      </c>
      <c r="I5010" t="str">
        <f>VLOOKUP(pipeline!D5010,account,2,FALSE)</f>
        <v>finance</v>
      </c>
      <c r="J5010">
        <f t="shared" si="3636"/>
        <v>1987</v>
      </c>
      <c r="K5010">
        <f t="shared" si="3637"/>
        <v>1698.2</v>
      </c>
      <c r="L5010">
        <f t="shared" si="3638"/>
        <v>3798</v>
      </c>
      <c r="M5010" t="str">
        <f t="shared" si="3639"/>
        <v>United States</v>
      </c>
      <c r="N5010">
        <f t="shared" si="3640"/>
        <v>0</v>
      </c>
      <c r="O5010" t="str">
        <f t="shared" si="3641"/>
        <v>MG</v>
      </c>
      <c r="P5010">
        <f t="shared" si="3645"/>
        <v>3393</v>
      </c>
      <c r="Q5010" t="str">
        <f t="shared" si="3646"/>
        <v>Melvin Marxen</v>
      </c>
      <c r="R5010" t="str">
        <f t="shared" si="3647"/>
        <v>Central</v>
      </c>
    </row>
    <row r="5011" spans="1:18">
      <c r="A5011" t="s">
        <v>5175</v>
      </c>
      <c r="B5011" t="s">
        <v>14</v>
      </c>
      <c r="C5011" t="s">
        <v>58</v>
      </c>
      <c r="D5011" t="s">
        <v>153</v>
      </c>
      <c r="E5011" t="s">
        <v>50</v>
      </c>
      <c r="F5011" s="1">
        <v>43005</v>
      </c>
      <c r="G5011" s="1">
        <v>43015</v>
      </c>
      <c r="H5011">
        <v>1232</v>
      </c>
      <c r="I5011" t="str">
        <f>VLOOKUP(pipeline!D5011,account,2,FALSE)</f>
        <v>retail</v>
      </c>
      <c r="J5011">
        <f t="shared" si="3636"/>
        <v>2001</v>
      </c>
      <c r="K5011">
        <f t="shared" si="3637"/>
        <v>2437.85</v>
      </c>
      <c r="L5011">
        <f t="shared" si="3638"/>
        <v>4874</v>
      </c>
      <c r="M5011" t="str">
        <f t="shared" si="3639"/>
        <v>United States</v>
      </c>
      <c r="N5011">
        <f t="shared" si="3640"/>
        <v>0</v>
      </c>
      <c r="O5011" t="str">
        <f t="shared" si="3641"/>
        <v>GTX</v>
      </c>
      <c r="P5011">
        <f t="shared" si="3645"/>
        <v>1096</v>
      </c>
      <c r="Q5011" t="str">
        <f t="shared" si="3646"/>
        <v>Celia Rouche</v>
      </c>
      <c r="R5011" t="str">
        <f t="shared" si="3647"/>
        <v>West</v>
      </c>
    </row>
    <row r="5012" spans="1:18">
      <c r="A5012" t="s">
        <v>5176</v>
      </c>
      <c r="B5012" t="s">
        <v>14</v>
      </c>
      <c r="C5012" t="s">
        <v>57</v>
      </c>
      <c r="D5012" t="s">
        <v>87</v>
      </c>
      <c r="E5012" t="s">
        <v>50</v>
      </c>
      <c r="F5012" s="1">
        <v>43005</v>
      </c>
      <c r="G5012" s="1">
        <v>43012</v>
      </c>
      <c r="H5012">
        <v>2811</v>
      </c>
      <c r="I5012" t="str">
        <f>VLOOKUP(pipeline!D5012,account,2,FALSE)</f>
        <v>services</v>
      </c>
      <c r="J5012">
        <f t="shared" si="3636"/>
        <v>1982</v>
      </c>
      <c r="K5012">
        <f t="shared" si="3637"/>
        <v>792.46</v>
      </c>
      <c r="L5012">
        <f t="shared" si="3638"/>
        <v>1299</v>
      </c>
      <c r="M5012" t="str">
        <f t="shared" si="3639"/>
        <v>United States</v>
      </c>
      <c r="N5012">
        <f t="shared" si="3640"/>
        <v>0</v>
      </c>
      <c r="O5012" t="str">
        <f t="shared" si="3641"/>
        <v>MG</v>
      </c>
      <c r="P5012">
        <f t="shared" si="3645"/>
        <v>3393</v>
      </c>
      <c r="Q5012" t="str">
        <f t="shared" si="3646"/>
        <v>Celia Rouche</v>
      </c>
      <c r="R5012" t="str">
        <f t="shared" si="3647"/>
        <v>West</v>
      </c>
    </row>
    <row r="5013" spans="1:18">
      <c r="A5013" t="s">
        <v>5177</v>
      </c>
      <c r="B5013" t="s">
        <v>37</v>
      </c>
      <c r="C5013" t="s">
        <v>58</v>
      </c>
      <c r="D5013" t="s">
        <v>194</v>
      </c>
      <c r="E5013" t="s">
        <v>50</v>
      </c>
      <c r="F5013" s="1">
        <v>43005</v>
      </c>
      <c r="G5013" s="1">
        <v>43076</v>
      </c>
      <c r="H5013">
        <v>1178</v>
      </c>
      <c r="I5013" t="str">
        <f>VLOOKUP(pipeline!D5013,account,2,FALSE)</f>
        <v>medical</v>
      </c>
      <c r="J5013">
        <f t="shared" ref="J5013:J5031" si="3648">VLOOKUP(D5013,account,3,FALSE)</f>
        <v>2004</v>
      </c>
      <c r="K5013">
        <f t="shared" ref="K5013:K5031" si="3649">VLOOKUP(D5013,account,4,FALSE)</f>
        <v>1618.89</v>
      </c>
      <c r="L5013">
        <f t="shared" ref="L5013:L5031" si="3650">VLOOKUP(D5013,account,5,FALSE)</f>
        <v>3889</v>
      </c>
      <c r="M5013" t="str">
        <f t="shared" ref="M5013:M5031" si="3651">VLOOKUP(D5013,account,6,FALSE)</f>
        <v>United States</v>
      </c>
      <c r="N5013">
        <f t="shared" ref="N5013:N5031" si="3652">VLOOKUP(D5013,accounts,7,FALSE)</f>
        <v>0</v>
      </c>
      <c r="O5013" t="str">
        <f t="shared" ref="O5013:O5031" si="3653">VLOOKUP(C5013,products,2,FALSE)</f>
        <v>GTX</v>
      </c>
      <c r="P5013">
        <f>VLOOKUP(C5013,products,3,FALSE)</f>
        <v>1096</v>
      </c>
      <c r="Q5013" t="str">
        <f>VLOOKUP(B5013,sales,2,FALSE)</f>
        <v>Summer Sewald</v>
      </c>
      <c r="R5013" t="str">
        <f>VLOOKUP(B5013,sales,3,FALSE)</f>
        <v>West</v>
      </c>
    </row>
    <row r="5014" spans="1:18">
      <c r="A5014" t="s">
        <v>5178</v>
      </c>
      <c r="B5014" t="s">
        <v>38</v>
      </c>
      <c r="C5014" t="s">
        <v>57</v>
      </c>
      <c r="D5014" t="s">
        <v>93</v>
      </c>
      <c r="E5014" t="s">
        <v>52</v>
      </c>
      <c r="F5014" s="1">
        <v>43005</v>
      </c>
      <c r="G5014" s="1">
        <v>43072</v>
      </c>
      <c r="H5014">
        <v>0</v>
      </c>
      <c r="I5014" t="str">
        <f>VLOOKUP(pipeline!D5014,account,2,FALSE)</f>
        <v>entertainment</v>
      </c>
      <c r="J5014">
        <f t="shared" si="3648"/>
        <v>1993</v>
      </c>
      <c r="K5014">
        <f t="shared" si="3649"/>
        <v>4269.9</v>
      </c>
      <c r="L5014">
        <f t="shared" si="3650"/>
        <v>6472</v>
      </c>
      <c r="M5014" t="str">
        <f t="shared" si="3651"/>
        <v>United States</v>
      </c>
      <c r="N5014" t="str">
        <f t="shared" si="3652"/>
        <v>Massive Dynamic</v>
      </c>
      <c r="O5014" t="str">
        <f t="shared" si="3653"/>
        <v>MG</v>
      </c>
      <c r="P5014">
        <f t="shared" ref="P5014:P5027" si="3654">VLOOKUP(C5014,products,3,FALSE)</f>
        <v>3393</v>
      </c>
      <c r="Q5014" t="str">
        <f t="shared" ref="Q5014:Q5027" si="3655">VLOOKUP(B5014,sales,2,FALSE)</f>
        <v>Summer Sewald</v>
      </c>
      <c r="R5014" t="str">
        <f t="shared" ref="R5014:R5027" si="3656">VLOOKUP(B5014,sales,3,FALSE)</f>
        <v>West</v>
      </c>
    </row>
    <row r="5015" spans="1:18">
      <c r="A5015" t="s">
        <v>5179</v>
      </c>
      <c r="B5015" t="s">
        <v>21</v>
      </c>
      <c r="C5015" t="s">
        <v>59</v>
      </c>
      <c r="D5015" t="s">
        <v>309</v>
      </c>
      <c r="E5015" t="s">
        <v>52</v>
      </c>
      <c r="F5015" s="1">
        <v>43005</v>
      </c>
      <c r="G5015" s="1">
        <v>43010</v>
      </c>
      <c r="H5015">
        <v>0</v>
      </c>
      <c r="I5015" t="str">
        <f>VLOOKUP(pipeline!D5015,account,2,FALSE)</f>
        <v>marketing</v>
      </c>
      <c r="J5015">
        <f t="shared" si="3648"/>
        <v>1986</v>
      </c>
      <c r="K5015">
        <f t="shared" si="3649"/>
        <v>2403.58</v>
      </c>
      <c r="L5015">
        <f t="shared" si="3650"/>
        <v>8801</v>
      </c>
      <c r="M5015" t="str">
        <f t="shared" si="3651"/>
        <v>United States</v>
      </c>
      <c r="N5015">
        <f t="shared" si="3652"/>
        <v>0</v>
      </c>
      <c r="O5015" t="str">
        <f t="shared" si="3653"/>
        <v>GTX</v>
      </c>
      <c r="P5015">
        <f t="shared" si="3654"/>
        <v>5482</v>
      </c>
      <c r="Q5015" t="str">
        <f t="shared" si="3655"/>
        <v>Dustin Brinkmann</v>
      </c>
      <c r="R5015" t="str">
        <f t="shared" si="3656"/>
        <v>Central</v>
      </c>
    </row>
    <row r="5016" spans="1:18">
      <c r="A5016" t="s">
        <v>5180</v>
      </c>
      <c r="B5016" t="s">
        <v>21</v>
      </c>
      <c r="C5016" t="s">
        <v>55</v>
      </c>
      <c r="D5016" t="s">
        <v>226</v>
      </c>
      <c r="E5016" t="s">
        <v>50</v>
      </c>
      <c r="F5016" s="1">
        <v>43005</v>
      </c>
      <c r="G5016" s="1">
        <v>43087</v>
      </c>
      <c r="H5016">
        <v>507</v>
      </c>
      <c r="I5016" t="str">
        <f>VLOOKUP(pipeline!D5016,account,2,FALSE)</f>
        <v>medical</v>
      </c>
      <c r="J5016">
        <f t="shared" si="3648"/>
        <v>2017</v>
      </c>
      <c r="K5016">
        <f t="shared" si="3649"/>
        <v>4.54</v>
      </c>
      <c r="L5016">
        <f t="shared" si="3650"/>
        <v>9</v>
      </c>
      <c r="M5016" t="str">
        <f t="shared" si="3651"/>
        <v>United States</v>
      </c>
      <c r="N5016">
        <f t="shared" si="3652"/>
        <v>0</v>
      </c>
      <c r="O5016" t="str">
        <f t="shared" si="3653"/>
        <v>GTX</v>
      </c>
      <c r="P5016">
        <f t="shared" si="3654"/>
        <v>550</v>
      </c>
      <c r="Q5016" t="str">
        <f t="shared" si="3655"/>
        <v>Dustin Brinkmann</v>
      </c>
      <c r="R5016" t="str">
        <f t="shared" si="3656"/>
        <v>Central</v>
      </c>
    </row>
    <row r="5017" spans="1:18">
      <c r="A5017" t="s">
        <v>5181</v>
      </c>
      <c r="B5017" t="s">
        <v>21</v>
      </c>
      <c r="C5017" t="s">
        <v>57</v>
      </c>
      <c r="D5017" t="s">
        <v>97</v>
      </c>
      <c r="E5017" t="s">
        <v>50</v>
      </c>
      <c r="F5017" s="1">
        <v>43005</v>
      </c>
      <c r="G5017" s="1">
        <v>43014</v>
      </c>
      <c r="H5017">
        <v>3681</v>
      </c>
      <c r="I5017" t="str">
        <f>VLOOKUP(pipeline!D5017,account,2,FALSE)</f>
        <v>medical</v>
      </c>
      <c r="J5017">
        <f t="shared" si="3648"/>
        <v>2012</v>
      </c>
      <c r="K5017">
        <f t="shared" si="3649"/>
        <v>587.34</v>
      </c>
      <c r="L5017">
        <f t="shared" si="3650"/>
        <v>1356</v>
      </c>
      <c r="M5017" t="str">
        <f t="shared" si="3651"/>
        <v>Philipines</v>
      </c>
      <c r="N5017">
        <f t="shared" si="3652"/>
        <v>0</v>
      </c>
      <c r="O5017" t="str">
        <f t="shared" si="3653"/>
        <v>MG</v>
      </c>
      <c r="P5017">
        <f t="shared" si="3654"/>
        <v>3393</v>
      </c>
      <c r="Q5017" t="str">
        <f t="shared" si="3655"/>
        <v>Dustin Brinkmann</v>
      </c>
      <c r="R5017" t="str">
        <f t="shared" si="3656"/>
        <v>Central</v>
      </c>
    </row>
    <row r="5018" spans="1:18">
      <c r="A5018" t="s">
        <v>5182</v>
      </c>
      <c r="B5018" t="s">
        <v>15</v>
      </c>
      <c r="C5018" t="s">
        <v>58</v>
      </c>
      <c r="D5018" t="s">
        <v>231</v>
      </c>
      <c r="E5018" t="s">
        <v>52</v>
      </c>
      <c r="F5018" s="1">
        <v>43005</v>
      </c>
      <c r="G5018" s="1">
        <v>43009</v>
      </c>
      <c r="H5018">
        <v>0</v>
      </c>
      <c r="I5018" t="str">
        <f>VLOOKUP(pipeline!D5018,account,2,FALSE)</f>
        <v>technolgy</v>
      </c>
      <c r="J5018">
        <f t="shared" si="3648"/>
        <v>2010</v>
      </c>
      <c r="K5018">
        <f t="shared" si="3649"/>
        <v>587.72</v>
      </c>
      <c r="L5018">
        <f t="shared" si="3650"/>
        <v>1501</v>
      </c>
      <c r="M5018" t="str">
        <f t="shared" si="3651"/>
        <v>United States</v>
      </c>
      <c r="N5018">
        <f t="shared" si="3652"/>
        <v>0</v>
      </c>
      <c r="O5018" t="str">
        <f t="shared" si="3653"/>
        <v>GTX</v>
      </c>
      <c r="P5018">
        <f t="shared" si="3654"/>
        <v>1096</v>
      </c>
      <c r="Q5018" t="str">
        <f t="shared" si="3655"/>
        <v>Celia Rouche</v>
      </c>
      <c r="R5018" t="str">
        <f t="shared" si="3656"/>
        <v>West</v>
      </c>
    </row>
    <row r="5019" spans="1:18">
      <c r="A5019" t="s">
        <v>5183</v>
      </c>
      <c r="B5019" t="s">
        <v>28</v>
      </c>
      <c r="C5019" t="s">
        <v>58</v>
      </c>
      <c r="D5019" t="s">
        <v>208</v>
      </c>
      <c r="E5019" t="s">
        <v>52</v>
      </c>
      <c r="F5019" s="1">
        <v>43005</v>
      </c>
      <c r="G5019" s="1">
        <v>43010</v>
      </c>
      <c r="H5019">
        <v>0</v>
      </c>
      <c r="I5019" t="str">
        <f>VLOOKUP(pipeline!D5019,account,2,FALSE)</f>
        <v>software</v>
      </c>
      <c r="J5019">
        <f t="shared" si="3648"/>
        <v>1982</v>
      </c>
      <c r="K5019">
        <f t="shared" si="3649"/>
        <v>4618</v>
      </c>
      <c r="L5019">
        <f t="shared" si="3650"/>
        <v>10083</v>
      </c>
      <c r="M5019" t="str">
        <f t="shared" si="3651"/>
        <v>United States</v>
      </c>
      <c r="N5019">
        <f t="shared" si="3652"/>
        <v>0</v>
      </c>
      <c r="O5019" t="str">
        <f t="shared" si="3653"/>
        <v>GTX</v>
      </c>
      <c r="P5019">
        <f t="shared" si="3654"/>
        <v>1096</v>
      </c>
      <c r="Q5019" t="str">
        <f t="shared" si="3655"/>
        <v>Melvin Marxen</v>
      </c>
      <c r="R5019" t="str">
        <f t="shared" si="3656"/>
        <v>Central</v>
      </c>
    </row>
    <row r="5020" spans="1:18">
      <c r="A5020" t="s">
        <v>5184</v>
      </c>
      <c r="B5020" t="s">
        <v>28</v>
      </c>
      <c r="C5020" t="s">
        <v>59</v>
      </c>
      <c r="D5020" t="s">
        <v>108</v>
      </c>
      <c r="E5020" t="s">
        <v>50</v>
      </c>
      <c r="F5020" s="1">
        <v>43005</v>
      </c>
      <c r="G5020" s="1">
        <v>43013</v>
      </c>
      <c r="H5020">
        <v>5280</v>
      </c>
      <c r="I5020" t="str">
        <f>VLOOKUP(pipeline!D5020,account,2,FALSE)</f>
        <v>telecommunications</v>
      </c>
      <c r="J5020">
        <f t="shared" si="3648"/>
        <v>1988</v>
      </c>
      <c r="K5020">
        <f t="shared" si="3649"/>
        <v>5266.09</v>
      </c>
      <c r="L5020">
        <f t="shared" si="3650"/>
        <v>8595</v>
      </c>
      <c r="M5020" t="str">
        <f t="shared" si="3651"/>
        <v>United States</v>
      </c>
      <c r="N5020" t="str">
        <f t="shared" si="3652"/>
        <v>Sonron</v>
      </c>
      <c r="O5020" t="str">
        <f t="shared" si="3653"/>
        <v>GTX</v>
      </c>
      <c r="P5020">
        <f t="shared" si="3654"/>
        <v>5482</v>
      </c>
      <c r="Q5020" t="str">
        <f t="shared" si="3655"/>
        <v>Melvin Marxen</v>
      </c>
      <c r="R5020" t="str">
        <f t="shared" si="3656"/>
        <v>Central</v>
      </c>
    </row>
    <row r="5021" spans="1:18">
      <c r="A5021" t="s">
        <v>5185</v>
      </c>
      <c r="B5021" t="s">
        <v>16</v>
      </c>
      <c r="C5021" t="s">
        <v>60</v>
      </c>
      <c r="D5021" t="s">
        <v>214</v>
      </c>
      <c r="E5021" t="s">
        <v>53</v>
      </c>
      <c r="F5021" s="1">
        <v>43005</v>
      </c>
      <c r="I5021" t="str">
        <f>VLOOKUP(pipeline!D5021,account,2,FALSE)</f>
        <v>medical</v>
      </c>
      <c r="J5021">
        <f t="shared" si="3648"/>
        <v>1999</v>
      </c>
      <c r="K5021">
        <f t="shared" si="3649"/>
        <v>251.41</v>
      </c>
      <c r="L5021">
        <f t="shared" si="3650"/>
        <v>495</v>
      </c>
      <c r="M5021" t="str">
        <f t="shared" si="3651"/>
        <v>United States</v>
      </c>
      <c r="N5021">
        <f t="shared" si="3652"/>
        <v>0</v>
      </c>
      <c r="O5021" t="str">
        <f t="shared" si="3653"/>
        <v>GTK</v>
      </c>
      <c r="P5021">
        <f t="shared" si="3654"/>
        <v>26768</v>
      </c>
      <c r="Q5021" t="str">
        <f t="shared" si="3655"/>
        <v>Celia Rouche</v>
      </c>
      <c r="R5021" t="str">
        <f t="shared" si="3656"/>
        <v>West</v>
      </c>
    </row>
    <row r="5022" spans="1:18">
      <c r="A5022" t="s">
        <v>5186</v>
      </c>
      <c r="B5022" t="s">
        <v>16</v>
      </c>
      <c r="C5022" t="s">
        <v>56</v>
      </c>
      <c r="D5022" t="s">
        <v>103</v>
      </c>
      <c r="E5022" t="s">
        <v>50</v>
      </c>
      <c r="F5022" s="1">
        <v>43005</v>
      </c>
      <c r="G5022" s="1">
        <v>43066</v>
      </c>
      <c r="H5022">
        <v>50</v>
      </c>
      <c r="I5022" t="str">
        <f>VLOOKUP(pipeline!D5022,account,2,FALSE)</f>
        <v>employment</v>
      </c>
      <c r="J5022">
        <f t="shared" si="3648"/>
        <v>1988</v>
      </c>
      <c r="K5022">
        <f t="shared" si="3649"/>
        <v>2059.9</v>
      </c>
      <c r="L5022">
        <f t="shared" si="3650"/>
        <v>3644</v>
      </c>
      <c r="M5022" t="str">
        <f t="shared" si="3651"/>
        <v>United States</v>
      </c>
      <c r="N5022">
        <f t="shared" si="3652"/>
        <v>0</v>
      </c>
      <c r="O5022" t="str">
        <f t="shared" si="3653"/>
        <v>MG</v>
      </c>
      <c r="P5022">
        <f t="shared" si="3654"/>
        <v>55</v>
      </c>
      <c r="Q5022" t="str">
        <f t="shared" si="3655"/>
        <v>Celia Rouche</v>
      </c>
      <c r="R5022" t="str">
        <f t="shared" si="3656"/>
        <v>West</v>
      </c>
    </row>
    <row r="5023" spans="1:18">
      <c r="A5023" t="s">
        <v>5187</v>
      </c>
      <c r="B5023" t="s">
        <v>23</v>
      </c>
      <c r="C5023" t="s">
        <v>56</v>
      </c>
      <c r="D5023" t="s">
        <v>147</v>
      </c>
      <c r="E5023" t="s">
        <v>50</v>
      </c>
      <c r="F5023" s="1">
        <v>43005</v>
      </c>
      <c r="G5023" s="1">
        <v>43007</v>
      </c>
      <c r="H5023">
        <v>59</v>
      </c>
      <c r="I5023" t="str">
        <f>VLOOKUP(pipeline!D5023,account,2,FALSE)</f>
        <v>retail</v>
      </c>
      <c r="J5023">
        <f t="shared" si="3648"/>
        <v>2007</v>
      </c>
      <c r="K5023">
        <f t="shared" si="3649"/>
        <v>894.33</v>
      </c>
      <c r="L5023">
        <f t="shared" si="3650"/>
        <v>1635</v>
      </c>
      <c r="M5023" t="str">
        <f t="shared" si="3651"/>
        <v>Italy</v>
      </c>
      <c r="N5023">
        <f t="shared" si="3652"/>
        <v>0</v>
      </c>
      <c r="O5023" t="str">
        <f t="shared" si="3653"/>
        <v>MG</v>
      </c>
      <c r="P5023">
        <f t="shared" si="3654"/>
        <v>55</v>
      </c>
      <c r="Q5023" t="str">
        <f t="shared" si="3655"/>
        <v>Dustin Brinkmann</v>
      </c>
      <c r="R5023" t="str">
        <f t="shared" si="3656"/>
        <v>Central</v>
      </c>
    </row>
    <row r="5024" spans="1:18">
      <c r="A5024" t="s">
        <v>5188</v>
      </c>
      <c r="B5024" t="s">
        <v>17</v>
      </c>
      <c r="C5024" t="s">
        <v>57</v>
      </c>
      <c r="D5024" t="s">
        <v>174</v>
      </c>
      <c r="E5024" t="s">
        <v>50</v>
      </c>
      <c r="F5024" s="1">
        <v>43005</v>
      </c>
      <c r="G5024" s="1">
        <v>43011</v>
      </c>
      <c r="H5024">
        <v>3794</v>
      </c>
      <c r="I5024" t="str">
        <f>VLOOKUP(pipeline!D5024,account,2,FALSE)</f>
        <v>software</v>
      </c>
      <c r="J5024">
        <f t="shared" si="3648"/>
        <v>1982</v>
      </c>
      <c r="K5024">
        <f t="shared" si="3649"/>
        <v>11698.03</v>
      </c>
      <c r="L5024">
        <f t="shared" si="3650"/>
        <v>34288</v>
      </c>
      <c r="M5024" t="str">
        <f t="shared" si="3651"/>
        <v>United States</v>
      </c>
      <c r="N5024">
        <f t="shared" si="3652"/>
        <v>0</v>
      </c>
      <c r="O5024" t="str">
        <f t="shared" si="3653"/>
        <v>MG</v>
      </c>
      <c r="P5024">
        <f t="shared" si="3654"/>
        <v>3393</v>
      </c>
      <c r="Q5024" t="str">
        <f t="shared" si="3655"/>
        <v>Celia Rouche</v>
      </c>
      <c r="R5024" t="str">
        <f t="shared" si="3656"/>
        <v>West</v>
      </c>
    </row>
    <row r="5025" spans="1:18">
      <c r="A5025" t="s">
        <v>5189</v>
      </c>
      <c r="B5025" t="s">
        <v>11</v>
      </c>
      <c r="C5025" t="s">
        <v>57</v>
      </c>
      <c r="D5025" t="s">
        <v>121</v>
      </c>
      <c r="E5025" t="s">
        <v>50</v>
      </c>
      <c r="F5025" s="1">
        <v>43005</v>
      </c>
      <c r="G5025" s="1">
        <v>43011</v>
      </c>
      <c r="H5025">
        <v>3786</v>
      </c>
      <c r="I5025" t="str">
        <f>VLOOKUP(pipeline!D5025,account,2,FALSE)</f>
        <v>retail</v>
      </c>
      <c r="J5025">
        <f t="shared" si="3648"/>
        <v>1995</v>
      </c>
      <c r="K5025">
        <f t="shared" si="3649"/>
        <v>5158.71</v>
      </c>
      <c r="L5025">
        <f t="shared" si="3650"/>
        <v>17479</v>
      </c>
      <c r="M5025" t="str">
        <f t="shared" si="3651"/>
        <v>Japan</v>
      </c>
      <c r="N5025">
        <f t="shared" si="3652"/>
        <v>0</v>
      </c>
      <c r="O5025" t="str">
        <f t="shared" si="3653"/>
        <v>MG</v>
      </c>
      <c r="P5025">
        <f t="shared" si="3654"/>
        <v>3393</v>
      </c>
      <c r="Q5025" t="str">
        <f t="shared" si="3655"/>
        <v>Cara Losch</v>
      </c>
      <c r="R5025" t="str">
        <f t="shared" si="3656"/>
        <v>East</v>
      </c>
    </row>
    <row r="5026" spans="1:18">
      <c r="A5026" t="s">
        <v>5190</v>
      </c>
      <c r="B5026" t="s">
        <v>32</v>
      </c>
      <c r="C5026" t="s">
        <v>58</v>
      </c>
      <c r="D5026" t="s">
        <v>226</v>
      </c>
      <c r="E5026" t="s">
        <v>52</v>
      </c>
      <c r="F5026" s="1">
        <v>43006</v>
      </c>
      <c r="G5026" s="1">
        <v>43015</v>
      </c>
      <c r="H5026">
        <v>0</v>
      </c>
      <c r="I5026" t="str">
        <f>VLOOKUP(pipeline!D5026,account,2,FALSE)</f>
        <v>medical</v>
      </c>
      <c r="J5026">
        <f t="shared" si="3648"/>
        <v>2017</v>
      </c>
      <c r="K5026">
        <f t="shared" si="3649"/>
        <v>4.54</v>
      </c>
      <c r="L5026">
        <f t="shared" si="3650"/>
        <v>9</v>
      </c>
      <c r="M5026" t="str">
        <f t="shared" si="3651"/>
        <v>United States</v>
      </c>
      <c r="N5026">
        <f t="shared" si="3652"/>
        <v>0</v>
      </c>
      <c r="O5026" t="str">
        <f t="shared" si="3653"/>
        <v>GTX</v>
      </c>
      <c r="P5026">
        <f t="shared" si="3654"/>
        <v>1096</v>
      </c>
      <c r="Q5026" t="str">
        <f t="shared" si="3655"/>
        <v>Rocco Neubert</v>
      </c>
      <c r="R5026" t="str">
        <f t="shared" si="3656"/>
        <v>East</v>
      </c>
    </row>
    <row r="5027" spans="1:18">
      <c r="A5027" t="s">
        <v>5191</v>
      </c>
      <c r="B5027" t="s">
        <v>34</v>
      </c>
      <c r="C5027" t="s">
        <v>57</v>
      </c>
      <c r="D5027" t="s">
        <v>223</v>
      </c>
      <c r="E5027" t="s">
        <v>52</v>
      </c>
      <c r="F5027" s="1">
        <v>43006</v>
      </c>
      <c r="G5027" s="1">
        <v>43088</v>
      </c>
      <c r="H5027">
        <v>0</v>
      </c>
      <c r="I5027" t="str">
        <f>VLOOKUP(pipeline!D5027,account,2,FALSE)</f>
        <v>retail</v>
      </c>
      <c r="J5027">
        <f t="shared" si="3648"/>
        <v>2003</v>
      </c>
      <c r="K5027">
        <f t="shared" si="3649"/>
        <v>1419.98</v>
      </c>
      <c r="L5027">
        <f t="shared" si="3650"/>
        <v>4018</v>
      </c>
      <c r="M5027" t="str">
        <f t="shared" si="3651"/>
        <v>United States</v>
      </c>
      <c r="N5027">
        <f t="shared" si="3652"/>
        <v>0</v>
      </c>
      <c r="O5027" t="str">
        <f t="shared" si="3653"/>
        <v>MG</v>
      </c>
      <c r="P5027">
        <f t="shared" si="3654"/>
        <v>3393</v>
      </c>
      <c r="Q5027" t="str">
        <f t="shared" si="3655"/>
        <v>Rocco Neubert</v>
      </c>
      <c r="R5027" t="str">
        <f t="shared" si="3656"/>
        <v>East</v>
      </c>
    </row>
    <row r="5028" spans="1:18">
      <c r="A5028" t="s">
        <v>5192</v>
      </c>
      <c r="B5028" t="s">
        <v>34</v>
      </c>
      <c r="C5028" t="s">
        <v>57</v>
      </c>
      <c r="D5028" t="s">
        <v>210</v>
      </c>
      <c r="E5028" t="s">
        <v>50</v>
      </c>
      <c r="F5028" s="1">
        <v>43006</v>
      </c>
      <c r="G5028" s="1">
        <v>43016</v>
      </c>
      <c r="H5028">
        <v>3557</v>
      </c>
      <c r="I5028" t="str">
        <f>VLOOKUP(pipeline!D5028,account,2,FALSE)</f>
        <v>technolgy</v>
      </c>
      <c r="J5028">
        <f t="shared" si="3648"/>
        <v>1980</v>
      </c>
      <c r="K5028">
        <f t="shared" si="3649"/>
        <v>7708.38</v>
      </c>
      <c r="L5028">
        <f t="shared" si="3650"/>
        <v>13756</v>
      </c>
      <c r="M5028" t="str">
        <f t="shared" si="3651"/>
        <v>United States</v>
      </c>
      <c r="N5028">
        <f t="shared" si="3652"/>
        <v>0</v>
      </c>
      <c r="O5028" t="str">
        <f t="shared" si="3653"/>
        <v>MG</v>
      </c>
      <c r="P5028">
        <f>VLOOKUP(C5028,products,3,FALSE)</f>
        <v>3393</v>
      </c>
      <c r="Q5028" t="str">
        <f>VLOOKUP(B5028,sales,2,FALSE)</f>
        <v>Rocco Neubert</v>
      </c>
      <c r="R5028" t="str">
        <f>VLOOKUP(B5028,sales,3,FALSE)</f>
        <v>East</v>
      </c>
    </row>
    <row r="5029" spans="1:18">
      <c r="A5029" t="s">
        <v>5193</v>
      </c>
      <c r="B5029" t="s">
        <v>13</v>
      </c>
      <c r="C5029" t="s">
        <v>56</v>
      </c>
      <c r="D5029" t="s">
        <v>134</v>
      </c>
      <c r="E5029" t="s">
        <v>50</v>
      </c>
      <c r="F5029" s="1">
        <v>43006</v>
      </c>
      <c r="G5029" s="1">
        <v>43016</v>
      </c>
      <c r="H5029">
        <v>63</v>
      </c>
      <c r="I5029" t="str">
        <f>VLOOKUP(pipeline!D5029,account,2,FALSE)</f>
        <v>services</v>
      </c>
      <c r="J5029">
        <f t="shared" si="3648"/>
        <v>2003</v>
      </c>
      <c r="K5029">
        <f t="shared" si="3649"/>
        <v>692.19</v>
      </c>
      <c r="L5029">
        <f t="shared" si="3650"/>
        <v>1922</v>
      </c>
      <c r="M5029" t="str">
        <f t="shared" si="3651"/>
        <v>United States</v>
      </c>
      <c r="N5029">
        <f t="shared" si="3652"/>
        <v>0</v>
      </c>
      <c r="O5029" t="str">
        <f t="shared" si="3653"/>
        <v>MG</v>
      </c>
      <c r="P5029">
        <f>VLOOKUP(C5029,products,3,FALSE)</f>
        <v>55</v>
      </c>
      <c r="Q5029" t="str">
        <f>VLOOKUP(B5029,sales,2,FALSE)</f>
        <v>Celia Rouche</v>
      </c>
      <c r="R5029" t="str">
        <f>VLOOKUP(B5029,sales,3,FALSE)</f>
        <v>West</v>
      </c>
    </row>
    <row r="5030" spans="1:18">
      <c r="A5030" t="s">
        <v>5194</v>
      </c>
      <c r="B5030" t="s">
        <v>26</v>
      </c>
      <c r="C5030" t="s">
        <v>55</v>
      </c>
      <c r="D5030" t="s">
        <v>149</v>
      </c>
      <c r="E5030" t="s">
        <v>52</v>
      </c>
      <c r="F5030" s="1">
        <v>43006</v>
      </c>
      <c r="G5030" s="1">
        <v>43050</v>
      </c>
      <c r="H5030">
        <v>0</v>
      </c>
      <c r="I5030" t="str">
        <f>VLOOKUP(pipeline!D5030,account,2,FALSE)</f>
        <v>technolgy</v>
      </c>
      <c r="J5030">
        <f t="shared" si="3648"/>
        <v>2005</v>
      </c>
      <c r="K5030">
        <f t="shared" si="3649"/>
        <v>1520.66</v>
      </c>
      <c r="L5030">
        <f t="shared" si="3650"/>
        <v>1806</v>
      </c>
      <c r="M5030" t="str">
        <f t="shared" si="3651"/>
        <v>United States</v>
      </c>
      <c r="N5030">
        <f t="shared" si="3652"/>
        <v>0</v>
      </c>
      <c r="O5030" t="str">
        <f t="shared" si="3653"/>
        <v>GTX</v>
      </c>
      <c r="P5030">
        <f>VLOOKUP(C5030,products,3,FALSE)</f>
        <v>550</v>
      </c>
      <c r="Q5030" t="str">
        <f>VLOOKUP(B5030,sales,2,FALSE)</f>
        <v>Melvin Marxen</v>
      </c>
      <c r="R5030" t="str">
        <f>VLOOKUP(B5030,sales,3,FALSE)</f>
        <v>Central</v>
      </c>
    </row>
    <row r="5031" spans="1:18">
      <c r="A5031" t="s">
        <v>5195</v>
      </c>
      <c r="B5031" t="s">
        <v>21</v>
      </c>
      <c r="C5031" t="s">
        <v>57</v>
      </c>
      <c r="D5031" t="s">
        <v>238</v>
      </c>
      <c r="E5031" t="s">
        <v>50</v>
      </c>
      <c r="F5031" s="1">
        <v>43006</v>
      </c>
      <c r="G5031" s="1">
        <v>43014</v>
      </c>
      <c r="H5031">
        <v>3704</v>
      </c>
      <c r="I5031" t="str">
        <f>VLOOKUP(pipeline!D5031,account,2,FALSE)</f>
        <v>marketing</v>
      </c>
      <c r="J5031">
        <f t="shared" si="3648"/>
        <v>2012</v>
      </c>
      <c r="K5031">
        <f t="shared" si="3649"/>
        <v>45.39</v>
      </c>
      <c r="L5031">
        <f t="shared" si="3650"/>
        <v>100</v>
      </c>
      <c r="M5031" t="str">
        <f t="shared" si="3651"/>
        <v>United States</v>
      </c>
      <c r="N5031" t="str">
        <f t="shared" si="3652"/>
        <v>Inity</v>
      </c>
      <c r="O5031" t="str">
        <f t="shared" si="3653"/>
        <v>MG</v>
      </c>
      <c r="P5031">
        <f>VLOOKUP(C5031,products,3,FALSE)</f>
        <v>3393</v>
      </c>
      <c r="Q5031" t="str">
        <f>VLOOKUP(B5031,sales,2,FALSE)</f>
        <v>Dustin Brinkmann</v>
      </c>
      <c r="R5031" t="str">
        <f>VLOOKUP(B5031,sales,3,FALSE)</f>
        <v>Central</v>
      </c>
    </row>
    <row r="5032" spans="1:18">
      <c r="A5032" t="s">
        <v>5196</v>
      </c>
      <c r="B5032" t="s">
        <v>28</v>
      </c>
      <c r="C5032" t="s">
        <v>58</v>
      </c>
      <c r="D5032" t="s">
        <v>141</v>
      </c>
      <c r="E5032" t="s">
        <v>52</v>
      </c>
      <c r="F5032" s="1">
        <v>43006</v>
      </c>
      <c r="G5032" s="1">
        <v>43042</v>
      </c>
      <c r="H5032">
        <v>0</v>
      </c>
      <c r="I5032" t="str">
        <f>VLOOKUP(pipeline!D5032,account,2,FALSE)</f>
        <v>telecommunications</v>
      </c>
      <c r="J5032">
        <f t="shared" ref="J5032:J5039" si="3657">VLOOKUP(D5032,account,3,FALSE)</f>
        <v>2007</v>
      </c>
      <c r="K5032">
        <f t="shared" ref="K5032:K5039" si="3658">VLOOKUP(D5032,account,4,FALSE)</f>
        <v>86.68</v>
      </c>
      <c r="L5032">
        <f t="shared" ref="L5032:L5039" si="3659">VLOOKUP(D5032,account,5,FALSE)</f>
        <v>187</v>
      </c>
      <c r="M5032" t="str">
        <f t="shared" ref="M5032:M5039" si="3660">VLOOKUP(D5032,account,6,FALSE)</f>
        <v>United States</v>
      </c>
      <c r="N5032" t="str">
        <f t="shared" ref="N5032:N5039" si="3661">VLOOKUP(D5032,accounts,7,FALSE)</f>
        <v>Sonron</v>
      </c>
      <c r="O5032" t="str">
        <f t="shared" ref="O5032:O5039" si="3662">VLOOKUP(C5032,products,2,FALSE)</f>
        <v>GTX</v>
      </c>
      <c r="P5032">
        <f t="shared" ref="P5032:P5039" si="3663">VLOOKUP(C5032,products,3,FALSE)</f>
        <v>1096</v>
      </c>
      <c r="Q5032" t="str">
        <f t="shared" ref="Q5032:Q5039" si="3664">VLOOKUP(B5032,sales,2,FALSE)</f>
        <v>Melvin Marxen</v>
      </c>
      <c r="R5032" t="str">
        <f t="shared" ref="R5032:R5039" si="3665">VLOOKUP(B5032,sales,3,FALSE)</f>
        <v>Central</v>
      </c>
    </row>
    <row r="5033" spans="1:18">
      <c r="A5033" t="s">
        <v>5197</v>
      </c>
      <c r="B5033" t="s">
        <v>28</v>
      </c>
      <c r="C5033" t="s">
        <v>57</v>
      </c>
      <c r="D5033" t="s">
        <v>306</v>
      </c>
      <c r="E5033" t="s">
        <v>52</v>
      </c>
      <c r="F5033" s="1">
        <v>43006</v>
      </c>
      <c r="G5033" s="1">
        <v>43011</v>
      </c>
      <c r="H5033">
        <v>0</v>
      </c>
      <c r="I5033" t="str">
        <f>VLOOKUP(pipeline!D5033,account,2,FALSE)</f>
        <v>technolgy</v>
      </c>
      <c r="J5033">
        <f t="shared" si="3657"/>
        <v>1997</v>
      </c>
      <c r="K5033">
        <f t="shared" si="3658"/>
        <v>8170.38</v>
      </c>
      <c r="L5033">
        <f t="shared" si="3659"/>
        <v>16499</v>
      </c>
      <c r="M5033" t="str">
        <f t="shared" si="3660"/>
        <v>Korea</v>
      </c>
      <c r="N5033">
        <f t="shared" si="3661"/>
        <v>0</v>
      </c>
      <c r="O5033" t="str">
        <f t="shared" si="3662"/>
        <v>MG</v>
      </c>
      <c r="P5033">
        <f t="shared" si="3663"/>
        <v>3393</v>
      </c>
      <c r="Q5033" t="str">
        <f t="shared" si="3664"/>
        <v>Melvin Marxen</v>
      </c>
      <c r="R5033" t="str">
        <f t="shared" si="3665"/>
        <v>Central</v>
      </c>
    </row>
    <row r="5034" spans="1:18">
      <c r="A5034" t="s">
        <v>5198</v>
      </c>
      <c r="B5034" t="s">
        <v>28</v>
      </c>
      <c r="C5034" t="s">
        <v>58</v>
      </c>
      <c r="D5034" t="s">
        <v>89</v>
      </c>
      <c r="E5034" t="s">
        <v>50</v>
      </c>
      <c r="F5034" s="1">
        <v>43006</v>
      </c>
      <c r="G5034" s="1">
        <v>43069</v>
      </c>
      <c r="H5034">
        <v>1133</v>
      </c>
      <c r="I5034" t="str">
        <f>VLOOKUP(pipeline!D5034,account,2,FALSE)</f>
        <v>medical</v>
      </c>
      <c r="J5034">
        <f t="shared" si="3657"/>
        <v>1992</v>
      </c>
      <c r="K5034">
        <f t="shared" si="3658"/>
        <v>3922.42</v>
      </c>
      <c r="L5034">
        <f t="shared" si="3659"/>
        <v>6837</v>
      </c>
      <c r="M5034" t="str">
        <f t="shared" si="3660"/>
        <v>United States</v>
      </c>
      <c r="N5034">
        <f t="shared" si="3661"/>
        <v>0</v>
      </c>
      <c r="O5034" t="str">
        <f t="shared" si="3662"/>
        <v>GTX</v>
      </c>
      <c r="P5034">
        <f t="shared" si="3663"/>
        <v>1096</v>
      </c>
      <c r="Q5034" t="str">
        <f t="shared" si="3664"/>
        <v>Melvin Marxen</v>
      </c>
      <c r="R5034" t="str">
        <f t="shared" si="3665"/>
        <v>Central</v>
      </c>
    </row>
    <row r="5035" spans="1:18">
      <c r="A5035" t="s">
        <v>5199</v>
      </c>
      <c r="B5035" t="s">
        <v>40</v>
      </c>
      <c r="C5035" t="s">
        <v>58</v>
      </c>
      <c r="D5035" t="s">
        <v>210</v>
      </c>
      <c r="E5035" t="s">
        <v>50</v>
      </c>
      <c r="F5035" s="1">
        <v>43006</v>
      </c>
      <c r="G5035" s="1">
        <v>43078</v>
      </c>
      <c r="H5035">
        <v>1292</v>
      </c>
      <c r="I5035" t="str">
        <f>VLOOKUP(pipeline!D5035,account,2,FALSE)</f>
        <v>technolgy</v>
      </c>
      <c r="J5035">
        <f t="shared" si="3657"/>
        <v>1980</v>
      </c>
      <c r="K5035">
        <f t="shared" si="3658"/>
        <v>7708.38</v>
      </c>
      <c r="L5035">
        <f t="shared" si="3659"/>
        <v>13756</v>
      </c>
      <c r="M5035" t="str">
        <f t="shared" si="3660"/>
        <v>United States</v>
      </c>
      <c r="N5035">
        <f t="shared" si="3661"/>
        <v>0</v>
      </c>
      <c r="O5035" t="str">
        <f t="shared" si="3662"/>
        <v>GTX</v>
      </c>
      <c r="P5035">
        <f t="shared" si="3663"/>
        <v>1096</v>
      </c>
      <c r="Q5035" t="str">
        <f t="shared" si="3664"/>
        <v>Summer Sewald</v>
      </c>
      <c r="R5035" t="str">
        <f t="shared" si="3665"/>
        <v>West</v>
      </c>
    </row>
    <row r="5036" spans="1:18">
      <c r="A5036" t="s">
        <v>5200</v>
      </c>
      <c r="B5036" t="s">
        <v>16</v>
      </c>
      <c r="C5036" t="s">
        <v>57</v>
      </c>
      <c r="D5036" t="s">
        <v>182</v>
      </c>
      <c r="E5036" t="s">
        <v>50</v>
      </c>
      <c r="F5036" s="1">
        <v>43006</v>
      </c>
      <c r="G5036" s="1">
        <v>43073</v>
      </c>
      <c r="H5036">
        <v>3278</v>
      </c>
      <c r="I5036" t="str">
        <f>VLOOKUP(pipeline!D5036,account,2,FALSE)</f>
        <v>entertainment</v>
      </c>
      <c r="J5036">
        <f t="shared" si="3657"/>
        <v>2002</v>
      </c>
      <c r="K5036">
        <f t="shared" si="3658"/>
        <v>349.81</v>
      </c>
      <c r="L5036">
        <f t="shared" si="3659"/>
        <v>315</v>
      </c>
      <c r="M5036" t="str">
        <f t="shared" si="3660"/>
        <v>United States</v>
      </c>
      <c r="N5036">
        <f t="shared" si="3661"/>
        <v>0</v>
      </c>
      <c r="O5036" t="str">
        <f t="shared" si="3662"/>
        <v>MG</v>
      </c>
      <c r="P5036">
        <f t="shared" si="3663"/>
        <v>3393</v>
      </c>
      <c r="Q5036" t="str">
        <f t="shared" si="3664"/>
        <v>Celia Rouche</v>
      </c>
      <c r="R5036" t="str">
        <f t="shared" si="3665"/>
        <v>West</v>
      </c>
    </row>
    <row r="5037" spans="1:18">
      <c r="A5037" t="s">
        <v>5201</v>
      </c>
      <c r="B5037" t="s">
        <v>23</v>
      </c>
      <c r="C5037" t="s">
        <v>56</v>
      </c>
      <c r="D5037" t="s">
        <v>85</v>
      </c>
      <c r="E5037" t="s">
        <v>50</v>
      </c>
      <c r="F5037" s="1">
        <v>43006</v>
      </c>
      <c r="G5037" s="1">
        <v>43013</v>
      </c>
      <c r="H5037">
        <v>55</v>
      </c>
      <c r="I5037" t="str">
        <f>VLOOKUP(pipeline!D5037,account,2,FALSE)</f>
        <v>software</v>
      </c>
      <c r="J5037">
        <f t="shared" si="3657"/>
        <v>1998</v>
      </c>
      <c r="K5037">
        <f t="shared" si="3658"/>
        <v>2714.9</v>
      </c>
      <c r="L5037">
        <f t="shared" si="3659"/>
        <v>2641</v>
      </c>
      <c r="M5037" t="str">
        <f t="shared" si="3660"/>
        <v>United States</v>
      </c>
      <c r="N5037" t="str">
        <f t="shared" si="3661"/>
        <v>Acme Corporation</v>
      </c>
      <c r="O5037" t="str">
        <f t="shared" si="3662"/>
        <v>MG</v>
      </c>
      <c r="P5037">
        <f t="shared" si="3663"/>
        <v>55</v>
      </c>
      <c r="Q5037" t="str">
        <f t="shared" si="3664"/>
        <v>Dustin Brinkmann</v>
      </c>
      <c r="R5037" t="str">
        <f t="shared" si="3665"/>
        <v>Central</v>
      </c>
    </row>
    <row r="5038" spans="1:18">
      <c r="A5038" t="s">
        <v>5202</v>
      </c>
      <c r="B5038" t="s">
        <v>17</v>
      </c>
      <c r="C5038" t="s">
        <v>55</v>
      </c>
      <c r="D5038" t="s">
        <v>103</v>
      </c>
      <c r="E5038" t="s">
        <v>50</v>
      </c>
      <c r="F5038" s="1">
        <v>43006</v>
      </c>
      <c r="G5038" s="1">
        <v>43092</v>
      </c>
      <c r="H5038">
        <v>498</v>
      </c>
      <c r="I5038" t="str">
        <f>VLOOKUP(pipeline!D5038,account,2,FALSE)</f>
        <v>employment</v>
      </c>
      <c r="J5038">
        <f t="shared" si="3657"/>
        <v>1988</v>
      </c>
      <c r="K5038">
        <f t="shared" si="3658"/>
        <v>2059.9</v>
      </c>
      <c r="L5038">
        <f t="shared" si="3659"/>
        <v>3644</v>
      </c>
      <c r="M5038" t="str">
        <f t="shared" si="3660"/>
        <v>United States</v>
      </c>
      <c r="N5038">
        <f t="shared" si="3661"/>
        <v>0</v>
      </c>
      <c r="O5038" t="str">
        <f t="shared" si="3662"/>
        <v>GTX</v>
      </c>
      <c r="P5038">
        <f t="shared" si="3663"/>
        <v>550</v>
      </c>
      <c r="Q5038" t="str">
        <f t="shared" si="3664"/>
        <v>Celia Rouche</v>
      </c>
      <c r="R5038" t="str">
        <f t="shared" si="3665"/>
        <v>West</v>
      </c>
    </row>
    <row r="5039" spans="1:18">
      <c r="A5039" t="s">
        <v>5203</v>
      </c>
      <c r="B5039" t="s">
        <v>17</v>
      </c>
      <c r="C5039" t="s">
        <v>56</v>
      </c>
      <c r="D5039" t="s">
        <v>99</v>
      </c>
      <c r="E5039" t="s">
        <v>50</v>
      </c>
      <c r="F5039" s="1">
        <v>43006</v>
      </c>
      <c r="G5039" s="1">
        <v>43099</v>
      </c>
      <c r="H5039">
        <v>55</v>
      </c>
      <c r="I5039" t="str">
        <f>VLOOKUP(pipeline!D5039,account,2,FALSE)</f>
        <v>marketing</v>
      </c>
      <c r="J5039">
        <f t="shared" si="3657"/>
        <v>2008</v>
      </c>
      <c r="K5039">
        <f t="shared" si="3658"/>
        <v>894.37</v>
      </c>
      <c r="L5039">
        <f t="shared" si="3659"/>
        <v>1593</v>
      </c>
      <c r="M5039" t="str">
        <f t="shared" si="3660"/>
        <v>Poland</v>
      </c>
      <c r="N5039">
        <f t="shared" si="3661"/>
        <v>0</v>
      </c>
      <c r="O5039" t="str">
        <f t="shared" si="3662"/>
        <v>MG</v>
      </c>
      <c r="P5039">
        <f t="shared" si="3663"/>
        <v>55</v>
      </c>
      <c r="Q5039" t="str">
        <f t="shared" si="3664"/>
        <v>Celia Rouche</v>
      </c>
      <c r="R5039" t="str">
        <f t="shared" si="3665"/>
        <v>West</v>
      </c>
    </row>
    <row r="5040" spans="1:18">
      <c r="A5040" t="s">
        <v>5204</v>
      </c>
      <c r="B5040" t="s">
        <v>41</v>
      </c>
      <c r="C5040" t="s">
        <v>55</v>
      </c>
      <c r="D5040" t="s">
        <v>93</v>
      </c>
      <c r="E5040" t="s">
        <v>50</v>
      </c>
      <c r="F5040" s="1">
        <v>43006</v>
      </c>
      <c r="G5040" s="1">
        <v>43013</v>
      </c>
      <c r="H5040">
        <v>571</v>
      </c>
      <c r="I5040" t="str">
        <f>VLOOKUP(pipeline!D5040,account,2,FALSE)</f>
        <v>entertainment</v>
      </c>
      <c r="J5040">
        <f>VLOOKUP(D5040,account,3,FALSE)</f>
        <v>1993</v>
      </c>
      <c r="K5040">
        <f>VLOOKUP(D5040,account,4,FALSE)</f>
        <v>4269.9</v>
      </c>
      <c r="L5040">
        <f>VLOOKUP(D5040,account,5,FALSE)</f>
        <v>6472</v>
      </c>
      <c r="M5040" t="str">
        <f>VLOOKUP(D5040,account,6,FALSE)</f>
        <v>United States</v>
      </c>
      <c r="N5040" t="str">
        <f>VLOOKUP(D5040,accounts,7,FALSE)</f>
        <v>Massive Dynamic</v>
      </c>
      <c r="O5040" t="str">
        <f>VLOOKUP(C5040,products,2,FALSE)</f>
        <v>GTX</v>
      </c>
      <c r="P5040">
        <f>VLOOKUP(C5040,products,3,FALSE)</f>
        <v>550</v>
      </c>
      <c r="Q5040" t="str">
        <f>VLOOKUP(B5040,sales,2,FALSE)</f>
        <v>Summer Sewald</v>
      </c>
      <c r="R5040" t="str">
        <f>VLOOKUP(B5040,sales,3,FALSE)</f>
        <v>West</v>
      </c>
    </row>
    <row r="5041" spans="1:18">
      <c r="A5041" t="s">
        <v>5205</v>
      </c>
      <c r="B5041" t="s">
        <v>25</v>
      </c>
      <c r="C5041" t="s">
        <v>58</v>
      </c>
      <c r="D5041" t="s">
        <v>442</v>
      </c>
      <c r="E5041" t="s">
        <v>52</v>
      </c>
      <c r="F5041" s="1">
        <v>43007</v>
      </c>
      <c r="G5041" s="1">
        <v>43013</v>
      </c>
      <c r="H5041">
        <v>0</v>
      </c>
      <c r="I5041" t="str">
        <f>VLOOKUP(pipeline!D5041,account,2,FALSE)</f>
        <v>retail</v>
      </c>
      <c r="J5041">
        <f t="shared" ref="J5041:J5057" si="3666">VLOOKUP(D5041,account,3,FALSE)</f>
        <v>1988</v>
      </c>
      <c r="K5041">
        <f t="shared" ref="K5041:K5057" si="3667">VLOOKUP(D5041,account,4,FALSE)</f>
        <v>1376.8</v>
      </c>
      <c r="L5041">
        <f t="shared" ref="L5041:L5057" si="3668">VLOOKUP(D5041,account,5,FALSE)</f>
        <v>1165</v>
      </c>
      <c r="M5041" t="str">
        <f t="shared" ref="M5041:M5057" si="3669">VLOOKUP(D5041,account,6,FALSE)</f>
        <v>Belgium</v>
      </c>
      <c r="N5041">
        <f t="shared" ref="N5041:N5057" si="3670">VLOOKUP(D5041,accounts,7,FALSE)</f>
        <v>0</v>
      </c>
      <c r="O5041" t="str">
        <f t="shared" ref="O5041:O5057" si="3671">VLOOKUP(C5041,products,2,FALSE)</f>
        <v>GTX</v>
      </c>
      <c r="P5041">
        <f>VLOOKUP(C5041,products,3,FALSE)</f>
        <v>1096</v>
      </c>
      <c r="Q5041" t="str">
        <f>VLOOKUP(B5041,sales,2,FALSE)</f>
        <v>Melvin Marxen</v>
      </c>
      <c r="R5041" t="str">
        <f>VLOOKUP(B5041,sales,3,FALSE)</f>
        <v>Central</v>
      </c>
    </row>
    <row r="5042" spans="1:18">
      <c r="A5042" t="s">
        <v>5206</v>
      </c>
      <c r="B5042" t="s">
        <v>34</v>
      </c>
      <c r="C5042" t="s">
        <v>56</v>
      </c>
      <c r="D5042" t="s">
        <v>180</v>
      </c>
      <c r="E5042" t="s">
        <v>52</v>
      </c>
      <c r="F5042" s="1">
        <v>43007</v>
      </c>
      <c r="G5042" s="1">
        <v>43076</v>
      </c>
      <c r="H5042">
        <v>0</v>
      </c>
      <c r="I5042" t="str">
        <f>VLOOKUP(pipeline!D5042,account,2,FALSE)</f>
        <v>medical</v>
      </c>
      <c r="J5042">
        <f t="shared" si="3666"/>
        <v>1991</v>
      </c>
      <c r="K5042">
        <f t="shared" si="3667"/>
        <v>326.82</v>
      </c>
      <c r="L5042">
        <f t="shared" si="3668"/>
        <v>1016</v>
      </c>
      <c r="M5042" t="str">
        <f t="shared" si="3669"/>
        <v>United States</v>
      </c>
      <c r="N5042">
        <f t="shared" si="3670"/>
        <v>0</v>
      </c>
      <c r="O5042" t="str">
        <f t="shared" si="3671"/>
        <v>MG</v>
      </c>
      <c r="P5042">
        <f>VLOOKUP(C5042,products,3,FALSE)</f>
        <v>55</v>
      </c>
      <c r="Q5042" t="str">
        <f>VLOOKUP(B5042,sales,2,FALSE)</f>
        <v>Rocco Neubert</v>
      </c>
      <c r="R5042" t="str">
        <f>VLOOKUP(B5042,sales,3,FALSE)</f>
        <v>East</v>
      </c>
    </row>
    <row r="5043" spans="1:18">
      <c r="A5043" t="s">
        <v>5207</v>
      </c>
      <c r="B5043" t="s">
        <v>8</v>
      </c>
      <c r="C5043" t="s">
        <v>55</v>
      </c>
      <c r="D5043" t="s">
        <v>115</v>
      </c>
      <c r="E5043" t="s">
        <v>52</v>
      </c>
      <c r="F5043" s="1">
        <v>43007</v>
      </c>
      <c r="G5043" s="1">
        <v>43011</v>
      </c>
      <c r="H5043">
        <v>0</v>
      </c>
      <c r="I5043" t="str">
        <f>VLOOKUP(pipeline!D5043,account,2,FALSE)</f>
        <v>finance</v>
      </c>
      <c r="J5043">
        <f t="shared" si="3666"/>
        <v>1993</v>
      </c>
      <c r="K5043">
        <f t="shared" si="3667"/>
        <v>646.1</v>
      </c>
      <c r="L5043">
        <f t="shared" si="3668"/>
        <v>883</v>
      </c>
      <c r="M5043" t="str">
        <f t="shared" si="3669"/>
        <v>United States</v>
      </c>
      <c r="N5043" t="str">
        <f t="shared" si="3670"/>
        <v>Golddex</v>
      </c>
      <c r="O5043" t="str">
        <f t="shared" si="3671"/>
        <v>GTX</v>
      </c>
      <c r="P5043">
        <f t="shared" ref="P5043:P5056" si="3672">VLOOKUP(C5043,products,3,FALSE)</f>
        <v>550</v>
      </c>
      <c r="Q5043" t="str">
        <f t="shared" ref="Q5043:Q5056" si="3673">VLOOKUP(B5043,sales,2,FALSE)</f>
        <v>Cara Losch</v>
      </c>
      <c r="R5043" t="str">
        <f t="shared" ref="R5043:R5056" si="3674">VLOOKUP(B5043,sales,3,FALSE)</f>
        <v>East</v>
      </c>
    </row>
    <row r="5044" spans="1:18">
      <c r="A5044" t="s">
        <v>5208</v>
      </c>
      <c r="B5044" t="s">
        <v>8</v>
      </c>
      <c r="C5044" t="s">
        <v>57</v>
      </c>
      <c r="D5044" t="s">
        <v>127</v>
      </c>
      <c r="E5044" t="s">
        <v>52</v>
      </c>
      <c r="F5044" s="1">
        <v>43007</v>
      </c>
      <c r="G5044" s="1">
        <v>43016</v>
      </c>
      <c r="H5044">
        <v>0</v>
      </c>
      <c r="I5044" t="str">
        <f>VLOOKUP(pipeline!D5044,account,2,FALSE)</f>
        <v>software</v>
      </c>
      <c r="J5044">
        <f t="shared" si="3666"/>
        <v>1979</v>
      </c>
      <c r="K5044">
        <f t="shared" si="3667"/>
        <v>4478.47</v>
      </c>
      <c r="L5044">
        <f t="shared" si="3668"/>
        <v>13809</v>
      </c>
      <c r="M5044" t="str">
        <f t="shared" si="3669"/>
        <v>United States</v>
      </c>
      <c r="N5044">
        <f t="shared" si="3670"/>
        <v>0</v>
      </c>
      <c r="O5044" t="str">
        <f t="shared" si="3671"/>
        <v>MG</v>
      </c>
      <c r="P5044">
        <f t="shared" si="3672"/>
        <v>3393</v>
      </c>
      <c r="Q5044" t="str">
        <f t="shared" si="3673"/>
        <v>Cara Losch</v>
      </c>
      <c r="R5044" t="str">
        <f t="shared" si="3674"/>
        <v>East</v>
      </c>
    </row>
    <row r="5045" spans="1:18">
      <c r="A5045" t="s">
        <v>5209</v>
      </c>
      <c r="B5045" t="s">
        <v>26</v>
      </c>
      <c r="C5045" t="s">
        <v>59</v>
      </c>
      <c r="D5045" t="s">
        <v>290</v>
      </c>
      <c r="E5045" t="s">
        <v>50</v>
      </c>
      <c r="F5045" s="1">
        <v>43007</v>
      </c>
      <c r="G5045" s="1">
        <v>43017</v>
      </c>
      <c r="H5045">
        <v>5689</v>
      </c>
      <c r="I5045" t="str">
        <f>VLOOKUP(pipeline!D5045,account,2,FALSE)</f>
        <v>medical</v>
      </c>
      <c r="J5045">
        <f t="shared" si="3666"/>
        <v>2002</v>
      </c>
      <c r="K5045">
        <f t="shared" si="3667"/>
        <v>3178.24</v>
      </c>
      <c r="L5045">
        <f t="shared" si="3668"/>
        <v>4540</v>
      </c>
      <c r="M5045" t="str">
        <f t="shared" si="3669"/>
        <v>United States</v>
      </c>
      <c r="N5045">
        <f t="shared" si="3670"/>
        <v>0</v>
      </c>
      <c r="O5045" t="str">
        <f t="shared" si="3671"/>
        <v>GTX</v>
      </c>
      <c r="P5045">
        <f t="shared" si="3672"/>
        <v>5482</v>
      </c>
      <c r="Q5045" t="str">
        <f t="shared" si="3673"/>
        <v>Melvin Marxen</v>
      </c>
      <c r="R5045" t="str">
        <f t="shared" si="3674"/>
        <v>Central</v>
      </c>
    </row>
    <row r="5046" spans="1:18">
      <c r="A5046" t="s">
        <v>5210</v>
      </c>
      <c r="B5046" t="s">
        <v>37</v>
      </c>
      <c r="C5046" t="s">
        <v>55</v>
      </c>
      <c r="D5046" t="s">
        <v>110</v>
      </c>
      <c r="E5046" t="s">
        <v>52</v>
      </c>
      <c r="F5046" s="1">
        <v>43007</v>
      </c>
      <c r="G5046" s="1">
        <v>43016</v>
      </c>
      <c r="H5046">
        <v>0</v>
      </c>
      <c r="I5046" t="str">
        <f>VLOOKUP(pipeline!D5046,account,2,FALSE)</f>
        <v>telecommunications</v>
      </c>
      <c r="J5046">
        <f t="shared" si="3666"/>
        <v>1994</v>
      </c>
      <c r="K5046">
        <f t="shared" si="3667"/>
        <v>1188.42</v>
      </c>
      <c r="L5046">
        <f t="shared" si="3668"/>
        <v>3015</v>
      </c>
      <c r="M5046" t="str">
        <f t="shared" si="3669"/>
        <v>United States</v>
      </c>
      <c r="N5046">
        <f t="shared" si="3670"/>
        <v>0</v>
      </c>
      <c r="O5046" t="str">
        <f t="shared" si="3671"/>
        <v>GTX</v>
      </c>
      <c r="P5046">
        <f t="shared" si="3672"/>
        <v>550</v>
      </c>
      <c r="Q5046" t="str">
        <f t="shared" si="3673"/>
        <v>Summer Sewald</v>
      </c>
      <c r="R5046" t="str">
        <f t="shared" si="3674"/>
        <v>West</v>
      </c>
    </row>
    <row r="5047" spans="1:18">
      <c r="A5047" t="s">
        <v>5211</v>
      </c>
      <c r="B5047" t="s">
        <v>37</v>
      </c>
      <c r="C5047" t="s">
        <v>56</v>
      </c>
      <c r="D5047" t="s">
        <v>194</v>
      </c>
      <c r="E5047" t="s">
        <v>52</v>
      </c>
      <c r="F5047" s="1">
        <v>43007</v>
      </c>
      <c r="G5047" s="1">
        <v>43019</v>
      </c>
      <c r="H5047">
        <v>0</v>
      </c>
      <c r="I5047" t="str">
        <f>VLOOKUP(pipeline!D5047,account,2,FALSE)</f>
        <v>medical</v>
      </c>
      <c r="J5047">
        <f t="shared" si="3666"/>
        <v>2004</v>
      </c>
      <c r="K5047">
        <f t="shared" si="3667"/>
        <v>1618.89</v>
      </c>
      <c r="L5047">
        <f t="shared" si="3668"/>
        <v>3889</v>
      </c>
      <c r="M5047" t="str">
        <f t="shared" si="3669"/>
        <v>United States</v>
      </c>
      <c r="N5047">
        <f t="shared" si="3670"/>
        <v>0</v>
      </c>
      <c r="O5047" t="str">
        <f t="shared" si="3671"/>
        <v>MG</v>
      </c>
      <c r="P5047">
        <f t="shared" si="3672"/>
        <v>55</v>
      </c>
      <c r="Q5047" t="str">
        <f t="shared" si="3673"/>
        <v>Summer Sewald</v>
      </c>
      <c r="R5047" t="str">
        <f t="shared" si="3674"/>
        <v>West</v>
      </c>
    </row>
    <row r="5048" spans="1:18">
      <c r="A5048" t="s">
        <v>5212</v>
      </c>
      <c r="B5048" t="s">
        <v>21</v>
      </c>
      <c r="C5048" t="s">
        <v>56</v>
      </c>
      <c r="D5048" t="s">
        <v>208</v>
      </c>
      <c r="E5048" t="s">
        <v>50</v>
      </c>
      <c r="F5048" s="1">
        <v>43007</v>
      </c>
      <c r="G5048" s="1">
        <v>43099</v>
      </c>
      <c r="H5048">
        <v>52</v>
      </c>
      <c r="I5048" t="str">
        <f>VLOOKUP(pipeline!D5048,account,2,FALSE)</f>
        <v>software</v>
      </c>
      <c r="J5048">
        <f t="shared" si="3666"/>
        <v>1982</v>
      </c>
      <c r="K5048">
        <f t="shared" si="3667"/>
        <v>4618</v>
      </c>
      <c r="L5048">
        <f t="shared" si="3668"/>
        <v>10083</v>
      </c>
      <c r="M5048" t="str">
        <f t="shared" si="3669"/>
        <v>United States</v>
      </c>
      <c r="N5048">
        <f t="shared" si="3670"/>
        <v>0</v>
      </c>
      <c r="O5048" t="str">
        <f t="shared" si="3671"/>
        <v>MG</v>
      </c>
      <c r="P5048">
        <f t="shared" si="3672"/>
        <v>55</v>
      </c>
      <c r="Q5048" t="str">
        <f t="shared" si="3673"/>
        <v>Dustin Brinkmann</v>
      </c>
      <c r="R5048" t="str">
        <f t="shared" si="3674"/>
        <v>Central</v>
      </c>
    </row>
    <row r="5049" spans="1:18">
      <c r="A5049" t="s">
        <v>5213</v>
      </c>
      <c r="B5049" t="s">
        <v>21</v>
      </c>
      <c r="C5049" t="s">
        <v>57</v>
      </c>
      <c r="D5049" t="s">
        <v>170</v>
      </c>
      <c r="E5049" t="s">
        <v>50</v>
      </c>
      <c r="F5049" s="1">
        <v>43007</v>
      </c>
      <c r="G5049" s="1">
        <v>43079</v>
      </c>
      <c r="H5049">
        <v>3131</v>
      </c>
      <c r="I5049" t="str">
        <f>VLOOKUP(pipeline!D5049,account,2,FALSE)</f>
        <v>technolgy</v>
      </c>
      <c r="J5049">
        <f t="shared" si="3666"/>
        <v>1987</v>
      </c>
      <c r="K5049">
        <f t="shared" si="3667"/>
        <v>2938.67</v>
      </c>
      <c r="L5049">
        <f t="shared" si="3668"/>
        <v>8775</v>
      </c>
      <c r="M5049" t="str">
        <f t="shared" si="3669"/>
        <v>Panama</v>
      </c>
      <c r="N5049">
        <f t="shared" si="3670"/>
        <v>0</v>
      </c>
      <c r="O5049" t="str">
        <f t="shared" si="3671"/>
        <v>MG</v>
      </c>
      <c r="P5049">
        <f t="shared" si="3672"/>
        <v>3393</v>
      </c>
      <c r="Q5049" t="str">
        <f t="shared" si="3673"/>
        <v>Dustin Brinkmann</v>
      </c>
      <c r="R5049" t="str">
        <f t="shared" si="3674"/>
        <v>Central</v>
      </c>
    </row>
    <row r="5050" spans="1:18">
      <c r="A5050" t="s">
        <v>5214</v>
      </c>
      <c r="B5050" t="s">
        <v>15</v>
      </c>
      <c r="C5050" t="s">
        <v>58</v>
      </c>
      <c r="D5050" t="s">
        <v>210</v>
      </c>
      <c r="E5050" t="s">
        <v>52</v>
      </c>
      <c r="F5050" s="1">
        <v>43007</v>
      </c>
      <c r="G5050" s="1">
        <v>43017</v>
      </c>
      <c r="H5050">
        <v>0</v>
      </c>
      <c r="I5050" t="str">
        <f>VLOOKUP(pipeline!D5050,account,2,FALSE)</f>
        <v>technolgy</v>
      </c>
      <c r="J5050">
        <f t="shared" si="3666"/>
        <v>1980</v>
      </c>
      <c r="K5050">
        <f t="shared" si="3667"/>
        <v>7708.38</v>
      </c>
      <c r="L5050">
        <f t="shared" si="3668"/>
        <v>13756</v>
      </c>
      <c r="M5050" t="str">
        <f t="shared" si="3669"/>
        <v>United States</v>
      </c>
      <c r="N5050">
        <f t="shared" si="3670"/>
        <v>0</v>
      </c>
      <c r="O5050" t="str">
        <f t="shared" si="3671"/>
        <v>GTX</v>
      </c>
      <c r="P5050">
        <f t="shared" si="3672"/>
        <v>1096</v>
      </c>
      <c r="Q5050" t="str">
        <f t="shared" si="3673"/>
        <v>Celia Rouche</v>
      </c>
      <c r="R5050" t="str">
        <f t="shared" si="3674"/>
        <v>West</v>
      </c>
    </row>
    <row r="5051" spans="1:18">
      <c r="A5051" t="s">
        <v>5215</v>
      </c>
      <c r="B5051" t="s">
        <v>15</v>
      </c>
      <c r="C5051" t="s">
        <v>59</v>
      </c>
      <c r="D5051" t="s">
        <v>273</v>
      </c>
      <c r="E5051" t="s">
        <v>52</v>
      </c>
      <c r="F5051" s="1">
        <v>43007</v>
      </c>
      <c r="G5051" s="1">
        <v>43014</v>
      </c>
      <c r="H5051">
        <v>0</v>
      </c>
      <c r="I5051" t="str">
        <f>VLOOKUP(pipeline!D5051,account,2,FALSE)</f>
        <v>retail</v>
      </c>
      <c r="J5051">
        <f t="shared" si="3666"/>
        <v>1996</v>
      </c>
      <c r="K5051">
        <f t="shared" si="3667"/>
        <v>2214.94</v>
      </c>
      <c r="L5051">
        <f t="shared" si="3668"/>
        <v>5374</v>
      </c>
      <c r="M5051" t="str">
        <f t="shared" si="3669"/>
        <v>United States</v>
      </c>
      <c r="N5051">
        <f t="shared" si="3670"/>
        <v>0</v>
      </c>
      <c r="O5051" t="str">
        <f t="shared" si="3671"/>
        <v>GTX</v>
      </c>
      <c r="P5051">
        <f t="shared" si="3672"/>
        <v>5482</v>
      </c>
      <c r="Q5051" t="str">
        <f t="shared" si="3673"/>
        <v>Celia Rouche</v>
      </c>
      <c r="R5051" t="str">
        <f t="shared" si="3674"/>
        <v>West</v>
      </c>
    </row>
    <row r="5052" spans="1:18">
      <c r="A5052" t="s">
        <v>5216</v>
      </c>
      <c r="B5052" t="s">
        <v>15</v>
      </c>
      <c r="C5052" t="s">
        <v>56</v>
      </c>
      <c r="D5052" t="s">
        <v>316</v>
      </c>
      <c r="E5052" t="s">
        <v>52</v>
      </c>
      <c r="F5052" s="1">
        <v>43007</v>
      </c>
      <c r="G5052" s="1">
        <v>43066</v>
      </c>
      <c r="H5052">
        <v>0</v>
      </c>
      <c r="I5052" t="str">
        <f>VLOOKUP(pipeline!D5052,account,2,FALSE)</f>
        <v>retail</v>
      </c>
      <c r="J5052">
        <f t="shared" si="3666"/>
        <v>2009</v>
      </c>
      <c r="K5052">
        <f t="shared" si="3667"/>
        <v>497.11</v>
      </c>
      <c r="L5052">
        <f t="shared" si="3668"/>
        <v>1588</v>
      </c>
      <c r="M5052" t="str">
        <f t="shared" si="3669"/>
        <v>United States</v>
      </c>
      <c r="N5052">
        <f t="shared" si="3670"/>
        <v>0</v>
      </c>
      <c r="O5052" t="str">
        <f t="shared" si="3671"/>
        <v>MG</v>
      </c>
      <c r="P5052">
        <f t="shared" si="3672"/>
        <v>55</v>
      </c>
      <c r="Q5052" t="str">
        <f t="shared" si="3673"/>
        <v>Celia Rouche</v>
      </c>
      <c r="R5052" t="str">
        <f t="shared" si="3674"/>
        <v>West</v>
      </c>
    </row>
    <row r="5053" spans="1:18">
      <c r="A5053" t="s">
        <v>5217</v>
      </c>
      <c r="B5053" t="s">
        <v>15</v>
      </c>
      <c r="C5053" t="s">
        <v>57</v>
      </c>
      <c r="D5053" t="s">
        <v>167</v>
      </c>
      <c r="E5053" t="s">
        <v>52</v>
      </c>
      <c r="F5053" s="1">
        <v>43007</v>
      </c>
      <c r="G5053" s="1">
        <v>43018</v>
      </c>
      <c r="H5053">
        <v>0</v>
      </c>
      <c r="I5053" t="str">
        <f>VLOOKUP(pipeline!D5053,account,2,FALSE)</f>
        <v>marketing</v>
      </c>
      <c r="J5053">
        <f t="shared" si="3666"/>
        <v>2000</v>
      </c>
      <c r="K5053">
        <f t="shared" si="3667"/>
        <v>2952.73</v>
      </c>
      <c r="L5053">
        <f t="shared" si="3668"/>
        <v>5107</v>
      </c>
      <c r="M5053" t="str">
        <f t="shared" si="3669"/>
        <v>United States</v>
      </c>
      <c r="N5053">
        <f t="shared" si="3670"/>
        <v>0</v>
      </c>
      <c r="O5053" t="str">
        <f t="shared" si="3671"/>
        <v>MG</v>
      </c>
      <c r="P5053">
        <f t="shared" si="3672"/>
        <v>3393</v>
      </c>
      <c r="Q5053" t="str">
        <f t="shared" si="3673"/>
        <v>Celia Rouche</v>
      </c>
      <c r="R5053" t="str">
        <f t="shared" si="3674"/>
        <v>West</v>
      </c>
    </row>
    <row r="5054" spans="1:18">
      <c r="A5054" t="s">
        <v>5218</v>
      </c>
      <c r="B5054" t="s">
        <v>28</v>
      </c>
      <c r="C5054" t="s">
        <v>57</v>
      </c>
      <c r="D5054" t="s">
        <v>184</v>
      </c>
      <c r="E5054" t="s">
        <v>50</v>
      </c>
      <c r="F5054" s="1">
        <v>43007</v>
      </c>
      <c r="G5054" s="1">
        <v>43013</v>
      </c>
      <c r="H5054">
        <v>3957</v>
      </c>
      <c r="I5054" t="str">
        <f>VLOOKUP(pipeline!D5054,account,2,FALSE)</f>
        <v>retail</v>
      </c>
      <c r="J5054">
        <f t="shared" si="3666"/>
        <v>1995</v>
      </c>
      <c r="K5054">
        <f t="shared" si="3667"/>
        <v>332.43</v>
      </c>
      <c r="L5054">
        <f t="shared" si="3668"/>
        <v>799</v>
      </c>
      <c r="M5054" t="str">
        <f t="shared" si="3669"/>
        <v>United States</v>
      </c>
      <c r="N5054">
        <f t="shared" si="3670"/>
        <v>0</v>
      </c>
      <c r="O5054" t="str">
        <f t="shared" si="3671"/>
        <v>MG</v>
      </c>
      <c r="P5054">
        <f t="shared" si="3672"/>
        <v>3393</v>
      </c>
      <c r="Q5054" t="str">
        <f t="shared" si="3673"/>
        <v>Melvin Marxen</v>
      </c>
      <c r="R5054" t="str">
        <f t="shared" si="3674"/>
        <v>Central</v>
      </c>
    </row>
    <row r="5055" spans="1:18">
      <c r="A5055" t="s">
        <v>5219</v>
      </c>
      <c r="B5055" t="s">
        <v>29</v>
      </c>
      <c r="C5055" t="s">
        <v>55</v>
      </c>
      <c r="D5055" t="s">
        <v>108</v>
      </c>
      <c r="E5055" t="s">
        <v>50</v>
      </c>
      <c r="F5055" s="1">
        <v>43007</v>
      </c>
      <c r="G5055" s="1">
        <v>43099</v>
      </c>
      <c r="H5055">
        <v>523</v>
      </c>
      <c r="I5055" t="str">
        <f>VLOOKUP(pipeline!D5055,account,2,FALSE)</f>
        <v>telecommunications</v>
      </c>
      <c r="J5055">
        <f t="shared" si="3666"/>
        <v>1988</v>
      </c>
      <c r="K5055">
        <f t="shared" si="3667"/>
        <v>5266.09</v>
      </c>
      <c r="L5055">
        <f t="shared" si="3668"/>
        <v>8595</v>
      </c>
      <c r="M5055" t="str">
        <f t="shared" si="3669"/>
        <v>United States</v>
      </c>
      <c r="N5055" t="str">
        <f t="shared" si="3670"/>
        <v>Sonron</v>
      </c>
      <c r="O5055" t="str">
        <f t="shared" si="3671"/>
        <v>GTX</v>
      </c>
      <c r="P5055">
        <f t="shared" si="3672"/>
        <v>550</v>
      </c>
      <c r="Q5055" t="str">
        <f t="shared" si="3673"/>
        <v>Melvin Marxen</v>
      </c>
      <c r="R5055" t="str">
        <f t="shared" si="3674"/>
        <v>Central</v>
      </c>
    </row>
    <row r="5056" spans="1:18">
      <c r="A5056" t="s">
        <v>5220</v>
      </c>
      <c r="B5056" t="s">
        <v>29</v>
      </c>
      <c r="C5056" t="s">
        <v>58</v>
      </c>
      <c r="D5056" t="s">
        <v>108</v>
      </c>
      <c r="E5056" t="s">
        <v>50</v>
      </c>
      <c r="F5056" s="1">
        <v>43007</v>
      </c>
      <c r="G5056" s="1">
        <v>43090</v>
      </c>
      <c r="H5056">
        <v>1156</v>
      </c>
      <c r="I5056" t="str">
        <f>VLOOKUP(pipeline!D5056,account,2,FALSE)</f>
        <v>telecommunications</v>
      </c>
      <c r="J5056">
        <f t="shared" si="3666"/>
        <v>1988</v>
      </c>
      <c r="K5056">
        <f t="shared" si="3667"/>
        <v>5266.09</v>
      </c>
      <c r="L5056">
        <f t="shared" si="3668"/>
        <v>8595</v>
      </c>
      <c r="M5056" t="str">
        <f t="shared" si="3669"/>
        <v>United States</v>
      </c>
      <c r="N5056" t="str">
        <f t="shared" si="3670"/>
        <v>Sonron</v>
      </c>
      <c r="O5056" t="str">
        <f t="shared" si="3671"/>
        <v>GTX</v>
      </c>
      <c r="P5056">
        <f t="shared" si="3672"/>
        <v>1096</v>
      </c>
      <c r="Q5056" t="str">
        <f t="shared" si="3673"/>
        <v>Melvin Marxen</v>
      </c>
      <c r="R5056" t="str">
        <f t="shared" si="3674"/>
        <v>Central</v>
      </c>
    </row>
    <row r="5057" spans="1:18">
      <c r="A5057" t="s">
        <v>5221</v>
      </c>
      <c r="B5057" t="s">
        <v>16</v>
      </c>
      <c r="C5057" t="s">
        <v>57</v>
      </c>
      <c r="D5057" t="s">
        <v>153</v>
      </c>
      <c r="E5057" t="s">
        <v>50</v>
      </c>
      <c r="F5057" s="1">
        <v>43007</v>
      </c>
      <c r="G5057" s="1">
        <v>43069</v>
      </c>
      <c r="H5057">
        <v>3509</v>
      </c>
      <c r="I5057" t="str">
        <f>VLOOKUP(pipeline!D5057,account,2,FALSE)</f>
        <v>retail</v>
      </c>
      <c r="J5057">
        <f t="shared" si="3666"/>
        <v>2001</v>
      </c>
      <c r="K5057">
        <f t="shared" si="3667"/>
        <v>2437.85</v>
      </c>
      <c r="L5057">
        <f t="shared" si="3668"/>
        <v>4874</v>
      </c>
      <c r="M5057" t="str">
        <f t="shared" si="3669"/>
        <v>United States</v>
      </c>
      <c r="N5057">
        <f t="shared" si="3670"/>
        <v>0</v>
      </c>
      <c r="O5057" t="str">
        <f t="shared" si="3671"/>
        <v>MG</v>
      </c>
      <c r="P5057">
        <f>VLOOKUP(C5057,products,3,FALSE)</f>
        <v>3393</v>
      </c>
      <c r="Q5057" t="str">
        <f>VLOOKUP(B5057,sales,2,FALSE)</f>
        <v>Celia Rouche</v>
      </c>
      <c r="R5057" t="str">
        <f>VLOOKUP(B5057,sales,3,FALSE)</f>
        <v>West</v>
      </c>
    </row>
    <row r="5058" spans="1:18">
      <c r="A5058" t="s">
        <v>5222</v>
      </c>
      <c r="B5058" t="s">
        <v>23</v>
      </c>
      <c r="C5058" t="s">
        <v>56</v>
      </c>
      <c r="D5058" t="s">
        <v>306</v>
      </c>
      <c r="E5058" t="s">
        <v>52</v>
      </c>
      <c r="F5058" s="1">
        <v>43007</v>
      </c>
      <c r="G5058" s="1">
        <v>43016</v>
      </c>
      <c r="H5058">
        <v>0</v>
      </c>
      <c r="I5058" t="str">
        <f>VLOOKUP(pipeline!D5058,account,2,FALSE)</f>
        <v>technolgy</v>
      </c>
      <c r="J5058">
        <f>VLOOKUP(D5058,account,3,FALSE)</f>
        <v>1997</v>
      </c>
      <c r="K5058">
        <f>VLOOKUP(D5058,account,4,FALSE)</f>
        <v>8170.38</v>
      </c>
      <c r="L5058">
        <f>VLOOKUP(D5058,account,5,FALSE)</f>
        <v>16499</v>
      </c>
      <c r="M5058" t="str">
        <f>VLOOKUP(D5058,account,6,FALSE)</f>
        <v>Korea</v>
      </c>
      <c r="N5058">
        <f>VLOOKUP(D5058,accounts,7,FALSE)</f>
        <v>0</v>
      </c>
      <c r="O5058" t="str">
        <f>VLOOKUP(C5058,products,2,FALSE)</f>
        <v>MG</v>
      </c>
      <c r="P5058">
        <f>VLOOKUP(C5058,products,3,FALSE)</f>
        <v>55</v>
      </c>
      <c r="Q5058" t="str">
        <f>VLOOKUP(B5058,sales,2,FALSE)</f>
        <v>Dustin Brinkmann</v>
      </c>
      <c r="R5058" t="str">
        <f>VLOOKUP(B5058,sales,3,FALSE)</f>
        <v>Central</v>
      </c>
    </row>
    <row r="5059" spans="1:18">
      <c r="A5059" t="s">
        <v>5223</v>
      </c>
      <c r="B5059" t="s">
        <v>23</v>
      </c>
      <c r="C5059" t="s">
        <v>57</v>
      </c>
      <c r="D5059" t="s">
        <v>208</v>
      </c>
      <c r="E5059" t="s">
        <v>52</v>
      </c>
      <c r="F5059" s="1">
        <v>43007</v>
      </c>
      <c r="G5059" s="1">
        <v>43011</v>
      </c>
      <c r="H5059">
        <v>0</v>
      </c>
      <c r="I5059" t="str">
        <f>VLOOKUP(pipeline!D5059,account,2,FALSE)</f>
        <v>software</v>
      </c>
      <c r="J5059">
        <f>VLOOKUP(D5059,account,3,FALSE)</f>
        <v>1982</v>
      </c>
      <c r="K5059">
        <f>VLOOKUP(D5059,account,4,FALSE)</f>
        <v>4618</v>
      </c>
      <c r="L5059">
        <f>VLOOKUP(D5059,account,5,FALSE)</f>
        <v>10083</v>
      </c>
      <c r="M5059" t="str">
        <f>VLOOKUP(D5059,account,6,FALSE)</f>
        <v>United States</v>
      </c>
      <c r="N5059">
        <f>VLOOKUP(D5059,accounts,7,FALSE)</f>
        <v>0</v>
      </c>
      <c r="O5059" t="str">
        <f>VLOOKUP(C5059,products,2,FALSE)</f>
        <v>MG</v>
      </c>
      <c r="P5059">
        <f>VLOOKUP(C5059,products,3,FALSE)</f>
        <v>3393</v>
      </c>
      <c r="Q5059" t="str">
        <f>VLOOKUP(B5059,sales,2,FALSE)</f>
        <v>Dustin Brinkmann</v>
      </c>
      <c r="R5059" t="str">
        <f>VLOOKUP(B5059,sales,3,FALSE)</f>
        <v>Central</v>
      </c>
    </row>
    <row r="5060" spans="1:18">
      <c r="A5060" t="s">
        <v>5224</v>
      </c>
      <c r="B5060" t="s">
        <v>17</v>
      </c>
      <c r="C5060" t="s">
        <v>55</v>
      </c>
      <c r="D5060" t="s">
        <v>194</v>
      </c>
      <c r="E5060" t="s">
        <v>52</v>
      </c>
      <c r="F5060" s="1">
        <v>43007</v>
      </c>
      <c r="G5060" s="1">
        <v>43014</v>
      </c>
      <c r="H5060">
        <v>0</v>
      </c>
      <c r="I5060" t="str">
        <f>VLOOKUP(pipeline!D5060,account,2,FALSE)</f>
        <v>medical</v>
      </c>
      <c r="J5060">
        <f t="shared" ref="J5060:J5073" si="3675">VLOOKUP(D5060,account,3,FALSE)</f>
        <v>2004</v>
      </c>
      <c r="K5060">
        <f t="shared" ref="K5060:K5073" si="3676">VLOOKUP(D5060,account,4,FALSE)</f>
        <v>1618.89</v>
      </c>
      <c r="L5060">
        <f t="shared" ref="L5060:L5073" si="3677">VLOOKUP(D5060,account,5,FALSE)</f>
        <v>3889</v>
      </c>
      <c r="M5060" t="str">
        <f t="shared" ref="M5060:M5073" si="3678">VLOOKUP(D5060,account,6,FALSE)</f>
        <v>United States</v>
      </c>
      <c r="N5060">
        <f t="shared" ref="N5060:N5073" si="3679">VLOOKUP(D5060,accounts,7,FALSE)</f>
        <v>0</v>
      </c>
      <c r="O5060" t="str">
        <f t="shared" ref="O5060:O5073" si="3680">VLOOKUP(C5060,products,2,FALSE)</f>
        <v>GTX</v>
      </c>
      <c r="P5060">
        <f t="shared" ref="P5060:P5069" si="3681">VLOOKUP(C5060,products,3,FALSE)</f>
        <v>550</v>
      </c>
      <c r="Q5060" t="str">
        <f t="shared" ref="Q5060:Q5069" si="3682">VLOOKUP(B5060,sales,2,FALSE)</f>
        <v>Celia Rouche</v>
      </c>
      <c r="R5060" t="str">
        <f t="shared" ref="R5060:R5069" si="3683">VLOOKUP(B5060,sales,3,FALSE)</f>
        <v>West</v>
      </c>
    </row>
    <row r="5061" spans="1:18">
      <c r="A5061" t="s">
        <v>5225</v>
      </c>
      <c r="B5061" t="s">
        <v>17</v>
      </c>
      <c r="C5061" t="s">
        <v>56</v>
      </c>
      <c r="D5061" t="s">
        <v>101</v>
      </c>
      <c r="E5061" t="s">
        <v>50</v>
      </c>
      <c r="F5061" s="1">
        <v>43007</v>
      </c>
      <c r="G5061" s="1">
        <v>43077</v>
      </c>
      <c r="H5061">
        <v>59</v>
      </c>
      <c r="I5061" t="str">
        <f>VLOOKUP(pipeline!D5061,account,2,FALSE)</f>
        <v>telecommunications</v>
      </c>
      <c r="J5061">
        <f t="shared" si="3675"/>
        <v>1999</v>
      </c>
      <c r="K5061">
        <f t="shared" si="3676"/>
        <v>1699.85</v>
      </c>
      <c r="L5061">
        <f t="shared" si="3677"/>
        <v>5108</v>
      </c>
      <c r="M5061" t="str">
        <f t="shared" si="3678"/>
        <v>United States</v>
      </c>
      <c r="N5061">
        <f t="shared" si="3679"/>
        <v>0</v>
      </c>
      <c r="O5061" t="str">
        <f t="shared" si="3680"/>
        <v>MG</v>
      </c>
      <c r="P5061">
        <f t="shared" si="3681"/>
        <v>55</v>
      </c>
      <c r="Q5061" t="str">
        <f t="shared" si="3682"/>
        <v>Celia Rouche</v>
      </c>
      <c r="R5061" t="str">
        <f t="shared" si="3683"/>
        <v>West</v>
      </c>
    </row>
    <row r="5062" spans="1:18">
      <c r="A5062" t="s">
        <v>5226</v>
      </c>
      <c r="B5062" t="s">
        <v>10</v>
      </c>
      <c r="C5062" t="s">
        <v>56</v>
      </c>
      <c r="D5062" t="s">
        <v>191</v>
      </c>
      <c r="E5062" t="s">
        <v>52</v>
      </c>
      <c r="F5062" s="1">
        <v>43007</v>
      </c>
      <c r="G5062" s="1">
        <v>43016</v>
      </c>
      <c r="H5062">
        <v>0</v>
      </c>
      <c r="I5062" t="str">
        <f>VLOOKUP(pipeline!D5062,account,2,FALSE)</f>
        <v>retail</v>
      </c>
      <c r="J5062">
        <f t="shared" si="3675"/>
        <v>2004</v>
      </c>
      <c r="K5062">
        <f t="shared" si="3676"/>
        <v>702.72</v>
      </c>
      <c r="L5062">
        <f t="shared" si="3677"/>
        <v>1831</v>
      </c>
      <c r="M5062" t="str">
        <f t="shared" si="3678"/>
        <v>United States</v>
      </c>
      <c r="N5062">
        <f t="shared" si="3679"/>
        <v>0</v>
      </c>
      <c r="O5062" t="str">
        <f t="shared" si="3680"/>
        <v>MG</v>
      </c>
      <c r="P5062">
        <f t="shared" si="3681"/>
        <v>55</v>
      </c>
      <c r="Q5062" t="str">
        <f t="shared" si="3682"/>
        <v>Cara Losch</v>
      </c>
      <c r="R5062" t="str">
        <f t="shared" si="3683"/>
        <v>East</v>
      </c>
    </row>
    <row r="5063" spans="1:18">
      <c r="A5063" t="s">
        <v>5227</v>
      </c>
      <c r="B5063" t="s">
        <v>41</v>
      </c>
      <c r="C5063" t="s">
        <v>55</v>
      </c>
      <c r="D5063" t="s">
        <v>91</v>
      </c>
      <c r="E5063" t="s">
        <v>50</v>
      </c>
      <c r="F5063" s="1">
        <v>43007</v>
      </c>
      <c r="G5063" s="1">
        <v>43013</v>
      </c>
      <c r="H5063">
        <v>502</v>
      </c>
      <c r="I5063" t="str">
        <f>VLOOKUP(pipeline!D5063,account,2,FALSE)</f>
        <v>retail</v>
      </c>
      <c r="J5063">
        <f t="shared" si="3675"/>
        <v>1989</v>
      </c>
      <c r="K5063">
        <f t="shared" si="3676"/>
        <v>1388.67</v>
      </c>
      <c r="L5063">
        <f t="shared" si="3677"/>
        <v>3583</v>
      </c>
      <c r="M5063" t="str">
        <f t="shared" si="3678"/>
        <v>United States</v>
      </c>
      <c r="N5063">
        <f t="shared" si="3679"/>
        <v>0</v>
      </c>
      <c r="O5063" t="str">
        <f t="shared" si="3680"/>
        <v>GTX</v>
      </c>
      <c r="P5063">
        <f t="shared" si="3681"/>
        <v>550</v>
      </c>
      <c r="Q5063" t="str">
        <f t="shared" si="3682"/>
        <v>Summer Sewald</v>
      </c>
      <c r="R5063" t="str">
        <f t="shared" si="3683"/>
        <v>West</v>
      </c>
    </row>
    <row r="5064" spans="1:18">
      <c r="A5064" t="s">
        <v>5228</v>
      </c>
      <c r="B5064" t="s">
        <v>19</v>
      </c>
      <c r="C5064" t="s">
        <v>55</v>
      </c>
      <c r="D5064" t="s">
        <v>170</v>
      </c>
      <c r="E5064" t="s">
        <v>52</v>
      </c>
      <c r="F5064" s="1">
        <v>43008</v>
      </c>
      <c r="G5064" s="1">
        <v>43073</v>
      </c>
      <c r="H5064">
        <v>0</v>
      </c>
      <c r="I5064" t="str">
        <f>VLOOKUP(pipeline!D5064,account,2,FALSE)</f>
        <v>technolgy</v>
      </c>
      <c r="J5064">
        <f t="shared" si="3675"/>
        <v>1987</v>
      </c>
      <c r="K5064">
        <f t="shared" si="3676"/>
        <v>2938.67</v>
      </c>
      <c r="L5064">
        <f t="shared" si="3677"/>
        <v>8775</v>
      </c>
      <c r="M5064" t="str">
        <f t="shared" si="3678"/>
        <v>Panama</v>
      </c>
      <c r="N5064">
        <f t="shared" si="3679"/>
        <v>0</v>
      </c>
      <c r="O5064" t="str">
        <f t="shared" si="3680"/>
        <v>GTX</v>
      </c>
      <c r="P5064">
        <f t="shared" si="3681"/>
        <v>550</v>
      </c>
      <c r="Q5064" t="str">
        <f t="shared" si="3682"/>
        <v>Dustin Brinkmann</v>
      </c>
      <c r="R5064" t="str">
        <f t="shared" si="3683"/>
        <v>Central</v>
      </c>
    </row>
    <row r="5065" spans="1:18">
      <c r="A5065" t="s">
        <v>5229</v>
      </c>
      <c r="B5065" t="s">
        <v>19</v>
      </c>
      <c r="C5065" t="s">
        <v>59</v>
      </c>
      <c r="D5065" t="s">
        <v>184</v>
      </c>
      <c r="E5065" t="s">
        <v>52</v>
      </c>
      <c r="F5065" s="1">
        <v>43008</v>
      </c>
      <c r="G5065" s="1">
        <v>43009</v>
      </c>
      <c r="H5065">
        <v>0</v>
      </c>
      <c r="I5065" t="str">
        <f>VLOOKUP(pipeline!D5065,account,2,FALSE)</f>
        <v>retail</v>
      </c>
      <c r="J5065">
        <f t="shared" si="3675"/>
        <v>1995</v>
      </c>
      <c r="K5065">
        <f t="shared" si="3676"/>
        <v>332.43</v>
      </c>
      <c r="L5065">
        <f t="shared" si="3677"/>
        <v>799</v>
      </c>
      <c r="M5065" t="str">
        <f t="shared" si="3678"/>
        <v>United States</v>
      </c>
      <c r="N5065">
        <f t="shared" si="3679"/>
        <v>0</v>
      </c>
      <c r="O5065" t="str">
        <f t="shared" si="3680"/>
        <v>GTX</v>
      </c>
      <c r="P5065">
        <f t="shared" si="3681"/>
        <v>5482</v>
      </c>
      <c r="Q5065" t="str">
        <f t="shared" si="3682"/>
        <v>Dustin Brinkmann</v>
      </c>
      <c r="R5065" t="str">
        <f t="shared" si="3683"/>
        <v>Central</v>
      </c>
    </row>
    <row r="5066" spans="1:18">
      <c r="A5066" t="s">
        <v>5230</v>
      </c>
      <c r="B5066" t="s">
        <v>31</v>
      </c>
      <c r="C5066" t="s">
        <v>55</v>
      </c>
      <c r="D5066" t="s">
        <v>164</v>
      </c>
      <c r="E5066" t="s">
        <v>50</v>
      </c>
      <c r="F5066" s="1">
        <v>43008</v>
      </c>
      <c r="G5066" s="1">
        <v>43074</v>
      </c>
      <c r="H5066">
        <v>541</v>
      </c>
      <c r="I5066" t="str">
        <f>VLOOKUP(pipeline!D5066,account,2,FALSE)</f>
        <v>medical</v>
      </c>
      <c r="J5066">
        <f t="shared" si="3675"/>
        <v>1994</v>
      </c>
      <c r="K5066">
        <f t="shared" si="3676"/>
        <v>2818.38</v>
      </c>
      <c r="L5066">
        <f t="shared" si="3677"/>
        <v>6290</v>
      </c>
      <c r="M5066" t="str">
        <f t="shared" si="3678"/>
        <v>United States</v>
      </c>
      <c r="N5066">
        <f t="shared" si="3679"/>
        <v>0</v>
      </c>
      <c r="O5066" t="str">
        <f t="shared" si="3680"/>
        <v>GTX</v>
      </c>
      <c r="P5066">
        <f t="shared" si="3681"/>
        <v>550</v>
      </c>
      <c r="Q5066" t="str">
        <f t="shared" si="3682"/>
        <v>Rocco Neubert</v>
      </c>
      <c r="R5066" t="str">
        <f t="shared" si="3683"/>
        <v>East</v>
      </c>
    </row>
    <row r="5067" spans="1:18">
      <c r="A5067" t="s">
        <v>5231</v>
      </c>
      <c r="B5067" t="s">
        <v>32</v>
      </c>
      <c r="C5067" t="s">
        <v>59</v>
      </c>
      <c r="D5067" t="s">
        <v>189</v>
      </c>
      <c r="E5067" t="s">
        <v>50</v>
      </c>
      <c r="F5067" s="1">
        <v>43008</v>
      </c>
      <c r="G5067" s="1">
        <v>43088</v>
      </c>
      <c r="H5067">
        <v>5026</v>
      </c>
      <c r="I5067" t="str">
        <f>VLOOKUP(pipeline!D5067,account,2,FALSE)</f>
        <v>employment</v>
      </c>
      <c r="J5067">
        <f t="shared" si="3675"/>
        <v>1997</v>
      </c>
      <c r="K5067">
        <f t="shared" si="3676"/>
        <v>882.12</v>
      </c>
      <c r="L5067">
        <f t="shared" si="3677"/>
        <v>2769</v>
      </c>
      <c r="M5067" t="str">
        <f t="shared" si="3678"/>
        <v>United States</v>
      </c>
      <c r="N5067">
        <f t="shared" si="3679"/>
        <v>0</v>
      </c>
      <c r="O5067" t="str">
        <f t="shared" si="3680"/>
        <v>GTX</v>
      </c>
      <c r="P5067">
        <f t="shared" si="3681"/>
        <v>5482</v>
      </c>
      <c r="Q5067" t="str">
        <f t="shared" si="3682"/>
        <v>Rocco Neubert</v>
      </c>
      <c r="R5067" t="str">
        <f t="shared" si="3683"/>
        <v>East</v>
      </c>
    </row>
    <row r="5068" spans="1:18">
      <c r="A5068" t="s">
        <v>5232</v>
      </c>
      <c r="B5068" t="s">
        <v>20</v>
      </c>
      <c r="C5068" t="s">
        <v>57</v>
      </c>
      <c r="D5068" t="s">
        <v>208</v>
      </c>
      <c r="E5068" t="s">
        <v>50</v>
      </c>
      <c r="F5068" s="1">
        <v>43008</v>
      </c>
      <c r="G5068" s="1">
        <v>43018</v>
      </c>
      <c r="H5068">
        <v>3148</v>
      </c>
      <c r="I5068" t="str">
        <f>VLOOKUP(pipeline!D5068,account,2,FALSE)</f>
        <v>software</v>
      </c>
      <c r="J5068">
        <f t="shared" si="3675"/>
        <v>1982</v>
      </c>
      <c r="K5068">
        <f t="shared" si="3676"/>
        <v>4618</v>
      </c>
      <c r="L5068">
        <f t="shared" si="3677"/>
        <v>10083</v>
      </c>
      <c r="M5068" t="str">
        <f t="shared" si="3678"/>
        <v>United States</v>
      </c>
      <c r="N5068">
        <f t="shared" si="3679"/>
        <v>0</v>
      </c>
      <c r="O5068" t="str">
        <f t="shared" si="3680"/>
        <v>MG</v>
      </c>
      <c r="P5068">
        <f t="shared" si="3681"/>
        <v>3393</v>
      </c>
      <c r="Q5068" t="str">
        <f t="shared" si="3682"/>
        <v>Dustin Brinkmann</v>
      </c>
      <c r="R5068" t="str">
        <f t="shared" si="3683"/>
        <v>Central</v>
      </c>
    </row>
    <row r="5069" spans="1:18">
      <c r="A5069" t="s">
        <v>5233</v>
      </c>
      <c r="B5069" t="s">
        <v>25</v>
      </c>
      <c r="C5069" t="s">
        <v>58</v>
      </c>
      <c r="D5069" t="s">
        <v>290</v>
      </c>
      <c r="E5069" t="s">
        <v>52</v>
      </c>
      <c r="F5069" s="1">
        <v>43008</v>
      </c>
      <c r="G5069" s="1">
        <v>43014</v>
      </c>
      <c r="H5069">
        <v>0</v>
      </c>
      <c r="I5069" t="str">
        <f>VLOOKUP(pipeline!D5069,account,2,FALSE)</f>
        <v>medical</v>
      </c>
      <c r="J5069">
        <f t="shared" si="3675"/>
        <v>2002</v>
      </c>
      <c r="K5069">
        <f t="shared" si="3676"/>
        <v>3178.24</v>
      </c>
      <c r="L5069">
        <f t="shared" si="3677"/>
        <v>4540</v>
      </c>
      <c r="M5069" t="str">
        <f t="shared" si="3678"/>
        <v>United States</v>
      </c>
      <c r="N5069">
        <f t="shared" si="3679"/>
        <v>0</v>
      </c>
      <c r="O5069" t="str">
        <f t="shared" si="3680"/>
        <v>GTX</v>
      </c>
      <c r="P5069">
        <f t="shared" si="3681"/>
        <v>1096</v>
      </c>
      <c r="Q5069" t="str">
        <f t="shared" si="3682"/>
        <v>Melvin Marxen</v>
      </c>
      <c r="R5069" t="str">
        <f t="shared" si="3683"/>
        <v>Central</v>
      </c>
    </row>
    <row r="5070" spans="1:18">
      <c r="A5070" t="s">
        <v>5234</v>
      </c>
      <c r="B5070" t="s">
        <v>25</v>
      </c>
      <c r="C5070" t="s">
        <v>57</v>
      </c>
      <c r="D5070" t="s">
        <v>155</v>
      </c>
      <c r="E5070" t="s">
        <v>50</v>
      </c>
      <c r="F5070" s="1">
        <v>43008</v>
      </c>
      <c r="G5070" s="1">
        <v>43017</v>
      </c>
      <c r="H5070">
        <v>3006</v>
      </c>
      <c r="I5070" t="str">
        <f>VLOOKUP(pipeline!D5070,account,2,FALSE)</f>
        <v>technolgy</v>
      </c>
      <c r="J5070">
        <f t="shared" si="3675"/>
        <v>1983</v>
      </c>
      <c r="K5070">
        <f t="shared" si="3676"/>
        <v>1008.06</v>
      </c>
      <c r="L5070">
        <f t="shared" si="3677"/>
        <v>1238</v>
      </c>
      <c r="M5070" t="str">
        <f t="shared" si="3678"/>
        <v>United States</v>
      </c>
      <c r="N5070">
        <f t="shared" si="3679"/>
        <v>0</v>
      </c>
      <c r="O5070" t="str">
        <f t="shared" si="3680"/>
        <v>MG</v>
      </c>
      <c r="P5070">
        <f t="shared" ref="P5070:P5077" si="3684">VLOOKUP(C5070,products,3,FALSE)</f>
        <v>3393</v>
      </c>
      <c r="Q5070" t="str">
        <f t="shared" ref="Q5070:Q5077" si="3685">VLOOKUP(B5070,sales,2,FALSE)</f>
        <v>Melvin Marxen</v>
      </c>
      <c r="R5070" t="str">
        <f t="shared" ref="R5070:R5077" si="3686">VLOOKUP(B5070,sales,3,FALSE)</f>
        <v>Central</v>
      </c>
    </row>
    <row r="5071" spans="1:18">
      <c r="A5071" t="s">
        <v>5235</v>
      </c>
      <c r="B5071" t="s">
        <v>8</v>
      </c>
      <c r="C5071" t="s">
        <v>56</v>
      </c>
      <c r="D5071" t="s">
        <v>138</v>
      </c>
      <c r="E5071" t="s">
        <v>52</v>
      </c>
      <c r="F5071" s="1">
        <v>43008</v>
      </c>
      <c r="G5071" s="1">
        <v>43088</v>
      </c>
      <c r="H5071">
        <v>0</v>
      </c>
      <c r="I5071" t="str">
        <f>VLOOKUP(pipeline!D5071,account,2,FALSE)</f>
        <v>marketing</v>
      </c>
      <c r="J5071">
        <f t="shared" si="3675"/>
        <v>1984</v>
      </c>
      <c r="K5071">
        <f t="shared" si="3676"/>
        <v>3027.46</v>
      </c>
      <c r="L5071">
        <f t="shared" si="3677"/>
        <v>9516</v>
      </c>
      <c r="M5071" t="str">
        <f t="shared" si="3678"/>
        <v>Jordan</v>
      </c>
      <c r="N5071">
        <f t="shared" si="3679"/>
        <v>0</v>
      </c>
      <c r="O5071" t="str">
        <f t="shared" si="3680"/>
        <v>MG</v>
      </c>
      <c r="P5071">
        <f t="shared" si="3684"/>
        <v>55</v>
      </c>
      <c r="Q5071" t="str">
        <f t="shared" si="3685"/>
        <v>Cara Losch</v>
      </c>
      <c r="R5071" t="str">
        <f t="shared" si="3686"/>
        <v>East</v>
      </c>
    </row>
    <row r="5072" spans="1:18">
      <c r="A5072" t="s">
        <v>5236</v>
      </c>
      <c r="B5072" t="s">
        <v>26</v>
      </c>
      <c r="C5072" t="s">
        <v>56</v>
      </c>
      <c r="D5072" t="s">
        <v>226</v>
      </c>
      <c r="E5072" t="s">
        <v>52</v>
      </c>
      <c r="F5072" s="1">
        <v>43008</v>
      </c>
      <c r="G5072" s="1">
        <v>43015</v>
      </c>
      <c r="H5072">
        <v>0</v>
      </c>
      <c r="I5072" t="str">
        <f>VLOOKUP(pipeline!D5072,account,2,FALSE)</f>
        <v>medical</v>
      </c>
      <c r="J5072">
        <f t="shared" si="3675"/>
        <v>2017</v>
      </c>
      <c r="K5072">
        <f t="shared" si="3676"/>
        <v>4.54</v>
      </c>
      <c r="L5072">
        <f t="shared" si="3677"/>
        <v>9</v>
      </c>
      <c r="M5072" t="str">
        <f t="shared" si="3678"/>
        <v>United States</v>
      </c>
      <c r="N5072">
        <f t="shared" si="3679"/>
        <v>0</v>
      </c>
      <c r="O5072" t="str">
        <f t="shared" si="3680"/>
        <v>MG</v>
      </c>
      <c r="P5072">
        <f t="shared" si="3684"/>
        <v>55</v>
      </c>
      <c r="Q5072" t="str">
        <f t="shared" si="3685"/>
        <v>Melvin Marxen</v>
      </c>
      <c r="R5072" t="str">
        <f t="shared" si="3686"/>
        <v>Central</v>
      </c>
    </row>
    <row r="5073" spans="1:18">
      <c r="A5073" t="s">
        <v>5237</v>
      </c>
      <c r="B5073" t="s">
        <v>14</v>
      </c>
      <c r="C5073" t="s">
        <v>57</v>
      </c>
      <c r="D5073" t="s">
        <v>266</v>
      </c>
      <c r="E5073" t="s">
        <v>50</v>
      </c>
      <c r="F5073" s="1">
        <v>43008</v>
      </c>
      <c r="G5073" s="1">
        <v>43079</v>
      </c>
      <c r="H5073">
        <v>2927</v>
      </c>
      <c r="I5073" t="str">
        <f>VLOOKUP(pipeline!D5073,account,2,FALSE)</f>
        <v>finance</v>
      </c>
      <c r="J5073">
        <f t="shared" si="3675"/>
        <v>1993</v>
      </c>
      <c r="K5073">
        <f t="shared" si="3676"/>
        <v>7537.24</v>
      </c>
      <c r="L5073">
        <f t="shared" si="3677"/>
        <v>20293</v>
      </c>
      <c r="M5073" t="str">
        <f t="shared" si="3678"/>
        <v>United States</v>
      </c>
      <c r="N5073">
        <f t="shared" si="3679"/>
        <v>0</v>
      </c>
      <c r="O5073" t="str">
        <f t="shared" si="3680"/>
        <v>MG</v>
      </c>
      <c r="P5073">
        <f t="shared" si="3684"/>
        <v>3393</v>
      </c>
      <c r="Q5073" t="str">
        <f t="shared" si="3685"/>
        <v>Celia Rouche</v>
      </c>
      <c r="R5073" t="str">
        <f t="shared" si="3686"/>
        <v>West</v>
      </c>
    </row>
    <row r="5074" spans="1:18">
      <c r="A5074" t="s">
        <v>5238</v>
      </c>
      <c r="B5074" t="s">
        <v>39</v>
      </c>
      <c r="C5074" t="s">
        <v>55</v>
      </c>
      <c r="D5074" t="s">
        <v>110</v>
      </c>
      <c r="E5074" t="s">
        <v>52</v>
      </c>
      <c r="F5074" s="1">
        <v>43008</v>
      </c>
      <c r="G5074" s="1">
        <v>43016</v>
      </c>
      <c r="H5074">
        <v>0</v>
      </c>
      <c r="I5074" t="str">
        <f>VLOOKUP(pipeline!D5074,account,2,FALSE)</f>
        <v>telecommunications</v>
      </c>
      <c r="J5074">
        <f>VLOOKUP(D5074,account,3,FALSE)</f>
        <v>1994</v>
      </c>
      <c r="K5074">
        <f>VLOOKUP(D5074,account,4,FALSE)</f>
        <v>1188.42</v>
      </c>
      <c r="L5074">
        <f>VLOOKUP(D5074,account,5,FALSE)</f>
        <v>3015</v>
      </c>
      <c r="M5074" t="str">
        <f>VLOOKUP(D5074,account,6,FALSE)</f>
        <v>United States</v>
      </c>
      <c r="N5074">
        <f>VLOOKUP(D5074,accounts,7,FALSE)</f>
        <v>0</v>
      </c>
      <c r="O5074" t="str">
        <f>VLOOKUP(C5074,products,2,FALSE)</f>
        <v>GTX</v>
      </c>
      <c r="P5074">
        <f t="shared" si="3684"/>
        <v>550</v>
      </c>
      <c r="Q5074" t="str">
        <f t="shared" si="3685"/>
        <v>Summer Sewald</v>
      </c>
      <c r="R5074" t="str">
        <f t="shared" si="3686"/>
        <v>West</v>
      </c>
    </row>
    <row r="5075" spans="1:18">
      <c r="A5075" t="s">
        <v>5239</v>
      </c>
      <c r="B5075" t="s">
        <v>21</v>
      </c>
      <c r="C5075" t="s">
        <v>55</v>
      </c>
      <c r="D5075" t="s">
        <v>158</v>
      </c>
      <c r="E5075" t="s">
        <v>52</v>
      </c>
      <c r="F5075" s="1">
        <v>43008</v>
      </c>
      <c r="G5075" s="1">
        <v>43015</v>
      </c>
      <c r="H5075">
        <v>0</v>
      </c>
      <c r="I5075" t="str">
        <f>VLOOKUP(pipeline!D5075,account,2,FALSE)</f>
        <v>finance</v>
      </c>
      <c r="J5075">
        <f>VLOOKUP(D5075,account,3,FALSE)</f>
        <v>2006</v>
      </c>
      <c r="K5075">
        <f>VLOOKUP(D5075,account,4,FALSE)</f>
        <v>1102.43</v>
      </c>
      <c r="L5075">
        <f>VLOOKUP(D5075,account,5,FALSE)</f>
        <v>1759</v>
      </c>
      <c r="M5075" t="str">
        <f>VLOOKUP(D5075,account,6,FALSE)</f>
        <v>United States</v>
      </c>
      <c r="N5075">
        <f>VLOOKUP(D5075,accounts,7,FALSE)</f>
        <v>0</v>
      </c>
      <c r="O5075" t="str">
        <f>VLOOKUP(C5075,products,2,FALSE)</f>
        <v>GTX</v>
      </c>
      <c r="P5075">
        <f t="shared" si="3684"/>
        <v>550</v>
      </c>
      <c r="Q5075" t="str">
        <f t="shared" si="3685"/>
        <v>Dustin Brinkmann</v>
      </c>
      <c r="R5075" t="str">
        <f t="shared" si="3686"/>
        <v>Central</v>
      </c>
    </row>
    <row r="5076" spans="1:18">
      <c r="A5076" t="s">
        <v>5240</v>
      </c>
      <c r="B5076" t="s">
        <v>21</v>
      </c>
      <c r="C5076" t="s">
        <v>57</v>
      </c>
      <c r="D5076" t="s">
        <v>290</v>
      </c>
      <c r="E5076" t="s">
        <v>52</v>
      </c>
      <c r="F5076" s="1">
        <v>43008</v>
      </c>
      <c r="G5076" s="1">
        <v>43089</v>
      </c>
      <c r="H5076">
        <v>0</v>
      </c>
      <c r="I5076" t="str">
        <f>VLOOKUP(pipeline!D5076,account,2,FALSE)</f>
        <v>medical</v>
      </c>
      <c r="J5076">
        <f>VLOOKUP(D5076,account,3,FALSE)</f>
        <v>2002</v>
      </c>
      <c r="K5076">
        <f>VLOOKUP(D5076,account,4,FALSE)</f>
        <v>3178.24</v>
      </c>
      <c r="L5076">
        <f>VLOOKUP(D5076,account,5,FALSE)</f>
        <v>4540</v>
      </c>
      <c r="M5076" t="str">
        <f>VLOOKUP(D5076,account,6,FALSE)</f>
        <v>United States</v>
      </c>
      <c r="N5076">
        <f>VLOOKUP(D5076,accounts,7,FALSE)</f>
        <v>0</v>
      </c>
      <c r="O5076" t="str">
        <f>VLOOKUP(C5076,products,2,FALSE)</f>
        <v>MG</v>
      </c>
      <c r="P5076">
        <f t="shared" si="3684"/>
        <v>3393</v>
      </c>
      <c r="Q5076" t="str">
        <f t="shared" si="3685"/>
        <v>Dustin Brinkmann</v>
      </c>
      <c r="R5076" t="str">
        <f t="shared" si="3686"/>
        <v>Central</v>
      </c>
    </row>
    <row r="5077" spans="1:18">
      <c r="A5077" t="s">
        <v>5241</v>
      </c>
      <c r="B5077" t="s">
        <v>21</v>
      </c>
      <c r="C5077" t="s">
        <v>59</v>
      </c>
      <c r="D5077" t="s">
        <v>297</v>
      </c>
      <c r="E5077" t="s">
        <v>50</v>
      </c>
      <c r="F5077" s="1">
        <v>43008</v>
      </c>
      <c r="G5077" s="1">
        <v>43019</v>
      </c>
      <c r="H5077">
        <v>6156</v>
      </c>
      <c r="I5077" t="str">
        <f>VLOOKUP(pipeline!D5077,account,2,FALSE)</f>
        <v>medical</v>
      </c>
      <c r="J5077">
        <f>VLOOKUP(D5077,account,3,FALSE)</f>
        <v>1986</v>
      </c>
      <c r="K5077">
        <f>VLOOKUP(D5077,account,4,FALSE)</f>
        <v>647.18</v>
      </c>
      <c r="L5077">
        <f>VLOOKUP(D5077,account,5,FALSE)</f>
        <v>1185</v>
      </c>
      <c r="M5077" t="str">
        <f>VLOOKUP(D5077,account,6,FALSE)</f>
        <v>Kenya</v>
      </c>
      <c r="N5077">
        <f>VLOOKUP(D5077,accounts,7,FALSE)</f>
        <v>0</v>
      </c>
      <c r="O5077" t="str">
        <f>VLOOKUP(C5077,products,2,FALSE)</f>
        <v>GTX</v>
      </c>
      <c r="P5077">
        <f t="shared" si="3684"/>
        <v>5482</v>
      </c>
      <c r="Q5077" t="str">
        <f t="shared" si="3685"/>
        <v>Dustin Brinkmann</v>
      </c>
      <c r="R5077" t="str">
        <f t="shared" si="3686"/>
        <v>Central</v>
      </c>
    </row>
    <row r="5078" spans="1:18">
      <c r="A5078" t="s">
        <v>5242</v>
      </c>
      <c r="B5078" t="s">
        <v>40</v>
      </c>
      <c r="C5078" t="s">
        <v>56</v>
      </c>
      <c r="D5078" t="s">
        <v>106</v>
      </c>
      <c r="E5078" t="s">
        <v>50</v>
      </c>
      <c r="F5078" s="1">
        <v>43008</v>
      </c>
      <c r="G5078" s="1">
        <v>43075</v>
      </c>
      <c r="H5078">
        <v>59</v>
      </c>
      <c r="I5078" t="str">
        <f>VLOOKUP(pipeline!D5078,account,2,FALSE)</f>
        <v>software</v>
      </c>
      <c r="J5078">
        <f t="shared" ref="J5078:J5114" si="3687">VLOOKUP(D5078,account,3,FALSE)</f>
        <v>1996</v>
      </c>
      <c r="K5078">
        <f t="shared" ref="K5078:K5114" si="3688">VLOOKUP(D5078,account,4,FALSE)</f>
        <v>6354.87</v>
      </c>
      <c r="L5078">
        <f t="shared" ref="L5078:L5114" si="3689">VLOOKUP(D5078,account,5,FALSE)</f>
        <v>16780</v>
      </c>
      <c r="M5078" t="str">
        <f t="shared" ref="M5078:M5114" si="3690">VLOOKUP(D5078,account,6,FALSE)</f>
        <v>United States</v>
      </c>
      <c r="N5078" t="str">
        <f t="shared" ref="N5078:N5114" si="3691">VLOOKUP(D5078,accounts,7,FALSE)</f>
        <v>Bubba Gump</v>
      </c>
      <c r="O5078" t="str">
        <f t="shared" ref="O5078:O5114" si="3692">VLOOKUP(C5078,products,2,FALSE)</f>
        <v>MG</v>
      </c>
      <c r="P5078">
        <f t="shared" ref="P5078:P5099" si="3693">VLOOKUP(C5078,products,3,FALSE)</f>
        <v>55</v>
      </c>
      <c r="Q5078" t="str">
        <f t="shared" ref="Q5078:Q5099" si="3694">VLOOKUP(B5078,sales,2,FALSE)</f>
        <v>Summer Sewald</v>
      </c>
      <c r="R5078" t="str">
        <f t="shared" ref="R5078:R5099" si="3695">VLOOKUP(B5078,sales,3,FALSE)</f>
        <v>West</v>
      </c>
    </row>
    <row r="5079" spans="1:18">
      <c r="A5079" t="s">
        <v>5243</v>
      </c>
      <c r="B5079" t="s">
        <v>22</v>
      </c>
      <c r="C5079" t="s">
        <v>55</v>
      </c>
      <c r="D5079" t="s">
        <v>82</v>
      </c>
      <c r="E5079" t="s">
        <v>50</v>
      </c>
      <c r="F5079" s="1">
        <v>43008</v>
      </c>
      <c r="G5079" s="1">
        <v>43015</v>
      </c>
      <c r="H5079">
        <v>549</v>
      </c>
      <c r="I5079" t="str">
        <f>VLOOKUP(pipeline!D5079,account,2,FALSE)</f>
        <v>retail</v>
      </c>
      <c r="J5079">
        <f t="shared" si="3687"/>
        <v>2001</v>
      </c>
      <c r="K5079">
        <f t="shared" si="3688"/>
        <v>718.62</v>
      </c>
      <c r="L5079">
        <f t="shared" si="3689"/>
        <v>2448</v>
      </c>
      <c r="M5079" t="str">
        <f t="shared" si="3690"/>
        <v>United States</v>
      </c>
      <c r="N5079">
        <f t="shared" si="3691"/>
        <v>0</v>
      </c>
      <c r="O5079" t="str">
        <f t="shared" si="3692"/>
        <v>GTX</v>
      </c>
      <c r="P5079">
        <f t="shared" si="3693"/>
        <v>550</v>
      </c>
      <c r="Q5079" t="str">
        <f t="shared" si="3694"/>
        <v>Dustin Brinkmann</v>
      </c>
      <c r="R5079" t="str">
        <f t="shared" si="3695"/>
        <v>Central</v>
      </c>
    </row>
    <row r="5080" spans="1:18">
      <c r="A5080" t="s">
        <v>5244</v>
      </c>
      <c r="B5080" t="s">
        <v>29</v>
      </c>
      <c r="C5080" t="s">
        <v>58</v>
      </c>
      <c r="D5080" t="s">
        <v>290</v>
      </c>
      <c r="E5080" t="s">
        <v>50</v>
      </c>
      <c r="F5080" s="1">
        <v>43008</v>
      </c>
      <c r="G5080" s="1">
        <v>43066</v>
      </c>
      <c r="H5080">
        <v>1117</v>
      </c>
      <c r="I5080" t="str">
        <f>VLOOKUP(pipeline!D5080,account,2,FALSE)</f>
        <v>medical</v>
      </c>
      <c r="J5080">
        <f t="shared" si="3687"/>
        <v>2002</v>
      </c>
      <c r="K5080">
        <f t="shared" si="3688"/>
        <v>3178.24</v>
      </c>
      <c r="L5080">
        <f t="shared" si="3689"/>
        <v>4540</v>
      </c>
      <c r="M5080" t="str">
        <f t="shared" si="3690"/>
        <v>United States</v>
      </c>
      <c r="N5080">
        <f t="shared" si="3691"/>
        <v>0</v>
      </c>
      <c r="O5080" t="str">
        <f t="shared" si="3692"/>
        <v>GTX</v>
      </c>
      <c r="P5080">
        <f t="shared" si="3693"/>
        <v>1096</v>
      </c>
      <c r="Q5080" t="str">
        <f t="shared" si="3694"/>
        <v>Melvin Marxen</v>
      </c>
      <c r="R5080" t="str">
        <f t="shared" si="3695"/>
        <v>Central</v>
      </c>
    </row>
    <row r="5081" spans="1:18">
      <c r="A5081" t="s">
        <v>5245</v>
      </c>
      <c r="B5081" t="s">
        <v>23</v>
      </c>
      <c r="C5081" t="s">
        <v>56</v>
      </c>
      <c r="D5081" t="s">
        <v>143</v>
      </c>
      <c r="E5081" t="s">
        <v>50</v>
      </c>
      <c r="F5081" s="1">
        <v>43008</v>
      </c>
      <c r="G5081" s="1">
        <v>43016</v>
      </c>
      <c r="H5081">
        <v>57</v>
      </c>
      <c r="I5081" t="str">
        <f>VLOOKUP(pipeline!D5081,account,2,FALSE)</f>
        <v>finance</v>
      </c>
      <c r="J5081">
        <f t="shared" si="3687"/>
        <v>1987</v>
      </c>
      <c r="K5081">
        <f t="shared" si="3688"/>
        <v>1698.2</v>
      </c>
      <c r="L5081">
        <f t="shared" si="3689"/>
        <v>3798</v>
      </c>
      <c r="M5081" t="str">
        <f t="shared" si="3690"/>
        <v>United States</v>
      </c>
      <c r="N5081">
        <f t="shared" si="3691"/>
        <v>0</v>
      </c>
      <c r="O5081" t="str">
        <f t="shared" si="3692"/>
        <v>MG</v>
      </c>
      <c r="P5081">
        <f t="shared" si="3693"/>
        <v>55</v>
      </c>
      <c r="Q5081" t="str">
        <f t="shared" si="3694"/>
        <v>Dustin Brinkmann</v>
      </c>
      <c r="R5081" t="str">
        <f t="shared" si="3695"/>
        <v>Central</v>
      </c>
    </row>
    <row r="5082" spans="1:18">
      <c r="A5082" t="s">
        <v>5246</v>
      </c>
      <c r="B5082" t="s">
        <v>17</v>
      </c>
      <c r="C5082" t="s">
        <v>59</v>
      </c>
      <c r="D5082" t="s">
        <v>108</v>
      </c>
      <c r="E5082" t="s">
        <v>53</v>
      </c>
      <c r="F5082" s="1">
        <v>43008</v>
      </c>
      <c r="I5082" t="str">
        <f>VLOOKUP(pipeline!D5082,account,2,FALSE)</f>
        <v>telecommunications</v>
      </c>
      <c r="J5082">
        <f t="shared" si="3687"/>
        <v>1988</v>
      </c>
      <c r="K5082">
        <f t="shared" si="3688"/>
        <v>5266.09</v>
      </c>
      <c r="L5082">
        <f t="shared" si="3689"/>
        <v>8595</v>
      </c>
      <c r="M5082" t="str">
        <f t="shared" si="3690"/>
        <v>United States</v>
      </c>
      <c r="N5082" t="str">
        <f t="shared" si="3691"/>
        <v>Sonron</v>
      </c>
      <c r="O5082" t="str">
        <f t="shared" si="3692"/>
        <v>GTX</v>
      </c>
      <c r="P5082">
        <f t="shared" si="3693"/>
        <v>5482</v>
      </c>
      <c r="Q5082" t="str">
        <f t="shared" si="3694"/>
        <v>Celia Rouche</v>
      </c>
      <c r="R5082" t="str">
        <f t="shared" si="3695"/>
        <v>West</v>
      </c>
    </row>
    <row r="5083" spans="1:18">
      <c r="A5083" t="s">
        <v>5247</v>
      </c>
      <c r="B5083" t="s">
        <v>17</v>
      </c>
      <c r="C5083" t="s">
        <v>55</v>
      </c>
      <c r="D5083" t="s">
        <v>194</v>
      </c>
      <c r="E5083" t="s">
        <v>52</v>
      </c>
      <c r="F5083" s="1">
        <v>43008</v>
      </c>
      <c r="G5083" s="1">
        <v>43017</v>
      </c>
      <c r="H5083">
        <v>0</v>
      </c>
      <c r="I5083" t="str">
        <f>VLOOKUP(pipeline!D5083,account,2,FALSE)</f>
        <v>medical</v>
      </c>
      <c r="J5083">
        <f t="shared" si="3687"/>
        <v>2004</v>
      </c>
      <c r="K5083">
        <f t="shared" si="3688"/>
        <v>1618.89</v>
      </c>
      <c r="L5083">
        <f t="shared" si="3689"/>
        <v>3889</v>
      </c>
      <c r="M5083" t="str">
        <f t="shared" si="3690"/>
        <v>United States</v>
      </c>
      <c r="N5083">
        <f t="shared" si="3691"/>
        <v>0</v>
      </c>
      <c r="O5083" t="str">
        <f t="shared" si="3692"/>
        <v>GTX</v>
      </c>
      <c r="P5083">
        <f t="shared" si="3693"/>
        <v>550</v>
      </c>
      <c r="Q5083" t="str">
        <f t="shared" si="3694"/>
        <v>Celia Rouche</v>
      </c>
      <c r="R5083" t="str">
        <f t="shared" si="3695"/>
        <v>West</v>
      </c>
    </row>
    <row r="5084" spans="1:18">
      <c r="A5084" t="s">
        <v>5248</v>
      </c>
      <c r="B5084" t="s">
        <v>10</v>
      </c>
      <c r="C5084" t="s">
        <v>56</v>
      </c>
      <c r="D5084" t="s">
        <v>132</v>
      </c>
      <c r="E5084" t="s">
        <v>52</v>
      </c>
      <c r="F5084" s="1">
        <v>43008</v>
      </c>
      <c r="G5084" s="1">
        <v>43016</v>
      </c>
      <c r="H5084">
        <v>0</v>
      </c>
      <c r="I5084" t="str">
        <f>VLOOKUP(pipeline!D5084,account,2,FALSE)</f>
        <v>technolgy</v>
      </c>
      <c r="J5084">
        <f t="shared" si="3687"/>
        <v>1996</v>
      </c>
      <c r="K5084">
        <f t="shared" si="3688"/>
        <v>1100.04</v>
      </c>
      <c r="L5084">
        <f t="shared" si="3689"/>
        <v>2822</v>
      </c>
      <c r="M5084" t="str">
        <f t="shared" si="3690"/>
        <v>United States</v>
      </c>
      <c r="N5084">
        <f t="shared" si="3691"/>
        <v>0</v>
      </c>
      <c r="O5084" t="str">
        <f t="shared" si="3692"/>
        <v>MG</v>
      </c>
      <c r="P5084">
        <f t="shared" si="3693"/>
        <v>55</v>
      </c>
      <c r="Q5084" t="str">
        <f t="shared" si="3694"/>
        <v>Cara Losch</v>
      </c>
      <c r="R5084" t="str">
        <f t="shared" si="3695"/>
        <v>East</v>
      </c>
    </row>
    <row r="5085" spans="1:18">
      <c r="A5085" t="s">
        <v>5249</v>
      </c>
      <c r="B5085" t="s">
        <v>10</v>
      </c>
      <c r="C5085" t="s">
        <v>56</v>
      </c>
      <c r="D5085" t="s">
        <v>164</v>
      </c>
      <c r="E5085" t="s">
        <v>50</v>
      </c>
      <c r="F5085" s="1">
        <v>43008</v>
      </c>
      <c r="G5085" s="1">
        <v>43093</v>
      </c>
      <c r="H5085">
        <v>55</v>
      </c>
      <c r="I5085" t="str">
        <f>VLOOKUP(pipeline!D5085,account,2,FALSE)</f>
        <v>medical</v>
      </c>
      <c r="J5085">
        <f t="shared" si="3687"/>
        <v>1994</v>
      </c>
      <c r="K5085">
        <f t="shared" si="3688"/>
        <v>2818.38</v>
      </c>
      <c r="L5085">
        <f t="shared" si="3689"/>
        <v>6290</v>
      </c>
      <c r="M5085" t="str">
        <f t="shared" si="3690"/>
        <v>United States</v>
      </c>
      <c r="N5085">
        <f t="shared" si="3691"/>
        <v>0</v>
      </c>
      <c r="O5085" t="str">
        <f t="shared" si="3692"/>
        <v>MG</v>
      </c>
      <c r="P5085">
        <f t="shared" si="3693"/>
        <v>55</v>
      </c>
      <c r="Q5085" t="str">
        <f t="shared" si="3694"/>
        <v>Cara Losch</v>
      </c>
      <c r="R5085" t="str">
        <f t="shared" si="3695"/>
        <v>East</v>
      </c>
    </row>
    <row r="5086" spans="1:18">
      <c r="A5086" t="s">
        <v>5250</v>
      </c>
      <c r="B5086" t="s">
        <v>10</v>
      </c>
      <c r="C5086" t="s">
        <v>56</v>
      </c>
      <c r="D5086" t="s">
        <v>200</v>
      </c>
      <c r="E5086" t="s">
        <v>50</v>
      </c>
      <c r="F5086" s="1">
        <v>43008</v>
      </c>
      <c r="G5086" s="1">
        <v>43091</v>
      </c>
      <c r="H5086">
        <v>63</v>
      </c>
      <c r="I5086" t="str">
        <f>VLOOKUP(pipeline!D5086,account,2,FALSE)</f>
        <v>finance</v>
      </c>
      <c r="J5086">
        <f t="shared" si="3687"/>
        <v>1998</v>
      </c>
      <c r="K5086">
        <f t="shared" si="3688"/>
        <v>2022.14</v>
      </c>
      <c r="L5086">
        <f t="shared" si="3689"/>
        <v>5113</v>
      </c>
      <c r="M5086" t="str">
        <f t="shared" si="3690"/>
        <v>United States</v>
      </c>
      <c r="N5086">
        <f t="shared" si="3691"/>
        <v>0</v>
      </c>
      <c r="O5086" t="str">
        <f t="shared" si="3692"/>
        <v>MG</v>
      </c>
      <c r="P5086">
        <f t="shared" si="3693"/>
        <v>55</v>
      </c>
      <c r="Q5086" t="str">
        <f t="shared" si="3694"/>
        <v>Cara Losch</v>
      </c>
      <c r="R5086" t="str">
        <f t="shared" si="3695"/>
        <v>East</v>
      </c>
    </row>
    <row r="5087" spans="1:18">
      <c r="A5087" t="s">
        <v>5251</v>
      </c>
      <c r="B5087" t="s">
        <v>41</v>
      </c>
      <c r="C5087" t="s">
        <v>58</v>
      </c>
      <c r="D5087" t="s">
        <v>110</v>
      </c>
      <c r="E5087" t="s">
        <v>50</v>
      </c>
      <c r="F5087" s="1">
        <v>43008</v>
      </c>
      <c r="G5087" s="1">
        <v>43016</v>
      </c>
      <c r="H5087">
        <v>1108</v>
      </c>
      <c r="I5087" t="str">
        <f>VLOOKUP(pipeline!D5087,account,2,FALSE)</f>
        <v>telecommunications</v>
      </c>
      <c r="J5087">
        <f t="shared" si="3687"/>
        <v>1994</v>
      </c>
      <c r="K5087">
        <f t="shared" si="3688"/>
        <v>1188.42</v>
      </c>
      <c r="L5087">
        <f t="shared" si="3689"/>
        <v>3015</v>
      </c>
      <c r="M5087" t="str">
        <f t="shared" si="3690"/>
        <v>United States</v>
      </c>
      <c r="N5087">
        <f t="shared" si="3691"/>
        <v>0</v>
      </c>
      <c r="O5087" t="str">
        <f t="shared" si="3692"/>
        <v>GTX</v>
      </c>
      <c r="P5087">
        <f t="shared" si="3693"/>
        <v>1096</v>
      </c>
      <c r="Q5087" t="str">
        <f t="shared" si="3694"/>
        <v>Summer Sewald</v>
      </c>
      <c r="R5087" t="str">
        <f t="shared" si="3695"/>
        <v>West</v>
      </c>
    </row>
    <row r="5088" spans="1:18">
      <c r="A5088" t="s">
        <v>5252</v>
      </c>
      <c r="B5088" t="s">
        <v>41</v>
      </c>
      <c r="C5088" t="s">
        <v>58</v>
      </c>
      <c r="D5088" t="s">
        <v>196</v>
      </c>
      <c r="E5088" t="s">
        <v>50</v>
      </c>
      <c r="F5088" s="1">
        <v>43008</v>
      </c>
      <c r="G5088" s="1">
        <v>43079</v>
      </c>
      <c r="H5088">
        <v>944</v>
      </c>
      <c r="I5088" t="str">
        <f>VLOOKUP(pipeline!D5088,account,2,FALSE)</f>
        <v>employment</v>
      </c>
      <c r="J5088">
        <f t="shared" si="3687"/>
        <v>1983</v>
      </c>
      <c r="K5088">
        <f t="shared" si="3688"/>
        <v>2871.35</v>
      </c>
      <c r="L5088">
        <f t="shared" si="3689"/>
        <v>9561</v>
      </c>
      <c r="M5088" t="str">
        <f t="shared" si="3690"/>
        <v>United States</v>
      </c>
      <c r="N5088">
        <f t="shared" si="3691"/>
        <v>0</v>
      </c>
      <c r="O5088" t="str">
        <f t="shared" si="3692"/>
        <v>GTX</v>
      </c>
      <c r="P5088">
        <f t="shared" si="3693"/>
        <v>1096</v>
      </c>
      <c r="Q5088" t="str">
        <f t="shared" si="3694"/>
        <v>Summer Sewald</v>
      </c>
      <c r="R5088" t="str">
        <f t="shared" si="3695"/>
        <v>West</v>
      </c>
    </row>
    <row r="5089" spans="1:18">
      <c r="A5089" t="s">
        <v>5253</v>
      </c>
      <c r="B5089" t="s">
        <v>19</v>
      </c>
      <c r="C5089" t="s">
        <v>55</v>
      </c>
      <c r="D5089" t="s">
        <v>158</v>
      </c>
      <c r="E5089" t="s">
        <v>52</v>
      </c>
      <c r="F5089" s="1">
        <v>43009</v>
      </c>
      <c r="G5089" s="1">
        <v>43019</v>
      </c>
      <c r="H5089">
        <v>0</v>
      </c>
      <c r="I5089" t="str">
        <f>VLOOKUP(pipeline!D5089,account,2,FALSE)</f>
        <v>finance</v>
      </c>
      <c r="J5089">
        <f t="shared" si="3687"/>
        <v>2006</v>
      </c>
      <c r="K5089">
        <f t="shared" si="3688"/>
        <v>1102.43</v>
      </c>
      <c r="L5089">
        <f t="shared" si="3689"/>
        <v>1759</v>
      </c>
      <c r="M5089" t="str">
        <f t="shared" si="3690"/>
        <v>United States</v>
      </c>
      <c r="N5089">
        <f t="shared" si="3691"/>
        <v>0</v>
      </c>
      <c r="O5089" t="str">
        <f t="shared" si="3692"/>
        <v>GTX</v>
      </c>
      <c r="P5089">
        <f t="shared" si="3693"/>
        <v>550</v>
      </c>
      <c r="Q5089" t="str">
        <f t="shared" si="3694"/>
        <v>Dustin Brinkmann</v>
      </c>
      <c r="R5089" t="str">
        <f t="shared" si="3695"/>
        <v>Central</v>
      </c>
    </row>
    <row r="5090" spans="1:18">
      <c r="A5090" t="s">
        <v>5254</v>
      </c>
      <c r="B5090" t="s">
        <v>31</v>
      </c>
      <c r="C5090" t="s">
        <v>57</v>
      </c>
      <c r="D5090" t="s">
        <v>136</v>
      </c>
      <c r="E5090" t="s">
        <v>52</v>
      </c>
      <c r="F5090" s="1">
        <v>43009</v>
      </c>
      <c r="G5090" s="1">
        <v>43014</v>
      </c>
      <c r="H5090">
        <v>0</v>
      </c>
      <c r="I5090" t="str">
        <f>VLOOKUP(pipeline!D5090,account,2,FALSE)</f>
        <v>medical</v>
      </c>
      <c r="J5090">
        <f t="shared" si="3687"/>
        <v>1996</v>
      </c>
      <c r="K5090">
        <f t="shared" si="3688"/>
        <v>439.21</v>
      </c>
      <c r="L5090">
        <f t="shared" si="3689"/>
        <v>792</v>
      </c>
      <c r="M5090" t="str">
        <f t="shared" si="3690"/>
        <v>United States</v>
      </c>
      <c r="N5090">
        <f t="shared" si="3691"/>
        <v>0</v>
      </c>
      <c r="O5090" t="str">
        <f t="shared" si="3692"/>
        <v>MG</v>
      </c>
      <c r="P5090">
        <f t="shared" si="3693"/>
        <v>3393</v>
      </c>
      <c r="Q5090" t="str">
        <f t="shared" si="3694"/>
        <v>Rocco Neubert</v>
      </c>
      <c r="R5090" t="str">
        <f t="shared" si="3695"/>
        <v>East</v>
      </c>
    </row>
    <row r="5091" spans="1:18">
      <c r="A5091" t="s">
        <v>5255</v>
      </c>
      <c r="B5091" t="s">
        <v>32</v>
      </c>
      <c r="C5091" t="s">
        <v>55</v>
      </c>
      <c r="D5091" t="s">
        <v>106</v>
      </c>
      <c r="E5091" t="s">
        <v>53</v>
      </c>
      <c r="F5091" s="1">
        <v>43009</v>
      </c>
      <c r="I5091" t="str">
        <f>VLOOKUP(pipeline!D5091,account,2,FALSE)</f>
        <v>software</v>
      </c>
      <c r="J5091">
        <f t="shared" si="3687"/>
        <v>1996</v>
      </c>
      <c r="K5091">
        <f t="shared" si="3688"/>
        <v>6354.87</v>
      </c>
      <c r="L5091">
        <f t="shared" si="3689"/>
        <v>16780</v>
      </c>
      <c r="M5091" t="str">
        <f t="shared" si="3690"/>
        <v>United States</v>
      </c>
      <c r="N5091" t="str">
        <f t="shared" si="3691"/>
        <v>Bubba Gump</v>
      </c>
      <c r="O5091" t="str">
        <f t="shared" si="3692"/>
        <v>GTX</v>
      </c>
      <c r="P5091">
        <f t="shared" si="3693"/>
        <v>550</v>
      </c>
      <c r="Q5091" t="str">
        <f t="shared" si="3694"/>
        <v>Rocco Neubert</v>
      </c>
      <c r="R5091" t="str">
        <f t="shared" si="3695"/>
        <v>East</v>
      </c>
    </row>
    <row r="5092" spans="1:18">
      <c r="A5092" t="s">
        <v>5256</v>
      </c>
      <c r="B5092" t="s">
        <v>32</v>
      </c>
      <c r="C5092" t="s">
        <v>58</v>
      </c>
      <c r="D5092" t="s">
        <v>93</v>
      </c>
      <c r="E5092" t="s">
        <v>53</v>
      </c>
      <c r="F5092" s="1">
        <v>43009</v>
      </c>
      <c r="I5092" t="str">
        <f>VLOOKUP(pipeline!D5092,account,2,FALSE)</f>
        <v>entertainment</v>
      </c>
      <c r="J5092">
        <f t="shared" si="3687"/>
        <v>1993</v>
      </c>
      <c r="K5092">
        <f t="shared" si="3688"/>
        <v>4269.9</v>
      </c>
      <c r="L5092">
        <f t="shared" si="3689"/>
        <v>6472</v>
      </c>
      <c r="M5092" t="str">
        <f t="shared" si="3690"/>
        <v>United States</v>
      </c>
      <c r="N5092" t="str">
        <f t="shared" si="3691"/>
        <v>Massive Dynamic</v>
      </c>
      <c r="O5092" t="str">
        <f t="shared" si="3692"/>
        <v>GTX</v>
      </c>
      <c r="P5092">
        <f t="shared" si="3693"/>
        <v>1096</v>
      </c>
      <c r="Q5092" t="str">
        <f t="shared" si="3694"/>
        <v>Rocco Neubert</v>
      </c>
      <c r="R5092" t="str">
        <f t="shared" si="3695"/>
        <v>East</v>
      </c>
    </row>
    <row r="5093" spans="1:18">
      <c r="A5093" t="s">
        <v>5257</v>
      </c>
      <c r="B5093" t="s">
        <v>32</v>
      </c>
      <c r="C5093" t="s">
        <v>55</v>
      </c>
      <c r="D5093" t="s">
        <v>210</v>
      </c>
      <c r="E5093" t="s">
        <v>52</v>
      </c>
      <c r="F5093" s="1">
        <v>43009</v>
      </c>
      <c r="G5093" s="1">
        <v>43070</v>
      </c>
      <c r="H5093">
        <v>0</v>
      </c>
      <c r="I5093" t="str">
        <f>VLOOKUP(pipeline!D5093,account,2,FALSE)</f>
        <v>technolgy</v>
      </c>
      <c r="J5093">
        <f t="shared" si="3687"/>
        <v>1980</v>
      </c>
      <c r="K5093">
        <f t="shared" si="3688"/>
        <v>7708.38</v>
      </c>
      <c r="L5093">
        <f t="shared" si="3689"/>
        <v>13756</v>
      </c>
      <c r="M5093" t="str">
        <f t="shared" si="3690"/>
        <v>United States</v>
      </c>
      <c r="N5093">
        <f t="shared" si="3691"/>
        <v>0</v>
      </c>
      <c r="O5093" t="str">
        <f t="shared" si="3692"/>
        <v>GTX</v>
      </c>
      <c r="P5093">
        <f t="shared" si="3693"/>
        <v>550</v>
      </c>
      <c r="Q5093" t="str">
        <f t="shared" si="3694"/>
        <v>Rocco Neubert</v>
      </c>
      <c r="R5093" t="str">
        <f t="shared" si="3695"/>
        <v>East</v>
      </c>
    </row>
    <row r="5094" spans="1:18">
      <c r="A5094" t="s">
        <v>5258</v>
      </c>
      <c r="B5094" t="s">
        <v>20</v>
      </c>
      <c r="C5094" t="s">
        <v>59</v>
      </c>
      <c r="D5094" t="s">
        <v>442</v>
      </c>
      <c r="E5094" t="s">
        <v>50</v>
      </c>
      <c r="F5094" s="1">
        <v>43009</v>
      </c>
      <c r="G5094" s="1">
        <v>43079</v>
      </c>
      <c r="H5094">
        <v>3704</v>
      </c>
      <c r="I5094" t="str">
        <f>VLOOKUP(pipeline!D5094,account,2,FALSE)</f>
        <v>retail</v>
      </c>
      <c r="J5094">
        <f t="shared" si="3687"/>
        <v>1988</v>
      </c>
      <c r="K5094">
        <f t="shared" si="3688"/>
        <v>1376.8</v>
      </c>
      <c r="L5094">
        <f t="shared" si="3689"/>
        <v>1165</v>
      </c>
      <c r="M5094" t="str">
        <f t="shared" si="3690"/>
        <v>Belgium</v>
      </c>
      <c r="N5094">
        <f t="shared" si="3691"/>
        <v>0</v>
      </c>
      <c r="O5094" t="str">
        <f t="shared" si="3692"/>
        <v>GTX</v>
      </c>
      <c r="P5094">
        <f t="shared" si="3693"/>
        <v>5482</v>
      </c>
      <c r="Q5094" t="str">
        <f t="shared" si="3694"/>
        <v>Dustin Brinkmann</v>
      </c>
      <c r="R5094" t="str">
        <f t="shared" si="3695"/>
        <v>Central</v>
      </c>
    </row>
    <row r="5095" spans="1:18">
      <c r="A5095" t="s">
        <v>5259</v>
      </c>
      <c r="B5095" t="s">
        <v>7</v>
      </c>
      <c r="C5095" t="s">
        <v>59</v>
      </c>
      <c r="D5095" t="s">
        <v>210</v>
      </c>
      <c r="E5095" t="s">
        <v>52</v>
      </c>
      <c r="F5095" s="1">
        <v>43009</v>
      </c>
      <c r="G5095" s="1">
        <v>43015</v>
      </c>
      <c r="H5095">
        <v>0</v>
      </c>
      <c r="I5095" t="str">
        <f>VLOOKUP(pipeline!D5095,account,2,FALSE)</f>
        <v>technolgy</v>
      </c>
      <c r="J5095">
        <f t="shared" si="3687"/>
        <v>1980</v>
      </c>
      <c r="K5095">
        <f t="shared" si="3688"/>
        <v>7708.38</v>
      </c>
      <c r="L5095">
        <f t="shared" si="3689"/>
        <v>13756</v>
      </c>
      <c r="M5095" t="str">
        <f t="shared" si="3690"/>
        <v>United States</v>
      </c>
      <c r="N5095">
        <f t="shared" si="3691"/>
        <v>0</v>
      </c>
      <c r="O5095" t="str">
        <f t="shared" si="3692"/>
        <v>GTX</v>
      </c>
      <c r="P5095">
        <f t="shared" si="3693"/>
        <v>5482</v>
      </c>
      <c r="Q5095" t="str">
        <f t="shared" si="3694"/>
        <v>Cara Losch</v>
      </c>
      <c r="R5095" t="str">
        <f t="shared" si="3695"/>
        <v>East</v>
      </c>
    </row>
    <row r="5096" spans="1:18">
      <c r="A5096" t="s">
        <v>5260</v>
      </c>
      <c r="B5096" t="s">
        <v>7</v>
      </c>
      <c r="C5096" t="s">
        <v>58</v>
      </c>
      <c r="D5096" t="s">
        <v>218</v>
      </c>
      <c r="E5096" t="s">
        <v>50</v>
      </c>
      <c r="F5096" s="1">
        <v>43009</v>
      </c>
      <c r="G5096" s="1">
        <v>43011</v>
      </c>
      <c r="H5096">
        <v>1076</v>
      </c>
      <c r="I5096" t="str">
        <f>VLOOKUP(pipeline!D5096,account,2,FALSE)</f>
        <v>technolgy</v>
      </c>
      <c r="J5096">
        <f t="shared" si="3687"/>
        <v>1992</v>
      </c>
      <c r="K5096">
        <f t="shared" si="3688"/>
        <v>1712.68</v>
      </c>
      <c r="L5096">
        <f t="shared" si="3689"/>
        <v>3194</v>
      </c>
      <c r="M5096" t="str">
        <f t="shared" si="3690"/>
        <v>United States</v>
      </c>
      <c r="N5096" t="str">
        <f t="shared" si="3691"/>
        <v>Acme Corporation</v>
      </c>
      <c r="O5096" t="str">
        <f t="shared" si="3692"/>
        <v>GTX</v>
      </c>
      <c r="P5096">
        <f t="shared" si="3693"/>
        <v>1096</v>
      </c>
      <c r="Q5096" t="str">
        <f t="shared" si="3694"/>
        <v>Cara Losch</v>
      </c>
      <c r="R5096" t="str">
        <f t="shared" si="3695"/>
        <v>East</v>
      </c>
    </row>
    <row r="5097" spans="1:18">
      <c r="A5097" t="s">
        <v>5261</v>
      </c>
      <c r="B5097" t="s">
        <v>7</v>
      </c>
      <c r="C5097" t="s">
        <v>59</v>
      </c>
      <c r="D5097" t="s">
        <v>138</v>
      </c>
      <c r="E5097" t="s">
        <v>50</v>
      </c>
      <c r="F5097" s="1">
        <v>43009</v>
      </c>
      <c r="G5097" s="1">
        <v>43087</v>
      </c>
      <c r="H5097">
        <v>5528</v>
      </c>
      <c r="I5097" t="str">
        <f>VLOOKUP(pipeline!D5097,account,2,FALSE)</f>
        <v>marketing</v>
      </c>
      <c r="J5097">
        <f t="shared" si="3687"/>
        <v>1984</v>
      </c>
      <c r="K5097">
        <f t="shared" si="3688"/>
        <v>3027.46</v>
      </c>
      <c r="L5097">
        <f t="shared" si="3689"/>
        <v>9516</v>
      </c>
      <c r="M5097" t="str">
        <f t="shared" si="3690"/>
        <v>Jordan</v>
      </c>
      <c r="N5097">
        <f t="shared" si="3691"/>
        <v>0</v>
      </c>
      <c r="O5097" t="str">
        <f t="shared" si="3692"/>
        <v>GTX</v>
      </c>
      <c r="P5097">
        <f t="shared" si="3693"/>
        <v>5482</v>
      </c>
      <c r="Q5097" t="str">
        <f t="shared" si="3694"/>
        <v>Cara Losch</v>
      </c>
      <c r="R5097" t="str">
        <f t="shared" si="3695"/>
        <v>East</v>
      </c>
    </row>
    <row r="5098" spans="1:18">
      <c r="A5098" t="s">
        <v>5262</v>
      </c>
      <c r="B5098" t="s">
        <v>33</v>
      </c>
      <c r="C5098" t="s">
        <v>58</v>
      </c>
      <c r="D5098" t="s">
        <v>124</v>
      </c>
      <c r="E5098" t="s">
        <v>53</v>
      </c>
      <c r="F5098" s="1">
        <v>43009</v>
      </c>
      <c r="I5098" t="str">
        <f>VLOOKUP(pipeline!D5098,account,2,FALSE)</f>
        <v>entertainment</v>
      </c>
      <c r="J5098">
        <f t="shared" si="3687"/>
        <v>1989</v>
      </c>
      <c r="K5098">
        <f t="shared" si="3688"/>
        <v>3838.39</v>
      </c>
      <c r="L5098">
        <f t="shared" si="3689"/>
        <v>8274</v>
      </c>
      <c r="M5098" t="str">
        <f t="shared" si="3690"/>
        <v>United States</v>
      </c>
      <c r="N5098">
        <f t="shared" si="3691"/>
        <v>0</v>
      </c>
      <c r="O5098" t="str">
        <f t="shared" si="3692"/>
        <v>GTX</v>
      </c>
      <c r="P5098">
        <f t="shared" si="3693"/>
        <v>1096</v>
      </c>
      <c r="Q5098" t="str">
        <f t="shared" si="3694"/>
        <v>Rocco Neubert</v>
      </c>
      <c r="R5098" t="str">
        <f t="shared" si="3695"/>
        <v>East</v>
      </c>
    </row>
    <row r="5099" spans="1:18">
      <c r="A5099" t="s">
        <v>5263</v>
      </c>
      <c r="B5099" t="s">
        <v>33</v>
      </c>
      <c r="C5099" t="s">
        <v>58</v>
      </c>
      <c r="D5099" t="s">
        <v>248</v>
      </c>
      <c r="E5099" t="s">
        <v>52</v>
      </c>
      <c r="F5099" s="1">
        <v>43009</v>
      </c>
      <c r="G5099" s="1">
        <v>43018</v>
      </c>
      <c r="H5099">
        <v>0</v>
      </c>
      <c r="I5099" t="str">
        <f>VLOOKUP(pipeline!D5099,account,2,FALSE)</f>
        <v>telecommunications</v>
      </c>
      <c r="J5099">
        <f t="shared" si="3687"/>
        <v>1994</v>
      </c>
      <c r="K5099">
        <f t="shared" si="3688"/>
        <v>6395.05</v>
      </c>
      <c r="L5099">
        <f t="shared" si="3689"/>
        <v>20275</v>
      </c>
      <c r="M5099" t="str">
        <f t="shared" si="3690"/>
        <v>United States</v>
      </c>
      <c r="N5099">
        <f t="shared" si="3691"/>
        <v>0</v>
      </c>
      <c r="O5099" t="str">
        <f t="shared" si="3692"/>
        <v>GTX</v>
      </c>
      <c r="P5099">
        <f t="shared" si="3693"/>
        <v>1096</v>
      </c>
      <c r="Q5099" t="str">
        <f t="shared" si="3694"/>
        <v>Rocco Neubert</v>
      </c>
      <c r="R5099" t="str">
        <f t="shared" si="3695"/>
        <v>East</v>
      </c>
    </row>
    <row r="5100" spans="1:18">
      <c r="A5100" t="s">
        <v>5264</v>
      </c>
      <c r="B5100" t="s">
        <v>34</v>
      </c>
      <c r="C5100" t="s">
        <v>55</v>
      </c>
      <c r="D5100" t="s">
        <v>191</v>
      </c>
      <c r="E5100" t="s">
        <v>52</v>
      </c>
      <c r="F5100" s="1">
        <v>43009</v>
      </c>
      <c r="G5100" s="1">
        <v>43015</v>
      </c>
      <c r="H5100">
        <v>0</v>
      </c>
      <c r="I5100" t="str">
        <f>VLOOKUP(pipeline!D5100,account,2,FALSE)</f>
        <v>retail</v>
      </c>
      <c r="J5100">
        <f t="shared" si="3687"/>
        <v>2004</v>
      </c>
      <c r="K5100">
        <f t="shared" si="3688"/>
        <v>702.72</v>
      </c>
      <c r="L5100">
        <f t="shared" si="3689"/>
        <v>1831</v>
      </c>
      <c r="M5100" t="str">
        <f t="shared" si="3690"/>
        <v>United States</v>
      </c>
      <c r="N5100">
        <f t="shared" si="3691"/>
        <v>0</v>
      </c>
      <c r="O5100" t="str">
        <f t="shared" si="3692"/>
        <v>GTX</v>
      </c>
      <c r="P5100">
        <f t="shared" ref="P5100:P5109" si="3696">VLOOKUP(C5100,products,3,FALSE)</f>
        <v>550</v>
      </c>
      <c r="Q5100" t="str">
        <f t="shared" ref="Q5100:Q5109" si="3697">VLOOKUP(B5100,sales,2,FALSE)</f>
        <v>Rocco Neubert</v>
      </c>
      <c r="R5100" t="str">
        <f t="shared" ref="R5100:R5109" si="3698">VLOOKUP(B5100,sales,3,FALSE)</f>
        <v>East</v>
      </c>
    </row>
    <row r="5101" spans="1:18">
      <c r="A5101" t="s">
        <v>5265</v>
      </c>
      <c r="B5101" t="s">
        <v>34</v>
      </c>
      <c r="C5101" t="s">
        <v>59</v>
      </c>
      <c r="D5101" t="s">
        <v>627</v>
      </c>
      <c r="E5101" t="s">
        <v>50</v>
      </c>
      <c r="F5101" s="1">
        <v>43009</v>
      </c>
      <c r="G5101" s="1">
        <v>43099</v>
      </c>
      <c r="H5101">
        <v>5270</v>
      </c>
      <c r="I5101" t="str">
        <f>VLOOKUP(pipeline!D5101,account,2,FALSE)</f>
        <v>technolgy</v>
      </c>
      <c r="J5101">
        <f t="shared" si="3687"/>
        <v>1993</v>
      </c>
      <c r="K5101">
        <f t="shared" si="3688"/>
        <v>1242.32</v>
      </c>
      <c r="L5101">
        <f t="shared" si="3689"/>
        <v>3027</v>
      </c>
      <c r="M5101" t="str">
        <f t="shared" si="3690"/>
        <v>United States</v>
      </c>
      <c r="N5101" t="str">
        <f t="shared" si="3691"/>
        <v>Acme Corporation</v>
      </c>
      <c r="O5101" t="str">
        <f t="shared" si="3692"/>
        <v>GTX</v>
      </c>
      <c r="P5101">
        <f t="shared" si="3696"/>
        <v>5482</v>
      </c>
      <c r="Q5101" t="str">
        <f t="shared" si="3697"/>
        <v>Rocco Neubert</v>
      </c>
      <c r="R5101" t="str">
        <f t="shared" si="3698"/>
        <v>East</v>
      </c>
    </row>
    <row r="5102" spans="1:18">
      <c r="A5102" t="s">
        <v>5266</v>
      </c>
      <c r="B5102" t="s">
        <v>8</v>
      </c>
      <c r="C5102" t="s">
        <v>59</v>
      </c>
      <c r="D5102" t="s">
        <v>318</v>
      </c>
      <c r="E5102" t="s">
        <v>52</v>
      </c>
      <c r="F5102" s="1">
        <v>43009</v>
      </c>
      <c r="G5102" s="1">
        <v>43056</v>
      </c>
      <c r="H5102">
        <v>0</v>
      </c>
      <c r="I5102" t="str">
        <f>VLOOKUP(pipeline!D5102,account,2,FALSE)</f>
        <v>retail</v>
      </c>
      <c r="J5102">
        <f t="shared" si="3687"/>
        <v>2000</v>
      </c>
      <c r="K5102">
        <f t="shared" si="3688"/>
        <v>167.89</v>
      </c>
      <c r="L5102">
        <f t="shared" si="3689"/>
        <v>493</v>
      </c>
      <c r="M5102" t="str">
        <f t="shared" si="3690"/>
        <v>Romania</v>
      </c>
      <c r="N5102">
        <f t="shared" si="3691"/>
        <v>0</v>
      </c>
      <c r="O5102" t="str">
        <f t="shared" si="3692"/>
        <v>GTX</v>
      </c>
      <c r="P5102">
        <f t="shared" si="3696"/>
        <v>5482</v>
      </c>
      <c r="Q5102" t="str">
        <f t="shared" si="3697"/>
        <v>Cara Losch</v>
      </c>
      <c r="R5102" t="str">
        <f t="shared" si="3698"/>
        <v>East</v>
      </c>
    </row>
    <row r="5103" spans="1:18">
      <c r="A5103" t="s">
        <v>5267</v>
      </c>
      <c r="B5103" t="s">
        <v>14</v>
      </c>
      <c r="C5103" t="s">
        <v>58</v>
      </c>
      <c r="D5103" t="s">
        <v>266</v>
      </c>
      <c r="E5103" t="s">
        <v>52</v>
      </c>
      <c r="F5103" s="1">
        <v>43009</v>
      </c>
      <c r="G5103" s="1">
        <v>43016</v>
      </c>
      <c r="H5103">
        <v>0</v>
      </c>
      <c r="I5103" t="str">
        <f>VLOOKUP(pipeline!D5103,account,2,FALSE)</f>
        <v>finance</v>
      </c>
      <c r="J5103">
        <f t="shared" si="3687"/>
        <v>1993</v>
      </c>
      <c r="K5103">
        <f t="shared" si="3688"/>
        <v>7537.24</v>
      </c>
      <c r="L5103">
        <f t="shared" si="3689"/>
        <v>20293</v>
      </c>
      <c r="M5103" t="str">
        <f t="shared" si="3690"/>
        <v>United States</v>
      </c>
      <c r="N5103">
        <f t="shared" si="3691"/>
        <v>0</v>
      </c>
      <c r="O5103" t="str">
        <f t="shared" si="3692"/>
        <v>GTX</v>
      </c>
      <c r="P5103">
        <f t="shared" si="3696"/>
        <v>1096</v>
      </c>
      <c r="Q5103" t="str">
        <f t="shared" si="3697"/>
        <v>Celia Rouche</v>
      </c>
      <c r="R5103" t="str">
        <f t="shared" si="3698"/>
        <v>West</v>
      </c>
    </row>
    <row r="5104" spans="1:18">
      <c r="A5104" t="s">
        <v>5268</v>
      </c>
      <c r="B5104" t="s">
        <v>14</v>
      </c>
      <c r="C5104" t="s">
        <v>57</v>
      </c>
      <c r="D5104" t="s">
        <v>93</v>
      </c>
      <c r="E5104" t="s">
        <v>50</v>
      </c>
      <c r="F5104" s="1">
        <v>43009</v>
      </c>
      <c r="G5104" s="1">
        <v>43013</v>
      </c>
      <c r="H5104">
        <v>3169</v>
      </c>
      <c r="I5104" t="str">
        <f>VLOOKUP(pipeline!D5104,account,2,FALSE)</f>
        <v>entertainment</v>
      </c>
      <c r="J5104">
        <f t="shared" si="3687"/>
        <v>1993</v>
      </c>
      <c r="K5104">
        <f t="shared" si="3688"/>
        <v>4269.9</v>
      </c>
      <c r="L5104">
        <f t="shared" si="3689"/>
        <v>6472</v>
      </c>
      <c r="M5104" t="str">
        <f t="shared" si="3690"/>
        <v>United States</v>
      </c>
      <c r="N5104" t="str">
        <f t="shared" si="3691"/>
        <v>Massive Dynamic</v>
      </c>
      <c r="O5104" t="str">
        <f t="shared" si="3692"/>
        <v>MG</v>
      </c>
      <c r="P5104">
        <f t="shared" si="3696"/>
        <v>3393</v>
      </c>
      <c r="Q5104" t="str">
        <f t="shared" si="3697"/>
        <v>Celia Rouche</v>
      </c>
      <c r="R5104" t="str">
        <f t="shared" si="3698"/>
        <v>West</v>
      </c>
    </row>
    <row r="5105" spans="1:18">
      <c r="A5105" t="s">
        <v>5269</v>
      </c>
      <c r="B5105" t="s">
        <v>27</v>
      </c>
      <c r="C5105" t="s">
        <v>55</v>
      </c>
      <c r="D5105" t="s">
        <v>108</v>
      </c>
      <c r="E5105" t="s">
        <v>50</v>
      </c>
      <c r="F5105" s="1">
        <v>43009</v>
      </c>
      <c r="G5105" s="1">
        <v>43063</v>
      </c>
      <c r="H5105">
        <v>571</v>
      </c>
      <c r="I5105" t="str">
        <f>VLOOKUP(pipeline!D5105,account,2,FALSE)</f>
        <v>telecommunications</v>
      </c>
      <c r="J5105">
        <f t="shared" si="3687"/>
        <v>1988</v>
      </c>
      <c r="K5105">
        <f t="shared" si="3688"/>
        <v>5266.09</v>
      </c>
      <c r="L5105">
        <f t="shared" si="3689"/>
        <v>8595</v>
      </c>
      <c r="M5105" t="str">
        <f t="shared" si="3690"/>
        <v>United States</v>
      </c>
      <c r="N5105" t="str">
        <f t="shared" si="3691"/>
        <v>Sonron</v>
      </c>
      <c r="O5105" t="str">
        <f t="shared" si="3692"/>
        <v>GTX</v>
      </c>
      <c r="P5105">
        <f t="shared" si="3696"/>
        <v>550</v>
      </c>
      <c r="Q5105" t="str">
        <f t="shared" si="3697"/>
        <v>Melvin Marxen</v>
      </c>
      <c r="R5105" t="str">
        <f t="shared" si="3698"/>
        <v>Central</v>
      </c>
    </row>
    <row r="5106" spans="1:18">
      <c r="A5106" t="s">
        <v>5270</v>
      </c>
      <c r="B5106" t="s">
        <v>38</v>
      </c>
      <c r="C5106" t="s">
        <v>55</v>
      </c>
      <c r="D5106" t="s">
        <v>167</v>
      </c>
      <c r="E5106" t="s">
        <v>52</v>
      </c>
      <c r="F5106" s="1">
        <v>43009</v>
      </c>
      <c r="G5106" s="1">
        <v>43072</v>
      </c>
      <c r="H5106">
        <v>0</v>
      </c>
      <c r="I5106" t="str">
        <f>VLOOKUP(pipeline!D5106,account,2,FALSE)</f>
        <v>marketing</v>
      </c>
      <c r="J5106">
        <f t="shared" si="3687"/>
        <v>2000</v>
      </c>
      <c r="K5106">
        <f t="shared" si="3688"/>
        <v>2952.73</v>
      </c>
      <c r="L5106">
        <f t="shared" si="3689"/>
        <v>5107</v>
      </c>
      <c r="M5106" t="str">
        <f t="shared" si="3690"/>
        <v>United States</v>
      </c>
      <c r="N5106">
        <f t="shared" si="3691"/>
        <v>0</v>
      </c>
      <c r="O5106" t="str">
        <f t="shared" si="3692"/>
        <v>GTX</v>
      </c>
      <c r="P5106">
        <f t="shared" si="3696"/>
        <v>550</v>
      </c>
      <c r="Q5106" t="str">
        <f t="shared" si="3697"/>
        <v>Summer Sewald</v>
      </c>
      <c r="R5106" t="str">
        <f t="shared" si="3698"/>
        <v>West</v>
      </c>
    </row>
    <row r="5107" spans="1:18">
      <c r="A5107" t="s">
        <v>5271</v>
      </c>
      <c r="B5107" t="s">
        <v>38</v>
      </c>
      <c r="C5107" t="s">
        <v>59</v>
      </c>
      <c r="D5107" t="s">
        <v>134</v>
      </c>
      <c r="E5107" t="s">
        <v>50</v>
      </c>
      <c r="F5107" s="1">
        <v>43009</v>
      </c>
      <c r="G5107" s="1">
        <v>43021</v>
      </c>
      <c r="H5107">
        <v>6304</v>
      </c>
      <c r="I5107" t="str">
        <f>VLOOKUP(pipeline!D5107,account,2,FALSE)</f>
        <v>services</v>
      </c>
      <c r="J5107">
        <f t="shared" si="3687"/>
        <v>2003</v>
      </c>
      <c r="K5107">
        <f t="shared" si="3688"/>
        <v>692.19</v>
      </c>
      <c r="L5107">
        <f t="shared" si="3689"/>
        <v>1922</v>
      </c>
      <c r="M5107" t="str">
        <f t="shared" si="3690"/>
        <v>United States</v>
      </c>
      <c r="N5107">
        <f t="shared" si="3691"/>
        <v>0</v>
      </c>
      <c r="O5107" t="str">
        <f t="shared" si="3692"/>
        <v>GTX</v>
      </c>
      <c r="P5107">
        <f t="shared" si="3696"/>
        <v>5482</v>
      </c>
      <c r="Q5107" t="str">
        <f t="shared" si="3697"/>
        <v>Summer Sewald</v>
      </c>
      <c r="R5107" t="str">
        <f t="shared" si="3698"/>
        <v>West</v>
      </c>
    </row>
    <row r="5108" spans="1:18">
      <c r="A5108" t="s">
        <v>5272</v>
      </c>
      <c r="B5108" t="s">
        <v>15</v>
      </c>
      <c r="C5108" t="s">
        <v>56</v>
      </c>
      <c r="D5108" t="s">
        <v>132</v>
      </c>
      <c r="E5108" t="s">
        <v>53</v>
      </c>
      <c r="F5108" s="1">
        <v>43009</v>
      </c>
      <c r="I5108" t="str">
        <f>VLOOKUP(pipeline!D5108,account,2,FALSE)</f>
        <v>technolgy</v>
      </c>
      <c r="J5108">
        <f t="shared" si="3687"/>
        <v>1996</v>
      </c>
      <c r="K5108">
        <f t="shared" si="3688"/>
        <v>1100.04</v>
      </c>
      <c r="L5108">
        <f t="shared" si="3689"/>
        <v>2822</v>
      </c>
      <c r="M5108" t="str">
        <f t="shared" si="3690"/>
        <v>United States</v>
      </c>
      <c r="N5108">
        <f t="shared" si="3691"/>
        <v>0</v>
      </c>
      <c r="O5108" t="str">
        <f t="shared" si="3692"/>
        <v>MG</v>
      </c>
      <c r="P5108">
        <f t="shared" si="3696"/>
        <v>55</v>
      </c>
      <c r="Q5108" t="str">
        <f t="shared" si="3697"/>
        <v>Celia Rouche</v>
      </c>
      <c r="R5108" t="str">
        <f t="shared" si="3698"/>
        <v>West</v>
      </c>
    </row>
    <row r="5109" spans="1:18">
      <c r="A5109" t="s">
        <v>5273</v>
      </c>
      <c r="B5109" t="s">
        <v>15</v>
      </c>
      <c r="C5109" t="s">
        <v>55</v>
      </c>
      <c r="D5109" t="s">
        <v>93</v>
      </c>
      <c r="E5109" t="s">
        <v>52</v>
      </c>
      <c r="F5109" s="1">
        <v>43009</v>
      </c>
      <c r="G5109" s="1">
        <v>43010</v>
      </c>
      <c r="H5109">
        <v>0</v>
      </c>
      <c r="I5109" t="str">
        <f>VLOOKUP(pipeline!D5109,account,2,FALSE)</f>
        <v>entertainment</v>
      </c>
      <c r="J5109">
        <f t="shared" si="3687"/>
        <v>1993</v>
      </c>
      <c r="K5109">
        <f t="shared" si="3688"/>
        <v>4269.9</v>
      </c>
      <c r="L5109">
        <f t="shared" si="3689"/>
        <v>6472</v>
      </c>
      <c r="M5109" t="str">
        <f t="shared" si="3690"/>
        <v>United States</v>
      </c>
      <c r="N5109" t="str">
        <f t="shared" si="3691"/>
        <v>Massive Dynamic</v>
      </c>
      <c r="O5109" t="str">
        <f t="shared" si="3692"/>
        <v>GTX</v>
      </c>
      <c r="P5109">
        <f t="shared" si="3696"/>
        <v>550</v>
      </c>
      <c r="Q5109" t="str">
        <f t="shared" si="3697"/>
        <v>Celia Rouche</v>
      </c>
      <c r="R5109" t="str">
        <f t="shared" si="3698"/>
        <v>West</v>
      </c>
    </row>
    <row r="5110" spans="1:18">
      <c r="A5110" t="s">
        <v>5274</v>
      </c>
      <c r="B5110" t="s">
        <v>28</v>
      </c>
      <c r="C5110" t="s">
        <v>55</v>
      </c>
      <c r="D5110" t="s">
        <v>198</v>
      </c>
      <c r="E5110" t="s">
        <v>52</v>
      </c>
      <c r="F5110" s="1">
        <v>43009</v>
      </c>
      <c r="G5110" s="1">
        <v>43020</v>
      </c>
      <c r="H5110">
        <v>0</v>
      </c>
      <c r="I5110" t="str">
        <f>VLOOKUP(pipeline!D5110,account,2,FALSE)</f>
        <v>employment</v>
      </c>
      <c r="J5110">
        <f t="shared" si="3687"/>
        <v>1997</v>
      </c>
      <c r="K5110">
        <f t="shared" si="3688"/>
        <v>291.27</v>
      </c>
      <c r="L5110">
        <f t="shared" si="3689"/>
        <v>586</v>
      </c>
      <c r="M5110" t="str">
        <f t="shared" si="3690"/>
        <v>United States</v>
      </c>
      <c r="N5110">
        <f t="shared" si="3691"/>
        <v>0</v>
      </c>
      <c r="O5110" t="str">
        <f t="shared" si="3692"/>
        <v>GTX</v>
      </c>
      <c r="P5110">
        <f>VLOOKUP(C5110,products,3,FALSE)</f>
        <v>550</v>
      </c>
      <c r="Q5110" t="str">
        <f>VLOOKUP(B5110,sales,2,FALSE)</f>
        <v>Melvin Marxen</v>
      </c>
      <c r="R5110" t="str">
        <f>VLOOKUP(B5110,sales,3,FALSE)</f>
        <v>Central</v>
      </c>
    </row>
    <row r="5111" spans="1:18">
      <c r="A5111" t="s">
        <v>5275</v>
      </c>
      <c r="B5111" t="s">
        <v>35</v>
      </c>
      <c r="C5111" t="s">
        <v>56</v>
      </c>
      <c r="D5111" t="s">
        <v>627</v>
      </c>
      <c r="E5111" t="s">
        <v>50</v>
      </c>
      <c r="F5111" s="1">
        <v>43009</v>
      </c>
      <c r="G5111" s="1">
        <v>43087</v>
      </c>
      <c r="H5111">
        <v>62</v>
      </c>
      <c r="I5111" t="str">
        <f>VLOOKUP(pipeline!D5111,account,2,FALSE)</f>
        <v>technolgy</v>
      </c>
      <c r="J5111">
        <f t="shared" si="3687"/>
        <v>1993</v>
      </c>
      <c r="K5111">
        <f t="shared" si="3688"/>
        <v>1242.32</v>
      </c>
      <c r="L5111">
        <f t="shared" si="3689"/>
        <v>3027</v>
      </c>
      <c r="M5111" t="str">
        <f t="shared" si="3690"/>
        <v>United States</v>
      </c>
      <c r="N5111" t="str">
        <f t="shared" si="3691"/>
        <v>Acme Corporation</v>
      </c>
      <c r="O5111" t="str">
        <f t="shared" si="3692"/>
        <v>MG</v>
      </c>
      <c r="P5111">
        <f>VLOOKUP(C5111,products,3,FALSE)</f>
        <v>55</v>
      </c>
      <c r="Q5111" t="str">
        <f>VLOOKUP(B5111,sales,2,FALSE)</f>
        <v>Rocco Neubert</v>
      </c>
      <c r="R5111" t="str">
        <f>VLOOKUP(B5111,sales,3,FALSE)</f>
        <v>East</v>
      </c>
    </row>
    <row r="5112" spans="1:18">
      <c r="A5112" t="s">
        <v>5276</v>
      </c>
      <c r="B5112" t="s">
        <v>16</v>
      </c>
      <c r="C5112" t="s">
        <v>56</v>
      </c>
      <c r="D5112" t="s">
        <v>91</v>
      </c>
      <c r="E5112" t="s">
        <v>50</v>
      </c>
      <c r="F5112" s="1">
        <v>43009</v>
      </c>
      <c r="G5112" s="1">
        <v>43016</v>
      </c>
      <c r="H5112">
        <v>51</v>
      </c>
      <c r="I5112" t="str">
        <f>VLOOKUP(pipeline!D5112,account,2,FALSE)</f>
        <v>retail</v>
      </c>
      <c r="J5112">
        <f t="shared" si="3687"/>
        <v>1989</v>
      </c>
      <c r="K5112">
        <f t="shared" si="3688"/>
        <v>1388.67</v>
      </c>
      <c r="L5112">
        <f t="shared" si="3689"/>
        <v>3583</v>
      </c>
      <c r="M5112" t="str">
        <f t="shared" si="3690"/>
        <v>United States</v>
      </c>
      <c r="N5112">
        <f t="shared" si="3691"/>
        <v>0</v>
      </c>
      <c r="O5112" t="str">
        <f t="shared" si="3692"/>
        <v>MG</v>
      </c>
      <c r="P5112">
        <f>VLOOKUP(C5112,products,3,FALSE)</f>
        <v>55</v>
      </c>
      <c r="Q5112" t="str">
        <f>VLOOKUP(B5112,sales,2,FALSE)</f>
        <v>Celia Rouche</v>
      </c>
      <c r="R5112" t="str">
        <f>VLOOKUP(B5112,sales,3,FALSE)</f>
        <v>West</v>
      </c>
    </row>
    <row r="5113" spans="1:18">
      <c r="A5113" t="s">
        <v>5277</v>
      </c>
      <c r="B5113" t="s">
        <v>17</v>
      </c>
      <c r="C5113" t="s">
        <v>55</v>
      </c>
      <c r="D5113" t="s">
        <v>151</v>
      </c>
      <c r="E5113" t="s">
        <v>50</v>
      </c>
      <c r="F5113" s="1">
        <v>43009</v>
      </c>
      <c r="G5113" s="1">
        <v>43087</v>
      </c>
      <c r="H5113">
        <v>544</v>
      </c>
      <c r="I5113" t="str">
        <f>VLOOKUP(pipeline!D5113,account,2,FALSE)</f>
        <v>finance</v>
      </c>
      <c r="J5113">
        <f t="shared" si="3687"/>
        <v>2008</v>
      </c>
      <c r="K5113">
        <f t="shared" si="3688"/>
        <v>52.5</v>
      </c>
      <c r="L5113">
        <f t="shared" si="3689"/>
        <v>165</v>
      </c>
      <c r="M5113" t="str">
        <f t="shared" si="3690"/>
        <v>United States</v>
      </c>
      <c r="N5113">
        <f t="shared" si="3691"/>
        <v>0</v>
      </c>
      <c r="O5113" t="str">
        <f t="shared" si="3692"/>
        <v>GTX</v>
      </c>
      <c r="P5113">
        <f>VLOOKUP(C5113,products,3,FALSE)</f>
        <v>550</v>
      </c>
      <c r="Q5113" t="str">
        <f>VLOOKUP(B5113,sales,2,FALSE)</f>
        <v>Celia Rouche</v>
      </c>
      <c r="R5113" t="str">
        <f>VLOOKUP(B5113,sales,3,FALSE)</f>
        <v>West</v>
      </c>
    </row>
    <row r="5114" spans="1:18">
      <c r="A5114" t="s">
        <v>5278</v>
      </c>
      <c r="B5114" t="s">
        <v>17</v>
      </c>
      <c r="C5114" t="s">
        <v>57</v>
      </c>
      <c r="D5114" t="s">
        <v>167</v>
      </c>
      <c r="E5114" t="s">
        <v>50</v>
      </c>
      <c r="F5114" s="1">
        <v>43009</v>
      </c>
      <c r="G5114" s="1">
        <v>43085</v>
      </c>
      <c r="H5114">
        <v>2941</v>
      </c>
      <c r="I5114" t="str">
        <f>VLOOKUP(pipeline!D5114,account,2,FALSE)</f>
        <v>marketing</v>
      </c>
      <c r="J5114">
        <f t="shared" si="3687"/>
        <v>2000</v>
      </c>
      <c r="K5114">
        <f t="shared" si="3688"/>
        <v>2952.73</v>
      </c>
      <c r="L5114">
        <f t="shared" si="3689"/>
        <v>5107</v>
      </c>
      <c r="M5114" t="str">
        <f t="shared" si="3690"/>
        <v>United States</v>
      </c>
      <c r="N5114">
        <f t="shared" si="3691"/>
        <v>0</v>
      </c>
      <c r="O5114" t="str">
        <f t="shared" si="3692"/>
        <v>MG</v>
      </c>
      <c r="P5114">
        <f>VLOOKUP(C5114,products,3,FALSE)</f>
        <v>3393</v>
      </c>
      <c r="Q5114" t="str">
        <f>VLOOKUP(B5114,sales,2,FALSE)</f>
        <v>Celia Rouche</v>
      </c>
      <c r="R5114" t="str">
        <f>VLOOKUP(B5114,sales,3,FALSE)</f>
        <v>West</v>
      </c>
    </row>
    <row r="5115" spans="1:18">
      <c r="A5115" t="s">
        <v>5279</v>
      </c>
      <c r="B5115" t="s">
        <v>11</v>
      </c>
      <c r="C5115" t="s">
        <v>57</v>
      </c>
      <c r="D5115" t="s">
        <v>121</v>
      </c>
      <c r="E5115" t="s">
        <v>52</v>
      </c>
      <c r="F5115" s="1">
        <v>43009</v>
      </c>
      <c r="G5115" s="1">
        <v>43082</v>
      </c>
      <c r="H5115">
        <v>0</v>
      </c>
      <c r="I5115" t="str">
        <f>VLOOKUP(pipeline!D5115,account,2,FALSE)</f>
        <v>retail</v>
      </c>
      <c r="J5115">
        <f t="shared" ref="J5115:J5143" si="3699">VLOOKUP(D5115,account,3,FALSE)</f>
        <v>1995</v>
      </c>
      <c r="K5115">
        <f t="shared" ref="K5115:K5143" si="3700">VLOOKUP(D5115,account,4,FALSE)</f>
        <v>5158.71</v>
      </c>
      <c r="L5115">
        <f t="shared" ref="L5115:L5143" si="3701">VLOOKUP(D5115,account,5,FALSE)</f>
        <v>17479</v>
      </c>
      <c r="M5115" t="str">
        <f t="shared" ref="M5115:M5143" si="3702">VLOOKUP(D5115,account,6,FALSE)</f>
        <v>Japan</v>
      </c>
      <c r="N5115">
        <f t="shared" ref="N5115:N5143" si="3703">VLOOKUP(D5115,accounts,7,FALSE)</f>
        <v>0</v>
      </c>
      <c r="O5115" t="str">
        <f t="shared" ref="O5115:O5143" si="3704">VLOOKUP(C5115,products,2,FALSE)</f>
        <v>MG</v>
      </c>
      <c r="P5115">
        <f t="shared" ref="P5115:P5126" si="3705">VLOOKUP(C5115,products,3,FALSE)</f>
        <v>3393</v>
      </c>
      <c r="Q5115" t="str">
        <f t="shared" ref="Q5115:Q5126" si="3706">VLOOKUP(B5115,sales,2,FALSE)</f>
        <v>Cara Losch</v>
      </c>
      <c r="R5115" t="str">
        <f t="shared" ref="R5115:R5126" si="3707">VLOOKUP(B5115,sales,3,FALSE)</f>
        <v>East</v>
      </c>
    </row>
    <row r="5116" spans="1:18">
      <c r="A5116" t="s">
        <v>5280</v>
      </c>
      <c r="B5116" t="s">
        <v>11</v>
      </c>
      <c r="C5116" t="s">
        <v>56</v>
      </c>
      <c r="D5116" t="s">
        <v>226</v>
      </c>
      <c r="E5116" t="s">
        <v>50</v>
      </c>
      <c r="F5116" s="1">
        <v>43009</v>
      </c>
      <c r="G5116" s="1">
        <v>43019</v>
      </c>
      <c r="H5116">
        <v>44</v>
      </c>
      <c r="I5116" t="str">
        <f>VLOOKUP(pipeline!D5116,account,2,FALSE)</f>
        <v>medical</v>
      </c>
      <c r="J5116">
        <f t="shared" si="3699"/>
        <v>2017</v>
      </c>
      <c r="K5116">
        <f t="shared" si="3700"/>
        <v>4.54</v>
      </c>
      <c r="L5116">
        <f t="shared" si="3701"/>
        <v>9</v>
      </c>
      <c r="M5116" t="str">
        <f t="shared" si="3702"/>
        <v>United States</v>
      </c>
      <c r="N5116">
        <f t="shared" si="3703"/>
        <v>0</v>
      </c>
      <c r="O5116" t="str">
        <f t="shared" si="3704"/>
        <v>MG</v>
      </c>
      <c r="P5116">
        <f t="shared" si="3705"/>
        <v>55</v>
      </c>
      <c r="Q5116" t="str">
        <f t="shared" si="3706"/>
        <v>Cara Losch</v>
      </c>
      <c r="R5116" t="str">
        <f t="shared" si="3707"/>
        <v>East</v>
      </c>
    </row>
    <row r="5117" spans="1:18">
      <c r="A5117" t="s">
        <v>5281</v>
      </c>
      <c r="B5117" t="s">
        <v>41</v>
      </c>
      <c r="C5117" t="s">
        <v>59</v>
      </c>
      <c r="D5117" t="s">
        <v>231</v>
      </c>
      <c r="E5117" t="s">
        <v>50</v>
      </c>
      <c r="F5117" s="1">
        <v>43009</v>
      </c>
      <c r="G5117" s="1">
        <v>43092</v>
      </c>
      <c r="H5117">
        <v>4910</v>
      </c>
      <c r="I5117" t="str">
        <f>VLOOKUP(pipeline!D5117,account,2,FALSE)</f>
        <v>technolgy</v>
      </c>
      <c r="J5117">
        <f t="shared" si="3699"/>
        <v>2010</v>
      </c>
      <c r="K5117">
        <f t="shared" si="3700"/>
        <v>587.72</v>
      </c>
      <c r="L5117">
        <f t="shared" si="3701"/>
        <v>1501</v>
      </c>
      <c r="M5117" t="str">
        <f t="shared" si="3702"/>
        <v>United States</v>
      </c>
      <c r="N5117">
        <f t="shared" si="3703"/>
        <v>0</v>
      </c>
      <c r="O5117" t="str">
        <f t="shared" si="3704"/>
        <v>GTX</v>
      </c>
      <c r="P5117">
        <f t="shared" si="3705"/>
        <v>5482</v>
      </c>
      <c r="Q5117" t="str">
        <f t="shared" si="3706"/>
        <v>Summer Sewald</v>
      </c>
      <c r="R5117" t="str">
        <f t="shared" si="3707"/>
        <v>West</v>
      </c>
    </row>
    <row r="5118" spans="1:18">
      <c r="A5118" t="s">
        <v>5282</v>
      </c>
      <c r="B5118" t="s">
        <v>19</v>
      </c>
      <c r="C5118" t="s">
        <v>59</v>
      </c>
      <c r="D5118" t="s">
        <v>117</v>
      </c>
      <c r="E5118" t="s">
        <v>52</v>
      </c>
      <c r="F5118" s="1">
        <v>43010</v>
      </c>
      <c r="G5118" s="1">
        <v>43022</v>
      </c>
      <c r="H5118">
        <v>0</v>
      </c>
      <c r="I5118" t="str">
        <f>VLOOKUP(pipeline!D5118,account,2,FALSE)</f>
        <v>services</v>
      </c>
      <c r="J5118">
        <f t="shared" si="3699"/>
        <v>1997</v>
      </c>
      <c r="K5118">
        <f t="shared" si="3700"/>
        <v>2041.73</v>
      </c>
      <c r="L5118">
        <f t="shared" si="3701"/>
        <v>5276</v>
      </c>
      <c r="M5118" t="str">
        <f t="shared" si="3702"/>
        <v>United States</v>
      </c>
      <c r="N5118">
        <f t="shared" si="3703"/>
        <v>0</v>
      </c>
      <c r="O5118" t="str">
        <f t="shared" si="3704"/>
        <v>GTX</v>
      </c>
      <c r="P5118">
        <f t="shared" si="3705"/>
        <v>5482</v>
      </c>
      <c r="Q5118" t="str">
        <f t="shared" si="3706"/>
        <v>Dustin Brinkmann</v>
      </c>
      <c r="R5118" t="str">
        <f t="shared" si="3707"/>
        <v>Central</v>
      </c>
    </row>
    <row r="5119" spans="1:18">
      <c r="A5119" t="s">
        <v>5283</v>
      </c>
      <c r="B5119" t="s">
        <v>31</v>
      </c>
      <c r="C5119" t="s">
        <v>58</v>
      </c>
      <c r="D5119" t="s">
        <v>210</v>
      </c>
      <c r="E5119" t="s">
        <v>52</v>
      </c>
      <c r="F5119" s="1">
        <v>43010</v>
      </c>
      <c r="G5119" s="1">
        <v>43012</v>
      </c>
      <c r="H5119">
        <v>0</v>
      </c>
      <c r="I5119" t="str">
        <f>VLOOKUP(pipeline!D5119,account,2,FALSE)</f>
        <v>technolgy</v>
      </c>
      <c r="J5119">
        <f t="shared" si="3699"/>
        <v>1980</v>
      </c>
      <c r="K5119">
        <f t="shared" si="3700"/>
        <v>7708.38</v>
      </c>
      <c r="L5119">
        <f t="shared" si="3701"/>
        <v>13756</v>
      </c>
      <c r="M5119" t="str">
        <f t="shared" si="3702"/>
        <v>United States</v>
      </c>
      <c r="N5119">
        <f t="shared" si="3703"/>
        <v>0</v>
      </c>
      <c r="O5119" t="str">
        <f t="shared" si="3704"/>
        <v>GTX</v>
      </c>
      <c r="P5119">
        <f t="shared" si="3705"/>
        <v>1096</v>
      </c>
      <c r="Q5119" t="str">
        <f t="shared" si="3706"/>
        <v>Rocco Neubert</v>
      </c>
      <c r="R5119" t="str">
        <f t="shared" si="3707"/>
        <v>East</v>
      </c>
    </row>
    <row r="5120" spans="1:18">
      <c r="A5120" t="s">
        <v>5284</v>
      </c>
      <c r="B5120" t="s">
        <v>32</v>
      </c>
      <c r="C5120" t="s">
        <v>59</v>
      </c>
      <c r="D5120" t="s">
        <v>180</v>
      </c>
      <c r="E5120" t="s">
        <v>50</v>
      </c>
      <c r="F5120" s="1">
        <v>43010</v>
      </c>
      <c r="G5120" s="1">
        <v>43074</v>
      </c>
      <c r="H5120">
        <v>5469</v>
      </c>
      <c r="I5120" t="str">
        <f>VLOOKUP(pipeline!D5120,account,2,FALSE)</f>
        <v>medical</v>
      </c>
      <c r="J5120">
        <f t="shared" si="3699"/>
        <v>1991</v>
      </c>
      <c r="K5120">
        <f t="shared" si="3700"/>
        <v>326.82</v>
      </c>
      <c r="L5120">
        <f t="shared" si="3701"/>
        <v>1016</v>
      </c>
      <c r="M5120" t="str">
        <f t="shared" si="3702"/>
        <v>United States</v>
      </c>
      <c r="N5120">
        <f t="shared" si="3703"/>
        <v>0</v>
      </c>
      <c r="O5120" t="str">
        <f t="shared" si="3704"/>
        <v>GTX</v>
      </c>
      <c r="P5120">
        <f t="shared" si="3705"/>
        <v>5482</v>
      </c>
      <c r="Q5120" t="str">
        <f t="shared" si="3706"/>
        <v>Rocco Neubert</v>
      </c>
      <c r="R5120" t="str">
        <f t="shared" si="3707"/>
        <v>East</v>
      </c>
    </row>
    <row r="5121" spans="1:18">
      <c r="A5121" t="s">
        <v>5285</v>
      </c>
      <c r="B5121" t="s">
        <v>20</v>
      </c>
      <c r="C5121" t="s">
        <v>57</v>
      </c>
      <c r="D5121" t="s">
        <v>238</v>
      </c>
      <c r="E5121" t="s">
        <v>52</v>
      </c>
      <c r="F5121" s="1">
        <v>43010</v>
      </c>
      <c r="G5121" s="1">
        <v>43011</v>
      </c>
      <c r="H5121">
        <v>0</v>
      </c>
      <c r="I5121" t="str">
        <f>VLOOKUP(pipeline!D5121,account,2,FALSE)</f>
        <v>marketing</v>
      </c>
      <c r="J5121">
        <f t="shared" si="3699"/>
        <v>2012</v>
      </c>
      <c r="K5121">
        <f t="shared" si="3700"/>
        <v>45.39</v>
      </c>
      <c r="L5121">
        <f t="shared" si="3701"/>
        <v>100</v>
      </c>
      <c r="M5121" t="str">
        <f t="shared" si="3702"/>
        <v>United States</v>
      </c>
      <c r="N5121" t="str">
        <f t="shared" si="3703"/>
        <v>Inity</v>
      </c>
      <c r="O5121" t="str">
        <f t="shared" si="3704"/>
        <v>MG</v>
      </c>
      <c r="P5121">
        <f t="shared" si="3705"/>
        <v>3393</v>
      </c>
      <c r="Q5121" t="str">
        <f t="shared" si="3706"/>
        <v>Dustin Brinkmann</v>
      </c>
      <c r="R5121" t="str">
        <f t="shared" si="3707"/>
        <v>Central</v>
      </c>
    </row>
    <row r="5122" spans="1:18">
      <c r="A5122" t="s">
        <v>5286</v>
      </c>
      <c r="B5122" t="s">
        <v>20</v>
      </c>
      <c r="C5122" t="s">
        <v>57</v>
      </c>
      <c r="D5122" t="s">
        <v>108</v>
      </c>
      <c r="E5122" t="s">
        <v>52</v>
      </c>
      <c r="F5122" s="1">
        <v>43010</v>
      </c>
      <c r="G5122" s="1">
        <v>43089</v>
      </c>
      <c r="H5122">
        <v>0</v>
      </c>
      <c r="I5122" t="str">
        <f>VLOOKUP(pipeline!D5122,account,2,FALSE)</f>
        <v>telecommunications</v>
      </c>
      <c r="J5122">
        <f t="shared" si="3699"/>
        <v>1988</v>
      </c>
      <c r="K5122">
        <f t="shared" si="3700"/>
        <v>5266.09</v>
      </c>
      <c r="L5122">
        <f t="shared" si="3701"/>
        <v>8595</v>
      </c>
      <c r="M5122" t="str">
        <f t="shared" si="3702"/>
        <v>United States</v>
      </c>
      <c r="N5122" t="str">
        <f t="shared" si="3703"/>
        <v>Sonron</v>
      </c>
      <c r="O5122" t="str">
        <f t="shared" si="3704"/>
        <v>MG</v>
      </c>
      <c r="P5122">
        <f t="shared" si="3705"/>
        <v>3393</v>
      </c>
      <c r="Q5122" t="str">
        <f t="shared" si="3706"/>
        <v>Dustin Brinkmann</v>
      </c>
      <c r="R5122" t="str">
        <f t="shared" si="3707"/>
        <v>Central</v>
      </c>
    </row>
    <row r="5123" spans="1:18">
      <c r="A5123" t="s">
        <v>5287</v>
      </c>
      <c r="B5123" t="s">
        <v>20</v>
      </c>
      <c r="C5123" t="s">
        <v>55</v>
      </c>
      <c r="D5123" t="s">
        <v>95</v>
      </c>
      <c r="E5123" t="s">
        <v>50</v>
      </c>
      <c r="F5123" s="1">
        <v>43010</v>
      </c>
      <c r="G5123" s="1">
        <v>43076</v>
      </c>
      <c r="H5123">
        <v>568</v>
      </c>
      <c r="I5123" t="str">
        <f>VLOOKUP(pipeline!D5123,account,2,FALSE)</f>
        <v>medical</v>
      </c>
      <c r="J5123">
        <f t="shared" si="3699"/>
        <v>1984</v>
      </c>
      <c r="K5123">
        <f t="shared" si="3700"/>
        <v>441.08</v>
      </c>
      <c r="L5123">
        <f t="shared" si="3701"/>
        <v>1210</v>
      </c>
      <c r="M5123" t="str">
        <f t="shared" si="3702"/>
        <v>United States</v>
      </c>
      <c r="N5123">
        <f t="shared" si="3703"/>
        <v>0</v>
      </c>
      <c r="O5123" t="str">
        <f t="shared" si="3704"/>
        <v>GTX</v>
      </c>
      <c r="P5123">
        <f t="shared" si="3705"/>
        <v>550</v>
      </c>
      <c r="Q5123" t="str">
        <f t="shared" si="3706"/>
        <v>Dustin Brinkmann</v>
      </c>
      <c r="R5123" t="str">
        <f t="shared" si="3707"/>
        <v>Central</v>
      </c>
    </row>
    <row r="5124" spans="1:18">
      <c r="A5124" t="s">
        <v>5288</v>
      </c>
      <c r="B5124" t="s">
        <v>25</v>
      </c>
      <c r="C5124" t="s">
        <v>58</v>
      </c>
      <c r="D5124" t="s">
        <v>82</v>
      </c>
      <c r="E5124" t="s">
        <v>52</v>
      </c>
      <c r="F5124" s="1">
        <v>43010</v>
      </c>
      <c r="G5124" s="1">
        <v>43020</v>
      </c>
      <c r="H5124">
        <v>0</v>
      </c>
      <c r="I5124" t="str">
        <f>VLOOKUP(pipeline!D5124,account,2,FALSE)</f>
        <v>retail</v>
      </c>
      <c r="J5124">
        <f t="shared" si="3699"/>
        <v>2001</v>
      </c>
      <c r="K5124">
        <f t="shared" si="3700"/>
        <v>718.62</v>
      </c>
      <c r="L5124">
        <f t="shared" si="3701"/>
        <v>2448</v>
      </c>
      <c r="M5124" t="str">
        <f t="shared" si="3702"/>
        <v>United States</v>
      </c>
      <c r="N5124">
        <f t="shared" si="3703"/>
        <v>0</v>
      </c>
      <c r="O5124" t="str">
        <f t="shared" si="3704"/>
        <v>GTX</v>
      </c>
      <c r="P5124">
        <f t="shared" si="3705"/>
        <v>1096</v>
      </c>
      <c r="Q5124" t="str">
        <f t="shared" si="3706"/>
        <v>Melvin Marxen</v>
      </c>
      <c r="R5124" t="str">
        <f t="shared" si="3707"/>
        <v>Central</v>
      </c>
    </row>
    <row r="5125" spans="1:18">
      <c r="A5125" t="s">
        <v>5289</v>
      </c>
      <c r="B5125" t="s">
        <v>25</v>
      </c>
      <c r="C5125" t="s">
        <v>57</v>
      </c>
      <c r="D5125" t="s">
        <v>147</v>
      </c>
      <c r="E5125" t="s">
        <v>52</v>
      </c>
      <c r="F5125" s="1">
        <v>43010</v>
      </c>
      <c r="G5125" s="1">
        <v>43017</v>
      </c>
      <c r="H5125">
        <v>0</v>
      </c>
      <c r="I5125" t="str">
        <f>VLOOKUP(pipeline!D5125,account,2,FALSE)</f>
        <v>retail</v>
      </c>
      <c r="J5125">
        <f t="shared" si="3699"/>
        <v>2007</v>
      </c>
      <c r="K5125">
        <f t="shared" si="3700"/>
        <v>894.33</v>
      </c>
      <c r="L5125">
        <f t="shared" si="3701"/>
        <v>1635</v>
      </c>
      <c r="M5125" t="str">
        <f t="shared" si="3702"/>
        <v>Italy</v>
      </c>
      <c r="N5125">
        <f t="shared" si="3703"/>
        <v>0</v>
      </c>
      <c r="O5125" t="str">
        <f t="shared" si="3704"/>
        <v>MG</v>
      </c>
      <c r="P5125">
        <f t="shared" si="3705"/>
        <v>3393</v>
      </c>
      <c r="Q5125" t="str">
        <f t="shared" si="3706"/>
        <v>Melvin Marxen</v>
      </c>
      <c r="R5125" t="str">
        <f t="shared" si="3707"/>
        <v>Central</v>
      </c>
    </row>
    <row r="5126" spans="1:18">
      <c r="A5126" t="s">
        <v>5290</v>
      </c>
      <c r="B5126" t="s">
        <v>25</v>
      </c>
      <c r="C5126" t="s">
        <v>59</v>
      </c>
      <c r="D5126" t="s">
        <v>85</v>
      </c>
      <c r="E5126" t="s">
        <v>50</v>
      </c>
      <c r="F5126" s="1">
        <v>43010</v>
      </c>
      <c r="G5126" s="1">
        <v>43012</v>
      </c>
      <c r="H5126">
        <v>5263</v>
      </c>
      <c r="I5126" t="str">
        <f>VLOOKUP(pipeline!D5126,account,2,FALSE)</f>
        <v>software</v>
      </c>
      <c r="J5126">
        <f t="shared" si="3699"/>
        <v>1998</v>
      </c>
      <c r="K5126">
        <f t="shared" si="3700"/>
        <v>2714.9</v>
      </c>
      <c r="L5126">
        <f t="shared" si="3701"/>
        <v>2641</v>
      </c>
      <c r="M5126" t="str">
        <f t="shared" si="3702"/>
        <v>United States</v>
      </c>
      <c r="N5126" t="str">
        <f t="shared" si="3703"/>
        <v>Acme Corporation</v>
      </c>
      <c r="O5126" t="str">
        <f t="shared" si="3704"/>
        <v>GTX</v>
      </c>
      <c r="P5126">
        <f t="shared" si="3705"/>
        <v>5482</v>
      </c>
      <c r="Q5126" t="str">
        <f t="shared" si="3706"/>
        <v>Melvin Marxen</v>
      </c>
      <c r="R5126" t="str">
        <f t="shared" si="3707"/>
        <v>Central</v>
      </c>
    </row>
    <row r="5127" spans="1:18">
      <c r="A5127" t="s">
        <v>5291</v>
      </c>
      <c r="B5127" t="s">
        <v>27</v>
      </c>
      <c r="C5127" t="s">
        <v>55</v>
      </c>
      <c r="D5127" t="s">
        <v>117</v>
      </c>
      <c r="E5127" t="s">
        <v>52</v>
      </c>
      <c r="F5127" s="1">
        <v>43010</v>
      </c>
      <c r="G5127" s="1">
        <v>43015</v>
      </c>
      <c r="H5127">
        <v>0</v>
      </c>
      <c r="I5127" t="str">
        <f>VLOOKUP(pipeline!D5127,account,2,FALSE)</f>
        <v>services</v>
      </c>
      <c r="J5127">
        <f t="shared" si="3699"/>
        <v>1997</v>
      </c>
      <c r="K5127">
        <f t="shared" si="3700"/>
        <v>2041.73</v>
      </c>
      <c r="L5127">
        <f t="shared" si="3701"/>
        <v>5276</v>
      </c>
      <c r="M5127" t="str">
        <f t="shared" si="3702"/>
        <v>United States</v>
      </c>
      <c r="N5127">
        <f t="shared" si="3703"/>
        <v>0</v>
      </c>
      <c r="O5127" t="str">
        <f t="shared" si="3704"/>
        <v>GTX</v>
      </c>
      <c r="P5127">
        <f>VLOOKUP(C5127,products,3,FALSE)</f>
        <v>550</v>
      </c>
      <c r="Q5127" t="str">
        <f>VLOOKUP(B5127,sales,2,FALSE)</f>
        <v>Melvin Marxen</v>
      </c>
      <c r="R5127" t="str">
        <f>VLOOKUP(B5127,sales,3,FALSE)</f>
        <v>Central</v>
      </c>
    </row>
    <row r="5128" spans="1:18">
      <c r="A5128" t="s">
        <v>5292</v>
      </c>
      <c r="B5128" t="s">
        <v>27</v>
      </c>
      <c r="C5128" t="s">
        <v>58</v>
      </c>
      <c r="D5128" t="s">
        <v>129</v>
      </c>
      <c r="E5128" t="s">
        <v>52</v>
      </c>
      <c r="F5128" s="1">
        <v>43010</v>
      </c>
      <c r="G5128" s="1">
        <v>43086</v>
      </c>
      <c r="H5128">
        <v>0</v>
      </c>
      <c r="I5128" t="str">
        <f>VLOOKUP(pipeline!D5128,account,2,FALSE)</f>
        <v>marketing</v>
      </c>
      <c r="J5128">
        <f t="shared" si="3699"/>
        <v>1995</v>
      </c>
      <c r="K5128">
        <f t="shared" si="3700"/>
        <v>2173.98</v>
      </c>
      <c r="L5128">
        <f t="shared" si="3701"/>
        <v>2928</v>
      </c>
      <c r="M5128" t="str">
        <f t="shared" si="3702"/>
        <v>United States</v>
      </c>
      <c r="N5128" t="str">
        <f t="shared" si="3703"/>
        <v>Inity</v>
      </c>
      <c r="O5128" t="str">
        <f t="shared" si="3704"/>
        <v>GTX</v>
      </c>
      <c r="P5128">
        <f>VLOOKUP(C5128,products,3,FALSE)</f>
        <v>1096</v>
      </c>
      <c r="Q5128" t="str">
        <f>VLOOKUP(B5128,sales,2,FALSE)</f>
        <v>Melvin Marxen</v>
      </c>
      <c r="R5128" t="str">
        <f>VLOOKUP(B5128,sales,3,FALSE)</f>
        <v>Central</v>
      </c>
    </row>
    <row r="5129" spans="1:18">
      <c r="A5129" t="s">
        <v>5293</v>
      </c>
      <c r="B5129" t="s">
        <v>27</v>
      </c>
      <c r="C5129" t="s">
        <v>58</v>
      </c>
      <c r="D5129" t="s">
        <v>208</v>
      </c>
      <c r="E5129" t="s">
        <v>52</v>
      </c>
      <c r="F5129" s="1">
        <v>43010</v>
      </c>
      <c r="G5129" s="1">
        <v>43018</v>
      </c>
      <c r="H5129">
        <v>0</v>
      </c>
      <c r="I5129" t="str">
        <f>VLOOKUP(pipeline!D5129,account,2,FALSE)</f>
        <v>software</v>
      </c>
      <c r="J5129">
        <f t="shared" si="3699"/>
        <v>1982</v>
      </c>
      <c r="K5129">
        <f t="shared" si="3700"/>
        <v>4618</v>
      </c>
      <c r="L5129">
        <f t="shared" si="3701"/>
        <v>10083</v>
      </c>
      <c r="M5129" t="str">
        <f t="shared" si="3702"/>
        <v>United States</v>
      </c>
      <c r="N5129">
        <f t="shared" si="3703"/>
        <v>0</v>
      </c>
      <c r="O5129" t="str">
        <f t="shared" si="3704"/>
        <v>GTX</v>
      </c>
      <c r="P5129">
        <f>VLOOKUP(C5129,products,3,FALSE)</f>
        <v>1096</v>
      </c>
      <c r="Q5129" t="str">
        <f>VLOOKUP(B5129,sales,2,FALSE)</f>
        <v>Melvin Marxen</v>
      </c>
      <c r="R5129" t="str">
        <f>VLOOKUP(B5129,sales,3,FALSE)</f>
        <v>Central</v>
      </c>
    </row>
    <row r="5130" spans="1:18">
      <c r="A5130" t="s">
        <v>5294</v>
      </c>
      <c r="B5130" t="s">
        <v>27</v>
      </c>
      <c r="C5130" t="s">
        <v>58</v>
      </c>
      <c r="D5130" t="s">
        <v>290</v>
      </c>
      <c r="E5130" t="s">
        <v>52</v>
      </c>
      <c r="F5130" s="1">
        <v>43010</v>
      </c>
      <c r="G5130" s="1">
        <v>43087</v>
      </c>
      <c r="H5130">
        <v>0</v>
      </c>
      <c r="I5130" t="str">
        <f>VLOOKUP(pipeline!D5130,account,2,FALSE)</f>
        <v>medical</v>
      </c>
      <c r="J5130">
        <f t="shared" si="3699"/>
        <v>2002</v>
      </c>
      <c r="K5130">
        <f t="shared" si="3700"/>
        <v>3178.24</v>
      </c>
      <c r="L5130">
        <f t="shared" si="3701"/>
        <v>4540</v>
      </c>
      <c r="M5130" t="str">
        <f t="shared" si="3702"/>
        <v>United States</v>
      </c>
      <c r="N5130">
        <f t="shared" si="3703"/>
        <v>0</v>
      </c>
      <c r="O5130" t="str">
        <f t="shared" si="3704"/>
        <v>GTX</v>
      </c>
      <c r="P5130">
        <f>VLOOKUP(C5130,products,3,FALSE)</f>
        <v>1096</v>
      </c>
      <c r="Q5130" t="str">
        <f>VLOOKUP(B5130,sales,2,FALSE)</f>
        <v>Melvin Marxen</v>
      </c>
      <c r="R5130" t="str">
        <f>VLOOKUP(B5130,sales,3,FALSE)</f>
        <v>Central</v>
      </c>
    </row>
    <row r="5131" spans="1:18">
      <c r="A5131" t="s">
        <v>5295</v>
      </c>
      <c r="B5131" t="s">
        <v>38</v>
      </c>
      <c r="C5131" t="s">
        <v>58</v>
      </c>
      <c r="D5131" t="s">
        <v>99</v>
      </c>
      <c r="E5131" t="s">
        <v>50</v>
      </c>
      <c r="F5131" s="1">
        <v>43010</v>
      </c>
      <c r="G5131" s="1">
        <v>43011</v>
      </c>
      <c r="H5131">
        <v>1048</v>
      </c>
      <c r="I5131" t="str">
        <f>VLOOKUP(pipeline!D5131,account,2,FALSE)</f>
        <v>marketing</v>
      </c>
      <c r="J5131">
        <f t="shared" si="3699"/>
        <v>2008</v>
      </c>
      <c r="K5131">
        <f t="shared" si="3700"/>
        <v>894.37</v>
      </c>
      <c r="L5131">
        <f t="shared" si="3701"/>
        <v>1593</v>
      </c>
      <c r="M5131" t="str">
        <f t="shared" si="3702"/>
        <v>Poland</v>
      </c>
      <c r="N5131">
        <f t="shared" si="3703"/>
        <v>0</v>
      </c>
      <c r="O5131" t="str">
        <f t="shared" si="3704"/>
        <v>GTX</v>
      </c>
      <c r="P5131">
        <f t="shared" ref="P5131:P5138" si="3708">VLOOKUP(C5131,products,3,FALSE)</f>
        <v>1096</v>
      </c>
      <c r="Q5131" t="str">
        <f t="shared" ref="Q5131:Q5138" si="3709">VLOOKUP(B5131,sales,2,FALSE)</f>
        <v>Summer Sewald</v>
      </c>
      <c r="R5131" t="str">
        <f t="shared" ref="R5131:R5138" si="3710">VLOOKUP(B5131,sales,3,FALSE)</f>
        <v>West</v>
      </c>
    </row>
    <row r="5132" spans="1:18">
      <c r="A5132" t="s">
        <v>5296</v>
      </c>
      <c r="B5132" t="s">
        <v>39</v>
      </c>
      <c r="C5132" t="s">
        <v>55</v>
      </c>
      <c r="D5132" t="s">
        <v>87</v>
      </c>
      <c r="E5132" t="s">
        <v>50</v>
      </c>
      <c r="F5132" s="1">
        <v>43010</v>
      </c>
      <c r="G5132" s="1">
        <v>43043</v>
      </c>
      <c r="H5132">
        <v>631</v>
      </c>
      <c r="I5132" t="str">
        <f>VLOOKUP(pipeline!D5132,account,2,FALSE)</f>
        <v>services</v>
      </c>
      <c r="J5132">
        <f t="shared" si="3699"/>
        <v>1982</v>
      </c>
      <c r="K5132">
        <f t="shared" si="3700"/>
        <v>792.46</v>
      </c>
      <c r="L5132">
        <f t="shared" si="3701"/>
        <v>1299</v>
      </c>
      <c r="M5132" t="str">
        <f t="shared" si="3702"/>
        <v>United States</v>
      </c>
      <c r="N5132">
        <f t="shared" si="3703"/>
        <v>0</v>
      </c>
      <c r="O5132" t="str">
        <f t="shared" si="3704"/>
        <v>GTX</v>
      </c>
      <c r="P5132">
        <f t="shared" si="3708"/>
        <v>550</v>
      </c>
      <c r="Q5132" t="str">
        <f t="shared" si="3709"/>
        <v>Summer Sewald</v>
      </c>
      <c r="R5132" t="str">
        <f t="shared" si="3710"/>
        <v>West</v>
      </c>
    </row>
    <row r="5133" spans="1:18">
      <c r="A5133" t="s">
        <v>5297</v>
      </c>
      <c r="B5133" t="s">
        <v>21</v>
      </c>
      <c r="C5133" t="s">
        <v>57</v>
      </c>
      <c r="D5133" t="s">
        <v>306</v>
      </c>
      <c r="E5133" t="s">
        <v>52</v>
      </c>
      <c r="F5133" s="1">
        <v>43010</v>
      </c>
      <c r="G5133" s="1">
        <v>43021</v>
      </c>
      <c r="H5133">
        <v>0</v>
      </c>
      <c r="I5133" t="str">
        <f>VLOOKUP(pipeline!D5133,account,2,FALSE)</f>
        <v>technolgy</v>
      </c>
      <c r="J5133">
        <f t="shared" si="3699"/>
        <v>1997</v>
      </c>
      <c r="K5133">
        <f t="shared" si="3700"/>
        <v>8170.38</v>
      </c>
      <c r="L5133">
        <f t="shared" si="3701"/>
        <v>16499</v>
      </c>
      <c r="M5133" t="str">
        <f t="shared" si="3702"/>
        <v>Korea</v>
      </c>
      <c r="N5133">
        <f t="shared" si="3703"/>
        <v>0</v>
      </c>
      <c r="O5133" t="str">
        <f t="shared" si="3704"/>
        <v>MG</v>
      </c>
      <c r="P5133">
        <f t="shared" si="3708"/>
        <v>3393</v>
      </c>
      <c r="Q5133" t="str">
        <f t="shared" si="3709"/>
        <v>Dustin Brinkmann</v>
      </c>
      <c r="R5133" t="str">
        <f t="shared" si="3710"/>
        <v>Central</v>
      </c>
    </row>
    <row r="5134" spans="1:18">
      <c r="A5134" t="s">
        <v>5298</v>
      </c>
      <c r="B5134" t="s">
        <v>21</v>
      </c>
      <c r="C5134" t="s">
        <v>55</v>
      </c>
      <c r="D5134" t="s">
        <v>297</v>
      </c>
      <c r="E5134" t="s">
        <v>50</v>
      </c>
      <c r="F5134" s="1">
        <v>43010</v>
      </c>
      <c r="G5134" s="1">
        <v>43020</v>
      </c>
      <c r="H5134">
        <v>536</v>
      </c>
      <c r="I5134" t="str">
        <f>VLOOKUP(pipeline!D5134,account,2,FALSE)</f>
        <v>medical</v>
      </c>
      <c r="J5134">
        <f t="shared" si="3699"/>
        <v>1986</v>
      </c>
      <c r="K5134">
        <f t="shared" si="3700"/>
        <v>647.18</v>
      </c>
      <c r="L5134">
        <f t="shared" si="3701"/>
        <v>1185</v>
      </c>
      <c r="M5134" t="str">
        <f t="shared" si="3702"/>
        <v>Kenya</v>
      </c>
      <c r="N5134">
        <f t="shared" si="3703"/>
        <v>0</v>
      </c>
      <c r="O5134" t="str">
        <f t="shared" si="3704"/>
        <v>GTX</v>
      </c>
      <c r="P5134">
        <f t="shared" si="3708"/>
        <v>550</v>
      </c>
      <c r="Q5134" t="str">
        <f t="shared" si="3709"/>
        <v>Dustin Brinkmann</v>
      </c>
      <c r="R5134" t="str">
        <f t="shared" si="3710"/>
        <v>Central</v>
      </c>
    </row>
    <row r="5135" spans="1:18">
      <c r="A5135" t="s">
        <v>5299</v>
      </c>
      <c r="B5135" t="s">
        <v>21</v>
      </c>
      <c r="C5135" t="s">
        <v>58</v>
      </c>
      <c r="D5135" t="s">
        <v>147</v>
      </c>
      <c r="E5135" t="s">
        <v>50</v>
      </c>
      <c r="F5135" s="1">
        <v>43010</v>
      </c>
      <c r="G5135" s="1">
        <v>43087</v>
      </c>
      <c r="H5135">
        <v>1127</v>
      </c>
      <c r="I5135" t="str">
        <f>VLOOKUP(pipeline!D5135,account,2,FALSE)</f>
        <v>retail</v>
      </c>
      <c r="J5135">
        <f t="shared" si="3699"/>
        <v>2007</v>
      </c>
      <c r="K5135">
        <f t="shared" si="3700"/>
        <v>894.33</v>
      </c>
      <c r="L5135">
        <f t="shared" si="3701"/>
        <v>1635</v>
      </c>
      <c r="M5135" t="str">
        <f t="shared" si="3702"/>
        <v>Italy</v>
      </c>
      <c r="N5135">
        <f t="shared" si="3703"/>
        <v>0</v>
      </c>
      <c r="O5135" t="str">
        <f t="shared" si="3704"/>
        <v>GTX</v>
      </c>
      <c r="P5135">
        <f t="shared" si="3708"/>
        <v>1096</v>
      </c>
      <c r="Q5135" t="str">
        <f t="shared" si="3709"/>
        <v>Dustin Brinkmann</v>
      </c>
      <c r="R5135" t="str">
        <f t="shared" si="3710"/>
        <v>Central</v>
      </c>
    </row>
    <row r="5136" spans="1:18">
      <c r="A5136" t="s">
        <v>5300</v>
      </c>
      <c r="B5136" t="s">
        <v>28</v>
      </c>
      <c r="C5136" t="s">
        <v>58</v>
      </c>
      <c r="D5136" t="s">
        <v>89</v>
      </c>
      <c r="E5136" t="s">
        <v>52</v>
      </c>
      <c r="F5136" s="1">
        <v>43010</v>
      </c>
      <c r="G5136" s="1">
        <v>43012</v>
      </c>
      <c r="H5136">
        <v>0</v>
      </c>
      <c r="I5136" t="str">
        <f>VLOOKUP(pipeline!D5136,account,2,FALSE)</f>
        <v>medical</v>
      </c>
      <c r="J5136">
        <f t="shared" si="3699"/>
        <v>1992</v>
      </c>
      <c r="K5136">
        <f t="shared" si="3700"/>
        <v>3922.42</v>
      </c>
      <c r="L5136">
        <f t="shared" si="3701"/>
        <v>6837</v>
      </c>
      <c r="M5136" t="str">
        <f t="shared" si="3702"/>
        <v>United States</v>
      </c>
      <c r="N5136">
        <f t="shared" si="3703"/>
        <v>0</v>
      </c>
      <c r="O5136" t="str">
        <f t="shared" si="3704"/>
        <v>GTX</v>
      </c>
      <c r="P5136">
        <f t="shared" si="3708"/>
        <v>1096</v>
      </c>
      <c r="Q5136" t="str">
        <f t="shared" si="3709"/>
        <v>Melvin Marxen</v>
      </c>
      <c r="R5136" t="str">
        <f t="shared" si="3710"/>
        <v>Central</v>
      </c>
    </row>
    <row r="5137" spans="1:18">
      <c r="A5137" t="s">
        <v>5301</v>
      </c>
      <c r="B5137" t="s">
        <v>28</v>
      </c>
      <c r="C5137" t="s">
        <v>56</v>
      </c>
      <c r="D5137" t="s">
        <v>82</v>
      </c>
      <c r="E5137" t="s">
        <v>50</v>
      </c>
      <c r="F5137" s="1">
        <v>43010</v>
      </c>
      <c r="G5137" s="1">
        <v>43017</v>
      </c>
      <c r="H5137">
        <v>56</v>
      </c>
      <c r="I5137" t="str">
        <f>VLOOKUP(pipeline!D5137,account,2,FALSE)</f>
        <v>retail</v>
      </c>
      <c r="J5137">
        <f t="shared" si="3699"/>
        <v>2001</v>
      </c>
      <c r="K5137">
        <f t="shared" si="3700"/>
        <v>718.62</v>
      </c>
      <c r="L5137">
        <f t="shared" si="3701"/>
        <v>2448</v>
      </c>
      <c r="M5137" t="str">
        <f t="shared" si="3702"/>
        <v>United States</v>
      </c>
      <c r="N5137">
        <f t="shared" si="3703"/>
        <v>0</v>
      </c>
      <c r="O5137" t="str">
        <f t="shared" si="3704"/>
        <v>MG</v>
      </c>
      <c r="P5137">
        <f t="shared" si="3708"/>
        <v>55</v>
      </c>
      <c r="Q5137" t="str">
        <f t="shared" si="3709"/>
        <v>Melvin Marxen</v>
      </c>
      <c r="R5137" t="str">
        <f t="shared" si="3710"/>
        <v>Central</v>
      </c>
    </row>
    <row r="5138" spans="1:18">
      <c r="A5138" t="s">
        <v>5302</v>
      </c>
      <c r="B5138" t="s">
        <v>40</v>
      </c>
      <c r="C5138" t="s">
        <v>55</v>
      </c>
      <c r="D5138" t="s">
        <v>306</v>
      </c>
      <c r="E5138" t="s">
        <v>52</v>
      </c>
      <c r="F5138" s="1">
        <v>43010</v>
      </c>
      <c r="G5138" s="1">
        <v>43084</v>
      </c>
      <c r="H5138">
        <v>0</v>
      </c>
      <c r="I5138" t="str">
        <f>VLOOKUP(pipeline!D5138,account,2,FALSE)</f>
        <v>technolgy</v>
      </c>
      <c r="J5138">
        <f t="shared" si="3699"/>
        <v>1997</v>
      </c>
      <c r="K5138">
        <f t="shared" si="3700"/>
        <v>8170.38</v>
      </c>
      <c r="L5138">
        <f t="shared" si="3701"/>
        <v>16499</v>
      </c>
      <c r="M5138" t="str">
        <f t="shared" si="3702"/>
        <v>Korea</v>
      </c>
      <c r="N5138">
        <f t="shared" si="3703"/>
        <v>0</v>
      </c>
      <c r="O5138" t="str">
        <f t="shared" si="3704"/>
        <v>GTX</v>
      </c>
      <c r="P5138">
        <f t="shared" si="3708"/>
        <v>550</v>
      </c>
      <c r="Q5138" t="str">
        <f t="shared" si="3709"/>
        <v>Summer Sewald</v>
      </c>
      <c r="R5138" t="str">
        <f t="shared" si="3710"/>
        <v>West</v>
      </c>
    </row>
    <row r="5139" spans="1:18">
      <c r="A5139" t="s">
        <v>5303</v>
      </c>
      <c r="B5139" t="s">
        <v>35</v>
      </c>
      <c r="C5139" t="s">
        <v>57</v>
      </c>
      <c r="D5139" t="s">
        <v>210</v>
      </c>
      <c r="E5139" t="s">
        <v>50</v>
      </c>
      <c r="F5139" s="1">
        <v>43010</v>
      </c>
      <c r="G5139" s="1">
        <v>43020</v>
      </c>
      <c r="H5139">
        <v>3670</v>
      </c>
      <c r="I5139" t="str">
        <f>VLOOKUP(pipeline!D5139,account,2,FALSE)</f>
        <v>technolgy</v>
      </c>
      <c r="J5139">
        <f t="shared" si="3699"/>
        <v>1980</v>
      </c>
      <c r="K5139">
        <f t="shared" si="3700"/>
        <v>7708.38</v>
      </c>
      <c r="L5139">
        <f t="shared" si="3701"/>
        <v>13756</v>
      </c>
      <c r="M5139" t="str">
        <f t="shared" si="3702"/>
        <v>United States</v>
      </c>
      <c r="N5139">
        <f t="shared" si="3703"/>
        <v>0</v>
      </c>
      <c r="O5139" t="str">
        <f t="shared" si="3704"/>
        <v>MG</v>
      </c>
      <c r="P5139">
        <f t="shared" ref="P5139:P5145" si="3711">VLOOKUP(C5139,products,3,FALSE)</f>
        <v>3393</v>
      </c>
      <c r="Q5139" t="str">
        <f t="shared" ref="Q5139:Q5145" si="3712">VLOOKUP(B5139,sales,2,FALSE)</f>
        <v>Rocco Neubert</v>
      </c>
      <c r="R5139" t="str">
        <f t="shared" ref="R5139:R5145" si="3713">VLOOKUP(B5139,sales,3,FALSE)</f>
        <v>East</v>
      </c>
    </row>
    <row r="5140" spans="1:18">
      <c r="A5140" t="s">
        <v>5304</v>
      </c>
      <c r="B5140" t="s">
        <v>35</v>
      </c>
      <c r="C5140" t="s">
        <v>57</v>
      </c>
      <c r="D5140" t="s">
        <v>200</v>
      </c>
      <c r="E5140" t="s">
        <v>50</v>
      </c>
      <c r="F5140" s="1">
        <v>43010</v>
      </c>
      <c r="G5140" s="1">
        <v>43020</v>
      </c>
      <c r="H5140">
        <v>3482</v>
      </c>
      <c r="I5140" t="str">
        <f>VLOOKUP(pipeline!D5140,account,2,FALSE)</f>
        <v>finance</v>
      </c>
      <c r="J5140">
        <f t="shared" si="3699"/>
        <v>1998</v>
      </c>
      <c r="K5140">
        <f t="shared" si="3700"/>
        <v>2022.14</v>
      </c>
      <c r="L5140">
        <f t="shared" si="3701"/>
        <v>5113</v>
      </c>
      <c r="M5140" t="str">
        <f t="shared" si="3702"/>
        <v>United States</v>
      </c>
      <c r="N5140">
        <f t="shared" si="3703"/>
        <v>0</v>
      </c>
      <c r="O5140" t="str">
        <f t="shared" si="3704"/>
        <v>MG</v>
      </c>
      <c r="P5140">
        <f t="shared" si="3711"/>
        <v>3393</v>
      </c>
      <c r="Q5140" t="str">
        <f t="shared" si="3712"/>
        <v>Rocco Neubert</v>
      </c>
      <c r="R5140" t="str">
        <f t="shared" si="3713"/>
        <v>East</v>
      </c>
    </row>
    <row r="5141" spans="1:18">
      <c r="A5141" t="s">
        <v>5305</v>
      </c>
      <c r="B5141" t="s">
        <v>9</v>
      </c>
      <c r="C5141" t="s">
        <v>58</v>
      </c>
      <c r="D5141" t="s">
        <v>245</v>
      </c>
      <c r="E5141" t="s">
        <v>52</v>
      </c>
      <c r="F5141" s="1">
        <v>43010</v>
      </c>
      <c r="G5141" s="1">
        <v>43020</v>
      </c>
      <c r="H5141">
        <v>0</v>
      </c>
      <c r="I5141" t="str">
        <f>VLOOKUP(pipeline!D5141,account,2,FALSE)</f>
        <v>retail</v>
      </c>
      <c r="J5141">
        <f t="shared" si="3699"/>
        <v>1990</v>
      </c>
      <c r="K5141">
        <f t="shared" si="3700"/>
        <v>2520.83</v>
      </c>
      <c r="L5141">
        <f t="shared" si="3701"/>
        <v>3502</v>
      </c>
      <c r="M5141" t="str">
        <f t="shared" si="3702"/>
        <v>United States</v>
      </c>
      <c r="N5141">
        <f t="shared" si="3703"/>
        <v>0</v>
      </c>
      <c r="O5141" t="str">
        <f t="shared" si="3704"/>
        <v>GTX</v>
      </c>
      <c r="P5141">
        <f t="shared" si="3711"/>
        <v>1096</v>
      </c>
      <c r="Q5141" t="str">
        <f t="shared" si="3712"/>
        <v>Cara Losch</v>
      </c>
      <c r="R5141" t="str">
        <f t="shared" si="3713"/>
        <v>East</v>
      </c>
    </row>
    <row r="5142" spans="1:18">
      <c r="A5142" t="s">
        <v>5306</v>
      </c>
      <c r="B5142" t="s">
        <v>23</v>
      </c>
      <c r="C5142" t="s">
        <v>56</v>
      </c>
      <c r="D5142" t="s">
        <v>241</v>
      </c>
      <c r="E5142" t="s">
        <v>52</v>
      </c>
      <c r="F5142" s="1">
        <v>43010</v>
      </c>
      <c r="G5142" s="1">
        <v>43012</v>
      </c>
      <c r="H5142">
        <v>0</v>
      </c>
      <c r="I5142" t="str">
        <f>VLOOKUP(pipeline!D5142,account,2,FALSE)</f>
        <v>finance</v>
      </c>
      <c r="J5142">
        <f t="shared" si="3699"/>
        <v>1991</v>
      </c>
      <c r="K5142">
        <f t="shared" si="3700"/>
        <v>2819.5</v>
      </c>
      <c r="L5142">
        <f t="shared" si="3701"/>
        <v>7227</v>
      </c>
      <c r="M5142" t="str">
        <f t="shared" si="3702"/>
        <v>United States</v>
      </c>
      <c r="N5142" t="str">
        <f t="shared" si="3703"/>
        <v>Golddex</v>
      </c>
      <c r="O5142" t="str">
        <f t="shared" si="3704"/>
        <v>MG</v>
      </c>
      <c r="P5142">
        <f t="shared" si="3711"/>
        <v>55</v>
      </c>
      <c r="Q5142" t="str">
        <f t="shared" si="3712"/>
        <v>Dustin Brinkmann</v>
      </c>
      <c r="R5142" t="str">
        <f t="shared" si="3713"/>
        <v>Central</v>
      </c>
    </row>
    <row r="5143" spans="1:18">
      <c r="A5143" t="s">
        <v>5307</v>
      </c>
      <c r="B5143" t="s">
        <v>10</v>
      </c>
      <c r="C5143" t="s">
        <v>56</v>
      </c>
      <c r="D5143" t="s">
        <v>191</v>
      </c>
      <c r="E5143" t="s">
        <v>50</v>
      </c>
      <c r="F5143" s="1">
        <v>43010</v>
      </c>
      <c r="G5143" s="1">
        <v>43019</v>
      </c>
      <c r="H5143">
        <v>50</v>
      </c>
      <c r="I5143" t="str">
        <f>VLOOKUP(pipeline!D5143,account,2,FALSE)</f>
        <v>retail</v>
      </c>
      <c r="J5143">
        <f t="shared" si="3699"/>
        <v>2004</v>
      </c>
      <c r="K5143">
        <f t="shared" si="3700"/>
        <v>702.72</v>
      </c>
      <c r="L5143">
        <f t="shared" si="3701"/>
        <v>1831</v>
      </c>
      <c r="M5143" t="str">
        <f t="shared" si="3702"/>
        <v>United States</v>
      </c>
      <c r="N5143">
        <f t="shared" si="3703"/>
        <v>0</v>
      </c>
      <c r="O5143" t="str">
        <f t="shared" si="3704"/>
        <v>MG</v>
      </c>
      <c r="P5143">
        <f t="shared" si="3711"/>
        <v>55</v>
      </c>
      <c r="Q5143" t="str">
        <f t="shared" si="3712"/>
        <v>Cara Losch</v>
      </c>
      <c r="R5143" t="str">
        <f t="shared" si="3713"/>
        <v>East</v>
      </c>
    </row>
    <row r="5144" spans="1:18">
      <c r="A5144" t="s">
        <v>5308</v>
      </c>
      <c r="B5144" t="s">
        <v>10</v>
      </c>
      <c r="C5144" t="s">
        <v>57</v>
      </c>
      <c r="D5144" t="s">
        <v>817</v>
      </c>
      <c r="E5144" t="s">
        <v>50</v>
      </c>
      <c r="F5144" s="1">
        <v>43010</v>
      </c>
      <c r="G5144" s="1">
        <v>43100</v>
      </c>
      <c r="H5144">
        <v>3629</v>
      </c>
      <c r="I5144" t="str">
        <f>VLOOKUP(pipeline!D5144,account,2,FALSE)</f>
        <v>entertainment</v>
      </c>
      <c r="J5144">
        <f t="shared" ref="J5144:J5161" si="3714">VLOOKUP(D5144,account,3,FALSE)</f>
        <v>1989</v>
      </c>
      <c r="K5144">
        <f t="shared" ref="K5144:K5161" si="3715">VLOOKUP(D5144,account,4,FALSE)</f>
        <v>665.06</v>
      </c>
      <c r="L5144">
        <f t="shared" ref="L5144:L5161" si="3716">VLOOKUP(D5144,account,5,FALSE)</f>
        <v>1095</v>
      </c>
      <c r="M5144" t="str">
        <f t="shared" ref="M5144:M5161" si="3717">VLOOKUP(D5144,account,6,FALSE)</f>
        <v>United States</v>
      </c>
      <c r="N5144">
        <f t="shared" ref="N5144:N5161" si="3718">VLOOKUP(D5144,accounts,7,FALSE)</f>
        <v>0</v>
      </c>
      <c r="O5144" t="str">
        <f t="shared" ref="O5144:O5161" si="3719">VLOOKUP(C5144,products,2,FALSE)</f>
        <v>MG</v>
      </c>
      <c r="P5144">
        <f t="shared" si="3711"/>
        <v>3393</v>
      </c>
      <c r="Q5144" t="str">
        <f t="shared" si="3712"/>
        <v>Cara Losch</v>
      </c>
      <c r="R5144" t="str">
        <f t="shared" si="3713"/>
        <v>East</v>
      </c>
    </row>
    <row r="5145" spans="1:18">
      <c r="A5145" t="s">
        <v>5309</v>
      </c>
      <c r="B5145" t="s">
        <v>41</v>
      </c>
      <c r="C5145" t="s">
        <v>55</v>
      </c>
      <c r="D5145" t="s">
        <v>306</v>
      </c>
      <c r="E5145" t="s">
        <v>52</v>
      </c>
      <c r="F5145" s="1">
        <v>43010</v>
      </c>
      <c r="G5145" s="1">
        <v>43011</v>
      </c>
      <c r="H5145">
        <v>0</v>
      </c>
      <c r="I5145" t="str">
        <f>VLOOKUP(pipeline!D5145,account,2,FALSE)</f>
        <v>technolgy</v>
      </c>
      <c r="J5145">
        <f t="shared" si="3714"/>
        <v>1997</v>
      </c>
      <c r="K5145">
        <f t="shared" si="3715"/>
        <v>8170.38</v>
      </c>
      <c r="L5145">
        <f t="shared" si="3716"/>
        <v>16499</v>
      </c>
      <c r="M5145" t="str">
        <f t="shared" si="3717"/>
        <v>Korea</v>
      </c>
      <c r="N5145">
        <f t="shared" si="3718"/>
        <v>0</v>
      </c>
      <c r="O5145" t="str">
        <f t="shared" si="3719"/>
        <v>GTX</v>
      </c>
      <c r="P5145">
        <f t="shared" si="3711"/>
        <v>550</v>
      </c>
      <c r="Q5145" t="str">
        <f t="shared" si="3712"/>
        <v>Summer Sewald</v>
      </c>
      <c r="R5145" t="str">
        <f t="shared" si="3713"/>
        <v>West</v>
      </c>
    </row>
    <row r="5146" spans="1:18">
      <c r="A5146" t="s">
        <v>5310</v>
      </c>
      <c r="B5146" t="s">
        <v>41</v>
      </c>
      <c r="C5146" t="s">
        <v>55</v>
      </c>
      <c r="D5146" t="s">
        <v>226</v>
      </c>
      <c r="E5146" t="s">
        <v>50</v>
      </c>
      <c r="F5146" s="1">
        <v>43010</v>
      </c>
      <c r="G5146" s="1">
        <v>43020</v>
      </c>
      <c r="H5146">
        <v>544</v>
      </c>
      <c r="I5146" t="str">
        <f>VLOOKUP(pipeline!D5146,account,2,FALSE)</f>
        <v>medical</v>
      </c>
      <c r="J5146">
        <f t="shared" si="3714"/>
        <v>2017</v>
      </c>
      <c r="K5146">
        <f t="shared" si="3715"/>
        <v>4.54</v>
      </c>
      <c r="L5146">
        <f t="shared" si="3716"/>
        <v>9</v>
      </c>
      <c r="M5146" t="str">
        <f t="shared" si="3717"/>
        <v>United States</v>
      </c>
      <c r="N5146">
        <f t="shared" si="3718"/>
        <v>0</v>
      </c>
      <c r="O5146" t="str">
        <f t="shared" si="3719"/>
        <v>GTX</v>
      </c>
      <c r="P5146">
        <f t="shared" ref="P5146:P5161" si="3720">VLOOKUP(C5146,products,3,FALSE)</f>
        <v>550</v>
      </c>
      <c r="Q5146" t="str">
        <f t="shared" ref="Q5146:Q5161" si="3721">VLOOKUP(B5146,sales,2,FALSE)</f>
        <v>Summer Sewald</v>
      </c>
      <c r="R5146" t="str">
        <f t="shared" ref="R5146:R5161" si="3722">VLOOKUP(B5146,sales,3,FALSE)</f>
        <v>West</v>
      </c>
    </row>
    <row r="5147" spans="1:18">
      <c r="A5147" t="s">
        <v>5311</v>
      </c>
      <c r="B5147" t="s">
        <v>19</v>
      </c>
      <c r="C5147" t="s">
        <v>59</v>
      </c>
      <c r="D5147" t="s">
        <v>155</v>
      </c>
      <c r="E5147" t="s">
        <v>52</v>
      </c>
      <c r="F5147" s="1">
        <v>43011</v>
      </c>
      <c r="G5147" s="1">
        <v>43017</v>
      </c>
      <c r="H5147">
        <v>0</v>
      </c>
      <c r="I5147" t="str">
        <f>VLOOKUP(pipeline!D5147,account,2,FALSE)</f>
        <v>technolgy</v>
      </c>
      <c r="J5147">
        <f t="shared" si="3714"/>
        <v>1983</v>
      </c>
      <c r="K5147">
        <f t="shared" si="3715"/>
        <v>1008.06</v>
      </c>
      <c r="L5147">
        <f t="shared" si="3716"/>
        <v>1238</v>
      </c>
      <c r="M5147" t="str">
        <f t="shared" si="3717"/>
        <v>United States</v>
      </c>
      <c r="N5147">
        <f t="shared" si="3718"/>
        <v>0</v>
      </c>
      <c r="O5147" t="str">
        <f t="shared" si="3719"/>
        <v>GTX</v>
      </c>
      <c r="P5147">
        <f t="shared" si="3720"/>
        <v>5482</v>
      </c>
      <c r="Q5147" t="str">
        <f t="shared" si="3721"/>
        <v>Dustin Brinkmann</v>
      </c>
      <c r="R5147" t="str">
        <f t="shared" si="3722"/>
        <v>Central</v>
      </c>
    </row>
    <row r="5148" spans="1:18">
      <c r="A5148" t="s">
        <v>5312</v>
      </c>
      <c r="B5148" t="s">
        <v>20</v>
      </c>
      <c r="C5148" t="s">
        <v>57</v>
      </c>
      <c r="D5148" t="s">
        <v>143</v>
      </c>
      <c r="E5148" t="s">
        <v>50</v>
      </c>
      <c r="F5148" s="1">
        <v>43011</v>
      </c>
      <c r="G5148" s="1">
        <v>43018</v>
      </c>
      <c r="H5148">
        <v>3415</v>
      </c>
      <c r="I5148" t="str">
        <f>VLOOKUP(pipeline!D5148,account,2,FALSE)</f>
        <v>finance</v>
      </c>
      <c r="J5148">
        <f t="shared" si="3714"/>
        <v>1987</v>
      </c>
      <c r="K5148">
        <f t="shared" si="3715"/>
        <v>1698.2</v>
      </c>
      <c r="L5148">
        <f t="shared" si="3716"/>
        <v>3798</v>
      </c>
      <c r="M5148" t="str">
        <f t="shared" si="3717"/>
        <v>United States</v>
      </c>
      <c r="N5148">
        <f t="shared" si="3718"/>
        <v>0</v>
      </c>
      <c r="O5148" t="str">
        <f t="shared" si="3719"/>
        <v>MG</v>
      </c>
      <c r="P5148">
        <f t="shared" si="3720"/>
        <v>3393</v>
      </c>
      <c r="Q5148" t="str">
        <f t="shared" si="3721"/>
        <v>Dustin Brinkmann</v>
      </c>
      <c r="R5148" t="str">
        <f t="shared" si="3722"/>
        <v>Central</v>
      </c>
    </row>
    <row r="5149" spans="1:18">
      <c r="A5149" t="s">
        <v>5313</v>
      </c>
      <c r="B5149" t="s">
        <v>7</v>
      </c>
      <c r="C5149" t="s">
        <v>55</v>
      </c>
      <c r="D5149" t="s">
        <v>203</v>
      </c>
      <c r="E5149" t="s">
        <v>50</v>
      </c>
      <c r="F5149" s="1">
        <v>43011</v>
      </c>
      <c r="G5149" s="1">
        <v>43012</v>
      </c>
      <c r="H5149">
        <v>616</v>
      </c>
      <c r="I5149" t="str">
        <f>VLOOKUP(pipeline!D5149,account,2,FALSE)</f>
        <v>software</v>
      </c>
      <c r="J5149">
        <f t="shared" si="3714"/>
        <v>2002</v>
      </c>
      <c r="K5149">
        <f t="shared" si="3715"/>
        <v>987.39</v>
      </c>
      <c r="L5149">
        <f t="shared" si="3716"/>
        <v>2253</v>
      </c>
      <c r="M5149" t="str">
        <f t="shared" si="3717"/>
        <v>United States</v>
      </c>
      <c r="N5149">
        <f t="shared" si="3718"/>
        <v>0</v>
      </c>
      <c r="O5149" t="str">
        <f t="shared" si="3719"/>
        <v>GTX</v>
      </c>
      <c r="P5149">
        <f t="shared" si="3720"/>
        <v>550</v>
      </c>
      <c r="Q5149" t="str">
        <f t="shared" si="3721"/>
        <v>Cara Losch</v>
      </c>
      <c r="R5149" t="str">
        <f t="shared" si="3722"/>
        <v>East</v>
      </c>
    </row>
    <row r="5150" spans="1:18">
      <c r="A5150" t="s">
        <v>5314</v>
      </c>
      <c r="B5150" t="s">
        <v>33</v>
      </c>
      <c r="C5150" t="s">
        <v>58</v>
      </c>
      <c r="D5150" t="s">
        <v>381</v>
      </c>
      <c r="E5150" t="s">
        <v>50</v>
      </c>
      <c r="F5150" s="1">
        <v>43011</v>
      </c>
      <c r="G5150" s="1">
        <v>43016</v>
      </c>
      <c r="H5150">
        <v>1050</v>
      </c>
      <c r="I5150" t="str">
        <f>VLOOKUP(pipeline!D5150,account,2,FALSE)</f>
        <v>marketing</v>
      </c>
      <c r="J5150">
        <f t="shared" si="3714"/>
        <v>1999</v>
      </c>
      <c r="K5150">
        <f t="shared" si="3715"/>
        <v>1197.44</v>
      </c>
      <c r="L5150">
        <f t="shared" si="3716"/>
        <v>2570</v>
      </c>
      <c r="M5150" t="str">
        <f t="shared" si="3717"/>
        <v>United States</v>
      </c>
      <c r="N5150">
        <f t="shared" si="3718"/>
        <v>0</v>
      </c>
      <c r="O5150" t="str">
        <f t="shared" si="3719"/>
        <v>GTX</v>
      </c>
      <c r="P5150">
        <f t="shared" si="3720"/>
        <v>1096</v>
      </c>
      <c r="Q5150" t="str">
        <f t="shared" si="3721"/>
        <v>Rocco Neubert</v>
      </c>
      <c r="R5150" t="str">
        <f t="shared" si="3722"/>
        <v>East</v>
      </c>
    </row>
    <row r="5151" spans="1:18">
      <c r="A5151" t="s">
        <v>5315</v>
      </c>
      <c r="B5151" t="s">
        <v>25</v>
      </c>
      <c r="C5151" t="s">
        <v>56</v>
      </c>
      <c r="D5151" t="s">
        <v>184</v>
      </c>
      <c r="E5151" t="s">
        <v>50</v>
      </c>
      <c r="F5151" s="1">
        <v>43011</v>
      </c>
      <c r="G5151" s="1">
        <v>43018</v>
      </c>
      <c r="H5151">
        <v>58</v>
      </c>
      <c r="I5151" t="str">
        <f>VLOOKUP(pipeline!D5151,account,2,FALSE)</f>
        <v>retail</v>
      </c>
      <c r="J5151">
        <f t="shared" si="3714"/>
        <v>1995</v>
      </c>
      <c r="K5151">
        <f t="shared" si="3715"/>
        <v>332.43</v>
      </c>
      <c r="L5151">
        <f t="shared" si="3716"/>
        <v>799</v>
      </c>
      <c r="M5151" t="str">
        <f t="shared" si="3717"/>
        <v>United States</v>
      </c>
      <c r="N5151">
        <f t="shared" si="3718"/>
        <v>0</v>
      </c>
      <c r="O5151" t="str">
        <f t="shared" si="3719"/>
        <v>MG</v>
      </c>
      <c r="P5151">
        <f t="shared" si="3720"/>
        <v>55</v>
      </c>
      <c r="Q5151" t="str">
        <f t="shared" si="3721"/>
        <v>Melvin Marxen</v>
      </c>
      <c r="R5151" t="str">
        <f t="shared" si="3722"/>
        <v>Central</v>
      </c>
    </row>
    <row r="5152" spans="1:18">
      <c r="A5152" t="s">
        <v>5316</v>
      </c>
      <c r="B5152" t="s">
        <v>34</v>
      </c>
      <c r="C5152" t="s">
        <v>57</v>
      </c>
      <c r="D5152" t="s">
        <v>127</v>
      </c>
      <c r="E5152" t="s">
        <v>50</v>
      </c>
      <c r="F5152" s="1">
        <v>43011</v>
      </c>
      <c r="G5152" s="1">
        <v>43013</v>
      </c>
      <c r="H5152">
        <v>3858</v>
      </c>
      <c r="I5152" t="str">
        <f>VLOOKUP(pipeline!D5152,account,2,FALSE)</f>
        <v>software</v>
      </c>
      <c r="J5152">
        <f t="shared" si="3714"/>
        <v>1979</v>
      </c>
      <c r="K5152">
        <f t="shared" si="3715"/>
        <v>4478.47</v>
      </c>
      <c r="L5152">
        <f t="shared" si="3716"/>
        <v>13809</v>
      </c>
      <c r="M5152" t="str">
        <f t="shared" si="3717"/>
        <v>United States</v>
      </c>
      <c r="N5152">
        <f t="shared" si="3718"/>
        <v>0</v>
      </c>
      <c r="O5152" t="str">
        <f t="shared" si="3719"/>
        <v>MG</v>
      </c>
      <c r="P5152">
        <f t="shared" si="3720"/>
        <v>3393</v>
      </c>
      <c r="Q5152" t="str">
        <f t="shared" si="3721"/>
        <v>Rocco Neubert</v>
      </c>
      <c r="R5152" t="str">
        <f t="shared" si="3722"/>
        <v>East</v>
      </c>
    </row>
    <row r="5153" spans="1:18">
      <c r="A5153" t="s">
        <v>5317</v>
      </c>
      <c r="B5153" t="s">
        <v>13</v>
      </c>
      <c r="C5153" t="s">
        <v>56</v>
      </c>
      <c r="D5153" t="s">
        <v>226</v>
      </c>
      <c r="E5153" t="s">
        <v>52</v>
      </c>
      <c r="F5153" s="1">
        <v>43011</v>
      </c>
      <c r="G5153" s="1">
        <v>43021</v>
      </c>
      <c r="H5153">
        <v>0</v>
      </c>
      <c r="I5153" t="str">
        <f>VLOOKUP(pipeline!D5153,account,2,FALSE)</f>
        <v>medical</v>
      </c>
      <c r="J5153">
        <f t="shared" si="3714"/>
        <v>2017</v>
      </c>
      <c r="K5153">
        <f t="shared" si="3715"/>
        <v>4.54</v>
      </c>
      <c r="L5153">
        <f t="shared" si="3716"/>
        <v>9</v>
      </c>
      <c r="M5153" t="str">
        <f t="shared" si="3717"/>
        <v>United States</v>
      </c>
      <c r="N5153">
        <f t="shared" si="3718"/>
        <v>0</v>
      </c>
      <c r="O5153" t="str">
        <f t="shared" si="3719"/>
        <v>MG</v>
      </c>
      <c r="P5153">
        <f t="shared" si="3720"/>
        <v>55</v>
      </c>
      <c r="Q5153" t="str">
        <f t="shared" si="3721"/>
        <v>Celia Rouche</v>
      </c>
      <c r="R5153" t="str">
        <f t="shared" si="3722"/>
        <v>West</v>
      </c>
    </row>
    <row r="5154" spans="1:18">
      <c r="A5154" t="s">
        <v>5318</v>
      </c>
      <c r="B5154" t="s">
        <v>26</v>
      </c>
      <c r="C5154" t="s">
        <v>55</v>
      </c>
      <c r="D5154" t="s">
        <v>306</v>
      </c>
      <c r="E5154" t="s">
        <v>52</v>
      </c>
      <c r="F5154" s="1">
        <v>43011</v>
      </c>
      <c r="G5154" s="1">
        <v>43012</v>
      </c>
      <c r="H5154">
        <v>0</v>
      </c>
      <c r="I5154" t="str">
        <f>VLOOKUP(pipeline!D5154,account,2,FALSE)</f>
        <v>technolgy</v>
      </c>
      <c r="J5154">
        <f t="shared" si="3714"/>
        <v>1997</v>
      </c>
      <c r="K5154">
        <f t="shared" si="3715"/>
        <v>8170.38</v>
      </c>
      <c r="L5154">
        <f t="shared" si="3716"/>
        <v>16499</v>
      </c>
      <c r="M5154" t="str">
        <f t="shared" si="3717"/>
        <v>Korea</v>
      </c>
      <c r="N5154">
        <f t="shared" si="3718"/>
        <v>0</v>
      </c>
      <c r="O5154" t="str">
        <f t="shared" si="3719"/>
        <v>GTX</v>
      </c>
      <c r="P5154">
        <f t="shared" si="3720"/>
        <v>550</v>
      </c>
      <c r="Q5154" t="str">
        <f t="shared" si="3721"/>
        <v>Melvin Marxen</v>
      </c>
      <c r="R5154" t="str">
        <f t="shared" si="3722"/>
        <v>Central</v>
      </c>
    </row>
    <row r="5155" spans="1:18">
      <c r="A5155" t="s">
        <v>5319</v>
      </c>
      <c r="B5155" t="s">
        <v>26</v>
      </c>
      <c r="C5155" t="s">
        <v>59</v>
      </c>
      <c r="D5155" t="s">
        <v>241</v>
      </c>
      <c r="E5155" t="s">
        <v>52</v>
      </c>
      <c r="F5155" s="1">
        <v>43011</v>
      </c>
      <c r="G5155" s="1">
        <v>43013</v>
      </c>
      <c r="H5155">
        <v>0</v>
      </c>
      <c r="I5155" t="str">
        <f>VLOOKUP(pipeline!D5155,account,2,FALSE)</f>
        <v>finance</v>
      </c>
      <c r="J5155">
        <f t="shared" si="3714"/>
        <v>1991</v>
      </c>
      <c r="K5155">
        <f t="shared" si="3715"/>
        <v>2819.5</v>
      </c>
      <c r="L5155">
        <f t="shared" si="3716"/>
        <v>7227</v>
      </c>
      <c r="M5155" t="str">
        <f t="shared" si="3717"/>
        <v>United States</v>
      </c>
      <c r="N5155" t="str">
        <f t="shared" si="3718"/>
        <v>Golddex</v>
      </c>
      <c r="O5155" t="str">
        <f t="shared" si="3719"/>
        <v>GTX</v>
      </c>
      <c r="P5155">
        <f t="shared" si="3720"/>
        <v>5482</v>
      </c>
      <c r="Q5155" t="str">
        <f t="shared" si="3721"/>
        <v>Melvin Marxen</v>
      </c>
      <c r="R5155" t="str">
        <f t="shared" si="3722"/>
        <v>Central</v>
      </c>
    </row>
    <row r="5156" spans="1:18">
      <c r="A5156" t="s">
        <v>5320</v>
      </c>
      <c r="B5156" t="s">
        <v>26</v>
      </c>
      <c r="C5156" t="s">
        <v>57</v>
      </c>
      <c r="D5156" t="s">
        <v>89</v>
      </c>
      <c r="E5156" t="s">
        <v>52</v>
      </c>
      <c r="F5156" s="1">
        <v>43011</v>
      </c>
      <c r="G5156" s="1">
        <v>43018</v>
      </c>
      <c r="H5156">
        <v>0</v>
      </c>
      <c r="I5156" t="str">
        <f>VLOOKUP(pipeline!D5156,account,2,FALSE)</f>
        <v>medical</v>
      </c>
      <c r="J5156">
        <f t="shared" si="3714"/>
        <v>1992</v>
      </c>
      <c r="K5156">
        <f t="shared" si="3715"/>
        <v>3922.42</v>
      </c>
      <c r="L5156">
        <f t="shared" si="3716"/>
        <v>6837</v>
      </c>
      <c r="M5156" t="str">
        <f t="shared" si="3717"/>
        <v>United States</v>
      </c>
      <c r="N5156">
        <f t="shared" si="3718"/>
        <v>0</v>
      </c>
      <c r="O5156" t="str">
        <f t="shared" si="3719"/>
        <v>MG</v>
      </c>
      <c r="P5156">
        <f t="shared" si="3720"/>
        <v>3393</v>
      </c>
      <c r="Q5156" t="str">
        <f t="shared" si="3721"/>
        <v>Melvin Marxen</v>
      </c>
      <c r="R5156" t="str">
        <f t="shared" si="3722"/>
        <v>Central</v>
      </c>
    </row>
    <row r="5157" spans="1:18">
      <c r="A5157" t="s">
        <v>5321</v>
      </c>
      <c r="B5157" t="s">
        <v>26</v>
      </c>
      <c r="C5157" t="s">
        <v>57</v>
      </c>
      <c r="D5157" t="s">
        <v>309</v>
      </c>
      <c r="E5157" t="s">
        <v>50</v>
      </c>
      <c r="F5157" s="1">
        <v>43011</v>
      </c>
      <c r="G5157" s="1">
        <v>43047</v>
      </c>
      <c r="H5157">
        <v>3207</v>
      </c>
      <c r="I5157" t="str">
        <f>VLOOKUP(pipeline!D5157,account,2,FALSE)</f>
        <v>marketing</v>
      </c>
      <c r="J5157">
        <f t="shared" si="3714"/>
        <v>1986</v>
      </c>
      <c r="K5157">
        <f t="shared" si="3715"/>
        <v>2403.58</v>
      </c>
      <c r="L5157">
        <f t="shared" si="3716"/>
        <v>8801</v>
      </c>
      <c r="M5157" t="str">
        <f t="shared" si="3717"/>
        <v>United States</v>
      </c>
      <c r="N5157">
        <f t="shared" si="3718"/>
        <v>0</v>
      </c>
      <c r="O5157" t="str">
        <f t="shared" si="3719"/>
        <v>MG</v>
      </c>
      <c r="P5157">
        <f t="shared" si="3720"/>
        <v>3393</v>
      </c>
      <c r="Q5157" t="str">
        <f t="shared" si="3721"/>
        <v>Melvin Marxen</v>
      </c>
      <c r="R5157" t="str">
        <f t="shared" si="3722"/>
        <v>Central</v>
      </c>
    </row>
    <row r="5158" spans="1:18">
      <c r="A5158" t="s">
        <v>5322</v>
      </c>
      <c r="B5158" t="s">
        <v>14</v>
      </c>
      <c r="C5158" t="s">
        <v>57</v>
      </c>
      <c r="D5158" t="s">
        <v>210</v>
      </c>
      <c r="E5158" t="s">
        <v>50</v>
      </c>
      <c r="F5158" s="1">
        <v>43011</v>
      </c>
      <c r="G5158" s="1">
        <v>43060</v>
      </c>
      <c r="H5158">
        <v>3795</v>
      </c>
      <c r="I5158" t="str">
        <f>VLOOKUP(pipeline!D5158,account,2,FALSE)</f>
        <v>technolgy</v>
      </c>
      <c r="J5158">
        <f t="shared" si="3714"/>
        <v>1980</v>
      </c>
      <c r="K5158">
        <f t="shared" si="3715"/>
        <v>7708.38</v>
      </c>
      <c r="L5158">
        <f t="shared" si="3716"/>
        <v>13756</v>
      </c>
      <c r="M5158" t="str">
        <f t="shared" si="3717"/>
        <v>United States</v>
      </c>
      <c r="N5158">
        <f t="shared" si="3718"/>
        <v>0</v>
      </c>
      <c r="O5158" t="str">
        <f t="shared" si="3719"/>
        <v>MG</v>
      </c>
      <c r="P5158">
        <f t="shared" si="3720"/>
        <v>3393</v>
      </c>
      <c r="Q5158" t="str">
        <f t="shared" si="3721"/>
        <v>Celia Rouche</v>
      </c>
      <c r="R5158" t="str">
        <f t="shared" si="3722"/>
        <v>West</v>
      </c>
    </row>
    <row r="5159" spans="1:18">
      <c r="A5159" t="s">
        <v>5323</v>
      </c>
      <c r="B5159" t="s">
        <v>27</v>
      </c>
      <c r="C5159" t="s">
        <v>56</v>
      </c>
      <c r="D5159" t="s">
        <v>155</v>
      </c>
      <c r="E5159" t="s">
        <v>52</v>
      </c>
      <c r="F5159" s="1">
        <v>43011</v>
      </c>
      <c r="G5159" s="1">
        <v>43055</v>
      </c>
      <c r="H5159">
        <v>0</v>
      </c>
      <c r="I5159" t="str">
        <f>VLOOKUP(pipeline!D5159,account,2,FALSE)</f>
        <v>technolgy</v>
      </c>
      <c r="J5159">
        <f t="shared" si="3714"/>
        <v>1983</v>
      </c>
      <c r="K5159">
        <f t="shared" si="3715"/>
        <v>1008.06</v>
      </c>
      <c r="L5159">
        <f t="shared" si="3716"/>
        <v>1238</v>
      </c>
      <c r="M5159" t="str">
        <f t="shared" si="3717"/>
        <v>United States</v>
      </c>
      <c r="N5159">
        <f t="shared" si="3718"/>
        <v>0</v>
      </c>
      <c r="O5159" t="str">
        <f t="shared" si="3719"/>
        <v>MG</v>
      </c>
      <c r="P5159">
        <f t="shared" si="3720"/>
        <v>55</v>
      </c>
      <c r="Q5159" t="str">
        <f t="shared" si="3721"/>
        <v>Melvin Marxen</v>
      </c>
      <c r="R5159" t="str">
        <f t="shared" si="3722"/>
        <v>Central</v>
      </c>
    </row>
    <row r="5160" spans="1:18">
      <c r="A5160" t="s">
        <v>5324</v>
      </c>
      <c r="B5160" t="s">
        <v>38</v>
      </c>
      <c r="C5160" t="s">
        <v>58</v>
      </c>
      <c r="D5160" t="s">
        <v>91</v>
      </c>
      <c r="E5160" t="s">
        <v>50</v>
      </c>
      <c r="F5160" s="1">
        <v>43011</v>
      </c>
      <c r="G5160" s="1">
        <v>43016</v>
      </c>
      <c r="H5160">
        <v>1028</v>
      </c>
      <c r="I5160" t="str">
        <f>VLOOKUP(pipeline!D5160,account,2,FALSE)</f>
        <v>retail</v>
      </c>
      <c r="J5160">
        <f t="shared" si="3714"/>
        <v>1989</v>
      </c>
      <c r="K5160">
        <f t="shared" si="3715"/>
        <v>1388.67</v>
      </c>
      <c r="L5160">
        <f t="shared" si="3716"/>
        <v>3583</v>
      </c>
      <c r="M5160" t="str">
        <f t="shared" si="3717"/>
        <v>United States</v>
      </c>
      <c r="N5160">
        <f t="shared" si="3718"/>
        <v>0</v>
      </c>
      <c r="O5160" t="str">
        <f t="shared" si="3719"/>
        <v>GTX</v>
      </c>
      <c r="P5160">
        <f t="shared" si="3720"/>
        <v>1096</v>
      </c>
      <c r="Q5160" t="str">
        <f t="shared" si="3721"/>
        <v>Summer Sewald</v>
      </c>
      <c r="R5160" t="str">
        <f t="shared" si="3722"/>
        <v>West</v>
      </c>
    </row>
    <row r="5161" spans="1:18">
      <c r="A5161" t="s">
        <v>5325</v>
      </c>
      <c r="B5161" t="s">
        <v>38</v>
      </c>
      <c r="C5161" t="s">
        <v>56</v>
      </c>
      <c r="D5161" t="s">
        <v>231</v>
      </c>
      <c r="E5161" t="s">
        <v>50</v>
      </c>
      <c r="F5161" s="1">
        <v>43011</v>
      </c>
      <c r="G5161" s="1">
        <v>43023</v>
      </c>
      <c r="H5161">
        <v>64</v>
      </c>
      <c r="I5161" t="str">
        <f>VLOOKUP(pipeline!D5161,account,2,FALSE)</f>
        <v>technolgy</v>
      </c>
      <c r="J5161">
        <f t="shared" si="3714"/>
        <v>2010</v>
      </c>
      <c r="K5161">
        <f t="shared" si="3715"/>
        <v>587.72</v>
      </c>
      <c r="L5161">
        <f t="shared" si="3716"/>
        <v>1501</v>
      </c>
      <c r="M5161" t="str">
        <f t="shared" si="3717"/>
        <v>United States</v>
      </c>
      <c r="N5161">
        <f t="shared" si="3718"/>
        <v>0</v>
      </c>
      <c r="O5161" t="str">
        <f t="shared" si="3719"/>
        <v>MG</v>
      </c>
      <c r="P5161">
        <f t="shared" si="3720"/>
        <v>55</v>
      </c>
      <c r="Q5161" t="str">
        <f t="shared" si="3721"/>
        <v>Summer Sewald</v>
      </c>
      <c r="R5161" t="str">
        <f t="shared" si="3722"/>
        <v>West</v>
      </c>
    </row>
    <row r="5162" spans="1:18">
      <c r="A5162" t="s">
        <v>5326</v>
      </c>
      <c r="B5162" t="s">
        <v>35</v>
      </c>
      <c r="C5162" t="s">
        <v>58</v>
      </c>
      <c r="D5162" t="s">
        <v>627</v>
      </c>
      <c r="E5162" t="s">
        <v>50</v>
      </c>
      <c r="F5162" s="1">
        <v>43011</v>
      </c>
      <c r="G5162" s="1">
        <v>43078</v>
      </c>
      <c r="H5162">
        <v>1284</v>
      </c>
      <c r="I5162" t="str">
        <f>VLOOKUP(pipeline!D5162,account,2,FALSE)</f>
        <v>technolgy</v>
      </c>
      <c r="J5162">
        <f t="shared" ref="J5162:J5171" si="3723">VLOOKUP(D5162,account,3,FALSE)</f>
        <v>1993</v>
      </c>
      <c r="K5162">
        <f t="shared" ref="K5162:K5171" si="3724">VLOOKUP(D5162,account,4,FALSE)</f>
        <v>1242.32</v>
      </c>
      <c r="L5162">
        <f t="shared" ref="L5162:L5171" si="3725">VLOOKUP(D5162,account,5,FALSE)</f>
        <v>3027</v>
      </c>
      <c r="M5162" t="str">
        <f t="shared" ref="M5162:M5171" si="3726">VLOOKUP(D5162,account,6,FALSE)</f>
        <v>United States</v>
      </c>
      <c r="N5162" t="str">
        <f t="shared" ref="N5162:N5171" si="3727">VLOOKUP(D5162,accounts,7,FALSE)</f>
        <v>Acme Corporation</v>
      </c>
      <c r="O5162" t="str">
        <f t="shared" ref="O5162:O5171" si="3728">VLOOKUP(C5162,products,2,FALSE)</f>
        <v>GTX</v>
      </c>
      <c r="P5162">
        <f t="shared" ref="P5162:P5196" si="3729">VLOOKUP(C5162,products,3,FALSE)</f>
        <v>1096</v>
      </c>
      <c r="Q5162" t="str">
        <f t="shared" ref="Q5162:Q5196" si="3730">VLOOKUP(B5162,sales,2,FALSE)</f>
        <v>Rocco Neubert</v>
      </c>
      <c r="R5162" t="str">
        <f t="shared" ref="R5162:R5196" si="3731">VLOOKUP(B5162,sales,3,FALSE)</f>
        <v>East</v>
      </c>
    </row>
    <row r="5163" spans="1:18">
      <c r="A5163" t="s">
        <v>5327</v>
      </c>
      <c r="B5163" t="s">
        <v>16</v>
      </c>
      <c r="C5163" t="s">
        <v>56</v>
      </c>
      <c r="D5163" t="s">
        <v>196</v>
      </c>
      <c r="E5163" t="s">
        <v>52</v>
      </c>
      <c r="F5163" s="1">
        <v>43011</v>
      </c>
      <c r="G5163" s="1">
        <v>43014</v>
      </c>
      <c r="H5163">
        <v>0</v>
      </c>
      <c r="I5163" t="str">
        <f>VLOOKUP(pipeline!D5163,account,2,FALSE)</f>
        <v>employment</v>
      </c>
      <c r="J5163">
        <f t="shared" si="3723"/>
        <v>1983</v>
      </c>
      <c r="K5163">
        <f t="shared" si="3724"/>
        <v>2871.35</v>
      </c>
      <c r="L5163">
        <f t="shared" si="3725"/>
        <v>9561</v>
      </c>
      <c r="M5163" t="str">
        <f t="shared" si="3726"/>
        <v>United States</v>
      </c>
      <c r="N5163">
        <f t="shared" si="3727"/>
        <v>0</v>
      </c>
      <c r="O5163" t="str">
        <f t="shared" si="3728"/>
        <v>MG</v>
      </c>
      <c r="P5163">
        <f t="shared" si="3729"/>
        <v>55</v>
      </c>
      <c r="Q5163" t="str">
        <f t="shared" si="3730"/>
        <v>Celia Rouche</v>
      </c>
      <c r="R5163" t="str">
        <f t="shared" si="3731"/>
        <v>West</v>
      </c>
    </row>
    <row r="5164" spans="1:18">
      <c r="A5164" t="s">
        <v>5328</v>
      </c>
      <c r="B5164" t="s">
        <v>23</v>
      </c>
      <c r="C5164" t="s">
        <v>57</v>
      </c>
      <c r="D5164" t="s">
        <v>170</v>
      </c>
      <c r="E5164" t="s">
        <v>50</v>
      </c>
      <c r="F5164" s="1">
        <v>43011</v>
      </c>
      <c r="G5164" s="1">
        <v>43017</v>
      </c>
      <c r="H5164">
        <v>3254</v>
      </c>
      <c r="I5164" t="str">
        <f>VLOOKUP(pipeline!D5164,account,2,FALSE)</f>
        <v>technolgy</v>
      </c>
      <c r="J5164">
        <f t="shared" si="3723"/>
        <v>1987</v>
      </c>
      <c r="K5164">
        <f t="shared" si="3724"/>
        <v>2938.67</v>
      </c>
      <c r="L5164">
        <f t="shared" si="3725"/>
        <v>8775</v>
      </c>
      <c r="M5164" t="str">
        <f t="shared" si="3726"/>
        <v>Panama</v>
      </c>
      <c r="N5164">
        <f t="shared" si="3727"/>
        <v>0</v>
      </c>
      <c r="O5164" t="str">
        <f t="shared" si="3728"/>
        <v>MG</v>
      </c>
      <c r="P5164">
        <f t="shared" si="3729"/>
        <v>3393</v>
      </c>
      <c r="Q5164" t="str">
        <f t="shared" si="3730"/>
        <v>Dustin Brinkmann</v>
      </c>
      <c r="R5164" t="str">
        <f t="shared" si="3731"/>
        <v>Central</v>
      </c>
    </row>
    <row r="5165" spans="1:18">
      <c r="A5165" t="s">
        <v>5329</v>
      </c>
      <c r="B5165" t="s">
        <v>10</v>
      </c>
      <c r="C5165" t="s">
        <v>56</v>
      </c>
      <c r="D5165" t="s">
        <v>124</v>
      </c>
      <c r="E5165" t="s">
        <v>52</v>
      </c>
      <c r="F5165" s="1">
        <v>43011</v>
      </c>
      <c r="G5165" s="1">
        <v>43092</v>
      </c>
      <c r="H5165">
        <v>0</v>
      </c>
      <c r="I5165" t="str">
        <f>VLOOKUP(pipeline!D5165,account,2,FALSE)</f>
        <v>entertainment</v>
      </c>
      <c r="J5165">
        <f t="shared" si="3723"/>
        <v>1989</v>
      </c>
      <c r="K5165">
        <f t="shared" si="3724"/>
        <v>3838.39</v>
      </c>
      <c r="L5165">
        <f t="shared" si="3725"/>
        <v>8274</v>
      </c>
      <c r="M5165" t="str">
        <f t="shared" si="3726"/>
        <v>United States</v>
      </c>
      <c r="N5165">
        <f t="shared" si="3727"/>
        <v>0</v>
      </c>
      <c r="O5165" t="str">
        <f t="shared" si="3728"/>
        <v>MG</v>
      </c>
      <c r="P5165">
        <f t="shared" si="3729"/>
        <v>55</v>
      </c>
      <c r="Q5165" t="str">
        <f t="shared" si="3730"/>
        <v>Cara Losch</v>
      </c>
      <c r="R5165" t="str">
        <f t="shared" si="3731"/>
        <v>East</v>
      </c>
    </row>
    <row r="5166" spans="1:18">
      <c r="A5166" t="s">
        <v>5330</v>
      </c>
      <c r="B5166" t="s">
        <v>19</v>
      </c>
      <c r="C5166" t="s">
        <v>56</v>
      </c>
      <c r="D5166" t="s">
        <v>82</v>
      </c>
      <c r="E5166" t="s">
        <v>52</v>
      </c>
      <c r="F5166" s="1">
        <v>43012</v>
      </c>
      <c r="G5166" s="1">
        <v>43021</v>
      </c>
      <c r="H5166">
        <v>0</v>
      </c>
      <c r="I5166" t="str">
        <f>VLOOKUP(pipeline!D5166,account,2,FALSE)</f>
        <v>retail</v>
      </c>
      <c r="J5166">
        <f t="shared" si="3723"/>
        <v>2001</v>
      </c>
      <c r="K5166">
        <f t="shared" si="3724"/>
        <v>718.62</v>
      </c>
      <c r="L5166">
        <f t="shared" si="3725"/>
        <v>2448</v>
      </c>
      <c r="M5166" t="str">
        <f t="shared" si="3726"/>
        <v>United States</v>
      </c>
      <c r="N5166">
        <f t="shared" si="3727"/>
        <v>0</v>
      </c>
      <c r="O5166" t="str">
        <f t="shared" si="3728"/>
        <v>MG</v>
      </c>
      <c r="P5166">
        <f t="shared" si="3729"/>
        <v>55</v>
      </c>
      <c r="Q5166" t="str">
        <f t="shared" si="3730"/>
        <v>Dustin Brinkmann</v>
      </c>
      <c r="R5166" t="str">
        <f t="shared" si="3731"/>
        <v>Central</v>
      </c>
    </row>
    <row r="5167" spans="1:18">
      <c r="A5167" t="s">
        <v>5331</v>
      </c>
      <c r="B5167" t="s">
        <v>19</v>
      </c>
      <c r="C5167" t="s">
        <v>56</v>
      </c>
      <c r="D5167" t="s">
        <v>141</v>
      </c>
      <c r="E5167" t="s">
        <v>50</v>
      </c>
      <c r="F5167" s="1">
        <v>43012</v>
      </c>
      <c r="G5167" s="1">
        <v>43085</v>
      </c>
      <c r="H5167">
        <v>59</v>
      </c>
      <c r="I5167" t="str">
        <f>VLOOKUP(pipeline!D5167,account,2,FALSE)</f>
        <v>telecommunications</v>
      </c>
      <c r="J5167">
        <f t="shared" si="3723"/>
        <v>2007</v>
      </c>
      <c r="K5167">
        <f t="shared" si="3724"/>
        <v>86.68</v>
      </c>
      <c r="L5167">
        <f t="shared" si="3725"/>
        <v>187</v>
      </c>
      <c r="M5167" t="str">
        <f t="shared" si="3726"/>
        <v>United States</v>
      </c>
      <c r="N5167" t="str">
        <f t="shared" si="3727"/>
        <v>Sonron</v>
      </c>
      <c r="O5167" t="str">
        <f t="shared" si="3728"/>
        <v>MG</v>
      </c>
      <c r="P5167">
        <f t="shared" si="3729"/>
        <v>55</v>
      </c>
      <c r="Q5167" t="str">
        <f t="shared" si="3730"/>
        <v>Dustin Brinkmann</v>
      </c>
      <c r="R5167" t="str">
        <f t="shared" si="3731"/>
        <v>Central</v>
      </c>
    </row>
    <row r="5168" spans="1:18">
      <c r="A5168" t="s">
        <v>5332</v>
      </c>
      <c r="B5168" t="s">
        <v>31</v>
      </c>
      <c r="C5168" t="s">
        <v>59</v>
      </c>
      <c r="D5168" t="s">
        <v>627</v>
      </c>
      <c r="E5168" t="s">
        <v>52</v>
      </c>
      <c r="F5168" s="1">
        <v>43012</v>
      </c>
      <c r="G5168" s="1">
        <v>43040</v>
      </c>
      <c r="H5168">
        <v>0</v>
      </c>
      <c r="I5168" t="str">
        <f>VLOOKUP(pipeline!D5168,account,2,FALSE)</f>
        <v>technolgy</v>
      </c>
      <c r="J5168">
        <f t="shared" si="3723"/>
        <v>1993</v>
      </c>
      <c r="K5168">
        <f t="shared" si="3724"/>
        <v>1242.32</v>
      </c>
      <c r="L5168">
        <f t="shared" si="3725"/>
        <v>3027</v>
      </c>
      <c r="M5168" t="str">
        <f t="shared" si="3726"/>
        <v>United States</v>
      </c>
      <c r="N5168" t="str">
        <f t="shared" si="3727"/>
        <v>Acme Corporation</v>
      </c>
      <c r="O5168" t="str">
        <f t="shared" si="3728"/>
        <v>GTX</v>
      </c>
      <c r="P5168">
        <f t="shared" si="3729"/>
        <v>5482</v>
      </c>
      <c r="Q5168" t="str">
        <f t="shared" si="3730"/>
        <v>Rocco Neubert</v>
      </c>
      <c r="R5168" t="str">
        <f t="shared" si="3731"/>
        <v>East</v>
      </c>
    </row>
    <row r="5169" spans="1:18">
      <c r="A5169" t="s">
        <v>5333</v>
      </c>
      <c r="B5169" t="s">
        <v>31</v>
      </c>
      <c r="C5169" t="s">
        <v>57</v>
      </c>
      <c r="D5169" t="s">
        <v>132</v>
      </c>
      <c r="E5169" t="s">
        <v>52</v>
      </c>
      <c r="F5169" s="1">
        <v>43012</v>
      </c>
      <c r="G5169" s="1">
        <v>43019</v>
      </c>
      <c r="H5169">
        <v>0</v>
      </c>
      <c r="I5169" t="str">
        <f>VLOOKUP(pipeline!D5169,account,2,FALSE)</f>
        <v>technolgy</v>
      </c>
      <c r="J5169">
        <f t="shared" si="3723"/>
        <v>1996</v>
      </c>
      <c r="K5169">
        <f t="shared" si="3724"/>
        <v>1100.04</v>
      </c>
      <c r="L5169">
        <f t="shared" si="3725"/>
        <v>2822</v>
      </c>
      <c r="M5169" t="str">
        <f t="shared" si="3726"/>
        <v>United States</v>
      </c>
      <c r="N5169">
        <f t="shared" si="3727"/>
        <v>0</v>
      </c>
      <c r="O5169" t="str">
        <f t="shared" si="3728"/>
        <v>MG</v>
      </c>
      <c r="P5169">
        <f t="shared" si="3729"/>
        <v>3393</v>
      </c>
      <c r="Q5169" t="str">
        <f t="shared" si="3730"/>
        <v>Rocco Neubert</v>
      </c>
      <c r="R5169" t="str">
        <f t="shared" si="3731"/>
        <v>East</v>
      </c>
    </row>
    <row r="5170" spans="1:18">
      <c r="A5170" t="s">
        <v>5334</v>
      </c>
      <c r="B5170" t="s">
        <v>31</v>
      </c>
      <c r="C5170" t="s">
        <v>56</v>
      </c>
      <c r="D5170" t="s">
        <v>203</v>
      </c>
      <c r="E5170" t="s">
        <v>50</v>
      </c>
      <c r="F5170" s="1">
        <v>43012</v>
      </c>
      <c r="G5170" s="1">
        <v>43019</v>
      </c>
      <c r="H5170">
        <v>54</v>
      </c>
      <c r="I5170" t="str">
        <f>VLOOKUP(pipeline!D5170,account,2,FALSE)</f>
        <v>software</v>
      </c>
      <c r="J5170">
        <f t="shared" si="3723"/>
        <v>2002</v>
      </c>
      <c r="K5170">
        <f t="shared" si="3724"/>
        <v>987.39</v>
      </c>
      <c r="L5170">
        <f t="shared" si="3725"/>
        <v>2253</v>
      </c>
      <c r="M5170" t="str">
        <f t="shared" si="3726"/>
        <v>United States</v>
      </c>
      <c r="N5170">
        <f t="shared" si="3727"/>
        <v>0</v>
      </c>
      <c r="O5170" t="str">
        <f t="shared" si="3728"/>
        <v>MG</v>
      </c>
      <c r="P5170">
        <f t="shared" si="3729"/>
        <v>55</v>
      </c>
      <c r="Q5170" t="str">
        <f t="shared" si="3730"/>
        <v>Rocco Neubert</v>
      </c>
      <c r="R5170" t="str">
        <f t="shared" si="3731"/>
        <v>East</v>
      </c>
    </row>
    <row r="5171" spans="1:18">
      <c r="A5171" t="s">
        <v>5335</v>
      </c>
      <c r="B5171" t="s">
        <v>32</v>
      </c>
      <c r="C5171" t="s">
        <v>59</v>
      </c>
      <c r="D5171" t="s">
        <v>223</v>
      </c>
      <c r="E5171" t="s">
        <v>50</v>
      </c>
      <c r="F5171" s="1">
        <v>43012</v>
      </c>
      <c r="G5171" s="1">
        <v>43022</v>
      </c>
      <c r="H5171">
        <v>5989</v>
      </c>
      <c r="I5171" t="str">
        <f>VLOOKUP(pipeline!D5171,account,2,FALSE)</f>
        <v>retail</v>
      </c>
      <c r="J5171">
        <f t="shared" si="3723"/>
        <v>2003</v>
      </c>
      <c r="K5171">
        <f t="shared" si="3724"/>
        <v>1419.98</v>
      </c>
      <c r="L5171">
        <f t="shared" si="3725"/>
        <v>4018</v>
      </c>
      <c r="M5171" t="str">
        <f t="shared" si="3726"/>
        <v>United States</v>
      </c>
      <c r="N5171">
        <f t="shared" si="3727"/>
        <v>0</v>
      </c>
      <c r="O5171" t="str">
        <f t="shared" si="3728"/>
        <v>GTX</v>
      </c>
      <c r="P5171">
        <f t="shared" si="3729"/>
        <v>5482</v>
      </c>
      <c r="Q5171" t="str">
        <f t="shared" si="3730"/>
        <v>Rocco Neubert</v>
      </c>
      <c r="R5171" t="str">
        <f t="shared" si="3731"/>
        <v>East</v>
      </c>
    </row>
    <row r="5172" spans="1:18">
      <c r="A5172" t="s">
        <v>5336</v>
      </c>
      <c r="B5172" t="s">
        <v>25</v>
      </c>
      <c r="C5172" t="s">
        <v>59</v>
      </c>
      <c r="D5172" t="s">
        <v>158</v>
      </c>
      <c r="E5172" t="s">
        <v>50</v>
      </c>
      <c r="F5172" s="1">
        <v>43012</v>
      </c>
      <c r="G5172" s="1">
        <v>43090</v>
      </c>
      <c r="H5172">
        <v>4735</v>
      </c>
      <c r="I5172" t="str">
        <f>VLOOKUP(pipeline!D5172,account,2,FALSE)</f>
        <v>finance</v>
      </c>
      <c r="J5172">
        <f t="shared" ref="J5172:J5184" si="3732">VLOOKUP(D5172,account,3,FALSE)</f>
        <v>2006</v>
      </c>
      <c r="K5172">
        <f t="shared" ref="K5172:K5184" si="3733">VLOOKUP(D5172,account,4,FALSE)</f>
        <v>1102.43</v>
      </c>
      <c r="L5172">
        <f t="shared" ref="L5172:L5184" si="3734">VLOOKUP(D5172,account,5,FALSE)</f>
        <v>1759</v>
      </c>
      <c r="M5172" t="str">
        <f t="shared" ref="M5172:M5184" si="3735">VLOOKUP(D5172,account,6,FALSE)</f>
        <v>United States</v>
      </c>
      <c r="N5172">
        <f t="shared" ref="N5172:N5184" si="3736">VLOOKUP(D5172,accounts,7,FALSE)</f>
        <v>0</v>
      </c>
      <c r="O5172" t="str">
        <f t="shared" ref="O5172:O5184" si="3737">VLOOKUP(C5172,products,2,FALSE)</f>
        <v>GTX</v>
      </c>
      <c r="P5172">
        <f t="shared" si="3729"/>
        <v>5482</v>
      </c>
      <c r="Q5172" t="str">
        <f t="shared" si="3730"/>
        <v>Melvin Marxen</v>
      </c>
      <c r="R5172" t="str">
        <f t="shared" si="3731"/>
        <v>Central</v>
      </c>
    </row>
    <row r="5173" spans="1:18">
      <c r="A5173" t="s">
        <v>5337</v>
      </c>
      <c r="B5173" t="s">
        <v>37</v>
      </c>
      <c r="C5173" t="s">
        <v>59</v>
      </c>
      <c r="D5173" t="s">
        <v>112</v>
      </c>
      <c r="E5173" t="s">
        <v>50</v>
      </c>
      <c r="F5173" s="1">
        <v>43012</v>
      </c>
      <c r="G5173" s="1">
        <v>43074</v>
      </c>
      <c r="H5173">
        <v>4527</v>
      </c>
      <c r="I5173" t="str">
        <f>VLOOKUP(pipeline!D5173,account,2,FALSE)</f>
        <v>retail</v>
      </c>
      <c r="J5173">
        <f t="shared" si="3732"/>
        <v>1990</v>
      </c>
      <c r="K5173">
        <f t="shared" si="3733"/>
        <v>4968.91</v>
      </c>
      <c r="L5173">
        <f t="shared" si="3734"/>
        <v>7523</v>
      </c>
      <c r="M5173" t="str">
        <f t="shared" si="3735"/>
        <v>United States</v>
      </c>
      <c r="N5173">
        <f t="shared" si="3736"/>
        <v>0</v>
      </c>
      <c r="O5173" t="str">
        <f t="shared" si="3737"/>
        <v>GTX</v>
      </c>
      <c r="P5173">
        <f t="shared" si="3729"/>
        <v>5482</v>
      </c>
      <c r="Q5173" t="str">
        <f t="shared" si="3730"/>
        <v>Summer Sewald</v>
      </c>
      <c r="R5173" t="str">
        <f t="shared" si="3731"/>
        <v>West</v>
      </c>
    </row>
    <row r="5174" spans="1:18">
      <c r="A5174" t="s">
        <v>5338</v>
      </c>
      <c r="B5174" t="s">
        <v>27</v>
      </c>
      <c r="C5174" t="s">
        <v>55</v>
      </c>
      <c r="D5174" t="s">
        <v>129</v>
      </c>
      <c r="E5174" t="s">
        <v>52</v>
      </c>
      <c r="F5174" s="1">
        <v>43012</v>
      </c>
      <c r="G5174" s="1">
        <v>43092</v>
      </c>
      <c r="H5174">
        <v>0</v>
      </c>
      <c r="I5174" t="str">
        <f>VLOOKUP(pipeline!D5174,account,2,FALSE)</f>
        <v>marketing</v>
      </c>
      <c r="J5174">
        <f t="shared" si="3732"/>
        <v>1995</v>
      </c>
      <c r="K5174">
        <f t="shared" si="3733"/>
        <v>2173.98</v>
      </c>
      <c r="L5174">
        <f t="shared" si="3734"/>
        <v>2928</v>
      </c>
      <c r="M5174" t="str">
        <f t="shared" si="3735"/>
        <v>United States</v>
      </c>
      <c r="N5174" t="str">
        <f t="shared" si="3736"/>
        <v>Inity</v>
      </c>
      <c r="O5174" t="str">
        <f t="shared" si="3737"/>
        <v>GTX</v>
      </c>
      <c r="P5174">
        <f t="shared" si="3729"/>
        <v>550</v>
      </c>
      <c r="Q5174" t="str">
        <f t="shared" si="3730"/>
        <v>Melvin Marxen</v>
      </c>
      <c r="R5174" t="str">
        <f t="shared" si="3731"/>
        <v>Central</v>
      </c>
    </row>
    <row r="5175" spans="1:18">
      <c r="A5175" t="s">
        <v>5339</v>
      </c>
      <c r="B5175" t="s">
        <v>27</v>
      </c>
      <c r="C5175" t="s">
        <v>56</v>
      </c>
      <c r="D5175" t="s">
        <v>309</v>
      </c>
      <c r="E5175" t="s">
        <v>50</v>
      </c>
      <c r="F5175" s="1">
        <v>43012</v>
      </c>
      <c r="G5175" s="1">
        <v>43014</v>
      </c>
      <c r="H5175">
        <v>58</v>
      </c>
      <c r="I5175" t="str">
        <f>VLOOKUP(pipeline!D5175,account,2,FALSE)</f>
        <v>marketing</v>
      </c>
      <c r="J5175">
        <f t="shared" si="3732"/>
        <v>1986</v>
      </c>
      <c r="K5175">
        <f t="shared" si="3733"/>
        <v>2403.58</v>
      </c>
      <c r="L5175">
        <f t="shared" si="3734"/>
        <v>8801</v>
      </c>
      <c r="M5175" t="str">
        <f t="shared" si="3735"/>
        <v>United States</v>
      </c>
      <c r="N5175">
        <f t="shared" si="3736"/>
        <v>0</v>
      </c>
      <c r="O5175" t="str">
        <f t="shared" si="3737"/>
        <v>MG</v>
      </c>
      <c r="P5175">
        <f t="shared" si="3729"/>
        <v>55</v>
      </c>
      <c r="Q5175" t="str">
        <f t="shared" si="3730"/>
        <v>Melvin Marxen</v>
      </c>
      <c r="R5175" t="str">
        <f t="shared" si="3731"/>
        <v>Central</v>
      </c>
    </row>
    <row r="5176" spans="1:18">
      <c r="A5176" t="s">
        <v>5340</v>
      </c>
      <c r="B5176" t="s">
        <v>39</v>
      </c>
      <c r="C5176" t="s">
        <v>55</v>
      </c>
      <c r="D5176" t="s">
        <v>91</v>
      </c>
      <c r="E5176" t="s">
        <v>52</v>
      </c>
      <c r="F5176" s="1">
        <v>43012</v>
      </c>
      <c r="G5176" s="1">
        <v>43056</v>
      </c>
      <c r="H5176">
        <v>0</v>
      </c>
      <c r="I5176" t="str">
        <f>VLOOKUP(pipeline!D5176,account,2,FALSE)</f>
        <v>retail</v>
      </c>
      <c r="J5176">
        <f t="shared" si="3732"/>
        <v>1989</v>
      </c>
      <c r="K5176">
        <f t="shared" si="3733"/>
        <v>1388.67</v>
      </c>
      <c r="L5176">
        <f t="shared" si="3734"/>
        <v>3583</v>
      </c>
      <c r="M5176" t="str">
        <f t="shared" si="3735"/>
        <v>United States</v>
      </c>
      <c r="N5176">
        <f t="shared" si="3736"/>
        <v>0</v>
      </c>
      <c r="O5176" t="str">
        <f t="shared" si="3737"/>
        <v>GTX</v>
      </c>
      <c r="P5176">
        <f t="shared" si="3729"/>
        <v>550</v>
      </c>
      <c r="Q5176" t="str">
        <f t="shared" si="3730"/>
        <v>Summer Sewald</v>
      </c>
      <c r="R5176" t="str">
        <f t="shared" si="3731"/>
        <v>West</v>
      </c>
    </row>
    <row r="5177" spans="1:18">
      <c r="A5177" t="s">
        <v>5341</v>
      </c>
      <c r="B5177" t="s">
        <v>15</v>
      </c>
      <c r="C5177" t="s">
        <v>56</v>
      </c>
      <c r="D5177" t="s">
        <v>110</v>
      </c>
      <c r="E5177" t="s">
        <v>50</v>
      </c>
      <c r="F5177" s="1">
        <v>43012</v>
      </c>
      <c r="G5177" s="1">
        <v>43072</v>
      </c>
      <c r="H5177">
        <v>62</v>
      </c>
      <c r="I5177" t="str">
        <f>VLOOKUP(pipeline!D5177,account,2,FALSE)</f>
        <v>telecommunications</v>
      </c>
      <c r="J5177">
        <f t="shared" si="3732"/>
        <v>1994</v>
      </c>
      <c r="K5177">
        <f t="shared" si="3733"/>
        <v>1188.42</v>
      </c>
      <c r="L5177">
        <f t="shared" si="3734"/>
        <v>3015</v>
      </c>
      <c r="M5177" t="str">
        <f t="shared" si="3735"/>
        <v>United States</v>
      </c>
      <c r="N5177">
        <f t="shared" si="3736"/>
        <v>0</v>
      </c>
      <c r="O5177" t="str">
        <f t="shared" si="3737"/>
        <v>MG</v>
      </c>
      <c r="P5177">
        <f t="shared" si="3729"/>
        <v>55</v>
      </c>
      <c r="Q5177" t="str">
        <f t="shared" si="3730"/>
        <v>Celia Rouche</v>
      </c>
      <c r="R5177" t="str">
        <f t="shared" si="3731"/>
        <v>West</v>
      </c>
    </row>
    <row r="5178" spans="1:18">
      <c r="A5178" t="s">
        <v>5342</v>
      </c>
      <c r="B5178" t="s">
        <v>17</v>
      </c>
      <c r="C5178" t="s">
        <v>56</v>
      </c>
      <c r="D5178" t="s">
        <v>176</v>
      </c>
      <c r="E5178" t="s">
        <v>52</v>
      </c>
      <c r="F5178" s="1">
        <v>43012</v>
      </c>
      <c r="G5178" s="1">
        <v>43021</v>
      </c>
      <c r="H5178">
        <v>0</v>
      </c>
      <c r="I5178" t="str">
        <f>VLOOKUP(pipeline!D5178,account,2,FALSE)</f>
        <v>services</v>
      </c>
      <c r="J5178">
        <f t="shared" si="3732"/>
        <v>1987</v>
      </c>
      <c r="K5178">
        <f t="shared" si="3733"/>
        <v>405.59</v>
      </c>
      <c r="L5178">
        <f t="shared" si="3734"/>
        <v>1179</v>
      </c>
      <c r="M5178" t="str">
        <f t="shared" si="3735"/>
        <v>Brazil</v>
      </c>
      <c r="N5178" t="str">
        <f t="shared" si="3736"/>
        <v>Warephase</v>
      </c>
      <c r="O5178" t="str">
        <f t="shared" si="3737"/>
        <v>MG</v>
      </c>
      <c r="P5178">
        <f t="shared" si="3729"/>
        <v>55</v>
      </c>
      <c r="Q5178" t="str">
        <f t="shared" si="3730"/>
        <v>Celia Rouche</v>
      </c>
      <c r="R5178" t="str">
        <f t="shared" si="3731"/>
        <v>West</v>
      </c>
    </row>
    <row r="5179" spans="1:18">
      <c r="A5179" t="s">
        <v>5343</v>
      </c>
      <c r="B5179" t="s">
        <v>17</v>
      </c>
      <c r="C5179" t="s">
        <v>55</v>
      </c>
      <c r="D5179" t="s">
        <v>196</v>
      </c>
      <c r="E5179" t="s">
        <v>50</v>
      </c>
      <c r="F5179" s="1">
        <v>43012</v>
      </c>
      <c r="G5179" s="1">
        <v>43089</v>
      </c>
      <c r="H5179">
        <v>496</v>
      </c>
      <c r="I5179" t="str">
        <f>VLOOKUP(pipeline!D5179,account,2,FALSE)</f>
        <v>employment</v>
      </c>
      <c r="J5179">
        <f t="shared" si="3732"/>
        <v>1983</v>
      </c>
      <c r="K5179">
        <f t="shared" si="3733"/>
        <v>2871.35</v>
      </c>
      <c r="L5179">
        <f t="shared" si="3734"/>
        <v>9561</v>
      </c>
      <c r="M5179" t="str">
        <f t="shared" si="3735"/>
        <v>United States</v>
      </c>
      <c r="N5179">
        <f t="shared" si="3736"/>
        <v>0</v>
      </c>
      <c r="O5179" t="str">
        <f t="shared" si="3737"/>
        <v>GTX</v>
      </c>
      <c r="P5179">
        <f t="shared" si="3729"/>
        <v>550</v>
      </c>
      <c r="Q5179" t="str">
        <f t="shared" si="3730"/>
        <v>Celia Rouche</v>
      </c>
      <c r="R5179" t="str">
        <f t="shared" si="3731"/>
        <v>West</v>
      </c>
    </row>
    <row r="5180" spans="1:18">
      <c r="A5180" t="s">
        <v>5344</v>
      </c>
      <c r="B5180" t="s">
        <v>19</v>
      </c>
      <c r="C5180" t="s">
        <v>56</v>
      </c>
      <c r="D5180" t="s">
        <v>306</v>
      </c>
      <c r="E5180" t="s">
        <v>52</v>
      </c>
      <c r="F5180" s="1">
        <v>43013</v>
      </c>
      <c r="G5180" s="1">
        <v>43020</v>
      </c>
      <c r="H5180">
        <v>0</v>
      </c>
      <c r="I5180" t="str">
        <f>VLOOKUP(pipeline!D5180,account,2,FALSE)</f>
        <v>technolgy</v>
      </c>
      <c r="J5180">
        <f t="shared" si="3732"/>
        <v>1997</v>
      </c>
      <c r="K5180">
        <f t="shared" si="3733"/>
        <v>8170.38</v>
      </c>
      <c r="L5180">
        <f t="shared" si="3734"/>
        <v>16499</v>
      </c>
      <c r="M5180" t="str">
        <f t="shared" si="3735"/>
        <v>Korea</v>
      </c>
      <c r="N5180">
        <f t="shared" si="3736"/>
        <v>0</v>
      </c>
      <c r="O5180" t="str">
        <f t="shared" si="3737"/>
        <v>MG</v>
      </c>
      <c r="P5180">
        <f t="shared" si="3729"/>
        <v>55</v>
      </c>
      <c r="Q5180" t="str">
        <f t="shared" si="3730"/>
        <v>Dustin Brinkmann</v>
      </c>
      <c r="R5180" t="str">
        <f t="shared" si="3731"/>
        <v>Central</v>
      </c>
    </row>
    <row r="5181" spans="1:18">
      <c r="A5181" t="s">
        <v>5345</v>
      </c>
      <c r="B5181" t="s">
        <v>20</v>
      </c>
      <c r="C5181" t="s">
        <v>55</v>
      </c>
      <c r="D5181" t="s">
        <v>143</v>
      </c>
      <c r="E5181" t="s">
        <v>50</v>
      </c>
      <c r="F5181" s="1">
        <v>43013</v>
      </c>
      <c r="G5181" s="1">
        <v>43019</v>
      </c>
      <c r="H5181">
        <v>622</v>
      </c>
      <c r="I5181" t="str">
        <f>VLOOKUP(pipeline!D5181,account,2,FALSE)</f>
        <v>finance</v>
      </c>
      <c r="J5181">
        <f t="shared" si="3732"/>
        <v>1987</v>
      </c>
      <c r="K5181">
        <f t="shared" si="3733"/>
        <v>1698.2</v>
      </c>
      <c r="L5181">
        <f t="shared" si="3734"/>
        <v>3798</v>
      </c>
      <c r="M5181" t="str">
        <f t="shared" si="3735"/>
        <v>United States</v>
      </c>
      <c r="N5181">
        <f t="shared" si="3736"/>
        <v>0</v>
      </c>
      <c r="O5181" t="str">
        <f t="shared" si="3737"/>
        <v>GTX</v>
      </c>
      <c r="P5181">
        <f t="shared" si="3729"/>
        <v>550</v>
      </c>
      <c r="Q5181" t="str">
        <f t="shared" si="3730"/>
        <v>Dustin Brinkmann</v>
      </c>
      <c r="R5181" t="str">
        <f t="shared" si="3731"/>
        <v>Central</v>
      </c>
    </row>
    <row r="5182" spans="1:18">
      <c r="A5182" t="s">
        <v>5346</v>
      </c>
      <c r="B5182" t="s">
        <v>25</v>
      </c>
      <c r="C5182" t="s">
        <v>58</v>
      </c>
      <c r="D5182" t="s">
        <v>170</v>
      </c>
      <c r="E5182" t="s">
        <v>50</v>
      </c>
      <c r="F5182" s="1">
        <v>43013</v>
      </c>
      <c r="G5182" s="1">
        <v>43018</v>
      </c>
      <c r="H5182">
        <v>1132</v>
      </c>
      <c r="I5182" t="str">
        <f>VLOOKUP(pipeline!D5182,account,2,FALSE)</f>
        <v>technolgy</v>
      </c>
      <c r="J5182">
        <f t="shared" si="3732"/>
        <v>1987</v>
      </c>
      <c r="K5182">
        <f t="shared" si="3733"/>
        <v>2938.67</v>
      </c>
      <c r="L5182">
        <f t="shared" si="3734"/>
        <v>8775</v>
      </c>
      <c r="M5182" t="str">
        <f t="shared" si="3735"/>
        <v>Panama</v>
      </c>
      <c r="N5182">
        <f t="shared" si="3736"/>
        <v>0</v>
      </c>
      <c r="O5182" t="str">
        <f t="shared" si="3737"/>
        <v>GTX</v>
      </c>
      <c r="P5182">
        <f t="shared" si="3729"/>
        <v>1096</v>
      </c>
      <c r="Q5182" t="str">
        <f t="shared" si="3730"/>
        <v>Melvin Marxen</v>
      </c>
      <c r="R5182" t="str">
        <f t="shared" si="3731"/>
        <v>Central</v>
      </c>
    </row>
    <row r="5183" spans="1:18">
      <c r="A5183" t="s">
        <v>5347</v>
      </c>
      <c r="B5183" t="s">
        <v>25</v>
      </c>
      <c r="C5183" t="s">
        <v>59</v>
      </c>
      <c r="D5183" t="s">
        <v>226</v>
      </c>
      <c r="E5183" t="s">
        <v>50</v>
      </c>
      <c r="F5183" s="1">
        <v>43013</v>
      </c>
      <c r="G5183" s="1">
        <v>43083</v>
      </c>
      <c r="H5183">
        <v>5422</v>
      </c>
      <c r="I5183" t="str">
        <f>VLOOKUP(pipeline!D5183,account,2,FALSE)</f>
        <v>medical</v>
      </c>
      <c r="J5183">
        <f t="shared" si="3732"/>
        <v>2017</v>
      </c>
      <c r="K5183">
        <f t="shared" si="3733"/>
        <v>4.54</v>
      </c>
      <c r="L5183">
        <f t="shared" si="3734"/>
        <v>9</v>
      </c>
      <c r="M5183" t="str">
        <f t="shared" si="3735"/>
        <v>United States</v>
      </c>
      <c r="N5183">
        <f t="shared" si="3736"/>
        <v>0</v>
      </c>
      <c r="O5183" t="str">
        <f t="shared" si="3737"/>
        <v>GTX</v>
      </c>
      <c r="P5183">
        <f t="shared" si="3729"/>
        <v>5482</v>
      </c>
      <c r="Q5183" t="str">
        <f t="shared" si="3730"/>
        <v>Melvin Marxen</v>
      </c>
      <c r="R5183" t="str">
        <f t="shared" si="3731"/>
        <v>Central</v>
      </c>
    </row>
    <row r="5184" spans="1:18">
      <c r="A5184" t="s">
        <v>5348</v>
      </c>
      <c r="B5184" t="s">
        <v>34</v>
      </c>
      <c r="C5184" t="s">
        <v>57</v>
      </c>
      <c r="D5184" t="s">
        <v>294</v>
      </c>
      <c r="E5184" t="s">
        <v>52</v>
      </c>
      <c r="F5184" s="1">
        <v>43013</v>
      </c>
      <c r="G5184" s="1">
        <v>43018</v>
      </c>
      <c r="H5184">
        <v>0</v>
      </c>
      <c r="I5184" t="str">
        <f>VLOOKUP(pipeline!D5184,account,2,FALSE)</f>
        <v>retail</v>
      </c>
      <c r="J5184">
        <f t="shared" si="3732"/>
        <v>2010</v>
      </c>
      <c r="K5184">
        <f t="shared" si="3733"/>
        <v>71.12</v>
      </c>
      <c r="L5184">
        <f t="shared" si="3734"/>
        <v>144</v>
      </c>
      <c r="M5184" t="str">
        <f t="shared" si="3735"/>
        <v>United States</v>
      </c>
      <c r="N5184">
        <f t="shared" si="3736"/>
        <v>0</v>
      </c>
      <c r="O5184" t="str">
        <f t="shared" si="3737"/>
        <v>MG</v>
      </c>
      <c r="P5184">
        <f t="shared" si="3729"/>
        <v>3393</v>
      </c>
      <c r="Q5184" t="str">
        <f t="shared" si="3730"/>
        <v>Rocco Neubert</v>
      </c>
      <c r="R5184" t="str">
        <f t="shared" si="3731"/>
        <v>East</v>
      </c>
    </row>
    <row r="5185" spans="1:18">
      <c r="A5185" t="s">
        <v>5349</v>
      </c>
      <c r="B5185" t="s">
        <v>13</v>
      </c>
      <c r="C5185" t="s">
        <v>60</v>
      </c>
      <c r="D5185" t="s">
        <v>210</v>
      </c>
      <c r="E5185" t="s">
        <v>52</v>
      </c>
      <c r="F5185" s="1">
        <v>43013</v>
      </c>
      <c r="G5185" s="1">
        <v>43026</v>
      </c>
      <c r="H5185">
        <v>0</v>
      </c>
      <c r="I5185" t="str">
        <f>VLOOKUP(pipeline!D5185,account,2,FALSE)</f>
        <v>technolgy</v>
      </c>
      <c r="J5185">
        <f t="shared" ref="J5185:J5192" si="3738">VLOOKUP(D5185,account,3,FALSE)</f>
        <v>1980</v>
      </c>
      <c r="K5185">
        <f t="shared" ref="K5185:K5192" si="3739">VLOOKUP(D5185,account,4,FALSE)</f>
        <v>7708.38</v>
      </c>
      <c r="L5185">
        <f t="shared" ref="L5185:L5192" si="3740">VLOOKUP(D5185,account,5,FALSE)</f>
        <v>13756</v>
      </c>
      <c r="M5185" t="str">
        <f t="shared" ref="M5185:M5192" si="3741">VLOOKUP(D5185,account,6,FALSE)</f>
        <v>United States</v>
      </c>
      <c r="N5185">
        <f t="shared" ref="N5185:N5192" si="3742">VLOOKUP(D5185,accounts,7,FALSE)</f>
        <v>0</v>
      </c>
      <c r="O5185" t="str">
        <f t="shared" ref="O5185:O5192" si="3743">VLOOKUP(C5185,products,2,FALSE)</f>
        <v>GTK</v>
      </c>
      <c r="P5185">
        <f t="shared" si="3729"/>
        <v>26768</v>
      </c>
      <c r="Q5185" t="str">
        <f t="shared" si="3730"/>
        <v>Celia Rouche</v>
      </c>
      <c r="R5185" t="str">
        <f t="shared" si="3731"/>
        <v>West</v>
      </c>
    </row>
    <row r="5186" spans="1:18">
      <c r="A5186" t="s">
        <v>5350</v>
      </c>
      <c r="B5186" t="s">
        <v>8</v>
      </c>
      <c r="C5186" t="s">
        <v>59</v>
      </c>
      <c r="D5186" t="s">
        <v>132</v>
      </c>
      <c r="E5186" t="s">
        <v>50</v>
      </c>
      <c r="F5186" s="1">
        <v>43013</v>
      </c>
      <c r="G5186" s="1">
        <v>43015</v>
      </c>
      <c r="H5186">
        <v>5331</v>
      </c>
      <c r="I5186" t="str">
        <f>VLOOKUP(pipeline!D5186,account,2,FALSE)</f>
        <v>technolgy</v>
      </c>
      <c r="J5186">
        <f t="shared" si="3738"/>
        <v>1996</v>
      </c>
      <c r="K5186">
        <f t="shared" si="3739"/>
        <v>1100.04</v>
      </c>
      <c r="L5186">
        <f t="shared" si="3740"/>
        <v>2822</v>
      </c>
      <c r="M5186" t="str">
        <f t="shared" si="3741"/>
        <v>United States</v>
      </c>
      <c r="N5186">
        <f t="shared" si="3742"/>
        <v>0</v>
      </c>
      <c r="O5186" t="str">
        <f t="shared" si="3743"/>
        <v>GTX</v>
      </c>
      <c r="P5186">
        <f t="shared" si="3729"/>
        <v>5482</v>
      </c>
      <c r="Q5186" t="str">
        <f t="shared" si="3730"/>
        <v>Cara Losch</v>
      </c>
      <c r="R5186" t="str">
        <f t="shared" si="3731"/>
        <v>East</v>
      </c>
    </row>
    <row r="5187" spans="1:18">
      <c r="A5187" t="s">
        <v>5351</v>
      </c>
      <c r="B5187" t="s">
        <v>14</v>
      </c>
      <c r="C5187" t="s">
        <v>57</v>
      </c>
      <c r="D5187" t="s">
        <v>106</v>
      </c>
      <c r="E5187" t="s">
        <v>52</v>
      </c>
      <c r="F5187" s="1">
        <v>43013</v>
      </c>
      <c r="G5187" s="1">
        <v>43082</v>
      </c>
      <c r="H5187">
        <v>0</v>
      </c>
      <c r="I5187" t="str">
        <f>VLOOKUP(pipeline!D5187,account,2,FALSE)</f>
        <v>software</v>
      </c>
      <c r="J5187">
        <f t="shared" si="3738"/>
        <v>1996</v>
      </c>
      <c r="K5187">
        <f t="shared" si="3739"/>
        <v>6354.87</v>
      </c>
      <c r="L5187">
        <f t="shared" si="3740"/>
        <v>16780</v>
      </c>
      <c r="M5187" t="str">
        <f t="shared" si="3741"/>
        <v>United States</v>
      </c>
      <c r="N5187" t="str">
        <f t="shared" si="3742"/>
        <v>Bubba Gump</v>
      </c>
      <c r="O5187" t="str">
        <f t="shared" si="3743"/>
        <v>MG</v>
      </c>
      <c r="P5187">
        <f t="shared" si="3729"/>
        <v>3393</v>
      </c>
      <c r="Q5187" t="str">
        <f t="shared" si="3730"/>
        <v>Celia Rouche</v>
      </c>
      <c r="R5187" t="str">
        <f t="shared" si="3731"/>
        <v>West</v>
      </c>
    </row>
    <row r="5188" spans="1:18">
      <c r="A5188" t="s">
        <v>5352</v>
      </c>
      <c r="B5188" t="s">
        <v>37</v>
      </c>
      <c r="C5188" t="s">
        <v>55</v>
      </c>
      <c r="D5188" t="s">
        <v>371</v>
      </c>
      <c r="E5188" t="s">
        <v>52</v>
      </c>
      <c r="F5188" s="1">
        <v>43013</v>
      </c>
      <c r="G5188" s="1">
        <v>43018</v>
      </c>
      <c r="H5188">
        <v>0</v>
      </c>
      <c r="I5188" t="str">
        <f>VLOOKUP(pipeline!D5188,account,2,FALSE)</f>
        <v>retail</v>
      </c>
      <c r="J5188">
        <f t="shared" si="3738"/>
        <v>2003</v>
      </c>
      <c r="K5188">
        <f t="shared" si="3739"/>
        <v>223.8</v>
      </c>
      <c r="L5188">
        <f t="shared" si="3740"/>
        <v>299</v>
      </c>
      <c r="M5188" t="str">
        <f t="shared" si="3741"/>
        <v>United States</v>
      </c>
      <c r="N5188">
        <f t="shared" si="3742"/>
        <v>0</v>
      </c>
      <c r="O5188" t="str">
        <f t="shared" si="3743"/>
        <v>GTX</v>
      </c>
      <c r="P5188">
        <f t="shared" si="3729"/>
        <v>550</v>
      </c>
      <c r="Q5188" t="str">
        <f t="shared" si="3730"/>
        <v>Summer Sewald</v>
      </c>
      <c r="R5188" t="str">
        <f t="shared" si="3731"/>
        <v>West</v>
      </c>
    </row>
    <row r="5189" spans="1:18">
      <c r="A5189" t="s">
        <v>5353</v>
      </c>
      <c r="B5189" t="s">
        <v>37</v>
      </c>
      <c r="C5189" t="s">
        <v>58</v>
      </c>
      <c r="D5189" t="s">
        <v>87</v>
      </c>
      <c r="E5189" t="s">
        <v>50</v>
      </c>
      <c r="F5189" s="1">
        <v>43013</v>
      </c>
      <c r="G5189" s="1">
        <v>43026</v>
      </c>
      <c r="H5189">
        <v>1132</v>
      </c>
      <c r="I5189" t="str">
        <f>VLOOKUP(pipeline!D5189,account,2,FALSE)</f>
        <v>services</v>
      </c>
      <c r="J5189">
        <f t="shared" si="3738"/>
        <v>1982</v>
      </c>
      <c r="K5189">
        <f t="shared" si="3739"/>
        <v>792.46</v>
      </c>
      <c r="L5189">
        <f t="shared" si="3740"/>
        <v>1299</v>
      </c>
      <c r="M5189" t="str">
        <f t="shared" si="3741"/>
        <v>United States</v>
      </c>
      <c r="N5189">
        <f t="shared" si="3742"/>
        <v>0</v>
      </c>
      <c r="O5189" t="str">
        <f t="shared" si="3743"/>
        <v>GTX</v>
      </c>
      <c r="P5189">
        <f t="shared" si="3729"/>
        <v>1096</v>
      </c>
      <c r="Q5189" t="str">
        <f t="shared" si="3730"/>
        <v>Summer Sewald</v>
      </c>
      <c r="R5189" t="str">
        <f t="shared" si="3731"/>
        <v>West</v>
      </c>
    </row>
    <row r="5190" spans="1:18">
      <c r="A5190" t="s">
        <v>5354</v>
      </c>
      <c r="B5190" t="s">
        <v>37</v>
      </c>
      <c r="C5190" t="s">
        <v>59</v>
      </c>
      <c r="D5190" t="s">
        <v>316</v>
      </c>
      <c r="E5190" t="s">
        <v>50</v>
      </c>
      <c r="F5190" s="1">
        <v>43013</v>
      </c>
      <c r="G5190" s="1">
        <v>43019</v>
      </c>
      <c r="H5190">
        <v>5004</v>
      </c>
      <c r="I5190" t="str">
        <f>VLOOKUP(pipeline!D5190,account,2,FALSE)</f>
        <v>retail</v>
      </c>
      <c r="J5190">
        <f t="shared" si="3738"/>
        <v>2009</v>
      </c>
      <c r="K5190">
        <f t="shared" si="3739"/>
        <v>497.11</v>
      </c>
      <c r="L5190">
        <f t="shared" si="3740"/>
        <v>1588</v>
      </c>
      <c r="M5190" t="str">
        <f t="shared" si="3741"/>
        <v>United States</v>
      </c>
      <c r="N5190">
        <f t="shared" si="3742"/>
        <v>0</v>
      </c>
      <c r="O5190" t="str">
        <f t="shared" si="3743"/>
        <v>GTX</v>
      </c>
      <c r="P5190">
        <f t="shared" si="3729"/>
        <v>5482</v>
      </c>
      <c r="Q5190" t="str">
        <f t="shared" si="3730"/>
        <v>Summer Sewald</v>
      </c>
      <c r="R5190" t="str">
        <f t="shared" si="3731"/>
        <v>West</v>
      </c>
    </row>
    <row r="5191" spans="1:18">
      <c r="A5191" t="s">
        <v>5355</v>
      </c>
      <c r="B5191" t="s">
        <v>27</v>
      </c>
      <c r="C5191" t="s">
        <v>55</v>
      </c>
      <c r="D5191" t="s">
        <v>309</v>
      </c>
      <c r="E5191" t="s">
        <v>50</v>
      </c>
      <c r="F5191" s="1">
        <v>43013</v>
      </c>
      <c r="G5191" s="1">
        <v>43018</v>
      </c>
      <c r="H5191">
        <v>556</v>
      </c>
      <c r="I5191" t="str">
        <f>VLOOKUP(pipeline!D5191,account,2,FALSE)</f>
        <v>marketing</v>
      </c>
      <c r="J5191">
        <f t="shared" si="3738"/>
        <v>1986</v>
      </c>
      <c r="K5191">
        <f t="shared" si="3739"/>
        <v>2403.58</v>
      </c>
      <c r="L5191">
        <f t="shared" si="3740"/>
        <v>8801</v>
      </c>
      <c r="M5191" t="str">
        <f t="shared" si="3741"/>
        <v>United States</v>
      </c>
      <c r="N5191">
        <f t="shared" si="3742"/>
        <v>0</v>
      </c>
      <c r="O5191" t="str">
        <f t="shared" si="3743"/>
        <v>GTX</v>
      </c>
      <c r="P5191">
        <f t="shared" si="3729"/>
        <v>550</v>
      </c>
      <c r="Q5191" t="str">
        <f t="shared" si="3730"/>
        <v>Melvin Marxen</v>
      </c>
      <c r="R5191" t="str">
        <f t="shared" si="3731"/>
        <v>Central</v>
      </c>
    </row>
    <row r="5192" spans="1:18">
      <c r="A5192" t="s">
        <v>5356</v>
      </c>
      <c r="B5192" t="s">
        <v>27</v>
      </c>
      <c r="C5192" t="s">
        <v>56</v>
      </c>
      <c r="D5192" t="s">
        <v>141</v>
      </c>
      <c r="E5192" t="s">
        <v>50</v>
      </c>
      <c r="F5192" s="1">
        <v>43013</v>
      </c>
      <c r="G5192" s="1">
        <v>43020</v>
      </c>
      <c r="H5192">
        <v>53</v>
      </c>
      <c r="I5192" t="str">
        <f>VLOOKUP(pipeline!D5192,account,2,FALSE)</f>
        <v>telecommunications</v>
      </c>
      <c r="J5192">
        <f t="shared" si="3738"/>
        <v>2007</v>
      </c>
      <c r="K5192">
        <f t="shared" si="3739"/>
        <v>86.68</v>
      </c>
      <c r="L5192">
        <f t="shared" si="3740"/>
        <v>187</v>
      </c>
      <c r="M5192" t="str">
        <f t="shared" si="3741"/>
        <v>United States</v>
      </c>
      <c r="N5192" t="str">
        <f t="shared" si="3742"/>
        <v>Sonron</v>
      </c>
      <c r="O5192" t="str">
        <f t="shared" si="3743"/>
        <v>MG</v>
      </c>
      <c r="P5192">
        <f t="shared" si="3729"/>
        <v>55</v>
      </c>
      <c r="Q5192" t="str">
        <f t="shared" si="3730"/>
        <v>Melvin Marxen</v>
      </c>
      <c r="R5192" t="str">
        <f t="shared" si="3731"/>
        <v>Central</v>
      </c>
    </row>
    <row r="5193" spans="1:18">
      <c r="A5193" t="s">
        <v>5357</v>
      </c>
      <c r="B5193" t="s">
        <v>28</v>
      </c>
      <c r="C5193" t="s">
        <v>55</v>
      </c>
      <c r="D5193" t="s">
        <v>117</v>
      </c>
      <c r="E5193" t="s">
        <v>50</v>
      </c>
      <c r="F5193" s="1">
        <v>43013</v>
      </c>
      <c r="G5193" s="1">
        <v>43093</v>
      </c>
      <c r="H5193">
        <v>550</v>
      </c>
      <c r="I5193" t="str">
        <f>VLOOKUP(pipeline!D5193,account,2,FALSE)</f>
        <v>services</v>
      </c>
      <c r="J5193">
        <f t="shared" ref="J5193:J5210" si="3744">VLOOKUP(D5193,account,3,FALSE)</f>
        <v>1997</v>
      </c>
      <c r="K5193">
        <f t="shared" ref="K5193:K5210" si="3745">VLOOKUP(D5193,account,4,FALSE)</f>
        <v>2041.73</v>
      </c>
      <c r="L5193">
        <f t="shared" ref="L5193:L5210" si="3746">VLOOKUP(D5193,account,5,FALSE)</f>
        <v>5276</v>
      </c>
      <c r="M5193" t="str">
        <f t="shared" ref="M5193:M5210" si="3747">VLOOKUP(D5193,account,6,FALSE)</f>
        <v>United States</v>
      </c>
      <c r="N5193">
        <f t="shared" ref="N5193:N5210" si="3748">VLOOKUP(D5193,accounts,7,FALSE)</f>
        <v>0</v>
      </c>
      <c r="O5193" t="str">
        <f t="shared" ref="O5193:O5210" si="3749">VLOOKUP(C5193,products,2,FALSE)</f>
        <v>GTX</v>
      </c>
      <c r="P5193">
        <f t="shared" si="3729"/>
        <v>550</v>
      </c>
      <c r="Q5193" t="str">
        <f t="shared" si="3730"/>
        <v>Melvin Marxen</v>
      </c>
      <c r="R5193" t="str">
        <f t="shared" si="3731"/>
        <v>Central</v>
      </c>
    </row>
    <row r="5194" spans="1:18">
      <c r="A5194" t="s">
        <v>5358</v>
      </c>
      <c r="B5194" t="s">
        <v>22</v>
      </c>
      <c r="C5194" t="s">
        <v>56</v>
      </c>
      <c r="D5194" t="s">
        <v>143</v>
      </c>
      <c r="E5194" t="s">
        <v>50</v>
      </c>
      <c r="F5194" s="1">
        <v>43013</v>
      </c>
      <c r="G5194" s="1">
        <v>43097</v>
      </c>
      <c r="H5194">
        <v>50</v>
      </c>
      <c r="I5194" t="str">
        <f>VLOOKUP(pipeline!D5194,account,2,FALSE)</f>
        <v>finance</v>
      </c>
      <c r="J5194">
        <f t="shared" si="3744"/>
        <v>1987</v>
      </c>
      <c r="K5194">
        <f t="shared" si="3745"/>
        <v>1698.2</v>
      </c>
      <c r="L5194">
        <f t="shared" si="3746"/>
        <v>3798</v>
      </c>
      <c r="M5194" t="str">
        <f t="shared" si="3747"/>
        <v>United States</v>
      </c>
      <c r="N5194">
        <f t="shared" si="3748"/>
        <v>0</v>
      </c>
      <c r="O5194" t="str">
        <f t="shared" si="3749"/>
        <v>MG</v>
      </c>
      <c r="P5194">
        <f t="shared" si="3729"/>
        <v>55</v>
      </c>
      <c r="Q5194" t="str">
        <f t="shared" si="3730"/>
        <v>Dustin Brinkmann</v>
      </c>
      <c r="R5194" t="str">
        <f t="shared" si="3731"/>
        <v>Central</v>
      </c>
    </row>
    <row r="5195" spans="1:18">
      <c r="A5195" t="s">
        <v>5359</v>
      </c>
      <c r="B5195" t="s">
        <v>29</v>
      </c>
      <c r="C5195" t="s">
        <v>58</v>
      </c>
      <c r="D5195" t="s">
        <v>208</v>
      </c>
      <c r="E5195" t="s">
        <v>52</v>
      </c>
      <c r="F5195" s="1">
        <v>43013</v>
      </c>
      <c r="G5195" s="1">
        <v>43021</v>
      </c>
      <c r="H5195">
        <v>0</v>
      </c>
      <c r="I5195" t="str">
        <f>VLOOKUP(pipeline!D5195,account,2,FALSE)</f>
        <v>software</v>
      </c>
      <c r="J5195">
        <f t="shared" si="3744"/>
        <v>1982</v>
      </c>
      <c r="K5195">
        <f t="shared" si="3745"/>
        <v>4618</v>
      </c>
      <c r="L5195">
        <f t="shared" si="3746"/>
        <v>10083</v>
      </c>
      <c r="M5195" t="str">
        <f t="shared" si="3747"/>
        <v>United States</v>
      </c>
      <c r="N5195">
        <f t="shared" si="3748"/>
        <v>0</v>
      </c>
      <c r="O5195" t="str">
        <f t="shared" si="3749"/>
        <v>GTX</v>
      </c>
      <c r="P5195">
        <f t="shared" si="3729"/>
        <v>1096</v>
      </c>
      <c r="Q5195" t="str">
        <f t="shared" si="3730"/>
        <v>Melvin Marxen</v>
      </c>
      <c r="R5195" t="str">
        <f t="shared" si="3731"/>
        <v>Central</v>
      </c>
    </row>
    <row r="5196" spans="1:18">
      <c r="A5196" t="s">
        <v>5360</v>
      </c>
      <c r="B5196" t="s">
        <v>29</v>
      </c>
      <c r="C5196" t="s">
        <v>58</v>
      </c>
      <c r="D5196" t="s">
        <v>208</v>
      </c>
      <c r="E5196" t="s">
        <v>52</v>
      </c>
      <c r="F5196" s="1">
        <v>43013</v>
      </c>
      <c r="G5196" s="1">
        <v>43023</v>
      </c>
      <c r="H5196">
        <v>0</v>
      </c>
      <c r="I5196" t="str">
        <f>VLOOKUP(pipeline!D5196,account,2,FALSE)</f>
        <v>software</v>
      </c>
      <c r="J5196">
        <f t="shared" si="3744"/>
        <v>1982</v>
      </c>
      <c r="K5196">
        <f t="shared" si="3745"/>
        <v>4618</v>
      </c>
      <c r="L5196">
        <f t="shared" si="3746"/>
        <v>10083</v>
      </c>
      <c r="M5196" t="str">
        <f t="shared" si="3747"/>
        <v>United States</v>
      </c>
      <c r="N5196">
        <f t="shared" si="3748"/>
        <v>0</v>
      </c>
      <c r="O5196" t="str">
        <f t="shared" si="3749"/>
        <v>GTX</v>
      </c>
      <c r="P5196">
        <f t="shared" si="3729"/>
        <v>1096</v>
      </c>
      <c r="Q5196" t="str">
        <f t="shared" si="3730"/>
        <v>Melvin Marxen</v>
      </c>
      <c r="R5196" t="str">
        <f t="shared" si="3731"/>
        <v>Central</v>
      </c>
    </row>
    <row r="5197" spans="1:18">
      <c r="A5197" t="s">
        <v>5361</v>
      </c>
      <c r="B5197" t="s">
        <v>35</v>
      </c>
      <c r="C5197" t="s">
        <v>57</v>
      </c>
      <c r="D5197" t="s">
        <v>200</v>
      </c>
      <c r="E5197" t="s">
        <v>50</v>
      </c>
      <c r="F5197" s="1">
        <v>43013</v>
      </c>
      <c r="G5197" s="1">
        <v>43086</v>
      </c>
      <c r="H5197">
        <v>3285</v>
      </c>
      <c r="I5197" t="str">
        <f>VLOOKUP(pipeline!D5197,account,2,FALSE)</f>
        <v>finance</v>
      </c>
      <c r="J5197">
        <f t="shared" si="3744"/>
        <v>1998</v>
      </c>
      <c r="K5197">
        <f t="shared" si="3745"/>
        <v>2022.14</v>
      </c>
      <c r="L5197">
        <f t="shared" si="3746"/>
        <v>5113</v>
      </c>
      <c r="M5197" t="str">
        <f t="shared" si="3747"/>
        <v>United States</v>
      </c>
      <c r="N5197">
        <f t="shared" si="3748"/>
        <v>0</v>
      </c>
      <c r="O5197" t="str">
        <f t="shared" si="3749"/>
        <v>MG</v>
      </c>
      <c r="P5197">
        <f t="shared" ref="P5197:P5207" si="3750">VLOOKUP(C5197,products,3,FALSE)</f>
        <v>3393</v>
      </c>
      <c r="Q5197" t="str">
        <f t="shared" ref="Q5197:Q5207" si="3751">VLOOKUP(B5197,sales,2,FALSE)</f>
        <v>Rocco Neubert</v>
      </c>
      <c r="R5197" t="str">
        <f t="shared" ref="R5197:R5207" si="3752">VLOOKUP(B5197,sales,3,FALSE)</f>
        <v>East</v>
      </c>
    </row>
    <row r="5198" spans="1:18">
      <c r="A5198" t="s">
        <v>5362</v>
      </c>
      <c r="B5198" t="s">
        <v>16</v>
      </c>
      <c r="C5198" t="s">
        <v>55</v>
      </c>
      <c r="D5198" t="s">
        <v>205</v>
      </c>
      <c r="E5198" t="s">
        <v>52</v>
      </c>
      <c r="F5198" s="1">
        <v>43013</v>
      </c>
      <c r="G5198" s="1">
        <v>43019</v>
      </c>
      <c r="H5198">
        <v>0</v>
      </c>
      <c r="I5198" t="str">
        <f>VLOOKUP(pipeline!D5198,account,2,FALSE)</f>
        <v>telecommunications</v>
      </c>
      <c r="J5198">
        <f t="shared" si="3744"/>
        <v>1995</v>
      </c>
      <c r="K5198">
        <f t="shared" si="3745"/>
        <v>1825.82</v>
      </c>
      <c r="L5198">
        <f t="shared" si="3746"/>
        <v>5595</v>
      </c>
      <c r="M5198" t="str">
        <f t="shared" si="3747"/>
        <v>United States</v>
      </c>
      <c r="N5198" t="str">
        <f t="shared" si="3748"/>
        <v>Sonron</v>
      </c>
      <c r="O5198" t="str">
        <f t="shared" si="3749"/>
        <v>GTX</v>
      </c>
      <c r="P5198">
        <f t="shared" si="3750"/>
        <v>550</v>
      </c>
      <c r="Q5198" t="str">
        <f t="shared" si="3751"/>
        <v>Celia Rouche</v>
      </c>
      <c r="R5198" t="str">
        <f t="shared" si="3752"/>
        <v>West</v>
      </c>
    </row>
    <row r="5199" spans="1:18">
      <c r="A5199" t="s">
        <v>5363</v>
      </c>
      <c r="B5199" t="s">
        <v>9</v>
      </c>
      <c r="C5199" t="s">
        <v>57</v>
      </c>
      <c r="D5199" t="s">
        <v>200</v>
      </c>
      <c r="E5199" t="s">
        <v>50</v>
      </c>
      <c r="F5199" s="1">
        <v>43013</v>
      </c>
      <c r="G5199" s="1">
        <v>43019</v>
      </c>
      <c r="H5199">
        <v>3002</v>
      </c>
      <c r="I5199" t="str">
        <f>VLOOKUP(pipeline!D5199,account,2,FALSE)</f>
        <v>finance</v>
      </c>
      <c r="J5199">
        <f t="shared" si="3744"/>
        <v>1998</v>
      </c>
      <c r="K5199">
        <f t="shared" si="3745"/>
        <v>2022.14</v>
      </c>
      <c r="L5199">
        <f t="shared" si="3746"/>
        <v>5113</v>
      </c>
      <c r="M5199" t="str">
        <f t="shared" si="3747"/>
        <v>United States</v>
      </c>
      <c r="N5199">
        <f t="shared" si="3748"/>
        <v>0</v>
      </c>
      <c r="O5199" t="str">
        <f t="shared" si="3749"/>
        <v>MG</v>
      </c>
      <c r="P5199">
        <f t="shared" si="3750"/>
        <v>3393</v>
      </c>
      <c r="Q5199" t="str">
        <f t="shared" si="3751"/>
        <v>Cara Losch</v>
      </c>
      <c r="R5199" t="str">
        <f t="shared" si="3752"/>
        <v>East</v>
      </c>
    </row>
    <row r="5200" spans="1:18">
      <c r="A5200" t="s">
        <v>5364</v>
      </c>
      <c r="B5200" t="s">
        <v>23</v>
      </c>
      <c r="C5200" t="s">
        <v>55</v>
      </c>
      <c r="D5200" t="s">
        <v>297</v>
      </c>
      <c r="E5200" t="s">
        <v>52</v>
      </c>
      <c r="F5200" s="1">
        <v>43013</v>
      </c>
      <c r="G5200" s="1">
        <v>43024</v>
      </c>
      <c r="H5200">
        <v>0</v>
      </c>
      <c r="I5200" t="str">
        <f>VLOOKUP(pipeline!D5200,account,2,FALSE)</f>
        <v>medical</v>
      </c>
      <c r="J5200">
        <f t="shared" si="3744"/>
        <v>1986</v>
      </c>
      <c r="K5200">
        <f t="shared" si="3745"/>
        <v>647.18</v>
      </c>
      <c r="L5200">
        <f t="shared" si="3746"/>
        <v>1185</v>
      </c>
      <c r="M5200" t="str">
        <f t="shared" si="3747"/>
        <v>Kenya</v>
      </c>
      <c r="N5200">
        <f t="shared" si="3748"/>
        <v>0</v>
      </c>
      <c r="O5200" t="str">
        <f t="shared" si="3749"/>
        <v>GTX</v>
      </c>
      <c r="P5200">
        <f t="shared" si="3750"/>
        <v>550</v>
      </c>
      <c r="Q5200" t="str">
        <f t="shared" si="3751"/>
        <v>Dustin Brinkmann</v>
      </c>
      <c r="R5200" t="str">
        <f t="shared" si="3752"/>
        <v>Central</v>
      </c>
    </row>
    <row r="5201" spans="1:18">
      <c r="A5201" t="s">
        <v>5365</v>
      </c>
      <c r="B5201" t="s">
        <v>23</v>
      </c>
      <c r="C5201" t="s">
        <v>56</v>
      </c>
      <c r="D5201" t="s">
        <v>149</v>
      </c>
      <c r="E5201" t="s">
        <v>50</v>
      </c>
      <c r="F5201" s="1">
        <v>43013</v>
      </c>
      <c r="G5201" s="1">
        <v>43015</v>
      </c>
      <c r="H5201">
        <v>58</v>
      </c>
      <c r="I5201" t="str">
        <f>VLOOKUP(pipeline!D5201,account,2,FALSE)</f>
        <v>technolgy</v>
      </c>
      <c r="J5201">
        <f t="shared" si="3744"/>
        <v>2005</v>
      </c>
      <c r="K5201">
        <f t="shared" si="3745"/>
        <v>1520.66</v>
      </c>
      <c r="L5201">
        <f t="shared" si="3746"/>
        <v>1806</v>
      </c>
      <c r="M5201" t="str">
        <f t="shared" si="3747"/>
        <v>United States</v>
      </c>
      <c r="N5201">
        <f t="shared" si="3748"/>
        <v>0</v>
      </c>
      <c r="O5201" t="str">
        <f t="shared" si="3749"/>
        <v>MG</v>
      </c>
      <c r="P5201">
        <f t="shared" si="3750"/>
        <v>55</v>
      </c>
      <c r="Q5201" t="str">
        <f t="shared" si="3751"/>
        <v>Dustin Brinkmann</v>
      </c>
      <c r="R5201" t="str">
        <f t="shared" si="3752"/>
        <v>Central</v>
      </c>
    </row>
    <row r="5202" spans="1:18">
      <c r="A5202" t="s">
        <v>5366</v>
      </c>
      <c r="B5202" t="s">
        <v>17</v>
      </c>
      <c r="C5202" t="s">
        <v>56</v>
      </c>
      <c r="D5202" t="s">
        <v>119</v>
      </c>
      <c r="E5202" t="s">
        <v>52</v>
      </c>
      <c r="F5202" s="1">
        <v>43013</v>
      </c>
      <c r="G5202" s="1">
        <v>43016</v>
      </c>
      <c r="H5202">
        <v>0</v>
      </c>
      <c r="I5202" t="str">
        <f>VLOOKUP(pipeline!D5202,account,2,FALSE)</f>
        <v>entertainment</v>
      </c>
      <c r="J5202">
        <f t="shared" si="3744"/>
        <v>1992</v>
      </c>
      <c r="K5202">
        <f t="shared" si="3745"/>
        <v>324.19</v>
      </c>
      <c r="L5202">
        <f t="shared" si="3746"/>
        <v>978</v>
      </c>
      <c r="M5202" t="str">
        <f t="shared" si="3747"/>
        <v>United States</v>
      </c>
      <c r="N5202">
        <f t="shared" si="3748"/>
        <v>0</v>
      </c>
      <c r="O5202" t="str">
        <f t="shared" si="3749"/>
        <v>MG</v>
      </c>
      <c r="P5202">
        <f t="shared" si="3750"/>
        <v>55</v>
      </c>
      <c r="Q5202" t="str">
        <f t="shared" si="3751"/>
        <v>Celia Rouche</v>
      </c>
      <c r="R5202" t="str">
        <f t="shared" si="3752"/>
        <v>West</v>
      </c>
    </row>
    <row r="5203" spans="1:18">
      <c r="A5203" t="s">
        <v>5367</v>
      </c>
      <c r="B5203" t="s">
        <v>17</v>
      </c>
      <c r="C5203" t="s">
        <v>57</v>
      </c>
      <c r="D5203" t="s">
        <v>231</v>
      </c>
      <c r="E5203" t="s">
        <v>50</v>
      </c>
      <c r="F5203" s="1">
        <v>43013</v>
      </c>
      <c r="G5203" s="1">
        <v>43016</v>
      </c>
      <c r="H5203">
        <v>3435</v>
      </c>
      <c r="I5203" t="str">
        <f>VLOOKUP(pipeline!D5203,account,2,FALSE)</f>
        <v>technolgy</v>
      </c>
      <c r="J5203">
        <f t="shared" si="3744"/>
        <v>2010</v>
      </c>
      <c r="K5203">
        <f t="shared" si="3745"/>
        <v>587.72</v>
      </c>
      <c r="L5203">
        <f t="shared" si="3746"/>
        <v>1501</v>
      </c>
      <c r="M5203" t="str">
        <f t="shared" si="3747"/>
        <v>United States</v>
      </c>
      <c r="N5203">
        <f t="shared" si="3748"/>
        <v>0</v>
      </c>
      <c r="O5203" t="str">
        <f t="shared" si="3749"/>
        <v>MG</v>
      </c>
      <c r="P5203">
        <f t="shared" si="3750"/>
        <v>3393</v>
      </c>
      <c r="Q5203" t="str">
        <f t="shared" si="3751"/>
        <v>Celia Rouche</v>
      </c>
      <c r="R5203" t="str">
        <f t="shared" si="3752"/>
        <v>West</v>
      </c>
    </row>
    <row r="5204" spans="1:18">
      <c r="A5204" t="s">
        <v>5368</v>
      </c>
      <c r="B5204" t="s">
        <v>41</v>
      </c>
      <c r="C5204" t="s">
        <v>56</v>
      </c>
      <c r="D5204" t="s">
        <v>266</v>
      </c>
      <c r="E5204" t="s">
        <v>52</v>
      </c>
      <c r="F5204" s="1">
        <v>43013</v>
      </c>
      <c r="G5204" s="1">
        <v>43015</v>
      </c>
      <c r="H5204">
        <v>0</v>
      </c>
      <c r="I5204" t="str">
        <f>VLOOKUP(pipeline!D5204,account,2,FALSE)</f>
        <v>finance</v>
      </c>
      <c r="J5204">
        <f t="shared" si="3744"/>
        <v>1993</v>
      </c>
      <c r="K5204">
        <f t="shared" si="3745"/>
        <v>7537.24</v>
      </c>
      <c r="L5204">
        <f t="shared" si="3746"/>
        <v>20293</v>
      </c>
      <c r="M5204" t="str">
        <f t="shared" si="3747"/>
        <v>United States</v>
      </c>
      <c r="N5204">
        <f t="shared" si="3748"/>
        <v>0</v>
      </c>
      <c r="O5204" t="str">
        <f t="shared" si="3749"/>
        <v>MG</v>
      </c>
      <c r="P5204">
        <f t="shared" si="3750"/>
        <v>55</v>
      </c>
      <c r="Q5204" t="str">
        <f t="shared" si="3751"/>
        <v>Summer Sewald</v>
      </c>
      <c r="R5204" t="str">
        <f t="shared" si="3752"/>
        <v>West</v>
      </c>
    </row>
    <row r="5205" spans="1:18">
      <c r="A5205" t="s">
        <v>5369</v>
      </c>
      <c r="B5205" t="s">
        <v>19</v>
      </c>
      <c r="C5205" t="s">
        <v>56</v>
      </c>
      <c r="D5205" t="s">
        <v>241</v>
      </c>
      <c r="E5205" t="s">
        <v>52</v>
      </c>
      <c r="F5205" s="1">
        <v>43014</v>
      </c>
      <c r="G5205" s="1">
        <v>43063</v>
      </c>
      <c r="H5205">
        <v>0</v>
      </c>
      <c r="I5205" t="str">
        <f>VLOOKUP(pipeline!D5205,account,2,FALSE)</f>
        <v>finance</v>
      </c>
      <c r="J5205">
        <f t="shared" si="3744"/>
        <v>1991</v>
      </c>
      <c r="K5205">
        <f t="shared" si="3745"/>
        <v>2819.5</v>
      </c>
      <c r="L5205">
        <f t="shared" si="3746"/>
        <v>7227</v>
      </c>
      <c r="M5205" t="str">
        <f t="shared" si="3747"/>
        <v>United States</v>
      </c>
      <c r="N5205" t="str">
        <f t="shared" si="3748"/>
        <v>Golddex</v>
      </c>
      <c r="O5205" t="str">
        <f t="shared" si="3749"/>
        <v>MG</v>
      </c>
      <c r="P5205">
        <f t="shared" si="3750"/>
        <v>55</v>
      </c>
      <c r="Q5205" t="str">
        <f t="shared" si="3751"/>
        <v>Dustin Brinkmann</v>
      </c>
      <c r="R5205" t="str">
        <f t="shared" si="3752"/>
        <v>Central</v>
      </c>
    </row>
    <row r="5206" spans="1:18">
      <c r="A5206" t="s">
        <v>5370</v>
      </c>
      <c r="B5206" t="s">
        <v>19</v>
      </c>
      <c r="C5206" t="s">
        <v>57</v>
      </c>
      <c r="D5206" t="s">
        <v>89</v>
      </c>
      <c r="E5206" t="s">
        <v>52</v>
      </c>
      <c r="F5206" s="1">
        <v>43014</v>
      </c>
      <c r="G5206" s="1">
        <v>43016</v>
      </c>
      <c r="H5206">
        <v>0</v>
      </c>
      <c r="I5206" t="str">
        <f>VLOOKUP(pipeline!D5206,account,2,FALSE)</f>
        <v>medical</v>
      </c>
      <c r="J5206">
        <f t="shared" si="3744"/>
        <v>1992</v>
      </c>
      <c r="K5206">
        <f t="shared" si="3745"/>
        <v>3922.42</v>
      </c>
      <c r="L5206">
        <f t="shared" si="3746"/>
        <v>6837</v>
      </c>
      <c r="M5206" t="str">
        <f t="shared" si="3747"/>
        <v>United States</v>
      </c>
      <c r="N5206">
        <f t="shared" si="3748"/>
        <v>0</v>
      </c>
      <c r="O5206" t="str">
        <f t="shared" si="3749"/>
        <v>MG</v>
      </c>
      <c r="P5206">
        <f t="shared" si="3750"/>
        <v>3393</v>
      </c>
      <c r="Q5206" t="str">
        <f t="shared" si="3751"/>
        <v>Dustin Brinkmann</v>
      </c>
      <c r="R5206" t="str">
        <f t="shared" si="3752"/>
        <v>Central</v>
      </c>
    </row>
    <row r="5207" spans="1:18">
      <c r="A5207" t="s">
        <v>5371</v>
      </c>
      <c r="B5207" t="s">
        <v>31</v>
      </c>
      <c r="C5207" t="s">
        <v>55</v>
      </c>
      <c r="D5207" t="s">
        <v>210</v>
      </c>
      <c r="E5207" t="s">
        <v>50</v>
      </c>
      <c r="F5207" s="1">
        <v>43014</v>
      </c>
      <c r="G5207" s="1">
        <v>43083</v>
      </c>
      <c r="H5207">
        <v>492</v>
      </c>
      <c r="I5207" t="str">
        <f>VLOOKUP(pipeline!D5207,account,2,FALSE)</f>
        <v>technolgy</v>
      </c>
      <c r="J5207">
        <f t="shared" si="3744"/>
        <v>1980</v>
      </c>
      <c r="K5207">
        <f t="shared" si="3745"/>
        <v>7708.38</v>
      </c>
      <c r="L5207">
        <f t="shared" si="3746"/>
        <v>13756</v>
      </c>
      <c r="M5207" t="str">
        <f t="shared" si="3747"/>
        <v>United States</v>
      </c>
      <c r="N5207">
        <f t="shared" si="3748"/>
        <v>0</v>
      </c>
      <c r="O5207" t="str">
        <f t="shared" si="3749"/>
        <v>GTX</v>
      </c>
      <c r="P5207">
        <f t="shared" si="3750"/>
        <v>550</v>
      </c>
      <c r="Q5207" t="str">
        <f t="shared" si="3751"/>
        <v>Rocco Neubert</v>
      </c>
      <c r="R5207" t="str">
        <f t="shared" si="3752"/>
        <v>East</v>
      </c>
    </row>
    <row r="5208" spans="1:18">
      <c r="A5208" t="s">
        <v>5372</v>
      </c>
      <c r="B5208" t="s">
        <v>32</v>
      </c>
      <c r="C5208" t="s">
        <v>56</v>
      </c>
      <c r="D5208" t="s">
        <v>294</v>
      </c>
      <c r="E5208" t="s">
        <v>50</v>
      </c>
      <c r="F5208" s="1">
        <v>43014</v>
      </c>
      <c r="G5208" s="1">
        <v>43095</v>
      </c>
      <c r="H5208">
        <v>50</v>
      </c>
      <c r="I5208" t="str">
        <f>VLOOKUP(pipeline!D5208,account,2,FALSE)</f>
        <v>retail</v>
      </c>
      <c r="J5208">
        <f t="shared" si="3744"/>
        <v>2010</v>
      </c>
      <c r="K5208">
        <f t="shared" si="3745"/>
        <v>71.12</v>
      </c>
      <c r="L5208">
        <f t="shared" si="3746"/>
        <v>144</v>
      </c>
      <c r="M5208" t="str">
        <f t="shared" si="3747"/>
        <v>United States</v>
      </c>
      <c r="N5208">
        <f t="shared" si="3748"/>
        <v>0</v>
      </c>
      <c r="O5208" t="str">
        <f t="shared" si="3749"/>
        <v>MG</v>
      </c>
      <c r="P5208">
        <f>VLOOKUP(C5208,products,3,FALSE)</f>
        <v>55</v>
      </c>
      <c r="Q5208" t="str">
        <f>VLOOKUP(B5208,sales,2,FALSE)</f>
        <v>Rocco Neubert</v>
      </c>
      <c r="R5208" t="str">
        <f>VLOOKUP(B5208,sales,3,FALSE)</f>
        <v>East</v>
      </c>
    </row>
    <row r="5209" spans="1:18">
      <c r="A5209" t="s">
        <v>5373</v>
      </c>
      <c r="B5209" t="s">
        <v>32</v>
      </c>
      <c r="C5209" t="s">
        <v>57</v>
      </c>
      <c r="D5209" t="s">
        <v>203</v>
      </c>
      <c r="E5209" t="s">
        <v>50</v>
      </c>
      <c r="F5209" s="1">
        <v>43014</v>
      </c>
      <c r="G5209" s="1">
        <v>43051</v>
      </c>
      <c r="H5209">
        <v>3333</v>
      </c>
      <c r="I5209" t="str">
        <f>VLOOKUP(pipeline!D5209,account,2,FALSE)</f>
        <v>software</v>
      </c>
      <c r="J5209">
        <f t="shared" si="3744"/>
        <v>2002</v>
      </c>
      <c r="K5209">
        <f t="shared" si="3745"/>
        <v>987.39</v>
      </c>
      <c r="L5209">
        <f t="shared" si="3746"/>
        <v>2253</v>
      </c>
      <c r="M5209" t="str">
        <f t="shared" si="3747"/>
        <v>United States</v>
      </c>
      <c r="N5209">
        <f t="shared" si="3748"/>
        <v>0</v>
      </c>
      <c r="O5209" t="str">
        <f t="shared" si="3749"/>
        <v>MG</v>
      </c>
      <c r="P5209">
        <f>VLOOKUP(C5209,products,3,FALSE)</f>
        <v>3393</v>
      </c>
      <c r="Q5209" t="str">
        <f>VLOOKUP(B5209,sales,2,FALSE)</f>
        <v>Rocco Neubert</v>
      </c>
      <c r="R5209" t="str">
        <f>VLOOKUP(B5209,sales,3,FALSE)</f>
        <v>East</v>
      </c>
    </row>
    <row r="5210" spans="1:18">
      <c r="A5210" t="s">
        <v>5374</v>
      </c>
      <c r="B5210" t="s">
        <v>7</v>
      </c>
      <c r="C5210" t="s">
        <v>58</v>
      </c>
      <c r="D5210" t="s">
        <v>381</v>
      </c>
      <c r="E5210" t="s">
        <v>50</v>
      </c>
      <c r="F5210" s="1">
        <v>43014</v>
      </c>
      <c r="G5210" s="1">
        <v>43024</v>
      </c>
      <c r="H5210">
        <v>1095</v>
      </c>
      <c r="I5210" t="str">
        <f>VLOOKUP(pipeline!D5210,account,2,FALSE)</f>
        <v>marketing</v>
      </c>
      <c r="J5210">
        <f t="shared" si="3744"/>
        <v>1999</v>
      </c>
      <c r="K5210">
        <f t="shared" si="3745"/>
        <v>1197.44</v>
      </c>
      <c r="L5210">
        <f t="shared" si="3746"/>
        <v>2570</v>
      </c>
      <c r="M5210" t="str">
        <f t="shared" si="3747"/>
        <v>United States</v>
      </c>
      <c r="N5210">
        <f t="shared" si="3748"/>
        <v>0</v>
      </c>
      <c r="O5210" t="str">
        <f t="shared" si="3749"/>
        <v>GTX</v>
      </c>
      <c r="P5210">
        <f>VLOOKUP(C5210,products,3,FALSE)</f>
        <v>1096</v>
      </c>
      <c r="Q5210" t="str">
        <f>VLOOKUP(B5210,sales,2,FALSE)</f>
        <v>Cara Losch</v>
      </c>
      <c r="R5210" t="str">
        <f>VLOOKUP(B5210,sales,3,FALSE)</f>
        <v>East</v>
      </c>
    </row>
    <row r="5211" spans="1:18">
      <c r="A5211" t="s">
        <v>5375</v>
      </c>
      <c r="B5211" t="s">
        <v>25</v>
      </c>
      <c r="C5211" t="s">
        <v>59</v>
      </c>
      <c r="D5211" t="s">
        <v>129</v>
      </c>
      <c r="E5211" t="s">
        <v>50</v>
      </c>
      <c r="F5211" s="1">
        <v>43014</v>
      </c>
      <c r="G5211" s="1">
        <v>43061</v>
      </c>
      <c r="H5211">
        <v>5595</v>
      </c>
      <c r="I5211" t="str">
        <f>VLOOKUP(pipeline!D5211,account,2,FALSE)</f>
        <v>marketing</v>
      </c>
      <c r="J5211">
        <f>VLOOKUP(D5211,account,3,FALSE)</f>
        <v>1995</v>
      </c>
      <c r="K5211">
        <f>VLOOKUP(D5211,account,4,FALSE)</f>
        <v>2173.98</v>
      </c>
      <c r="L5211">
        <f>VLOOKUP(D5211,account,5,FALSE)</f>
        <v>2928</v>
      </c>
      <c r="M5211" t="str">
        <f>VLOOKUP(D5211,account,6,FALSE)</f>
        <v>United States</v>
      </c>
      <c r="N5211" t="str">
        <f>VLOOKUP(D5211,accounts,7,FALSE)</f>
        <v>Inity</v>
      </c>
      <c r="O5211" t="str">
        <f>VLOOKUP(C5211,products,2,FALSE)</f>
        <v>GTX</v>
      </c>
      <c r="P5211">
        <f>VLOOKUP(C5211,products,3,FALSE)</f>
        <v>5482</v>
      </c>
      <c r="Q5211" t="str">
        <f>VLOOKUP(B5211,sales,2,FALSE)</f>
        <v>Melvin Marxen</v>
      </c>
      <c r="R5211" t="str">
        <f>VLOOKUP(B5211,sales,3,FALSE)</f>
        <v>Central</v>
      </c>
    </row>
    <row r="5212" spans="1:18">
      <c r="A5212" t="s">
        <v>5376</v>
      </c>
      <c r="B5212" t="s">
        <v>34</v>
      </c>
      <c r="C5212" t="s">
        <v>58</v>
      </c>
      <c r="D5212" t="s">
        <v>277</v>
      </c>
      <c r="E5212" t="s">
        <v>52</v>
      </c>
      <c r="F5212" s="1">
        <v>43014</v>
      </c>
      <c r="G5212" s="1">
        <v>43024</v>
      </c>
      <c r="H5212">
        <v>0</v>
      </c>
      <c r="I5212" t="str">
        <f>VLOOKUP(pipeline!D5212,account,2,FALSE)</f>
        <v>retail</v>
      </c>
      <c r="J5212">
        <f>VLOOKUP(D5212,account,3,FALSE)</f>
        <v>2005</v>
      </c>
      <c r="K5212">
        <f>VLOOKUP(D5212,account,4,FALSE)</f>
        <v>2261.05</v>
      </c>
      <c r="L5212">
        <f>VLOOKUP(D5212,account,5,FALSE)</f>
        <v>3851</v>
      </c>
      <c r="M5212" t="str">
        <f>VLOOKUP(D5212,account,6,FALSE)</f>
        <v>United States</v>
      </c>
      <c r="N5212">
        <f>VLOOKUP(D5212,accounts,7,FALSE)</f>
        <v>0</v>
      </c>
      <c r="O5212" t="str">
        <f>VLOOKUP(C5212,products,2,FALSE)</f>
        <v>GTX</v>
      </c>
      <c r="P5212">
        <f>VLOOKUP(C5212,products,3,FALSE)</f>
        <v>1096</v>
      </c>
      <c r="Q5212" t="str">
        <f>VLOOKUP(B5212,sales,2,FALSE)</f>
        <v>Rocco Neubert</v>
      </c>
      <c r="R5212" t="str">
        <f>VLOOKUP(B5212,sales,3,FALSE)</f>
        <v>East</v>
      </c>
    </row>
    <row r="5213" spans="1:18">
      <c r="A5213" t="s">
        <v>5377</v>
      </c>
      <c r="B5213" t="s">
        <v>26</v>
      </c>
      <c r="C5213" t="s">
        <v>55</v>
      </c>
      <c r="D5213" t="s">
        <v>442</v>
      </c>
      <c r="E5213" t="s">
        <v>50</v>
      </c>
      <c r="F5213" s="1">
        <v>43014</v>
      </c>
      <c r="G5213" s="1">
        <v>43059</v>
      </c>
      <c r="H5213">
        <v>415</v>
      </c>
      <c r="I5213" t="str">
        <f>VLOOKUP(pipeline!D5213,account,2,FALSE)</f>
        <v>retail</v>
      </c>
      <c r="J5213">
        <f t="shared" ref="J5213:J5240" si="3753">VLOOKUP(D5213,account,3,FALSE)</f>
        <v>1988</v>
      </c>
      <c r="K5213">
        <f t="shared" ref="K5213:K5240" si="3754">VLOOKUP(D5213,account,4,FALSE)</f>
        <v>1376.8</v>
      </c>
      <c r="L5213">
        <f t="shared" ref="L5213:L5240" si="3755">VLOOKUP(D5213,account,5,FALSE)</f>
        <v>1165</v>
      </c>
      <c r="M5213" t="str">
        <f t="shared" ref="M5213:M5240" si="3756">VLOOKUP(D5213,account,6,FALSE)</f>
        <v>Belgium</v>
      </c>
      <c r="N5213">
        <f t="shared" ref="N5213:N5240" si="3757">VLOOKUP(D5213,accounts,7,FALSE)</f>
        <v>0</v>
      </c>
      <c r="O5213" t="str">
        <f t="shared" ref="O5213:O5240" si="3758">VLOOKUP(C5213,products,2,FALSE)</f>
        <v>GTX</v>
      </c>
      <c r="P5213">
        <f t="shared" ref="P5213:P5219" si="3759">VLOOKUP(C5213,products,3,FALSE)</f>
        <v>550</v>
      </c>
      <c r="Q5213" t="str">
        <f t="shared" ref="Q5213:Q5219" si="3760">VLOOKUP(B5213,sales,2,FALSE)</f>
        <v>Melvin Marxen</v>
      </c>
      <c r="R5213" t="str">
        <f t="shared" ref="R5213:R5219" si="3761">VLOOKUP(B5213,sales,3,FALSE)</f>
        <v>Central</v>
      </c>
    </row>
    <row r="5214" spans="1:18">
      <c r="A5214" t="s">
        <v>5378</v>
      </c>
      <c r="B5214" t="s">
        <v>26</v>
      </c>
      <c r="C5214" t="s">
        <v>57</v>
      </c>
      <c r="D5214" t="s">
        <v>143</v>
      </c>
      <c r="E5214" t="s">
        <v>50</v>
      </c>
      <c r="F5214" s="1">
        <v>43014</v>
      </c>
      <c r="G5214" s="1">
        <v>43016</v>
      </c>
      <c r="H5214">
        <v>3212</v>
      </c>
      <c r="I5214" t="str">
        <f>VLOOKUP(pipeline!D5214,account,2,FALSE)</f>
        <v>finance</v>
      </c>
      <c r="J5214">
        <f t="shared" si="3753"/>
        <v>1987</v>
      </c>
      <c r="K5214">
        <f t="shared" si="3754"/>
        <v>1698.2</v>
      </c>
      <c r="L5214">
        <f t="shared" si="3755"/>
        <v>3798</v>
      </c>
      <c r="M5214" t="str">
        <f t="shared" si="3756"/>
        <v>United States</v>
      </c>
      <c r="N5214">
        <f t="shared" si="3757"/>
        <v>0</v>
      </c>
      <c r="O5214" t="str">
        <f t="shared" si="3758"/>
        <v>MG</v>
      </c>
      <c r="P5214">
        <f t="shared" si="3759"/>
        <v>3393</v>
      </c>
      <c r="Q5214" t="str">
        <f t="shared" si="3760"/>
        <v>Melvin Marxen</v>
      </c>
      <c r="R5214" t="str">
        <f t="shared" si="3761"/>
        <v>Central</v>
      </c>
    </row>
    <row r="5215" spans="1:18">
      <c r="A5215" t="s">
        <v>5379</v>
      </c>
      <c r="B5215" t="s">
        <v>37</v>
      </c>
      <c r="C5215" t="s">
        <v>55</v>
      </c>
      <c r="D5215" t="s">
        <v>371</v>
      </c>
      <c r="E5215" t="s">
        <v>50</v>
      </c>
      <c r="F5215" s="1">
        <v>43014</v>
      </c>
      <c r="G5215" s="1">
        <v>43100</v>
      </c>
      <c r="H5215">
        <v>457</v>
      </c>
      <c r="I5215" t="str">
        <f>VLOOKUP(pipeline!D5215,account,2,FALSE)</f>
        <v>retail</v>
      </c>
      <c r="J5215">
        <f t="shared" si="3753"/>
        <v>2003</v>
      </c>
      <c r="K5215">
        <f t="shared" si="3754"/>
        <v>223.8</v>
      </c>
      <c r="L5215">
        <f t="shared" si="3755"/>
        <v>299</v>
      </c>
      <c r="M5215" t="str">
        <f t="shared" si="3756"/>
        <v>United States</v>
      </c>
      <c r="N5215">
        <f t="shared" si="3757"/>
        <v>0</v>
      </c>
      <c r="O5215" t="str">
        <f t="shared" si="3758"/>
        <v>GTX</v>
      </c>
      <c r="P5215">
        <f t="shared" si="3759"/>
        <v>550</v>
      </c>
      <c r="Q5215" t="str">
        <f t="shared" si="3760"/>
        <v>Summer Sewald</v>
      </c>
      <c r="R5215" t="str">
        <f t="shared" si="3761"/>
        <v>West</v>
      </c>
    </row>
    <row r="5216" spans="1:18">
      <c r="A5216" t="s">
        <v>5380</v>
      </c>
      <c r="B5216" t="s">
        <v>27</v>
      </c>
      <c r="C5216" t="s">
        <v>58</v>
      </c>
      <c r="D5216" t="s">
        <v>226</v>
      </c>
      <c r="E5216" t="s">
        <v>52</v>
      </c>
      <c r="F5216" s="1">
        <v>43014</v>
      </c>
      <c r="G5216" s="1">
        <v>43025</v>
      </c>
      <c r="H5216">
        <v>0</v>
      </c>
      <c r="I5216" t="str">
        <f>VLOOKUP(pipeline!D5216,account,2,FALSE)</f>
        <v>medical</v>
      </c>
      <c r="J5216">
        <f t="shared" si="3753"/>
        <v>2017</v>
      </c>
      <c r="K5216">
        <f t="shared" si="3754"/>
        <v>4.54</v>
      </c>
      <c r="L5216">
        <f t="shared" si="3755"/>
        <v>9</v>
      </c>
      <c r="M5216" t="str">
        <f t="shared" si="3756"/>
        <v>United States</v>
      </c>
      <c r="N5216">
        <f t="shared" si="3757"/>
        <v>0</v>
      </c>
      <c r="O5216" t="str">
        <f t="shared" si="3758"/>
        <v>GTX</v>
      </c>
      <c r="P5216">
        <f t="shared" si="3759"/>
        <v>1096</v>
      </c>
      <c r="Q5216" t="str">
        <f t="shared" si="3760"/>
        <v>Melvin Marxen</v>
      </c>
      <c r="R5216" t="str">
        <f t="shared" si="3761"/>
        <v>Central</v>
      </c>
    </row>
    <row r="5217" spans="1:18">
      <c r="A5217" t="s">
        <v>5381</v>
      </c>
      <c r="B5217" t="s">
        <v>27</v>
      </c>
      <c r="C5217" t="s">
        <v>55</v>
      </c>
      <c r="D5217" t="s">
        <v>85</v>
      </c>
      <c r="E5217" t="s">
        <v>50</v>
      </c>
      <c r="F5217" s="1">
        <v>43014</v>
      </c>
      <c r="G5217" s="1">
        <v>43100</v>
      </c>
      <c r="H5217">
        <v>546</v>
      </c>
      <c r="I5217" t="str">
        <f>VLOOKUP(pipeline!D5217,account,2,FALSE)</f>
        <v>software</v>
      </c>
      <c r="J5217">
        <f t="shared" si="3753"/>
        <v>1998</v>
      </c>
      <c r="K5217">
        <f t="shared" si="3754"/>
        <v>2714.9</v>
      </c>
      <c r="L5217">
        <f t="shared" si="3755"/>
        <v>2641</v>
      </c>
      <c r="M5217" t="str">
        <f t="shared" si="3756"/>
        <v>United States</v>
      </c>
      <c r="N5217" t="str">
        <f t="shared" si="3757"/>
        <v>Acme Corporation</v>
      </c>
      <c r="O5217" t="str">
        <f t="shared" si="3758"/>
        <v>GTX</v>
      </c>
      <c r="P5217">
        <f t="shared" si="3759"/>
        <v>550</v>
      </c>
      <c r="Q5217" t="str">
        <f t="shared" si="3760"/>
        <v>Melvin Marxen</v>
      </c>
      <c r="R5217" t="str">
        <f t="shared" si="3761"/>
        <v>Central</v>
      </c>
    </row>
    <row r="5218" spans="1:18">
      <c r="A5218" t="s">
        <v>5382</v>
      </c>
      <c r="B5218" t="s">
        <v>21</v>
      </c>
      <c r="C5218" t="s">
        <v>58</v>
      </c>
      <c r="D5218" t="s">
        <v>198</v>
      </c>
      <c r="E5218" t="s">
        <v>52</v>
      </c>
      <c r="F5218" s="1">
        <v>43014</v>
      </c>
      <c r="G5218" s="1">
        <v>43020</v>
      </c>
      <c r="H5218">
        <v>0</v>
      </c>
      <c r="I5218" t="str">
        <f>VLOOKUP(pipeline!D5218,account,2,FALSE)</f>
        <v>employment</v>
      </c>
      <c r="J5218">
        <f t="shared" si="3753"/>
        <v>1997</v>
      </c>
      <c r="K5218">
        <f t="shared" si="3754"/>
        <v>291.27</v>
      </c>
      <c r="L5218">
        <f t="shared" si="3755"/>
        <v>586</v>
      </c>
      <c r="M5218" t="str">
        <f t="shared" si="3756"/>
        <v>United States</v>
      </c>
      <c r="N5218">
        <f t="shared" si="3757"/>
        <v>0</v>
      </c>
      <c r="O5218" t="str">
        <f t="shared" si="3758"/>
        <v>GTX</v>
      </c>
      <c r="P5218">
        <f t="shared" si="3759"/>
        <v>1096</v>
      </c>
      <c r="Q5218" t="str">
        <f t="shared" si="3760"/>
        <v>Dustin Brinkmann</v>
      </c>
      <c r="R5218" t="str">
        <f t="shared" si="3761"/>
        <v>Central</v>
      </c>
    </row>
    <row r="5219" spans="1:18">
      <c r="A5219" t="s">
        <v>5383</v>
      </c>
      <c r="B5219" t="s">
        <v>21</v>
      </c>
      <c r="C5219" t="s">
        <v>55</v>
      </c>
      <c r="D5219" t="s">
        <v>221</v>
      </c>
      <c r="E5219" t="s">
        <v>50</v>
      </c>
      <c r="F5219" s="1">
        <v>43014</v>
      </c>
      <c r="G5219" s="1">
        <v>43090</v>
      </c>
      <c r="H5219">
        <v>453</v>
      </c>
      <c r="I5219" t="str">
        <f>VLOOKUP(pipeline!D5219,account,2,FALSE)</f>
        <v>technolgy</v>
      </c>
      <c r="J5219">
        <f t="shared" si="3753"/>
        <v>2000</v>
      </c>
      <c r="K5219">
        <f t="shared" si="3754"/>
        <v>1223.72</v>
      </c>
      <c r="L5219">
        <f t="shared" si="3755"/>
        <v>2497</v>
      </c>
      <c r="M5219" t="str">
        <f t="shared" si="3756"/>
        <v>Norway</v>
      </c>
      <c r="N5219">
        <f t="shared" si="3757"/>
        <v>0</v>
      </c>
      <c r="O5219" t="str">
        <f t="shared" si="3758"/>
        <v>GTX</v>
      </c>
      <c r="P5219">
        <f t="shared" si="3759"/>
        <v>550</v>
      </c>
      <c r="Q5219" t="str">
        <f t="shared" si="3760"/>
        <v>Dustin Brinkmann</v>
      </c>
      <c r="R5219" t="str">
        <f t="shared" si="3761"/>
        <v>Central</v>
      </c>
    </row>
    <row r="5220" spans="1:18">
      <c r="A5220" t="s">
        <v>5384</v>
      </c>
      <c r="B5220" t="s">
        <v>22</v>
      </c>
      <c r="C5220" t="s">
        <v>55</v>
      </c>
      <c r="D5220" t="s">
        <v>129</v>
      </c>
      <c r="E5220" t="s">
        <v>50</v>
      </c>
      <c r="F5220" s="1">
        <v>43014</v>
      </c>
      <c r="G5220" s="1">
        <v>43015</v>
      </c>
      <c r="H5220">
        <v>510</v>
      </c>
      <c r="I5220" t="str">
        <f>VLOOKUP(pipeline!D5220,account,2,FALSE)</f>
        <v>marketing</v>
      </c>
      <c r="J5220">
        <f t="shared" si="3753"/>
        <v>1995</v>
      </c>
      <c r="K5220">
        <f t="shared" si="3754"/>
        <v>2173.98</v>
      </c>
      <c r="L5220">
        <f t="shared" si="3755"/>
        <v>2928</v>
      </c>
      <c r="M5220" t="str">
        <f t="shared" si="3756"/>
        <v>United States</v>
      </c>
      <c r="N5220" t="str">
        <f t="shared" si="3757"/>
        <v>Inity</v>
      </c>
      <c r="O5220" t="str">
        <f t="shared" si="3758"/>
        <v>GTX</v>
      </c>
      <c r="P5220">
        <f>VLOOKUP(C5220,products,3,FALSE)</f>
        <v>550</v>
      </c>
      <c r="Q5220" t="str">
        <f>VLOOKUP(B5220,sales,2,FALSE)</f>
        <v>Dustin Brinkmann</v>
      </c>
      <c r="R5220" t="str">
        <f>VLOOKUP(B5220,sales,3,FALSE)</f>
        <v>Central</v>
      </c>
    </row>
    <row r="5221" spans="1:18">
      <c r="A5221" t="s">
        <v>5385</v>
      </c>
      <c r="B5221" t="s">
        <v>22</v>
      </c>
      <c r="C5221" t="s">
        <v>55</v>
      </c>
      <c r="D5221" t="s">
        <v>141</v>
      </c>
      <c r="E5221" t="s">
        <v>50</v>
      </c>
      <c r="F5221" s="1">
        <v>43014</v>
      </c>
      <c r="G5221" s="1">
        <v>43022</v>
      </c>
      <c r="H5221">
        <v>552</v>
      </c>
      <c r="I5221" t="str">
        <f>VLOOKUP(pipeline!D5221,account,2,FALSE)</f>
        <v>telecommunications</v>
      </c>
      <c r="J5221">
        <f t="shared" si="3753"/>
        <v>2007</v>
      </c>
      <c r="K5221">
        <f t="shared" si="3754"/>
        <v>86.68</v>
      </c>
      <c r="L5221">
        <f t="shared" si="3755"/>
        <v>187</v>
      </c>
      <c r="M5221" t="str">
        <f t="shared" si="3756"/>
        <v>United States</v>
      </c>
      <c r="N5221" t="str">
        <f t="shared" si="3757"/>
        <v>Sonron</v>
      </c>
      <c r="O5221" t="str">
        <f t="shared" si="3758"/>
        <v>GTX</v>
      </c>
      <c r="P5221">
        <f>VLOOKUP(C5221,products,3,FALSE)</f>
        <v>550</v>
      </c>
      <c r="Q5221" t="str">
        <f>VLOOKUP(B5221,sales,2,FALSE)</f>
        <v>Dustin Brinkmann</v>
      </c>
      <c r="R5221" t="str">
        <f>VLOOKUP(B5221,sales,3,FALSE)</f>
        <v>Central</v>
      </c>
    </row>
    <row r="5222" spans="1:18">
      <c r="A5222" t="s">
        <v>5386</v>
      </c>
      <c r="B5222" t="s">
        <v>35</v>
      </c>
      <c r="C5222" t="s">
        <v>57</v>
      </c>
      <c r="D5222" t="s">
        <v>350</v>
      </c>
      <c r="E5222" t="s">
        <v>50</v>
      </c>
      <c r="F5222" s="1">
        <v>43014</v>
      </c>
      <c r="G5222" s="1">
        <v>43015</v>
      </c>
      <c r="H5222">
        <v>3203</v>
      </c>
      <c r="I5222" t="str">
        <f>VLOOKUP(pipeline!D5222,account,2,FALSE)</f>
        <v>technolgy</v>
      </c>
      <c r="J5222">
        <f t="shared" si="3753"/>
        <v>2011</v>
      </c>
      <c r="K5222">
        <f t="shared" si="3754"/>
        <v>40.79</v>
      </c>
      <c r="L5222">
        <f t="shared" si="3755"/>
        <v>142</v>
      </c>
      <c r="M5222" t="str">
        <f t="shared" si="3756"/>
        <v>China</v>
      </c>
      <c r="N5222">
        <f t="shared" si="3757"/>
        <v>0</v>
      </c>
      <c r="O5222" t="str">
        <f t="shared" si="3758"/>
        <v>MG</v>
      </c>
      <c r="P5222">
        <f>VLOOKUP(C5222,products,3,FALSE)</f>
        <v>3393</v>
      </c>
      <c r="Q5222" t="str">
        <f>VLOOKUP(B5222,sales,2,FALSE)</f>
        <v>Rocco Neubert</v>
      </c>
      <c r="R5222" t="str">
        <f>VLOOKUP(B5222,sales,3,FALSE)</f>
        <v>East</v>
      </c>
    </row>
    <row r="5223" spans="1:18">
      <c r="A5223" t="s">
        <v>5387</v>
      </c>
      <c r="B5223" t="s">
        <v>9</v>
      </c>
      <c r="C5223" t="s">
        <v>59</v>
      </c>
      <c r="D5223" t="s">
        <v>136</v>
      </c>
      <c r="E5223" t="s">
        <v>50</v>
      </c>
      <c r="F5223" s="1">
        <v>43014</v>
      </c>
      <c r="G5223" s="1">
        <v>43022</v>
      </c>
      <c r="H5223">
        <v>6228</v>
      </c>
      <c r="I5223" t="str">
        <f>VLOOKUP(pipeline!D5223,account,2,FALSE)</f>
        <v>medical</v>
      </c>
      <c r="J5223">
        <f t="shared" si="3753"/>
        <v>1996</v>
      </c>
      <c r="K5223">
        <f t="shared" si="3754"/>
        <v>439.21</v>
      </c>
      <c r="L5223">
        <f t="shared" si="3755"/>
        <v>792</v>
      </c>
      <c r="M5223" t="str">
        <f t="shared" si="3756"/>
        <v>United States</v>
      </c>
      <c r="N5223">
        <f t="shared" si="3757"/>
        <v>0</v>
      </c>
      <c r="O5223" t="str">
        <f t="shared" si="3758"/>
        <v>GTX</v>
      </c>
      <c r="P5223">
        <f>VLOOKUP(C5223,products,3,FALSE)</f>
        <v>5482</v>
      </c>
      <c r="Q5223" t="str">
        <f>VLOOKUP(B5223,sales,2,FALSE)</f>
        <v>Cara Losch</v>
      </c>
      <c r="R5223" t="str">
        <f>VLOOKUP(B5223,sales,3,FALSE)</f>
        <v>East</v>
      </c>
    </row>
    <row r="5224" spans="1:18">
      <c r="A5224" t="s">
        <v>5388</v>
      </c>
      <c r="B5224" t="s">
        <v>23</v>
      </c>
      <c r="C5224" t="s">
        <v>56</v>
      </c>
      <c r="D5224" t="s">
        <v>129</v>
      </c>
      <c r="E5224" t="s">
        <v>50</v>
      </c>
      <c r="F5224" s="1">
        <v>43014</v>
      </c>
      <c r="G5224" s="1">
        <v>43019</v>
      </c>
      <c r="H5224">
        <v>59</v>
      </c>
      <c r="I5224" t="str">
        <f>VLOOKUP(pipeline!D5224,account,2,FALSE)</f>
        <v>marketing</v>
      </c>
      <c r="J5224">
        <f t="shared" si="3753"/>
        <v>1995</v>
      </c>
      <c r="K5224">
        <f t="shared" si="3754"/>
        <v>2173.98</v>
      </c>
      <c r="L5224">
        <f t="shared" si="3755"/>
        <v>2928</v>
      </c>
      <c r="M5224" t="str">
        <f t="shared" si="3756"/>
        <v>United States</v>
      </c>
      <c r="N5224" t="str">
        <f t="shared" si="3757"/>
        <v>Inity</v>
      </c>
      <c r="O5224" t="str">
        <f t="shared" si="3758"/>
        <v>MG</v>
      </c>
      <c r="P5224">
        <f>VLOOKUP(C5224,products,3,FALSE)</f>
        <v>55</v>
      </c>
      <c r="Q5224" t="str">
        <f>VLOOKUP(B5224,sales,2,FALSE)</f>
        <v>Dustin Brinkmann</v>
      </c>
      <c r="R5224" t="str">
        <f>VLOOKUP(B5224,sales,3,FALSE)</f>
        <v>Central</v>
      </c>
    </row>
    <row r="5225" spans="1:18">
      <c r="A5225" t="s">
        <v>5389</v>
      </c>
      <c r="B5225" t="s">
        <v>41</v>
      </c>
      <c r="C5225" t="s">
        <v>58</v>
      </c>
      <c r="D5225" t="s">
        <v>226</v>
      </c>
      <c r="E5225" t="s">
        <v>50</v>
      </c>
      <c r="F5225" s="1">
        <v>43014</v>
      </c>
      <c r="G5225" s="1">
        <v>43092</v>
      </c>
      <c r="H5225">
        <v>1129</v>
      </c>
      <c r="I5225" t="str">
        <f>VLOOKUP(pipeline!D5225,account,2,FALSE)</f>
        <v>medical</v>
      </c>
      <c r="J5225">
        <f t="shared" si="3753"/>
        <v>2017</v>
      </c>
      <c r="K5225">
        <f t="shared" si="3754"/>
        <v>4.54</v>
      </c>
      <c r="L5225">
        <f t="shared" si="3755"/>
        <v>9</v>
      </c>
      <c r="M5225" t="str">
        <f t="shared" si="3756"/>
        <v>United States</v>
      </c>
      <c r="N5225">
        <f t="shared" si="3757"/>
        <v>0</v>
      </c>
      <c r="O5225" t="str">
        <f t="shared" si="3758"/>
        <v>GTX</v>
      </c>
      <c r="P5225">
        <f t="shared" ref="P5225:P5235" si="3762">VLOOKUP(C5225,products,3,FALSE)</f>
        <v>1096</v>
      </c>
      <c r="Q5225" t="str">
        <f t="shared" ref="Q5225:Q5235" si="3763">VLOOKUP(B5225,sales,2,FALSE)</f>
        <v>Summer Sewald</v>
      </c>
      <c r="R5225" t="str">
        <f t="shared" ref="R5225:R5235" si="3764">VLOOKUP(B5225,sales,3,FALSE)</f>
        <v>West</v>
      </c>
    </row>
    <row r="5226" spans="1:18">
      <c r="A5226" t="s">
        <v>5390</v>
      </c>
      <c r="B5226" t="s">
        <v>19</v>
      </c>
      <c r="C5226" t="s">
        <v>59</v>
      </c>
      <c r="D5226" t="s">
        <v>442</v>
      </c>
      <c r="E5226" t="s">
        <v>50</v>
      </c>
      <c r="F5226" s="1">
        <v>43015</v>
      </c>
      <c r="G5226" s="1">
        <v>43021</v>
      </c>
      <c r="H5226">
        <v>5349</v>
      </c>
      <c r="I5226" t="str">
        <f>VLOOKUP(pipeline!D5226,account,2,FALSE)</f>
        <v>retail</v>
      </c>
      <c r="J5226">
        <f t="shared" si="3753"/>
        <v>1988</v>
      </c>
      <c r="K5226">
        <f t="shared" si="3754"/>
        <v>1376.8</v>
      </c>
      <c r="L5226">
        <f t="shared" si="3755"/>
        <v>1165</v>
      </c>
      <c r="M5226" t="str">
        <f t="shared" si="3756"/>
        <v>Belgium</v>
      </c>
      <c r="N5226">
        <f t="shared" si="3757"/>
        <v>0</v>
      </c>
      <c r="O5226" t="str">
        <f t="shared" si="3758"/>
        <v>GTX</v>
      </c>
      <c r="P5226">
        <f t="shared" si="3762"/>
        <v>5482</v>
      </c>
      <c r="Q5226" t="str">
        <f t="shared" si="3763"/>
        <v>Dustin Brinkmann</v>
      </c>
      <c r="R5226" t="str">
        <f t="shared" si="3764"/>
        <v>Central</v>
      </c>
    </row>
    <row r="5227" spans="1:18">
      <c r="A5227" t="s">
        <v>5391</v>
      </c>
      <c r="B5227" t="s">
        <v>31</v>
      </c>
      <c r="C5227" t="s">
        <v>58</v>
      </c>
      <c r="D5227" t="s">
        <v>200</v>
      </c>
      <c r="E5227" t="s">
        <v>50</v>
      </c>
      <c r="F5227" s="1">
        <v>43015</v>
      </c>
      <c r="G5227" s="1">
        <v>43058</v>
      </c>
      <c r="H5227">
        <v>1148</v>
      </c>
      <c r="I5227" t="str">
        <f>VLOOKUP(pipeline!D5227,account,2,FALSE)</f>
        <v>finance</v>
      </c>
      <c r="J5227">
        <f t="shared" si="3753"/>
        <v>1998</v>
      </c>
      <c r="K5227">
        <f t="shared" si="3754"/>
        <v>2022.14</v>
      </c>
      <c r="L5227">
        <f t="shared" si="3755"/>
        <v>5113</v>
      </c>
      <c r="M5227" t="str">
        <f t="shared" si="3756"/>
        <v>United States</v>
      </c>
      <c r="N5227">
        <f t="shared" si="3757"/>
        <v>0</v>
      </c>
      <c r="O5227" t="str">
        <f t="shared" si="3758"/>
        <v>GTX</v>
      </c>
      <c r="P5227">
        <f t="shared" si="3762"/>
        <v>1096</v>
      </c>
      <c r="Q5227" t="str">
        <f t="shared" si="3763"/>
        <v>Rocco Neubert</v>
      </c>
      <c r="R5227" t="str">
        <f t="shared" si="3764"/>
        <v>East</v>
      </c>
    </row>
    <row r="5228" spans="1:18">
      <c r="A5228" t="s">
        <v>5392</v>
      </c>
      <c r="B5228" t="s">
        <v>32</v>
      </c>
      <c r="C5228" t="s">
        <v>55</v>
      </c>
      <c r="D5228" t="s">
        <v>127</v>
      </c>
      <c r="E5228" t="s">
        <v>52</v>
      </c>
      <c r="F5228" s="1">
        <v>43015</v>
      </c>
      <c r="G5228" s="1">
        <v>43016</v>
      </c>
      <c r="H5228">
        <v>0</v>
      </c>
      <c r="I5228" t="str">
        <f>VLOOKUP(pipeline!D5228,account,2,FALSE)</f>
        <v>software</v>
      </c>
      <c r="J5228">
        <f t="shared" si="3753"/>
        <v>1979</v>
      </c>
      <c r="K5228">
        <f t="shared" si="3754"/>
        <v>4478.47</v>
      </c>
      <c r="L5228">
        <f t="shared" si="3755"/>
        <v>13809</v>
      </c>
      <c r="M5228" t="str">
        <f t="shared" si="3756"/>
        <v>United States</v>
      </c>
      <c r="N5228">
        <f t="shared" si="3757"/>
        <v>0</v>
      </c>
      <c r="O5228" t="str">
        <f t="shared" si="3758"/>
        <v>GTX</v>
      </c>
      <c r="P5228">
        <f t="shared" si="3762"/>
        <v>550</v>
      </c>
      <c r="Q5228" t="str">
        <f t="shared" si="3763"/>
        <v>Rocco Neubert</v>
      </c>
      <c r="R5228" t="str">
        <f t="shared" si="3764"/>
        <v>East</v>
      </c>
    </row>
    <row r="5229" spans="1:18">
      <c r="A5229" t="s">
        <v>5393</v>
      </c>
      <c r="B5229" t="s">
        <v>20</v>
      </c>
      <c r="C5229" t="s">
        <v>56</v>
      </c>
      <c r="D5229" t="s">
        <v>184</v>
      </c>
      <c r="E5229" t="s">
        <v>50</v>
      </c>
      <c r="F5229" s="1">
        <v>43015</v>
      </c>
      <c r="G5229" s="1">
        <v>43027</v>
      </c>
      <c r="H5229">
        <v>52</v>
      </c>
      <c r="I5229" t="str">
        <f>VLOOKUP(pipeline!D5229,account,2,FALSE)</f>
        <v>retail</v>
      </c>
      <c r="J5229">
        <f t="shared" si="3753"/>
        <v>1995</v>
      </c>
      <c r="K5229">
        <f t="shared" si="3754"/>
        <v>332.43</v>
      </c>
      <c r="L5229">
        <f t="shared" si="3755"/>
        <v>799</v>
      </c>
      <c r="M5229" t="str">
        <f t="shared" si="3756"/>
        <v>United States</v>
      </c>
      <c r="N5229">
        <f t="shared" si="3757"/>
        <v>0</v>
      </c>
      <c r="O5229" t="str">
        <f t="shared" si="3758"/>
        <v>MG</v>
      </c>
      <c r="P5229">
        <f t="shared" si="3762"/>
        <v>55</v>
      </c>
      <c r="Q5229" t="str">
        <f t="shared" si="3763"/>
        <v>Dustin Brinkmann</v>
      </c>
      <c r="R5229" t="str">
        <f t="shared" si="3764"/>
        <v>Central</v>
      </c>
    </row>
    <row r="5230" spans="1:18">
      <c r="A5230" t="s">
        <v>5394</v>
      </c>
      <c r="B5230" t="s">
        <v>20</v>
      </c>
      <c r="C5230" t="s">
        <v>57</v>
      </c>
      <c r="D5230" t="s">
        <v>158</v>
      </c>
      <c r="E5230" t="s">
        <v>50</v>
      </c>
      <c r="F5230" s="1">
        <v>43015</v>
      </c>
      <c r="G5230" s="1">
        <v>43097</v>
      </c>
      <c r="H5230">
        <v>3253</v>
      </c>
      <c r="I5230" t="str">
        <f>VLOOKUP(pipeline!D5230,account,2,FALSE)</f>
        <v>finance</v>
      </c>
      <c r="J5230">
        <f t="shared" si="3753"/>
        <v>2006</v>
      </c>
      <c r="K5230">
        <f t="shared" si="3754"/>
        <v>1102.43</v>
      </c>
      <c r="L5230">
        <f t="shared" si="3755"/>
        <v>1759</v>
      </c>
      <c r="M5230" t="str">
        <f t="shared" si="3756"/>
        <v>United States</v>
      </c>
      <c r="N5230">
        <f t="shared" si="3757"/>
        <v>0</v>
      </c>
      <c r="O5230" t="str">
        <f t="shared" si="3758"/>
        <v>MG</v>
      </c>
      <c r="P5230">
        <f t="shared" si="3762"/>
        <v>3393</v>
      </c>
      <c r="Q5230" t="str">
        <f t="shared" si="3763"/>
        <v>Dustin Brinkmann</v>
      </c>
      <c r="R5230" t="str">
        <f t="shared" si="3764"/>
        <v>Central</v>
      </c>
    </row>
    <row r="5231" spans="1:18">
      <c r="A5231" t="s">
        <v>5395</v>
      </c>
      <c r="B5231" t="s">
        <v>33</v>
      </c>
      <c r="C5231" t="s">
        <v>58</v>
      </c>
      <c r="D5231" t="s">
        <v>245</v>
      </c>
      <c r="E5231" t="s">
        <v>50</v>
      </c>
      <c r="F5231" s="1">
        <v>43015</v>
      </c>
      <c r="G5231" s="1">
        <v>43043</v>
      </c>
      <c r="H5231">
        <v>1267</v>
      </c>
      <c r="I5231" t="str">
        <f>VLOOKUP(pipeline!D5231,account,2,FALSE)</f>
        <v>retail</v>
      </c>
      <c r="J5231">
        <f t="shared" si="3753"/>
        <v>1990</v>
      </c>
      <c r="K5231">
        <f t="shared" si="3754"/>
        <v>2520.83</v>
      </c>
      <c r="L5231">
        <f t="shared" si="3755"/>
        <v>3502</v>
      </c>
      <c r="M5231" t="str">
        <f t="shared" si="3756"/>
        <v>United States</v>
      </c>
      <c r="N5231">
        <f t="shared" si="3757"/>
        <v>0</v>
      </c>
      <c r="O5231" t="str">
        <f t="shared" si="3758"/>
        <v>GTX</v>
      </c>
      <c r="P5231">
        <f t="shared" si="3762"/>
        <v>1096</v>
      </c>
      <c r="Q5231" t="str">
        <f t="shared" si="3763"/>
        <v>Rocco Neubert</v>
      </c>
      <c r="R5231" t="str">
        <f t="shared" si="3764"/>
        <v>East</v>
      </c>
    </row>
    <row r="5232" spans="1:18">
      <c r="A5232" t="s">
        <v>5396</v>
      </c>
      <c r="B5232" t="s">
        <v>33</v>
      </c>
      <c r="C5232" t="s">
        <v>58</v>
      </c>
      <c r="D5232" t="s">
        <v>248</v>
      </c>
      <c r="E5232" t="s">
        <v>50</v>
      </c>
      <c r="F5232" s="1">
        <v>43015</v>
      </c>
      <c r="G5232" s="1">
        <v>43021</v>
      </c>
      <c r="H5232">
        <v>1096</v>
      </c>
      <c r="I5232" t="str">
        <f>VLOOKUP(pipeline!D5232,account,2,FALSE)</f>
        <v>telecommunications</v>
      </c>
      <c r="J5232">
        <f t="shared" si="3753"/>
        <v>1994</v>
      </c>
      <c r="K5232">
        <f t="shared" si="3754"/>
        <v>6395.05</v>
      </c>
      <c r="L5232">
        <f t="shared" si="3755"/>
        <v>20275</v>
      </c>
      <c r="M5232" t="str">
        <f t="shared" si="3756"/>
        <v>United States</v>
      </c>
      <c r="N5232">
        <f t="shared" si="3757"/>
        <v>0</v>
      </c>
      <c r="O5232" t="str">
        <f t="shared" si="3758"/>
        <v>GTX</v>
      </c>
      <c r="P5232">
        <f t="shared" si="3762"/>
        <v>1096</v>
      </c>
      <c r="Q5232" t="str">
        <f t="shared" si="3763"/>
        <v>Rocco Neubert</v>
      </c>
      <c r="R5232" t="str">
        <f t="shared" si="3764"/>
        <v>East</v>
      </c>
    </row>
    <row r="5233" spans="1:18">
      <c r="A5233" t="s">
        <v>5397</v>
      </c>
      <c r="B5233" t="s">
        <v>25</v>
      </c>
      <c r="C5233" t="s">
        <v>57</v>
      </c>
      <c r="D5233" t="s">
        <v>306</v>
      </c>
      <c r="E5233" t="s">
        <v>52</v>
      </c>
      <c r="F5233" s="1">
        <v>43015</v>
      </c>
      <c r="G5233" s="1">
        <v>43092</v>
      </c>
      <c r="H5233">
        <v>0</v>
      </c>
      <c r="I5233" t="str">
        <f>VLOOKUP(pipeline!D5233,account,2,FALSE)</f>
        <v>technolgy</v>
      </c>
      <c r="J5233">
        <f t="shared" si="3753"/>
        <v>1997</v>
      </c>
      <c r="K5233">
        <f t="shared" si="3754"/>
        <v>8170.38</v>
      </c>
      <c r="L5233">
        <f t="shared" si="3755"/>
        <v>16499</v>
      </c>
      <c r="M5233" t="str">
        <f t="shared" si="3756"/>
        <v>Korea</v>
      </c>
      <c r="N5233">
        <f t="shared" si="3757"/>
        <v>0</v>
      </c>
      <c r="O5233" t="str">
        <f t="shared" si="3758"/>
        <v>MG</v>
      </c>
      <c r="P5233">
        <f t="shared" si="3762"/>
        <v>3393</v>
      </c>
      <c r="Q5233" t="str">
        <f t="shared" si="3763"/>
        <v>Melvin Marxen</v>
      </c>
      <c r="R5233" t="str">
        <f t="shared" si="3764"/>
        <v>Central</v>
      </c>
    </row>
    <row r="5234" spans="1:18">
      <c r="A5234" t="s">
        <v>5398</v>
      </c>
      <c r="B5234" t="s">
        <v>25</v>
      </c>
      <c r="C5234" t="s">
        <v>56</v>
      </c>
      <c r="D5234" t="s">
        <v>147</v>
      </c>
      <c r="E5234" t="s">
        <v>50</v>
      </c>
      <c r="F5234" s="1">
        <v>43015</v>
      </c>
      <c r="G5234" s="1">
        <v>43099</v>
      </c>
      <c r="H5234">
        <v>54</v>
      </c>
      <c r="I5234" t="str">
        <f>VLOOKUP(pipeline!D5234,account,2,FALSE)</f>
        <v>retail</v>
      </c>
      <c r="J5234">
        <f t="shared" si="3753"/>
        <v>2007</v>
      </c>
      <c r="K5234">
        <f t="shared" si="3754"/>
        <v>894.33</v>
      </c>
      <c r="L5234">
        <f t="shared" si="3755"/>
        <v>1635</v>
      </c>
      <c r="M5234" t="str">
        <f t="shared" si="3756"/>
        <v>Italy</v>
      </c>
      <c r="N5234">
        <f t="shared" si="3757"/>
        <v>0</v>
      </c>
      <c r="O5234" t="str">
        <f t="shared" si="3758"/>
        <v>MG</v>
      </c>
      <c r="P5234">
        <f t="shared" si="3762"/>
        <v>55</v>
      </c>
      <c r="Q5234" t="str">
        <f t="shared" si="3763"/>
        <v>Melvin Marxen</v>
      </c>
      <c r="R5234" t="str">
        <f t="shared" si="3764"/>
        <v>Central</v>
      </c>
    </row>
    <row r="5235" spans="1:18">
      <c r="A5235" t="s">
        <v>5399</v>
      </c>
      <c r="B5235" t="s">
        <v>14</v>
      </c>
      <c r="C5235" t="s">
        <v>57</v>
      </c>
      <c r="D5235" t="s">
        <v>134</v>
      </c>
      <c r="E5235" t="s">
        <v>50</v>
      </c>
      <c r="F5235" s="1">
        <v>43015</v>
      </c>
      <c r="G5235" s="1">
        <v>43082</v>
      </c>
      <c r="H5235">
        <v>3293</v>
      </c>
      <c r="I5235" t="str">
        <f>VLOOKUP(pipeline!D5235,account,2,FALSE)</f>
        <v>services</v>
      </c>
      <c r="J5235">
        <f t="shared" si="3753"/>
        <v>2003</v>
      </c>
      <c r="K5235">
        <f t="shared" si="3754"/>
        <v>692.19</v>
      </c>
      <c r="L5235">
        <f t="shared" si="3755"/>
        <v>1922</v>
      </c>
      <c r="M5235" t="str">
        <f t="shared" si="3756"/>
        <v>United States</v>
      </c>
      <c r="N5235">
        <f t="shared" si="3757"/>
        <v>0</v>
      </c>
      <c r="O5235" t="str">
        <f t="shared" si="3758"/>
        <v>MG</v>
      </c>
      <c r="P5235">
        <f t="shared" si="3762"/>
        <v>3393</v>
      </c>
      <c r="Q5235" t="str">
        <f t="shared" si="3763"/>
        <v>Celia Rouche</v>
      </c>
      <c r="R5235" t="str">
        <f t="shared" si="3764"/>
        <v>West</v>
      </c>
    </row>
    <row r="5236" spans="1:18">
      <c r="A5236" t="s">
        <v>5400</v>
      </c>
      <c r="B5236" t="s">
        <v>38</v>
      </c>
      <c r="C5236" t="s">
        <v>55</v>
      </c>
      <c r="D5236" t="s">
        <v>153</v>
      </c>
      <c r="E5236" t="s">
        <v>52</v>
      </c>
      <c r="F5236" s="1">
        <v>43015</v>
      </c>
      <c r="G5236" s="1">
        <v>43064</v>
      </c>
      <c r="H5236">
        <v>0</v>
      </c>
      <c r="I5236" t="str">
        <f>VLOOKUP(pipeline!D5236,account,2,FALSE)</f>
        <v>retail</v>
      </c>
      <c r="J5236">
        <f t="shared" si="3753"/>
        <v>2001</v>
      </c>
      <c r="K5236">
        <f t="shared" si="3754"/>
        <v>2437.85</v>
      </c>
      <c r="L5236">
        <f t="shared" si="3755"/>
        <v>4874</v>
      </c>
      <c r="M5236" t="str">
        <f t="shared" si="3756"/>
        <v>United States</v>
      </c>
      <c r="N5236">
        <f t="shared" si="3757"/>
        <v>0</v>
      </c>
      <c r="O5236" t="str">
        <f t="shared" si="3758"/>
        <v>GTX</v>
      </c>
      <c r="P5236">
        <f t="shared" ref="P5236:P5250" si="3765">VLOOKUP(C5236,products,3,FALSE)</f>
        <v>550</v>
      </c>
      <c r="Q5236" t="str">
        <f t="shared" ref="Q5236:Q5250" si="3766">VLOOKUP(B5236,sales,2,FALSE)</f>
        <v>Summer Sewald</v>
      </c>
      <c r="R5236" t="str">
        <f t="shared" ref="R5236:R5250" si="3767">VLOOKUP(B5236,sales,3,FALSE)</f>
        <v>West</v>
      </c>
    </row>
    <row r="5237" spans="1:18">
      <c r="A5237" t="s">
        <v>5401</v>
      </c>
      <c r="B5237" t="s">
        <v>39</v>
      </c>
      <c r="C5237" t="s">
        <v>55</v>
      </c>
      <c r="D5237" t="s">
        <v>303</v>
      </c>
      <c r="E5237" t="s">
        <v>50</v>
      </c>
      <c r="F5237" s="1">
        <v>43015</v>
      </c>
      <c r="G5237" s="1">
        <v>43077</v>
      </c>
      <c r="H5237">
        <v>488</v>
      </c>
      <c r="I5237" t="str">
        <f>VLOOKUP(pipeline!D5237,account,2,FALSE)</f>
        <v>software</v>
      </c>
      <c r="J5237">
        <f t="shared" si="3753"/>
        <v>2013</v>
      </c>
      <c r="K5237">
        <f t="shared" si="3754"/>
        <v>98.79</v>
      </c>
      <c r="L5237">
        <f t="shared" si="3755"/>
        <v>96</v>
      </c>
      <c r="M5237" t="str">
        <f t="shared" si="3756"/>
        <v>United States</v>
      </c>
      <c r="N5237" t="str">
        <f t="shared" si="3757"/>
        <v>Bubba Gump</v>
      </c>
      <c r="O5237" t="str">
        <f t="shared" si="3758"/>
        <v>GTX</v>
      </c>
      <c r="P5237">
        <f t="shared" si="3765"/>
        <v>550</v>
      </c>
      <c r="Q5237" t="str">
        <f t="shared" si="3766"/>
        <v>Summer Sewald</v>
      </c>
      <c r="R5237" t="str">
        <f t="shared" si="3767"/>
        <v>West</v>
      </c>
    </row>
    <row r="5238" spans="1:18">
      <c r="A5238" t="s">
        <v>5402</v>
      </c>
      <c r="B5238" t="s">
        <v>21</v>
      </c>
      <c r="C5238" t="s">
        <v>55</v>
      </c>
      <c r="D5238" t="s">
        <v>221</v>
      </c>
      <c r="E5238" t="s">
        <v>50</v>
      </c>
      <c r="F5238" s="1">
        <v>43015</v>
      </c>
      <c r="G5238" s="1">
        <v>43021</v>
      </c>
      <c r="H5238">
        <v>594</v>
      </c>
      <c r="I5238" t="str">
        <f>VLOOKUP(pipeline!D5238,account,2,FALSE)</f>
        <v>technolgy</v>
      </c>
      <c r="J5238">
        <f t="shared" si="3753"/>
        <v>2000</v>
      </c>
      <c r="K5238">
        <f t="shared" si="3754"/>
        <v>1223.72</v>
      </c>
      <c r="L5238">
        <f t="shared" si="3755"/>
        <v>2497</v>
      </c>
      <c r="M5238" t="str">
        <f t="shared" si="3756"/>
        <v>Norway</v>
      </c>
      <c r="N5238">
        <f t="shared" si="3757"/>
        <v>0</v>
      </c>
      <c r="O5238" t="str">
        <f t="shared" si="3758"/>
        <v>GTX</v>
      </c>
      <c r="P5238">
        <f t="shared" si="3765"/>
        <v>550</v>
      </c>
      <c r="Q5238" t="str">
        <f t="shared" si="3766"/>
        <v>Dustin Brinkmann</v>
      </c>
      <c r="R5238" t="str">
        <f t="shared" si="3767"/>
        <v>Central</v>
      </c>
    </row>
    <row r="5239" spans="1:18">
      <c r="A5239" t="s">
        <v>5403</v>
      </c>
      <c r="B5239" t="s">
        <v>15</v>
      </c>
      <c r="C5239" t="s">
        <v>55</v>
      </c>
      <c r="D5239" t="s">
        <v>273</v>
      </c>
      <c r="E5239" t="s">
        <v>50</v>
      </c>
      <c r="F5239" s="1">
        <v>43015</v>
      </c>
      <c r="G5239" s="1">
        <v>43099</v>
      </c>
      <c r="H5239">
        <v>464</v>
      </c>
      <c r="I5239" t="str">
        <f>VLOOKUP(pipeline!D5239,account,2,FALSE)</f>
        <v>retail</v>
      </c>
      <c r="J5239">
        <f t="shared" si="3753"/>
        <v>1996</v>
      </c>
      <c r="K5239">
        <f t="shared" si="3754"/>
        <v>2214.94</v>
      </c>
      <c r="L5239">
        <f t="shared" si="3755"/>
        <v>5374</v>
      </c>
      <c r="M5239" t="str">
        <f t="shared" si="3756"/>
        <v>United States</v>
      </c>
      <c r="N5239">
        <f t="shared" si="3757"/>
        <v>0</v>
      </c>
      <c r="O5239" t="str">
        <f t="shared" si="3758"/>
        <v>GTX</v>
      </c>
      <c r="P5239">
        <f t="shared" si="3765"/>
        <v>550</v>
      </c>
      <c r="Q5239" t="str">
        <f t="shared" si="3766"/>
        <v>Celia Rouche</v>
      </c>
      <c r="R5239" t="str">
        <f t="shared" si="3767"/>
        <v>West</v>
      </c>
    </row>
    <row r="5240" spans="1:18">
      <c r="A5240" t="s">
        <v>5404</v>
      </c>
      <c r="B5240" t="s">
        <v>15</v>
      </c>
      <c r="C5240" t="s">
        <v>56</v>
      </c>
      <c r="D5240" t="s">
        <v>93</v>
      </c>
      <c r="E5240" t="s">
        <v>50</v>
      </c>
      <c r="F5240" s="1">
        <v>43015</v>
      </c>
      <c r="G5240" s="1">
        <v>43082</v>
      </c>
      <c r="H5240">
        <v>53</v>
      </c>
      <c r="I5240" t="str">
        <f>VLOOKUP(pipeline!D5240,account,2,FALSE)</f>
        <v>entertainment</v>
      </c>
      <c r="J5240">
        <f t="shared" si="3753"/>
        <v>1993</v>
      </c>
      <c r="K5240">
        <f t="shared" si="3754"/>
        <v>4269.9</v>
      </c>
      <c r="L5240">
        <f t="shared" si="3755"/>
        <v>6472</v>
      </c>
      <c r="M5240" t="str">
        <f t="shared" si="3756"/>
        <v>United States</v>
      </c>
      <c r="N5240" t="str">
        <f t="shared" si="3757"/>
        <v>Massive Dynamic</v>
      </c>
      <c r="O5240" t="str">
        <f t="shared" si="3758"/>
        <v>MG</v>
      </c>
      <c r="P5240">
        <f t="shared" si="3765"/>
        <v>55</v>
      </c>
      <c r="Q5240" t="str">
        <f t="shared" si="3766"/>
        <v>Celia Rouche</v>
      </c>
      <c r="R5240" t="str">
        <f t="shared" si="3767"/>
        <v>West</v>
      </c>
    </row>
    <row r="5241" spans="1:18">
      <c r="A5241" t="s">
        <v>5405</v>
      </c>
      <c r="B5241" t="s">
        <v>28</v>
      </c>
      <c r="C5241" t="s">
        <v>58</v>
      </c>
      <c r="D5241" t="s">
        <v>158</v>
      </c>
      <c r="E5241" t="s">
        <v>52</v>
      </c>
      <c r="F5241" s="1">
        <v>43015</v>
      </c>
      <c r="G5241" s="1">
        <v>43023</v>
      </c>
      <c r="H5241">
        <v>0</v>
      </c>
      <c r="I5241" t="str">
        <f>VLOOKUP(pipeline!D5241,account,2,FALSE)</f>
        <v>finance</v>
      </c>
      <c r="J5241">
        <f t="shared" ref="J5241:J5259" si="3768">VLOOKUP(D5241,account,3,FALSE)</f>
        <v>2006</v>
      </c>
      <c r="K5241">
        <f t="shared" ref="K5241:K5259" si="3769">VLOOKUP(D5241,account,4,FALSE)</f>
        <v>1102.43</v>
      </c>
      <c r="L5241">
        <f t="shared" ref="L5241:L5259" si="3770">VLOOKUP(D5241,account,5,FALSE)</f>
        <v>1759</v>
      </c>
      <c r="M5241" t="str">
        <f t="shared" ref="M5241:M5259" si="3771">VLOOKUP(D5241,account,6,FALSE)</f>
        <v>United States</v>
      </c>
      <c r="N5241">
        <f t="shared" ref="N5241:N5259" si="3772">VLOOKUP(D5241,accounts,7,FALSE)</f>
        <v>0</v>
      </c>
      <c r="O5241" t="str">
        <f t="shared" ref="O5241:O5259" si="3773">VLOOKUP(C5241,products,2,FALSE)</f>
        <v>GTX</v>
      </c>
      <c r="P5241">
        <f t="shared" si="3765"/>
        <v>1096</v>
      </c>
      <c r="Q5241" t="str">
        <f t="shared" si="3766"/>
        <v>Melvin Marxen</v>
      </c>
      <c r="R5241" t="str">
        <f t="shared" si="3767"/>
        <v>Central</v>
      </c>
    </row>
    <row r="5242" spans="1:18">
      <c r="A5242" t="s">
        <v>5406</v>
      </c>
      <c r="B5242" t="s">
        <v>28</v>
      </c>
      <c r="C5242" t="s">
        <v>55</v>
      </c>
      <c r="D5242" t="s">
        <v>442</v>
      </c>
      <c r="E5242" t="s">
        <v>50</v>
      </c>
      <c r="F5242" s="1">
        <v>43015</v>
      </c>
      <c r="G5242" s="1">
        <v>43016</v>
      </c>
      <c r="H5242">
        <v>661</v>
      </c>
      <c r="I5242" t="str">
        <f>VLOOKUP(pipeline!D5242,account,2,FALSE)</f>
        <v>retail</v>
      </c>
      <c r="J5242">
        <f t="shared" si="3768"/>
        <v>1988</v>
      </c>
      <c r="K5242">
        <f t="shared" si="3769"/>
        <v>1376.8</v>
      </c>
      <c r="L5242">
        <f t="shared" si="3770"/>
        <v>1165</v>
      </c>
      <c r="M5242" t="str">
        <f t="shared" si="3771"/>
        <v>Belgium</v>
      </c>
      <c r="N5242">
        <f t="shared" si="3772"/>
        <v>0</v>
      </c>
      <c r="O5242" t="str">
        <f t="shared" si="3773"/>
        <v>GTX</v>
      </c>
      <c r="P5242">
        <f t="shared" si="3765"/>
        <v>550</v>
      </c>
      <c r="Q5242" t="str">
        <f t="shared" si="3766"/>
        <v>Melvin Marxen</v>
      </c>
      <c r="R5242" t="str">
        <f t="shared" si="3767"/>
        <v>Central</v>
      </c>
    </row>
    <row r="5243" spans="1:18">
      <c r="A5243" t="s">
        <v>5407</v>
      </c>
      <c r="B5243" t="s">
        <v>28</v>
      </c>
      <c r="C5243" t="s">
        <v>58</v>
      </c>
      <c r="D5243" t="s">
        <v>147</v>
      </c>
      <c r="E5243" t="s">
        <v>50</v>
      </c>
      <c r="F5243" s="1">
        <v>43015</v>
      </c>
      <c r="G5243" s="1">
        <v>43022</v>
      </c>
      <c r="H5243">
        <v>1240</v>
      </c>
      <c r="I5243" t="str">
        <f>VLOOKUP(pipeline!D5243,account,2,FALSE)</f>
        <v>retail</v>
      </c>
      <c r="J5243">
        <f t="shared" si="3768"/>
        <v>2007</v>
      </c>
      <c r="K5243">
        <f t="shared" si="3769"/>
        <v>894.33</v>
      </c>
      <c r="L5243">
        <f t="shared" si="3770"/>
        <v>1635</v>
      </c>
      <c r="M5243" t="str">
        <f t="shared" si="3771"/>
        <v>Italy</v>
      </c>
      <c r="N5243">
        <f t="shared" si="3772"/>
        <v>0</v>
      </c>
      <c r="O5243" t="str">
        <f t="shared" si="3773"/>
        <v>GTX</v>
      </c>
      <c r="P5243">
        <f t="shared" si="3765"/>
        <v>1096</v>
      </c>
      <c r="Q5243" t="str">
        <f t="shared" si="3766"/>
        <v>Melvin Marxen</v>
      </c>
      <c r="R5243" t="str">
        <f t="shared" si="3767"/>
        <v>Central</v>
      </c>
    </row>
    <row r="5244" spans="1:18">
      <c r="A5244" t="s">
        <v>5408</v>
      </c>
      <c r="B5244" t="s">
        <v>28</v>
      </c>
      <c r="C5244" t="s">
        <v>57</v>
      </c>
      <c r="D5244" t="s">
        <v>290</v>
      </c>
      <c r="E5244" t="s">
        <v>50</v>
      </c>
      <c r="F5244" s="1">
        <v>43015</v>
      </c>
      <c r="G5244" s="1">
        <v>43089</v>
      </c>
      <c r="H5244">
        <v>2763</v>
      </c>
      <c r="I5244" t="str">
        <f>VLOOKUP(pipeline!D5244,account,2,FALSE)</f>
        <v>medical</v>
      </c>
      <c r="J5244">
        <f t="shared" si="3768"/>
        <v>2002</v>
      </c>
      <c r="K5244">
        <f t="shared" si="3769"/>
        <v>3178.24</v>
      </c>
      <c r="L5244">
        <f t="shared" si="3770"/>
        <v>4540</v>
      </c>
      <c r="M5244" t="str">
        <f t="shared" si="3771"/>
        <v>United States</v>
      </c>
      <c r="N5244">
        <f t="shared" si="3772"/>
        <v>0</v>
      </c>
      <c r="O5244" t="str">
        <f t="shared" si="3773"/>
        <v>MG</v>
      </c>
      <c r="P5244">
        <f t="shared" si="3765"/>
        <v>3393</v>
      </c>
      <c r="Q5244" t="str">
        <f t="shared" si="3766"/>
        <v>Melvin Marxen</v>
      </c>
      <c r="R5244" t="str">
        <f t="shared" si="3767"/>
        <v>Central</v>
      </c>
    </row>
    <row r="5245" spans="1:18">
      <c r="A5245" t="s">
        <v>5409</v>
      </c>
      <c r="B5245" t="s">
        <v>40</v>
      </c>
      <c r="C5245" t="s">
        <v>55</v>
      </c>
      <c r="D5245" t="s">
        <v>226</v>
      </c>
      <c r="E5245" t="s">
        <v>50</v>
      </c>
      <c r="F5245" s="1">
        <v>43015</v>
      </c>
      <c r="G5245" s="1">
        <v>43074</v>
      </c>
      <c r="H5245">
        <v>610</v>
      </c>
      <c r="I5245" t="str">
        <f>VLOOKUP(pipeline!D5245,account,2,FALSE)</f>
        <v>medical</v>
      </c>
      <c r="J5245">
        <f t="shared" si="3768"/>
        <v>2017</v>
      </c>
      <c r="K5245">
        <f t="shared" si="3769"/>
        <v>4.54</v>
      </c>
      <c r="L5245">
        <f t="shared" si="3770"/>
        <v>9</v>
      </c>
      <c r="M5245" t="str">
        <f t="shared" si="3771"/>
        <v>United States</v>
      </c>
      <c r="N5245">
        <f t="shared" si="3772"/>
        <v>0</v>
      </c>
      <c r="O5245" t="str">
        <f t="shared" si="3773"/>
        <v>GTX</v>
      </c>
      <c r="P5245">
        <f t="shared" si="3765"/>
        <v>550</v>
      </c>
      <c r="Q5245" t="str">
        <f t="shared" si="3766"/>
        <v>Summer Sewald</v>
      </c>
      <c r="R5245" t="str">
        <f t="shared" si="3767"/>
        <v>West</v>
      </c>
    </row>
    <row r="5246" spans="1:18">
      <c r="A5246" t="s">
        <v>5410</v>
      </c>
      <c r="B5246" t="s">
        <v>40</v>
      </c>
      <c r="C5246" t="s">
        <v>56</v>
      </c>
      <c r="D5246" t="s">
        <v>87</v>
      </c>
      <c r="E5246" t="s">
        <v>50</v>
      </c>
      <c r="F5246" s="1">
        <v>43015</v>
      </c>
      <c r="G5246" s="1">
        <v>43083</v>
      </c>
      <c r="H5246">
        <v>59</v>
      </c>
      <c r="I5246" t="str">
        <f>VLOOKUP(pipeline!D5246,account,2,FALSE)</f>
        <v>services</v>
      </c>
      <c r="J5246">
        <f t="shared" si="3768"/>
        <v>1982</v>
      </c>
      <c r="K5246">
        <f t="shared" si="3769"/>
        <v>792.46</v>
      </c>
      <c r="L5246">
        <f t="shared" si="3770"/>
        <v>1299</v>
      </c>
      <c r="M5246" t="str">
        <f t="shared" si="3771"/>
        <v>United States</v>
      </c>
      <c r="N5246">
        <f t="shared" si="3772"/>
        <v>0</v>
      </c>
      <c r="O5246" t="str">
        <f t="shared" si="3773"/>
        <v>MG</v>
      </c>
      <c r="P5246">
        <f t="shared" si="3765"/>
        <v>55</v>
      </c>
      <c r="Q5246" t="str">
        <f t="shared" si="3766"/>
        <v>Summer Sewald</v>
      </c>
      <c r="R5246" t="str">
        <f t="shared" si="3767"/>
        <v>West</v>
      </c>
    </row>
    <row r="5247" spans="1:18">
      <c r="A5247" t="s">
        <v>5411</v>
      </c>
      <c r="B5247" t="s">
        <v>22</v>
      </c>
      <c r="C5247" t="s">
        <v>55</v>
      </c>
      <c r="D5247" t="s">
        <v>170</v>
      </c>
      <c r="E5247" t="s">
        <v>50</v>
      </c>
      <c r="F5247" s="1">
        <v>43015</v>
      </c>
      <c r="G5247" s="1">
        <v>43027</v>
      </c>
      <c r="H5247">
        <v>577</v>
      </c>
      <c r="I5247" t="str">
        <f>VLOOKUP(pipeline!D5247,account,2,FALSE)</f>
        <v>technolgy</v>
      </c>
      <c r="J5247">
        <f t="shared" si="3768"/>
        <v>1987</v>
      </c>
      <c r="K5247">
        <f t="shared" si="3769"/>
        <v>2938.67</v>
      </c>
      <c r="L5247">
        <f t="shared" si="3770"/>
        <v>8775</v>
      </c>
      <c r="M5247" t="str">
        <f t="shared" si="3771"/>
        <v>Panama</v>
      </c>
      <c r="N5247">
        <f t="shared" si="3772"/>
        <v>0</v>
      </c>
      <c r="O5247" t="str">
        <f t="shared" si="3773"/>
        <v>GTX</v>
      </c>
      <c r="P5247">
        <f t="shared" si="3765"/>
        <v>550</v>
      </c>
      <c r="Q5247" t="str">
        <f t="shared" si="3766"/>
        <v>Dustin Brinkmann</v>
      </c>
      <c r="R5247" t="str">
        <f t="shared" si="3767"/>
        <v>Central</v>
      </c>
    </row>
    <row r="5248" spans="1:18">
      <c r="A5248" t="s">
        <v>5412</v>
      </c>
      <c r="B5248" t="s">
        <v>16</v>
      </c>
      <c r="C5248" t="s">
        <v>56</v>
      </c>
      <c r="D5248" t="s">
        <v>174</v>
      </c>
      <c r="E5248" t="s">
        <v>52</v>
      </c>
      <c r="F5248" s="1">
        <v>43015</v>
      </c>
      <c r="G5248" s="1">
        <v>43023</v>
      </c>
      <c r="H5248">
        <v>0</v>
      </c>
      <c r="I5248" t="str">
        <f>VLOOKUP(pipeline!D5248,account,2,FALSE)</f>
        <v>software</v>
      </c>
      <c r="J5248">
        <f t="shared" si="3768"/>
        <v>1982</v>
      </c>
      <c r="K5248">
        <f t="shared" si="3769"/>
        <v>11698.03</v>
      </c>
      <c r="L5248">
        <f t="shared" si="3770"/>
        <v>34288</v>
      </c>
      <c r="M5248" t="str">
        <f t="shared" si="3771"/>
        <v>United States</v>
      </c>
      <c r="N5248">
        <f t="shared" si="3772"/>
        <v>0</v>
      </c>
      <c r="O5248" t="str">
        <f t="shared" si="3773"/>
        <v>MG</v>
      </c>
      <c r="P5248">
        <f t="shared" si="3765"/>
        <v>55</v>
      </c>
      <c r="Q5248" t="str">
        <f t="shared" si="3766"/>
        <v>Celia Rouche</v>
      </c>
      <c r="R5248" t="str">
        <f t="shared" si="3767"/>
        <v>West</v>
      </c>
    </row>
    <row r="5249" spans="1:18">
      <c r="A5249" t="s">
        <v>5413</v>
      </c>
      <c r="B5249" t="s">
        <v>17</v>
      </c>
      <c r="C5249" t="s">
        <v>58</v>
      </c>
      <c r="D5249" t="s">
        <v>103</v>
      </c>
      <c r="E5249" t="s">
        <v>50</v>
      </c>
      <c r="F5249" s="1">
        <v>43015</v>
      </c>
      <c r="G5249" s="1">
        <v>43017</v>
      </c>
      <c r="H5249">
        <v>1139</v>
      </c>
      <c r="I5249" t="str">
        <f>VLOOKUP(pipeline!D5249,account,2,FALSE)</f>
        <v>employment</v>
      </c>
      <c r="J5249">
        <f t="shared" si="3768"/>
        <v>1988</v>
      </c>
      <c r="K5249">
        <f t="shared" si="3769"/>
        <v>2059.9</v>
      </c>
      <c r="L5249">
        <f t="shared" si="3770"/>
        <v>3644</v>
      </c>
      <c r="M5249" t="str">
        <f t="shared" si="3771"/>
        <v>United States</v>
      </c>
      <c r="N5249">
        <f t="shared" si="3772"/>
        <v>0</v>
      </c>
      <c r="O5249" t="str">
        <f t="shared" si="3773"/>
        <v>GTX</v>
      </c>
      <c r="P5249">
        <f t="shared" si="3765"/>
        <v>1096</v>
      </c>
      <c r="Q5249" t="str">
        <f t="shared" si="3766"/>
        <v>Celia Rouche</v>
      </c>
      <c r="R5249" t="str">
        <f t="shared" si="3767"/>
        <v>West</v>
      </c>
    </row>
    <row r="5250" spans="1:18">
      <c r="A5250" t="s">
        <v>5414</v>
      </c>
      <c r="B5250" t="s">
        <v>19</v>
      </c>
      <c r="C5250" t="s">
        <v>59</v>
      </c>
      <c r="D5250" t="s">
        <v>108</v>
      </c>
      <c r="E5250" t="s">
        <v>50</v>
      </c>
      <c r="F5250" s="1">
        <v>43016</v>
      </c>
      <c r="G5250" s="1">
        <v>43099</v>
      </c>
      <c r="H5250">
        <v>6038</v>
      </c>
      <c r="I5250" t="str">
        <f>VLOOKUP(pipeline!D5250,account,2,FALSE)</f>
        <v>telecommunications</v>
      </c>
      <c r="J5250">
        <f t="shared" si="3768"/>
        <v>1988</v>
      </c>
      <c r="K5250">
        <f t="shared" si="3769"/>
        <v>5266.09</v>
      </c>
      <c r="L5250">
        <f t="shared" si="3770"/>
        <v>8595</v>
      </c>
      <c r="M5250" t="str">
        <f t="shared" si="3771"/>
        <v>United States</v>
      </c>
      <c r="N5250" t="str">
        <f t="shared" si="3772"/>
        <v>Sonron</v>
      </c>
      <c r="O5250" t="str">
        <f t="shared" si="3773"/>
        <v>GTX</v>
      </c>
      <c r="P5250">
        <f t="shared" si="3765"/>
        <v>5482</v>
      </c>
      <c r="Q5250" t="str">
        <f t="shared" si="3766"/>
        <v>Dustin Brinkmann</v>
      </c>
      <c r="R5250" t="str">
        <f t="shared" si="3767"/>
        <v>Central</v>
      </c>
    </row>
    <row r="5251" spans="1:18">
      <c r="A5251" t="s">
        <v>5415</v>
      </c>
      <c r="B5251" t="s">
        <v>31</v>
      </c>
      <c r="C5251" t="s">
        <v>57</v>
      </c>
      <c r="D5251" t="s">
        <v>210</v>
      </c>
      <c r="E5251" t="s">
        <v>50</v>
      </c>
      <c r="F5251" s="1">
        <v>43016</v>
      </c>
      <c r="G5251" s="1">
        <v>43060</v>
      </c>
      <c r="H5251">
        <v>3264</v>
      </c>
      <c r="I5251" t="str">
        <f>VLOOKUP(pipeline!D5251,account,2,FALSE)</f>
        <v>technolgy</v>
      </c>
      <c r="J5251">
        <f t="shared" si="3768"/>
        <v>1980</v>
      </c>
      <c r="K5251">
        <f t="shared" si="3769"/>
        <v>7708.38</v>
      </c>
      <c r="L5251">
        <f t="shared" si="3770"/>
        <v>13756</v>
      </c>
      <c r="M5251" t="str">
        <f t="shared" si="3771"/>
        <v>United States</v>
      </c>
      <c r="N5251">
        <f t="shared" si="3772"/>
        <v>0</v>
      </c>
      <c r="O5251" t="str">
        <f t="shared" si="3773"/>
        <v>MG</v>
      </c>
      <c r="P5251">
        <f t="shared" ref="P5251:P5271" si="3774">VLOOKUP(C5251,products,3,FALSE)</f>
        <v>3393</v>
      </c>
      <c r="Q5251" t="str">
        <f t="shared" ref="Q5251:Q5271" si="3775">VLOOKUP(B5251,sales,2,FALSE)</f>
        <v>Rocco Neubert</v>
      </c>
      <c r="R5251" t="str">
        <f t="shared" ref="R5251:R5271" si="3776">VLOOKUP(B5251,sales,3,FALSE)</f>
        <v>East</v>
      </c>
    </row>
    <row r="5252" spans="1:18">
      <c r="A5252" t="s">
        <v>5416</v>
      </c>
      <c r="B5252" t="s">
        <v>32</v>
      </c>
      <c r="C5252" t="s">
        <v>57</v>
      </c>
      <c r="D5252" t="s">
        <v>214</v>
      </c>
      <c r="E5252" t="s">
        <v>50</v>
      </c>
      <c r="F5252" s="1">
        <v>43016</v>
      </c>
      <c r="G5252" s="1">
        <v>43025</v>
      </c>
      <c r="H5252">
        <v>3472</v>
      </c>
      <c r="I5252" t="str">
        <f>VLOOKUP(pipeline!D5252,account,2,FALSE)</f>
        <v>medical</v>
      </c>
      <c r="J5252">
        <f t="shared" si="3768"/>
        <v>1999</v>
      </c>
      <c r="K5252">
        <f t="shared" si="3769"/>
        <v>251.41</v>
      </c>
      <c r="L5252">
        <f t="shared" si="3770"/>
        <v>495</v>
      </c>
      <c r="M5252" t="str">
        <f t="shared" si="3771"/>
        <v>United States</v>
      </c>
      <c r="N5252">
        <f t="shared" si="3772"/>
        <v>0</v>
      </c>
      <c r="O5252" t="str">
        <f t="shared" si="3773"/>
        <v>MG</v>
      </c>
      <c r="P5252">
        <f t="shared" si="3774"/>
        <v>3393</v>
      </c>
      <c r="Q5252" t="str">
        <f t="shared" si="3775"/>
        <v>Rocco Neubert</v>
      </c>
      <c r="R5252" t="str">
        <f t="shared" si="3776"/>
        <v>East</v>
      </c>
    </row>
    <row r="5253" spans="1:18">
      <c r="A5253" t="s">
        <v>5417</v>
      </c>
      <c r="B5253" t="s">
        <v>20</v>
      </c>
      <c r="C5253" t="s">
        <v>58</v>
      </c>
      <c r="D5253" t="s">
        <v>170</v>
      </c>
      <c r="E5253" t="s">
        <v>50</v>
      </c>
      <c r="F5253" s="1">
        <v>43016</v>
      </c>
      <c r="G5253" s="1">
        <v>43023</v>
      </c>
      <c r="H5253">
        <v>1186</v>
      </c>
      <c r="I5253" t="str">
        <f>VLOOKUP(pipeline!D5253,account,2,FALSE)</f>
        <v>technolgy</v>
      </c>
      <c r="J5253">
        <f t="shared" si="3768"/>
        <v>1987</v>
      </c>
      <c r="K5253">
        <f t="shared" si="3769"/>
        <v>2938.67</v>
      </c>
      <c r="L5253">
        <f t="shared" si="3770"/>
        <v>8775</v>
      </c>
      <c r="M5253" t="str">
        <f t="shared" si="3771"/>
        <v>Panama</v>
      </c>
      <c r="N5253">
        <f t="shared" si="3772"/>
        <v>0</v>
      </c>
      <c r="O5253" t="str">
        <f t="shared" si="3773"/>
        <v>GTX</v>
      </c>
      <c r="P5253">
        <f t="shared" si="3774"/>
        <v>1096</v>
      </c>
      <c r="Q5253" t="str">
        <f t="shared" si="3775"/>
        <v>Dustin Brinkmann</v>
      </c>
      <c r="R5253" t="str">
        <f t="shared" si="3776"/>
        <v>Central</v>
      </c>
    </row>
    <row r="5254" spans="1:18">
      <c r="A5254" t="s">
        <v>5418</v>
      </c>
      <c r="B5254" t="s">
        <v>7</v>
      </c>
      <c r="C5254" t="s">
        <v>55</v>
      </c>
      <c r="D5254" t="s">
        <v>127</v>
      </c>
      <c r="E5254" t="s">
        <v>52</v>
      </c>
      <c r="F5254" s="1">
        <v>43016</v>
      </c>
      <c r="G5254" s="1">
        <v>43024</v>
      </c>
      <c r="H5254">
        <v>0</v>
      </c>
      <c r="I5254" t="str">
        <f>VLOOKUP(pipeline!D5254,account,2,FALSE)</f>
        <v>software</v>
      </c>
      <c r="J5254">
        <f t="shared" si="3768"/>
        <v>1979</v>
      </c>
      <c r="K5254">
        <f t="shared" si="3769"/>
        <v>4478.47</v>
      </c>
      <c r="L5254">
        <f t="shared" si="3770"/>
        <v>13809</v>
      </c>
      <c r="M5254" t="str">
        <f t="shared" si="3771"/>
        <v>United States</v>
      </c>
      <c r="N5254">
        <f t="shared" si="3772"/>
        <v>0</v>
      </c>
      <c r="O5254" t="str">
        <f t="shared" si="3773"/>
        <v>GTX</v>
      </c>
      <c r="P5254">
        <f t="shared" si="3774"/>
        <v>550</v>
      </c>
      <c r="Q5254" t="str">
        <f t="shared" si="3775"/>
        <v>Cara Losch</v>
      </c>
      <c r="R5254" t="str">
        <f t="shared" si="3776"/>
        <v>East</v>
      </c>
    </row>
    <row r="5255" spans="1:18">
      <c r="A5255" t="s">
        <v>5419</v>
      </c>
      <c r="B5255" t="s">
        <v>25</v>
      </c>
      <c r="C5255" t="s">
        <v>56</v>
      </c>
      <c r="D5255" t="s">
        <v>216</v>
      </c>
      <c r="E5255" t="s">
        <v>52</v>
      </c>
      <c r="F5255" s="1">
        <v>43016</v>
      </c>
      <c r="G5255" s="1">
        <v>43018</v>
      </c>
      <c r="H5255">
        <v>0</v>
      </c>
      <c r="I5255" t="str">
        <f>VLOOKUP(pipeline!D5255,account,2,FALSE)</f>
        <v>entertainment</v>
      </c>
      <c r="J5255">
        <f t="shared" si="3768"/>
        <v>1998</v>
      </c>
      <c r="K5255">
        <f t="shared" si="3769"/>
        <v>217.87</v>
      </c>
      <c r="L5255">
        <f t="shared" si="3770"/>
        <v>551</v>
      </c>
      <c r="M5255" t="str">
        <f t="shared" si="3771"/>
        <v>United States</v>
      </c>
      <c r="N5255">
        <f t="shared" si="3772"/>
        <v>0</v>
      </c>
      <c r="O5255" t="str">
        <f t="shared" si="3773"/>
        <v>MG</v>
      </c>
      <c r="P5255">
        <f t="shared" si="3774"/>
        <v>55</v>
      </c>
      <c r="Q5255" t="str">
        <f t="shared" si="3775"/>
        <v>Melvin Marxen</v>
      </c>
      <c r="R5255" t="str">
        <f t="shared" si="3776"/>
        <v>Central</v>
      </c>
    </row>
    <row r="5256" spans="1:18">
      <c r="A5256" t="s">
        <v>5420</v>
      </c>
      <c r="B5256" t="s">
        <v>34</v>
      </c>
      <c r="C5256" t="s">
        <v>58</v>
      </c>
      <c r="D5256" t="s">
        <v>817</v>
      </c>
      <c r="E5256" t="s">
        <v>52</v>
      </c>
      <c r="F5256" s="1">
        <v>43016</v>
      </c>
      <c r="G5256" s="1">
        <v>43060</v>
      </c>
      <c r="H5256">
        <v>0</v>
      </c>
      <c r="I5256" t="str">
        <f>VLOOKUP(pipeline!D5256,account,2,FALSE)</f>
        <v>entertainment</v>
      </c>
      <c r="J5256">
        <f t="shared" si="3768"/>
        <v>1989</v>
      </c>
      <c r="K5256">
        <f t="shared" si="3769"/>
        <v>665.06</v>
      </c>
      <c r="L5256">
        <f t="shared" si="3770"/>
        <v>1095</v>
      </c>
      <c r="M5256" t="str">
        <f t="shared" si="3771"/>
        <v>United States</v>
      </c>
      <c r="N5256">
        <f t="shared" si="3772"/>
        <v>0</v>
      </c>
      <c r="O5256" t="str">
        <f t="shared" si="3773"/>
        <v>GTX</v>
      </c>
      <c r="P5256">
        <f t="shared" si="3774"/>
        <v>1096</v>
      </c>
      <c r="Q5256" t="str">
        <f t="shared" si="3775"/>
        <v>Rocco Neubert</v>
      </c>
      <c r="R5256" t="str">
        <f t="shared" si="3776"/>
        <v>East</v>
      </c>
    </row>
    <row r="5257" spans="1:18">
      <c r="A5257" t="s">
        <v>5421</v>
      </c>
      <c r="B5257" t="s">
        <v>8</v>
      </c>
      <c r="C5257" t="s">
        <v>57</v>
      </c>
      <c r="D5257" t="s">
        <v>115</v>
      </c>
      <c r="E5257" t="s">
        <v>50</v>
      </c>
      <c r="F5257" s="1">
        <v>43016</v>
      </c>
      <c r="G5257" s="1">
        <v>43028</v>
      </c>
      <c r="H5257">
        <v>2812</v>
      </c>
      <c r="I5257" t="str">
        <f>VLOOKUP(pipeline!D5257,account,2,FALSE)</f>
        <v>finance</v>
      </c>
      <c r="J5257">
        <f t="shared" si="3768"/>
        <v>1993</v>
      </c>
      <c r="K5257">
        <f t="shared" si="3769"/>
        <v>646.1</v>
      </c>
      <c r="L5257">
        <f t="shared" si="3770"/>
        <v>883</v>
      </c>
      <c r="M5257" t="str">
        <f t="shared" si="3771"/>
        <v>United States</v>
      </c>
      <c r="N5257" t="str">
        <f t="shared" si="3772"/>
        <v>Golddex</v>
      </c>
      <c r="O5257" t="str">
        <f t="shared" si="3773"/>
        <v>MG</v>
      </c>
      <c r="P5257">
        <f t="shared" si="3774"/>
        <v>3393</v>
      </c>
      <c r="Q5257" t="str">
        <f t="shared" si="3775"/>
        <v>Cara Losch</v>
      </c>
      <c r="R5257" t="str">
        <f t="shared" si="3776"/>
        <v>East</v>
      </c>
    </row>
    <row r="5258" spans="1:18">
      <c r="A5258" t="s">
        <v>5422</v>
      </c>
      <c r="B5258" t="s">
        <v>26</v>
      </c>
      <c r="C5258" t="s">
        <v>58</v>
      </c>
      <c r="D5258" t="s">
        <v>221</v>
      </c>
      <c r="E5258" t="s">
        <v>52</v>
      </c>
      <c r="F5258" s="1">
        <v>43016</v>
      </c>
      <c r="G5258" s="1">
        <v>43022</v>
      </c>
      <c r="H5258">
        <v>0</v>
      </c>
      <c r="I5258" t="str">
        <f>VLOOKUP(pipeline!D5258,account,2,FALSE)</f>
        <v>technolgy</v>
      </c>
      <c r="J5258">
        <f t="shared" si="3768"/>
        <v>2000</v>
      </c>
      <c r="K5258">
        <f t="shared" si="3769"/>
        <v>1223.72</v>
      </c>
      <c r="L5258">
        <f t="shared" si="3770"/>
        <v>2497</v>
      </c>
      <c r="M5258" t="str">
        <f t="shared" si="3771"/>
        <v>Norway</v>
      </c>
      <c r="N5258">
        <f t="shared" si="3772"/>
        <v>0</v>
      </c>
      <c r="O5258" t="str">
        <f t="shared" si="3773"/>
        <v>GTX</v>
      </c>
      <c r="P5258">
        <f t="shared" si="3774"/>
        <v>1096</v>
      </c>
      <c r="Q5258" t="str">
        <f t="shared" si="3775"/>
        <v>Melvin Marxen</v>
      </c>
      <c r="R5258" t="str">
        <f t="shared" si="3776"/>
        <v>Central</v>
      </c>
    </row>
    <row r="5259" spans="1:18">
      <c r="A5259" t="s">
        <v>5423</v>
      </c>
      <c r="B5259" t="s">
        <v>14</v>
      </c>
      <c r="C5259" t="s">
        <v>57</v>
      </c>
      <c r="D5259" t="s">
        <v>316</v>
      </c>
      <c r="E5259" t="s">
        <v>50</v>
      </c>
      <c r="F5259" s="1">
        <v>43016</v>
      </c>
      <c r="G5259" s="1">
        <v>43091</v>
      </c>
      <c r="H5259">
        <v>3517</v>
      </c>
      <c r="I5259" t="str">
        <f>VLOOKUP(pipeline!D5259,account,2,FALSE)</f>
        <v>retail</v>
      </c>
      <c r="J5259">
        <f t="shared" si="3768"/>
        <v>2009</v>
      </c>
      <c r="K5259">
        <f t="shared" si="3769"/>
        <v>497.11</v>
      </c>
      <c r="L5259">
        <f t="shared" si="3770"/>
        <v>1588</v>
      </c>
      <c r="M5259" t="str">
        <f t="shared" si="3771"/>
        <v>United States</v>
      </c>
      <c r="N5259">
        <f t="shared" si="3772"/>
        <v>0</v>
      </c>
      <c r="O5259" t="str">
        <f t="shared" si="3773"/>
        <v>MG</v>
      </c>
      <c r="P5259">
        <f t="shared" si="3774"/>
        <v>3393</v>
      </c>
      <c r="Q5259" t="str">
        <f t="shared" si="3775"/>
        <v>Celia Rouche</v>
      </c>
      <c r="R5259" t="str">
        <f t="shared" si="3776"/>
        <v>West</v>
      </c>
    </row>
    <row r="5260" spans="1:18">
      <c r="A5260" t="s">
        <v>5424</v>
      </c>
      <c r="B5260" t="s">
        <v>38</v>
      </c>
      <c r="C5260" t="s">
        <v>55</v>
      </c>
      <c r="D5260" t="s">
        <v>99</v>
      </c>
      <c r="E5260" t="s">
        <v>52</v>
      </c>
      <c r="F5260" s="1">
        <v>43016</v>
      </c>
      <c r="G5260" s="1">
        <v>43017</v>
      </c>
      <c r="H5260">
        <v>0</v>
      </c>
      <c r="I5260" t="str">
        <f>VLOOKUP(pipeline!D5260,account,2,FALSE)</f>
        <v>marketing</v>
      </c>
      <c r="J5260">
        <f t="shared" ref="J5260:J5270" si="3777">VLOOKUP(D5260,account,3,FALSE)</f>
        <v>2008</v>
      </c>
      <c r="K5260">
        <f t="shared" ref="K5260:K5270" si="3778">VLOOKUP(D5260,account,4,FALSE)</f>
        <v>894.37</v>
      </c>
      <c r="L5260">
        <f t="shared" ref="L5260:L5270" si="3779">VLOOKUP(D5260,account,5,FALSE)</f>
        <v>1593</v>
      </c>
      <c r="M5260" t="str">
        <f t="shared" ref="M5260:M5270" si="3780">VLOOKUP(D5260,account,6,FALSE)</f>
        <v>Poland</v>
      </c>
      <c r="N5260">
        <f t="shared" ref="N5260:N5270" si="3781">VLOOKUP(D5260,accounts,7,FALSE)</f>
        <v>0</v>
      </c>
      <c r="O5260" t="str">
        <f t="shared" ref="O5260:O5270" si="3782">VLOOKUP(C5260,products,2,FALSE)</f>
        <v>GTX</v>
      </c>
      <c r="P5260">
        <f t="shared" si="3774"/>
        <v>550</v>
      </c>
      <c r="Q5260" t="str">
        <f t="shared" si="3775"/>
        <v>Summer Sewald</v>
      </c>
      <c r="R5260" t="str">
        <f t="shared" si="3776"/>
        <v>West</v>
      </c>
    </row>
    <row r="5261" spans="1:18">
      <c r="A5261" t="s">
        <v>5425</v>
      </c>
      <c r="B5261" t="s">
        <v>38</v>
      </c>
      <c r="C5261" t="s">
        <v>55</v>
      </c>
      <c r="D5261" t="s">
        <v>266</v>
      </c>
      <c r="E5261" t="s">
        <v>50</v>
      </c>
      <c r="F5261" s="1">
        <v>43016</v>
      </c>
      <c r="G5261" s="1">
        <v>43018</v>
      </c>
      <c r="H5261">
        <v>608</v>
      </c>
      <c r="I5261" t="str">
        <f>VLOOKUP(pipeline!D5261,account,2,FALSE)</f>
        <v>finance</v>
      </c>
      <c r="J5261">
        <f t="shared" si="3777"/>
        <v>1993</v>
      </c>
      <c r="K5261">
        <f t="shared" si="3778"/>
        <v>7537.24</v>
      </c>
      <c r="L5261">
        <f t="shared" si="3779"/>
        <v>20293</v>
      </c>
      <c r="M5261" t="str">
        <f t="shared" si="3780"/>
        <v>United States</v>
      </c>
      <c r="N5261">
        <f t="shared" si="3781"/>
        <v>0</v>
      </c>
      <c r="O5261" t="str">
        <f t="shared" si="3782"/>
        <v>GTX</v>
      </c>
      <c r="P5261">
        <f t="shared" si="3774"/>
        <v>550</v>
      </c>
      <c r="Q5261" t="str">
        <f t="shared" si="3775"/>
        <v>Summer Sewald</v>
      </c>
      <c r="R5261" t="str">
        <f t="shared" si="3776"/>
        <v>West</v>
      </c>
    </row>
    <row r="5262" spans="1:18">
      <c r="A5262" t="s">
        <v>5426</v>
      </c>
      <c r="B5262" t="s">
        <v>39</v>
      </c>
      <c r="C5262" t="s">
        <v>59</v>
      </c>
      <c r="D5262" t="s">
        <v>112</v>
      </c>
      <c r="E5262" t="s">
        <v>50</v>
      </c>
      <c r="F5262" s="1">
        <v>43016</v>
      </c>
      <c r="G5262" s="1">
        <v>43024</v>
      </c>
      <c r="H5262">
        <v>4989</v>
      </c>
      <c r="I5262" t="str">
        <f>VLOOKUP(pipeline!D5262,account,2,FALSE)</f>
        <v>retail</v>
      </c>
      <c r="J5262">
        <f t="shared" si="3777"/>
        <v>1990</v>
      </c>
      <c r="K5262">
        <f t="shared" si="3778"/>
        <v>4968.91</v>
      </c>
      <c r="L5262">
        <f t="shared" si="3779"/>
        <v>7523</v>
      </c>
      <c r="M5262" t="str">
        <f t="shared" si="3780"/>
        <v>United States</v>
      </c>
      <c r="N5262">
        <f t="shared" si="3781"/>
        <v>0</v>
      </c>
      <c r="O5262" t="str">
        <f t="shared" si="3782"/>
        <v>GTX</v>
      </c>
      <c r="P5262">
        <f t="shared" si="3774"/>
        <v>5482</v>
      </c>
      <c r="Q5262" t="str">
        <f t="shared" si="3775"/>
        <v>Summer Sewald</v>
      </c>
      <c r="R5262" t="str">
        <f t="shared" si="3776"/>
        <v>West</v>
      </c>
    </row>
    <row r="5263" spans="1:18">
      <c r="A5263" t="s">
        <v>5427</v>
      </c>
      <c r="B5263" t="s">
        <v>15</v>
      </c>
      <c r="C5263" t="s">
        <v>58</v>
      </c>
      <c r="D5263" t="s">
        <v>316</v>
      </c>
      <c r="E5263" t="s">
        <v>52</v>
      </c>
      <c r="F5263" s="1">
        <v>43016</v>
      </c>
      <c r="G5263" s="1">
        <v>43018</v>
      </c>
      <c r="H5263">
        <v>0</v>
      </c>
      <c r="I5263" t="str">
        <f>VLOOKUP(pipeline!D5263,account,2,FALSE)</f>
        <v>retail</v>
      </c>
      <c r="J5263">
        <f t="shared" si="3777"/>
        <v>2009</v>
      </c>
      <c r="K5263">
        <f t="shared" si="3778"/>
        <v>497.11</v>
      </c>
      <c r="L5263">
        <f t="shared" si="3779"/>
        <v>1588</v>
      </c>
      <c r="M5263" t="str">
        <f t="shared" si="3780"/>
        <v>United States</v>
      </c>
      <c r="N5263">
        <f t="shared" si="3781"/>
        <v>0</v>
      </c>
      <c r="O5263" t="str">
        <f t="shared" si="3782"/>
        <v>GTX</v>
      </c>
      <c r="P5263">
        <f t="shared" si="3774"/>
        <v>1096</v>
      </c>
      <c r="Q5263" t="str">
        <f t="shared" si="3775"/>
        <v>Celia Rouche</v>
      </c>
      <c r="R5263" t="str">
        <f t="shared" si="3776"/>
        <v>West</v>
      </c>
    </row>
    <row r="5264" spans="1:18">
      <c r="A5264" t="s">
        <v>5428</v>
      </c>
      <c r="B5264" t="s">
        <v>15</v>
      </c>
      <c r="C5264" t="s">
        <v>56</v>
      </c>
      <c r="D5264" t="s">
        <v>282</v>
      </c>
      <c r="E5264" t="s">
        <v>52</v>
      </c>
      <c r="F5264" s="1">
        <v>43016</v>
      </c>
      <c r="G5264" s="1">
        <v>43022</v>
      </c>
      <c r="H5264">
        <v>0</v>
      </c>
      <c r="I5264" t="str">
        <f>VLOOKUP(pipeline!D5264,account,2,FALSE)</f>
        <v>medical</v>
      </c>
      <c r="J5264">
        <f t="shared" si="3777"/>
        <v>1985</v>
      </c>
      <c r="K5264">
        <f t="shared" si="3778"/>
        <v>2741.37</v>
      </c>
      <c r="L5264">
        <f t="shared" si="3779"/>
        <v>9226</v>
      </c>
      <c r="M5264" t="str">
        <f t="shared" si="3780"/>
        <v>United States</v>
      </c>
      <c r="N5264">
        <f t="shared" si="3781"/>
        <v>0</v>
      </c>
      <c r="O5264" t="str">
        <f t="shared" si="3782"/>
        <v>MG</v>
      </c>
      <c r="P5264">
        <f t="shared" si="3774"/>
        <v>55</v>
      </c>
      <c r="Q5264" t="str">
        <f t="shared" si="3775"/>
        <v>Celia Rouche</v>
      </c>
      <c r="R5264" t="str">
        <f t="shared" si="3776"/>
        <v>West</v>
      </c>
    </row>
    <row r="5265" spans="1:18">
      <c r="A5265" t="s">
        <v>5429</v>
      </c>
      <c r="B5265" t="s">
        <v>16</v>
      </c>
      <c r="C5265" t="s">
        <v>56</v>
      </c>
      <c r="D5265" t="s">
        <v>119</v>
      </c>
      <c r="E5265" t="s">
        <v>52</v>
      </c>
      <c r="F5265" s="1">
        <v>43016</v>
      </c>
      <c r="G5265" s="1">
        <v>43028</v>
      </c>
      <c r="H5265">
        <v>0</v>
      </c>
      <c r="I5265" t="str">
        <f>VLOOKUP(pipeline!D5265,account,2,FALSE)</f>
        <v>entertainment</v>
      </c>
      <c r="J5265">
        <f t="shared" si="3777"/>
        <v>1992</v>
      </c>
      <c r="K5265">
        <f t="shared" si="3778"/>
        <v>324.19</v>
      </c>
      <c r="L5265">
        <f t="shared" si="3779"/>
        <v>978</v>
      </c>
      <c r="M5265" t="str">
        <f t="shared" si="3780"/>
        <v>United States</v>
      </c>
      <c r="N5265">
        <f t="shared" si="3781"/>
        <v>0</v>
      </c>
      <c r="O5265" t="str">
        <f t="shared" si="3782"/>
        <v>MG</v>
      </c>
      <c r="P5265">
        <f t="shared" si="3774"/>
        <v>55</v>
      </c>
      <c r="Q5265" t="str">
        <f t="shared" si="3775"/>
        <v>Celia Rouche</v>
      </c>
      <c r="R5265" t="str">
        <f t="shared" si="3776"/>
        <v>West</v>
      </c>
    </row>
    <row r="5266" spans="1:18">
      <c r="A5266" t="s">
        <v>5430</v>
      </c>
      <c r="B5266" t="s">
        <v>17</v>
      </c>
      <c r="C5266" t="s">
        <v>57</v>
      </c>
      <c r="D5266" t="s">
        <v>621</v>
      </c>
      <c r="E5266" t="s">
        <v>50</v>
      </c>
      <c r="F5266" s="1">
        <v>43016</v>
      </c>
      <c r="G5266" s="1">
        <v>43017</v>
      </c>
      <c r="H5266">
        <v>3023</v>
      </c>
      <c r="I5266" t="str">
        <f>VLOOKUP(pipeline!D5266,account,2,FALSE)</f>
        <v>services</v>
      </c>
      <c r="J5266">
        <f t="shared" si="3777"/>
        <v>1991</v>
      </c>
      <c r="K5266">
        <f t="shared" si="3778"/>
        <v>1012.72</v>
      </c>
      <c r="L5266">
        <f t="shared" si="3779"/>
        <v>3492</v>
      </c>
      <c r="M5266" t="str">
        <f t="shared" si="3780"/>
        <v>Germany</v>
      </c>
      <c r="N5266">
        <f t="shared" si="3781"/>
        <v>0</v>
      </c>
      <c r="O5266" t="str">
        <f t="shared" si="3782"/>
        <v>MG</v>
      </c>
      <c r="P5266">
        <f t="shared" si="3774"/>
        <v>3393</v>
      </c>
      <c r="Q5266" t="str">
        <f t="shared" si="3775"/>
        <v>Celia Rouche</v>
      </c>
      <c r="R5266" t="str">
        <f t="shared" si="3776"/>
        <v>West</v>
      </c>
    </row>
    <row r="5267" spans="1:18">
      <c r="A5267" t="s">
        <v>5431</v>
      </c>
      <c r="B5267" t="s">
        <v>19</v>
      </c>
      <c r="C5267" t="s">
        <v>59</v>
      </c>
      <c r="D5267" t="s">
        <v>149</v>
      </c>
      <c r="E5267" t="s">
        <v>52</v>
      </c>
      <c r="F5267" s="1">
        <v>43017</v>
      </c>
      <c r="G5267" s="1">
        <v>43025</v>
      </c>
      <c r="H5267">
        <v>0</v>
      </c>
      <c r="I5267" t="str">
        <f>VLOOKUP(pipeline!D5267,account,2,FALSE)</f>
        <v>technolgy</v>
      </c>
      <c r="J5267">
        <f t="shared" si="3777"/>
        <v>2005</v>
      </c>
      <c r="K5267">
        <f t="shared" si="3778"/>
        <v>1520.66</v>
      </c>
      <c r="L5267">
        <f t="shared" si="3779"/>
        <v>1806</v>
      </c>
      <c r="M5267" t="str">
        <f t="shared" si="3780"/>
        <v>United States</v>
      </c>
      <c r="N5267">
        <f t="shared" si="3781"/>
        <v>0</v>
      </c>
      <c r="O5267" t="str">
        <f t="shared" si="3782"/>
        <v>GTX</v>
      </c>
      <c r="P5267">
        <f t="shared" si="3774"/>
        <v>5482</v>
      </c>
      <c r="Q5267" t="str">
        <f t="shared" si="3775"/>
        <v>Dustin Brinkmann</v>
      </c>
      <c r="R5267" t="str">
        <f t="shared" si="3776"/>
        <v>Central</v>
      </c>
    </row>
    <row r="5268" spans="1:18">
      <c r="A5268" t="s">
        <v>5432</v>
      </c>
      <c r="B5268" t="s">
        <v>19</v>
      </c>
      <c r="C5268" t="s">
        <v>57</v>
      </c>
      <c r="D5268" t="s">
        <v>89</v>
      </c>
      <c r="E5268" t="s">
        <v>50</v>
      </c>
      <c r="F5268" s="1">
        <v>43017</v>
      </c>
      <c r="G5268" s="1">
        <v>43028</v>
      </c>
      <c r="H5268">
        <v>3100</v>
      </c>
      <c r="I5268" t="str">
        <f>VLOOKUP(pipeline!D5268,account,2,FALSE)</f>
        <v>medical</v>
      </c>
      <c r="J5268">
        <f t="shared" si="3777"/>
        <v>1992</v>
      </c>
      <c r="K5268">
        <f t="shared" si="3778"/>
        <v>3922.42</v>
      </c>
      <c r="L5268">
        <f t="shared" si="3779"/>
        <v>6837</v>
      </c>
      <c r="M5268" t="str">
        <f t="shared" si="3780"/>
        <v>United States</v>
      </c>
      <c r="N5268">
        <f t="shared" si="3781"/>
        <v>0</v>
      </c>
      <c r="O5268" t="str">
        <f t="shared" si="3782"/>
        <v>MG</v>
      </c>
      <c r="P5268">
        <f t="shared" si="3774"/>
        <v>3393</v>
      </c>
      <c r="Q5268" t="str">
        <f t="shared" si="3775"/>
        <v>Dustin Brinkmann</v>
      </c>
      <c r="R5268" t="str">
        <f t="shared" si="3776"/>
        <v>Central</v>
      </c>
    </row>
    <row r="5269" spans="1:18">
      <c r="A5269" t="s">
        <v>5433</v>
      </c>
      <c r="B5269" t="s">
        <v>31</v>
      </c>
      <c r="C5269" t="s">
        <v>59</v>
      </c>
      <c r="D5269" t="s">
        <v>218</v>
      </c>
      <c r="E5269" t="s">
        <v>50</v>
      </c>
      <c r="F5269" s="1">
        <v>43017</v>
      </c>
      <c r="G5269" s="1">
        <v>43099</v>
      </c>
      <c r="H5269">
        <v>6406</v>
      </c>
      <c r="I5269" t="str">
        <f>VLOOKUP(pipeline!D5269,account,2,FALSE)</f>
        <v>technolgy</v>
      </c>
      <c r="J5269">
        <f t="shared" si="3777"/>
        <v>1992</v>
      </c>
      <c r="K5269">
        <f t="shared" si="3778"/>
        <v>1712.68</v>
      </c>
      <c r="L5269">
        <f t="shared" si="3779"/>
        <v>3194</v>
      </c>
      <c r="M5269" t="str">
        <f t="shared" si="3780"/>
        <v>United States</v>
      </c>
      <c r="N5269" t="str">
        <f t="shared" si="3781"/>
        <v>Acme Corporation</v>
      </c>
      <c r="O5269" t="str">
        <f t="shared" si="3782"/>
        <v>GTX</v>
      </c>
      <c r="P5269">
        <f t="shared" si="3774"/>
        <v>5482</v>
      </c>
      <c r="Q5269" t="str">
        <f t="shared" si="3775"/>
        <v>Rocco Neubert</v>
      </c>
      <c r="R5269" t="str">
        <f t="shared" si="3776"/>
        <v>East</v>
      </c>
    </row>
    <row r="5270" spans="1:18">
      <c r="A5270" t="s">
        <v>5434</v>
      </c>
      <c r="B5270" t="s">
        <v>7</v>
      </c>
      <c r="C5270" t="s">
        <v>59</v>
      </c>
      <c r="D5270" t="s">
        <v>191</v>
      </c>
      <c r="E5270" t="s">
        <v>50</v>
      </c>
      <c r="F5270" s="1">
        <v>43017</v>
      </c>
      <c r="G5270" s="1">
        <v>43023</v>
      </c>
      <c r="H5270">
        <v>5711</v>
      </c>
      <c r="I5270" t="str">
        <f>VLOOKUP(pipeline!D5270,account,2,FALSE)</f>
        <v>retail</v>
      </c>
      <c r="J5270">
        <f t="shared" si="3777"/>
        <v>2004</v>
      </c>
      <c r="K5270">
        <f t="shared" si="3778"/>
        <v>702.72</v>
      </c>
      <c r="L5270">
        <f t="shared" si="3779"/>
        <v>1831</v>
      </c>
      <c r="M5270" t="str">
        <f t="shared" si="3780"/>
        <v>United States</v>
      </c>
      <c r="N5270">
        <f t="shared" si="3781"/>
        <v>0</v>
      </c>
      <c r="O5270" t="str">
        <f t="shared" si="3782"/>
        <v>GTX</v>
      </c>
      <c r="P5270">
        <f t="shared" si="3774"/>
        <v>5482</v>
      </c>
      <c r="Q5270" t="str">
        <f t="shared" si="3775"/>
        <v>Cara Losch</v>
      </c>
      <c r="R5270" t="str">
        <f t="shared" si="3776"/>
        <v>East</v>
      </c>
    </row>
    <row r="5271" spans="1:18">
      <c r="A5271" t="s">
        <v>5435</v>
      </c>
      <c r="B5271" t="s">
        <v>33</v>
      </c>
      <c r="C5271" t="s">
        <v>56</v>
      </c>
      <c r="D5271" t="s">
        <v>189</v>
      </c>
      <c r="E5271" t="s">
        <v>50</v>
      </c>
      <c r="F5271" s="1">
        <v>43017</v>
      </c>
      <c r="G5271" s="1">
        <v>43026</v>
      </c>
      <c r="H5271">
        <v>58</v>
      </c>
      <c r="I5271" t="str">
        <f>VLOOKUP(pipeline!D5271,account,2,FALSE)</f>
        <v>employment</v>
      </c>
      <c r="J5271">
        <f t="shared" ref="J5271:J5280" si="3783">VLOOKUP(D5271,account,3,FALSE)</f>
        <v>1997</v>
      </c>
      <c r="K5271">
        <f t="shared" ref="K5271:K5280" si="3784">VLOOKUP(D5271,account,4,FALSE)</f>
        <v>882.12</v>
      </c>
      <c r="L5271">
        <f t="shared" ref="L5271:L5280" si="3785">VLOOKUP(D5271,account,5,FALSE)</f>
        <v>2769</v>
      </c>
      <c r="M5271" t="str">
        <f t="shared" ref="M5271:M5280" si="3786">VLOOKUP(D5271,account,6,FALSE)</f>
        <v>United States</v>
      </c>
      <c r="N5271">
        <f t="shared" ref="N5271:N5280" si="3787">VLOOKUP(D5271,accounts,7,FALSE)</f>
        <v>0</v>
      </c>
      <c r="O5271" t="str">
        <f t="shared" ref="O5271:O5280" si="3788">VLOOKUP(C5271,products,2,FALSE)</f>
        <v>MG</v>
      </c>
      <c r="P5271">
        <f t="shared" si="3774"/>
        <v>55</v>
      </c>
      <c r="Q5271" t="str">
        <f t="shared" si="3775"/>
        <v>Rocco Neubert</v>
      </c>
      <c r="R5271" t="str">
        <f t="shared" si="3776"/>
        <v>East</v>
      </c>
    </row>
    <row r="5272" spans="1:18">
      <c r="A5272" t="s">
        <v>5436</v>
      </c>
      <c r="B5272" t="s">
        <v>8</v>
      </c>
      <c r="C5272" t="s">
        <v>55</v>
      </c>
      <c r="D5272" t="s">
        <v>127</v>
      </c>
      <c r="E5272" t="s">
        <v>50</v>
      </c>
      <c r="F5272" s="1">
        <v>43017</v>
      </c>
      <c r="G5272" s="1">
        <v>43018</v>
      </c>
      <c r="H5272">
        <v>552</v>
      </c>
      <c r="I5272" t="str">
        <f>VLOOKUP(pipeline!D5272,account,2,FALSE)</f>
        <v>software</v>
      </c>
      <c r="J5272">
        <f t="shared" si="3783"/>
        <v>1979</v>
      </c>
      <c r="K5272">
        <f t="shared" si="3784"/>
        <v>4478.47</v>
      </c>
      <c r="L5272">
        <f t="shared" si="3785"/>
        <v>13809</v>
      </c>
      <c r="M5272" t="str">
        <f t="shared" si="3786"/>
        <v>United States</v>
      </c>
      <c r="N5272">
        <f t="shared" si="3787"/>
        <v>0</v>
      </c>
      <c r="O5272" t="str">
        <f t="shared" si="3788"/>
        <v>GTX</v>
      </c>
      <c r="P5272">
        <f t="shared" ref="P5272:P5280" si="3789">VLOOKUP(C5272,products,3,FALSE)</f>
        <v>550</v>
      </c>
      <c r="Q5272" t="str">
        <f t="shared" ref="Q5272:Q5280" si="3790">VLOOKUP(B5272,sales,2,FALSE)</f>
        <v>Cara Losch</v>
      </c>
      <c r="R5272" t="str">
        <f t="shared" ref="R5272:R5280" si="3791">VLOOKUP(B5272,sales,3,FALSE)</f>
        <v>East</v>
      </c>
    </row>
    <row r="5273" spans="1:18">
      <c r="A5273" t="s">
        <v>5437</v>
      </c>
      <c r="B5273" t="s">
        <v>8</v>
      </c>
      <c r="C5273" t="s">
        <v>57</v>
      </c>
      <c r="D5273" t="s">
        <v>136</v>
      </c>
      <c r="E5273" t="s">
        <v>50</v>
      </c>
      <c r="F5273" s="1">
        <v>43017</v>
      </c>
      <c r="G5273" s="1">
        <v>43028</v>
      </c>
      <c r="H5273">
        <v>3215</v>
      </c>
      <c r="I5273" t="str">
        <f>VLOOKUP(pipeline!D5273,account,2,FALSE)</f>
        <v>medical</v>
      </c>
      <c r="J5273">
        <f t="shared" si="3783"/>
        <v>1996</v>
      </c>
      <c r="K5273">
        <f t="shared" si="3784"/>
        <v>439.21</v>
      </c>
      <c r="L5273">
        <f t="shared" si="3785"/>
        <v>792</v>
      </c>
      <c r="M5273" t="str">
        <f t="shared" si="3786"/>
        <v>United States</v>
      </c>
      <c r="N5273">
        <f t="shared" si="3787"/>
        <v>0</v>
      </c>
      <c r="O5273" t="str">
        <f t="shared" si="3788"/>
        <v>MG</v>
      </c>
      <c r="P5273">
        <f t="shared" si="3789"/>
        <v>3393</v>
      </c>
      <c r="Q5273" t="str">
        <f t="shared" si="3790"/>
        <v>Cara Losch</v>
      </c>
      <c r="R5273" t="str">
        <f t="shared" si="3791"/>
        <v>East</v>
      </c>
    </row>
    <row r="5274" spans="1:18">
      <c r="A5274" t="s">
        <v>5438</v>
      </c>
      <c r="B5274" t="s">
        <v>26</v>
      </c>
      <c r="C5274" t="s">
        <v>55</v>
      </c>
      <c r="D5274" t="s">
        <v>145</v>
      </c>
      <c r="E5274" t="s">
        <v>52</v>
      </c>
      <c r="F5274" s="1">
        <v>43017</v>
      </c>
      <c r="G5274" s="1">
        <v>43066</v>
      </c>
      <c r="H5274">
        <v>0</v>
      </c>
      <c r="I5274" t="str">
        <f>VLOOKUP(pipeline!D5274,account,2,FALSE)</f>
        <v>marketing</v>
      </c>
      <c r="J5274">
        <f t="shared" si="3783"/>
        <v>1985</v>
      </c>
      <c r="K5274">
        <f t="shared" si="3784"/>
        <v>375.43</v>
      </c>
      <c r="L5274">
        <f t="shared" si="3785"/>
        <v>1190</v>
      </c>
      <c r="M5274" t="str">
        <f t="shared" si="3786"/>
        <v>United States</v>
      </c>
      <c r="N5274">
        <f t="shared" si="3787"/>
        <v>0</v>
      </c>
      <c r="O5274" t="str">
        <f t="shared" si="3788"/>
        <v>GTX</v>
      </c>
      <c r="P5274">
        <f t="shared" si="3789"/>
        <v>550</v>
      </c>
      <c r="Q5274" t="str">
        <f t="shared" si="3790"/>
        <v>Melvin Marxen</v>
      </c>
      <c r="R5274" t="str">
        <f t="shared" si="3791"/>
        <v>Central</v>
      </c>
    </row>
    <row r="5275" spans="1:18">
      <c r="A5275" t="s">
        <v>5439</v>
      </c>
      <c r="B5275" t="s">
        <v>37</v>
      </c>
      <c r="C5275" t="s">
        <v>58</v>
      </c>
      <c r="D5275" t="s">
        <v>103</v>
      </c>
      <c r="E5275" t="s">
        <v>50</v>
      </c>
      <c r="F5275" s="1">
        <v>43017</v>
      </c>
      <c r="G5275" s="1">
        <v>43062</v>
      </c>
      <c r="H5275">
        <v>1112</v>
      </c>
      <c r="I5275" t="str">
        <f>VLOOKUP(pipeline!D5275,account,2,FALSE)</f>
        <v>employment</v>
      </c>
      <c r="J5275">
        <f t="shared" si="3783"/>
        <v>1988</v>
      </c>
      <c r="K5275">
        <f t="shared" si="3784"/>
        <v>2059.9</v>
      </c>
      <c r="L5275">
        <f t="shared" si="3785"/>
        <v>3644</v>
      </c>
      <c r="M5275" t="str">
        <f t="shared" si="3786"/>
        <v>United States</v>
      </c>
      <c r="N5275">
        <f t="shared" si="3787"/>
        <v>0</v>
      </c>
      <c r="O5275" t="str">
        <f t="shared" si="3788"/>
        <v>GTX</v>
      </c>
      <c r="P5275">
        <f t="shared" si="3789"/>
        <v>1096</v>
      </c>
      <c r="Q5275" t="str">
        <f t="shared" si="3790"/>
        <v>Summer Sewald</v>
      </c>
      <c r="R5275" t="str">
        <f t="shared" si="3791"/>
        <v>West</v>
      </c>
    </row>
    <row r="5276" spans="1:18">
      <c r="A5276" t="s">
        <v>5440</v>
      </c>
      <c r="B5276" t="s">
        <v>27</v>
      </c>
      <c r="C5276" t="s">
        <v>55</v>
      </c>
      <c r="D5276" t="s">
        <v>143</v>
      </c>
      <c r="E5276" t="s">
        <v>52</v>
      </c>
      <c r="F5276" s="1">
        <v>43017</v>
      </c>
      <c r="G5276" s="1">
        <v>43029</v>
      </c>
      <c r="H5276">
        <v>0</v>
      </c>
      <c r="I5276" t="str">
        <f>VLOOKUP(pipeline!D5276,account,2,FALSE)</f>
        <v>finance</v>
      </c>
      <c r="J5276">
        <f t="shared" si="3783"/>
        <v>1987</v>
      </c>
      <c r="K5276">
        <f t="shared" si="3784"/>
        <v>1698.2</v>
      </c>
      <c r="L5276">
        <f t="shared" si="3785"/>
        <v>3798</v>
      </c>
      <c r="M5276" t="str">
        <f t="shared" si="3786"/>
        <v>United States</v>
      </c>
      <c r="N5276">
        <f t="shared" si="3787"/>
        <v>0</v>
      </c>
      <c r="O5276" t="str">
        <f t="shared" si="3788"/>
        <v>GTX</v>
      </c>
      <c r="P5276">
        <f t="shared" si="3789"/>
        <v>550</v>
      </c>
      <c r="Q5276" t="str">
        <f t="shared" si="3790"/>
        <v>Melvin Marxen</v>
      </c>
      <c r="R5276" t="str">
        <f t="shared" si="3791"/>
        <v>Central</v>
      </c>
    </row>
    <row r="5277" spans="1:18">
      <c r="A5277" t="s">
        <v>5441</v>
      </c>
      <c r="B5277" t="s">
        <v>27</v>
      </c>
      <c r="C5277" t="s">
        <v>58</v>
      </c>
      <c r="D5277" t="s">
        <v>117</v>
      </c>
      <c r="E5277" t="s">
        <v>50</v>
      </c>
      <c r="F5277" s="1">
        <v>43017</v>
      </c>
      <c r="G5277" s="1">
        <v>43064</v>
      </c>
      <c r="H5277">
        <v>1190</v>
      </c>
      <c r="I5277" t="str">
        <f>VLOOKUP(pipeline!D5277,account,2,FALSE)</f>
        <v>services</v>
      </c>
      <c r="J5277">
        <f t="shared" si="3783"/>
        <v>1997</v>
      </c>
      <c r="K5277">
        <f t="shared" si="3784"/>
        <v>2041.73</v>
      </c>
      <c r="L5277">
        <f t="shared" si="3785"/>
        <v>5276</v>
      </c>
      <c r="M5277" t="str">
        <f t="shared" si="3786"/>
        <v>United States</v>
      </c>
      <c r="N5277">
        <f t="shared" si="3787"/>
        <v>0</v>
      </c>
      <c r="O5277" t="str">
        <f t="shared" si="3788"/>
        <v>GTX</v>
      </c>
      <c r="P5277">
        <f t="shared" si="3789"/>
        <v>1096</v>
      </c>
      <c r="Q5277" t="str">
        <f t="shared" si="3790"/>
        <v>Melvin Marxen</v>
      </c>
      <c r="R5277" t="str">
        <f t="shared" si="3791"/>
        <v>Central</v>
      </c>
    </row>
    <row r="5278" spans="1:18">
      <c r="A5278" t="s">
        <v>5442</v>
      </c>
      <c r="B5278" t="s">
        <v>38</v>
      </c>
      <c r="C5278" t="s">
        <v>55</v>
      </c>
      <c r="D5278" t="s">
        <v>103</v>
      </c>
      <c r="E5278" t="s">
        <v>50</v>
      </c>
      <c r="F5278" s="1">
        <v>43017</v>
      </c>
      <c r="G5278" s="1">
        <v>43091</v>
      </c>
      <c r="H5278">
        <v>446</v>
      </c>
      <c r="I5278" t="str">
        <f>VLOOKUP(pipeline!D5278,account,2,FALSE)</f>
        <v>employment</v>
      </c>
      <c r="J5278">
        <f t="shared" si="3783"/>
        <v>1988</v>
      </c>
      <c r="K5278">
        <f t="shared" si="3784"/>
        <v>2059.9</v>
      </c>
      <c r="L5278">
        <f t="shared" si="3785"/>
        <v>3644</v>
      </c>
      <c r="M5278" t="str">
        <f t="shared" si="3786"/>
        <v>United States</v>
      </c>
      <c r="N5278">
        <f t="shared" si="3787"/>
        <v>0</v>
      </c>
      <c r="O5278" t="str">
        <f t="shared" si="3788"/>
        <v>GTX</v>
      </c>
      <c r="P5278">
        <f t="shared" si="3789"/>
        <v>550</v>
      </c>
      <c r="Q5278" t="str">
        <f t="shared" si="3790"/>
        <v>Summer Sewald</v>
      </c>
      <c r="R5278" t="str">
        <f t="shared" si="3791"/>
        <v>West</v>
      </c>
    </row>
    <row r="5279" spans="1:18">
      <c r="A5279" t="s">
        <v>5443</v>
      </c>
      <c r="B5279" t="s">
        <v>38</v>
      </c>
      <c r="C5279" t="s">
        <v>55</v>
      </c>
      <c r="D5279" t="s">
        <v>210</v>
      </c>
      <c r="E5279" t="s">
        <v>50</v>
      </c>
      <c r="F5279" s="1">
        <v>43017</v>
      </c>
      <c r="G5279" s="1">
        <v>43018</v>
      </c>
      <c r="H5279">
        <v>565</v>
      </c>
      <c r="I5279" t="str">
        <f>VLOOKUP(pipeline!D5279,account,2,FALSE)</f>
        <v>technolgy</v>
      </c>
      <c r="J5279">
        <f t="shared" si="3783"/>
        <v>1980</v>
      </c>
      <c r="K5279">
        <f t="shared" si="3784"/>
        <v>7708.38</v>
      </c>
      <c r="L5279">
        <f t="shared" si="3785"/>
        <v>13756</v>
      </c>
      <c r="M5279" t="str">
        <f t="shared" si="3786"/>
        <v>United States</v>
      </c>
      <c r="N5279">
        <f t="shared" si="3787"/>
        <v>0</v>
      </c>
      <c r="O5279" t="str">
        <f t="shared" si="3788"/>
        <v>GTX</v>
      </c>
      <c r="P5279">
        <f t="shared" si="3789"/>
        <v>550</v>
      </c>
      <c r="Q5279" t="str">
        <f t="shared" si="3790"/>
        <v>Summer Sewald</v>
      </c>
      <c r="R5279" t="str">
        <f t="shared" si="3791"/>
        <v>West</v>
      </c>
    </row>
    <row r="5280" spans="1:18">
      <c r="A5280" t="s">
        <v>5444</v>
      </c>
      <c r="B5280" t="s">
        <v>39</v>
      </c>
      <c r="C5280" t="s">
        <v>55</v>
      </c>
      <c r="D5280" t="s">
        <v>273</v>
      </c>
      <c r="E5280" t="s">
        <v>52</v>
      </c>
      <c r="F5280" s="1">
        <v>43017</v>
      </c>
      <c r="G5280" s="1">
        <v>43026</v>
      </c>
      <c r="H5280">
        <v>0</v>
      </c>
      <c r="I5280" t="str">
        <f>VLOOKUP(pipeline!D5280,account,2,FALSE)</f>
        <v>retail</v>
      </c>
      <c r="J5280">
        <f t="shared" si="3783"/>
        <v>1996</v>
      </c>
      <c r="K5280">
        <f t="shared" si="3784"/>
        <v>2214.94</v>
      </c>
      <c r="L5280">
        <f t="shared" si="3785"/>
        <v>5374</v>
      </c>
      <c r="M5280" t="str">
        <f t="shared" si="3786"/>
        <v>United States</v>
      </c>
      <c r="N5280">
        <f t="shared" si="3787"/>
        <v>0</v>
      </c>
      <c r="O5280" t="str">
        <f t="shared" si="3788"/>
        <v>GTX</v>
      </c>
      <c r="P5280">
        <f t="shared" si="3789"/>
        <v>550</v>
      </c>
      <c r="Q5280" t="str">
        <f t="shared" si="3790"/>
        <v>Summer Sewald</v>
      </c>
      <c r="R5280" t="str">
        <f t="shared" si="3791"/>
        <v>West</v>
      </c>
    </row>
    <row r="5281" spans="1:18">
      <c r="A5281" t="s">
        <v>5445</v>
      </c>
      <c r="B5281" t="s">
        <v>28</v>
      </c>
      <c r="C5281" t="s">
        <v>58</v>
      </c>
      <c r="D5281" t="s">
        <v>147</v>
      </c>
      <c r="E5281" t="s">
        <v>52</v>
      </c>
      <c r="F5281" s="1">
        <v>43017</v>
      </c>
      <c r="G5281" s="1">
        <v>43069</v>
      </c>
      <c r="H5281">
        <v>0</v>
      </c>
      <c r="I5281" t="str">
        <f>VLOOKUP(pipeline!D5281,account,2,FALSE)</f>
        <v>retail</v>
      </c>
      <c r="J5281">
        <f t="shared" ref="J5281:J5309" si="3792">VLOOKUP(D5281,account,3,FALSE)</f>
        <v>2007</v>
      </c>
      <c r="K5281">
        <f t="shared" ref="K5281:K5309" si="3793">VLOOKUP(D5281,account,4,FALSE)</f>
        <v>894.33</v>
      </c>
      <c r="L5281">
        <f t="shared" ref="L5281:L5309" si="3794">VLOOKUP(D5281,account,5,FALSE)</f>
        <v>1635</v>
      </c>
      <c r="M5281" t="str">
        <f t="shared" ref="M5281:M5309" si="3795">VLOOKUP(D5281,account,6,FALSE)</f>
        <v>Italy</v>
      </c>
      <c r="N5281">
        <f t="shared" ref="N5281:N5309" si="3796">VLOOKUP(D5281,accounts,7,FALSE)</f>
        <v>0</v>
      </c>
      <c r="O5281" t="str">
        <f t="shared" ref="O5281:O5309" si="3797">VLOOKUP(C5281,products,2,FALSE)</f>
        <v>GTX</v>
      </c>
      <c r="P5281">
        <f t="shared" ref="P5281:P5296" si="3798">VLOOKUP(C5281,products,3,FALSE)</f>
        <v>1096</v>
      </c>
      <c r="Q5281" t="str">
        <f t="shared" ref="Q5281:Q5296" si="3799">VLOOKUP(B5281,sales,2,FALSE)</f>
        <v>Melvin Marxen</v>
      </c>
      <c r="R5281" t="str">
        <f t="shared" ref="R5281:R5296" si="3800">VLOOKUP(B5281,sales,3,FALSE)</f>
        <v>Central</v>
      </c>
    </row>
    <row r="5282" spans="1:18">
      <c r="A5282" t="s">
        <v>5446</v>
      </c>
      <c r="B5282" t="s">
        <v>40</v>
      </c>
      <c r="C5282" t="s">
        <v>55</v>
      </c>
      <c r="D5282" t="s">
        <v>99</v>
      </c>
      <c r="E5282" t="s">
        <v>52</v>
      </c>
      <c r="F5282" s="1">
        <v>43017</v>
      </c>
      <c r="G5282" s="1">
        <v>43027</v>
      </c>
      <c r="H5282">
        <v>0</v>
      </c>
      <c r="I5282" t="str">
        <f>VLOOKUP(pipeline!D5282,account,2,FALSE)</f>
        <v>marketing</v>
      </c>
      <c r="J5282">
        <f t="shared" si="3792"/>
        <v>2008</v>
      </c>
      <c r="K5282">
        <f t="shared" si="3793"/>
        <v>894.37</v>
      </c>
      <c r="L5282">
        <f t="shared" si="3794"/>
        <v>1593</v>
      </c>
      <c r="M5282" t="str">
        <f t="shared" si="3795"/>
        <v>Poland</v>
      </c>
      <c r="N5282">
        <f t="shared" si="3796"/>
        <v>0</v>
      </c>
      <c r="O5282" t="str">
        <f t="shared" si="3797"/>
        <v>GTX</v>
      </c>
      <c r="P5282">
        <f t="shared" si="3798"/>
        <v>550</v>
      </c>
      <c r="Q5282" t="str">
        <f t="shared" si="3799"/>
        <v>Summer Sewald</v>
      </c>
      <c r="R5282" t="str">
        <f t="shared" si="3800"/>
        <v>West</v>
      </c>
    </row>
    <row r="5283" spans="1:18">
      <c r="A5283" t="s">
        <v>5447</v>
      </c>
      <c r="B5283" t="s">
        <v>29</v>
      </c>
      <c r="C5283" t="s">
        <v>55</v>
      </c>
      <c r="D5283" t="s">
        <v>198</v>
      </c>
      <c r="E5283" t="s">
        <v>52</v>
      </c>
      <c r="F5283" s="1">
        <v>43017</v>
      </c>
      <c r="G5283" s="1">
        <v>43029</v>
      </c>
      <c r="H5283">
        <v>0</v>
      </c>
      <c r="I5283" t="str">
        <f>VLOOKUP(pipeline!D5283,account,2,FALSE)</f>
        <v>employment</v>
      </c>
      <c r="J5283">
        <f t="shared" si="3792"/>
        <v>1997</v>
      </c>
      <c r="K5283">
        <f t="shared" si="3793"/>
        <v>291.27</v>
      </c>
      <c r="L5283">
        <f t="shared" si="3794"/>
        <v>586</v>
      </c>
      <c r="M5283" t="str">
        <f t="shared" si="3795"/>
        <v>United States</v>
      </c>
      <c r="N5283">
        <f t="shared" si="3796"/>
        <v>0</v>
      </c>
      <c r="O5283" t="str">
        <f t="shared" si="3797"/>
        <v>GTX</v>
      </c>
      <c r="P5283">
        <f t="shared" si="3798"/>
        <v>550</v>
      </c>
      <c r="Q5283" t="str">
        <f t="shared" si="3799"/>
        <v>Melvin Marxen</v>
      </c>
      <c r="R5283" t="str">
        <f t="shared" si="3800"/>
        <v>Central</v>
      </c>
    </row>
    <row r="5284" spans="1:18">
      <c r="A5284" t="s">
        <v>5448</v>
      </c>
      <c r="B5284" t="s">
        <v>29</v>
      </c>
      <c r="C5284" t="s">
        <v>58</v>
      </c>
      <c r="D5284" t="s">
        <v>143</v>
      </c>
      <c r="E5284" t="s">
        <v>50</v>
      </c>
      <c r="F5284" s="1">
        <v>43017</v>
      </c>
      <c r="G5284" s="1">
        <v>43018</v>
      </c>
      <c r="H5284">
        <v>1129</v>
      </c>
      <c r="I5284" t="str">
        <f>VLOOKUP(pipeline!D5284,account,2,FALSE)</f>
        <v>finance</v>
      </c>
      <c r="J5284">
        <f t="shared" si="3792"/>
        <v>1987</v>
      </c>
      <c r="K5284">
        <f t="shared" si="3793"/>
        <v>1698.2</v>
      </c>
      <c r="L5284">
        <f t="shared" si="3794"/>
        <v>3798</v>
      </c>
      <c r="M5284" t="str">
        <f t="shared" si="3795"/>
        <v>United States</v>
      </c>
      <c r="N5284">
        <f t="shared" si="3796"/>
        <v>0</v>
      </c>
      <c r="O5284" t="str">
        <f t="shared" si="3797"/>
        <v>GTX</v>
      </c>
      <c r="P5284">
        <f t="shared" si="3798"/>
        <v>1096</v>
      </c>
      <c r="Q5284" t="str">
        <f t="shared" si="3799"/>
        <v>Melvin Marxen</v>
      </c>
      <c r="R5284" t="str">
        <f t="shared" si="3800"/>
        <v>Central</v>
      </c>
    </row>
    <row r="5285" spans="1:18">
      <c r="A5285" t="s">
        <v>5449</v>
      </c>
      <c r="B5285" t="s">
        <v>16</v>
      </c>
      <c r="C5285" t="s">
        <v>56</v>
      </c>
      <c r="D5285" t="s">
        <v>99</v>
      </c>
      <c r="E5285" t="s">
        <v>50</v>
      </c>
      <c r="F5285" s="1">
        <v>43017</v>
      </c>
      <c r="G5285" s="1">
        <v>43018</v>
      </c>
      <c r="H5285">
        <v>56</v>
      </c>
      <c r="I5285" t="str">
        <f>VLOOKUP(pipeline!D5285,account,2,FALSE)</f>
        <v>marketing</v>
      </c>
      <c r="J5285">
        <f t="shared" si="3792"/>
        <v>2008</v>
      </c>
      <c r="K5285">
        <f t="shared" si="3793"/>
        <v>894.37</v>
      </c>
      <c r="L5285">
        <f t="shared" si="3794"/>
        <v>1593</v>
      </c>
      <c r="M5285" t="str">
        <f t="shared" si="3795"/>
        <v>Poland</v>
      </c>
      <c r="N5285">
        <f t="shared" si="3796"/>
        <v>0</v>
      </c>
      <c r="O5285" t="str">
        <f t="shared" si="3797"/>
        <v>MG</v>
      </c>
      <c r="P5285">
        <f t="shared" si="3798"/>
        <v>55</v>
      </c>
      <c r="Q5285" t="str">
        <f t="shared" si="3799"/>
        <v>Celia Rouche</v>
      </c>
      <c r="R5285" t="str">
        <f t="shared" si="3800"/>
        <v>West</v>
      </c>
    </row>
    <row r="5286" spans="1:18">
      <c r="A5286" t="s">
        <v>5450</v>
      </c>
      <c r="B5286" t="s">
        <v>16</v>
      </c>
      <c r="C5286" t="s">
        <v>57</v>
      </c>
      <c r="D5286" t="s">
        <v>273</v>
      </c>
      <c r="E5286" t="s">
        <v>50</v>
      </c>
      <c r="F5286" s="1">
        <v>43017</v>
      </c>
      <c r="G5286" s="1">
        <v>43019</v>
      </c>
      <c r="H5286">
        <v>3435</v>
      </c>
      <c r="I5286" t="str">
        <f>VLOOKUP(pipeline!D5286,account,2,FALSE)</f>
        <v>retail</v>
      </c>
      <c r="J5286">
        <f t="shared" si="3792"/>
        <v>1996</v>
      </c>
      <c r="K5286">
        <f t="shared" si="3793"/>
        <v>2214.94</v>
      </c>
      <c r="L5286">
        <f t="shared" si="3794"/>
        <v>5374</v>
      </c>
      <c r="M5286" t="str">
        <f t="shared" si="3795"/>
        <v>United States</v>
      </c>
      <c r="N5286">
        <f t="shared" si="3796"/>
        <v>0</v>
      </c>
      <c r="O5286" t="str">
        <f t="shared" si="3797"/>
        <v>MG</v>
      </c>
      <c r="P5286">
        <f t="shared" si="3798"/>
        <v>3393</v>
      </c>
      <c r="Q5286" t="str">
        <f t="shared" si="3799"/>
        <v>Celia Rouche</v>
      </c>
      <c r="R5286" t="str">
        <f t="shared" si="3800"/>
        <v>West</v>
      </c>
    </row>
    <row r="5287" spans="1:18">
      <c r="A5287" t="s">
        <v>5451</v>
      </c>
      <c r="B5287" t="s">
        <v>23</v>
      </c>
      <c r="C5287" t="s">
        <v>57</v>
      </c>
      <c r="D5287" t="s">
        <v>170</v>
      </c>
      <c r="E5287" t="s">
        <v>50</v>
      </c>
      <c r="F5287" s="1">
        <v>43017</v>
      </c>
      <c r="G5287" s="1">
        <v>43022</v>
      </c>
      <c r="H5287">
        <v>3860</v>
      </c>
      <c r="I5287" t="str">
        <f>VLOOKUP(pipeline!D5287,account,2,FALSE)</f>
        <v>technolgy</v>
      </c>
      <c r="J5287">
        <f t="shared" si="3792"/>
        <v>1987</v>
      </c>
      <c r="K5287">
        <f t="shared" si="3793"/>
        <v>2938.67</v>
      </c>
      <c r="L5287">
        <f t="shared" si="3794"/>
        <v>8775</v>
      </c>
      <c r="M5287" t="str">
        <f t="shared" si="3795"/>
        <v>Panama</v>
      </c>
      <c r="N5287">
        <f t="shared" si="3796"/>
        <v>0</v>
      </c>
      <c r="O5287" t="str">
        <f t="shared" si="3797"/>
        <v>MG</v>
      </c>
      <c r="P5287">
        <f t="shared" si="3798"/>
        <v>3393</v>
      </c>
      <c r="Q5287" t="str">
        <f t="shared" si="3799"/>
        <v>Dustin Brinkmann</v>
      </c>
      <c r="R5287" t="str">
        <f t="shared" si="3800"/>
        <v>Central</v>
      </c>
    </row>
    <row r="5288" spans="1:18">
      <c r="A5288" t="s">
        <v>5452</v>
      </c>
      <c r="B5288" t="s">
        <v>10</v>
      </c>
      <c r="C5288" t="s">
        <v>56</v>
      </c>
      <c r="D5288" t="s">
        <v>277</v>
      </c>
      <c r="E5288" t="s">
        <v>52</v>
      </c>
      <c r="F5288" s="1">
        <v>43017</v>
      </c>
      <c r="G5288" s="1">
        <v>43092</v>
      </c>
      <c r="H5288">
        <v>0</v>
      </c>
      <c r="I5288" t="str">
        <f>VLOOKUP(pipeline!D5288,account,2,FALSE)</f>
        <v>retail</v>
      </c>
      <c r="J5288">
        <f t="shared" si="3792"/>
        <v>2005</v>
      </c>
      <c r="K5288">
        <f t="shared" si="3793"/>
        <v>2261.05</v>
      </c>
      <c r="L5288">
        <f t="shared" si="3794"/>
        <v>3851</v>
      </c>
      <c r="M5288" t="str">
        <f t="shared" si="3795"/>
        <v>United States</v>
      </c>
      <c r="N5288">
        <f t="shared" si="3796"/>
        <v>0</v>
      </c>
      <c r="O5288" t="str">
        <f t="shared" si="3797"/>
        <v>MG</v>
      </c>
      <c r="P5288">
        <f t="shared" si="3798"/>
        <v>55</v>
      </c>
      <c r="Q5288" t="str">
        <f t="shared" si="3799"/>
        <v>Cara Losch</v>
      </c>
      <c r="R5288" t="str">
        <f t="shared" si="3800"/>
        <v>East</v>
      </c>
    </row>
    <row r="5289" spans="1:18">
      <c r="A5289" t="s">
        <v>5453</v>
      </c>
      <c r="B5289" t="s">
        <v>41</v>
      </c>
      <c r="C5289" t="s">
        <v>55</v>
      </c>
      <c r="D5289" t="s">
        <v>306</v>
      </c>
      <c r="E5289" t="s">
        <v>52</v>
      </c>
      <c r="F5289" s="1">
        <v>43017</v>
      </c>
      <c r="G5289" s="1">
        <v>43025</v>
      </c>
      <c r="H5289">
        <v>0</v>
      </c>
      <c r="I5289" t="str">
        <f>VLOOKUP(pipeline!D5289,account,2,FALSE)</f>
        <v>technolgy</v>
      </c>
      <c r="J5289">
        <f t="shared" si="3792"/>
        <v>1997</v>
      </c>
      <c r="K5289">
        <f t="shared" si="3793"/>
        <v>8170.38</v>
      </c>
      <c r="L5289">
        <f t="shared" si="3794"/>
        <v>16499</v>
      </c>
      <c r="M5289" t="str">
        <f t="shared" si="3795"/>
        <v>Korea</v>
      </c>
      <c r="N5289">
        <f t="shared" si="3796"/>
        <v>0</v>
      </c>
      <c r="O5289" t="str">
        <f t="shared" si="3797"/>
        <v>GTX</v>
      </c>
      <c r="P5289">
        <f t="shared" si="3798"/>
        <v>550</v>
      </c>
      <c r="Q5289" t="str">
        <f t="shared" si="3799"/>
        <v>Summer Sewald</v>
      </c>
      <c r="R5289" t="str">
        <f t="shared" si="3800"/>
        <v>West</v>
      </c>
    </row>
    <row r="5290" spans="1:18">
      <c r="A5290" t="s">
        <v>5454</v>
      </c>
      <c r="B5290" t="s">
        <v>41</v>
      </c>
      <c r="C5290" t="s">
        <v>57</v>
      </c>
      <c r="D5290" t="s">
        <v>226</v>
      </c>
      <c r="E5290" t="s">
        <v>52</v>
      </c>
      <c r="F5290" s="1">
        <v>43017</v>
      </c>
      <c r="G5290" s="1">
        <v>43019</v>
      </c>
      <c r="H5290">
        <v>0</v>
      </c>
      <c r="I5290" t="str">
        <f>VLOOKUP(pipeline!D5290,account,2,FALSE)</f>
        <v>medical</v>
      </c>
      <c r="J5290">
        <f t="shared" si="3792"/>
        <v>2017</v>
      </c>
      <c r="K5290">
        <f t="shared" si="3793"/>
        <v>4.54</v>
      </c>
      <c r="L5290">
        <f t="shared" si="3794"/>
        <v>9</v>
      </c>
      <c r="M5290" t="str">
        <f t="shared" si="3795"/>
        <v>United States</v>
      </c>
      <c r="N5290">
        <f t="shared" si="3796"/>
        <v>0</v>
      </c>
      <c r="O5290" t="str">
        <f t="shared" si="3797"/>
        <v>MG</v>
      </c>
      <c r="P5290">
        <f t="shared" si="3798"/>
        <v>3393</v>
      </c>
      <c r="Q5290" t="str">
        <f t="shared" si="3799"/>
        <v>Summer Sewald</v>
      </c>
      <c r="R5290" t="str">
        <f t="shared" si="3800"/>
        <v>West</v>
      </c>
    </row>
    <row r="5291" spans="1:18">
      <c r="A5291" t="s">
        <v>5455</v>
      </c>
      <c r="B5291" t="s">
        <v>41</v>
      </c>
      <c r="C5291" t="s">
        <v>55</v>
      </c>
      <c r="D5291" t="s">
        <v>196</v>
      </c>
      <c r="E5291" t="s">
        <v>50</v>
      </c>
      <c r="F5291" s="1">
        <v>43017</v>
      </c>
      <c r="G5291" s="1">
        <v>43086</v>
      </c>
      <c r="H5291">
        <v>482</v>
      </c>
      <c r="I5291" t="str">
        <f>VLOOKUP(pipeline!D5291,account,2,FALSE)</f>
        <v>employment</v>
      </c>
      <c r="J5291">
        <f t="shared" si="3792"/>
        <v>1983</v>
      </c>
      <c r="K5291">
        <f t="shared" si="3793"/>
        <v>2871.35</v>
      </c>
      <c r="L5291">
        <f t="shared" si="3794"/>
        <v>9561</v>
      </c>
      <c r="M5291" t="str">
        <f t="shared" si="3795"/>
        <v>United States</v>
      </c>
      <c r="N5291">
        <f t="shared" si="3796"/>
        <v>0</v>
      </c>
      <c r="O5291" t="str">
        <f t="shared" si="3797"/>
        <v>GTX</v>
      </c>
      <c r="P5291">
        <f t="shared" si="3798"/>
        <v>550</v>
      </c>
      <c r="Q5291" t="str">
        <f t="shared" si="3799"/>
        <v>Summer Sewald</v>
      </c>
      <c r="R5291" t="str">
        <f t="shared" si="3800"/>
        <v>West</v>
      </c>
    </row>
    <row r="5292" spans="1:18">
      <c r="A5292" t="s">
        <v>5456</v>
      </c>
      <c r="B5292" t="s">
        <v>19</v>
      </c>
      <c r="C5292" t="s">
        <v>56</v>
      </c>
      <c r="D5292" t="s">
        <v>85</v>
      </c>
      <c r="E5292" t="s">
        <v>52</v>
      </c>
      <c r="F5292" s="1">
        <v>43018</v>
      </c>
      <c r="G5292" s="1">
        <v>43027</v>
      </c>
      <c r="H5292">
        <v>0</v>
      </c>
      <c r="I5292" t="str">
        <f>VLOOKUP(pipeline!D5292,account,2,FALSE)</f>
        <v>software</v>
      </c>
      <c r="J5292">
        <f t="shared" si="3792"/>
        <v>1998</v>
      </c>
      <c r="K5292">
        <f t="shared" si="3793"/>
        <v>2714.9</v>
      </c>
      <c r="L5292">
        <f t="shared" si="3794"/>
        <v>2641</v>
      </c>
      <c r="M5292" t="str">
        <f t="shared" si="3795"/>
        <v>United States</v>
      </c>
      <c r="N5292" t="str">
        <f t="shared" si="3796"/>
        <v>Acme Corporation</v>
      </c>
      <c r="O5292" t="str">
        <f t="shared" si="3797"/>
        <v>MG</v>
      </c>
      <c r="P5292">
        <f t="shared" si="3798"/>
        <v>55</v>
      </c>
      <c r="Q5292" t="str">
        <f t="shared" si="3799"/>
        <v>Dustin Brinkmann</v>
      </c>
      <c r="R5292" t="str">
        <f t="shared" si="3800"/>
        <v>Central</v>
      </c>
    </row>
    <row r="5293" spans="1:18">
      <c r="A5293" t="s">
        <v>5457</v>
      </c>
      <c r="B5293" t="s">
        <v>19</v>
      </c>
      <c r="C5293" t="s">
        <v>58</v>
      </c>
      <c r="D5293" t="s">
        <v>141</v>
      </c>
      <c r="E5293" t="s">
        <v>50</v>
      </c>
      <c r="F5293" s="1">
        <v>43018</v>
      </c>
      <c r="G5293" s="1">
        <v>43019</v>
      </c>
      <c r="H5293">
        <v>1166</v>
      </c>
      <c r="I5293" t="str">
        <f>VLOOKUP(pipeline!D5293,account,2,FALSE)</f>
        <v>telecommunications</v>
      </c>
      <c r="J5293">
        <f t="shared" si="3792"/>
        <v>2007</v>
      </c>
      <c r="K5293">
        <f t="shared" si="3793"/>
        <v>86.68</v>
      </c>
      <c r="L5293">
        <f t="shared" si="3794"/>
        <v>187</v>
      </c>
      <c r="M5293" t="str">
        <f t="shared" si="3795"/>
        <v>United States</v>
      </c>
      <c r="N5293" t="str">
        <f t="shared" si="3796"/>
        <v>Sonron</v>
      </c>
      <c r="O5293" t="str">
        <f t="shared" si="3797"/>
        <v>GTX</v>
      </c>
      <c r="P5293">
        <f t="shared" si="3798"/>
        <v>1096</v>
      </c>
      <c r="Q5293" t="str">
        <f t="shared" si="3799"/>
        <v>Dustin Brinkmann</v>
      </c>
      <c r="R5293" t="str">
        <f t="shared" si="3800"/>
        <v>Central</v>
      </c>
    </row>
    <row r="5294" spans="1:18">
      <c r="A5294" t="s">
        <v>5458</v>
      </c>
      <c r="B5294" t="s">
        <v>31</v>
      </c>
      <c r="C5294" t="s">
        <v>56</v>
      </c>
      <c r="D5294" t="s">
        <v>191</v>
      </c>
      <c r="E5294" t="s">
        <v>52</v>
      </c>
      <c r="F5294" s="1">
        <v>43018</v>
      </c>
      <c r="G5294" s="1">
        <v>43026</v>
      </c>
      <c r="H5294">
        <v>0</v>
      </c>
      <c r="I5294" t="str">
        <f>VLOOKUP(pipeline!D5294,account,2,FALSE)</f>
        <v>retail</v>
      </c>
      <c r="J5294">
        <f t="shared" si="3792"/>
        <v>2004</v>
      </c>
      <c r="K5294">
        <f t="shared" si="3793"/>
        <v>702.72</v>
      </c>
      <c r="L5294">
        <f t="shared" si="3794"/>
        <v>1831</v>
      </c>
      <c r="M5294" t="str">
        <f t="shared" si="3795"/>
        <v>United States</v>
      </c>
      <c r="N5294">
        <f t="shared" si="3796"/>
        <v>0</v>
      </c>
      <c r="O5294" t="str">
        <f t="shared" si="3797"/>
        <v>MG</v>
      </c>
      <c r="P5294">
        <f t="shared" si="3798"/>
        <v>55</v>
      </c>
      <c r="Q5294" t="str">
        <f t="shared" si="3799"/>
        <v>Rocco Neubert</v>
      </c>
      <c r="R5294" t="str">
        <f t="shared" si="3800"/>
        <v>East</v>
      </c>
    </row>
    <row r="5295" spans="1:18">
      <c r="A5295" t="s">
        <v>5459</v>
      </c>
      <c r="B5295" t="s">
        <v>7</v>
      </c>
      <c r="C5295" t="s">
        <v>58</v>
      </c>
      <c r="D5295" t="s">
        <v>174</v>
      </c>
      <c r="E5295" t="s">
        <v>52</v>
      </c>
      <c r="F5295" s="1">
        <v>43018</v>
      </c>
      <c r="G5295" s="1">
        <v>43023</v>
      </c>
      <c r="H5295">
        <v>0</v>
      </c>
      <c r="I5295" t="str">
        <f>VLOOKUP(pipeline!D5295,account,2,FALSE)</f>
        <v>software</v>
      </c>
      <c r="J5295">
        <f t="shared" si="3792"/>
        <v>1982</v>
      </c>
      <c r="K5295">
        <f t="shared" si="3793"/>
        <v>11698.03</v>
      </c>
      <c r="L5295">
        <f t="shared" si="3794"/>
        <v>34288</v>
      </c>
      <c r="M5295" t="str">
        <f t="shared" si="3795"/>
        <v>United States</v>
      </c>
      <c r="N5295">
        <f t="shared" si="3796"/>
        <v>0</v>
      </c>
      <c r="O5295" t="str">
        <f t="shared" si="3797"/>
        <v>GTX</v>
      </c>
      <c r="P5295">
        <f t="shared" si="3798"/>
        <v>1096</v>
      </c>
      <c r="Q5295" t="str">
        <f t="shared" si="3799"/>
        <v>Cara Losch</v>
      </c>
      <c r="R5295" t="str">
        <f t="shared" si="3800"/>
        <v>East</v>
      </c>
    </row>
    <row r="5296" spans="1:18">
      <c r="A5296" t="s">
        <v>5460</v>
      </c>
      <c r="B5296" t="s">
        <v>33</v>
      </c>
      <c r="C5296" t="s">
        <v>58</v>
      </c>
      <c r="D5296" t="s">
        <v>277</v>
      </c>
      <c r="E5296" t="s">
        <v>52</v>
      </c>
      <c r="F5296" s="1">
        <v>43018</v>
      </c>
      <c r="G5296" s="1">
        <v>43052</v>
      </c>
      <c r="H5296">
        <v>0</v>
      </c>
      <c r="I5296" t="str">
        <f>VLOOKUP(pipeline!D5296,account,2,FALSE)</f>
        <v>retail</v>
      </c>
      <c r="J5296">
        <f t="shared" si="3792"/>
        <v>2005</v>
      </c>
      <c r="K5296">
        <f t="shared" si="3793"/>
        <v>2261.05</v>
      </c>
      <c r="L5296">
        <f t="shared" si="3794"/>
        <v>3851</v>
      </c>
      <c r="M5296" t="str">
        <f t="shared" si="3795"/>
        <v>United States</v>
      </c>
      <c r="N5296">
        <f t="shared" si="3796"/>
        <v>0</v>
      </c>
      <c r="O5296" t="str">
        <f t="shared" si="3797"/>
        <v>GTX</v>
      </c>
      <c r="P5296">
        <f t="shared" si="3798"/>
        <v>1096</v>
      </c>
      <c r="Q5296" t="str">
        <f t="shared" si="3799"/>
        <v>Rocco Neubert</v>
      </c>
      <c r="R5296" t="str">
        <f t="shared" si="3800"/>
        <v>East</v>
      </c>
    </row>
    <row r="5297" spans="1:18">
      <c r="A5297" t="s">
        <v>5461</v>
      </c>
      <c r="B5297" t="s">
        <v>25</v>
      </c>
      <c r="C5297" t="s">
        <v>58</v>
      </c>
      <c r="D5297" t="s">
        <v>184</v>
      </c>
      <c r="E5297" t="s">
        <v>52</v>
      </c>
      <c r="F5297" s="1">
        <v>43018</v>
      </c>
      <c r="G5297" s="1">
        <v>43095</v>
      </c>
      <c r="H5297">
        <v>0</v>
      </c>
      <c r="I5297" t="str">
        <f>VLOOKUP(pipeline!D5297,account,2,FALSE)</f>
        <v>retail</v>
      </c>
      <c r="J5297">
        <f t="shared" si="3792"/>
        <v>1995</v>
      </c>
      <c r="K5297">
        <f t="shared" si="3793"/>
        <v>332.43</v>
      </c>
      <c r="L5297">
        <f t="shared" si="3794"/>
        <v>799</v>
      </c>
      <c r="M5297" t="str">
        <f t="shared" si="3795"/>
        <v>United States</v>
      </c>
      <c r="N5297">
        <f t="shared" si="3796"/>
        <v>0</v>
      </c>
      <c r="O5297" t="str">
        <f t="shared" si="3797"/>
        <v>GTX</v>
      </c>
      <c r="P5297">
        <f>VLOOKUP(C5297,products,3,FALSE)</f>
        <v>1096</v>
      </c>
      <c r="Q5297" t="str">
        <f>VLOOKUP(B5297,sales,2,FALSE)</f>
        <v>Melvin Marxen</v>
      </c>
      <c r="R5297" t="str">
        <f>VLOOKUP(B5297,sales,3,FALSE)</f>
        <v>Central</v>
      </c>
    </row>
    <row r="5298" spans="1:18">
      <c r="A5298" t="s">
        <v>5462</v>
      </c>
      <c r="B5298" t="s">
        <v>14</v>
      </c>
      <c r="C5298" t="s">
        <v>57</v>
      </c>
      <c r="D5298" t="s">
        <v>194</v>
      </c>
      <c r="E5298" t="s">
        <v>52</v>
      </c>
      <c r="F5298" s="1">
        <v>43018</v>
      </c>
      <c r="G5298" s="1">
        <v>43023</v>
      </c>
      <c r="H5298">
        <v>0</v>
      </c>
      <c r="I5298" t="str">
        <f>VLOOKUP(pipeline!D5298,account,2,FALSE)</f>
        <v>medical</v>
      </c>
      <c r="J5298">
        <f t="shared" si="3792"/>
        <v>2004</v>
      </c>
      <c r="K5298">
        <f t="shared" si="3793"/>
        <v>1618.89</v>
      </c>
      <c r="L5298">
        <f t="shared" si="3794"/>
        <v>3889</v>
      </c>
      <c r="M5298" t="str">
        <f t="shared" si="3795"/>
        <v>United States</v>
      </c>
      <c r="N5298">
        <f t="shared" si="3796"/>
        <v>0</v>
      </c>
      <c r="O5298" t="str">
        <f t="shared" si="3797"/>
        <v>MG</v>
      </c>
      <c r="P5298">
        <f t="shared" ref="P5298:P5311" si="3801">VLOOKUP(C5298,products,3,FALSE)</f>
        <v>3393</v>
      </c>
      <c r="Q5298" t="str">
        <f t="shared" ref="Q5298:Q5311" si="3802">VLOOKUP(B5298,sales,2,FALSE)</f>
        <v>Celia Rouche</v>
      </c>
      <c r="R5298" t="str">
        <f t="shared" ref="R5298:R5311" si="3803">VLOOKUP(B5298,sales,3,FALSE)</f>
        <v>West</v>
      </c>
    </row>
    <row r="5299" spans="1:18">
      <c r="A5299" t="s">
        <v>5463</v>
      </c>
      <c r="B5299" t="s">
        <v>27</v>
      </c>
      <c r="C5299" t="s">
        <v>57</v>
      </c>
      <c r="D5299" t="s">
        <v>108</v>
      </c>
      <c r="E5299" t="s">
        <v>50</v>
      </c>
      <c r="F5299" s="1">
        <v>43018</v>
      </c>
      <c r="G5299" s="1">
        <v>43028</v>
      </c>
      <c r="H5299">
        <v>3892</v>
      </c>
      <c r="I5299" t="str">
        <f>VLOOKUP(pipeline!D5299,account,2,FALSE)</f>
        <v>telecommunications</v>
      </c>
      <c r="J5299">
        <f t="shared" si="3792"/>
        <v>1988</v>
      </c>
      <c r="K5299">
        <f t="shared" si="3793"/>
        <v>5266.09</v>
      </c>
      <c r="L5299">
        <f t="shared" si="3794"/>
        <v>8595</v>
      </c>
      <c r="M5299" t="str">
        <f t="shared" si="3795"/>
        <v>United States</v>
      </c>
      <c r="N5299" t="str">
        <f t="shared" si="3796"/>
        <v>Sonron</v>
      </c>
      <c r="O5299" t="str">
        <f t="shared" si="3797"/>
        <v>MG</v>
      </c>
      <c r="P5299">
        <f t="shared" si="3801"/>
        <v>3393</v>
      </c>
      <c r="Q5299" t="str">
        <f t="shared" si="3802"/>
        <v>Melvin Marxen</v>
      </c>
      <c r="R5299" t="str">
        <f t="shared" si="3803"/>
        <v>Central</v>
      </c>
    </row>
    <row r="5300" spans="1:18">
      <c r="A5300" t="s">
        <v>5464</v>
      </c>
      <c r="B5300" t="s">
        <v>38</v>
      </c>
      <c r="C5300" t="s">
        <v>55</v>
      </c>
      <c r="D5300" t="s">
        <v>303</v>
      </c>
      <c r="E5300" t="s">
        <v>50</v>
      </c>
      <c r="F5300" s="1">
        <v>43018</v>
      </c>
      <c r="G5300" s="1">
        <v>43019</v>
      </c>
      <c r="H5300">
        <v>473</v>
      </c>
      <c r="I5300" t="str">
        <f>VLOOKUP(pipeline!D5300,account,2,FALSE)</f>
        <v>software</v>
      </c>
      <c r="J5300">
        <f t="shared" si="3792"/>
        <v>2013</v>
      </c>
      <c r="K5300">
        <f t="shared" si="3793"/>
        <v>98.79</v>
      </c>
      <c r="L5300">
        <f t="shared" si="3794"/>
        <v>96</v>
      </c>
      <c r="M5300" t="str">
        <f t="shared" si="3795"/>
        <v>United States</v>
      </c>
      <c r="N5300" t="str">
        <f t="shared" si="3796"/>
        <v>Bubba Gump</v>
      </c>
      <c r="O5300" t="str">
        <f t="shared" si="3797"/>
        <v>GTX</v>
      </c>
      <c r="P5300">
        <f t="shared" si="3801"/>
        <v>550</v>
      </c>
      <c r="Q5300" t="str">
        <f t="shared" si="3802"/>
        <v>Summer Sewald</v>
      </c>
      <c r="R5300" t="str">
        <f t="shared" si="3803"/>
        <v>West</v>
      </c>
    </row>
    <row r="5301" spans="1:18">
      <c r="A5301" t="s">
        <v>5465</v>
      </c>
      <c r="B5301" t="s">
        <v>39</v>
      </c>
      <c r="C5301" t="s">
        <v>55</v>
      </c>
      <c r="D5301" t="s">
        <v>371</v>
      </c>
      <c r="E5301" t="s">
        <v>52</v>
      </c>
      <c r="F5301" s="1">
        <v>43018</v>
      </c>
      <c r="G5301" s="1">
        <v>43022</v>
      </c>
      <c r="H5301">
        <v>0</v>
      </c>
      <c r="I5301" t="str">
        <f>VLOOKUP(pipeline!D5301,account,2,FALSE)</f>
        <v>retail</v>
      </c>
      <c r="J5301">
        <f t="shared" si="3792"/>
        <v>2003</v>
      </c>
      <c r="K5301">
        <f t="shared" si="3793"/>
        <v>223.8</v>
      </c>
      <c r="L5301">
        <f t="shared" si="3794"/>
        <v>299</v>
      </c>
      <c r="M5301" t="str">
        <f t="shared" si="3795"/>
        <v>United States</v>
      </c>
      <c r="N5301">
        <f t="shared" si="3796"/>
        <v>0</v>
      </c>
      <c r="O5301" t="str">
        <f t="shared" si="3797"/>
        <v>GTX</v>
      </c>
      <c r="P5301">
        <f t="shared" si="3801"/>
        <v>550</v>
      </c>
      <c r="Q5301" t="str">
        <f t="shared" si="3802"/>
        <v>Summer Sewald</v>
      </c>
      <c r="R5301" t="str">
        <f t="shared" si="3803"/>
        <v>West</v>
      </c>
    </row>
    <row r="5302" spans="1:18">
      <c r="A5302" t="s">
        <v>5466</v>
      </c>
      <c r="B5302" t="s">
        <v>39</v>
      </c>
      <c r="C5302" t="s">
        <v>58</v>
      </c>
      <c r="D5302" t="s">
        <v>106</v>
      </c>
      <c r="E5302" t="s">
        <v>52</v>
      </c>
      <c r="F5302" s="1">
        <v>43018</v>
      </c>
      <c r="G5302" s="1">
        <v>43019</v>
      </c>
      <c r="H5302">
        <v>0</v>
      </c>
      <c r="I5302" t="str">
        <f>VLOOKUP(pipeline!D5302,account,2,FALSE)</f>
        <v>software</v>
      </c>
      <c r="J5302">
        <f t="shared" si="3792"/>
        <v>1996</v>
      </c>
      <c r="K5302">
        <f t="shared" si="3793"/>
        <v>6354.87</v>
      </c>
      <c r="L5302">
        <f t="shared" si="3794"/>
        <v>16780</v>
      </c>
      <c r="M5302" t="str">
        <f t="shared" si="3795"/>
        <v>United States</v>
      </c>
      <c r="N5302" t="str">
        <f t="shared" si="3796"/>
        <v>Bubba Gump</v>
      </c>
      <c r="O5302" t="str">
        <f t="shared" si="3797"/>
        <v>GTX</v>
      </c>
      <c r="P5302">
        <f t="shared" si="3801"/>
        <v>1096</v>
      </c>
      <c r="Q5302" t="str">
        <f t="shared" si="3802"/>
        <v>Summer Sewald</v>
      </c>
      <c r="R5302" t="str">
        <f t="shared" si="3803"/>
        <v>West</v>
      </c>
    </row>
    <row r="5303" spans="1:18">
      <c r="A5303" t="s">
        <v>5467</v>
      </c>
      <c r="B5303" t="s">
        <v>39</v>
      </c>
      <c r="C5303" t="s">
        <v>55</v>
      </c>
      <c r="D5303" t="s">
        <v>205</v>
      </c>
      <c r="E5303" t="s">
        <v>50</v>
      </c>
      <c r="F5303" s="1">
        <v>43018</v>
      </c>
      <c r="G5303" s="1">
        <v>43059</v>
      </c>
      <c r="H5303">
        <v>511</v>
      </c>
      <c r="I5303" t="str">
        <f>VLOOKUP(pipeline!D5303,account,2,FALSE)</f>
        <v>telecommunications</v>
      </c>
      <c r="J5303">
        <f t="shared" si="3792"/>
        <v>1995</v>
      </c>
      <c r="K5303">
        <f t="shared" si="3793"/>
        <v>1825.82</v>
      </c>
      <c r="L5303">
        <f t="shared" si="3794"/>
        <v>5595</v>
      </c>
      <c r="M5303" t="str">
        <f t="shared" si="3795"/>
        <v>United States</v>
      </c>
      <c r="N5303" t="str">
        <f t="shared" si="3796"/>
        <v>Sonron</v>
      </c>
      <c r="O5303" t="str">
        <f t="shared" si="3797"/>
        <v>GTX</v>
      </c>
      <c r="P5303">
        <f t="shared" si="3801"/>
        <v>550</v>
      </c>
      <c r="Q5303" t="str">
        <f t="shared" si="3802"/>
        <v>Summer Sewald</v>
      </c>
      <c r="R5303" t="str">
        <f t="shared" si="3803"/>
        <v>West</v>
      </c>
    </row>
    <row r="5304" spans="1:18">
      <c r="A5304" t="s">
        <v>5468</v>
      </c>
      <c r="B5304" t="s">
        <v>39</v>
      </c>
      <c r="C5304" t="s">
        <v>55</v>
      </c>
      <c r="D5304" t="s">
        <v>306</v>
      </c>
      <c r="E5304" t="s">
        <v>50</v>
      </c>
      <c r="F5304" s="1">
        <v>43018</v>
      </c>
      <c r="G5304" s="1">
        <v>43020</v>
      </c>
      <c r="H5304">
        <v>509</v>
      </c>
      <c r="I5304" t="str">
        <f>VLOOKUP(pipeline!D5304,account,2,FALSE)</f>
        <v>technolgy</v>
      </c>
      <c r="J5304">
        <f t="shared" si="3792"/>
        <v>1997</v>
      </c>
      <c r="K5304">
        <f t="shared" si="3793"/>
        <v>8170.38</v>
      </c>
      <c r="L5304">
        <f t="shared" si="3794"/>
        <v>16499</v>
      </c>
      <c r="M5304" t="str">
        <f t="shared" si="3795"/>
        <v>Korea</v>
      </c>
      <c r="N5304">
        <f t="shared" si="3796"/>
        <v>0</v>
      </c>
      <c r="O5304" t="str">
        <f t="shared" si="3797"/>
        <v>GTX</v>
      </c>
      <c r="P5304">
        <f t="shared" si="3801"/>
        <v>550</v>
      </c>
      <c r="Q5304" t="str">
        <f t="shared" si="3802"/>
        <v>Summer Sewald</v>
      </c>
      <c r="R5304" t="str">
        <f t="shared" si="3803"/>
        <v>West</v>
      </c>
    </row>
    <row r="5305" spans="1:18">
      <c r="A5305" t="s">
        <v>5469</v>
      </c>
      <c r="B5305" t="s">
        <v>39</v>
      </c>
      <c r="C5305" t="s">
        <v>55</v>
      </c>
      <c r="D5305" t="s">
        <v>282</v>
      </c>
      <c r="E5305" t="s">
        <v>50</v>
      </c>
      <c r="F5305" s="1">
        <v>43018</v>
      </c>
      <c r="G5305" s="1">
        <v>43030</v>
      </c>
      <c r="H5305">
        <v>528</v>
      </c>
      <c r="I5305" t="str">
        <f>VLOOKUP(pipeline!D5305,account,2,FALSE)</f>
        <v>medical</v>
      </c>
      <c r="J5305">
        <f t="shared" si="3792"/>
        <v>1985</v>
      </c>
      <c r="K5305">
        <f t="shared" si="3793"/>
        <v>2741.37</v>
      </c>
      <c r="L5305">
        <f t="shared" si="3794"/>
        <v>9226</v>
      </c>
      <c r="M5305" t="str">
        <f t="shared" si="3795"/>
        <v>United States</v>
      </c>
      <c r="N5305">
        <f t="shared" si="3796"/>
        <v>0</v>
      </c>
      <c r="O5305" t="str">
        <f t="shared" si="3797"/>
        <v>GTX</v>
      </c>
      <c r="P5305">
        <f t="shared" si="3801"/>
        <v>550</v>
      </c>
      <c r="Q5305" t="str">
        <f t="shared" si="3802"/>
        <v>Summer Sewald</v>
      </c>
      <c r="R5305" t="str">
        <f t="shared" si="3803"/>
        <v>West</v>
      </c>
    </row>
    <row r="5306" spans="1:18">
      <c r="A5306" t="s">
        <v>5470</v>
      </c>
      <c r="B5306" t="s">
        <v>39</v>
      </c>
      <c r="C5306" t="s">
        <v>55</v>
      </c>
      <c r="D5306" t="s">
        <v>99</v>
      </c>
      <c r="E5306" t="s">
        <v>50</v>
      </c>
      <c r="F5306" s="1">
        <v>43018</v>
      </c>
      <c r="G5306" s="1">
        <v>43022</v>
      </c>
      <c r="H5306">
        <v>549</v>
      </c>
      <c r="I5306" t="str">
        <f>VLOOKUP(pipeline!D5306,account,2,FALSE)</f>
        <v>marketing</v>
      </c>
      <c r="J5306">
        <f t="shared" si="3792"/>
        <v>2008</v>
      </c>
      <c r="K5306">
        <f t="shared" si="3793"/>
        <v>894.37</v>
      </c>
      <c r="L5306">
        <f t="shared" si="3794"/>
        <v>1593</v>
      </c>
      <c r="M5306" t="str">
        <f t="shared" si="3795"/>
        <v>Poland</v>
      </c>
      <c r="N5306">
        <f t="shared" si="3796"/>
        <v>0</v>
      </c>
      <c r="O5306" t="str">
        <f t="shared" si="3797"/>
        <v>GTX</v>
      </c>
      <c r="P5306">
        <f t="shared" si="3801"/>
        <v>550</v>
      </c>
      <c r="Q5306" t="str">
        <f t="shared" si="3802"/>
        <v>Summer Sewald</v>
      </c>
      <c r="R5306" t="str">
        <f t="shared" si="3803"/>
        <v>West</v>
      </c>
    </row>
    <row r="5307" spans="1:18">
      <c r="A5307" t="s">
        <v>5471</v>
      </c>
      <c r="B5307" t="s">
        <v>21</v>
      </c>
      <c r="C5307" t="s">
        <v>55</v>
      </c>
      <c r="D5307" t="s">
        <v>155</v>
      </c>
      <c r="E5307" t="s">
        <v>52</v>
      </c>
      <c r="F5307" s="1">
        <v>43018</v>
      </c>
      <c r="G5307" s="1">
        <v>43094</v>
      </c>
      <c r="H5307">
        <v>0</v>
      </c>
      <c r="I5307" t="str">
        <f>VLOOKUP(pipeline!D5307,account,2,FALSE)</f>
        <v>technolgy</v>
      </c>
      <c r="J5307">
        <f t="shared" si="3792"/>
        <v>1983</v>
      </c>
      <c r="K5307">
        <f t="shared" si="3793"/>
        <v>1008.06</v>
      </c>
      <c r="L5307">
        <f t="shared" si="3794"/>
        <v>1238</v>
      </c>
      <c r="M5307" t="str">
        <f t="shared" si="3795"/>
        <v>United States</v>
      </c>
      <c r="N5307">
        <f t="shared" si="3796"/>
        <v>0</v>
      </c>
      <c r="O5307" t="str">
        <f t="shared" si="3797"/>
        <v>GTX</v>
      </c>
      <c r="P5307">
        <f t="shared" si="3801"/>
        <v>550</v>
      </c>
      <c r="Q5307" t="str">
        <f t="shared" si="3802"/>
        <v>Dustin Brinkmann</v>
      </c>
      <c r="R5307" t="str">
        <f t="shared" si="3803"/>
        <v>Central</v>
      </c>
    </row>
    <row r="5308" spans="1:18">
      <c r="A5308" t="s">
        <v>5472</v>
      </c>
      <c r="B5308" t="s">
        <v>21</v>
      </c>
      <c r="C5308" t="s">
        <v>56</v>
      </c>
      <c r="D5308" t="s">
        <v>141</v>
      </c>
      <c r="E5308" t="s">
        <v>52</v>
      </c>
      <c r="F5308" s="1">
        <v>43018</v>
      </c>
      <c r="G5308" s="1">
        <v>43027</v>
      </c>
      <c r="H5308">
        <v>0</v>
      </c>
      <c r="I5308" t="str">
        <f>VLOOKUP(pipeline!D5308,account,2,FALSE)</f>
        <v>telecommunications</v>
      </c>
      <c r="J5308">
        <f t="shared" si="3792"/>
        <v>2007</v>
      </c>
      <c r="K5308">
        <f t="shared" si="3793"/>
        <v>86.68</v>
      </c>
      <c r="L5308">
        <f t="shared" si="3794"/>
        <v>187</v>
      </c>
      <c r="M5308" t="str">
        <f t="shared" si="3795"/>
        <v>United States</v>
      </c>
      <c r="N5308" t="str">
        <f t="shared" si="3796"/>
        <v>Sonron</v>
      </c>
      <c r="O5308" t="str">
        <f t="shared" si="3797"/>
        <v>MG</v>
      </c>
      <c r="P5308">
        <f t="shared" si="3801"/>
        <v>55</v>
      </c>
      <c r="Q5308" t="str">
        <f t="shared" si="3802"/>
        <v>Dustin Brinkmann</v>
      </c>
      <c r="R5308" t="str">
        <f t="shared" si="3803"/>
        <v>Central</v>
      </c>
    </row>
    <row r="5309" spans="1:18">
      <c r="A5309" t="s">
        <v>5473</v>
      </c>
      <c r="B5309" t="s">
        <v>28</v>
      </c>
      <c r="C5309" t="s">
        <v>55</v>
      </c>
      <c r="D5309" t="s">
        <v>238</v>
      </c>
      <c r="E5309" t="s">
        <v>52</v>
      </c>
      <c r="F5309" s="1">
        <v>43018</v>
      </c>
      <c r="G5309" s="1">
        <v>43027</v>
      </c>
      <c r="H5309">
        <v>0</v>
      </c>
      <c r="I5309" t="str">
        <f>VLOOKUP(pipeline!D5309,account,2,FALSE)</f>
        <v>marketing</v>
      </c>
      <c r="J5309">
        <f t="shared" si="3792"/>
        <v>2012</v>
      </c>
      <c r="K5309">
        <f t="shared" si="3793"/>
        <v>45.39</v>
      </c>
      <c r="L5309">
        <f t="shared" si="3794"/>
        <v>100</v>
      </c>
      <c r="M5309" t="str">
        <f t="shared" si="3795"/>
        <v>United States</v>
      </c>
      <c r="N5309" t="str">
        <f t="shared" si="3796"/>
        <v>Inity</v>
      </c>
      <c r="O5309" t="str">
        <f t="shared" si="3797"/>
        <v>GTX</v>
      </c>
      <c r="P5309">
        <f t="shared" si="3801"/>
        <v>550</v>
      </c>
      <c r="Q5309" t="str">
        <f t="shared" si="3802"/>
        <v>Melvin Marxen</v>
      </c>
      <c r="R5309" t="str">
        <f t="shared" si="3803"/>
        <v>Central</v>
      </c>
    </row>
    <row r="5310" spans="1:18">
      <c r="A5310" t="s">
        <v>5474</v>
      </c>
      <c r="B5310" t="s">
        <v>28</v>
      </c>
      <c r="C5310" t="s">
        <v>57</v>
      </c>
      <c r="D5310" t="s">
        <v>221</v>
      </c>
      <c r="E5310" t="s">
        <v>50</v>
      </c>
      <c r="F5310" s="1">
        <v>43018</v>
      </c>
      <c r="G5310" s="1">
        <v>43025</v>
      </c>
      <c r="H5310">
        <v>3578</v>
      </c>
      <c r="I5310" t="str">
        <f>VLOOKUP(pipeline!D5310,account,2,FALSE)</f>
        <v>technolgy</v>
      </c>
      <c r="J5310">
        <f t="shared" ref="J5310:J5335" si="3804">VLOOKUP(D5310,account,3,FALSE)</f>
        <v>2000</v>
      </c>
      <c r="K5310">
        <f t="shared" ref="K5310:K5335" si="3805">VLOOKUP(D5310,account,4,FALSE)</f>
        <v>1223.72</v>
      </c>
      <c r="L5310">
        <f t="shared" ref="L5310:L5335" si="3806">VLOOKUP(D5310,account,5,FALSE)</f>
        <v>2497</v>
      </c>
      <c r="M5310" t="str">
        <f t="shared" ref="M5310:M5335" si="3807">VLOOKUP(D5310,account,6,FALSE)</f>
        <v>Norway</v>
      </c>
      <c r="N5310">
        <f t="shared" ref="N5310:N5335" si="3808">VLOOKUP(D5310,accounts,7,FALSE)</f>
        <v>0</v>
      </c>
      <c r="O5310" t="str">
        <f t="shared" ref="O5310:O5335" si="3809">VLOOKUP(C5310,products,2,FALSE)</f>
        <v>MG</v>
      </c>
      <c r="P5310">
        <f t="shared" si="3801"/>
        <v>3393</v>
      </c>
      <c r="Q5310" t="str">
        <f t="shared" si="3802"/>
        <v>Melvin Marxen</v>
      </c>
      <c r="R5310" t="str">
        <f t="shared" si="3803"/>
        <v>Central</v>
      </c>
    </row>
    <row r="5311" spans="1:18">
      <c r="A5311" t="s">
        <v>5475</v>
      </c>
      <c r="B5311" t="s">
        <v>22</v>
      </c>
      <c r="C5311" t="s">
        <v>55</v>
      </c>
      <c r="D5311" t="s">
        <v>129</v>
      </c>
      <c r="E5311" t="s">
        <v>50</v>
      </c>
      <c r="F5311" s="1">
        <v>43018</v>
      </c>
      <c r="G5311" s="1">
        <v>43098</v>
      </c>
      <c r="H5311">
        <v>523</v>
      </c>
      <c r="I5311" t="str">
        <f>VLOOKUP(pipeline!D5311,account,2,FALSE)</f>
        <v>marketing</v>
      </c>
      <c r="J5311">
        <f t="shared" si="3804"/>
        <v>1995</v>
      </c>
      <c r="K5311">
        <f t="shared" si="3805"/>
        <v>2173.98</v>
      </c>
      <c r="L5311">
        <f t="shared" si="3806"/>
        <v>2928</v>
      </c>
      <c r="M5311" t="str">
        <f t="shared" si="3807"/>
        <v>United States</v>
      </c>
      <c r="N5311" t="str">
        <f t="shared" si="3808"/>
        <v>Inity</v>
      </c>
      <c r="O5311" t="str">
        <f t="shared" si="3809"/>
        <v>GTX</v>
      </c>
      <c r="P5311">
        <f t="shared" si="3801"/>
        <v>550</v>
      </c>
      <c r="Q5311" t="str">
        <f t="shared" si="3802"/>
        <v>Dustin Brinkmann</v>
      </c>
      <c r="R5311" t="str">
        <f t="shared" si="3803"/>
        <v>Central</v>
      </c>
    </row>
    <row r="5312" spans="1:18">
      <c r="A5312" t="s">
        <v>5476</v>
      </c>
      <c r="B5312" t="s">
        <v>41</v>
      </c>
      <c r="C5312" t="s">
        <v>55</v>
      </c>
      <c r="D5312" t="s">
        <v>210</v>
      </c>
      <c r="E5312" t="s">
        <v>52</v>
      </c>
      <c r="F5312" s="1">
        <v>43018</v>
      </c>
      <c r="G5312" s="1">
        <v>43019</v>
      </c>
      <c r="H5312">
        <v>0</v>
      </c>
      <c r="I5312" t="str">
        <f>VLOOKUP(pipeline!D5312,account,2,FALSE)</f>
        <v>technolgy</v>
      </c>
      <c r="J5312">
        <f t="shared" si="3804"/>
        <v>1980</v>
      </c>
      <c r="K5312">
        <f t="shared" si="3805"/>
        <v>7708.38</v>
      </c>
      <c r="L5312">
        <f t="shared" si="3806"/>
        <v>13756</v>
      </c>
      <c r="M5312" t="str">
        <f t="shared" si="3807"/>
        <v>United States</v>
      </c>
      <c r="N5312">
        <f t="shared" si="3808"/>
        <v>0</v>
      </c>
      <c r="O5312" t="str">
        <f t="shared" si="3809"/>
        <v>GTX</v>
      </c>
      <c r="P5312">
        <f t="shared" ref="P5312:P5320" si="3810">VLOOKUP(C5312,products,3,FALSE)</f>
        <v>550</v>
      </c>
      <c r="Q5312" t="str">
        <f t="shared" ref="Q5312:Q5320" si="3811">VLOOKUP(B5312,sales,2,FALSE)</f>
        <v>Summer Sewald</v>
      </c>
      <c r="R5312" t="str">
        <f t="shared" ref="R5312:R5320" si="3812">VLOOKUP(B5312,sales,3,FALSE)</f>
        <v>West</v>
      </c>
    </row>
    <row r="5313" spans="1:18">
      <c r="A5313" t="s">
        <v>5477</v>
      </c>
      <c r="B5313" t="s">
        <v>41</v>
      </c>
      <c r="C5313" t="s">
        <v>55</v>
      </c>
      <c r="D5313" t="s">
        <v>316</v>
      </c>
      <c r="E5313" t="s">
        <v>50</v>
      </c>
      <c r="F5313" s="1">
        <v>43018</v>
      </c>
      <c r="G5313" s="1">
        <v>43092</v>
      </c>
      <c r="H5313">
        <v>551</v>
      </c>
      <c r="I5313" t="str">
        <f>VLOOKUP(pipeline!D5313,account,2,FALSE)</f>
        <v>retail</v>
      </c>
      <c r="J5313">
        <f t="shared" si="3804"/>
        <v>2009</v>
      </c>
      <c r="K5313">
        <f t="shared" si="3805"/>
        <v>497.11</v>
      </c>
      <c r="L5313">
        <f t="shared" si="3806"/>
        <v>1588</v>
      </c>
      <c r="M5313" t="str">
        <f t="shared" si="3807"/>
        <v>United States</v>
      </c>
      <c r="N5313">
        <f t="shared" si="3808"/>
        <v>0</v>
      </c>
      <c r="O5313" t="str">
        <f t="shared" si="3809"/>
        <v>GTX</v>
      </c>
      <c r="P5313">
        <f t="shared" si="3810"/>
        <v>550</v>
      </c>
      <c r="Q5313" t="str">
        <f t="shared" si="3811"/>
        <v>Summer Sewald</v>
      </c>
      <c r="R5313" t="str">
        <f t="shared" si="3812"/>
        <v>West</v>
      </c>
    </row>
    <row r="5314" spans="1:18">
      <c r="A5314" t="s">
        <v>5478</v>
      </c>
      <c r="B5314" t="s">
        <v>41</v>
      </c>
      <c r="C5314" t="s">
        <v>55</v>
      </c>
      <c r="D5314" t="s">
        <v>205</v>
      </c>
      <c r="E5314" t="s">
        <v>50</v>
      </c>
      <c r="F5314" s="1">
        <v>43018</v>
      </c>
      <c r="G5314" s="1">
        <v>43026</v>
      </c>
      <c r="H5314">
        <v>545</v>
      </c>
      <c r="I5314" t="str">
        <f>VLOOKUP(pipeline!D5314,account,2,FALSE)</f>
        <v>telecommunications</v>
      </c>
      <c r="J5314">
        <f t="shared" si="3804"/>
        <v>1995</v>
      </c>
      <c r="K5314">
        <f t="shared" si="3805"/>
        <v>1825.82</v>
      </c>
      <c r="L5314">
        <f t="shared" si="3806"/>
        <v>5595</v>
      </c>
      <c r="M5314" t="str">
        <f t="shared" si="3807"/>
        <v>United States</v>
      </c>
      <c r="N5314" t="str">
        <f t="shared" si="3808"/>
        <v>Sonron</v>
      </c>
      <c r="O5314" t="str">
        <f t="shared" si="3809"/>
        <v>GTX</v>
      </c>
      <c r="P5314">
        <f t="shared" si="3810"/>
        <v>550</v>
      </c>
      <c r="Q5314" t="str">
        <f t="shared" si="3811"/>
        <v>Summer Sewald</v>
      </c>
      <c r="R5314" t="str">
        <f t="shared" si="3812"/>
        <v>West</v>
      </c>
    </row>
    <row r="5315" spans="1:18">
      <c r="A5315" t="s">
        <v>5479</v>
      </c>
      <c r="B5315" t="s">
        <v>41</v>
      </c>
      <c r="C5315" t="s">
        <v>58</v>
      </c>
      <c r="D5315" t="s">
        <v>196</v>
      </c>
      <c r="E5315" t="s">
        <v>50</v>
      </c>
      <c r="F5315" s="1">
        <v>43018</v>
      </c>
      <c r="G5315" s="1">
        <v>43023</v>
      </c>
      <c r="H5315">
        <v>1134</v>
      </c>
      <c r="I5315" t="str">
        <f>VLOOKUP(pipeline!D5315,account,2,FALSE)</f>
        <v>employment</v>
      </c>
      <c r="J5315">
        <f t="shared" si="3804"/>
        <v>1983</v>
      </c>
      <c r="K5315">
        <f t="shared" si="3805"/>
        <v>2871.35</v>
      </c>
      <c r="L5315">
        <f t="shared" si="3806"/>
        <v>9561</v>
      </c>
      <c r="M5315" t="str">
        <f t="shared" si="3807"/>
        <v>United States</v>
      </c>
      <c r="N5315">
        <f t="shared" si="3808"/>
        <v>0</v>
      </c>
      <c r="O5315" t="str">
        <f t="shared" si="3809"/>
        <v>GTX</v>
      </c>
      <c r="P5315">
        <f t="shared" si="3810"/>
        <v>1096</v>
      </c>
      <c r="Q5315" t="str">
        <f t="shared" si="3811"/>
        <v>Summer Sewald</v>
      </c>
      <c r="R5315" t="str">
        <f t="shared" si="3812"/>
        <v>West</v>
      </c>
    </row>
    <row r="5316" spans="1:18">
      <c r="A5316" t="s">
        <v>5480</v>
      </c>
      <c r="B5316" t="s">
        <v>19</v>
      </c>
      <c r="C5316" t="s">
        <v>57</v>
      </c>
      <c r="D5316" t="s">
        <v>198</v>
      </c>
      <c r="E5316" t="s">
        <v>52</v>
      </c>
      <c r="F5316" s="1">
        <v>43019</v>
      </c>
      <c r="G5316" s="1">
        <v>43021</v>
      </c>
      <c r="H5316">
        <v>0</v>
      </c>
      <c r="I5316" t="str">
        <f>VLOOKUP(pipeline!D5316,account,2,FALSE)</f>
        <v>employment</v>
      </c>
      <c r="J5316">
        <f t="shared" si="3804"/>
        <v>1997</v>
      </c>
      <c r="K5316">
        <f t="shared" si="3805"/>
        <v>291.27</v>
      </c>
      <c r="L5316">
        <f t="shared" si="3806"/>
        <v>586</v>
      </c>
      <c r="M5316" t="str">
        <f t="shared" si="3807"/>
        <v>United States</v>
      </c>
      <c r="N5316">
        <f t="shared" si="3808"/>
        <v>0</v>
      </c>
      <c r="O5316" t="str">
        <f t="shared" si="3809"/>
        <v>MG</v>
      </c>
      <c r="P5316">
        <f t="shared" si="3810"/>
        <v>3393</v>
      </c>
      <c r="Q5316" t="str">
        <f t="shared" si="3811"/>
        <v>Dustin Brinkmann</v>
      </c>
      <c r="R5316" t="str">
        <f t="shared" si="3812"/>
        <v>Central</v>
      </c>
    </row>
    <row r="5317" spans="1:18">
      <c r="A5317" t="s">
        <v>5481</v>
      </c>
      <c r="B5317" t="s">
        <v>19</v>
      </c>
      <c r="C5317" t="s">
        <v>57</v>
      </c>
      <c r="D5317" t="s">
        <v>238</v>
      </c>
      <c r="E5317" t="s">
        <v>50</v>
      </c>
      <c r="F5317" s="1">
        <v>43019</v>
      </c>
      <c r="G5317" s="1">
        <v>43024</v>
      </c>
      <c r="H5317">
        <v>3434</v>
      </c>
      <c r="I5317" t="str">
        <f>VLOOKUP(pipeline!D5317,account,2,FALSE)</f>
        <v>marketing</v>
      </c>
      <c r="J5317">
        <f t="shared" si="3804"/>
        <v>2012</v>
      </c>
      <c r="K5317">
        <f t="shared" si="3805"/>
        <v>45.39</v>
      </c>
      <c r="L5317">
        <f t="shared" si="3806"/>
        <v>100</v>
      </c>
      <c r="M5317" t="str">
        <f t="shared" si="3807"/>
        <v>United States</v>
      </c>
      <c r="N5317" t="str">
        <f t="shared" si="3808"/>
        <v>Inity</v>
      </c>
      <c r="O5317" t="str">
        <f t="shared" si="3809"/>
        <v>MG</v>
      </c>
      <c r="P5317">
        <f t="shared" si="3810"/>
        <v>3393</v>
      </c>
      <c r="Q5317" t="str">
        <f t="shared" si="3811"/>
        <v>Dustin Brinkmann</v>
      </c>
      <c r="R5317" t="str">
        <f t="shared" si="3812"/>
        <v>Central</v>
      </c>
    </row>
    <row r="5318" spans="1:18">
      <c r="A5318" t="s">
        <v>5482</v>
      </c>
      <c r="B5318" t="s">
        <v>31</v>
      </c>
      <c r="C5318" t="s">
        <v>55</v>
      </c>
      <c r="D5318" t="s">
        <v>226</v>
      </c>
      <c r="E5318" t="s">
        <v>50</v>
      </c>
      <c r="F5318" s="1">
        <v>43019</v>
      </c>
      <c r="G5318" s="1">
        <v>43096</v>
      </c>
      <c r="H5318">
        <v>505</v>
      </c>
      <c r="I5318" t="str">
        <f>VLOOKUP(pipeline!D5318,account,2,FALSE)</f>
        <v>medical</v>
      </c>
      <c r="J5318">
        <f t="shared" si="3804"/>
        <v>2017</v>
      </c>
      <c r="K5318">
        <f t="shared" si="3805"/>
        <v>4.54</v>
      </c>
      <c r="L5318">
        <f t="shared" si="3806"/>
        <v>9</v>
      </c>
      <c r="M5318" t="str">
        <f t="shared" si="3807"/>
        <v>United States</v>
      </c>
      <c r="N5318">
        <f t="shared" si="3808"/>
        <v>0</v>
      </c>
      <c r="O5318" t="str">
        <f t="shared" si="3809"/>
        <v>GTX</v>
      </c>
      <c r="P5318">
        <f t="shared" si="3810"/>
        <v>550</v>
      </c>
      <c r="Q5318" t="str">
        <f t="shared" si="3811"/>
        <v>Rocco Neubert</v>
      </c>
      <c r="R5318" t="str">
        <f t="shared" si="3812"/>
        <v>East</v>
      </c>
    </row>
    <row r="5319" spans="1:18">
      <c r="A5319" t="s">
        <v>5483</v>
      </c>
      <c r="B5319" t="s">
        <v>31</v>
      </c>
      <c r="C5319" t="s">
        <v>58</v>
      </c>
      <c r="D5319" t="s">
        <v>121</v>
      </c>
      <c r="E5319" t="s">
        <v>50</v>
      </c>
      <c r="F5319" s="1">
        <v>43019</v>
      </c>
      <c r="G5319" s="1">
        <v>43029</v>
      </c>
      <c r="H5319">
        <v>1066</v>
      </c>
      <c r="I5319" t="str">
        <f>VLOOKUP(pipeline!D5319,account,2,FALSE)</f>
        <v>retail</v>
      </c>
      <c r="J5319">
        <f t="shared" si="3804"/>
        <v>1995</v>
      </c>
      <c r="K5319">
        <f t="shared" si="3805"/>
        <v>5158.71</v>
      </c>
      <c r="L5319">
        <f t="shared" si="3806"/>
        <v>17479</v>
      </c>
      <c r="M5319" t="str">
        <f t="shared" si="3807"/>
        <v>Japan</v>
      </c>
      <c r="N5319">
        <f t="shared" si="3808"/>
        <v>0</v>
      </c>
      <c r="O5319" t="str">
        <f t="shared" si="3809"/>
        <v>GTX</v>
      </c>
      <c r="P5319">
        <f t="shared" si="3810"/>
        <v>1096</v>
      </c>
      <c r="Q5319" t="str">
        <f t="shared" si="3811"/>
        <v>Rocco Neubert</v>
      </c>
      <c r="R5319" t="str">
        <f t="shared" si="3812"/>
        <v>East</v>
      </c>
    </row>
    <row r="5320" spans="1:18">
      <c r="A5320" t="s">
        <v>5484</v>
      </c>
      <c r="B5320" t="s">
        <v>32</v>
      </c>
      <c r="C5320" t="s">
        <v>55</v>
      </c>
      <c r="D5320" t="s">
        <v>294</v>
      </c>
      <c r="E5320" t="s">
        <v>50</v>
      </c>
      <c r="F5320" s="1">
        <v>43019</v>
      </c>
      <c r="G5320" s="1">
        <v>43051</v>
      </c>
      <c r="H5320">
        <v>580</v>
      </c>
      <c r="I5320" t="str">
        <f>VLOOKUP(pipeline!D5320,account,2,FALSE)</f>
        <v>retail</v>
      </c>
      <c r="J5320">
        <f t="shared" si="3804"/>
        <v>2010</v>
      </c>
      <c r="K5320">
        <f t="shared" si="3805"/>
        <v>71.12</v>
      </c>
      <c r="L5320">
        <f t="shared" si="3806"/>
        <v>144</v>
      </c>
      <c r="M5320" t="str">
        <f t="shared" si="3807"/>
        <v>United States</v>
      </c>
      <c r="N5320">
        <f t="shared" si="3808"/>
        <v>0</v>
      </c>
      <c r="O5320" t="str">
        <f t="shared" si="3809"/>
        <v>GTX</v>
      </c>
      <c r="P5320">
        <f t="shared" si="3810"/>
        <v>550</v>
      </c>
      <c r="Q5320" t="str">
        <f t="shared" si="3811"/>
        <v>Rocco Neubert</v>
      </c>
      <c r="R5320" t="str">
        <f t="shared" si="3812"/>
        <v>East</v>
      </c>
    </row>
    <row r="5321" spans="1:18">
      <c r="A5321" t="s">
        <v>5485</v>
      </c>
      <c r="B5321" t="s">
        <v>25</v>
      </c>
      <c r="C5321" t="s">
        <v>58</v>
      </c>
      <c r="D5321" t="s">
        <v>221</v>
      </c>
      <c r="E5321" t="s">
        <v>52</v>
      </c>
      <c r="F5321" s="1">
        <v>43019</v>
      </c>
      <c r="G5321" s="1">
        <v>43027</v>
      </c>
      <c r="H5321">
        <v>0</v>
      </c>
      <c r="I5321" t="str">
        <f>VLOOKUP(pipeline!D5321,account,2,FALSE)</f>
        <v>technolgy</v>
      </c>
      <c r="J5321">
        <f t="shared" si="3804"/>
        <v>2000</v>
      </c>
      <c r="K5321">
        <f t="shared" si="3805"/>
        <v>1223.72</v>
      </c>
      <c r="L5321">
        <f t="shared" si="3806"/>
        <v>2497</v>
      </c>
      <c r="M5321" t="str">
        <f t="shared" si="3807"/>
        <v>Norway</v>
      </c>
      <c r="N5321">
        <f t="shared" si="3808"/>
        <v>0</v>
      </c>
      <c r="O5321" t="str">
        <f t="shared" si="3809"/>
        <v>GTX</v>
      </c>
      <c r="P5321">
        <f>VLOOKUP(C5321,products,3,FALSE)</f>
        <v>1096</v>
      </c>
      <c r="Q5321" t="str">
        <f>VLOOKUP(B5321,sales,2,FALSE)</f>
        <v>Melvin Marxen</v>
      </c>
      <c r="R5321" t="str">
        <f>VLOOKUP(B5321,sales,3,FALSE)</f>
        <v>Central</v>
      </c>
    </row>
    <row r="5322" spans="1:18">
      <c r="A5322" t="s">
        <v>5486</v>
      </c>
      <c r="B5322" t="s">
        <v>25</v>
      </c>
      <c r="C5322" t="s">
        <v>59</v>
      </c>
      <c r="D5322" t="s">
        <v>155</v>
      </c>
      <c r="E5322" t="s">
        <v>52</v>
      </c>
      <c r="F5322" s="1">
        <v>43019</v>
      </c>
      <c r="G5322" s="1">
        <v>43021</v>
      </c>
      <c r="H5322">
        <v>0</v>
      </c>
      <c r="I5322" t="str">
        <f>VLOOKUP(pipeline!D5322,account,2,FALSE)</f>
        <v>technolgy</v>
      </c>
      <c r="J5322">
        <f t="shared" si="3804"/>
        <v>1983</v>
      </c>
      <c r="K5322">
        <f t="shared" si="3805"/>
        <v>1008.06</v>
      </c>
      <c r="L5322">
        <f t="shared" si="3806"/>
        <v>1238</v>
      </c>
      <c r="M5322" t="str">
        <f t="shared" si="3807"/>
        <v>United States</v>
      </c>
      <c r="N5322">
        <f t="shared" si="3808"/>
        <v>0</v>
      </c>
      <c r="O5322" t="str">
        <f t="shared" si="3809"/>
        <v>GTX</v>
      </c>
      <c r="P5322">
        <f>VLOOKUP(C5322,products,3,FALSE)</f>
        <v>5482</v>
      </c>
      <c r="Q5322" t="str">
        <f>VLOOKUP(B5322,sales,2,FALSE)</f>
        <v>Melvin Marxen</v>
      </c>
      <c r="R5322" t="str">
        <f>VLOOKUP(B5322,sales,3,FALSE)</f>
        <v>Central</v>
      </c>
    </row>
    <row r="5323" spans="1:18">
      <c r="A5323" t="s">
        <v>5487</v>
      </c>
      <c r="B5323" t="s">
        <v>25</v>
      </c>
      <c r="C5323" t="s">
        <v>59</v>
      </c>
      <c r="D5323" t="s">
        <v>108</v>
      </c>
      <c r="E5323" t="s">
        <v>50</v>
      </c>
      <c r="F5323" s="1">
        <v>43019</v>
      </c>
      <c r="G5323" s="1">
        <v>43042</v>
      </c>
      <c r="H5323">
        <v>6182</v>
      </c>
      <c r="I5323" t="str">
        <f>VLOOKUP(pipeline!D5323,account,2,FALSE)</f>
        <v>telecommunications</v>
      </c>
      <c r="J5323">
        <f t="shared" si="3804"/>
        <v>1988</v>
      </c>
      <c r="K5323">
        <f t="shared" si="3805"/>
        <v>5266.09</v>
      </c>
      <c r="L5323">
        <f t="shared" si="3806"/>
        <v>8595</v>
      </c>
      <c r="M5323" t="str">
        <f t="shared" si="3807"/>
        <v>United States</v>
      </c>
      <c r="N5323" t="str">
        <f t="shared" si="3808"/>
        <v>Sonron</v>
      </c>
      <c r="O5323" t="str">
        <f t="shared" si="3809"/>
        <v>GTX</v>
      </c>
      <c r="P5323">
        <f>VLOOKUP(C5323,products,3,FALSE)</f>
        <v>5482</v>
      </c>
      <c r="Q5323" t="str">
        <f>VLOOKUP(B5323,sales,2,FALSE)</f>
        <v>Melvin Marxen</v>
      </c>
      <c r="R5323" t="str">
        <f>VLOOKUP(B5323,sales,3,FALSE)</f>
        <v>Central</v>
      </c>
    </row>
    <row r="5324" spans="1:18">
      <c r="A5324" t="s">
        <v>5488</v>
      </c>
      <c r="B5324" t="s">
        <v>34</v>
      </c>
      <c r="C5324" t="s">
        <v>57</v>
      </c>
      <c r="D5324" t="s">
        <v>245</v>
      </c>
      <c r="E5324" t="s">
        <v>50</v>
      </c>
      <c r="F5324" s="1">
        <v>43019</v>
      </c>
      <c r="G5324" s="1">
        <v>43028</v>
      </c>
      <c r="H5324">
        <v>3024</v>
      </c>
      <c r="I5324" t="str">
        <f>VLOOKUP(pipeline!D5324,account,2,FALSE)</f>
        <v>retail</v>
      </c>
      <c r="J5324">
        <f t="shared" si="3804"/>
        <v>1990</v>
      </c>
      <c r="K5324">
        <f t="shared" si="3805"/>
        <v>2520.83</v>
      </c>
      <c r="L5324">
        <f t="shared" si="3806"/>
        <v>3502</v>
      </c>
      <c r="M5324" t="str">
        <f t="shared" si="3807"/>
        <v>United States</v>
      </c>
      <c r="N5324">
        <f t="shared" si="3808"/>
        <v>0</v>
      </c>
      <c r="O5324" t="str">
        <f t="shared" si="3809"/>
        <v>MG</v>
      </c>
      <c r="P5324">
        <f t="shared" ref="P5324:P5335" si="3813">VLOOKUP(C5324,products,3,FALSE)</f>
        <v>3393</v>
      </c>
      <c r="Q5324" t="str">
        <f t="shared" ref="Q5324:Q5335" si="3814">VLOOKUP(B5324,sales,2,FALSE)</f>
        <v>Rocco Neubert</v>
      </c>
      <c r="R5324" t="str">
        <f t="shared" ref="R5324:R5335" si="3815">VLOOKUP(B5324,sales,3,FALSE)</f>
        <v>East</v>
      </c>
    </row>
    <row r="5325" spans="1:18">
      <c r="A5325" t="s">
        <v>5489</v>
      </c>
      <c r="B5325" t="s">
        <v>8</v>
      </c>
      <c r="C5325" t="s">
        <v>56</v>
      </c>
      <c r="D5325" t="s">
        <v>121</v>
      </c>
      <c r="E5325" t="s">
        <v>52</v>
      </c>
      <c r="F5325" s="1">
        <v>43019</v>
      </c>
      <c r="G5325" s="1">
        <v>43020</v>
      </c>
      <c r="H5325">
        <v>0</v>
      </c>
      <c r="I5325" t="str">
        <f>VLOOKUP(pipeline!D5325,account,2,FALSE)</f>
        <v>retail</v>
      </c>
      <c r="J5325">
        <f t="shared" si="3804"/>
        <v>1995</v>
      </c>
      <c r="K5325">
        <f t="shared" si="3805"/>
        <v>5158.71</v>
      </c>
      <c r="L5325">
        <f t="shared" si="3806"/>
        <v>17479</v>
      </c>
      <c r="M5325" t="str">
        <f t="shared" si="3807"/>
        <v>Japan</v>
      </c>
      <c r="N5325">
        <f t="shared" si="3808"/>
        <v>0</v>
      </c>
      <c r="O5325" t="str">
        <f t="shared" si="3809"/>
        <v>MG</v>
      </c>
      <c r="P5325">
        <f t="shared" si="3813"/>
        <v>55</v>
      </c>
      <c r="Q5325" t="str">
        <f t="shared" si="3814"/>
        <v>Cara Losch</v>
      </c>
      <c r="R5325" t="str">
        <f t="shared" si="3815"/>
        <v>East</v>
      </c>
    </row>
    <row r="5326" spans="1:18">
      <c r="A5326" t="s">
        <v>5490</v>
      </c>
      <c r="B5326" t="s">
        <v>37</v>
      </c>
      <c r="C5326" t="s">
        <v>55</v>
      </c>
      <c r="D5326" t="s">
        <v>134</v>
      </c>
      <c r="E5326" t="s">
        <v>52</v>
      </c>
      <c r="F5326" s="1">
        <v>43019</v>
      </c>
      <c r="G5326" s="1">
        <v>43021</v>
      </c>
      <c r="H5326">
        <v>0</v>
      </c>
      <c r="I5326" t="str">
        <f>VLOOKUP(pipeline!D5326,account,2,FALSE)</f>
        <v>services</v>
      </c>
      <c r="J5326">
        <f t="shared" si="3804"/>
        <v>2003</v>
      </c>
      <c r="K5326">
        <f t="shared" si="3805"/>
        <v>692.19</v>
      </c>
      <c r="L5326">
        <f t="shared" si="3806"/>
        <v>1922</v>
      </c>
      <c r="M5326" t="str">
        <f t="shared" si="3807"/>
        <v>United States</v>
      </c>
      <c r="N5326">
        <f t="shared" si="3808"/>
        <v>0</v>
      </c>
      <c r="O5326" t="str">
        <f t="shared" si="3809"/>
        <v>GTX</v>
      </c>
      <c r="P5326">
        <f t="shared" si="3813"/>
        <v>550</v>
      </c>
      <c r="Q5326" t="str">
        <f t="shared" si="3814"/>
        <v>Summer Sewald</v>
      </c>
      <c r="R5326" t="str">
        <f t="shared" si="3815"/>
        <v>West</v>
      </c>
    </row>
    <row r="5327" spans="1:18">
      <c r="A5327" t="s">
        <v>5491</v>
      </c>
      <c r="B5327" t="s">
        <v>37</v>
      </c>
      <c r="C5327" t="s">
        <v>59</v>
      </c>
      <c r="D5327" t="s">
        <v>167</v>
      </c>
      <c r="E5327" t="s">
        <v>50</v>
      </c>
      <c r="F5327" s="1">
        <v>43019</v>
      </c>
      <c r="G5327" s="1">
        <v>43027</v>
      </c>
      <c r="H5327">
        <v>6751</v>
      </c>
      <c r="I5327" t="str">
        <f>VLOOKUP(pipeline!D5327,account,2,FALSE)</f>
        <v>marketing</v>
      </c>
      <c r="J5327">
        <f t="shared" si="3804"/>
        <v>2000</v>
      </c>
      <c r="K5327">
        <f t="shared" si="3805"/>
        <v>2952.73</v>
      </c>
      <c r="L5327">
        <f t="shared" si="3806"/>
        <v>5107</v>
      </c>
      <c r="M5327" t="str">
        <f t="shared" si="3807"/>
        <v>United States</v>
      </c>
      <c r="N5327">
        <f t="shared" si="3808"/>
        <v>0</v>
      </c>
      <c r="O5327" t="str">
        <f t="shared" si="3809"/>
        <v>GTX</v>
      </c>
      <c r="P5327">
        <f t="shared" si="3813"/>
        <v>5482</v>
      </c>
      <c r="Q5327" t="str">
        <f t="shared" si="3814"/>
        <v>Summer Sewald</v>
      </c>
      <c r="R5327" t="str">
        <f t="shared" si="3815"/>
        <v>West</v>
      </c>
    </row>
    <row r="5328" spans="1:18">
      <c r="A5328" t="s">
        <v>5492</v>
      </c>
      <c r="B5328" t="s">
        <v>37</v>
      </c>
      <c r="C5328" t="s">
        <v>56</v>
      </c>
      <c r="D5328" t="s">
        <v>167</v>
      </c>
      <c r="E5328" t="s">
        <v>50</v>
      </c>
      <c r="F5328" s="1">
        <v>43019</v>
      </c>
      <c r="G5328" s="1">
        <v>43026</v>
      </c>
      <c r="H5328">
        <v>54</v>
      </c>
      <c r="I5328" t="str">
        <f>VLOOKUP(pipeline!D5328,account,2,FALSE)</f>
        <v>marketing</v>
      </c>
      <c r="J5328">
        <f t="shared" si="3804"/>
        <v>2000</v>
      </c>
      <c r="K5328">
        <f t="shared" si="3805"/>
        <v>2952.73</v>
      </c>
      <c r="L5328">
        <f t="shared" si="3806"/>
        <v>5107</v>
      </c>
      <c r="M5328" t="str">
        <f t="shared" si="3807"/>
        <v>United States</v>
      </c>
      <c r="N5328">
        <f t="shared" si="3808"/>
        <v>0</v>
      </c>
      <c r="O5328" t="str">
        <f t="shared" si="3809"/>
        <v>MG</v>
      </c>
      <c r="P5328">
        <f t="shared" si="3813"/>
        <v>55</v>
      </c>
      <c r="Q5328" t="str">
        <f t="shared" si="3814"/>
        <v>Summer Sewald</v>
      </c>
      <c r="R5328" t="str">
        <f t="shared" si="3815"/>
        <v>West</v>
      </c>
    </row>
    <row r="5329" spans="1:18">
      <c r="A5329" t="s">
        <v>5493</v>
      </c>
      <c r="B5329" t="s">
        <v>27</v>
      </c>
      <c r="C5329" t="s">
        <v>55</v>
      </c>
      <c r="D5329" t="s">
        <v>143</v>
      </c>
      <c r="E5329" t="s">
        <v>50</v>
      </c>
      <c r="F5329" s="1">
        <v>43019</v>
      </c>
      <c r="G5329" s="1">
        <v>43094</v>
      </c>
      <c r="H5329">
        <v>592</v>
      </c>
      <c r="I5329" t="str">
        <f>VLOOKUP(pipeline!D5329,account,2,FALSE)</f>
        <v>finance</v>
      </c>
      <c r="J5329">
        <f t="shared" si="3804"/>
        <v>1987</v>
      </c>
      <c r="K5329">
        <f t="shared" si="3805"/>
        <v>1698.2</v>
      </c>
      <c r="L5329">
        <f t="shared" si="3806"/>
        <v>3798</v>
      </c>
      <c r="M5329" t="str">
        <f t="shared" si="3807"/>
        <v>United States</v>
      </c>
      <c r="N5329">
        <f t="shared" si="3808"/>
        <v>0</v>
      </c>
      <c r="O5329" t="str">
        <f t="shared" si="3809"/>
        <v>GTX</v>
      </c>
      <c r="P5329">
        <f t="shared" si="3813"/>
        <v>550</v>
      </c>
      <c r="Q5329" t="str">
        <f t="shared" si="3814"/>
        <v>Melvin Marxen</v>
      </c>
      <c r="R5329" t="str">
        <f t="shared" si="3815"/>
        <v>Central</v>
      </c>
    </row>
    <row r="5330" spans="1:18">
      <c r="A5330" t="s">
        <v>5494</v>
      </c>
      <c r="B5330" t="s">
        <v>27</v>
      </c>
      <c r="C5330" t="s">
        <v>58</v>
      </c>
      <c r="D5330" t="s">
        <v>82</v>
      </c>
      <c r="E5330" t="s">
        <v>50</v>
      </c>
      <c r="F5330" s="1">
        <v>43019</v>
      </c>
      <c r="G5330" s="1">
        <v>43030</v>
      </c>
      <c r="H5330">
        <v>969</v>
      </c>
      <c r="I5330" t="str">
        <f>VLOOKUP(pipeline!D5330,account,2,FALSE)</f>
        <v>retail</v>
      </c>
      <c r="J5330">
        <f t="shared" si="3804"/>
        <v>2001</v>
      </c>
      <c r="K5330">
        <f t="shared" si="3805"/>
        <v>718.62</v>
      </c>
      <c r="L5330">
        <f t="shared" si="3806"/>
        <v>2448</v>
      </c>
      <c r="M5330" t="str">
        <f t="shared" si="3807"/>
        <v>United States</v>
      </c>
      <c r="N5330">
        <f t="shared" si="3808"/>
        <v>0</v>
      </c>
      <c r="O5330" t="str">
        <f t="shared" si="3809"/>
        <v>GTX</v>
      </c>
      <c r="P5330">
        <f t="shared" si="3813"/>
        <v>1096</v>
      </c>
      <c r="Q5330" t="str">
        <f t="shared" si="3814"/>
        <v>Melvin Marxen</v>
      </c>
      <c r="R5330" t="str">
        <f t="shared" si="3815"/>
        <v>Central</v>
      </c>
    </row>
    <row r="5331" spans="1:18">
      <c r="A5331" t="s">
        <v>5495</v>
      </c>
      <c r="B5331" t="s">
        <v>38</v>
      </c>
      <c r="C5331" t="s">
        <v>56</v>
      </c>
      <c r="D5331" t="s">
        <v>303</v>
      </c>
      <c r="E5331" t="s">
        <v>50</v>
      </c>
      <c r="F5331" s="1">
        <v>43019</v>
      </c>
      <c r="G5331" s="1">
        <v>43020</v>
      </c>
      <c r="H5331">
        <v>48</v>
      </c>
      <c r="I5331" t="str">
        <f>VLOOKUP(pipeline!D5331,account,2,FALSE)</f>
        <v>software</v>
      </c>
      <c r="J5331">
        <f t="shared" si="3804"/>
        <v>2013</v>
      </c>
      <c r="K5331">
        <f t="shared" si="3805"/>
        <v>98.79</v>
      </c>
      <c r="L5331">
        <f t="shared" si="3806"/>
        <v>96</v>
      </c>
      <c r="M5331" t="str">
        <f t="shared" si="3807"/>
        <v>United States</v>
      </c>
      <c r="N5331" t="str">
        <f t="shared" si="3808"/>
        <v>Bubba Gump</v>
      </c>
      <c r="O5331" t="str">
        <f t="shared" si="3809"/>
        <v>MG</v>
      </c>
      <c r="P5331">
        <f t="shared" si="3813"/>
        <v>55</v>
      </c>
      <c r="Q5331" t="str">
        <f t="shared" si="3814"/>
        <v>Summer Sewald</v>
      </c>
      <c r="R5331" t="str">
        <f t="shared" si="3815"/>
        <v>West</v>
      </c>
    </row>
    <row r="5332" spans="1:18">
      <c r="A5332" t="s">
        <v>5496</v>
      </c>
      <c r="B5332" t="s">
        <v>39</v>
      </c>
      <c r="C5332" t="s">
        <v>55</v>
      </c>
      <c r="D5332" t="s">
        <v>210</v>
      </c>
      <c r="E5332" t="s">
        <v>52</v>
      </c>
      <c r="F5332" s="1">
        <v>43019</v>
      </c>
      <c r="G5332" s="1">
        <v>43021</v>
      </c>
      <c r="H5332">
        <v>0</v>
      </c>
      <c r="I5332" t="str">
        <f>VLOOKUP(pipeline!D5332,account,2,FALSE)</f>
        <v>technolgy</v>
      </c>
      <c r="J5332">
        <f t="shared" si="3804"/>
        <v>1980</v>
      </c>
      <c r="K5332">
        <f t="shared" si="3805"/>
        <v>7708.38</v>
      </c>
      <c r="L5332">
        <f t="shared" si="3806"/>
        <v>13756</v>
      </c>
      <c r="M5332" t="str">
        <f t="shared" si="3807"/>
        <v>United States</v>
      </c>
      <c r="N5332">
        <f t="shared" si="3808"/>
        <v>0</v>
      </c>
      <c r="O5332" t="str">
        <f t="shared" si="3809"/>
        <v>GTX</v>
      </c>
      <c r="P5332">
        <f t="shared" si="3813"/>
        <v>550</v>
      </c>
      <c r="Q5332" t="str">
        <f t="shared" si="3814"/>
        <v>Summer Sewald</v>
      </c>
      <c r="R5332" t="str">
        <f t="shared" si="3815"/>
        <v>West</v>
      </c>
    </row>
    <row r="5333" spans="1:18">
      <c r="A5333" t="s">
        <v>5497</v>
      </c>
      <c r="B5333" t="s">
        <v>39</v>
      </c>
      <c r="C5333" t="s">
        <v>58</v>
      </c>
      <c r="D5333" t="s">
        <v>282</v>
      </c>
      <c r="E5333" t="s">
        <v>52</v>
      </c>
      <c r="F5333" s="1">
        <v>43019</v>
      </c>
      <c r="G5333" s="1">
        <v>43092</v>
      </c>
      <c r="H5333">
        <v>0</v>
      </c>
      <c r="I5333" t="str">
        <f>VLOOKUP(pipeline!D5333,account,2,FALSE)</f>
        <v>medical</v>
      </c>
      <c r="J5333">
        <f t="shared" si="3804"/>
        <v>1985</v>
      </c>
      <c r="K5333">
        <f t="shared" si="3805"/>
        <v>2741.37</v>
      </c>
      <c r="L5333">
        <f t="shared" si="3806"/>
        <v>9226</v>
      </c>
      <c r="M5333" t="str">
        <f t="shared" si="3807"/>
        <v>United States</v>
      </c>
      <c r="N5333">
        <f t="shared" si="3808"/>
        <v>0</v>
      </c>
      <c r="O5333" t="str">
        <f t="shared" si="3809"/>
        <v>GTX</v>
      </c>
      <c r="P5333">
        <f t="shared" si="3813"/>
        <v>1096</v>
      </c>
      <c r="Q5333" t="str">
        <f t="shared" si="3814"/>
        <v>Summer Sewald</v>
      </c>
      <c r="R5333" t="str">
        <f t="shared" si="3815"/>
        <v>West</v>
      </c>
    </row>
    <row r="5334" spans="1:18">
      <c r="A5334" t="s">
        <v>5498</v>
      </c>
      <c r="B5334" t="s">
        <v>39</v>
      </c>
      <c r="C5334" t="s">
        <v>59</v>
      </c>
      <c r="D5334" t="s">
        <v>87</v>
      </c>
      <c r="E5334" t="s">
        <v>50</v>
      </c>
      <c r="F5334" s="1">
        <v>43019</v>
      </c>
      <c r="G5334" s="1">
        <v>43029</v>
      </c>
      <c r="H5334">
        <v>6555</v>
      </c>
      <c r="I5334" t="str">
        <f>VLOOKUP(pipeline!D5334,account,2,FALSE)</f>
        <v>services</v>
      </c>
      <c r="J5334">
        <f t="shared" si="3804"/>
        <v>1982</v>
      </c>
      <c r="K5334">
        <f t="shared" si="3805"/>
        <v>792.46</v>
      </c>
      <c r="L5334">
        <f t="shared" si="3806"/>
        <v>1299</v>
      </c>
      <c r="M5334" t="str">
        <f t="shared" si="3807"/>
        <v>United States</v>
      </c>
      <c r="N5334">
        <f t="shared" si="3808"/>
        <v>0</v>
      </c>
      <c r="O5334" t="str">
        <f t="shared" si="3809"/>
        <v>GTX</v>
      </c>
      <c r="P5334">
        <f t="shared" si="3813"/>
        <v>5482</v>
      </c>
      <c r="Q5334" t="str">
        <f t="shared" si="3814"/>
        <v>Summer Sewald</v>
      </c>
      <c r="R5334" t="str">
        <f t="shared" si="3815"/>
        <v>West</v>
      </c>
    </row>
    <row r="5335" spans="1:18">
      <c r="A5335" t="s">
        <v>5499</v>
      </c>
      <c r="B5335" t="s">
        <v>21</v>
      </c>
      <c r="C5335" t="s">
        <v>57</v>
      </c>
      <c r="D5335" t="s">
        <v>108</v>
      </c>
      <c r="E5335" t="s">
        <v>52</v>
      </c>
      <c r="F5335" s="1">
        <v>43019</v>
      </c>
      <c r="G5335" s="1">
        <v>43027</v>
      </c>
      <c r="H5335">
        <v>0</v>
      </c>
      <c r="I5335" t="str">
        <f>VLOOKUP(pipeline!D5335,account,2,FALSE)</f>
        <v>telecommunications</v>
      </c>
      <c r="J5335">
        <f t="shared" si="3804"/>
        <v>1988</v>
      </c>
      <c r="K5335">
        <f t="shared" si="3805"/>
        <v>5266.09</v>
      </c>
      <c r="L5335">
        <f t="shared" si="3806"/>
        <v>8595</v>
      </c>
      <c r="M5335" t="str">
        <f t="shared" si="3807"/>
        <v>United States</v>
      </c>
      <c r="N5335" t="str">
        <f t="shared" si="3808"/>
        <v>Sonron</v>
      </c>
      <c r="O5335" t="str">
        <f t="shared" si="3809"/>
        <v>MG</v>
      </c>
      <c r="P5335">
        <f t="shared" si="3813"/>
        <v>3393</v>
      </c>
      <c r="Q5335" t="str">
        <f t="shared" si="3814"/>
        <v>Dustin Brinkmann</v>
      </c>
      <c r="R5335" t="str">
        <f t="shared" si="3815"/>
        <v>Central</v>
      </c>
    </row>
    <row r="5336" spans="1:18">
      <c r="A5336" t="s">
        <v>5500</v>
      </c>
      <c r="B5336" t="s">
        <v>28</v>
      </c>
      <c r="C5336" t="s">
        <v>59</v>
      </c>
      <c r="D5336" t="s">
        <v>97</v>
      </c>
      <c r="E5336" t="s">
        <v>50</v>
      </c>
      <c r="F5336" s="1">
        <v>43019</v>
      </c>
      <c r="G5336" s="1">
        <v>43084</v>
      </c>
      <c r="H5336">
        <v>5271</v>
      </c>
      <c r="I5336" t="str">
        <f>VLOOKUP(pipeline!D5336,account,2,FALSE)</f>
        <v>medical</v>
      </c>
      <c r="J5336">
        <f t="shared" ref="J5336:J5344" si="3816">VLOOKUP(D5336,account,3,FALSE)</f>
        <v>2012</v>
      </c>
      <c r="K5336">
        <f t="shared" ref="K5336:K5344" si="3817">VLOOKUP(D5336,account,4,FALSE)</f>
        <v>587.34</v>
      </c>
      <c r="L5336">
        <f t="shared" ref="L5336:L5344" si="3818">VLOOKUP(D5336,account,5,FALSE)</f>
        <v>1356</v>
      </c>
      <c r="M5336" t="str">
        <f t="shared" ref="M5336:M5344" si="3819">VLOOKUP(D5336,account,6,FALSE)</f>
        <v>Philipines</v>
      </c>
      <c r="N5336">
        <f t="shared" ref="N5336:N5344" si="3820">VLOOKUP(D5336,accounts,7,FALSE)</f>
        <v>0</v>
      </c>
      <c r="O5336" t="str">
        <f t="shared" ref="O5336:O5344" si="3821">VLOOKUP(C5336,products,2,FALSE)</f>
        <v>GTX</v>
      </c>
      <c r="P5336">
        <f t="shared" ref="P5336:P5343" si="3822">VLOOKUP(C5336,products,3,FALSE)</f>
        <v>5482</v>
      </c>
      <c r="Q5336" t="str">
        <f t="shared" ref="Q5336:Q5343" si="3823">VLOOKUP(B5336,sales,2,FALSE)</f>
        <v>Melvin Marxen</v>
      </c>
      <c r="R5336" t="str">
        <f t="shared" ref="R5336:R5343" si="3824">VLOOKUP(B5336,sales,3,FALSE)</f>
        <v>Central</v>
      </c>
    </row>
    <row r="5337" spans="1:18">
      <c r="A5337" t="s">
        <v>5501</v>
      </c>
      <c r="B5337" t="s">
        <v>16</v>
      </c>
      <c r="C5337" t="s">
        <v>57</v>
      </c>
      <c r="D5337" t="s">
        <v>119</v>
      </c>
      <c r="E5337" t="s">
        <v>53</v>
      </c>
      <c r="F5337" s="1">
        <v>43019</v>
      </c>
      <c r="I5337" t="str">
        <f>VLOOKUP(pipeline!D5337,account,2,FALSE)</f>
        <v>entertainment</v>
      </c>
      <c r="J5337">
        <f t="shared" si="3816"/>
        <v>1992</v>
      </c>
      <c r="K5337">
        <f t="shared" si="3817"/>
        <v>324.19</v>
      </c>
      <c r="L5337">
        <f t="shared" si="3818"/>
        <v>978</v>
      </c>
      <c r="M5337" t="str">
        <f t="shared" si="3819"/>
        <v>United States</v>
      </c>
      <c r="N5337">
        <f t="shared" si="3820"/>
        <v>0</v>
      </c>
      <c r="O5337" t="str">
        <f t="shared" si="3821"/>
        <v>MG</v>
      </c>
      <c r="P5337">
        <f t="shared" si="3822"/>
        <v>3393</v>
      </c>
      <c r="Q5337" t="str">
        <f t="shared" si="3823"/>
        <v>Celia Rouche</v>
      </c>
      <c r="R5337" t="str">
        <f t="shared" si="3824"/>
        <v>West</v>
      </c>
    </row>
    <row r="5338" spans="1:18">
      <c r="A5338" t="s">
        <v>5502</v>
      </c>
      <c r="B5338" t="s">
        <v>9</v>
      </c>
      <c r="C5338" t="s">
        <v>56</v>
      </c>
      <c r="D5338" t="s">
        <v>174</v>
      </c>
      <c r="E5338" t="s">
        <v>52</v>
      </c>
      <c r="F5338" s="1">
        <v>43019</v>
      </c>
      <c r="G5338" s="1">
        <v>43061</v>
      </c>
      <c r="H5338">
        <v>0</v>
      </c>
      <c r="I5338" t="str">
        <f>VLOOKUP(pipeline!D5338,account,2,FALSE)</f>
        <v>software</v>
      </c>
      <c r="J5338">
        <f t="shared" si="3816"/>
        <v>1982</v>
      </c>
      <c r="K5338">
        <f t="shared" si="3817"/>
        <v>11698.03</v>
      </c>
      <c r="L5338">
        <f t="shared" si="3818"/>
        <v>34288</v>
      </c>
      <c r="M5338" t="str">
        <f t="shared" si="3819"/>
        <v>United States</v>
      </c>
      <c r="N5338">
        <f t="shared" si="3820"/>
        <v>0</v>
      </c>
      <c r="O5338" t="str">
        <f t="shared" si="3821"/>
        <v>MG</v>
      </c>
      <c r="P5338">
        <f t="shared" si="3822"/>
        <v>55</v>
      </c>
      <c r="Q5338" t="str">
        <f t="shared" si="3823"/>
        <v>Cara Losch</v>
      </c>
      <c r="R5338" t="str">
        <f t="shared" si="3824"/>
        <v>East</v>
      </c>
    </row>
    <row r="5339" spans="1:18">
      <c r="A5339" t="s">
        <v>5503</v>
      </c>
      <c r="B5339" t="s">
        <v>9</v>
      </c>
      <c r="C5339" t="s">
        <v>55</v>
      </c>
      <c r="D5339" t="s">
        <v>277</v>
      </c>
      <c r="E5339" t="s">
        <v>50</v>
      </c>
      <c r="F5339" s="1">
        <v>43019</v>
      </c>
      <c r="G5339" s="1">
        <v>43079</v>
      </c>
      <c r="H5339">
        <v>472</v>
      </c>
      <c r="I5339" t="str">
        <f>VLOOKUP(pipeline!D5339,account,2,FALSE)</f>
        <v>retail</v>
      </c>
      <c r="J5339">
        <f t="shared" si="3816"/>
        <v>2005</v>
      </c>
      <c r="K5339">
        <f t="shared" si="3817"/>
        <v>2261.05</v>
      </c>
      <c r="L5339">
        <f t="shared" si="3818"/>
        <v>3851</v>
      </c>
      <c r="M5339" t="str">
        <f t="shared" si="3819"/>
        <v>United States</v>
      </c>
      <c r="N5339">
        <f t="shared" si="3820"/>
        <v>0</v>
      </c>
      <c r="O5339" t="str">
        <f t="shared" si="3821"/>
        <v>GTX</v>
      </c>
      <c r="P5339">
        <f t="shared" si="3822"/>
        <v>550</v>
      </c>
      <c r="Q5339" t="str">
        <f t="shared" si="3823"/>
        <v>Cara Losch</v>
      </c>
      <c r="R5339" t="str">
        <f t="shared" si="3824"/>
        <v>East</v>
      </c>
    </row>
    <row r="5340" spans="1:18">
      <c r="A5340" t="s">
        <v>5504</v>
      </c>
      <c r="B5340" t="s">
        <v>23</v>
      </c>
      <c r="C5340" t="s">
        <v>59</v>
      </c>
      <c r="D5340" t="s">
        <v>82</v>
      </c>
      <c r="E5340" t="s">
        <v>50</v>
      </c>
      <c r="F5340" s="1">
        <v>43019</v>
      </c>
      <c r="G5340" s="1">
        <v>43068</v>
      </c>
      <c r="H5340">
        <v>5211</v>
      </c>
      <c r="I5340" t="str">
        <f>VLOOKUP(pipeline!D5340,account,2,FALSE)</f>
        <v>retail</v>
      </c>
      <c r="J5340">
        <f t="shared" si="3816"/>
        <v>2001</v>
      </c>
      <c r="K5340">
        <f t="shared" si="3817"/>
        <v>718.62</v>
      </c>
      <c r="L5340">
        <f t="shared" si="3818"/>
        <v>2448</v>
      </c>
      <c r="M5340" t="str">
        <f t="shared" si="3819"/>
        <v>United States</v>
      </c>
      <c r="N5340">
        <f t="shared" si="3820"/>
        <v>0</v>
      </c>
      <c r="O5340" t="str">
        <f t="shared" si="3821"/>
        <v>GTX</v>
      </c>
      <c r="P5340">
        <f t="shared" si="3822"/>
        <v>5482</v>
      </c>
      <c r="Q5340" t="str">
        <f t="shared" si="3823"/>
        <v>Dustin Brinkmann</v>
      </c>
      <c r="R5340" t="str">
        <f t="shared" si="3824"/>
        <v>Central</v>
      </c>
    </row>
    <row r="5341" spans="1:18">
      <c r="A5341" t="s">
        <v>5505</v>
      </c>
      <c r="B5341" t="s">
        <v>17</v>
      </c>
      <c r="C5341" t="s">
        <v>55</v>
      </c>
      <c r="D5341" t="s">
        <v>196</v>
      </c>
      <c r="E5341" t="s">
        <v>50</v>
      </c>
      <c r="F5341" s="1">
        <v>43019</v>
      </c>
      <c r="G5341" s="1">
        <v>43080</v>
      </c>
      <c r="H5341">
        <v>430</v>
      </c>
      <c r="I5341" t="str">
        <f>VLOOKUP(pipeline!D5341,account,2,FALSE)</f>
        <v>employment</v>
      </c>
      <c r="J5341">
        <f t="shared" si="3816"/>
        <v>1983</v>
      </c>
      <c r="K5341">
        <f t="shared" si="3817"/>
        <v>2871.35</v>
      </c>
      <c r="L5341">
        <f t="shared" si="3818"/>
        <v>9561</v>
      </c>
      <c r="M5341" t="str">
        <f t="shared" si="3819"/>
        <v>United States</v>
      </c>
      <c r="N5341">
        <f t="shared" si="3820"/>
        <v>0</v>
      </c>
      <c r="O5341" t="str">
        <f t="shared" si="3821"/>
        <v>GTX</v>
      </c>
      <c r="P5341">
        <f t="shared" si="3822"/>
        <v>550</v>
      </c>
      <c r="Q5341" t="str">
        <f t="shared" si="3823"/>
        <v>Celia Rouche</v>
      </c>
      <c r="R5341" t="str">
        <f t="shared" si="3824"/>
        <v>West</v>
      </c>
    </row>
    <row r="5342" spans="1:18">
      <c r="A5342" t="s">
        <v>5506</v>
      </c>
      <c r="B5342" t="s">
        <v>41</v>
      </c>
      <c r="C5342" t="s">
        <v>55</v>
      </c>
      <c r="D5342" t="s">
        <v>164</v>
      </c>
      <c r="E5342" t="s">
        <v>53</v>
      </c>
      <c r="F5342" s="1">
        <v>43019</v>
      </c>
      <c r="I5342" t="str">
        <f>VLOOKUP(pipeline!D5342,account,2,FALSE)</f>
        <v>medical</v>
      </c>
      <c r="J5342">
        <f t="shared" si="3816"/>
        <v>1994</v>
      </c>
      <c r="K5342">
        <f t="shared" si="3817"/>
        <v>2818.38</v>
      </c>
      <c r="L5342">
        <f t="shared" si="3818"/>
        <v>6290</v>
      </c>
      <c r="M5342" t="str">
        <f t="shared" si="3819"/>
        <v>United States</v>
      </c>
      <c r="N5342">
        <f t="shared" si="3820"/>
        <v>0</v>
      </c>
      <c r="O5342" t="str">
        <f t="shared" si="3821"/>
        <v>GTX</v>
      </c>
      <c r="P5342">
        <f t="shared" si="3822"/>
        <v>550</v>
      </c>
      <c r="Q5342" t="str">
        <f t="shared" si="3823"/>
        <v>Summer Sewald</v>
      </c>
      <c r="R5342" t="str">
        <f t="shared" si="3824"/>
        <v>West</v>
      </c>
    </row>
    <row r="5343" spans="1:18">
      <c r="A5343" t="s">
        <v>5507</v>
      </c>
      <c r="B5343" t="s">
        <v>41</v>
      </c>
      <c r="C5343" t="s">
        <v>55</v>
      </c>
      <c r="D5343" t="s">
        <v>112</v>
      </c>
      <c r="E5343" t="s">
        <v>52</v>
      </c>
      <c r="F5343" s="1">
        <v>43019</v>
      </c>
      <c r="G5343" s="1">
        <v>43028</v>
      </c>
      <c r="H5343">
        <v>0</v>
      </c>
      <c r="I5343" t="str">
        <f>VLOOKUP(pipeline!D5343,account,2,FALSE)</f>
        <v>retail</v>
      </c>
      <c r="J5343">
        <f t="shared" si="3816"/>
        <v>1990</v>
      </c>
      <c r="K5343">
        <f t="shared" si="3817"/>
        <v>4968.91</v>
      </c>
      <c r="L5343">
        <f t="shared" si="3818"/>
        <v>7523</v>
      </c>
      <c r="M5343" t="str">
        <f t="shared" si="3819"/>
        <v>United States</v>
      </c>
      <c r="N5343">
        <f t="shared" si="3820"/>
        <v>0</v>
      </c>
      <c r="O5343" t="str">
        <f t="shared" si="3821"/>
        <v>GTX</v>
      </c>
      <c r="P5343">
        <f t="shared" si="3822"/>
        <v>550</v>
      </c>
      <c r="Q5343" t="str">
        <f t="shared" si="3823"/>
        <v>Summer Sewald</v>
      </c>
      <c r="R5343" t="str">
        <f t="shared" si="3824"/>
        <v>West</v>
      </c>
    </row>
    <row r="5344" spans="1:18">
      <c r="A5344" t="s">
        <v>5508</v>
      </c>
      <c r="B5344" t="s">
        <v>31</v>
      </c>
      <c r="C5344" t="s">
        <v>58</v>
      </c>
      <c r="D5344" t="s">
        <v>200</v>
      </c>
      <c r="E5344" t="s">
        <v>52</v>
      </c>
      <c r="F5344" s="1">
        <v>43020</v>
      </c>
      <c r="G5344" s="1">
        <v>43027</v>
      </c>
      <c r="H5344">
        <v>0</v>
      </c>
      <c r="I5344" t="str">
        <f>VLOOKUP(pipeline!D5344,account,2,FALSE)</f>
        <v>finance</v>
      </c>
      <c r="J5344">
        <f t="shared" si="3816"/>
        <v>1998</v>
      </c>
      <c r="K5344">
        <f t="shared" si="3817"/>
        <v>2022.14</v>
      </c>
      <c r="L5344">
        <f t="shared" si="3818"/>
        <v>5113</v>
      </c>
      <c r="M5344" t="str">
        <f t="shared" si="3819"/>
        <v>United States</v>
      </c>
      <c r="N5344">
        <f t="shared" si="3820"/>
        <v>0</v>
      </c>
      <c r="O5344" t="str">
        <f t="shared" si="3821"/>
        <v>GTX</v>
      </c>
      <c r="P5344">
        <f>VLOOKUP(C5344,products,3,FALSE)</f>
        <v>1096</v>
      </c>
      <c r="Q5344" t="str">
        <f>VLOOKUP(B5344,sales,2,FALSE)</f>
        <v>Rocco Neubert</v>
      </c>
      <c r="R5344" t="str">
        <f>VLOOKUP(B5344,sales,3,FALSE)</f>
        <v>East</v>
      </c>
    </row>
    <row r="5345" spans="1:18">
      <c r="A5345" t="s">
        <v>5509</v>
      </c>
      <c r="B5345" t="s">
        <v>25</v>
      </c>
      <c r="C5345" t="s">
        <v>56</v>
      </c>
      <c r="D5345" t="s">
        <v>95</v>
      </c>
      <c r="E5345" t="s">
        <v>52</v>
      </c>
      <c r="F5345" s="1">
        <v>43020</v>
      </c>
      <c r="G5345" s="1">
        <v>43025</v>
      </c>
      <c r="H5345">
        <v>0</v>
      </c>
      <c r="I5345" t="str">
        <f>VLOOKUP(pipeline!D5345,account,2,FALSE)</f>
        <v>medical</v>
      </c>
      <c r="J5345">
        <f t="shared" ref="J5345:J5371" si="3825">VLOOKUP(D5345,account,3,FALSE)</f>
        <v>1984</v>
      </c>
      <c r="K5345">
        <f t="shared" ref="K5345:K5371" si="3826">VLOOKUP(D5345,account,4,FALSE)</f>
        <v>441.08</v>
      </c>
      <c r="L5345">
        <f t="shared" ref="L5345:L5371" si="3827">VLOOKUP(D5345,account,5,FALSE)</f>
        <v>1210</v>
      </c>
      <c r="M5345" t="str">
        <f t="shared" ref="M5345:M5371" si="3828">VLOOKUP(D5345,account,6,FALSE)</f>
        <v>United States</v>
      </c>
      <c r="N5345">
        <f t="shared" ref="N5345:N5371" si="3829">VLOOKUP(D5345,accounts,7,FALSE)</f>
        <v>0</v>
      </c>
      <c r="O5345" t="str">
        <f t="shared" ref="O5345:O5371" si="3830">VLOOKUP(C5345,products,2,FALSE)</f>
        <v>MG</v>
      </c>
      <c r="P5345">
        <f>VLOOKUP(C5345,products,3,FALSE)</f>
        <v>55</v>
      </c>
      <c r="Q5345" t="str">
        <f>VLOOKUP(B5345,sales,2,FALSE)</f>
        <v>Melvin Marxen</v>
      </c>
      <c r="R5345" t="str">
        <f>VLOOKUP(B5345,sales,3,FALSE)</f>
        <v>Central</v>
      </c>
    </row>
    <row r="5346" spans="1:18">
      <c r="A5346" t="s">
        <v>5510</v>
      </c>
      <c r="B5346" t="s">
        <v>27</v>
      </c>
      <c r="C5346" t="s">
        <v>57</v>
      </c>
      <c r="D5346" t="s">
        <v>89</v>
      </c>
      <c r="E5346" t="s">
        <v>52</v>
      </c>
      <c r="F5346" s="1">
        <v>43020</v>
      </c>
      <c r="G5346" s="1">
        <v>43021</v>
      </c>
      <c r="H5346">
        <v>0</v>
      </c>
      <c r="I5346" t="str">
        <f>VLOOKUP(pipeline!D5346,account,2,FALSE)</f>
        <v>medical</v>
      </c>
      <c r="J5346">
        <f t="shared" si="3825"/>
        <v>1992</v>
      </c>
      <c r="K5346">
        <f t="shared" si="3826"/>
        <v>3922.42</v>
      </c>
      <c r="L5346">
        <f t="shared" si="3827"/>
        <v>6837</v>
      </c>
      <c r="M5346" t="str">
        <f t="shared" si="3828"/>
        <v>United States</v>
      </c>
      <c r="N5346">
        <f t="shared" si="3829"/>
        <v>0</v>
      </c>
      <c r="O5346" t="str">
        <f t="shared" si="3830"/>
        <v>MG</v>
      </c>
      <c r="P5346">
        <f>VLOOKUP(C5346,products,3,FALSE)</f>
        <v>3393</v>
      </c>
      <c r="Q5346" t="str">
        <f>VLOOKUP(B5346,sales,2,FALSE)</f>
        <v>Melvin Marxen</v>
      </c>
      <c r="R5346" t="str">
        <f>VLOOKUP(B5346,sales,3,FALSE)</f>
        <v>Central</v>
      </c>
    </row>
    <row r="5347" spans="1:18">
      <c r="A5347" t="s">
        <v>5511</v>
      </c>
      <c r="B5347" t="s">
        <v>27</v>
      </c>
      <c r="C5347" t="s">
        <v>55</v>
      </c>
      <c r="D5347" t="s">
        <v>238</v>
      </c>
      <c r="E5347" t="s">
        <v>50</v>
      </c>
      <c r="F5347" s="1">
        <v>43020</v>
      </c>
      <c r="G5347" s="1">
        <v>43029</v>
      </c>
      <c r="H5347">
        <v>528</v>
      </c>
      <c r="I5347" t="str">
        <f>VLOOKUP(pipeline!D5347,account,2,FALSE)</f>
        <v>marketing</v>
      </c>
      <c r="J5347">
        <f t="shared" si="3825"/>
        <v>2012</v>
      </c>
      <c r="K5347">
        <f t="shared" si="3826"/>
        <v>45.39</v>
      </c>
      <c r="L5347">
        <f t="shared" si="3827"/>
        <v>100</v>
      </c>
      <c r="M5347" t="str">
        <f t="shared" si="3828"/>
        <v>United States</v>
      </c>
      <c r="N5347" t="str">
        <f t="shared" si="3829"/>
        <v>Inity</v>
      </c>
      <c r="O5347" t="str">
        <f t="shared" si="3830"/>
        <v>GTX</v>
      </c>
      <c r="P5347">
        <f>VLOOKUP(C5347,products,3,FALSE)</f>
        <v>550</v>
      </c>
      <c r="Q5347" t="str">
        <f>VLOOKUP(B5347,sales,2,FALSE)</f>
        <v>Melvin Marxen</v>
      </c>
      <c r="R5347" t="str">
        <f>VLOOKUP(B5347,sales,3,FALSE)</f>
        <v>Central</v>
      </c>
    </row>
    <row r="5348" spans="1:18">
      <c r="A5348" t="s">
        <v>5512</v>
      </c>
      <c r="B5348" t="s">
        <v>27</v>
      </c>
      <c r="C5348" t="s">
        <v>57</v>
      </c>
      <c r="D5348" t="s">
        <v>149</v>
      </c>
      <c r="E5348" t="s">
        <v>50</v>
      </c>
      <c r="F5348" s="1">
        <v>43020</v>
      </c>
      <c r="G5348" s="1">
        <v>43075</v>
      </c>
      <c r="H5348">
        <v>3203</v>
      </c>
      <c r="I5348" t="str">
        <f>VLOOKUP(pipeline!D5348,account,2,FALSE)</f>
        <v>technolgy</v>
      </c>
      <c r="J5348">
        <f t="shared" si="3825"/>
        <v>2005</v>
      </c>
      <c r="K5348">
        <f t="shared" si="3826"/>
        <v>1520.66</v>
      </c>
      <c r="L5348">
        <f t="shared" si="3827"/>
        <v>1806</v>
      </c>
      <c r="M5348" t="str">
        <f t="shared" si="3828"/>
        <v>United States</v>
      </c>
      <c r="N5348">
        <f t="shared" si="3829"/>
        <v>0</v>
      </c>
      <c r="O5348" t="str">
        <f t="shared" si="3830"/>
        <v>MG</v>
      </c>
      <c r="P5348">
        <f t="shared" ref="P5348:P5353" si="3831">VLOOKUP(C5348,products,3,FALSE)</f>
        <v>3393</v>
      </c>
      <c r="Q5348" t="str">
        <f t="shared" ref="Q5348:Q5353" si="3832">VLOOKUP(B5348,sales,2,FALSE)</f>
        <v>Melvin Marxen</v>
      </c>
      <c r="R5348" t="str">
        <f t="shared" ref="R5348:R5353" si="3833">VLOOKUP(B5348,sales,3,FALSE)</f>
        <v>Central</v>
      </c>
    </row>
    <row r="5349" spans="1:18">
      <c r="A5349" t="s">
        <v>5513</v>
      </c>
      <c r="B5349" t="s">
        <v>38</v>
      </c>
      <c r="C5349" t="s">
        <v>55</v>
      </c>
      <c r="D5349" t="s">
        <v>106</v>
      </c>
      <c r="E5349" t="s">
        <v>50</v>
      </c>
      <c r="F5349" s="1">
        <v>43020</v>
      </c>
      <c r="G5349" s="1">
        <v>43041</v>
      </c>
      <c r="H5349">
        <v>549</v>
      </c>
      <c r="I5349" t="str">
        <f>VLOOKUP(pipeline!D5349,account,2,FALSE)</f>
        <v>software</v>
      </c>
      <c r="J5349">
        <f t="shared" si="3825"/>
        <v>1996</v>
      </c>
      <c r="K5349">
        <f t="shared" si="3826"/>
        <v>6354.87</v>
      </c>
      <c r="L5349">
        <f t="shared" si="3827"/>
        <v>16780</v>
      </c>
      <c r="M5349" t="str">
        <f t="shared" si="3828"/>
        <v>United States</v>
      </c>
      <c r="N5349" t="str">
        <f t="shared" si="3829"/>
        <v>Bubba Gump</v>
      </c>
      <c r="O5349" t="str">
        <f t="shared" si="3830"/>
        <v>GTX</v>
      </c>
      <c r="P5349">
        <f t="shared" si="3831"/>
        <v>550</v>
      </c>
      <c r="Q5349" t="str">
        <f t="shared" si="3832"/>
        <v>Summer Sewald</v>
      </c>
      <c r="R5349" t="str">
        <f t="shared" si="3833"/>
        <v>West</v>
      </c>
    </row>
    <row r="5350" spans="1:18">
      <c r="A5350" t="s">
        <v>5514</v>
      </c>
      <c r="B5350" t="s">
        <v>39</v>
      </c>
      <c r="C5350" t="s">
        <v>55</v>
      </c>
      <c r="D5350" t="s">
        <v>303</v>
      </c>
      <c r="E5350" t="s">
        <v>50</v>
      </c>
      <c r="F5350" s="1">
        <v>43020</v>
      </c>
      <c r="G5350" s="1">
        <v>43031</v>
      </c>
      <c r="H5350">
        <v>594</v>
      </c>
      <c r="I5350" t="str">
        <f>VLOOKUP(pipeline!D5350,account,2,FALSE)</f>
        <v>software</v>
      </c>
      <c r="J5350">
        <f t="shared" si="3825"/>
        <v>2013</v>
      </c>
      <c r="K5350">
        <f t="shared" si="3826"/>
        <v>98.79</v>
      </c>
      <c r="L5350">
        <f t="shared" si="3827"/>
        <v>96</v>
      </c>
      <c r="M5350" t="str">
        <f t="shared" si="3828"/>
        <v>United States</v>
      </c>
      <c r="N5350" t="str">
        <f t="shared" si="3829"/>
        <v>Bubba Gump</v>
      </c>
      <c r="O5350" t="str">
        <f t="shared" si="3830"/>
        <v>GTX</v>
      </c>
      <c r="P5350">
        <f t="shared" si="3831"/>
        <v>550</v>
      </c>
      <c r="Q5350" t="str">
        <f t="shared" si="3832"/>
        <v>Summer Sewald</v>
      </c>
      <c r="R5350" t="str">
        <f t="shared" si="3833"/>
        <v>West</v>
      </c>
    </row>
    <row r="5351" spans="1:18">
      <c r="A5351" t="s">
        <v>5515</v>
      </c>
      <c r="B5351" t="s">
        <v>21</v>
      </c>
      <c r="C5351" t="s">
        <v>55</v>
      </c>
      <c r="D5351" t="s">
        <v>221</v>
      </c>
      <c r="E5351" t="s">
        <v>52</v>
      </c>
      <c r="F5351" s="1">
        <v>43020</v>
      </c>
      <c r="G5351" s="1">
        <v>43029</v>
      </c>
      <c r="H5351">
        <v>0</v>
      </c>
      <c r="I5351" t="str">
        <f>VLOOKUP(pipeline!D5351,account,2,FALSE)</f>
        <v>technolgy</v>
      </c>
      <c r="J5351">
        <f t="shared" si="3825"/>
        <v>2000</v>
      </c>
      <c r="K5351">
        <f t="shared" si="3826"/>
        <v>1223.72</v>
      </c>
      <c r="L5351">
        <f t="shared" si="3827"/>
        <v>2497</v>
      </c>
      <c r="M5351" t="str">
        <f t="shared" si="3828"/>
        <v>Norway</v>
      </c>
      <c r="N5351">
        <f t="shared" si="3829"/>
        <v>0</v>
      </c>
      <c r="O5351" t="str">
        <f t="shared" si="3830"/>
        <v>GTX</v>
      </c>
      <c r="P5351">
        <f t="shared" si="3831"/>
        <v>550</v>
      </c>
      <c r="Q5351" t="str">
        <f t="shared" si="3832"/>
        <v>Dustin Brinkmann</v>
      </c>
      <c r="R5351" t="str">
        <f t="shared" si="3833"/>
        <v>Central</v>
      </c>
    </row>
    <row r="5352" spans="1:18">
      <c r="A5352" t="s">
        <v>5516</v>
      </c>
      <c r="B5352" t="s">
        <v>21</v>
      </c>
      <c r="C5352" t="s">
        <v>55</v>
      </c>
      <c r="D5352" t="s">
        <v>221</v>
      </c>
      <c r="E5352" t="s">
        <v>52</v>
      </c>
      <c r="F5352" s="1">
        <v>43020</v>
      </c>
      <c r="G5352" s="1">
        <v>43030</v>
      </c>
      <c r="H5352">
        <v>0</v>
      </c>
      <c r="I5352" t="str">
        <f>VLOOKUP(pipeline!D5352,account,2,FALSE)</f>
        <v>technolgy</v>
      </c>
      <c r="J5352">
        <f t="shared" si="3825"/>
        <v>2000</v>
      </c>
      <c r="K5352">
        <f t="shared" si="3826"/>
        <v>1223.72</v>
      </c>
      <c r="L5352">
        <f t="shared" si="3827"/>
        <v>2497</v>
      </c>
      <c r="M5352" t="str">
        <f t="shared" si="3828"/>
        <v>Norway</v>
      </c>
      <c r="N5352">
        <f t="shared" si="3829"/>
        <v>0</v>
      </c>
      <c r="O5352" t="str">
        <f t="shared" si="3830"/>
        <v>GTX</v>
      </c>
      <c r="P5352">
        <f t="shared" si="3831"/>
        <v>550</v>
      </c>
      <c r="Q5352" t="str">
        <f t="shared" si="3832"/>
        <v>Dustin Brinkmann</v>
      </c>
      <c r="R5352" t="str">
        <f t="shared" si="3833"/>
        <v>Central</v>
      </c>
    </row>
    <row r="5353" spans="1:18">
      <c r="A5353" t="s">
        <v>5517</v>
      </c>
      <c r="B5353" t="s">
        <v>15</v>
      </c>
      <c r="C5353" t="s">
        <v>55</v>
      </c>
      <c r="D5353" t="s">
        <v>282</v>
      </c>
      <c r="E5353" t="s">
        <v>50</v>
      </c>
      <c r="F5353" s="1">
        <v>43020</v>
      </c>
      <c r="G5353" s="1">
        <v>43040</v>
      </c>
      <c r="H5353">
        <v>529</v>
      </c>
      <c r="I5353" t="str">
        <f>VLOOKUP(pipeline!D5353,account,2,FALSE)</f>
        <v>medical</v>
      </c>
      <c r="J5353">
        <f t="shared" si="3825"/>
        <v>1985</v>
      </c>
      <c r="K5353">
        <f t="shared" si="3826"/>
        <v>2741.37</v>
      </c>
      <c r="L5353">
        <f t="shared" si="3827"/>
        <v>9226</v>
      </c>
      <c r="M5353" t="str">
        <f t="shared" si="3828"/>
        <v>United States</v>
      </c>
      <c r="N5353">
        <f t="shared" si="3829"/>
        <v>0</v>
      </c>
      <c r="O5353" t="str">
        <f t="shared" si="3830"/>
        <v>GTX</v>
      </c>
      <c r="P5353">
        <f t="shared" si="3831"/>
        <v>550</v>
      </c>
      <c r="Q5353" t="str">
        <f t="shared" si="3832"/>
        <v>Celia Rouche</v>
      </c>
      <c r="R5353" t="str">
        <f t="shared" si="3833"/>
        <v>West</v>
      </c>
    </row>
    <row r="5354" spans="1:18">
      <c r="A5354" t="s">
        <v>5518</v>
      </c>
      <c r="B5354" t="s">
        <v>22</v>
      </c>
      <c r="C5354" t="s">
        <v>55</v>
      </c>
      <c r="D5354" t="s">
        <v>158</v>
      </c>
      <c r="E5354" t="s">
        <v>50</v>
      </c>
      <c r="F5354" s="1">
        <v>43020</v>
      </c>
      <c r="G5354" s="1">
        <v>43080</v>
      </c>
      <c r="H5354">
        <v>457</v>
      </c>
      <c r="I5354" t="str">
        <f>VLOOKUP(pipeline!D5354,account,2,FALSE)</f>
        <v>finance</v>
      </c>
      <c r="J5354">
        <f t="shared" si="3825"/>
        <v>2006</v>
      </c>
      <c r="K5354">
        <f t="shared" si="3826"/>
        <v>1102.43</v>
      </c>
      <c r="L5354">
        <f t="shared" si="3827"/>
        <v>1759</v>
      </c>
      <c r="M5354" t="str">
        <f t="shared" si="3828"/>
        <v>United States</v>
      </c>
      <c r="N5354">
        <f t="shared" si="3829"/>
        <v>0</v>
      </c>
      <c r="O5354" t="str">
        <f t="shared" si="3830"/>
        <v>GTX</v>
      </c>
      <c r="P5354">
        <f t="shared" ref="P5354:P5364" si="3834">VLOOKUP(C5354,products,3,FALSE)</f>
        <v>550</v>
      </c>
      <c r="Q5354" t="str">
        <f t="shared" ref="Q5354:Q5364" si="3835">VLOOKUP(B5354,sales,2,FALSE)</f>
        <v>Dustin Brinkmann</v>
      </c>
      <c r="R5354" t="str">
        <f t="shared" ref="R5354:R5364" si="3836">VLOOKUP(B5354,sales,3,FALSE)</f>
        <v>Central</v>
      </c>
    </row>
    <row r="5355" spans="1:18">
      <c r="A5355" t="s">
        <v>5519</v>
      </c>
      <c r="B5355" t="s">
        <v>22</v>
      </c>
      <c r="C5355" t="s">
        <v>57</v>
      </c>
      <c r="D5355" t="s">
        <v>117</v>
      </c>
      <c r="E5355" t="s">
        <v>50</v>
      </c>
      <c r="F5355" s="1">
        <v>43020</v>
      </c>
      <c r="G5355" s="1">
        <v>43021</v>
      </c>
      <c r="H5355">
        <v>3090</v>
      </c>
      <c r="I5355" t="str">
        <f>VLOOKUP(pipeline!D5355,account,2,FALSE)</f>
        <v>services</v>
      </c>
      <c r="J5355">
        <f t="shared" si="3825"/>
        <v>1997</v>
      </c>
      <c r="K5355">
        <f t="shared" si="3826"/>
        <v>2041.73</v>
      </c>
      <c r="L5355">
        <f t="shared" si="3827"/>
        <v>5276</v>
      </c>
      <c r="M5355" t="str">
        <f t="shared" si="3828"/>
        <v>United States</v>
      </c>
      <c r="N5355">
        <f t="shared" si="3829"/>
        <v>0</v>
      </c>
      <c r="O5355" t="str">
        <f t="shared" si="3830"/>
        <v>MG</v>
      </c>
      <c r="P5355">
        <f t="shared" si="3834"/>
        <v>3393</v>
      </c>
      <c r="Q5355" t="str">
        <f t="shared" si="3835"/>
        <v>Dustin Brinkmann</v>
      </c>
      <c r="R5355" t="str">
        <f t="shared" si="3836"/>
        <v>Central</v>
      </c>
    </row>
    <row r="5356" spans="1:18">
      <c r="A5356" t="s">
        <v>5520</v>
      </c>
      <c r="B5356" t="s">
        <v>35</v>
      </c>
      <c r="C5356" t="s">
        <v>56</v>
      </c>
      <c r="D5356" t="s">
        <v>350</v>
      </c>
      <c r="E5356" t="s">
        <v>50</v>
      </c>
      <c r="F5356" s="1">
        <v>43020</v>
      </c>
      <c r="G5356" s="1">
        <v>43022</v>
      </c>
      <c r="H5356">
        <v>53</v>
      </c>
      <c r="I5356" t="str">
        <f>VLOOKUP(pipeline!D5356,account,2,FALSE)</f>
        <v>technolgy</v>
      </c>
      <c r="J5356">
        <f t="shared" si="3825"/>
        <v>2011</v>
      </c>
      <c r="K5356">
        <f t="shared" si="3826"/>
        <v>40.79</v>
      </c>
      <c r="L5356">
        <f t="shared" si="3827"/>
        <v>142</v>
      </c>
      <c r="M5356" t="str">
        <f t="shared" si="3828"/>
        <v>China</v>
      </c>
      <c r="N5356">
        <f t="shared" si="3829"/>
        <v>0</v>
      </c>
      <c r="O5356" t="str">
        <f t="shared" si="3830"/>
        <v>MG</v>
      </c>
      <c r="P5356">
        <f t="shared" si="3834"/>
        <v>55</v>
      </c>
      <c r="Q5356" t="str">
        <f t="shared" si="3835"/>
        <v>Rocco Neubert</v>
      </c>
      <c r="R5356" t="str">
        <f t="shared" si="3836"/>
        <v>East</v>
      </c>
    </row>
    <row r="5357" spans="1:18">
      <c r="A5357" t="s">
        <v>5521</v>
      </c>
      <c r="B5357" t="s">
        <v>10</v>
      </c>
      <c r="C5357" t="s">
        <v>58</v>
      </c>
      <c r="D5357" t="s">
        <v>245</v>
      </c>
      <c r="E5357" t="s">
        <v>50</v>
      </c>
      <c r="F5357" s="1">
        <v>43020</v>
      </c>
      <c r="G5357" s="1">
        <v>43025</v>
      </c>
      <c r="H5357">
        <v>1004</v>
      </c>
      <c r="I5357" t="str">
        <f>VLOOKUP(pipeline!D5357,account,2,FALSE)</f>
        <v>retail</v>
      </c>
      <c r="J5357">
        <f t="shared" si="3825"/>
        <v>1990</v>
      </c>
      <c r="K5357">
        <f t="shared" si="3826"/>
        <v>2520.83</v>
      </c>
      <c r="L5357">
        <f t="shared" si="3827"/>
        <v>3502</v>
      </c>
      <c r="M5357" t="str">
        <f t="shared" si="3828"/>
        <v>United States</v>
      </c>
      <c r="N5357">
        <f t="shared" si="3829"/>
        <v>0</v>
      </c>
      <c r="O5357" t="str">
        <f t="shared" si="3830"/>
        <v>GTX</v>
      </c>
      <c r="P5357">
        <f t="shared" si="3834"/>
        <v>1096</v>
      </c>
      <c r="Q5357" t="str">
        <f t="shared" si="3835"/>
        <v>Cara Losch</v>
      </c>
      <c r="R5357" t="str">
        <f t="shared" si="3836"/>
        <v>East</v>
      </c>
    </row>
    <row r="5358" spans="1:18">
      <c r="A5358" t="s">
        <v>5522</v>
      </c>
      <c r="B5358" t="s">
        <v>41</v>
      </c>
      <c r="C5358" t="s">
        <v>57</v>
      </c>
      <c r="D5358" t="s">
        <v>306</v>
      </c>
      <c r="E5358" t="s">
        <v>52</v>
      </c>
      <c r="F5358" s="1">
        <v>43020</v>
      </c>
      <c r="G5358" s="1">
        <v>43027</v>
      </c>
      <c r="H5358">
        <v>0</v>
      </c>
      <c r="I5358" t="str">
        <f>VLOOKUP(pipeline!D5358,account,2,FALSE)</f>
        <v>technolgy</v>
      </c>
      <c r="J5358">
        <f t="shared" si="3825"/>
        <v>1997</v>
      </c>
      <c r="K5358">
        <f t="shared" si="3826"/>
        <v>8170.38</v>
      </c>
      <c r="L5358">
        <f t="shared" si="3827"/>
        <v>16499</v>
      </c>
      <c r="M5358" t="str">
        <f t="shared" si="3828"/>
        <v>Korea</v>
      </c>
      <c r="N5358">
        <f t="shared" si="3829"/>
        <v>0</v>
      </c>
      <c r="O5358" t="str">
        <f t="shared" si="3830"/>
        <v>MG</v>
      </c>
      <c r="P5358">
        <f t="shared" si="3834"/>
        <v>3393</v>
      </c>
      <c r="Q5358" t="str">
        <f t="shared" si="3835"/>
        <v>Summer Sewald</v>
      </c>
      <c r="R5358" t="str">
        <f t="shared" si="3836"/>
        <v>West</v>
      </c>
    </row>
    <row r="5359" spans="1:18">
      <c r="A5359" t="s">
        <v>5523</v>
      </c>
      <c r="B5359" t="s">
        <v>41</v>
      </c>
      <c r="C5359" t="s">
        <v>55</v>
      </c>
      <c r="D5359" t="s">
        <v>91</v>
      </c>
      <c r="E5359" t="s">
        <v>50</v>
      </c>
      <c r="F5359" s="1">
        <v>43020</v>
      </c>
      <c r="G5359" s="1">
        <v>43029</v>
      </c>
      <c r="H5359">
        <v>696</v>
      </c>
      <c r="I5359" t="str">
        <f>VLOOKUP(pipeline!D5359,account,2,FALSE)</f>
        <v>retail</v>
      </c>
      <c r="J5359">
        <f t="shared" si="3825"/>
        <v>1989</v>
      </c>
      <c r="K5359">
        <f t="shared" si="3826"/>
        <v>1388.67</v>
      </c>
      <c r="L5359">
        <f t="shared" si="3827"/>
        <v>3583</v>
      </c>
      <c r="M5359" t="str">
        <f t="shared" si="3828"/>
        <v>United States</v>
      </c>
      <c r="N5359">
        <f t="shared" si="3829"/>
        <v>0</v>
      </c>
      <c r="O5359" t="str">
        <f t="shared" si="3830"/>
        <v>GTX</v>
      </c>
      <c r="P5359">
        <f t="shared" si="3834"/>
        <v>550</v>
      </c>
      <c r="Q5359" t="str">
        <f t="shared" si="3835"/>
        <v>Summer Sewald</v>
      </c>
      <c r="R5359" t="str">
        <f t="shared" si="3836"/>
        <v>West</v>
      </c>
    </row>
    <row r="5360" spans="1:18">
      <c r="A5360" t="s">
        <v>5524</v>
      </c>
      <c r="B5360" t="s">
        <v>19</v>
      </c>
      <c r="C5360" t="s">
        <v>56</v>
      </c>
      <c r="D5360" t="s">
        <v>108</v>
      </c>
      <c r="E5360" t="s">
        <v>52</v>
      </c>
      <c r="F5360" s="1">
        <v>43021</v>
      </c>
      <c r="G5360" s="1">
        <v>43030</v>
      </c>
      <c r="H5360">
        <v>0</v>
      </c>
      <c r="I5360" t="str">
        <f>VLOOKUP(pipeline!D5360,account,2,FALSE)</f>
        <v>telecommunications</v>
      </c>
      <c r="J5360">
        <f t="shared" si="3825"/>
        <v>1988</v>
      </c>
      <c r="K5360">
        <f t="shared" si="3826"/>
        <v>5266.09</v>
      </c>
      <c r="L5360">
        <f t="shared" si="3827"/>
        <v>8595</v>
      </c>
      <c r="M5360" t="str">
        <f t="shared" si="3828"/>
        <v>United States</v>
      </c>
      <c r="N5360" t="str">
        <f t="shared" si="3829"/>
        <v>Sonron</v>
      </c>
      <c r="O5360" t="str">
        <f t="shared" si="3830"/>
        <v>MG</v>
      </c>
      <c r="P5360">
        <f t="shared" si="3834"/>
        <v>55</v>
      </c>
      <c r="Q5360" t="str">
        <f t="shared" si="3835"/>
        <v>Dustin Brinkmann</v>
      </c>
      <c r="R5360" t="str">
        <f t="shared" si="3836"/>
        <v>Central</v>
      </c>
    </row>
    <row r="5361" spans="1:18">
      <c r="A5361" t="s">
        <v>5525</v>
      </c>
      <c r="B5361" t="s">
        <v>32</v>
      </c>
      <c r="C5361" t="s">
        <v>58</v>
      </c>
      <c r="D5361" t="s">
        <v>228</v>
      </c>
      <c r="E5361" t="s">
        <v>50</v>
      </c>
      <c r="F5361" s="1">
        <v>43021</v>
      </c>
      <c r="G5361" s="1">
        <v>43031</v>
      </c>
      <c r="H5361">
        <v>888</v>
      </c>
      <c r="I5361" t="str">
        <f>VLOOKUP(pipeline!D5361,account,2,FALSE)</f>
        <v>finance</v>
      </c>
      <c r="J5361">
        <f t="shared" si="3825"/>
        <v>1994</v>
      </c>
      <c r="K5361">
        <f t="shared" si="3826"/>
        <v>355.23</v>
      </c>
      <c r="L5361">
        <f t="shared" si="3827"/>
        <v>853</v>
      </c>
      <c r="M5361" t="str">
        <f t="shared" si="3828"/>
        <v>United States</v>
      </c>
      <c r="N5361">
        <f t="shared" si="3829"/>
        <v>0</v>
      </c>
      <c r="O5361" t="str">
        <f t="shared" si="3830"/>
        <v>GTX</v>
      </c>
      <c r="P5361">
        <f t="shared" si="3834"/>
        <v>1096</v>
      </c>
      <c r="Q5361" t="str">
        <f t="shared" si="3835"/>
        <v>Rocco Neubert</v>
      </c>
      <c r="R5361" t="str">
        <f t="shared" si="3836"/>
        <v>East</v>
      </c>
    </row>
    <row r="5362" spans="1:18">
      <c r="A5362" t="s">
        <v>5526</v>
      </c>
      <c r="B5362" t="s">
        <v>20</v>
      </c>
      <c r="C5362" t="s">
        <v>57</v>
      </c>
      <c r="D5362" t="s">
        <v>117</v>
      </c>
      <c r="E5362" t="s">
        <v>52</v>
      </c>
      <c r="F5362" s="1">
        <v>43021</v>
      </c>
      <c r="G5362" s="1">
        <v>43026</v>
      </c>
      <c r="H5362">
        <v>0</v>
      </c>
      <c r="I5362" t="str">
        <f>VLOOKUP(pipeline!D5362,account,2,FALSE)</f>
        <v>services</v>
      </c>
      <c r="J5362">
        <f t="shared" si="3825"/>
        <v>1997</v>
      </c>
      <c r="K5362">
        <f t="shared" si="3826"/>
        <v>2041.73</v>
      </c>
      <c r="L5362">
        <f t="shared" si="3827"/>
        <v>5276</v>
      </c>
      <c r="M5362" t="str">
        <f t="shared" si="3828"/>
        <v>United States</v>
      </c>
      <c r="N5362">
        <f t="shared" si="3829"/>
        <v>0</v>
      </c>
      <c r="O5362" t="str">
        <f t="shared" si="3830"/>
        <v>MG</v>
      </c>
      <c r="P5362">
        <f t="shared" si="3834"/>
        <v>3393</v>
      </c>
      <c r="Q5362" t="str">
        <f t="shared" si="3835"/>
        <v>Dustin Brinkmann</v>
      </c>
      <c r="R5362" t="str">
        <f t="shared" si="3836"/>
        <v>Central</v>
      </c>
    </row>
    <row r="5363" spans="1:18">
      <c r="A5363" t="s">
        <v>5527</v>
      </c>
      <c r="B5363" t="s">
        <v>7</v>
      </c>
      <c r="C5363" t="s">
        <v>58</v>
      </c>
      <c r="D5363" t="s">
        <v>294</v>
      </c>
      <c r="E5363" t="s">
        <v>52</v>
      </c>
      <c r="F5363" s="1">
        <v>43021</v>
      </c>
      <c r="G5363" s="1">
        <v>43028</v>
      </c>
      <c r="H5363">
        <v>0</v>
      </c>
      <c r="I5363" t="str">
        <f>VLOOKUP(pipeline!D5363,account,2,FALSE)</f>
        <v>retail</v>
      </c>
      <c r="J5363">
        <f t="shared" si="3825"/>
        <v>2010</v>
      </c>
      <c r="K5363">
        <f t="shared" si="3826"/>
        <v>71.12</v>
      </c>
      <c r="L5363">
        <f t="shared" si="3827"/>
        <v>144</v>
      </c>
      <c r="M5363" t="str">
        <f t="shared" si="3828"/>
        <v>United States</v>
      </c>
      <c r="N5363">
        <f t="shared" si="3829"/>
        <v>0</v>
      </c>
      <c r="O5363" t="str">
        <f t="shared" si="3830"/>
        <v>GTX</v>
      </c>
      <c r="P5363">
        <f t="shared" si="3834"/>
        <v>1096</v>
      </c>
      <c r="Q5363" t="str">
        <f t="shared" si="3835"/>
        <v>Cara Losch</v>
      </c>
      <c r="R5363" t="str">
        <f t="shared" si="3836"/>
        <v>East</v>
      </c>
    </row>
    <row r="5364" spans="1:18">
      <c r="A5364" t="s">
        <v>5528</v>
      </c>
      <c r="B5364" t="s">
        <v>7</v>
      </c>
      <c r="C5364" t="s">
        <v>59</v>
      </c>
      <c r="D5364" t="s">
        <v>277</v>
      </c>
      <c r="E5364" t="s">
        <v>52</v>
      </c>
      <c r="F5364" s="1">
        <v>43021</v>
      </c>
      <c r="G5364" s="1">
        <v>43060</v>
      </c>
      <c r="H5364">
        <v>0</v>
      </c>
      <c r="I5364" t="str">
        <f>VLOOKUP(pipeline!D5364,account,2,FALSE)</f>
        <v>retail</v>
      </c>
      <c r="J5364">
        <f t="shared" si="3825"/>
        <v>2005</v>
      </c>
      <c r="K5364">
        <f t="shared" si="3826"/>
        <v>2261.05</v>
      </c>
      <c r="L5364">
        <f t="shared" si="3827"/>
        <v>3851</v>
      </c>
      <c r="M5364" t="str">
        <f t="shared" si="3828"/>
        <v>United States</v>
      </c>
      <c r="N5364">
        <f t="shared" si="3829"/>
        <v>0</v>
      </c>
      <c r="O5364" t="str">
        <f t="shared" si="3830"/>
        <v>GTX</v>
      </c>
      <c r="P5364">
        <f t="shared" si="3834"/>
        <v>5482</v>
      </c>
      <c r="Q5364" t="str">
        <f t="shared" si="3835"/>
        <v>Cara Losch</v>
      </c>
      <c r="R5364" t="str">
        <f t="shared" si="3836"/>
        <v>East</v>
      </c>
    </row>
    <row r="5365" spans="1:18">
      <c r="A5365" t="s">
        <v>5529</v>
      </c>
      <c r="B5365" t="s">
        <v>25</v>
      </c>
      <c r="C5365" t="s">
        <v>57</v>
      </c>
      <c r="D5365" t="s">
        <v>89</v>
      </c>
      <c r="E5365" t="s">
        <v>50</v>
      </c>
      <c r="F5365" s="1">
        <v>43021</v>
      </c>
      <c r="G5365" s="1">
        <v>43022</v>
      </c>
      <c r="H5365">
        <v>3475</v>
      </c>
      <c r="I5365" t="str">
        <f>VLOOKUP(pipeline!D5365,account,2,FALSE)</f>
        <v>medical</v>
      </c>
      <c r="J5365">
        <f t="shared" si="3825"/>
        <v>1992</v>
      </c>
      <c r="K5365">
        <f t="shared" si="3826"/>
        <v>3922.42</v>
      </c>
      <c r="L5365">
        <f t="shared" si="3827"/>
        <v>6837</v>
      </c>
      <c r="M5365" t="str">
        <f t="shared" si="3828"/>
        <v>United States</v>
      </c>
      <c r="N5365">
        <f t="shared" si="3829"/>
        <v>0</v>
      </c>
      <c r="O5365" t="str">
        <f t="shared" si="3830"/>
        <v>MG</v>
      </c>
      <c r="P5365">
        <f t="shared" ref="P5365:P5371" si="3837">VLOOKUP(C5365,products,3,FALSE)</f>
        <v>3393</v>
      </c>
      <c r="Q5365" t="str">
        <f t="shared" ref="Q5365:Q5371" si="3838">VLOOKUP(B5365,sales,2,FALSE)</f>
        <v>Melvin Marxen</v>
      </c>
      <c r="R5365" t="str">
        <f t="shared" ref="R5365:R5371" si="3839">VLOOKUP(B5365,sales,3,FALSE)</f>
        <v>Central</v>
      </c>
    </row>
    <row r="5366" spans="1:18">
      <c r="A5366" t="s">
        <v>5530</v>
      </c>
      <c r="B5366" t="s">
        <v>34</v>
      </c>
      <c r="C5366" t="s">
        <v>55</v>
      </c>
      <c r="D5366" t="s">
        <v>248</v>
      </c>
      <c r="E5366" t="s">
        <v>52</v>
      </c>
      <c r="F5366" s="1">
        <v>43021</v>
      </c>
      <c r="G5366" s="1">
        <v>43023</v>
      </c>
      <c r="H5366">
        <v>0</v>
      </c>
      <c r="I5366" t="str">
        <f>VLOOKUP(pipeline!D5366,account,2,FALSE)</f>
        <v>telecommunications</v>
      </c>
      <c r="J5366">
        <f t="shared" si="3825"/>
        <v>1994</v>
      </c>
      <c r="K5366">
        <f t="shared" si="3826"/>
        <v>6395.05</v>
      </c>
      <c r="L5366">
        <f t="shared" si="3827"/>
        <v>20275</v>
      </c>
      <c r="M5366" t="str">
        <f t="shared" si="3828"/>
        <v>United States</v>
      </c>
      <c r="N5366">
        <f t="shared" si="3829"/>
        <v>0</v>
      </c>
      <c r="O5366" t="str">
        <f t="shared" si="3830"/>
        <v>GTX</v>
      </c>
      <c r="P5366">
        <f t="shared" si="3837"/>
        <v>550</v>
      </c>
      <c r="Q5366" t="str">
        <f t="shared" si="3838"/>
        <v>Rocco Neubert</v>
      </c>
      <c r="R5366" t="str">
        <f t="shared" si="3839"/>
        <v>East</v>
      </c>
    </row>
    <row r="5367" spans="1:18">
      <c r="A5367" t="s">
        <v>5531</v>
      </c>
      <c r="B5367" t="s">
        <v>34</v>
      </c>
      <c r="C5367" t="s">
        <v>56</v>
      </c>
      <c r="D5367" t="s">
        <v>381</v>
      </c>
      <c r="E5367" t="s">
        <v>52</v>
      </c>
      <c r="F5367" s="1">
        <v>43021</v>
      </c>
      <c r="G5367" s="1">
        <v>43078</v>
      </c>
      <c r="H5367">
        <v>0</v>
      </c>
      <c r="I5367" t="str">
        <f>VLOOKUP(pipeline!D5367,account,2,FALSE)</f>
        <v>marketing</v>
      </c>
      <c r="J5367">
        <f t="shared" si="3825"/>
        <v>1999</v>
      </c>
      <c r="K5367">
        <f t="shared" si="3826"/>
        <v>1197.44</v>
      </c>
      <c r="L5367">
        <f t="shared" si="3827"/>
        <v>2570</v>
      </c>
      <c r="M5367" t="str">
        <f t="shared" si="3828"/>
        <v>United States</v>
      </c>
      <c r="N5367">
        <f t="shared" si="3829"/>
        <v>0</v>
      </c>
      <c r="O5367" t="str">
        <f t="shared" si="3830"/>
        <v>MG</v>
      </c>
      <c r="P5367">
        <f t="shared" si="3837"/>
        <v>55</v>
      </c>
      <c r="Q5367" t="str">
        <f t="shared" si="3838"/>
        <v>Rocco Neubert</v>
      </c>
      <c r="R5367" t="str">
        <f t="shared" si="3839"/>
        <v>East</v>
      </c>
    </row>
    <row r="5368" spans="1:18">
      <c r="A5368" t="s">
        <v>5532</v>
      </c>
      <c r="B5368" t="s">
        <v>34</v>
      </c>
      <c r="C5368" t="s">
        <v>57</v>
      </c>
      <c r="D5368" t="s">
        <v>174</v>
      </c>
      <c r="E5368" t="s">
        <v>52</v>
      </c>
      <c r="F5368" s="1">
        <v>43021</v>
      </c>
      <c r="G5368" s="1">
        <v>43079</v>
      </c>
      <c r="H5368">
        <v>0</v>
      </c>
      <c r="I5368" t="str">
        <f>VLOOKUP(pipeline!D5368,account,2,FALSE)</f>
        <v>software</v>
      </c>
      <c r="J5368">
        <f t="shared" si="3825"/>
        <v>1982</v>
      </c>
      <c r="K5368">
        <f t="shared" si="3826"/>
        <v>11698.03</v>
      </c>
      <c r="L5368">
        <f t="shared" si="3827"/>
        <v>34288</v>
      </c>
      <c r="M5368" t="str">
        <f t="shared" si="3828"/>
        <v>United States</v>
      </c>
      <c r="N5368">
        <f t="shared" si="3829"/>
        <v>0</v>
      </c>
      <c r="O5368" t="str">
        <f t="shared" si="3830"/>
        <v>MG</v>
      </c>
      <c r="P5368">
        <f t="shared" si="3837"/>
        <v>3393</v>
      </c>
      <c r="Q5368" t="str">
        <f t="shared" si="3838"/>
        <v>Rocco Neubert</v>
      </c>
      <c r="R5368" t="str">
        <f t="shared" si="3839"/>
        <v>East</v>
      </c>
    </row>
    <row r="5369" spans="1:18">
      <c r="A5369" t="s">
        <v>5533</v>
      </c>
      <c r="B5369" t="s">
        <v>14</v>
      </c>
      <c r="C5369" t="s">
        <v>58</v>
      </c>
      <c r="D5369" t="s">
        <v>110</v>
      </c>
      <c r="E5369" t="s">
        <v>52</v>
      </c>
      <c r="F5369" s="1">
        <v>43021</v>
      </c>
      <c r="G5369" s="1">
        <v>43028</v>
      </c>
      <c r="H5369">
        <v>0</v>
      </c>
      <c r="I5369" t="str">
        <f>VLOOKUP(pipeline!D5369,account,2,FALSE)</f>
        <v>telecommunications</v>
      </c>
      <c r="J5369">
        <f t="shared" si="3825"/>
        <v>1994</v>
      </c>
      <c r="K5369">
        <f t="shared" si="3826"/>
        <v>1188.42</v>
      </c>
      <c r="L5369">
        <f t="shared" si="3827"/>
        <v>3015</v>
      </c>
      <c r="M5369" t="str">
        <f t="shared" si="3828"/>
        <v>United States</v>
      </c>
      <c r="N5369">
        <f t="shared" si="3829"/>
        <v>0</v>
      </c>
      <c r="O5369" t="str">
        <f t="shared" si="3830"/>
        <v>GTX</v>
      </c>
      <c r="P5369">
        <f t="shared" si="3837"/>
        <v>1096</v>
      </c>
      <c r="Q5369" t="str">
        <f t="shared" si="3838"/>
        <v>Celia Rouche</v>
      </c>
      <c r="R5369" t="str">
        <f t="shared" si="3839"/>
        <v>West</v>
      </c>
    </row>
    <row r="5370" spans="1:18">
      <c r="A5370" t="s">
        <v>5534</v>
      </c>
      <c r="B5370" t="s">
        <v>14</v>
      </c>
      <c r="C5370" t="s">
        <v>57</v>
      </c>
      <c r="D5370" t="s">
        <v>174</v>
      </c>
      <c r="E5370" t="s">
        <v>50</v>
      </c>
      <c r="F5370" s="1">
        <v>43021</v>
      </c>
      <c r="G5370" s="1">
        <v>43022</v>
      </c>
      <c r="H5370">
        <v>3250</v>
      </c>
      <c r="I5370" t="str">
        <f>VLOOKUP(pipeline!D5370,account,2,FALSE)</f>
        <v>software</v>
      </c>
      <c r="J5370">
        <f t="shared" si="3825"/>
        <v>1982</v>
      </c>
      <c r="K5370">
        <f t="shared" si="3826"/>
        <v>11698.03</v>
      </c>
      <c r="L5370">
        <f t="shared" si="3827"/>
        <v>34288</v>
      </c>
      <c r="M5370" t="str">
        <f t="shared" si="3828"/>
        <v>United States</v>
      </c>
      <c r="N5370">
        <f t="shared" si="3829"/>
        <v>0</v>
      </c>
      <c r="O5370" t="str">
        <f t="shared" si="3830"/>
        <v>MG</v>
      </c>
      <c r="P5370">
        <f t="shared" si="3837"/>
        <v>3393</v>
      </c>
      <c r="Q5370" t="str">
        <f t="shared" si="3838"/>
        <v>Celia Rouche</v>
      </c>
      <c r="R5370" t="str">
        <f t="shared" si="3839"/>
        <v>West</v>
      </c>
    </row>
    <row r="5371" spans="1:18">
      <c r="A5371" t="s">
        <v>5535</v>
      </c>
      <c r="B5371" t="s">
        <v>37</v>
      </c>
      <c r="C5371" t="s">
        <v>59</v>
      </c>
      <c r="D5371" t="s">
        <v>273</v>
      </c>
      <c r="E5371" t="s">
        <v>52</v>
      </c>
      <c r="F5371" s="1">
        <v>43021</v>
      </c>
      <c r="G5371" s="1">
        <v>43072</v>
      </c>
      <c r="H5371">
        <v>0</v>
      </c>
      <c r="I5371" t="str">
        <f>VLOOKUP(pipeline!D5371,account,2,FALSE)</f>
        <v>retail</v>
      </c>
      <c r="J5371">
        <f t="shared" si="3825"/>
        <v>1996</v>
      </c>
      <c r="K5371">
        <f t="shared" si="3826"/>
        <v>2214.94</v>
      </c>
      <c r="L5371">
        <f t="shared" si="3827"/>
        <v>5374</v>
      </c>
      <c r="M5371" t="str">
        <f t="shared" si="3828"/>
        <v>United States</v>
      </c>
      <c r="N5371">
        <f t="shared" si="3829"/>
        <v>0</v>
      </c>
      <c r="O5371" t="str">
        <f t="shared" si="3830"/>
        <v>GTX</v>
      </c>
      <c r="P5371">
        <f t="shared" si="3837"/>
        <v>5482</v>
      </c>
      <c r="Q5371" t="str">
        <f t="shared" si="3838"/>
        <v>Summer Sewald</v>
      </c>
      <c r="R5371" t="str">
        <f t="shared" si="3839"/>
        <v>West</v>
      </c>
    </row>
    <row r="5372" spans="1:18">
      <c r="A5372" t="s">
        <v>5536</v>
      </c>
      <c r="B5372" t="s">
        <v>39</v>
      </c>
      <c r="C5372" t="s">
        <v>55</v>
      </c>
      <c r="D5372" t="s">
        <v>306</v>
      </c>
      <c r="E5372" t="s">
        <v>53</v>
      </c>
      <c r="F5372" s="1">
        <v>43021</v>
      </c>
      <c r="I5372" t="str">
        <f>VLOOKUP(pipeline!D5372,account,2,FALSE)</f>
        <v>technolgy</v>
      </c>
      <c r="J5372">
        <f>VLOOKUP(D5372,account,3,FALSE)</f>
        <v>1997</v>
      </c>
      <c r="K5372">
        <f>VLOOKUP(D5372,account,4,FALSE)</f>
        <v>8170.38</v>
      </c>
      <c r="L5372">
        <f>VLOOKUP(D5372,account,5,FALSE)</f>
        <v>16499</v>
      </c>
      <c r="M5372" t="str">
        <f>VLOOKUP(D5372,account,6,FALSE)</f>
        <v>Korea</v>
      </c>
      <c r="N5372">
        <f>VLOOKUP(D5372,accounts,7,FALSE)</f>
        <v>0</v>
      </c>
      <c r="O5372" t="str">
        <f>VLOOKUP(C5372,products,2,FALSE)</f>
        <v>GTX</v>
      </c>
      <c r="P5372">
        <f>VLOOKUP(C5372,products,3,FALSE)</f>
        <v>550</v>
      </c>
      <c r="Q5372" t="str">
        <f>VLOOKUP(B5372,sales,2,FALSE)</f>
        <v>Summer Sewald</v>
      </c>
      <c r="R5372" t="str">
        <f>VLOOKUP(B5372,sales,3,FALSE)</f>
        <v>West</v>
      </c>
    </row>
    <row r="5373" spans="1:18">
      <c r="A5373" t="s">
        <v>5537</v>
      </c>
      <c r="B5373" t="s">
        <v>15</v>
      </c>
      <c r="C5373" t="s">
        <v>57</v>
      </c>
      <c r="D5373" t="s">
        <v>176</v>
      </c>
      <c r="E5373" t="s">
        <v>52</v>
      </c>
      <c r="F5373" s="1">
        <v>43021</v>
      </c>
      <c r="G5373" s="1">
        <v>43026</v>
      </c>
      <c r="H5373">
        <v>0</v>
      </c>
      <c r="I5373" t="str">
        <f>VLOOKUP(pipeline!D5373,account,2,FALSE)</f>
        <v>services</v>
      </c>
      <c r="J5373">
        <f t="shared" ref="J5373:J5400" si="3840">VLOOKUP(D5373,account,3,FALSE)</f>
        <v>1987</v>
      </c>
      <c r="K5373">
        <f t="shared" ref="K5373:K5400" si="3841">VLOOKUP(D5373,account,4,FALSE)</f>
        <v>405.59</v>
      </c>
      <c r="L5373">
        <f t="shared" ref="L5373:L5400" si="3842">VLOOKUP(D5373,account,5,FALSE)</f>
        <v>1179</v>
      </c>
      <c r="M5373" t="str">
        <f t="shared" ref="M5373:M5400" si="3843">VLOOKUP(D5373,account,6,FALSE)</f>
        <v>Brazil</v>
      </c>
      <c r="N5373" t="str">
        <f t="shared" ref="N5373:N5400" si="3844">VLOOKUP(D5373,accounts,7,FALSE)</f>
        <v>Warephase</v>
      </c>
      <c r="O5373" t="str">
        <f t="shared" ref="O5373:O5400" si="3845">VLOOKUP(C5373,products,2,FALSE)</f>
        <v>MG</v>
      </c>
      <c r="P5373">
        <f t="shared" ref="P5373:P5386" si="3846">VLOOKUP(C5373,products,3,FALSE)</f>
        <v>3393</v>
      </c>
      <c r="Q5373" t="str">
        <f t="shared" ref="Q5373:Q5386" si="3847">VLOOKUP(B5373,sales,2,FALSE)</f>
        <v>Celia Rouche</v>
      </c>
      <c r="R5373" t="str">
        <f t="shared" ref="R5373:R5386" si="3848">VLOOKUP(B5373,sales,3,FALSE)</f>
        <v>West</v>
      </c>
    </row>
    <row r="5374" spans="1:18">
      <c r="A5374" t="s">
        <v>5538</v>
      </c>
      <c r="B5374" t="s">
        <v>40</v>
      </c>
      <c r="C5374" t="s">
        <v>57</v>
      </c>
      <c r="D5374" t="s">
        <v>93</v>
      </c>
      <c r="E5374" t="s">
        <v>52</v>
      </c>
      <c r="F5374" s="1">
        <v>43021</v>
      </c>
      <c r="G5374" s="1">
        <v>43033</v>
      </c>
      <c r="H5374">
        <v>0</v>
      </c>
      <c r="I5374" t="str">
        <f>VLOOKUP(pipeline!D5374,account,2,FALSE)</f>
        <v>entertainment</v>
      </c>
      <c r="J5374">
        <f t="shared" si="3840"/>
        <v>1993</v>
      </c>
      <c r="K5374">
        <f t="shared" si="3841"/>
        <v>4269.9</v>
      </c>
      <c r="L5374">
        <f t="shared" si="3842"/>
        <v>6472</v>
      </c>
      <c r="M5374" t="str">
        <f t="shared" si="3843"/>
        <v>United States</v>
      </c>
      <c r="N5374" t="str">
        <f t="shared" si="3844"/>
        <v>Massive Dynamic</v>
      </c>
      <c r="O5374" t="str">
        <f t="shared" si="3845"/>
        <v>MG</v>
      </c>
      <c r="P5374">
        <f t="shared" si="3846"/>
        <v>3393</v>
      </c>
      <c r="Q5374" t="str">
        <f t="shared" si="3847"/>
        <v>Summer Sewald</v>
      </c>
      <c r="R5374" t="str">
        <f t="shared" si="3848"/>
        <v>West</v>
      </c>
    </row>
    <row r="5375" spans="1:18">
      <c r="A5375" t="s">
        <v>5539</v>
      </c>
      <c r="B5375" t="s">
        <v>22</v>
      </c>
      <c r="C5375" t="s">
        <v>57</v>
      </c>
      <c r="D5375" t="s">
        <v>309</v>
      </c>
      <c r="E5375" t="s">
        <v>52</v>
      </c>
      <c r="F5375" s="1">
        <v>43021</v>
      </c>
      <c r="G5375" s="1">
        <v>43068</v>
      </c>
      <c r="H5375">
        <v>0</v>
      </c>
      <c r="I5375" t="str">
        <f>VLOOKUP(pipeline!D5375,account,2,FALSE)</f>
        <v>marketing</v>
      </c>
      <c r="J5375">
        <f t="shared" si="3840"/>
        <v>1986</v>
      </c>
      <c r="K5375">
        <f t="shared" si="3841"/>
        <v>2403.58</v>
      </c>
      <c r="L5375">
        <f t="shared" si="3842"/>
        <v>8801</v>
      </c>
      <c r="M5375" t="str">
        <f t="shared" si="3843"/>
        <v>United States</v>
      </c>
      <c r="N5375">
        <f t="shared" si="3844"/>
        <v>0</v>
      </c>
      <c r="O5375" t="str">
        <f t="shared" si="3845"/>
        <v>MG</v>
      </c>
      <c r="P5375">
        <f t="shared" si="3846"/>
        <v>3393</v>
      </c>
      <c r="Q5375" t="str">
        <f t="shared" si="3847"/>
        <v>Dustin Brinkmann</v>
      </c>
      <c r="R5375" t="str">
        <f t="shared" si="3848"/>
        <v>Central</v>
      </c>
    </row>
    <row r="5376" spans="1:18">
      <c r="A5376" t="s">
        <v>5540</v>
      </c>
      <c r="B5376" t="s">
        <v>22</v>
      </c>
      <c r="C5376" t="s">
        <v>58</v>
      </c>
      <c r="D5376" t="s">
        <v>170</v>
      </c>
      <c r="E5376" t="s">
        <v>50</v>
      </c>
      <c r="F5376" s="1">
        <v>43021</v>
      </c>
      <c r="G5376" s="1">
        <v>43034</v>
      </c>
      <c r="H5376">
        <v>978</v>
      </c>
      <c r="I5376" t="str">
        <f>VLOOKUP(pipeline!D5376,account,2,FALSE)</f>
        <v>technolgy</v>
      </c>
      <c r="J5376">
        <f t="shared" si="3840"/>
        <v>1987</v>
      </c>
      <c r="K5376">
        <f t="shared" si="3841"/>
        <v>2938.67</v>
      </c>
      <c r="L5376">
        <f t="shared" si="3842"/>
        <v>8775</v>
      </c>
      <c r="M5376" t="str">
        <f t="shared" si="3843"/>
        <v>Panama</v>
      </c>
      <c r="N5376">
        <f t="shared" si="3844"/>
        <v>0</v>
      </c>
      <c r="O5376" t="str">
        <f t="shared" si="3845"/>
        <v>GTX</v>
      </c>
      <c r="P5376">
        <f t="shared" si="3846"/>
        <v>1096</v>
      </c>
      <c r="Q5376" t="str">
        <f t="shared" si="3847"/>
        <v>Dustin Brinkmann</v>
      </c>
      <c r="R5376" t="str">
        <f t="shared" si="3848"/>
        <v>Central</v>
      </c>
    </row>
    <row r="5377" spans="1:18">
      <c r="A5377" t="s">
        <v>5541</v>
      </c>
      <c r="B5377" t="s">
        <v>35</v>
      </c>
      <c r="C5377" t="s">
        <v>56</v>
      </c>
      <c r="D5377" t="s">
        <v>203</v>
      </c>
      <c r="E5377" t="s">
        <v>50</v>
      </c>
      <c r="F5377" s="1">
        <v>43021</v>
      </c>
      <c r="G5377" s="1">
        <v>43083</v>
      </c>
      <c r="H5377">
        <v>49</v>
      </c>
      <c r="I5377" t="str">
        <f>VLOOKUP(pipeline!D5377,account,2,FALSE)</f>
        <v>software</v>
      </c>
      <c r="J5377">
        <f t="shared" si="3840"/>
        <v>2002</v>
      </c>
      <c r="K5377">
        <f t="shared" si="3841"/>
        <v>987.39</v>
      </c>
      <c r="L5377">
        <f t="shared" si="3842"/>
        <v>2253</v>
      </c>
      <c r="M5377" t="str">
        <f t="shared" si="3843"/>
        <v>United States</v>
      </c>
      <c r="N5377">
        <f t="shared" si="3844"/>
        <v>0</v>
      </c>
      <c r="O5377" t="str">
        <f t="shared" si="3845"/>
        <v>MG</v>
      </c>
      <c r="P5377">
        <f t="shared" si="3846"/>
        <v>55</v>
      </c>
      <c r="Q5377" t="str">
        <f t="shared" si="3847"/>
        <v>Rocco Neubert</v>
      </c>
      <c r="R5377" t="str">
        <f t="shared" si="3848"/>
        <v>East</v>
      </c>
    </row>
    <row r="5378" spans="1:18">
      <c r="A5378" t="s">
        <v>5542</v>
      </c>
      <c r="B5378" t="s">
        <v>23</v>
      </c>
      <c r="C5378" t="s">
        <v>56</v>
      </c>
      <c r="D5378" t="s">
        <v>143</v>
      </c>
      <c r="E5378" t="s">
        <v>50</v>
      </c>
      <c r="F5378" s="1">
        <v>43021</v>
      </c>
      <c r="G5378" s="1">
        <v>43032</v>
      </c>
      <c r="H5378">
        <v>49</v>
      </c>
      <c r="I5378" t="str">
        <f>VLOOKUP(pipeline!D5378,account,2,FALSE)</f>
        <v>finance</v>
      </c>
      <c r="J5378">
        <f t="shared" si="3840"/>
        <v>1987</v>
      </c>
      <c r="K5378">
        <f t="shared" si="3841"/>
        <v>1698.2</v>
      </c>
      <c r="L5378">
        <f t="shared" si="3842"/>
        <v>3798</v>
      </c>
      <c r="M5378" t="str">
        <f t="shared" si="3843"/>
        <v>United States</v>
      </c>
      <c r="N5378">
        <f t="shared" si="3844"/>
        <v>0</v>
      </c>
      <c r="O5378" t="str">
        <f t="shared" si="3845"/>
        <v>MG</v>
      </c>
      <c r="P5378">
        <f t="shared" si="3846"/>
        <v>55</v>
      </c>
      <c r="Q5378" t="str">
        <f t="shared" si="3847"/>
        <v>Dustin Brinkmann</v>
      </c>
      <c r="R5378" t="str">
        <f t="shared" si="3848"/>
        <v>Central</v>
      </c>
    </row>
    <row r="5379" spans="1:18">
      <c r="A5379" t="s">
        <v>5543</v>
      </c>
      <c r="B5379" t="s">
        <v>17</v>
      </c>
      <c r="C5379" t="s">
        <v>59</v>
      </c>
      <c r="D5379" t="s">
        <v>266</v>
      </c>
      <c r="E5379" t="s">
        <v>52</v>
      </c>
      <c r="F5379" s="1">
        <v>43021</v>
      </c>
      <c r="G5379" s="1">
        <v>43030</v>
      </c>
      <c r="H5379">
        <v>0</v>
      </c>
      <c r="I5379" t="str">
        <f>VLOOKUP(pipeline!D5379,account,2,FALSE)</f>
        <v>finance</v>
      </c>
      <c r="J5379">
        <f t="shared" si="3840"/>
        <v>1993</v>
      </c>
      <c r="K5379">
        <f t="shared" si="3841"/>
        <v>7537.24</v>
      </c>
      <c r="L5379">
        <f t="shared" si="3842"/>
        <v>20293</v>
      </c>
      <c r="M5379" t="str">
        <f t="shared" si="3843"/>
        <v>United States</v>
      </c>
      <c r="N5379">
        <f t="shared" si="3844"/>
        <v>0</v>
      </c>
      <c r="O5379" t="str">
        <f t="shared" si="3845"/>
        <v>GTX</v>
      </c>
      <c r="P5379">
        <f t="shared" si="3846"/>
        <v>5482</v>
      </c>
      <c r="Q5379" t="str">
        <f t="shared" si="3847"/>
        <v>Celia Rouche</v>
      </c>
      <c r="R5379" t="str">
        <f t="shared" si="3848"/>
        <v>West</v>
      </c>
    </row>
    <row r="5380" spans="1:18">
      <c r="A5380" t="s">
        <v>5544</v>
      </c>
      <c r="B5380" t="s">
        <v>17</v>
      </c>
      <c r="C5380" t="s">
        <v>55</v>
      </c>
      <c r="D5380" t="s">
        <v>306</v>
      </c>
      <c r="E5380" t="s">
        <v>50</v>
      </c>
      <c r="F5380" s="1">
        <v>43021</v>
      </c>
      <c r="G5380" s="1">
        <v>43079</v>
      </c>
      <c r="H5380">
        <v>563</v>
      </c>
      <c r="I5380" t="str">
        <f>VLOOKUP(pipeline!D5380,account,2,FALSE)</f>
        <v>technolgy</v>
      </c>
      <c r="J5380">
        <f t="shared" si="3840"/>
        <v>1997</v>
      </c>
      <c r="K5380">
        <f t="shared" si="3841"/>
        <v>8170.38</v>
      </c>
      <c r="L5380">
        <f t="shared" si="3842"/>
        <v>16499</v>
      </c>
      <c r="M5380" t="str">
        <f t="shared" si="3843"/>
        <v>Korea</v>
      </c>
      <c r="N5380">
        <f t="shared" si="3844"/>
        <v>0</v>
      </c>
      <c r="O5380" t="str">
        <f t="shared" si="3845"/>
        <v>GTX</v>
      </c>
      <c r="P5380">
        <f t="shared" si="3846"/>
        <v>550</v>
      </c>
      <c r="Q5380" t="str">
        <f t="shared" si="3847"/>
        <v>Celia Rouche</v>
      </c>
      <c r="R5380" t="str">
        <f t="shared" si="3848"/>
        <v>West</v>
      </c>
    </row>
    <row r="5381" spans="1:18">
      <c r="A5381" t="s">
        <v>5545</v>
      </c>
      <c r="B5381" t="s">
        <v>10</v>
      </c>
      <c r="C5381" t="s">
        <v>58</v>
      </c>
      <c r="D5381" t="s">
        <v>200</v>
      </c>
      <c r="E5381" t="s">
        <v>52</v>
      </c>
      <c r="F5381" s="1">
        <v>43021</v>
      </c>
      <c r="G5381" s="1">
        <v>43029</v>
      </c>
      <c r="H5381">
        <v>0</v>
      </c>
      <c r="I5381" t="str">
        <f>VLOOKUP(pipeline!D5381,account,2,FALSE)</f>
        <v>finance</v>
      </c>
      <c r="J5381">
        <f t="shared" si="3840"/>
        <v>1998</v>
      </c>
      <c r="K5381">
        <f t="shared" si="3841"/>
        <v>2022.14</v>
      </c>
      <c r="L5381">
        <f t="shared" si="3842"/>
        <v>5113</v>
      </c>
      <c r="M5381" t="str">
        <f t="shared" si="3843"/>
        <v>United States</v>
      </c>
      <c r="N5381">
        <f t="shared" si="3844"/>
        <v>0</v>
      </c>
      <c r="O5381" t="str">
        <f t="shared" si="3845"/>
        <v>GTX</v>
      </c>
      <c r="P5381">
        <f t="shared" si="3846"/>
        <v>1096</v>
      </c>
      <c r="Q5381" t="str">
        <f t="shared" si="3847"/>
        <v>Cara Losch</v>
      </c>
      <c r="R5381" t="str">
        <f t="shared" si="3848"/>
        <v>East</v>
      </c>
    </row>
    <row r="5382" spans="1:18">
      <c r="A5382" t="s">
        <v>5546</v>
      </c>
      <c r="B5382" t="s">
        <v>10</v>
      </c>
      <c r="C5382" t="s">
        <v>56</v>
      </c>
      <c r="D5382" t="s">
        <v>381</v>
      </c>
      <c r="E5382" t="s">
        <v>52</v>
      </c>
      <c r="F5382" s="1">
        <v>43021</v>
      </c>
      <c r="G5382" s="1">
        <v>43023</v>
      </c>
      <c r="H5382">
        <v>0</v>
      </c>
      <c r="I5382" t="str">
        <f>VLOOKUP(pipeline!D5382,account,2,FALSE)</f>
        <v>marketing</v>
      </c>
      <c r="J5382">
        <f t="shared" si="3840"/>
        <v>1999</v>
      </c>
      <c r="K5382">
        <f t="shared" si="3841"/>
        <v>1197.44</v>
      </c>
      <c r="L5382">
        <f t="shared" si="3842"/>
        <v>2570</v>
      </c>
      <c r="M5382" t="str">
        <f t="shared" si="3843"/>
        <v>United States</v>
      </c>
      <c r="N5382">
        <f t="shared" si="3844"/>
        <v>0</v>
      </c>
      <c r="O5382" t="str">
        <f t="shared" si="3845"/>
        <v>MG</v>
      </c>
      <c r="P5382">
        <f t="shared" si="3846"/>
        <v>55</v>
      </c>
      <c r="Q5382" t="str">
        <f t="shared" si="3847"/>
        <v>Cara Losch</v>
      </c>
      <c r="R5382" t="str">
        <f t="shared" si="3848"/>
        <v>East</v>
      </c>
    </row>
    <row r="5383" spans="1:18">
      <c r="A5383" t="s">
        <v>5547</v>
      </c>
      <c r="B5383" t="s">
        <v>10</v>
      </c>
      <c r="C5383" t="s">
        <v>56</v>
      </c>
      <c r="D5383" t="s">
        <v>350</v>
      </c>
      <c r="E5383" t="s">
        <v>50</v>
      </c>
      <c r="F5383" s="1">
        <v>43021</v>
      </c>
      <c r="G5383" s="1">
        <v>43032</v>
      </c>
      <c r="H5383">
        <v>53</v>
      </c>
      <c r="I5383" t="str">
        <f>VLOOKUP(pipeline!D5383,account,2,FALSE)</f>
        <v>technolgy</v>
      </c>
      <c r="J5383">
        <f t="shared" si="3840"/>
        <v>2011</v>
      </c>
      <c r="K5383">
        <f t="shared" si="3841"/>
        <v>40.79</v>
      </c>
      <c r="L5383">
        <f t="shared" si="3842"/>
        <v>142</v>
      </c>
      <c r="M5383" t="str">
        <f t="shared" si="3843"/>
        <v>China</v>
      </c>
      <c r="N5383">
        <f t="shared" si="3844"/>
        <v>0</v>
      </c>
      <c r="O5383" t="str">
        <f t="shared" si="3845"/>
        <v>MG</v>
      </c>
      <c r="P5383">
        <f t="shared" si="3846"/>
        <v>55</v>
      </c>
      <c r="Q5383" t="str">
        <f t="shared" si="3847"/>
        <v>Cara Losch</v>
      </c>
      <c r="R5383" t="str">
        <f t="shared" si="3848"/>
        <v>East</v>
      </c>
    </row>
    <row r="5384" spans="1:18">
      <c r="A5384" t="s">
        <v>5548</v>
      </c>
      <c r="B5384" t="s">
        <v>20</v>
      </c>
      <c r="C5384" t="s">
        <v>58</v>
      </c>
      <c r="D5384" t="s">
        <v>170</v>
      </c>
      <c r="E5384" t="s">
        <v>50</v>
      </c>
      <c r="F5384" s="1">
        <v>43022</v>
      </c>
      <c r="G5384" s="1">
        <v>43034</v>
      </c>
      <c r="H5384">
        <v>1168</v>
      </c>
      <c r="I5384" t="str">
        <f>VLOOKUP(pipeline!D5384,account,2,FALSE)</f>
        <v>technolgy</v>
      </c>
      <c r="J5384">
        <f t="shared" si="3840"/>
        <v>1987</v>
      </c>
      <c r="K5384">
        <f t="shared" si="3841"/>
        <v>2938.67</v>
      </c>
      <c r="L5384">
        <f t="shared" si="3842"/>
        <v>8775</v>
      </c>
      <c r="M5384" t="str">
        <f t="shared" si="3843"/>
        <v>Panama</v>
      </c>
      <c r="N5384">
        <f t="shared" si="3844"/>
        <v>0</v>
      </c>
      <c r="O5384" t="str">
        <f t="shared" si="3845"/>
        <v>GTX</v>
      </c>
      <c r="P5384">
        <f t="shared" si="3846"/>
        <v>1096</v>
      </c>
      <c r="Q5384" t="str">
        <f t="shared" si="3847"/>
        <v>Dustin Brinkmann</v>
      </c>
      <c r="R5384" t="str">
        <f t="shared" si="3848"/>
        <v>Central</v>
      </c>
    </row>
    <row r="5385" spans="1:18">
      <c r="A5385" t="s">
        <v>5549</v>
      </c>
      <c r="B5385" t="s">
        <v>7</v>
      </c>
      <c r="C5385" t="s">
        <v>55</v>
      </c>
      <c r="D5385" t="s">
        <v>136</v>
      </c>
      <c r="E5385" t="s">
        <v>50</v>
      </c>
      <c r="F5385" s="1">
        <v>43022</v>
      </c>
      <c r="G5385" s="1">
        <v>43056</v>
      </c>
      <c r="H5385">
        <v>560</v>
      </c>
      <c r="I5385" t="str">
        <f>VLOOKUP(pipeline!D5385,account,2,FALSE)</f>
        <v>medical</v>
      </c>
      <c r="J5385">
        <f t="shared" si="3840"/>
        <v>1996</v>
      </c>
      <c r="K5385">
        <f t="shared" si="3841"/>
        <v>439.21</v>
      </c>
      <c r="L5385">
        <f t="shared" si="3842"/>
        <v>792</v>
      </c>
      <c r="M5385" t="str">
        <f t="shared" si="3843"/>
        <v>United States</v>
      </c>
      <c r="N5385">
        <f t="shared" si="3844"/>
        <v>0</v>
      </c>
      <c r="O5385" t="str">
        <f t="shared" si="3845"/>
        <v>GTX</v>
      </c>
      <c r="P5385">
        <f t="shared" si="3846"/>
        <v>550</v>
      </c>
      <c r="Q5385" t="str">
        <f t="shared" si="3847"/>
        <v>Cara Losch</v>
      </c>
      <c r="R5385" t="str">
        <f t="shared" si="3848"/>
        <v>East</v>
      </c>
    </row>
    <row r="5386" spans="1:18">
      <c r="A5386" t="s">
        <v>5550</v>
      </c>
      <c r="B5386" t="s">
        <v>33</v>
      </c>
      <c r="C5386" t="s">
        <v>58</v>
      </c>
      <c r="D5386" t="s">
        <v>245</v>
      </c>
      <c r="E5386" t="s">
        <v>52</v>
      </c>
      <c r="F5386" s="1">
        <v>43022</v>
      </c>
      <c r="G5386" s="1">
        <v>43099</v>
      </c>
      <c r="H5386">
        <v>0</v>
      </c>
      <c r="I5386" t="str">
        <f>VLOOKUP(pipeline!D5386,account,2,FALSE)</f>
        <v>retail</v>
      </c>
      <c r="J5386">
        <f t="shared" si="3840"/>
        <v>1990</v>
      </c>
      <c r="K5386">
        <f t="shared" si="3841"/>
        <v>2520.83</v>
      </c>
      <c r="L5386">
        <f t="shared" si="3842"/>
        <v>3502</v>
      </c>
      <c r="M5386" t="str">
        <f t="shared" si="3843"/>
        <v>United States</v>
      </c>
      <c r="N5386">
        <f t="shared" si="3844"/>
        <v>0</v>
      </c>
      <c r="O5386" t="str">
        <f t="shared" si="3845"/>
        <v>GTX</v>
      </c>
      <c r="P5386">
        <f t="shared" si="3846"/>
        <v>1096</v>
      </c>
      <c r="Q5386" t="str">
        <f t="shared" si="3847"/>
        <v>Rocco Neubert</v>
      </c>
      <c r="R5386" t="str">
        <f t="shared" si="3848"/>
        <v>East</v>
      </c>
    </row>
    <row r="5387" spans="1:18">
      <c r="A5387" t="s">
        <v>5551</v>
      </c>
      <c r="B5387" t="s">
        <v>25</v>
      </c>
      <c r="C5387" t="s">
        <v>56</v>
      </c>
      <c r="D5387" t="s">
        <v>97</v>
      </c>
      <c r="E5387" t="s">
        <v>52</v>
      </c>
      <c r="F5387" s="1">
        <v>43022</v>
      </c>
      <c r="G5387" s="1">
        <v>43029</v>
      </c>
      <c r="H5387">
        <v>0</v>
      </c>
      <c r="I5387" t="str">
        <f>VLOOKUP(pipeline!D5387,account,2,FALSE)</f>
        <v>medical</v>
      </c>
      <c r="J5387">
        <f t="shared" si="3840"/>
        <v>2012</v>
      </c>
      <c r="K5387">
        <f t="shared" si="3841"/>
        <v>587.34</v>
      </c>
      <c r="L5387">
        <f t="shared" si="3842"/>
        <v>1356</v>
      </c>
      <c r="M5387" t="str">
        <f t="shared" si="3843"/>
        <v>Philipines</v>
      </c>
      <c r="N5387">
        <f t="shared" si="3844"/>
        <v>0</v>
      </c>
      <c r="O5387" t="str">
        <f t="shared" si="3845"/>
        <v>MG</v>
      </c>
      <c r="P5387">
        <f>VLOOKUP(C5387,products,3,FALSE)</f>
        <v>55</v>
      </c>
      <c r="Q5387" t="str">
        <f>VLOOKUP(B5387,sales,2,FALSE)</f>
        <v>Melvin Marxen</v>
      </c>
      <c r="R5387" t="str">
        <f>VLOOKUP(B5387,sales,3,FALSE)</f>
        <v>Central</v>
      </c>
    </row>
    <row r="5388" spans="1:18">
      <c r="A5388" t="s">
        <v>5552</v>
      </c>
      <c r="B5388" t="s">
        <v>34</v>
      </c>
      <c r="C5388" t="s">
        <v>56</v>
      </c>
      <c r="D5388" t="s">
        <v>381</v>
      </c>
      <c r="E5388" t="s">
        <v>52</v>
      </c>
      <c r="F5388" s="1">
        <v>43022</v>
      </c>
      <c r="G5388" s="1">
        <v>43040</v>
      </c>
      <c r="H5388">
        <v>0</v>
      </c>
      <c r="I5388" t="str">
        <f>VLOOKUP(pipeline!D5388,account,2,FALSE)</f>
        <v>marketing</v>
      </c>
      <c r="J5388">
        <f t="shared" si="3840"/>
        <v>1999</v>
      </c>
      <c r="K5388">
        <f t="shared" si="3841"/>
        <v>1197.44</v>
      </c>
      <c r="L5388">
        <f t="shared" si="3842"/>
        <v>2570</v>
      </c>
      <c r="M5388" t="str">
        <f t="shared" si="3843"/>
        <v>United States</v>
      </c>
      <c r="N5388">
        <f t="shared" si="3844"/>
        <v>0</v>
      </c>
      <c r="O5388" t="str">
        <f t="shared" si="3845"/>
        <v>MG</v>
      </c>
      <c r="P5388">
        <f>VLOOKUP(C5388,products,3,FALSE)</f>
        <v>55</v>
      </c>
      <c r="Q5388" t="str">
        <f>VLOOKUP(B5388,sales,2,FALSE)</f>
        <v>Rocco Neubert</v>
      </c>
      <c r="R5388" t="str">
        <f>VLOOKUP(B5388,sales,3,FALSE)</f>
        <v>East</v>
      </c>
    </row>
    <row r="5389" spans="1:18">
      <c r="A5389" t="s">
        <v>5553</v>
      </c>
      <c r="B5389" t="s">
        <v>8</v>
      </c>
      <c r="C5389" t="s">
        <v>55</v>
      </c>
      <c r="D5389" t="s">
        <v>228</v>
      </c>
      <c r="E5389" t="s">
        <v>52</v>
      </c>
      <c r="F5389" s="1">
        <v>43022</v>
      </c>
      <c r="G5389" s="1">
        <v>43026</v>
      </c>
      <c r="H5389">
        <v>0</v>
      </c>
      <c r="I5389" t="str">
        <f>VLOOKUP(pipeline!D5389,account,2,FALSE)</f>
        <v>finance</v>
      </c>
      <c r="J5389">
        <f t="shared" si="3840"/>
        <v>1994</v>
      </c>
      <c r="K5389">
        <f t="shared" si="3841"/>
        <v>355.23</v>
      </c>
      <c r="L5389">
        <f t="shared" si="3842"/>
        <v>853</v>
      </c>
      <c r="M5389" t="str">
        <f t="shared" si="3843"/>
        <v>United States</v>
      </c>
      <c r="N5389">
        <f t="shared" si="3844"/>
        <v>0</v>
      </c>
      <c r="O5389" t="str">
        <f t="shared" si="3845"/>
        <v>GTX</v>
      </c>
      <c r="P5389">
        <f t="shared" ref="P5389:P5396" si="3849">VLOOKUP(C5389,products,3,FALSE)</f>
        <v>550</v>
      </c>
      <c r="Q5389" t="str">
        <f t="shared" ref="Q5389:Q5396" si="3850">VLOOKUP(B5389,sales,2,FALSE)</f>
        <v>Cara Losch</v>
      </c>
      <c r="R5389" t="str">
        <f t="shared" ref="R5389:R5396" si="3851">VLOOKUP(B5389,sales,3,FALSE)</f>
        <v>East</v>
      </c>
    </row>
    <row r="5390" spans="1:18">
      <c r="A5390" t="s">
        <v>5554</v>
      </c>
      <c r="B5390" t="s">
        <v>8</v>
      </c>
      <c r="C5390" t="s">
        <v>58</v>
      </c>
      <c r="D5390" t="s">
        <v>218</v>
      </c>
      <c r="E5390" t="s">
        <v>52</v>
      </c>
      <c r="F5390" s="1">
        <v>43022</v>
      </c>
      <c r="G5390" s="1">
        <v>43023</v>
      </c>
      <c r="H5390">
        <v>0</v>
      </c>
      <c r="I5390" t="str">
        <f>VLOOKUP(pipeline!D5390,account,2,FALSE)</f>
        <v>technolgy</v>
      </c>
      <c r="J5390">
        <f t="shared" si="3840"/>
        <v>1992</v>
      </c>
      <c r="K5390">
        <f t="shared" si="3841"/>
        <v>1712.68</v>
      </c>
      <c r="L5390">
        <f t="shared" si="3842"/>
        <v>3194</v>
      </c>
      <c r="M5390" t="str">
        <f t="shared" si="3843"/>
        <v>United States</v>
      </c>
      <c r="N5390" t="str">
        <f t="shared" si="3844"/>
        <v>Acme Corporation</v>
      </c>
      <c r="O5390" t="str">
        <f t="shared" si="3845"/>
        <v>GTX</v>
      </c>
      <c r="P5390">
        <f t="shared" si="3849"/>
        <v>1096</v>
      </c>
      <c r="Q5390" t="str">
        <f t="shared" si="3850"/>
        <v>Cara Losch</v>
      </c>
      <c r="R5390" t="str">
        <f t="shared" si="3851"/>
        <v>East</v>
      </c>
    </row>
    <row r="5391" spans="1:18">
      <c r="A5391" t="s">
        <v>5555</v>
      </c>
      <c r="B5391" t="s">
        <v>14</v>
      </c>
      <c r="C5391" t="s">
        <v>58</v>
      </c>
      <c r="D5391" t="s">
        <v>87</v>
      </c>
      <c r="E5391" t="s">
        <v>50</v>
      </c>
      <c r="F5391" s="1">
        <v>43022</v>
      </c>
      <c r="G5391" s="1">
        <v>43023</v>
      </c>
      <c r="H5391">
        <v>881</v>
      </c>
      <c r="I5391" t="str">
        <f>VLOOKUP(pipeline!D5391,account,2,FALSE)</f>
        <v>services</v>
      </c>
      <c r="J5391">
        <f t="shared" si="3840"/>
        <v>1982</v>
      </c>
      <c r="K5391">
        <f t="shared" si="3841"/>
        <v>792.46</v>
      </c>
      <c r="L5391">
        <f t="shared" si="3842"/>
        <v>1299</v>
      </c>
      <c r="M5391" t="str">
        <f t="shared" si="3843"/>
        <v>United States</v>
      </c>
      <c r="N5391">
        <f t="shared" si="3844"/>
        <v>0</v>
      </c>
      <c r="O5391" t="str">
        <f t="shared" si="3845"/>
        <v>GTX</v>
      </c>
      <c r="P5391">
        <f t="shared" si="3849"/>
        <v>1096</v>
      </c>
      <c r="Q5391" t="str">
        <f t="shared" si="3850"/>
        <v>Celia Rouche</v>
      </c>
      <c r="R5391" t="str">
        <f t="shared" si="3851"/>
        <v>West</v>
      </c>
    </row>
    <row r="5392" spans="1:18">
      <c r="A5392" t="s">
        <v>5556</v>
      </c>
      <c r="B5392" t="s">
        <v>37</v>
      </c>
      <c r="C5392" t="s">
        <v>55</v>
      </c>
      <c r="D5392" t="s">
        <v>103</v>
      </c>
      <c r="E5392" t="s">
        <v>52</v>
      </c>
      <c r="F5392" s="1">
        <v>43022</v>
      </c>
      <c r="G5392" s="1">
        <v>43069</v>
      </c>
      <c r="H5392">
        <v>0</v>
      </c>
      <c r="I5392" t="str">
        <f>VLOOKUP(pipeline!D5392,account,2,FALSE)</f>
        <v>employment</v>
      </c>
      <c r="J5392">
        <f t="shared" si="3840"/>
        <v>1988</v>
      </c>
      <c r="K5392">
        <f t="shared" si="3841"/>
        <v>2059.9</v>
      </c>
      <c r="L5392">
        <f t="shared" si="3842"/>
        <v>3644</v>
      </c>
      <c r="M5392" t="str">
        <f t="shared" si="3843"/>
        <v>United States</v>
      </c>
      <c r="N5392">
        <f t="shared" si="3844"/>
        <v>0</v>
      </c>
      <c r="O5392" t="str">
        <f t="shared" si="3845"/>
        <v>GTX</v>
      </c>
      <c r="P5392">
        <f t="shared" si="3849"/>
        <v>550</v>
      </c>
      <c r="Q5392" t="str">
        <f t="shared" si="3850"/>
        <v>Summer Sewald</v>
      </c>
      <c r="R5392" t="str">
        <f t="shared" si="3851"/>
        <v>West</v>
      </c>
    </row>
    <row r="5393" spans="1:18">
      <c r="A5393" t="s">
        <v>5557</v>
      </c>
      <c r="B5393" t="s">
        <v>27</v>
      </c>
      <c r="C5393" t="s">
        <v>55</v>
      </c>
      <c r="D5393" t="s">
        <v>149</v>
      </c>
      <c r="E5393" t="s">
        <v>50</v>
      </c>
      <c r="F5393" s="1">
        <v>43022</v>
      </c>
      <c r="G5393" s="1">
        <v>43030</v>
      </c>
      <c r="H5393">
        <v>472</v>
      </c>
      <c r="I5393" t="str">
        <f>VLOOKUP(pipeline!D5393,account,2,FALSE)</f>
        <v>technolgy</v>
      </c>
      <c r="J5393">
        <f t="shared" si="3840"/>
        <v>2005</v>
      </c>
      <c r="K5393">
        <f t="shared" si="3841"/>
        <v>1520.66</v>
      </c>
      <c r="L5393">
        <f t="shared" si="3842"/>
        <v>1806</v>
      </c>
      <c r="M5393" t="str">
        <f t="shared" si="3843"/>
        <v>United States</v>
      </c>
      <c r="N5393">
        <f t="shared" si="3844"/>
        <v>0</v>
      </c>
      <c r="O5393" t="str">
        <f t="shared" si="3845"/>
        <v>GTX</v>
      </c>
      <c r="P5393">
        <f t="shared" si="3849"/>
        <v>550</v>
      </c>
      <c r="Q5393" t="str">
        <f t="shared" si="3850"/>
        <v>Melvin Marxen</v>
      </c>
      <c r="R5393" t="str">
        <f t="shared" si="3851"/>
        <v>Central</v>
      </c>
    </row>
    <row r="5394" spans="1:18">
      <c r="A5394" t="s">
        <v>5558</v>
      </c>
      <c r="B5394" t="s">
        <v>38</v>
      </c>
      <c r="C5394" t="s">
        <v>55</v>
      </c>
      <c r="D5394" t="s">
        <v>621</v>
      </c>
      <c r="E5394" t="s">
        <v>50</v>
      </c>
      <c r="F5394" s="1">
        <v>43022</v>
      </c>
      <c r="G5394" s="1">
        <v>43072</v>
      </c>
      <c r="H5394">
        <v>562</v>
      </c>
      <c r="I5394" t="str">
        <f>VLOOKUP(pipeline!D5394,account,2,FALSE)</f>
        <v>services</v>
      </c>
      <c r="J5394">
        <f t="shared" si="3840"/>
        <v>1991</v>
      </c>
      <c r="K5394">
        <f t="shared" si="3841"/>
        <v>1012.72</v>
      </c>
      <c r="L5394">
        <f t="shared" si="3842"/>
        <v>3492</v>
      </c>
      <c r="M5394" t="str">
        <f t="shared" si="3843"/>
        <v>Germany</v>
      </c>
      <c r="N5394">
        <f t="shared" si="3844"/>
        <v>0</v>
      </c>
      <c r="O5394" t="str">
        <f t="shared" si="3845"/>
        <v>GTX</v>
      </c>
      <c r="P5394">
        <f t="shared" si="3849"/>
        <v>550</v>
      </c>
      <c r="Q5394" t="str">
        <f t="shared" si="3850"/>
        <v>Summer Sewald</v>
      </c>
      <c r="R5394" t="str">
        <f t="shared" si="3851"/>
        <v>West</v>
      </c>
    </row>
    <row r="5395" spans="1:18">
      <c r="A5395" t="s">
        <v>5559</v>
      </c>
      <c r="B5395" t="s">
        <v>21</v>
      </c>
      <c r="C5395" t="s">
        <v>55</v>
      </c>
      <c r="D5395" t="s">
        <v>149</v>
      </c>
      <c r="E5395" t="s">
        <v>52</v>
      </c>
      <c r="F5395" s="1">
        <v>43022</v>
      </c>
      <c r="G5395" s="1">
        <v>43028</v>
      </c>
      <c r="H5395">
        <v>0</v>
      </c>
      <c r="I5395" t="str">
        <f>VLOOKUP(pipeline!D5395,account,2,FALSE)</f>
        <v>technolgy</v>
      </c>
      <c r="J5395">
        <f t="shared" si="3840"/>
        <v>2005</v>
      </c>
      <c r="K5395">
        <f t="shared" si="3841"/>
        <v>1520.66</v>
      </c>
      <c r="L5395">
        <f t="shared" si="3842"/>
        <v>1806</v>
      </c>
      <c r="M5395" t="str">
        <f t="shared" si="3843"/>
        <v>United States</v>
      </c>
      <c r="N5395">
        <f t="shared" si="3844"/>
        <v>0</v>
      </c>
      <c r="O5395" t="str">
        <f t="shared" si="3845"/>
        <v>GTX</v>
      </c>
      <c r="P5395">
        <f t="shared" si="3849"/>
        <v>550</v>
      </c>
      <c r="Q5395" t="str">
        <f t="shared" si="3850"/>
        <v>Dustin Brinkmann</v>
      </c>
      <c r="R5395" t="str">
        <f t="shared" si="3851"/>
        <v>Central</v>
      </c>
    </row>
    <row r="5396" spans="1:18">
      <c r="A5396" t="s">
        <v>5560</v>
      </c>
      <c r="B5396" t="s">
        <v>21</v>
      </c>
      <c r="C5396" t="s">
        <v>56</v>
      </c>
      <c r="D5396" t="s">
        <v>184</v>
      </c>
      <c r="E5396" t="s">
        <v>50</v>
      </c>
      <c r="F5396" s="1">
        <v>43022</v>
      </c>
      <c r="G5396" s="1">
        <v>43024</v>
      </c>
      <c r="H5396">
        <v>42</v>
      </c>
      <c r="I5396" t="str">
        <f>VLOOKUP(pipeline!D5396,account,2,FALSE)</f>
        <v>retail</v>
      </c>
      <c r="J5396">
        <f t="shared" si="3840"/>
        <v>1995</v>
      </c>
      <c r="K5396">
        <f t="shared" si="3841"/>
        <v>332.43</v>
      </c>
      <c r="L5396">
        <f t="shared" si="3842"/>
        <v>799</v>
      </c>
      <c r="M5396" t="str">
        <f t="shared" si="3843"/>
        <v>United States</v>
      </c>
      <c r="N5396">
        <f t="shared" si="3844"/>
        <v>0</v>
      </c>
      <c r="O5396" t="str">
        <f t="shared" si="3845"/>
        <v>MG</v>
      </c>
      <c r="P5396">
        <f t="shared" si="3849"/>
        <v>55</v>
      </c>
      <c r="Q5396" t="str">
        <f t="shared" si="3850"/>
        <v>Dustin Brinkmann</v>
      </c>
      <c r="R5396" t="str">
        <f t="shared" si="3851"/>
        <v>Central</v>
      </c>
    </row>
    <row r="5397" spans="1:18">
      <c r="A5397" t="s">
        <v>5561</v>
      </c>
      <c r="B5397" t="s">
        <v>28</v>
      </c>
      <c r="C5397" t="s">
        <v>55</v>
      </c>
      <c r="D5397" t="s">
        <v>208</v>
      </c>
      <c r="E5397" t="s">
        <v>50</v>
      </c>
      <c r="F5397" s="1">
        <v>43022</v>
      </c>
      <c r="G5397" s="1">
        <v>43095</v>
      </c>
      <c r="H5397">
        <v>615</v>
      </c>
      <c r="I5397" t="str">
        <f>VLOOKUP(pipeline!D5397,account,2,FALSE)</f>
        <v>software</v>
      </c>
      <c r="J5397">
        <f t="shared" si="3840"/>
        <v>1982</v>
      </c>
      <c r="K5397">
        <f t="shared" si="3841"/>
        <v>4618</v>
      </c>
      <c r="L5397">
        <f t="shared" si="3842"/>
        <v>10083</v>
      </c>
      <c r="M5397" t="str">
        <f t="shared" si="3843"/>
        <v>United States</v>
      </c>
      <c r="N5397">
        <f t="shared" si="3844"/>
        <v>0</v>
      </c>
      <c r="O5397" t="str">
        <f t="shared" si="3845"/>
        <v>GTX</v>
      </c>
      <c r="P5397">
        <f t="shared" ref="P5397:P5408" si="3852">VLOOKUP(C5397,products,3,FALSE)</f>
        <v>550</v>
      </c>
      <c r="Q5397" t="str">
        <f t="shared" ref="Q5397:Q5408" si="3853">VLOOKUP(B5397,sales,2,FALSE)</f>
        <v>Melvin Marxen</v>
      </c>
      <c r="R5397" t="str">
        <f t="shared" ref="R5397:R5408" si="3854">VLOOKUP(B5397,sales,3,FALSE)</f>
        <v>Central</v>
      </c>
    </row>
    <row r="5398" spans="1:18">
      <c r="A5398" t="s">
        <v>5562</v>
      </c>
      <c r="B5398" t="s">
        <v>29</v>
      </c>
      <c r="C5398" t="s">
        <v>58</v>
      </c>
      <c r="D5398" t="s">
        <v>89</v>
      </c>
      <c r="E5398" t="s">
        <v>52</v>
      </c>
      <c r="F5398" s="1">
        <v>43022</v>
      </c>
      <c r="G5398" s="1">
        <v>43100</v>
      </c>
      <c r="H5398">
        <v>0</v>
      </c>
      <c r="I5398" t="str">
        <f>VLOOKUP(pipeline!D5398,account,2,FALSE)</f>
        <v>medical</v>
      </c>
      <c r="J5398">
        <f t="shared" si="3840"/>
        <v>1992</v>
      </c>
      <c r="K5398">
        <f t="shared" si="3841"/>
        <v>3922.42</v>
      </c>
      <c r="L5398">
        <f t="shared" si="3842"/>
        <v>6837</v>
      </c>
      <c r="M5398" t="str">
        <f t="shared" si="3843"/>
        <v>United States</v>
      </c>
      <c r="N5398">
        <f t="shared" si="3844"/>
        <v>0</v>
      </c>
      <c r="O5398" t="str">
        <f t="shared" si="3845"/>
        <v>GTX</v>
      </c>
      <c r="P5398">
        <f t="shared" si="3852"/>
        <v>1096</v>
      </c>
      <c r="Q5398" t="str">
        <f t="shared" si="3853"/>
        <v>Melvin Marxen</v>
      </c>
      <c r="R5398" t="str">
        <f t="shared" si="3854"/>
        <v>Central</v>
      </c>
    </row>
    <row r="5399" spans="1:18">
      <c r="A5399" t="s">
        <v>5563</v>
      </c>
      <c r="B5399" t="s">
        <v>16</v>
      </c>
      <c r="C5399" t="s">
        <v>57</v>
      </c>
      <c r="D5399" t="s">
        <v>621</v>
      </c>
      <c r="E5399" t="s">
        <v>52</v>
      </c>
      <c r="F5399" s="1">
        <v>43022</v>
      </c>
      <c r="G5399" s="1">
        <v>43031</v>
      </c>
      <c r="H5399">
        <v>0</v>
      </c>
      <c r="I5399" t="str">
        <f>VLOOKUP(pipeline!D5399,account,2,FALSE)</f>
        <v>services</v>
      </c>
      <c r="J5399">
        <f t="shared" si="3840"/>
        <v>1991</v>
      </c>
      <c r="K5399">
        <f t="shared" si="3841"/>
        <v>1012.72</v>
      </c>
      <c r="L5399">
        <f t="shared" si="3842"/>
        <v>3492</v>
      </c>
      <c r="M5399" t="str">
        <f t="shared" si="3843"/>
        <v>Germany</v>
      </c>
      <c r="N5399">
        <f t="shared" si="3844"/>
        <v>0</v>
      </c>
      <c r="O5399" t="str">
        <f t="shared" si="3845"/>
        <v>MG</v>
      </c>
      <c r="P5399">
        <f t="shared" si="3852"/>
        <v>3393</v>
      </c>
      <c r="Q5399" t="str">
        <f t="shared" si="3853"/>
        <v>Celia Rouche</v>
      </c>
      <c r="R5399" t="str">
        <f t="shared" si="3854"/>
        <v>West</v>
      </c>
    </row>
    <row r="5400" spans="1:18">
      <c r="A5400" t="s">
        <v>5564</v>
      </c>
      <c r="B5400" t="s">
        <v>23</v>
      </c>
      <c r="C5400" t="s">
        <v>56</v>
      </c>
      <c r="D5400" t="s">
        <v>238</v>
      </c>
      <c r="E5400" t="s">
        <v>50</v>
      </c>
      <c r="F5400" s="1">
        <v>43022</v>
      </c>
      <c r="G5400" s="1">
        <v>43030</v>
      </c>
      <c r="H5400">
        <v>58</v>
      </c>
      <c r="I5400" t="str">
        <f>VLOOKUP(pipeline!D5400,account,2,FALSE)</f>
        <v>marketing</v>
      </c>
      <c r="J5400">
        <f t="shared" si="3840"/>
        <v>2012</v>
      </c>
      <c r="K5400">
        <f t="shared" si="3841"/>
        <v>45.39</v>
      </c>
      <c r="L5400">
        <f t="shared" si="3842"/>
        <v>100</v>
      </c>
      <c r="M5400" t="str">
        <f t="shared" si="3843"/>
        <v>United States</v>
      </c>
      <c r="N5400" t="str">
        <f t="shared" si="3844"/>
        <v>Inity</v>
      </c>
      <c r="O5400" t="str">
        <f t="shared" si="3845"/>
        <v>MG</v>
      </c>
      <c r="P5400">
        <f t="shared" si="3852"/>
        <v>55</v>
      </c>
      <c r="Q5400" t="str">
        <f t="shared" si="3853"/>
        <v>Dustin Brinkmann</v>
      </c>
      <c r="R5400" t="str">
        <f t="shared" si="3854"/>
        <v>Central</v>
      </c>
    </row>
    <row r="5401" spans="1:18">
      <c r="A5401" t="s">
        <v>5565</v>
      </c>
      <c r="B5401" t="s">
        <v>17</v>
      </c>
      <c r="C5401" t="s">
        <v>56</v>
      </c>
      <c r="D5401" t="s">
        <v>134</v>
      </c>
      <c r="E5401" t="s">
        <v>52</v>
      </c>
      <c r="F5401" s="1">
        <v>43022</v>
      </c>
      <c r="G5401" s="1">
        <v>43040</v>
      </c>
      <c r="H5401">
        <v>0</v>
      </c>
      <c r="I5401" t="str">
        <f>VLOOKUP(pipeline!D5401,account,2,FALSE)</f>
        <v>services</v>
      </c>
      <c r="J5401">
        <f t="shared" ref="J5401:J5424" si="3855">VLOOKUP(D5401,account,3,FALSE)</f>
        <v>2003</v>
      </c>
      <c r="K5401">
        <f t="shared" ref="K5401:K5424" si="3856">VLOOKUP(D5401,account,4,FALSE)</f>
        <v>692.19</v>
      </c>
      <c r="L5401">
        <f t="shared" ref="L5401:L5424" si="3857">VLOOKUP(D5401,account,5,FALSE)</f>
        <v>1922</v>
      </c>
      <c r="M5401" t="str">
        <f t="shared" ref="M5401:M5424" si="3858">VLOOKUP(D5401,account,6,FALSE)</f>
        <v>United States</v>
      </c>
      <c r="N5401">
        <f t="shared" ref="N5401:N5424" si="3859">VLOOKUP(D5401,accounts,7,FALSE)</f>
        <v>0</v>
      </c>
      <c r="O5401" t="str">
        <f t="shared" ref="O5401:O5424" si="3860">VLOOKUP(C5401,products,2,FALSE)</f>
        <v>MG</v>
      </c>
      <c r="P5401">
        <f t="shared" si="3852"/>
        <v>55</v>
      </c>
      <c r="Q5401" t="str">
        <f t="shared" si="3853"/>
        <v>Celia Rouche</v>
      </c>
      <c r="R5401" t="str">
        <f t="shared" si="3854"/>
        <v>West</v>
      </c>
    </row>
    <row r="5402" spans="1:18">
      <c r="A5402" t="s">
        <v>5566</v>
      </c>
      <c r="B5402" t="s">
        <v>41</v>
      </c>
      <c r="C5402" t="s">
        <v>59</v>
      </c>
      <c r="D5402" t="s">
        <v>87</v>
      </c>
      <c r="E5402" t="s">
        <v>52</v>
      </c>
      <c r="F5402" s="1">
        <v>43022</v>
      </c>
      <c r="G5402" s="1">
        <v>43031</v>
      </c>
      <c r="H5402">
        <v>0</v>
      </c>
      <c r="I5402" t="str">
        <f>VLOOKUP(pipeline!D5402,account,2,FALSE)</f>
        <v>services</v>
      </c>
      <c r="J5402">
        <f t="shared" si="3855"/>
        <v>1982</v>
      </c>
      <c r="K5402">
        <f t="shared" si="3856"/>
        <v>792.46</v>
      </c>
      <c r="L5402">
        <f t="shared" si="3857"/>
        <v>1299</v>
      </c>
      <c r="M5402" t="str">
        <f t="shared" si="3858"/>
        <v>United States</v>
      </c>
      <c r="N5402">
        <f t="shared" si="3859"/>
        <v>0</v>
      </c>
      <c r="O5402" t="str">
        <f t="shared" si="3860"/>
        <v>GTX</v>
      </c>
      <c r="P5402">
        <f t="shared" si="3852"/>
        <v>5482</v>
      </c>
      <c r="Q5402" t="str">
        <f t="shared" si="3853"/>
        <v>Summer Sewald</v>
      </c>
      <c r="R5402" t="str">
        <f t="shared" si="3854"/>
        <v>West</v>
      </c>
    </row>
    <row r="5403" spans="1:18">
      <c r="A5403" t="s">
        <v>5567</v>
      </c>
      <c r="B5403" t="s">
        <v>19</v>
      </c>
      <c r="C5403" t="s">
        <v>56</v>
      </c>
      <c r="D5403" t="s">
        <v>290</v>
      </c>
      <c r="E5403" t="s">
        <v>52</v>
      </c>
      <c r="F5403" s="1">
        <v>43023</v>
      </c>
      <c r="G5403" s="1">
        <v>43032</v>
      </c>
      <c r="H5403">
        <v>0</v>
      </c>
      <c r="I5403" t="str">
        <f>VLOOKUP(pipeline!D5403,account,2,FALSE)</f>
        <v>medical</v>
      </c>
      <c r="J5403">
        <f t="shared" si="3855"/>
        <v>2002</v>
      </c>
      <c r="K5403">
        <f t="shared" si="3856"/>
        <v>3178.24</v>
      </c>
      <c r="L5403">
        <f t="shared" si="3857"/>
        <v>4540</v>
      </c>
      <c r="M5403" t="str">
        <f t="shared" si="3858"/>
        <v>United States</v>
      </c>
      <c r="N5403">
        <f t="shared" si="3859"/>
        <v>0</v>
      </c>
      <c r="O5403" t="str">
        <f t="shared" si="3860"/>
        <v>MG</v>
      </c>
      <c r="P5403">
        <f t="shared" si="3852"/>
        <v>55</v>
      </c>
      <c r="Q5403" t="str">
        <f t="shared" si="3853"/>
        <v>Dustin Brinkmann</v>
      </c>
      <c r="R5403" t="str">
        <f t="shared" si="3854"/>
        <v>Central</v>
      </c>
    </row>
    <row r="5404" spans="1:18">
      <c r="A5404" t="s">
        <v>5568</v>
      </c>
      <c r="B5404" t="s">
        <v>32</v>
      </c>
      <c r="C5404" t="s">
        <v>59</v>
      </c>
      <c r="D5404" t="s">
        <v>127</v>
      </c>
      <c r="E5404" t="s">
        <v>52</v>
      </c>
      <c r="F5404" s="1">
        <v>43023</v>
      </c>
      <c r="G5404" s="1">
        <v>43032</v>
      </c>
      <c r="H5404">
        <v>0</v>
      </c>
      <c r="I5404" t="str">
        <f>VLOOKUP(pipeline!D5404,account,2,FALSE)</f>
        <v>software</v>
      </c>
      <c r="J5404">
        <f t="shared" si="3855"/>
        <v>1979</v>
      </c>
      <c r="K5404">
        <f t="shared" si="3856"/>
        <v>4478.47</v>
      </c>
      <c r="L5404">
        <f t="shared" si="3857"/>
        <v>13809</v>
      </c>
      <c r="M5404" t="str">
        <f t="shared" si="3858"/>
        <v>United States</v>
      </c>
      <c r="N5404">
        <f t="shared" si="3859"/>
        <v>0</v>
      </c>
      <c r="O5404" t="str">
        <f t="shared" si="3860"/>
        <v>GTX</v>
      </c>
      <c r="P5404">
        <f t="shared" si="3852"/>
        <v>5482</v>
      </c>
      <c r="Q5404" t="str">
        <f t="shared" si="3853"/>
        <v>Rocco Neubert</v>
      </c>
      <c r="R5404" t="str">
        <f t="shared" si="3854"/>
        <v>East</v>
      </c>
    </row>
    <row r="5405" spans="1:18">
      <c r="A5405" t="s">
        <v>5569</v>
      </c>
      <c r="B5405" t="s">
        <v>20</v>
      </c>
      <c r="C5405" t="s">
        <v>57</v>
      </c>
      <c r="D5405" t="s">
        <v>442</v>
      </c>
      <c r="E5405" t="s">
        <v>52</v>
      </c>
      <c r="F5405" s="1">
        <v>43023</v>
      </c>
      <c r="G5405" s="1">
        <v>43024</v>
      </c>
      <c r="H5405">
        <v>0</v>
      </c>
      <c r="I5405" t="str">
        <f>VLOOKUP(pipeline!D5405,account,2,FALSE)</f>
        <v>retail</v>
      </c>
      <c r="J5405">
        <f t="shared" si="3855"/>
        <v>1988</v>
      </c>
      <c r="K5405">
        <f t="shared" si="3856"/>
        <v>1376.8</v>
      </c>
      <c r="L5405">
        <f t="shared" si="3857"/>
        <v>1165</v>
      </c>
      <c r="M5405" t="str">
        <f t="shared" si="3858"/>
        <v>Belgium</v>
      </c>
      <c r="N5405">
        <f t="shared" si="3859"/>
        <v>0</v>
      </c>
      <c r="O5405" t="str">
        <f t="shared" si="3860"/>
        <v>MG</v>
      </c>
      <c r="P5405">
        <f t="shared" si="3852"/>
        <v>3393</v>
      </c>
      <c r="Q5405" t="str">
        <f t="shared" si="3853"/>
        <v>Dustin Brinkmann</v>
      </c>
      <c r="R5405" t="str">
        <f t="shared" si="3854"/>
        <v>Central</v>
      </c>
    </row>
    <row r="5406" spans="1:18">
      <c r="A5406" t="s">
        <v>5570</v>
      </c>
      <c r="B5406" t="s">
        <v>33</v>
      </c>
      <c r="C5406" t="s">
        <v>59</v>
      </c>
      <c r="D5406" t="s">
        <v>121</v>
      </c>
      <c r="E5406" t="s">
        <v>52</v>
      </c>
      <c r="F5406" s="1">
        <v>43023</v>
      </c>
      <c r="G5406" s="1">
        <v>43033</v>
      </c>
      <c r="H5406">
        <v>0</v>
      </c>
      <c r="I5406" t="str">
        <f>VLOOKUP(pipeline!D5406,account,2,FALSE)</f>
        <v>retail</v>
      </c>
      <c r="J5406">
        <f t="shared" si="3855"/>
        <v>1995</v>
      </c>
      <c r="K5406">
        <f t="shared" si="3856"/>
        <v>5158.71</v>
      </c>
      <c r="L5406">
        <f t="shared" si="3857"/>
        <v>17479</v>
      </c>
      <c r="M5406" t="str">
        <f t="shared" si="3858"/>
        <v>Japan</v>
      </c>
      <c r="N5406">
        <f t="shared" si="3859"/>
        <v>0</v>
      </c>
      <c r="O5406" t="str">
        <f t="shared" si="3860"/>
        <v>GTX</v>
      </c>
      <c r="P5406">
        <f t="shared" si="3852"/>
        <v>5482</v>
      </c>
      <c r="Q5406" t="str">
        <f t="shared" si="3853"/>
        <v>Rocco Neubert</v>
      </c>
      <c r="R5406" t="str">
        <f t="shared" si="3854"/>
        <v>East</v>
      </c>
    </row>
    <row r="5407" spans="1:18">
      <c r="A5407" t="s">
        <v>5571</v>
      </c>
      <c r="B5407" t="s">
        <v>25</v>
      </c>
      <c r="C5407" t="s">
        <v>58</v>
      </c>
      <c r="D5407" t="s">
        <v>89</v>
      </c>
      <c r="E5407" t="s">
        <v>50</v>
      </c>
      <c r="F5407" s="1">
        <v>43023</v>
      </c>
      <c r="G5407" s="1">
        <v>43024</v>
      </c>
      <c r="H5407">
        <v>1154</v>
      </c>
      <c r="I5407" t="str">
        <f>VLOOKUP(pipeline!D5407,account,2,FALSE)</f>
        <v>medical</v>
      </c>
      <c r="J5407">
        <f t="shared" si="3855"/>
        <v>1992</v>
      </c>
      <c r="K5407">
        <f t="shared" si="3856"/>
        <v>3922.42</v>
      </c>
      <c r="L5407">
        <f t="shared" si="3857"/>
        <v>6837</v>
      </c>
      <c r="M5407" t="str">
        <f t="shared" si="3858"/>
        <v>United States</v>
      </c>
      <c r="N5407">
        <f t="shared" si="3859"/>
        <v>0</v>
      </c>
      <c r="O5407" t="str">
        <f t="shared" si="3860"/>
        <v>GTX</v>
      </c>
      <c r="P5407">
        <f t="shared" si="3852"/>
        <v>1096</v>
      </c>
      <c r="Q5407" t="str">
        <f t="shared" si="3853"/>
        <v>Melvin Marxen</v>
      </c>
      <c r="R5407" t="str">
        <f t="shared" si="3854"/>
        <v>Central</v>
      </c>
    </row>
    <row r="5408" spans="1:18">
      <c r="A5408" t="s">
        <v>5572</v>
      </c>
      <c r="B5408" t="s">
        <v>34</v>
      </c>
      <c r="C5408" t="s">
        <v>58</v>
      </c>
      <c r="D5408" t="s">
        <v>226</v>
      </c>
      <c r="E5408" t="s">
        <v>50</v>
      </c>
      <c r="F5408" s="1">
        <v>43023</v>
      </c>
      <c r="G5408" s="1">
        <v>43036</v>
      </c>
      <c r="H5408">
        <v>1062</v>
      </c>
      <c r="I5408" t="str">
        <f>VLOOKUP(pipeline!D5408,account,2,FALSE)</f>
        <v>medical</v>
      </c>
      <c r="J5408">
        <f t="shared" si="3855"/>
        <v>2017</v>
      </c>
      <c r="K5408">
        <f t="shared" si="3856"/>
        <v>4.54</v>
      </c>
      <c r="L5408">
        <f t="shared" si="3857"/>
        <v>9</v>
      </c>
      <c r="M5408" t="str">
        <f t="shared" si="3858"/>
        <v>United States</v>
      </c>
      <c r="N5408">
        <f t="shared" si="3859"/>
        <v>0</v>
      </c>
      <c r="O5408" t="str">
        <f t="shared" si="3860"/>
        <v>GTX</v>
      </c>
      <c r="P5408">
        <f t="shared" si="3852"/>
        <v>1096</v>
      </c>
      <c r="Q5408" t="str">
        <f t="shared" si="3853"/>
        <v>Rocco Neubert</v>
      </c>
      <c r="R5408" t="str">
        <f t="shared" si="3854"/>
        <v>East</v>
      </c>
    </row>
    <row r="5409" spans="1:18">
      <c r="A5409" t="s">
        <v>5573</v>
      </c>
      <c r="B5409" t="s">
        <v>14</v>
      </c>
      <c r="C5409" t="s">
        <v>56</v>
      </c>
      <c r="D5409" t="s">
        <v>205</v>
      </c>
      <c r="E5409" t="s">
        <v>52</v>
      </c>
      <c r="F5409" s="1">
        <v>43023</v>
      </c>
      <c r="G5409" s="1">
        <v>43029</v>
      </c>
      <c r="H5409">
        <v>0</v>
      </c>
      <c r="I5409" t="str">
        <f>VLOOKUP(pipeline!D5409,account,2,FALSE)</f>
        <v>telecommunications</v>
      </c>
      <c r="J5409">
        <f t="shared" si="3855"/>
        <v>1995</v>
      </c>
      <c r="K5409">
        <f t="shared" si="3856"/>
        <v>1825.82</v>
      </c>
      <c r="L5409">
        <f t="shared" si="3857"/>
        <v>5595</v>
      </c>
      <c r="M5409" t="str">
        <f t="shared" si="3858"/>
        <v>United States</v>
      </c>
      <c r="N5409" t="str">
        <f t="shared" si="3859"/>
        <v>Sonron</v>
      </c>
      <c r="O5409" t="str">
        <f t="shared" si="3860"/>
        <v>MG</v>
      </c>
      <c r="P5409">
        <f t="shared" ref="P5409:P5414" si="3861">VLOOKUP(C5409,products,3,FALSE)</f>
        <v>55</v>
      </c>
      <c r="Q5409" t="str">
        <f t="shared" ref="Q5409:Q5414" si="3862">VLOOKUP(B5409,sales,2,FALSE)</f>
        <v>Celia Rouche</v>
      </c>
      <c r="R5409" t="str">
        <f t="shared" ref="R5409:R5414" si="3863">VLOOKUP(B5409,sales,3,FALSE)</f>
        <v>West</v>
      </c>
    </row>
    <row r="5410" spans="1:18">
      <c r="A5410" t="s">
        <v>5574</v>
      </c>
      <c r="B5410" t="s">
        <v>14</v>
      </c>
      <c r="C5410" t="s">
        <v>58</v>
      </c>
      <c r="D5410" t="s">
        <v>371</v>
      </c>
      <c r="E5410" t="s">
        <v>50</v>
      </c>
      <c r="F5410" s="1">
        <v>43023</v>
      </c>
      <c r="G5410" s="1">
        <v>43089</v>
      </c>
      <c r="H5410">
        <v>954</v>
      </c>
      <c r="I5410" t="str">
        <f>VLOOKUP(pipeline!D5410,account,2,FALSE)</f>
        <v>retail</v>
      </c>
      <c r="J5410">
        <f t="shared" si="3855"/>
        <v>2003</v>
      </c>
      <c r="K5410">
        <f t="shared" si="3856"/>
        <v>223.8</v>
      </c>
      <c r="L5410">
        <f t="shared" si="3857"/>
        <v>299</v>
      </c>
      <c r="M5410" t="str">
        <f t="shared" si="3858"/>
        <v>United States</v>
      </c>
      <c r="N5410">
        <f t="shared" si="3859"/>
        <v>0</v>
      </c>
      <c r="O5410" t="str">
        <f t="shared" si="3860"/>
        <v>GTX</v>
      </c>
      <c r="P5410">
        <f t="shared" si="3861"/>
        <v>1096</v>
      </c>
      <c r="Q5410" t="str">
        <f t="shared" si="3862"/>
        <v>Celia Rouche</v>
      </c>
      <c r="R5410" t="str">
        <f t="shared" si="3863"/>
        <v>West</v>
      </c>
    </row>
    <row r="5411" spans="1:18">
      <c r="A5411" t="s">
        <v>5575</v>
      </c>
      <c r="B5411" t="s">
        <v>39</v>
      </c>
      <c r="C5411" t="s">
        <v>55</v>
      </c>
      <c r="D5411" t="s">
        <v>103</v>
      </c>
      <c r="E5411" t="s">
        <v>52</v>
      </c>
      <c r="F5411" s="1">
        <v>43023</v>
      </c>
      <c r="G5411" s="1">
        <v>43031</v>
      </c>
      <c r="H5411">
        <v>0</v>
      </c>
      <c r="I5411" t="str">
        <f>VLOOKUP(pipeline!D5411,account,2,FALSE)</f>
        <v>employment</v>
      </c>
      <c r="J5411">
        <f t="shared" si="3855"/>
        <v>1988</v>
      </c>
      <c r="K5411">
        <f t="shared" si="3856"/>
        <v>2059.9</v>
      </c>
      <c r="L5411">
        <f t="shared" si="3857"/>
        <v>3644</v>
      </c>
      <c r="M5411" t="str">
        <f t="shared" si="3858"/>
        <v>United States</v>
      </c>
      <c r="N5411">
        <f t="shared" si="3859"/>
        <v>0</v>
      </c>
      <c r="O5411" t="str">
        <f t="shared" si="3860"/>
        <v>GTX</v>
      </c>
      <c r="P5411">
        <f t="shared" si="3861"/>
        <v>550</v>
      </c>
      <c r="Q5411" t="str">
        <f t="shared" si="3862"/>
        <v>Summer Sewald</v>
      </c>
      <c r="R5411" t="str">
        <f t="shared" si="3863"/>
        <v>West</v>
      </c>
    </row>
    <row r="5412" spans="1:18">
      <c r="A5412" t="s">
        <v>5576</v>
      </c>
      <c r="B5412" t="s">
        <v>39</v>
      </c>
      <c r="C5412" t="s">
        <v>55</v>
      </c>
      <c r="D5412" t="s">
        <v>210</v>
      </c>
      <c r="E5412" t="s">
        <v>52</v>
      </c>
      <c r="F5412" s="1">
        <v>43023</v>
      </c>
      <c r="G5412" s="1">
        <v>43034</v>
      </c>
      <c r="H5412">
        <v>0</v>
      </c>
      <c r="I5412" t="str">
        <f>VLOOKUP(pipeline!D5412,account,2,FALSE)</f>
        <v>technolgy</v>
      </c>
      <c r="J5412">
        <f t="shared" si="3855"/>
        <v>1980</v>
      </c>
      <c r="K5412">
        <f t="shared" si="3856"/>
        <v>7708.38</v>
      </c>
      <c r="L5412">
        <f t="shared" si="3857"/>
        <v>13756</v>
      </c>
      <c r="M5412" t="str">
        <f t="shared" si="3858"/>
        <v>United States</v>
      </c>
      <c r="N5412">
        <f t="shared" si="3859"/>
        <v>0</v>
      </c>
      <c r="O5412" t="str">
        <f t="shared" si="3860"/>
        <v>GTX</v>
      </c>
      <c r="P5412">
        <f t="shared" si="3861"/>
        <v>550</v>
      </c>
      <c r="Q5412" t="str">
        <f t="shared" si="3862"/>
        <v>Summer Sewald</v>
      </c>
      <c r="R5412" t="str">
        <f t="shared" si="3863"/>
        <v>West</v>
      </c>
    </row>
    <row r="5413" spans="1:18">
      <c r="A5413" t="s">
        <v>5577</v>
      </c>
      <c r="B5413" t="s">
        <v>39</v>
      </c>
      <c r="C5413" t="s">
        <v>58</v>
      </c>
      <c r="D5413" t="s">
        <v>266</v>
      </c>
      <c r="E5413" t="s">
        <v>50</v>
      </c>
      <c r="F5413" s="1">
        <v>43023</v>
      </c>
      <c r="G5413" s="1">
        <v>43024</v>
      </c>
      <c r="H5413">
        <v>868</v>
      </c>
      <c r="I5413" t="str">
        <f>VLOOKUP(pipeline!D5413,account,2,FALSE)</f>
        <v>finance</v>
      </c>
      <c r="J5413">
        <f t="shared" si="3855"/>
        <v>1993</v>
      </c>
      <c r="K5413">
        <f t="shared" si="3856"/>
        <v>7537.24</v>
      </c>
      <c r="L5413">
        <f t="shared" si="3857"/>
        <v>20293</v>
      </c>
      <c r="M5413" t="str">
        <f t="shared" si="3858"/>
        <v>United States</v>
      </c>
      <c r="N5413">
        <f t="shared" si="3859"/>
        <v>0</v>
      </c>
      <c r="O5413" t="str">
        <f t="shared" si="3860"/>
        <v>GTX</v>
      </c>
      <c r="P5413">
        <f t="shared" si="3861"/>
        <v>1096</v>
      </c>
      <c r="Q5413" t="str">
        <f t="shared" si="3862"/>
        <v>Summer Sewald</v>
      </c>
      <c r="R5413" t="str">
        <f t="shared" si="3863"/>
        <v>West</v>
      </c>
    </row>
    <row r="5414" spans="1:18">
      <c r="A5414" t="s">
        <v>5578</v>
      </c>
      <c r="B5414" t="s">
        <v>39</v>
      </c>
      <c r="C5414" t="s">
        <v>59</v>
      </c>
      <c r="D5414" t="s">
        <v>231</v>
      </c>
      <c r="E5414" t="s">
        <v>50</v>
      </c>
      <c r="F5414" s="1">
        <v>43023</v>
      </c>
      <c r="G5414" s="1">
        <v>43065</v>
      </c>
      <c r="H5414">
        <v>5867</v>
      </c>
      <c r="I5414" t="str">
        <f>VLOOKUP(pipeline!D5414,account,2,FALSE)</f>
        <v>technolgy</v>
      </c>
      <c r="J5414">
        <f t="shared" si="3855"/>
        <v>2010</v>
      </c>
      <c r="K5414">
        <f t="shared" si="3856"/>
        <v>587.72</v>
      </c>
      <c r="L5414">
        <f t="shared" si="3857"/>
        <v>1501</v>
      </c>
      <c r="M5414" t="str">
        <f t="shared" si="3858"/>
        <v>United States</v>
      </c>
      <c r="N5414">
        <f t="shared" si="3859"/>
        <v>0</v>
      </c>
      <c r="O5414" t="str">
        <f t="shared" si="3860"/>
        <v>GTX</v>
      </c>
      <c r="P5414">
        <f t="shared" si="3861"/>
        <v>5482</v>
      </c>
      <c r="Q5414" t="str">
        <f t="shared" si="3862"/>
        <v>Summer Sewald</v>
      </c>
      <c r="R5414" t="str">
        <f t="shared" si="3863"/>
        <v>West</v>
      </c>
    </row>
    <row r="5415" spans="1:18">
      <c r="A5415" t="s">
        <v>5579</v>
      </c>
      <c r="B5415" t="s">
        <v>21</v>
      </c>
      <c r="C5415" t="s">
        <v>56</v>
      </c>
      <c r="D5415" t="s">
        <v>129</v>
      </c>
      <c r="E5415" t="s">
        <v>52</v>
      </c>
      <c r="F5415" s="1">
        <v>43023</v>
      </c>
      <c r="G5415" s="1">
        <v>43029</v>
      </c>
      <c r="H5415">
        <v>0</v>
      </c>
      <c r="I5415" t="str">
        <f>VLOOKUP(pipeline!D5415,account,2,FALSE)</f>
        <v>marketing</v>
      </c>
      <c r="J5415">
        <f t="shared" si="3855"/>
        <v>1995</v>
      </c>
      <c r="K5415">
        <f t="shared" si="3856"/>
        <v>2173.98</v>
      </c>
      <c r="L5415">
        <f t="shared" si="3857"/>
        <v>2928</v>
      </c>
      <c r="M5415" t="str">
        <f t="shared" si="3858"/>
        <v>United States</v>
      </c>
      <c r="N5415" t="str">
        <f t="shared" si="3859"/>
        <v>Inity</v>
      </c>
      <c r="O5415" t="str">
        <f t="shared" si="3860"/>
        <v>MG</v>
      </c>
      <c r="P5415">
        <f>VLOOKUP(C5415,products,3,FALSE)</f>
        <v>55</v>
      </c>
      <c r="Q5415" t="str">
        <f>VLOOKUP(B5415,sales,2,FALSE)</f>
        <v>Dustin Brinkmann</v>
      </c>
      <c r="R5415" t="str">
        <f>VLOOKUP(B5415,sales,3,FALSE)</f>
        <v>Central</v>
      </c>
    </row>
    <row r="5416" spans="1:18">
      <c r="A5416" t="s">
        <v>5580</v>
      </c>
      <c r="B5416" t="s">
        <v>28</v>
      </c>
      <c r="C5416" t="s">
        <v>59</v>
      </c>
      <c r="D5416" t="s">
        <v>221</v>
      </c>
      <c r="E5416" t="s">
        <v>52</v>
      </c>
      <c r="F5416" s="1">
        <v>43023</v>
      </c>
      <c r="G5416" s="1">
        <v>43032</v>
      </c>
      <c r="H5416">
        <v>0</v>
      </c>
      <c r="I5416" t="str">
        <f>VLOOKUP(pipeline!D5416,account,2,FALSE)</f>
        <v>technolgy</v>
      </c>
      <c r="J5416">
        <f t="shared" si="3855"/>
        <v>2000</v>
      </c>
      <c r="K5416">
        <f t="shared" si="3856"/>
        <v>1223.72</v>
      </c>
      <c r="L5416">
        <f t="shared" si="3857"/>
        <v>2497</v>
      </c>
      <c r="M5416" t="str">
        <f t="shared" si="3858"/>
        <v>Norway</v>
      </c>
      <c r="N5416">
        <f t="shared" si="3859"/>
        <v>0</v>
      </c>
      <c r="O5416" t="str">
        <f t="shared" si="3860"/>
        <v>GTX</v>
      </c>
      <c r="P5416">
        <f>VLOOKUP(C5416,products,3,FALSE)</f>
        <v>5482</v>
      </c>
      <c r="Q5416" t="str">
        <f>VLOOKUP(B5416,sales,2,FALSE)</f>
        <v>Melvin Marxen</v>
      </c>
      <c r="R5416" t="str">
        <f>VLOOKUP(B5416,sales,3,FALSE)</f>
        <v>Central</v>
      </c>
    </row>
    <row r="5417" spans="1:18">
      <c r="A5417" t="s">
        <v>5581</v>
      </c>
      <c r="B5417" t="s">
        <v>22</v>
      </c>
      <c r="C5417" t="s">
        <v>59</v>
      </c>
      <c r="D5417" t="s">
        <v>85</v>
      </c>
      <c r="E5417" t="s">
        <v>50</v>
      </c>
      <c r="F5417" s="1">
        <v>43023</v>
      </c>
      <c r="G5417" s="1">
        <v>43031</v>
      </c>
      <c r="H5417">
        <v>5449</v>
      </c>
      <c r="I5417" t="str">
        <f>VLOOKUP(pipeline!D5417,account,2,FALSE)</f>
        <v>software</v>
      </c>
      <c r="J5417">
        <f t="shared" si="3855"/>
        <v>1998</v>
      </c>
      <c r="K5417">
        <f t="shared" si="3856"/>
        <v>2714.9</v>
      </c>
      <c r="L5417">
        <f t="shared" si="3857"/>
        <v>2641</v>
      </c>
      <c r="M5417" t="str">
        <f t="shared" si="3858"/>
        <v>United States</v>
      </c>
      <c r="N5417" t="str">
        <f t="shared" si="3859"/>
        <v>Acme Corporation</v>
      </c>
      <c r="O5417" t="str">
        <f t="shared" si="3860"/>
        <v>GTX</v>
      </c>
      <c r="P5417">
        <f t="shared" ref="P5417:P5424" si="3864">VLOOKUP(C5417,products,3,FALSE)</f>
        <v>5482</v>
      </c>
      <c r="Q5417" t="str">
        <f t="shared" ref="Q5417:Q5424" si="3865">VLOOKUP(B5417,sales,2,FALSE)</f>
        <v>Dustin Brinkmann</v>
      </c>
      <c r="R5417" t="str">
        <f t="shared" ref="R5417:R5424" si="3866">VLOOKUP(B5417,sales,3,FALSE)</f>
        <v>Central</v>
      </c>
    </row>
    <row r="5418" spans="1:18">
      <c r="A5418" t="s">
        <v>5582</v>
      </c>
      <c r="B5418" t="s">
        <v>35</v>
      </c>
      <c r="C5418" t="s">
        <v>57</v>
      </c>
      <c r="D5418" t="s">
        <v>136</v>
      </c>
      <c r="E5418" t="s">
        <v>52</v>
      </c>
      <c r="F5418" s="1">
        <v>43023</v>
      </c>
      <c r="G5418" s="1">
        <v>43096</v>
      </c>
      <c r="H5418">
        <v>0</v>
      </c>
      <c r="I5418" t="str">
        <f>VLOOKUP(pipeline!D5418,account,2,FALSE)</f>
        <v>medical</v>
      </c>
      <c r="J5418">
        <f t="shared" si="3855"/>
        <v>1996</v>
      </c>
      <c r="K5418">
        <f t="shared" si="3856"/>
        <v>439.21</v>
      </c>
      <c r="L5418">
        <f t="shared" si="3857"/>
        <v>792</v>
      </c>
      <c r="M5418" t="str">
        <f t="shared" si="3858"/>
        <v>United States</v>
      </c>
      <c r="N5418">
        <f t="shared" si="3859"/>
        <v>0</v>
      </c>
      <c r="O5418" t="str">
        <f t="shared" si="3860"/>
        <v>MG</v>
      </c>
      <c r="P5418">
        <f t="shared" si="3864"/>
        <v>3393</v>
      </c>
      <c r="Q5418" t="str">
        <f t="shared" si="3865"/>
        <v>Rocco Neubert</v>
      </c>
      <c r="R5418" t="str">
        <f t="shared" si="3866"/>
        <v>East</v>
      </c>
    </row>
    <row r="5419" spans="1:18">
      <c r="A5419" t="s">
        <v>5583</v>
      </c>
      <c r="B5419" t="s">
        <v>35</v>
      </c>
      <c r="C5419" t="s">
        <v>59</v>
      </c>
      <c r="D5419" t="s">
        <v>248</v>
      </c>
      <c r="E5419" t="s">
        <v>50</v>
      </c>
      <c r="F5419" s="1">
        <v>43023</v>
      </c>
      <c r="G5419" s="1">
        <v>43067</v>
      </c>
      <c r="H5419">
        <v>4500</v>
      </c>
      <c r="I5419" t="str">
        <f>VLOOKUP(pipeline!D5419,account,2,FALSE)</f>
        <v>telecommunications</v>
      </c>
      <c r="J5419">
        <f t="shared" si="3855"/>
        <v>1994</v>
      </c>
      <c r="K5419">
        <f t="shared" si="3856"/>
        <v>6395.05</v>
      </c>
      <c r="L5419">
        <f t="shared" si="3857"/>
        <v>20275</v>
      </c>
      <c r="M5419" t="str">
        <f t="shared" si="3858"/>
        <v>United States</v>
      </c>
      <c r="N5419">
        <f t="shared" si="3859"/>
        <v>0</v>
      </c>
      <c r="O5419" t="str">
        <f t="shared" si="3860"/>
        <v>GTX</v>
      </c>
      <c r="P5419">
        <f t="shared" si="3864"/>
        <v>5482</v>
      </c>
      <c r="Q5419" t="str">
        <f t="shared" si="3865"/>
        <v>Rocco Neubert</v>
      </c>
      <c r="R5419" t="str">
        <f t="shared" si="3866"/>
        <v>East</v>
      </c>
    </row>
    <row r="5420" spans="1:18">
      <c r="A5420" t="s">
        <v>5584</v>
      </c>
      <c r="B5420" t="s">
        <v>23</v>
      </c>
      <c r="C5420" t="s">
        <v>56</v>
      </c>
      <c r="D5420" t="s">
        <v>309</v>
      </c>
      <c r="E5420" t="s">
        <v>52</v>
      </c>
      <c r="F5420" s="1">
        <v>43023</v>
      </c>
      <c r="G5420" s="1">
        <v>43033</v>
      </c>
      <c r="H5420">
        <v>0</v>
      </c>
      <c r="I5420" t="str">
        <f>VLOOKUP(pipeline!D5420,account,2,FALSE)</f>
        <v>marketing</v>
      </c>
      <c r="J5420">
        <f t="shared" si="3855"/>
        <v>1986</v>
      </c>
      <c r="K5420">
        <f t="shared" si="3856"/>
        <v>2403.58</v>
      </c>
      <c r="L5420">
        <f t="shared" si="3857"/>
        <v>8801</v>
      </c>
      <c r="M5420" t="str">
        <f t="shared" si="3858"/>
        <v>United States</v>
      </c>
      <c r="N5420">
        <f t="shared" si="3859"/>
        <v>0</v>
      </c>
      <c r="O5420" t="str">
        <f t="shared" si="3860"/>
        <v>MG</v>
      </c>
      <c r="P5420">
        <f t="shared" si="3864"/>
        <v>55</v>
      </c>
      <c r="Q5420" t="str">
        <f t="shared" si="3865"/>
        <v>Dustin Brinkmann</v>
      </c>
      <c r="R5420" t="str">
        <f t="shared" si="3866"/>
        <v>Central</v>
      </c>
    </row>
    <row r="5421" spans="1:18">
      <c r="A5421" t="s">
        <v>5585</v>
      </c>
      <c r="B5421" t="s">
        <v>11</v>
      </c>
      <c r="C5421" t="s">
        <v>56</v>
      </c>
      <c r="D5421" t="s">
        <v>318</v>
      </c>
      <c r="E5421" t="s">
        <v>50</v>
      </c>
      <c r="F5421" s="1">
        <v>43023</v>
      </c>
      <c r="G5421" s="1">
        <v>43031</v>
      </c>
      <c r="H5421">
        <v>51</v>
      </c>
      <c r="I5421" t="str">
        <f>VLOOKUP(pipeline!D5421,account,2,FALSE)</f>
        <v>retail</v>
      </c>
      <c r="J5421">
        <f t="shared" si="3855"/>
        <v>2000</v>
      </c>
      <c r="K5421">
        <f t="shared" si="3856"/>
        <v>167.89</v>
      </c>
      <c r="L5421">
        <f t="shared" si="3857"/>
        <v>493</v>
      </c>
      <c r="M5421" t="str">
        <f t="shared" si="3858"/>
        <v>Romania</v>
      </c>
      <c r="N5421">
        <f t="shared" si="3859"/>
        <v>0</v>
      </c>
      <c r="O5421" t="str">
        <f t="shared" si="3860"/>
        <v>MG</v>
      </c>
      <c r="P5421">
        <f t="shared" si="3864"/>
        <v>55</v>
      </c>
      <c r="Q5421" t="str">
        <f t="shared" si="3865"/>
        <v>Cara Losch</v>
      </c>
      <c r="R5421" t="str">
        <f t="shared" si="3866"/>
        <v>East</v>
      </c>
    </row>
    <row r="5422" spans="1:18">
      <c r="A5422" t="s">
        <v>5586</v>
      </c>
      <c r="B5422" t="s">
        <v>41</v>
      </c>
      <c r="C5422" t="s">
        <v>59</v>
      </c>
      <c r="D5422" t="s">
        <v>303</v>
      </c>
      <c r="E5422" t="s">
        <v>50</v>
      </c>
      <c r="F5422" s="1">
        <v>43023</v>
      </c>
      <c r="G5422" s="1">
        <v>43031</v>
      </c>
      <c r="H5422">
        <v>6637</v>
      </c>
      <c r="I5422" t="str">
        <f>VLOOKUP(pipeline!D5422,account,2,FALSE)</f>
        <v>software</v>
      </c>
      <c r="J5422">
        <f t="shared" si="3855"/>
        <v>2013</v>
      </c>
      <c r="K5422">
        <f t="shared" si="3856"/>
        <v>98.79</v>
      </c>
      <c r="L5422">
        <f t="shared" si="3857"/>
        <v>96</v>
      </c>
      <c r="M5422" t="str">
        <f t="shared" si="3858"/>
        <v>United States</v>
      </c>
      <c r="N5422" t="str">
        <f t="shared" si="3859"/>
        <v>Bubba Gump</v>
      </c>
      <c r="O5422" t="str">
        <f t="shared" si="3860"/>
        <v>GTX</v>
      </c>
      <c r="P5422">
        <f t="shared" si="3864"/>
        <v>5482</v>
      </c>
      <c r="Q5422" t="str">
        <f t="shared" si="3865"/>
        <v>Summer Sewald</v>
      </c>
      <c r="R5422" t="str">
        <f t="shared" si="3866"/>
        <v>West</v>
      </c>
    </row>
    <row r="5423" spans="1:18">
      <c r="A5423" t="s">
        <v>5587</v>
      </c>
      <c r="B5423" t="s">
        <v>19</v>
      </c>
      <c r="C5423" t="s">
        <v>56</v>
      </c>
      <c r="D5423" t="s">
        <v>143</v>
      </c>
      <c r="E5423" t="s">
        <v>50</v>
      </c>
      <c r="F5423" s="1">
        <v>43024</v>
      </c>
      <c r="G5423" s="1">
        <v>43082</v>
      </c>
      <c r="H5423">
        <v>57</v>
      </c>
      <c r="I5423" t="str">
        <f>VLOOKUP(pipeline!D5423,account,2,FALSE)</f>
        <v>finance</v>
      </c>
      <c r="J5423">
        <f t="shared" si="3855"/>
        <v>1987</v>
      </c>
      <c r="K5423">
        <f t="shared" si="3856"/>
        <v>1698.2</v>
      </c>
      <c r="L5423">
        <f t="shared" si="3857"/>
        <v>3798</v>
      </c>
      <c r="M5423" t="str">
        <f t="shared" si="3858"/>
        <v>United States</v>
      </c>
      <c r="N5423">
        <f t="shared" si="3859"/>
        <v>0</v>
      </c>
      <c r="O5423" t="str">
        <f t="shared" si="3860"/>
        <v>MG</v>
      </c>
      <c r="P5423">
        <f t="shared" si="3864"/>
        <v>55</v>
      </c>
      <c r="Q5423" t="str">
        <f t="shared" si="3865"/>
        <v>Dustin Brinkmann</v>
      </c>
      <c r="R5423" t="str">
        <f t="shared" si="3866"/>
        <v>Central</v>
      </c>
    </row>
    <row r="5424" spans="1:18">
      <c r="A5424" t="s">
        <v>5588</v>
      </c>
      <c r="B5424" t="s">
        <v>20</v>
      </c>
      <c r="C5424" t="s">
        <v>58</v>
      </c>
      <c r="D5424" t="s">
        <v>198</v>
      </c>
      <c r="E5424" t="s">
        <v>50</v>
      </c>
      <c r="F5424" s="1">
        <v>43024</v>
      </c>
      <c r="G5424" s="1">
        <v>43042</v>
      </c>
      <c r="H5424">
        <v>990</v>
      </c>
      <c r="I5424" t="str">
        <f>VLOOKUP(pipeline!D5424,account,2,FALSE)</f>
        <v>employment</v>
      </c>
      <c r="J5424">
        <f t="shared" si="3855"/>
        <v>1997</v>
      </c>
      <c r="K5424">
        <f t="shared" si="3856"/>
        <v>291.27</v>
      </c>
      <c r="L5424">
        <f t="shared" si="3857"/>
        <v>586</v>
      </c>
      <c r="M5424" t="str">
        <f t="shared" si="3858"/>
        <v>United States</v>
      </c>
      <c r="N5424">
        <f t="shared" si="3859"/>
        <v>0</v>
      </c>
      <c r="O5424" t="str">
        <f t="shared" si="3860"/>
        <v>GTX</v>
      </c>
      <c r="P5424">
        <f t="shared" si="3864"/>
        <v>1096</v>
      </c>
      <c r="Q5424" t="str">
        <f t="shared" si="3865"/>
        <v>Dustin Brinkmann</v>
      </c>
      <c r="R5424" t="str">
        <f t="shared" si="3866"/>
        <v>Central</v>
      </c>
    </row>
    <row r="5425" spans="1:18">
      <c r="A5425" t="s">
        <v>5589</v>
      </c>
      <c r="B5425" t="s">
        <v>33</v>
      </c>
      <c r="C5425" t="s">
        <v>58</v>
      </c>
      <c r="D5425" t="s">
        <v>318</v>
      </c>
      <c r="E5425" t="s">
        <v>50</v>
      </c>
      <c r="F5425" s="1">
        <v>43024</v>
      </c>
      <c r="G5425" s="1">
        <v>43094</v>
      </c>
      <c r="H5425">
        <v>1008</v>
      </c>
      <c r="I5425" t="str">
        <f>VLOOKUP(pipeline!D5425,account,2,FALSE)</f>
        <v>retail</v>
      </c>
      <c r="J5425">
        <f t="shared" ref="J5425:J5441" si="3867">VLOOKUP(D5425,account,3,FALSE)</f>
        <v>2000</v>
      </c>
      <c r="K5425">
        <f t="shared" ref="K5425:K5441" si="3868">VLOOKUP(D5425,account,4,FALSE)</f>
        <v>167.89</v>
      </c>
      <c r="L5425">
        <f t="shared" ref="L5425:L5441" si="3869">VLOOKUP(D5425,account,5,FALSE)</f>
        <v>493</v>
      </c>
      <c r="M5425" t="str">
        <f t="shared" ref="M5425:M5441" si="3870">VLOOKUP(D5425,account,6,FALSE)</f>
        <v>Romania</v>
      </c>
      <c r="N5425">
        <f t="shared" ref="N5425:N5441" si="3871">VLOOKUP(D5425,accounts,7,FALSE)</f>
        <v>0</v>
      </c>
      <c r="O5425" t="str">
        <f t="shared" ref="O5425:O5441" si="3872">VLOOKUP(C5425,products,2,FALSE)</f>
        <v>GTX</v>
      </c>
      <c r="P5425">
        <f t="shared" ref="P5425:P5430" si="3873">VLOOKUP(C5425,products,3,FALSE)</f>
        <v>1096</v>
      </c>
      <c r="Q5425" t="str">
        <f t="shared" ref="Q5425:Q5430" si="3874">VLOOKUP(B5425,sales,2,FALSE)</f>
        <v>Rocco Neubert</v>
      </c>
      <c r="R5425" t="str">
        <f t="shared" ref="R5425:R5430" si="3875">VLOOKUP(B5425,sales,3,FALSE)</f>
        <v>East</v>
      </c>
    </row>
    <row r="5426" spans="1:18">
      <c r="A5426" t="s">
        <v>5590</v>
      </c>
      <c r="B5426" t="s">
        <v>25</v>
      </c>
      <c r="C5426" t="s">
        <v>56</v>
      </c>
      <c r="D5426" t="s">
        <v>95</v>
      </c>
      <c r="E5426" t="s">
        <v>52</v>
      </c>
      <c r="F5426" s="1">
        <v>43024</v>
      </c>
      <c r="G5426" s="1">
        <v>43025</v>
      </c>
      <c r="H5426">
        <v>0</v>
      </c>
      <c r="I5426" t="str">
        <f>VLOOKUP(pipeline!D5426,account,2,FALSE)</f>
        <v>medical</v>
      </c>
      <c r="J5426">
        <f t="shared" si="3867"/>
        <v>1984</v>
      </c>
      <c r="K5426">
        <f t="shared" si="3868"/>
        <v>441.08</v>
      </c>
      <c r="L5426">
        <f t="shared" si="3869"/>
        <v>1210</v>
      </c>
      <c r="M5426" t="str">
        <f t="shared" si="3870"/>
        <v>United States</v>
      </c>
      <c r="N5426">
        <f t="shared" si="3871"/>
        <v>0</v>
      </c>
      <c r="O5426" t="str">
        <f t="shared" si="3872"/>
        <v>MG</v>
      </c>
      <c r="P5426">
        <f t="shared" si="3873"/>
        <v>55</v>
      </c>
      <c r="Q5426" t="str">
        <f t="shared" si="3874"/>
        <v>Melvin Marxen</v>
      </c>
      <c r="R5426" t="str">
        <f t="shared" si="3875"/>
        <v>Central</v>
      </c>
    </row>
    <row r="5427" spans="1:18">
      <c r="A5427" t="s">
        <v>5591</v>
      </c>
      <c r="B5427" t="s">
        <v>25</v>
      </c>
      <c r="C5427" t="s">
        <v>57</v>
      </c>
      <c r="D5427" t="s">
        <v>149</v>
      </c>
      <c r="E5427" t="s">
        <v>50</v>
      </c>
      <c r="F5427" s="1">
        <v>43024</v>
      </c>
      <c r="G5427" s="1">
        <v>43025</v>
      </c>
      <c r="H5427">
        <v>3490</v>
      </c>
      <c r="I5427" t="str">
        <f>VLOOKUP(pipeline!D5427,account,2,FALSE)</f>
        <v>technolgy</v>
      </c>
      <c r="J5427">
        <f t="shared" si="3867"/>
        <v>2005</v>
      </c>
      <c r="K5427">
        <f t="shared" si="3868"/>
        <v>1520.66</v>
      </c>
      <c r="L5427">
        <f t="shared" si="3869"/>
        <v>1806</v>
      </c>
      <c r="M5427" t="str">
        <f t="shared" si="3870"/>
        <v>United States</v>
      </c>
      <c r="N5427">
        <f t="shared" si="3871"/>
        <v>0</v>
      </c>
      <c r="O5427" t="str">
        <f t="shared" si="3872"/>
        <v>MG</v>
      </c>
      <c r="P5427">
        <f t="shared" si="3873"/>
        <v>3393</v>
      </c>
      <c r="Q5427" t="str">
        <f t="shared" si="3874"/>
        <v>Melvin Marxen</v>
      </c>
      <c r="R5427" t="str">
        <f t="shared" si="3875"/>
        <v>Central</v>
      </c>
    </row>
    <row r="5428" spans="1:18">
      <c r="A5428" t="s">
        <v>5592</v>
      </c>
      <c r="B5428" t="s">
        <v>34</v>
      </c>
      <c r="C5428" t="s">
        <v>55</v>
      </c>
      <c r="D5428" t="s">
        <v>248</v>
      </c>
      <c r="E5428" t="s">
        <v>52</v>
      </c>
      <c r="F5428" s="1">
        <v>43024</v>
      </c>
      <c r="G5428" s="1">
        <v>43034</v>
      </c>
      <c r="H5428">
        <v>0</v>
      </c>
      <c r="I5428" t="str">
        <f>VLOOKUP(pipeline!D5428,account,2,FALSE)</f>
        <v>telecommunications</v>
      </c>
      <c r="J5428">
        <f t="shared" si="3867"/>
        <v>1994</v>
      </c>
      <c r="K5428">
        <f t="shared" si="3868"/>
        <v>6395.05</v>
      </c>
      <c r="L5428">
        <f t="shared" si="3869"/>
        <v>20275</v>
      </c>
      <c r="M5428" t="str">
        <f t="shared" si="3870"/>
        <v>United States</v>
      </c>
      <c r="N5428">
        <f t="shared" si="3871"/>
        <v>0</v>
      </c>
      <c r="O5428" t="str">
        <f t="shared" si="3872"/>
        <v>GTX</v>
      </c>
      <c r="P5428">
        <f t="shared" si="3873"/>
        <v>550</v>
      </c>
      <c r="Q5428" t="str">
        <f t="shared" si="3874"/>
        <v>Rocco Neubert</v>
      </c>
      <c r="R5428" t="str">
        <f t="shared" si="3875"/>
        <v>East</v>
      </c>
    </row>
    <row r="5429" spans="1:18">
      <c r="A5429" t="s">
        <v>5593</v>
      </c>
      <c r="B5429" t="s">
        <v>26</v>
      </c>
      <c r="C5429" t="s">
        <v>56</v>
      </c>
      <c r="D5429" t="s">
        <v>85</v>
      </c>
      <c r="E5429" t="s">
        <v>52</v>
      </c>
      <c r="F5429" s="1">
        <v>43024</v>
      </c>
      <c r="G5429" s="1">
        <v>43032</v>
      </c>
      <c r="H5429">
        <v>0</v>
      </c>
      <c r="I5429" t="str">
        <f>VLOOKUP(pipeline!D5429,account,2,FALSE)</f>
        <v>software</v>
      </c>
      <c r="J5429">
        <f t="shared" si="3867"/>
        <v>1998</v>
      </c>
      <c r="K5429">
        <f t="shared" si="3868"/>
        <v>2714.9</v>
      </c>
      <c r="L5429">
        <f t="shared" si="3869"/>
        <v>2641</v>
      </c>
      <c r="M5429" t="str">
        <f t="shared" si="3870"/>
        <v>United States</v>
      </c>
      <c r="N5429" t="str">
        <f t="shared" si="3871"/>
        <v>Acme Corporation</v>
      </c>
      <c r="O5429" t="str">
        <f t="shared" si="3872"/>
        <v>MG</v>
      </c>
      <c r="P5429">
        <f t="shared" si="3873"/>
        <v>55</v>
      </c>
      <c r="Q5429" t="str">
        <f t="shared" si="3874"/>
        <v>Melvin Marxen</v>
      </c>
      <c r="R5429" t="str">
        <f t="shared" si="3875"/>
        <v>Central</v>
      </c>
    </row>
    <row r="5430" spans="1:18">
      <c r="A5430" t="s">
        <v>5594</v>
      </c>
      <c r="B5430" t="s">
        <v>14</v>
      </c>
      <c r="C5430" t="s">
        <v>57</v>
      </c>
      <c r="D5430" t="s">
        <v>93</v>
      </c>
      <c r="E5430" t="s">
        <v>50</v>
      </c>
      <c r="F5430" s="1">
        <v>43024</v>
      </c>
      <c r="G5430" s="1">
        <v>43028</v>
      </c>
      <c r="H5430">
        <v>3744</v>
      </c>
      <c r="I5430" t="str">
        <f>VLOOKUP(pipeline!D5430,account,2,FALSE)</f>
        <v>entertainment</v>
      </c>
      <c r="J5430">
        <f t="shared" si="3867"/>
        <v>1993</v>
      </c>
      <c r="K5430">
        <f t="shared" si="3868"/>
        <v>4269.9</v>
      </c>
      <c r="L5430">
        <f t="shared" si="3869"/>
        <v>6472</v>
      </c>
      <c r="M5430" t="str">
        <f t="shared" si="3870"/>
        <v>United States</v>
      </c>
      <c r="N5430" t="str">
        <f t="shared" si="3871"/>
        <v>Massive Dynamic</v>
      </c>
      <c r="O5430" t="str">
        <f t="shared" si="3872"/>
        <v>MG</v>
      </c>
      <c r="P5430">
        <f t="shared" si="3873"/>
        <v>3393</v>
      </c>
      <c r="Q5430" t="str">
        <f t="shared" si="3874"/>
        <v>Celia Rouche</v>
      </c>
      <c r="R5430" t="str">
        <f t="shared" si="3875"/>
        <v>West</v>
      </c>
    </row>
    <row r="5431" spans="1:18">
      <c r="A5431" t="s">
        <v>5595</v>
      </c>
      <c r="B5431" t="s">
        <v>39</v>
      </c>
      <c r="C5431" t="s">
        <v>55</v>
      </c>
      <c r="D5431" t="s">
        <v>205</v>
      </c>
      <c r="E5431" t="s">
        <v>52</v>
      </c>
      <c r="F5431" s="1">
        <v>43024</v>
      </c>
      <c r="G5431" s="1">
        <v>43034</v>
      </c>
      <c r="H5431">
        <v>0</v>
      </c>
      <c r="I5431" t="str">
        <f>VLOOKUP(pipeline!D5431,account,2,FALSE)</f>
        <v>telecommunications</v>
      </c>
      <c r="J5431">
        <f t="shared" si="3867"/>
        <v>1995</v>
      </c>
      <c r="K5431">
        <f t="shared" si="3868"/>
        <v>1825.82</v>
      </c>
      <c r="L5431">
        <f t="shared" si="3869"/>
        <v>5595</v>
      </c>
      <c r="M5431" t="str">
        <f t="shared" si="3870"/>
        <v>United States</v>
      </c>
      <c r="N5431" t="str">
        <f t="shared" si="3871"/>
        <v>Sonron</v>
      </c>
      <c r="O5431" t="str">
        <f t="shared" si="3872"/>
        <v>GTX</v>
      </c>
      <c r="P5431">
        <f t="shared" ref="P5431:P5438" si="3876">VLOOKUP(C5431,products,3,FALSE)</f>
        <v>550</v>
      </c>
      <c r="Q5431" t="str">
        <f t="shared" ref="Q5431:Q5438" si="3877">VLOOKUP(B5431,sales,2,FALSE)</f>
        <v>Summer Sewald</v>
      </c>
      <c r="R5431" t="str">
        <f t="shared" ref="R5431:R5438" si="3878">VLOOKUP(B5431,sales,3,FALSE)</f>
        <v>West</v>
      </c>
    </row>
    <row r="5432" spans="1:18">
      <c r="A5432" t="s">
        <v>5596</v>
      </c>
      <c r="B5432" t="s">
        <v>39</v>
      </c>
      <c r="C5432" t="s">
        <v>55</v>
      </c>
      <c r="D5432" t="s">
        <v>273</v>
      </c>
      <c r="E5432" t="s">
        <v>52</v>
      </c>
      <c r="F5432" s="1">
        <v>43024</v>
      </c>
      <c r="G5432" s="1">
        <v>43029</v>
      </c>
      <c r="H5432">
        <v>0</v>
      </c>
      <c r="I5432" t="str">
        <f>VLOOKUP(pipeline!D5432,account,2,FALSE)</f>
        <v>retail</v>
      </c>
      <c r="J5432">
        <f t="shared" si="3867"/>
        <v>1996</v>
      </c>
      <c r="K5432">
        <f t="shared" si="3868"/>
        <v>2214.94</v>
      </c>
      <c r="L5432">
        <f t="shared" si="3869"/>
        <v>5374</v>
      </c>
      <c r="M5432" t="str">
        <f t="shared" si="3870"/>
        <v>United States</v>
      </c>
      <c r="N5432">
        <f t="shared" si="3871"/>
        <v>0</v>
      </c>
      <c r="O5432" t="str">
        <f t="shared" si="3872"/>
        <v>GTX</v>
      </c>
      <c r="P5432">
        <f t="shared" si="3876"/>
        <v>550</v>
      </c>
      <c r="Q5432" t="str">
        <f t="shared" si="3877"/>
        <v>Summer Sewald</v>
      </c>
      <c r="R5432" t="str">
        <f t="shared" si="3878"/>
        <v>West</v>
      </c>
    </row>
    <row r="5433" spans="1:18">
      <c r="A5433" t="s">
        <v>5597</v>
      </c>
      <c r="B5433" t="s">
        <v>39</v>
      </c>
      <c r="C5433" t="s">
        <v>55</v>
      </c>
      <c r="D5433" t="s">
        <v>176</v>
      </c>
      <c r="E5433" t="s">
        <v>50</v>
      </c>
      <c r="F5433" s="1">
        <v>43024</v>
      </c>
      <c r="G5433" s="1">
        <v>43051</v>
      </c>
      <c r="H5433">
        <v>591</v>
      </c>
      <c r="I5433" t="str">
        <f>VLOOKUP(pipeline!D5433,account,2,FALSE)</f>
        <v>services</v>
      </c>
      <c r="J5433">
        <f t="shared" si="3867"/>
        <v>1987</v>
      </c>
      <c r="K5433">
        <f t="shared" si="3868"/>
        <v>405.59</v>
      </c>
      <c r="L5433">
        <f t="shared" si="3869"/>
        <v>1179</v>
      </c>
      <c r="M5433" t="str">
        <f t="shared" si="3870"/>
        <v>Brazil</v>
      </c>
      <c r="N5433" t="str">
        <f t="shared" si="3871"/>
        <v>Warephase</v>
      </c>
      <c r="O5433" t="str">
        <f t="shared" si="3872"/>
        <v>GTX</v>
      </c>
      <c r="P5433">
        <f t="shared" si="3876"/>
        <v>550</v>
      </c>
      <c r="Q5433" t="str">
        <f t="shared" si="3877"/>
        <v>Summer Sewald</v>
      </c>
      <c r="R5433" t="str">
        <f t="shared" si="3878"/>
        <v>West</v>
      </c>
    </row>
    <row r="5434" spans="1:18">
      <c r="A5434" t="s">
        <v>5598</v>
      </c>
      <c r="B5434" t="s">
        <v>39</v>
      </c>
      <c r="C5434" t="s">
        <v>56</v>
      </c>
      <c r="D5434" t="s">
        <v>303</v>
      </c>
      <c r="E5434" t="s">
        <v>50</v>
      </c>
      <c r="F5434" s="1">
        <v>43024</v>
      </c>
      <c r="G5434" s="1">
        <v>43032</v>
      </c>
      <c r="H5434">
        <v>48</v>
      </c>
      <c r="I5434" t="str">
        <f>VLOOKUP(pipeline!D5434,account,2,FALSE)</f>
        <v>software</v>
      </c>
      <c r="J5434">
        <f t="shared" si="3867"/>
        <v>2013</v>
      </c>
      <c r="K5434">
        <f t="shared" si="3868"/>
        <v>98.79</v>
      </c>
      <c r="L5434">
        <f t="shared" si="3869"/>
        <v>96</v>
      </c>
      <c r="M5434" t="str">
        <f t="shared" si="3870"/>
        <v>United States</v>
      </c>
      <c r="N5434" t="str">
        <f t="shared" si="3871"/>
        <v>Bubba Gump</v>
      </c>
      <c r="O5434" t="str">
        <f t="shared" si="3872"/>
        <v>MG</v>
      </c>
      <c r="P5434">
        <f t="shared" si="3876"/>
        <v>55</v>
      </c>
      <c r="Q5434" t="str">
        <f t="shared" si="3877"/>
        <v>Summer Sewald</v>
      </c>
      <c r="R5434" t="str">
        <f t="shared" si="3878"/>
        <v>West</v>
      </c>
    </row>
    <row r="5435" spans="1:18">
      <c r="A5435" t="s">
        <v>5599</v>
      </c>
      <c r="B5435" t="s">
        <v>15</v>
      </c>
      <c r="C5435" t="s">
        <v>58</v>
      </c>
      <c r="D5435" t="s">
        <v>151</v>
      </c>
      <c r="E5435" t="s">
        <v>50</v>
      </c>
      <c r="F5435" s="1">
        <v>43024</v>
      </c>
      <c r="G5435" s="1">
        <v>43031</v>
      </c>
      <c r="H5435">
        <v>1060</v>
      </c>
      <c r="I5435" t="str">
        <f>VLOOKUP(pipeline!D5435,account,2,FALSE)</f>
        <v>finance</v>
      </c>
      <c r="J5435">
        <f t="shared" si="3867"/>
        <v>2008</v>
      </c>
      <c r="K5435">
        <f t="shared" si="3868"/>
        <v>52.5</v>
      </c>
      <c r="L5435">
        <f t="shared" si="3869"/>
        <v>165</v>
      </c>
      <c r="M5435" t="str">
        <f t="shared" si="3870"/>
        <v>United States</v>
      </c>
      <c r="N5435">
        <f t="shared" si="3871"/>
        <v>0</v>
      </c>
      <c r="O5435" t="str">
        <f t="shared" si="3872"/>
        <v>GTX</v>
      </c>
      <c r="P5435">
        <f t="shared" si="3876"/>
        <v>1096</v>
      </c>
      <c r="Q5435" t="str">
        <f t="shared" si="3877"/>
        <v>Celia Rouche</v>
      </c>
      <c r="R5435" t="str">
        <f t="shared" si="3878"/>
        <v>West</v>
      </c>
    </row>
    <row r="5436" spans="1:18">
      <c r="A5436" t="s">
        <v>5600</v>
      </c>
      <c r="B5436" t="s">
        <v>28</v>
      </c>
      <c r="C5436" t="s">
        <v>58</v>
      </c>
      <c r="D5436" t="s">
        <v>306</v>
      </c>
      <c r="E5436" t="s">
        <v>52</v>
      </c>
      <c r="F5436" s="1">
        <v>43024</v>
      </c>
      <c r="G5436" s="1">
        <v>43029</v>
      </c>
      <c r="H5436">
        <v>0</v>
      </c>
      <c r="I5436" t="str">
        <f>VLOOKUP(pipeline!D5436,account,2,FALSE)</f>
        <v>technolgy</v>
      </c>
      <c r="J5436">
        <f t="shared" si="3867"/>
        <v>1997</v>
      </c>
      <c r="K5436">
        <f t="shared" si="3868"/>
        <v>8170.38</v>
      </c>
      <c r="L5436">
        <f t="shared" si="3869"/>
        <v>16499</v>
      </c>
      <c r="M5436" t="str">
        <f t="shared" si="3870"/>
        <v>Korea</v>
      </c>
      <c r="N5436">
        <f t="shared" si="3871"/>
        <v>0</v>
      </c>
      <c r="O5436" t="str">
        <f t="shared" si="3872"/>
        <v>GTX</v>
      </c>
      <c r="P5436">
        <f t="shared" si="3876"/>
        <v>1096</v>
      </c>
      <c r="Q5436" t="str">
        <f t="shared" si="3877"/>
        <v>Melvin Marxen</v>
      </c>
      <c r="R5436" t="str">
        <f t="shared" si="3878"/>
        <v>Central</v>
      </c>
    </row>
    <row r="5437" spans="1:18">
      <c r="A5437" t="s">
        <v>5601</v>
      </c>
      <c r="B5437" t="s">
        <v>22</v>
      </c>
      <c r="C5437" t="s">
        <v>55</v>
      </c>
      <c r="D5437" t="s">
        <v>297</v>
      </c>
      <c r="E5437" t="s">
        <v>50</v>
      </c>
      <c r="F5437" s="1">
        <v>43024</v>
      </c>
      <c r="G5437" s="1">
        <v>43036</v>
      </c>
      <c r="H5437">
        <v>562</v>
      </c>
      <c r="I5437" t="str">
        <f>VLOOKUP(pipeline!D5437,account,2,FALSE)</f>
        <v>medical</v>
      </c>
      <c r="J5437">
        <f t="shared" si="3867"/>
        <v>1986</v>
      </c>
      <c r="K5437">
        <f t="shared" si="3868"/>
        <v>647.18</v>
      </c>
      <c r="L5437">
        <f t="shared" si="3869"/>
        <v>1185</v>
      </c>
      <c r="M5437" t="str">
        <f t="shared" si="3870"/>
        <v>Kenya</v>
      </c>
      <c r="N5437">
        <f t="shared" si="3871"/>
        <v>0</v>
      </c>
      <c r="O5437" t="str">
        <f t="shared" si="3872"/>
        <v>GTX</v>
      </c>
      <c r="P5437">
        <f t="shared" si="3876"/>
        <v>550</v>
      </c>
      <c r="Q5437" t="str">
        <f t="shared" si="3877"/>
        <v>Dustin Brinkmann</v>
      </c>
      <c r="R5437" t="str">
        <f t="shared" si="3878"/>
        <v>Central</v>
      </c>
    </row>
    <row r="5438" spans="1:18">
      <c r="A5438" t="s">
        <v>5602</v>
      </c>
      <c r="B5438" t="s">
        <v>29</v>
      </c>
      <c r="C5438" t="s">
        <v>58</v>
      </c>
      <c r="D5438" t="s">
        <v>306</v>
      </c>
      <c r="E5438" t="s">
        <v>52</v>
      </c>
      <c r="F5438" s="1">
        <v>43024</v>
      </c>
      <c r="G5438" s="1">
        <v>43058</v>
      </c>
      <c r="H5438">
        <v>0</v>
      </c>
      <c r="I5438" t="str">
        <f>VLOOKUP(pipeline!D5438,account,2,FALSE)</f>
        <v>technolgy</v>
      </c>
      <c r="J5438">
        <f t="shared" si="3867"/>
        <v>1997</v>
      </c>
      <c r="K5438">
        <f t="shared" si="3868"/>
        <v>8170.38</v>
      </c>
      <c r="L5438">
        <f t="shared" si="3869"/>
        <v>16499</v>
      </c>
      <c r="M5438" t="str">
        <f t="shared" si="3870"/>
        <v>Korea</v>
      </c>
      <c r="N5438">
        <f t="shared" si="3871"/>
        <v>0</v>
      </c>
      <c r="O5438" t="str">
        <f t="shared" si="3872"/>
        <v>GTX</v>
      </c>
      <c r="P5438">
        <f t="shared" si="3876"/>
        <v>1096</v>
      </c>
      <c r="Q5438" t="str">
        <f t="shared" si="3877"/>
        <v>Melvin Marxen</v>
      </c>
      <c r="R5438" t="str">
        <f t="shared" si="3878"/>
        <v>Central</v>
      </c>
    </row>
    <row r="5439" spans="1:18">
      <c r="A5439" t="s">
        <v>5603</v>
      </c>
      <c r="B5439" t="s">
        <v>23</v>
      </c>
      <c r="C5439" t="s">
        <v>56</v>
      </c>
      <c r="D5439" t="s">
        <v>290</v>
      </c>
      <c r="E5439" t="s">
        <v>50</v>
      </c>
      <c r="F5439" s="1">
        <v>43024</v>
      </c>
      <c r="G5439" s="1">
        <v>43025</v>
      </c>
      <c r="H5439">
        <v>57</v>
      </c>
      <c r="I5439" t="str">
        <f>VLOOKUP(pipeline!D5439,account,2,FALSE)</f>
        <v>medical</v>
      </c>
      <c r="J5439">
        <f t="shared" si="3867"/>
        <v>2002</v>
      </c>
      <c r="K5439">
        <f t="shared" si="3868"/>
        <v>3178.24</v>
      </c>
      <c r="L5439">
        <f t="shared" si="3869"/>
        <v>4540</v>
      </c>
      <c r="M5439" t="str">
        <f t="shared" si="3870"/>
        <v>United States</v>
      </c>
      <c r="N5439">
        <f t="shared" si="3871"/>
        <v>0</v>
      </c>
      <c r="O5439" t="str">
        <f t="shared" si="3872"/>
        <v>MG</v>
      </c>
      <c r="P5439">
        <f t="shared" ref="P5439:P5445" si="3879">VLOOKUP(C5439,products,3,FALSE)</f>
        <v>55</v>
      </c>
      <c r="Q5439" t="str">
        <f t="shared" ref="Q5439:Q5445" si="3880">VLOOKUP(B5439,sales,2,FALSE)</f>
        <v>Dustin Brinkmann</v>
      </c>
      <c r="R5439" t="str">
        <f t="shared" ref="R5439:R5445" si="3881">VLOOKUP(B5439,sales,3,FALSE)</f>
        <v>Central</v>
      </c>
    </row>
    <row r="5440" spans="1:18">
      <c r="A5440" t="s">
        <v>5604</v>
      </c>
      <c r="B5440" t="s">
        <v>17</v>
      </c>
      <c r="C5440" t="s">
        <v>55</v>
      </c>
      <c r="D5440" t="s">
        <v>134</v>
      </c>
      <c r="E5440" t="s">
        <v>50</v>
      </c>
      <c r="F5440" s="1">
        <v>43024</v>
      </c>
      <c r="G5440" s="1">
        <v>43090</v>
      </c>
      <c r="H5440">
        <v>535</v>
      </c>
      <c r="I5440" t="str">
        <f>VLOOKUP(pipeline!D5440,account,2,FALSE)</f>
        <v>services</v>
      </c>
      <c r="J5440">
        <f t="shared" si="3867"/>
        <v>2003</v>
      </c>
      <c r="K5440">
        <f t="shared" si="3868"/>
        <v>692.19</v>
      </c>
      <c r="L5440">
        <f t="shared" si="3869"/>
        <v>1922</v>
      </c>
      <c r="M5440" t="str">
        <f t="shared" si="3870"/>
        <v>United States</v>
      </c>
      <c r="N5440">
        <f t="shared" si="3871"/>
        <v>0</v>
      </c>
      <c r="O5440" t="str">
        <f t="shared" si="3872"/>
        <v>GTX</v>
      </c>
      <c r="P5440">
        <f t="shared" si="3879"/>
        <v>550</v>
      </c>
      <c r="Q5440" t="str">
        <f t="shared" si="3880"/>
        <v>Celia Rouche</v>
      </c>
      <c r="R5440" t="str">
        <f t="shared" si="3881"/>
        <v>West</v>
      </c>
    </row>
    <row r="5441" spans="1:18">
      <c r="A5441" t="s">
        <v>5605</v>
      </c>
      <c r="B5441" t="s">
        <v>17</v>
      </c>
      <c r="C5441" t="s">
        <v>56</v>
      </c>
      <c r="D5441" t="s">
        <v>194</v>
      </c>
      <c r="E5441" t="s">
        <v>50</v>
      </c>
      <c r="F5441" s="1">
        <v>43024</v>
      </c>
      <c r="G5441" s="1">
        <v>43026</v>
      </c>
      <c r="H5441">
        <v>56</v>
      </c>
      <c r="I5441" t="str">
        <f>VLOOKUP(pipeline!D5441,account,2,FALSE)</f>
        <v>medical</v>
      </c>
      <c r="J5441">
        <f t="shared" si="3867"/>
        <v>2004</v>
      </c>
      <c r="K5441">
        <f t="shared" si="3868"/>
        <v>1618.89</v>
      </c>
      <c r="L5441">
        <f t="shared" si="3869"/>
        <v>3889</v>
      </c>
      <c r="M5441" t="str">
        <f t="shared" si="3870"/>
        <v>United States</v>
      </c>
      <c r="N5441">
        <f t="shared" si="3871"/>
        <v>0</v>
      </c>
      <c r="O5441" t="str">
        <f t="shared" si="3872"/>
        <v>MG</v>
      </c>
      <c r="P5441">
        <f t="shared" si="3879"/>
        <v>55</v>
      </c>
      <c r="Q5441" t="str">
        <f t="shared" si="3880"/>
        <v>Celia Rouche</v>
      </c>
      <c r="R5441" t="str">
        <f t="shared" si="3881"/>
        <v>West</v>
      </c>
    </row>
    <row r="5442" spans="1:18">
      <c r="A5442" t="s">
        <v>5606</v>
      </c>
      <c r="B5442" t="s">
        <v>41</v>
      </c>
      <c r="C5442" t="s">
        <v>59</v>
      </c>
      <c r="D5442" t="s">
        <v>167</v>
      </c>
      <c r="E5442" t="s">
        <v>50</v>
      </c>
      <c r="F5442" s="1">
        <v>43024</v>
      </c>
      <c r="G5442" s="1">
        <v>43031</v>
      </c>
      <c r="H5442">
        <v>4942</v>
      </c>
      <c r="I5442" t="str">
        <f>VLOOKUP(pipeline!D5442,account,2,FALSE)</f>
        <v>marketing</v>
      </c>
      <c r="J5442">
        <f>VLOOKUP(D5442,account,3,FALSE)</f>
        <v>2000</v>
      </c>
      <c r="K5442">
        <f>VLOOKUP(D5442,account,4,FALSE)</f>
        <v>2952.73</v>
      </c>
      <c r="L5442">
        <f>VLOOKUP(D5442,account,5,FALSE)</f>
        <v>5107</v>
      </c>
      <c r="M5442" t="str">
        <f>VLOOKUP(D5442,account,6,FALSE)</f>
        <v>United States</v>
      </c>
      <c r="N5442">
        <f>VLOOKUP(D5442,accounts,7,FALSE)</f>
        <v>0</v>
      </c>
      <c r="O5442" t="str">
        <f>VLOOKUP(C5442,products,2,FALSE)</f>
        <v>GTX</v>
      </c>
      <c r="P5442">
        <f t="shared" si="3879"/>
        <v>5482</v>
      </c>
      <c r="Q5442" t="str">
        <f t="shared" si="3880"/>
        <v>Summer Sewald</v>
      </c>
      <c r="R5442" t="str">
        <f t="shared" si="3881"/>
        <v>West</v>
      </c>
    </row>
    <row r="5443" spans="1:18">
      <c r="A5443" t="s">
        <v>5607</v>
      </c>
      <c r="B5443" t="s">
        <v>19</v>
      </c>
      <c r="C5443" t="s">
        <v>56</v>
      </c>
      <c r="D5443" t="s">
        <v>129</v>
      </c>
      <c r="E5443" t="s">
        <v>50</v>
      </c>
      <c r="F5443" s="1">
        <v>43025</v>
      </c>
      <c r="G5443" s="1">
        <v>43031</v>
      </c>
      <c r="H5443">
        <v>55</v>
      </c>
      <c r="I5443" t="str">
        <f>VLOOKUP(pipeline!D5443,account,2,FALSE)</f>
        <v>marketing</v>
      </c>
      <c r="J5443">
        <f>VLOOKUP(D5443,account,3,FALSE)</f>
        <v>1995</v>
      </c>
      <c r="K5443">
        <f>VLOOKUP(D5443,account,4,FALSE)</f>
        <v>2173.98</v>
      </c>
      <c r="L5443">
        <f>VLOOKUP(D5443,account,5,FALSE)</f>
        <v>2928</v>
      </c>
      <c r="M5443" t="str">
        <f>VLOOKUP(D5443,account,6,FALSE)</f>
        <v>United States</v>
      </c>
      <c r="N5443" t="str">
        <f>VLOOKUP(D5443,accounts,7,FALSE)</f>
        <v>Inity</v>
      </c>
      <c r="O5443" t="str">
        <f>VLOOKUP(C5443,products,2,FALSE)</f>
        <v>MG</v>
      </c>
      <c r="P5443">
        <f t="shared" si="3879"/>
        <v>55</v>
      </c>
      <c r="Q5443" t="str">
        <f t="shared" si="3880"/>
        <v>Dustin Brinkmann</v>
      </c>
      <c r="R5443" t="str">
        <f t="shared" si="3881"/>
        <v>Central</v>
      </c>
    </row>
    <row r="5444" spans="1:18">
      <c r="A5444" t="s">
        <v>5608</v>
      </c>
      <c r="B5444" t="s">
        <v>31</v>
      </c>
      <c r="C5444" t="s">
        <v>59</v>
      </c>
      <c r="D5444" t="s">
        <v>277</v>
      </c>
      <c r="E5444" t="s">
        <v>52</v>
      </c>
      <c r="F5444" s="1">
        <v>43025</v>
      </c>
      <c r="G5444" s="1">
        <v>43033</v>
      </c>
      <c r="H5444">
        <v>0</v>
      </c>
      <c r="I5444" t="str">
        <f>VLOOKUP(pipeline!D5444,account,2,FALSE)</f>
        <v>retail</v>
      </c>
      <c r="J5444">
        <f>VLOOKUP(D5444,account,3,FALSE)</f>
        <v>2005</v>
      </c>
      <c r="K5444">
        <f>VLOOKUP(D5444,account,4,FALSE)</f>
        <v>2261.05</v>
      </c>
      <c r="L5444">
        <f>VLOOKUP(D5444,account,5,FALSE)</f>
        <v>3851</v>
      </c>
      <c r="M5444" t="str">
        <f>VLOOKUP(D5444,account,6,FALSE)</f>
        <v>United States</v>
      </c>
      <c r="N5444">
        <f>VLOOKUP(D5444,accounts,7,FALSE)</f>
        <v>0</v>
      </c>
      <c r="O5444" t="str">
        <f>VLOOKUP(C5444,products,2,FALSE)</f>
        <v>GTX</v>
      </c>
      <c r="P5444">
        <f t="shared" si="3879"/>
        <v>5482</v>
      </c>
      <c r="Q5444" t="str">
        <f t="shared" si="3880"/>
        <v>Rocco Neubert</v>
      </c>
      <c r="R5444" t="str">
        <f t="shared" si="3881"/>
        <v>East</v>
      </c>
    </row>
    <row r="5445" spans="1:18">
      <c r="A5445" t="s">
        <v>5609</v>
      </c>
      <c r="B5445" t="s">
        <v>7</v>
      </c>
      <c r="C5445" t="s">
        <v>57</v>
      </c>
      <c r="D5445" t="s">
        <v>223</v>
      </c>
      <c r="E5445" t="s">
        <v>52</v>
      </c>
      <c r="F5445" s="1">
        <v>43025</v>
      </c>
      <c r="G5445" s="1">
        <v>43082</v>
      </c>
      <c r="H5445">
        <v>0</v>
      </c>
      <c r="I5445" t="str">
        <f>VLOOKUP(pipeline!D5445,account,2,FALSE)</f>
        <v>retail</v>
      </c>
      <c r="J5445">
        <f>VLOOKUP(D5445,account,3,FALSE)</f>
        <v>2003</v>
      </c>
      <c r="K5445">
        <f>VLOOKUP(D5445,account,4,FALSE)</f>
        <v>1419.98</v>
      </c>
      <c r="L5445">
        <f>VLOOKUP(D5445,account,5,FALSE)</f>
        <v>4018</v>
      </c>
      <c r="M5445" t="str">
        <f>VLOOKUP(D5445,account,6,FALSE)</f>
        <v>United States</v>
      </c>
      <c r="N5445">
        <f>VLOOKUP(D5445,accounts,7,FALSE)</f>
        <v>0</v>
      </c>
      <c r="O5445" t="str">
        <f>VLOOKUP(C5445,products,2,FALSE)</f>
        <v>MG</v>
      </c>
      <c r="P5445">
        <f t="shared" si="3879"/>
        <v>3393</v>
      </c>
      <c r="Q5445" t="str">
        <f t="shared" si="3880"/>
        <v>Cara Losch</v>
      </c>
      <c r="R5445" t="str">
        <f t="shared" si="3881"/>
        <v>East</v>
      </c>
    </row>
    <row r="5446" spans="1:18">
      <c r="A5446" t="s">
        <v>5610</v>
      </c>
      <c r="B5446" t="s">
        <v>15</v>
      </c>
      <c r="C5446" t="s">
        <v>55</v>
      </c>
      <c r="D5446" t="s">
        <v>87</v>
      </c>
      <c r="E5446" t="s">
        <v>52</v>
      </c>
      <c r="F5446" s="1">
        <v>43025</v>
      </c>
      <c r="G5446" s="1">
        <v>43031</v>
      </c>
      <c r="H5446">
        <v>0</v>
      </c>
      <c r="I5446" t="str">
        <f>VLOOKUP(pipeline!D5446,account,2,FALSE)</f>
        <v>services</v>
      </c>
      <c r="J5446">
        <f t="shared" ref="J5446:J5479" si="3882">VLOOKUP(D5446,account,3,FALSE)</f>
        <v>1982</v>
      </c>
      <c r="K5446">
        <f t="shared" ref="K5446:K5479" si="3883">VLOOKUP(D5446,account,4,FALSE)</f>
        <v>792.46</v>
      </c>
      <c r="L5446">
        <f t="shared" ref="L5446:L5479" si="3884">VLOOKUP(D5446,account,5,FALSE)</f>
        <v>1299</v>
      </c>
      <c r="M5446" t="str">
        <f t="shared" ref="M5446:M5479" si="3885">VLOOKUP(D5446,account,6,FALSE)</f>
        <v>United States</v>
      </c>
      <c r="N5446">
        <f t="shared" ref="N5446:N5479" si="3886">VLOOKUP(D5446,accounts,7,FALSE)</f>
        <v>0</v>
      </c>
      <c r="O5446" t="str">
        <f t="shared" ref="O5446:O5479" si="3887">VLOOKUP(C5446,products,2,FALSE)</f>
        <v>GTX</v>
      </c>
      <c r="P5446">
        <f t="shared" ref="P5446:P5461" si="3888">VLOOKUP(C5446,products,3,FALSE)</f>
        <v>550</v>
      </c>
      <c r="Q5446" t="str">
        <f t="shared" ref="Q5446:Q5461" si="3889">VLOOKUP(B5446,sales,2,FALSE)</f>
        <v>Celia Rouche</v>
      </c>
      <c r="R5446" t="str">
        <f t="shared" ref="R5446:R5461" si="3890">VLOOKUP(B5446,sales,3,FALSE)</f>
        <v>West</v>
      </c>
    </row>
    <row r="5447" spans="1:18">
      <c r="A5447" t="s">
        <v>5611</v>
      </c>
      <c r="B5447" t="s">
        <v>15</v>
      </c>
      <c r="C5447" t="s">
        <v>56</v>
      </c>
      <c r="D5447" t="s">
        <v>167</v>
      </c>
      <c r="E5447" t="s">
        <v>52</v>
      </c>
      <c r="F5447" s="1">
        <v>43025</v>
      </c>
      <c r="G5447" s="1">
        <v>43034</v>
      </c>
      <c r="H5447">
        <v>0</v>
      </c>
      <c r="I5447" t="str">
        <f>VLOOKUP(pipeline!D5447,account,2,FALSE)</f>
        <v>marketing</v>
      </c>
      <c r="J5447">
        <f t="shared" si="3882"/>
        <v>2000</v>
      </c>
      <c r="K5447">
        <f t="shared" si="3883"/>
        <v>2952.73</v>
      </c>
      <c r="L5447">
        <f t="shared" si="3884"/>
        <v>5107</v>
      </c>
      <c r="M5447" t="str">
        <f t="shared" si="3885"/>
        <v>United States</v>
      </c>
      <c r="N5447">
        <f t="shared" si="3886"/>
        <v>0</v>
      </c>
      <c r="O5447" t="str">
        <f t="shared" si="3887"/>
        <v>MG</v>
      </c>
      <c r="P5447">
        <f t="shared" si="3888"/>
        <v>55</v>
      </c>
      <c r="Q5447" t="str">
        <f t="shared" si="3889"/>
        <v>Celia Rouche</v>
      </c>
      <c r="R5447" t="str">
        <f t="shared" si="3890"/>
        <v>West</v>
      </c>
    </row>
    <row r="5448" spans="1:18">
      <c r="A5448" t="s">
        <v>5612</v>
      </c>
      <c r="B5448" t="s">
        <v>15</v>
      </c>
      <c r="C5448" t="s">
        <v>56</v>
      </c>
      <c r="D5448" t="s">
        <v>176</v>
      </c>
      <c r="E5448" t="s">
        <v>52</v>
      </c>
      <c r="F5448" s="1">
        <v>43025</v>
      </c>
      <c r="G5448" s="1">
        <v>43034</v>
      </c>
      <c r="H5448">
        <v>0</v>
      </c>
      <c r="I5448" t="str">
        <f>VLOOKUP(pipeline!D5448,account,2,FALSE)</f>
        <v>services</v>
      </c>
      <c r="J5448">
        <f t="shared" si="3882"/>
        <v>1987</v>
      </c>
      <c r="K5448">
        <f t="shared" si="3883"/>
        <v>405.59</v>
      </c>
      <c r="L5448">
        <f t="shared" si="3884"/>
        <v>1179</v>
      </c>
      <c r="M5448" t="str">
        <f t="shared" si="3885"/>
        <v>Brazil</v>
      </c>
      <c r="N5448" t="str">
        <f t="shared" si="3886"/>
        <v>Warephase</v>
      </c>
      <c r="O5448" t="str">
        <f t="shared" si="3887"/>
        <v>MG</v>
      </c>
      <c r="P5448">
        <f t="shared" si="3888"/>
        <v>55</v>
      </c>
      <c r="Q5448" t="str">
        <f t="shared" si="3889"/>
        <v>Celia Rouche</v>
      </c>
      <c r="R5448" t="str">
        <f t="shared" si="3890"/>
        <v>West</v>
      </c>
    </row>
    <row r="5449" spans="1:18">
      <c r="A5449" t="s">
        <v>5613</v>
      </c>
      <c r="B5449" t="s">
        <v>28</v>
      </c>
      <c r="C5449" t="s">
        <v>56</v>
      </c>
      <c r="D5449" t="s">
        <v>129</v>
      </c>
      <c r="E5449" t="s">
        <v>50</v>
      </c>
      <c r="F5449" s="1">
        <v>43025</v>
      </c>
      <c r="G5449" s="1">
        <v>43034</v>
      </c>
      <c r="H5449">
        <v>64</v>
      </c>
      <c r="I5449" t="str">
        <f>VLOOKUP(pipeline!D5449,account,2,FALSE)</f>
        <v>marketing</v>
      </c>
      <c r="J5449">
        <f t="shared" si="3882"/>
        <v>1995</v>
      </c>
      <c r="K5449">
        <f t="shared" si="3883"/>
        <v>2173.98</v>
      </c>
      <c r="L5449">
        <f t="shared" si="3884"/>
        <v>2928</v>
      </c>
      <c r="M5449" t="str">
        <f t="shared" si="3885"/>
        <v>United States</v>
      </c>
      <c r="N5449" t="str">
        <f t="shared" si="3886"/>
        <v>Inity</v>
      </c>
      <c r="O5449" t="str">
        <f t="shared" si="3887"/>
        <v>MG</v>
      </c>
      <c r="P5449">
        <f t="shared" si="3888"/>
        <v>55</v>
      </c>
      <c r="Q5449" t="str">
        <f t="shared" si="3889"/>
        <v>Melvin Marxen</v>
      </c>
      <c r="R5449" t="str">
        <f t="shared" si="3890"/>
        <v>Central</v>
      </c>
    </row>
    <row r="5450" spans="1:18">
      <c r="A5450" t="s">
        <v>5614</v>
      </c>
      <c r="B5450" t="s">
        <v>23</v>
      </c>
      <c r="C5450" t="s">
        <v>56</v>
      </c>
      <c r="D5450" t="s">
        <v>297</v>
      </c>
      <c r="E5450" t="s">
        <v>50</v>
      </c>
      <c r="F5450" s="1">
        <v>43025</v>
      </c>
      <c r="G5450" s="1">
        <v>43035</v>
      </c>
      <c r="H5450">
        <v>54</v>
      </c>
      <c r="I5450" t="str">
        <f>VLOOKUP(pipeline!D5450,account,2,FALSE)</f>
        <v>medical</v>
      </c>
      <c r="J5450">
        <f t="shared" si="3882"/>
        <v>1986</v>
      </c>
      <c r="K5450">
        <f t="shared" si="3883"/>
        <v>647.18</v>
      </c>
      <c r="L5450">
        <f t="shared" si="3884"/>
        <v>1185</v>
      </c>
      <c r="M5450" t="str">
        <f t="shared" si="3885"/>
        <v>Kenya</v>
      </c>
      <c r="N5450">
        <f t="shared" si="3886"/>
        <v>0</v>
      </c>
      <c r="O5450" t="str">
        <f t="shared" si="3887"/>
        <v>MG</v>
      </c>
      <c r="P5450">
        <f t="shared" si="3888"/>
        <v>55</v>
      </c>
      <c r="Q5450" t="str">
        <f t="shared" si="3889"/>
        <v>Dustin Brinkmann</v>
      </c>
      <c r="R5450" t="str">
        <f t="shared" si="3890"/>
        <v>Central</v>
      </c>
    </row>
    <row r="5451" spans="1:18">
      <c r="A5451" t="s">
        <v>5615</v>
      </c>
      <c r="B5451" t="s">
        <v>17</v>
      </c>
      <c r="C5451" t="s">
        <v>56</v>
      </c>
      <c r="D5451" t="s">
        <v>266</v>
      </c>
      <c r="E5451" t="s">
        <v>50</v>
      </c>
      <c r="F5451" s="1">
        <v>43025</v>
      </c>
      <c r="G5451" s="1">
        <v>43034</v>
      </c>
      <c r="H5451">
        <v>68</v>
      </c>
      <c r="I5451" t="str">
        <f>VLOOKUP(pipeline!D5451,account,2,FALSE)</f>
        <v>finance</v>
      </c>
      <c r="J5451">
        <f t="shared" si="3882"/>
        <v>1993</v>
      </c>
      <c r="K5451">
        <f t="shared" si="3883"/>
        <v>7537.24</v>
      </c>
      <c r="L5451">
        <f t="shared" si="3884"/>
        <v>20293</v>
      </c>
      <c r="M5451" t="str">
        <f t="shared" si="3885"/>
        <v>United States</v>
      </c>
      <c r="N5451">
        <f t="shared" si="3886"/>
        <v>0</v>
      </c>
      <c r="O5451" t="str">
        <f t="shared" si="3887"/>
        <v>MG</v>
      </c>
      <c r="P5451">
        <f t="shared" si="3888"/>
        <v>55</v>
      </c>
      <c r="Q5451" t="str">
        <f t="shared" si="3889"/>
        <v>Celia Rouche</v>
      </c>
      <c r="R5451" t="str">
        <f t="shared" si="3890"/>
        <v>West</v>
      </c>
    </row>
    <row r="5452" spans="1:18">
      <c r="A5452" t="s">
        <v>5616</v>
      </c>
      <c r="B5452" t="s">
        <v>10</v>
      </c>
      <c r="C5452" t="s">
        <v>58</v>
      </c>
      <c r="D5452" t="s">
        <v>214</v>
      </c>
      <c r="E5452" t="s">
        <v>52</v>
      </c>
      <c r="F5452" s="1">
        <v>43025</v>
      </c>
      <c r="G5452" s="1">
        <v>43026</v>
      </c>
      <c r="H5452">
        <v>0</v>
      </c>
      <c r="I5452" t="str">
        <f>VLOOKUP(pipeline!D5452,account,2,FALSE)</f>
        <v>medical</v>
      </c>
      <c r="J5452">
        <f t="shared" si="3882"/>
        <v>1999</v>
      </c>
      <c r="K5452">
        <f t="shared" si="3883"/>
        <v>251.41</v>
      </c>
      <c r="L5452">
        <f t="shared" si="3884"/>
        <v>495</v>
      </c>
      <c r="M5452" t="str">
        <f t="shared" si="3885"/>
        <v>United States</v>
      </c>
      <c r="N5452">
        <f t="shared" si="3886"/>
        <v>0</v>
      </c>
      <c r="O5452" t="str">
        <f t="shared" si="3887"/>
        <v>GTX</v>
      </c>
      <c r="P5452">
        <f t="shared" si="3888"/>
        <v>1096</v>
      </c>
      <c r="Q5452" t="str">
        <f t="shared" si="3889"/>
        <v>Cara Losch</v>
      </c>
      <c r="R5452" t="str">
        <f t="shared" si="3890"/>
        <v>East</v>
      </c>
    </row>
    <row r="5453" spans="1:18">
      <c r="A5453" t="s">
        <v>5617</v>
      </c>
      <c r="B5453" t="s">
        <v>10</v>
      </c>
      <c r="C5453" t="s">
        <v>56</v>
      </c>
      <c r="D5453" t="s">
        <v>136</v>
      </c>
      <c r="E5453" t="s">
        <v>52</v>
      </c>
      <c r="F5453" s="1">
        <v>43025</v>
      </c>
      <c r="G5453" s="1">
        <v>43026</v>
      </c>
      <c r="H5453">
        <v>0</v>
      </c>
      <c r="I5453" t="str">
        <f>VLOOKUP(pipeline!D5453,account,2,FALSE)</f>
        <v>medical</v>
      </c>
      <c r="J5453">
        <f t="shared" si="3882"/>
        <v>1996</v>
      </c>
      <c r="K5453">
        <f t="shared" si="3883"/>
        <v>439.21</v>
      </c>
      <c r="L5453">
        <f t="shared" si="3884"/>
        <v>792</v>
      </c>
      <c r="M5453" t="str">
        <f t="shared" si="3885"/>
        <v>United States</v>
      </c>
      <c r="N5453">
        <f t="shared" si="3886"/>
        <v>0</v>
      </c>
      <c r="O5453" t="str">
        <f t="shared" si="3887"/>
        <v>MG</v>
      </c>
      <c r="P5453">
        <f t="shared" si="3888"/>
        <v>55</v>
      </c>
      <c r="Q5453" t="str">
        <f t="shared" si="3889"/>
        <v>Cara Losch</v>
      </c>
      <c r="R5453" t="str">
        <f t="shared" si="3890"/>
        <v>East</v>
      </c>
    </row>
    <row r="5454" spans="1:18">
      <c r="A5454" t="s">
        <v>5618</v>
      </c>
      <c r="B5454" t="s">
        <v>11</v>
      </c>
      <c r="C5454" t="s">
        <v>56</v>
      </c>
      <c r="D5454" t="s">
        <v>817</v>
      </c>
      <c r="E5454" t="s">
        <v>52</v>
      </c>
      <c r="F5454" s="1">
        <v>43025</v>
      </c>
      <c r="G5454" s="1">
        <v>43027</v>
      </c>
      <c r="H5454">
        <v>0</v>
      </c>
      <c r="I5454" t="str">
        <f>VLOOKUP(pipeline!D5454,account,2,FALSE)</f>
        <v>entertainment</v>
      </c>
      <c r="J5454">
        <f t="shared" si="3882"/>
        <v>1989</v>
      </c>
      <c r="K5454">
        <f t="shared" si="3883"/>
        <v>665.06</v>
      </c>
      <c r="L5454">
        <f t="shared" si="3884"/>
        <v>1095</v>
      </c>
      <c r="M5454" t="str">
        <f t="shared" si="3885"/>
        <v>United States</v>
      </c>
      <c r="N5454">
        <f t="shared" si="3886"/>
        <v>0</v>
      </c>
      <c r="O5454" t="str">
        <f t="shared" si="3887"/>
        <v>MG</v>
      </c>
      <c r="P5454">
        <f t="shared" si="3888"/>
        <v>55</v>
      </c>
      <c r="Q5454" t="str">
        <f t="shared" si="3889"/>
        <v>Cara Losch</v>
      </c>
      <c r="R5454" t="str">
        <f t="shared" si="3890"/>
        <v>East</v>
      </c>
    </row>
    <row r="5455" spans="1:18">
      <c r="A5455" t="s">
        <v>5619</v>
      </c>
      <c r="B5455" t="s">
        <v>41</v>
      </c>
      <c r="C5455" t="s">
        <v>58</v>
      </c>
      <c r="D5455" t="s">
        <v>174</v>
      </c>
      <c r="E5455" t="s">
        <v>50</v>
      </c>
      <c r="F5455" s="1">
        <v>43025</v>
      </c>
      <c r="G5455" s="1">
        <v>43079</v>
      </c>
      <c r="H5455">
        <v>1129</v>
      </c>
      <c r="I5455" t="str">
        <f>VLOOKUP(pipeline!D5455,account,2,FALSE)</f>
        <v>software</v>
      </c>
      <c r="J5455">
        <f t="shared" si="3882"/>
        <v>1982</v>
      </c>
      <c r="K5455">
        <f t="shared" si="3883"/>
        <v>11698.03</v>
      </c>
      <c r="L5455">
        <f t="shared" si="3884"/>
        <v>34288</v>
      </c>
      <c r="M5455" t="str">
        <f t="shared" si="3885"/>
        <v>United States</v>
      </c>
      <c r="N5455">
        <f t="shared" si="3886"/>
        <v>0</v>
      </c>
      <c r="O5455" t="str">
        <f t="shared" si="3887"/>
        <v>GTX</v>
      </c>
      <c r="P5455">
        <f t="shared" si="3888"/>
        <v>1096</v>
      </c>
      <c r="Q5455" t="str">
        <f t="shared" si="3889"/>
        <v>Summer Sewald</v>
      </c>
      <c r="R5455" t="str">
        <f t="shared" si="3890"/>
        <v>West</v>
      </c>
    </row>
    <row r="5456" spans="1:18">
      <c r="A5456" t="s">
        <v>5620</v>
      </c>
      <c r="B5456" t="s">
        <v>32</v>
      </c>
      <c r="C5456" t="s">
        <v>57</v>
      </c>
      <c r="D5456" t="s">
        <v>136</v>
      </c>
      <c r="E5456" t="s">
        <v>52</v>
      </c>
      <c r="F5456" s="1">
        <v>43026</v>
      </c>
      <c r="G5456" s="1">
        <v>43027</v>
      </c>
      <c r="H5456">
        <v>0</v>
      </c>
      <c r="I5456" t="str">
        <f>VLOOKUP(pipeline!D5456,account,2,FALSE)</f>
        <v>medical</v>
      </c>
      <c r="J5456">
        <f t="shared" si="3882"/>
        <v>1996</v>
      </c>
      <c r="K5456">
        <f t="shared" si="3883"/>
        <v>439.21</v>
      </c>
      <c r="L5456">
        <f t="shared" si="3884"/>
        <v>792</v>
      </c>
      <c r="M5456" t="str">
        <f t="shared" si="3885"/>
        <v>United States</v>
      </c>
      <c r="N5456">
        <f t="shared" si="3886"/>
        <v>0</v>
      </c>
      <c r="O5456" t="str">
        <f t="shared" si="3887"/>
        <v>MG</v>
      </c>
      <c r="P5456">
        <f t="shared" si="3888"/>
        <v>3393</v>
      </c>
      <c r="Q5456" t="str">
        <f t="shared" si="3889"/>
        <v>Rocco Neubert</v>
      </c>
      <c r="R5456" t="str">
        <f t="shared" si="3890"/>
        <v>East</v>
      </c>
    </row>
    <row r="5457" spans="1:18">
      <c r="A5457" t="s">
        <v>5621</v>
      </c>
      <c r="B5457" t="s">
        <v>20</v>
      </c>
      <c r="C5457" t="s">
        <v>58</v>
      </c>
      <c r="D5457" t="s">
        <v>309</v>
      </c>
      <c r="E5457" t="s">
        <v>50</v>
      </c>
      <c r="F5457" s="1">
        <v>43026</v>
      </c>
      <c r="G5457" s="1">
        <v>43028</v>
      </c>
      <c r="H5457">
        <v>1200</v>
      </c>
      <c r="I5457" t="str">
        <f>VLOOKUP(pipeline!D5457,account,2,FALSE)</f>
        <v>marketing</v>
      </c>
      <c r="J5457">
        <f t="shared" si="3882"/>
        <v>1986</v>
      </c>
      <c r="K5457">
        <f t="shared" si="3883"/>
        <v>2403.58</v>
      </c>
      <c r="L5457">
        <f t="shared" si="3884"/>
        <v>8801</v>
      </c>
      <c r="M5457" t="str">
        <f t="shared" si="3885"/>
        <v>United States</v>
      </c>
      <c r="N5457">
        <f t="shared" si="3886"/>
        <v>0</v>
      </c>
      <c r="O5457" t="str">
        <f t="shared" si="3887"/>
        <v>GTX</v>
      </c>
      <c r="P5457">
        <f t="shared" si="3888"/>
        <v>1096</v>
      </c>
      <c r="Q5457" t="str">
        <f t="shared" si="3889"/>
        <v>Dustin Brinkmann</v>
      </c>
      <c r="R5457" t="str">
        <f t="shared" si="3890"/>
        <v>Central</v>
      </c>
    </row>
    <row r="5458" spans="1:18">
      <c r="A5458" t="s">
        <v>5622</v>
      </c>
      <c r="B5458" t="s">
        <v>20</v>
      </c>
      <c r="C5458" t="s">
        <v>57</v>
      </c>
      <c r="D5458" t="s">
        <v>221</v>
      </c>
      <c r="E5458" t="s">
        <v>50</v>
      </c>
      <c r="F5458" s="1">
        <v>43026</v>
      </c>
      <c r="G5458" s="1">
        <v>43088</v>
      </c>
      <c r="H5458">
        <v>3164</v>
      </c>
      <c r="I5458" t="str">
        <f>VLOOKUP(pipeline!D5458,account,2,FALSE)</f>
        <v>technolgy</v>
      </c>
      <c r="J5458">
        <f t="shared" si="3882"/>
        <v>2000</v>
      </c>
      <c r="K5458">
        <f t="shared" si="3883"/>
        <v>1223.72</v>
      </c>
      <c r="L5458">
        <f t="shared" si="3884"/>
        <v>2497</v>
      </c>
      <c r="M5458" t="str">
        <f t="shared" si="3885"/>
        <v>Norway</v>
      </c>
      <c r="N5458">
        <f t="shared" si="3886"/>
        <v>0</v>
      </c>
      <c r="O5458" t="str">
        <f t="shared" si="3887"/>
        <v>MG</v>
      </c>
      <c r="P5458">
        <f t="shared" si="3888"/>
        <v>3393</v>
      </c>
      <c r="Q5458" t="str">
        <f t="shared" si="3889"/>
        <v>Dustin Brinkmann</v>
      </c>
      <c r="R5458" t="str">
        <f t="shared" si="3890"/>
        <v>Central</v>
      </c>
    </row>
    <row r="5459" spans="1:18">
      <c r="A5459" t="s">
        <v>5623</v>
      </c>
      <c r="B5459" t="s">
        <v>7</v>
      </c>
      <c r="C5459" t="s">
        <v>58</v>
      </c>
      <c r="D5459" t="s">
        <v>210</v>
      </c>
      <c r="E5459" t="s">
        <v>52</v>
      </c>
      <c r="F5459" s="1">
        <v>43026</v>
      </c>
      <c r="G5459" s="1">
        <v>43033</v>
      </c>
      <c r="H5459">
        <v>0</v>
      </c>
      <c r="I5459" t="str">
        <f>VLOOKUP(pipeline!D5459,account,2,FALSE)</f>
        <v>technolgy</v>
      </c>
      <c r="J5459">
        <f t="shared" si="3882"/>
        <v>1980</v>
      </c>
      <c r="K5459">
        <f t="shared" si="3883"/>
        <v>7708.38</v>
      </c>
      <c r="L5459">
        <f t="shared" si="3884"/>
        <v>13756</v>
      </c>
      <c r="M5459" t="str">
        <f t="shared" si="3885"/>
        <v>United States</v>
      </c>
      <c r="N5459">
        <f t="shared" si="3886"/>
        <v>0</v>
      </c>
      <c r="O5459" t="str">
        <f t="shared" si="3887"/>
        <v>GTX</v>
      </c>
      <c r="P5459">
        <f t="shared" si="3888"/>
        <v>1096</v>
      </c>
      <c r="Q5459" t="str">
        <f t="shared" si="3889"/>
        <v>Cara Losch</v>
      </c>
      <c r="R5459" t="str">
        <f t="shared" si="3890"/>
        <v>East</v>
      </c>
    </row>
    <row r="5460" spans="1:18">
      <c r="A5460" t="s">
        <v>5624</v>
      </c>
      <c r="B5460" t="s">
        <v>7</v>
      </c>
      <c r="C5460" t="s">
        <v>57</v>
      </c>
      <c r="D5460" t="s">
        <v>127</v>
      </c>
      <c r="E5460" t="s">
        <v>50</v>
      </c>
      <c r="F5460" s="1">
        <v>43026</v>
      </c>
      <c r="G5460" s="1">
        <v>43034</v>
      </c>
      <c r="H5460">
        <v>3225</v>
      </c>
      <c r="I5460" t="str">
        <f>VLOOKUP(pipeline!D5460,account,2,FALSE)</f>
        <v>software</v>
      </c>
      <c r="J5460">
        <f t="shared" si="3882"/>
        <v>1979</v>
      </c>
      <c r="K5460">
        <f t="shared" si="3883"/>
        <v>4478.47</v>
      </c>
      <c r="L5460">
        <f t="shared" si="3884"/>
        <v>13809</v>
      </c>
      <c r="M5460" t="str">
        <f t="shared" si="3885"/>
        <v>United States</v>
      </c>
      <c r="N5460">
        <f t="shared" si="3886"/>
        <v>0</v>
      </c>
      <c r="O5460" t="str">
        <f t="shared" si="3887"/>
        <v>MG</v>
      </c>
      <c r="P5460">
        <f t="shared" si="3888"/>
        <v>3393</v>
      </c>
      <c r="Q5460" t="str">
        <f t="shared" si="3889"/>
        <v>Cara Losch</v>
      </c>
      <c r="R5460" t="str">
        <f t="shared" si="3890"/>
        <v>East</v>
      </c>
    </row>
    <row r="5461" spans="1:18">
      <c r="A5461" t="s">
        <v>5625</v>
      </c>
      <c r="B5461" t="s">
        <v>33</v>
      </c>
      <c r="C5461" t="s">
        <v>58</v>
      </c>
      <c r="D5461" t="s">
        <v>817</v>
      </c>
      <c r="E5461" t="s">
        <v>52</v>
      </c>
      <c r="F5461" s="1">
        <v>43026</v>
      </c>
      <c r="G5461" s="1">
        <v>43044</v>
      </c>
      <c r="H5461">
        <v>0</v>
      </c>
      <c r="I5461" t="str">
        <f>VLOOKUP(pipeline!D5461,account,2,FALSE)</f>
        <v>entertainment</v>
      </c>
      <c r="J5461">
        <f t="shared" si="3882"/>
        <v>1989</v>
      </c>
      <c r="K5461">
        <f t="shared" si="3883"/>
        <v>665.06</v>
      </c>
      <c r="L5461">
        <f t="shared" si="3884"/>
        <v>1095</v>
      </c>
      <c r="M5461" t="str">
        <f t="shared" si="3885"/>
        <v>United States</v>
      </c>
      <c r="N5461">
        <f t="shared" si="3886"/>
        <v>0</v>
      </c>
      <c r="O5461" t="str">
        <f t="shared" si="3887"/>
        <v>GTX</v>
      </c>
      <c r="P5461">
        <f t="shared" si="3888"/>
        <v>1096</v>
      </c>
      <c r="Q5461" t="str">
        <f t="shared" si="3889"/>
        <v>Rocco Neubert</v>
      </c>
      <c r="R5461" t="str">
        <f t="shared" si="3890"/>
        <v>East</v>
      </c>
    </row>
    <row r="5462" spans="1:18">
      <c r="A5462" t="s">
        <v>5626</v>
      </c>
      <c r="B5462" t="s">
        <v>34</v>
      </c>
      <c r="C5462" t="s">
        <v>55</v>
      </c>
      <c r="D5462" t="s">
        <v>627</v>
      </c>
      <c r="E5462" t="s">
        <v>52</v>
      </c>
      <c r="F5462" s="1">
        <v>43026</v>
      </c>
      <c r="G5462" s="1">
        <v>43032</v>
      </c>
      <c r="H5462">
        <v>0</v>
      </c>
      <c r="I5462" t="str">
        <f>VLOOKUP(pipeline!D5462,account,2,FALSE)</f>
        <v>technolgy</v>
      </c>
      <c r="J5462">
        <f t="shared" si="3882"/>
        <v>1993</v>
      </c>
      <c r="K5462">
        <f t="shared" si="3883"/>
        <v>1242.32</v>
      </c>
      <c r="L5462">
        <f t="shared" si="3884"/>
        <v>3027</v>
      </c>
      <c r="M5462" t="str">
        <f t="shared" si="3885"/>
        <v>United States</v>
      </c>
      <c r="N5462" t="str">
        <f t="shared" si="3886"/>
        <v>Acme Corporation</v>
      </c>
      <c r="O5462" t="str">
        <f t="shared" si="3887"/>
        <v>GTX</v>
      </c>
      <c r="P5462">
        <f>VLOOKUP(C5462,products,3,FALSE)</f>
        <v>550</v>
      </c>
      <c r="Q5462" t="str">
        <f>VLOOKUP(B5462,sales,2,FALSE)</f>
        <v>Rocco Neubert</v>
      </c>
      <c r="R5462" t="str">
        <f>VLOOKUP(B5462,sales,3,FALSE)</f>
        <v>East</v>
      </c>
    </row>
    <row r="5463" spans="1:18">
      <c r="A5463" t="s">
        <v>5627</v>
      </c>
      <c r="B5463" t="s">
        <v>13</v>
      </c>
      <c r="C5463" t="s">
        <v>56</v>
      </c>
      <c r="D5463" t="s">
        <v>273</v>
      </c>
      <c r="E5463" t="s">
        <v>50</v>
      </c>
      <c r="F5463" s="1">
        <v>43026</v>
      </c>
      <c r="G5463" s="1">
        <v>43028</v>
      </c>
      <c r="H5463">
        <v>47</v>
      </c>
      <c r="I5463" t="str">
        <f>VLOOKUP(pipeline!D5463,account,2,FALSE)</f>
        <v>retail</v>
      </c>
      <c r="J5463">
        <f t="shared" si="3882"/>
        <v>1996</v>
      </c>
      <c r="K5463">
        <f t="shared" si="3883"/>
        <v>2214.94</v>
      </c>
      <c r="L5463">
        <f t="shared" si="3884"/>
        <v>5374</v>
      </c>
      <c r="M5463" t="str">
        <f t="shared" si="3885"/>
        <v>United States</v>
      </c>
      <c r="N5463">
        <f t="shared" si="3886"/>
        <v>0</v>
      </c>
      <c r="O5463" t="str">
        <f t="shared" si="3887"/>
        <v>MG</v>
      </c>
      <c r="P5463">
        <f t="shared" ref="P5463:P5468" si="3891">VLOOKUP(C5463,products,3,FALSE)</f>
        <v>55</v>
      </c>
      <c r="Q5463" t="str">
        <f t="shared" ref="Q5463:Q5468" si="3892">VLOOKUP(B5463,sales,2,FALSE)</f>
        <v>Celia Rouche</v>
      </c>
      <c r="R5463" t="str">
        <f t="shared" ref="R5463:R5468" si="3893">VLOOKUP(B5463,sales,3,FALSE)</f>
        <v>West</v>
      </c>
    </row>
    <row r="5464" spans="1:18">
      <c r="A5464" t="s">
        <v>5628</v>
      </c>
      <c r="B5464" t="s">
        <v>8</v>
      </c>
      <c r="C5464" t="s">
        <v>59</v>
      </c>
      <c r="D5464" t="s">
        <v>210</v>
      </c>
      <c r="E5464" t="s">
        <v>50</v>
      </c>
      <c r="F5464" s="1">
        <v>43026</v>
      </c>
      <c r="G5464" s="1">
        <v>43033</v>
      </c>
      <c r="H5464">
        <v>4751</v>
      </c>
      <c r="I5464" t="str">
        <f>VLOOKUP(pipeline!D5464,account,2,FALSE)</f>
        <v>technolgy</v>
      </c>
      <c r="J5464">
        <f t="shared" si="3882"/>
        <v>1980</v>
      </c>
      <c r="K5464">
        <f t="shared" si="3883"/>
        <v>7708.38</v>
      </c>
      <c r="L5464">
        <f t="shared" si="3884"/>
        <v>13756</v>
      </c>
      <c r="M5464" t="str">
        <f t="shared" si="3885"/>
        <v>United States</v>
      </c>
      <c r="N5464">
        <f t="shared" si="3886"/>
        <v>0</v>
      </c>
      <c r="O5464" t="str">
        <f t="shared" si="3887"/>
        <v>GTX</v>
      </c>
      <c r="P5464">
        <f t="shared" si="3891"/>
        <v>5482</v>
      </c>
      <c r="Q5464" t="str">
        <f t="shared" si="3892"/>
        <v>Cara Losch</v>
      </c>
      <c r="R5464" t="str">
        <f t="shared" si="3893"/>
        <v>East</v>
      </c>
    </row>
    <row r="5465" spans="1:18">
      <c r="A5465" t="s">
        <v>5629</v>
      </c>
      <c r="B5465" t="s">
        <v>26</v>
      </c>
      <c r="C5465" t="s">
        <v>57</v>
      </c>
      <c r="D5465" t="s">
        <v>145</v>
      </c>
      <c r="E5465" t="s">
        <v>52</v>
      </c>
      <c r="F5465" s="1">
        <v>43026</v>
      </c>
      <c r="G5465" s="1">
        <v>43032</v>
      </c>
      <c r="H5465">
        <v>0</v>
      </c>
      <c r="I5465" t="str">
        <f>VLOOKUP(pipeline!D5465,account,2,FALSE)</f>
        <v>marketing</v>
      </c>
      <c r="J5465">
        <f t="shared" si="3882"/>
        <v>1985</v>
      </c>
      <c r="K5465">
        <f t="shared" si="3883"/>
        <v>375.43</v>
      </c>
      <c r="L5465">
        <f t="shared" si="3884"/>
        <v>1190</v>
      </c>
      <c r="M5465" t="str">
        <f t="shared" si="3885"/>
        <v>United States</v>
      </c>
      <c r="N5465">
        <f t="shared" si="3886"/>
        <v>0</v>
      </c>
      <c r="O5465" t="str">
        <f t="shared" si="3887"/>
        <v>MG</v>
      </c>
      <c r="P5465">
        <f t="shared" si="3891"/>
        <v>3393</v>
      </c>
      <c r="Q5465" t="str">
        <f t="shared" si="3892"/>
        <v>Melvin Marxen</v>
      </c>
      <c r="R5465" t="str">
        <f t="shared" si="3893"/>
        <v>Central</v>
      </c>
    </row>
    <row r="5466" spans="1:18">
      <c r="A5466" t="s">
        <v>5630</v>
      </c>
      <c r="B5466" t="s">
        <v>14</v>
      </c>
      <c r="C5466" t="s">
        <v>57</v>
      </c>
      <c r="D5466" t="s">
        <v>134</v>
      </c>
      <c r="E5466" t="s">
        <v>52</v>
      </c>
      <c r="F5466" s="1">
        <v>43026</v>
      </c>
      <c r="G5466" s="1">
        <v>43027</v>
      </c>
      <c r="H5466">
        <v>0</v>
      </c>
      <c r="I5466" t="str">
        <f>VLOOKUP(pipeline!D5466,account,2,FALSE)</f>
        <v>services</v>
      </c>
      <c r="J5466">
        <f t="shared" si="3882"/>
        <v>2003</v>
      </c>
      <c r="K5466">
        <f t="shared" si="3883"/>
        <v>692.19</v>
      </c>
      <c r="L5466">
        <f t="shared" si="3884"/>
        <v>1922</v>
      </c>
      <c r="M5466" t="str">
        <f t="shared" si="3885"/>
        <v>United States</v>
      </c>
      <c r="N5466">
        <f t="shared" si="3886"/>
        <v>0</v>
      </c>
      <c r="O5466" t="str">
        <f t="shared" si="3887"/>
        <v>MG</v>
      </c>
      <c r="P5466">
        <f t="shared" si="3891"/>
        <v>3393</v>
      </c>
      <c r="Q5466" t="str">
        <f t="shared" si="3892"/>
        <v>Celia Rouche</v>
      </c>
      <c r="R5466" t="str">
        <f t="shared" si="3893"/>
        <v>West</v>
      </c>
    </row>
    <row r="5467" spans="1:18">
      <c r="A5467" t="s">
        <v>5631</v>
      </c>
      <c r="B5467" t="s">
        <v>14</v>
      </c>
      <c r="C5467" t="s">
        <v>56</v>
      </c>
      <c r="D5467" t="s">
        <v>196</v>
      </c>
      <c r="E5467" t="s">
        <v>50</v>
      </c>
      <c r="F5467" s="1">
        <v>43026</v>
      </c>
      <c r="G5467" s="1">
        <v>43089</v>
      </c>
      <c r="H5467">
        <v>51</v>
      </c>
      <c r="I5467" t="str">
        <f>VLOOKUP(pipeline!D5467,account,2,FALSE)</f>
        <v>employment</v>
      </c>
      <c r="J5467">
        <f t="shared" si="3882"/>
        <v>1983</v>
      </c>
      <c r="K5467">
        <f t="shared" si="3883"/>
        <v>2871.35</v>
      </c>
      <c r="L5467">
        <f t="shared" si="3884"/>
        <v>9561</v>
      </c>
      <c r="M5467" t="str">
        <f t="shared" si="3885"/>
        <v>United States</v>
      </c>
      <c r="N5467">
        <f t="shared" si="3886"/>
        <v>0</v>
      </c>
      <c r="O5467" t="str">
        <f t="shared" si="3887"/>
        <v>MG</v>
      </c>
      <c r="P5467">
        <f t="shared" si="3891"/>
        <v>55</v>
      </c>
      <c r="Q5467" t="str">
        <f t="shared" si="3892"/>
        <v>Celia Rouche</v>
      </c>
      <c r="R5467" t="str">
        <f t="shared" si="3893"/>
        <v>West</v>
      </c>
    </row>
    <row r="5468" spans="1:18">
      <c r="A5468" t="s">
        <v>5632</v>
      </c>
      <c r="B5468" t="s">
        <v>14</v>
      </c>
      <c r="C5468" t="s">
        <v>57</v>
      </c>
      <c r="D5468" t="s">
        <v>273</v>
      </c>
      <c r="E5468" t="s">
        <v>50</v>
      </c>
      <c r="F5468" s="1">
        <v>43026</v>
      </c>
      <c r="G5468" s="1">
        <v>43030</v>
      </c>
      <c r="H5468">
        <v>3696</v>
      </c>
      <c r="I5468" t="str">
        <f>VLOOKUP(pipeline!D5468,account,2,FALSE)</f>
        <v>retail</v>
      </c>
      <c r="J5468">
        <f t="shared" si="3882"/>
        <v>1996</v>
      </c>
      <c r="K5468">
        <f t="shared" si="3883"/>
        <v>2214.94</v>
      </c>
      <c r="L5468">
        <f t="shared" si="3884"/>
        <v>5374</v>
      </c>
      <c r="M5468" t="str">
        <f t="shared" si="3885"/>
        <v>United States</v>
      </c>
      <c r="N5468">
        <f t="shared" si="3886"/>
        <v>0</v>
      </c>
      <c r="O5468" t="str">
        <f t="shared" si="3887"/>
        <v>MG</v>
      </c>
      <c r="P5468">
        <f t="shared" si="3891"/>
        <v>3393</v>
      </c>
      <c r="Q5468" t="str">
        <f t="shared" si="3892"/>
        <v>Celia Rouche</v>
      </c>
      <c r="R5468" t="str">
        <f t="shared" si="3893"/>
        <v>West</v>
      </c>
    </row>
    <row r="5469" spans="1:18">
      <c r="A5469" t="s">
        <v>5633</v>
      </c>
      <c r="B5469" t="s">
        <v>38</v>
      </c>
      <c r="C5469" t="s">
        <v>57</v>
      </c>
      <c r="D5469" t="s">
        <v>371</v>
      </c>
      <c r="E5469" t="s">
        <v>50</v>
      </c>
      <c r="F5469" s="1">
        <v>43026</v>
      </c>
      <c r="G5469" s="1">
        <v>43032</v>
      </c>
      <c r="H5469">
        <v>3536</v>
      </c>
      <c r="I5469" t="str">
        <f>VLOOKUP(pipeline!D5469,account,2,FALSE)</f>
        <v>retail</v>
      </c>
      <c r="J5469">
        <f t="shared" si="3882"/>
        <v>2003</v>
      </c>
      <c r="K5469">
        <f t="shared" si="3883"/>
        <v>223.8</v>
      </c>
      <c r="L5469">
        <f t="shared" si="3884"/>
        <v>299</v>
      </c>
      <c r="M5469" t="str">
        <f t="shared" si="3885"/>
        <v>United States</v>
      </c>
      <c r="N5469">
        <f t="shared" si="3886"/>
        <v>0</v>
      </c>
      <c r="O5469" t="str">
        <f t="shared" si="3887"/>
        <v>MG</v>
      </c>
      <c r="P5469">
        <f t="shared" ref="P5469:P5479" si="3894">VLOOKUP(C5469,products,3,FALSE)</f>
        <v>3393</v>
      </c>
      <c r="Q5469" t="str">
        <f t="shared" ref="Q5469:Q5479" si="3895">VLOOKUP(B5469,sales,2,FALSE)</f>
        <v>Summer Sewald</v>
      </c>
      <c r="R5469" t="str">
        <f t="shared" ref="R5469:R5479" si="3896">VLOOKUP(B5469,sales,3,FALSE)</f>
        <v>West</v>
      </c>
    </row>
    <row r="5470" spans="1:18">
      <c r="A5470" t="s">
        <v>5634</v>
      </c>
      <c r="B5470" t="s">
        <v>39</v>
      </c>
      <c r="C5470" t="s">
        <v>55</v>
      </c>
      <c r="D5470" t="s">
        <v>303</v>
      </c>
      <c r="E5470" t="s">
        <v>52</v>
      </c>
      <c r="F5470" s="1">
        <v>43026</v>
      </c>
      <c r="G5470" s="1">
        <v>43061</v>
      </c>
      <c r="H5470">
        <v>0</v>
      </c>
      <c r="I5470" t="str">
        <f>VLOOKUP(pipeline!D5470,account,2,FALSE)</f>
        <v>software</v>
      </c>
      <c r="J5470">
        <f t="shared" si="3882"/>
        <v>2013</v>
      </c>
      <c r="K5470">
        <f t="shared" si="3883"/>
        <v>98.79</v>
      </c>
      <c r="L5470">
        <f t="shared" si="3884"/>
        <v>96</v>
      </c>
      <c r="M5470" t="str">
        <f t="shared" si="3885"/>
        <v>United States</v>
      </c>
      <c r="N5470" t="str">
        <f t="shared" si="3886"/>
        <v>Bubba Gump</v>
      </c>
      <c r="O5470" t="str">
        <f t="shared" si="3887"/>
        <v>GTX</v>
      </c>
      <c r="P5470">
        <f t="shared" si="3894"/>
        <v>550</v>
      </c>
      <c r="Q5470" t="str">
        <f t="shared" si="3895"/>
        <v>Summer Sewald</v>
      </c>
      <c r="R5470" t="str">
        <f t="shared" si="3896"/>
        <v>West</v>
      </c>
    </row>
    <row r="5471" spans="1:18">
      <c r="A5471" t="s">
        <v>5635</v>
      </c>
      <c r="B5471" t="s">
        <v>39</v>
      </c>
      <c r="C5471" t="s">
        <v>56</v>
      </c>
      <c r="D5471" t="s">
        <v>176</v>
      </c>
      <c r="E5471" t="s">
        <v>52</v>
      </c>
      <c r="F5471" s="1">
        <v>43026</v>
      </c>
      <c r="G5471" s="1">
        <v>43044</v>
      </c>
      <c r="H5471">
        <v>0</v>
      </c>
      <c r="I5471" t="str">
        <f>VLOOKUP(pipeline!D5471,account,2,FALSE)</f>
        <v>services</v>
      </c>
      <c r="J5471">
        <f t="shared" si="3882"/>
        <v>1987</v>
      </c>
      <c r="K5471">
        <f t="shared" si="3883"/>
        <v>405.59</v>
      </c>
      <c r="L5471">
        <f t="shared" si="3884"/>
        <v>1179</v>
      </c>
      <c r="M5471" t="str">
        <f t="shared" si="3885"/>
        <v>Brazil</v>
      </c>
      <c r="N5471" t="str">
        <f t="shared" si="3886"/>
        <v>Warephase</v>
      </c>
      <c r="O5471" t="str">
        <f t="shared" si="3887"/>
        <v>MG</v>
      </c>
      <c r="P5471">
        <f t="shared" si="3894"/>
        <v>55</v>
      </c>
      <c r="Q5471" t="str">
        <f t="shared" si="3895"/>
        <v>Summer Sewald</v>
      </c>
      <c r="R5471" t="str">
        <f t="shared" si="3896"/>
        <v>West</v>
      </c>
    </row>
    <row r="5472" spans="1:18">
      <c r="A5472" t="s">
        <v>5636</v>
      </c>
      <c r="B5472" t="s">
        <v>39</v>
      </c>
      <c r="C5472" t="s">
        <v>56</v>
      </c>
      <c r="D5472" t="s">
        <v>182</v>
      </c>
      <c r="E5472" t="s">
        <v>50</v>
      </c>
      <c r="F5472" s="1">
        <v>43026</v>
      </c>
      <c r="G5472" s="1">
        <v>43086</v>
      </c>
      <c r="H5472">
        <v>59</v>
      </c>
      <c r="I5472" t="str">
        <f>VLOOKUP(pipeline!D5472,account,2,FALSE)</f>
        <v>entertainment</v>
      </c>
      <c r="J5472">
        <f t="shared" si="3882"/>
        <v>2002</v>
      </c>
      <c r="K5472">
        <f t="shared" si="3883"/>
        <v>349.81</v>
      </c>
      <c r="L5472">
        <f t="shared" si="3884"/>
        <v>315</v>
      </c>
      <c r="M5472" t="str">
        <f t="shared" si="3885"/>
        <v>United States</v>
      </c>
      <c r="N5472">
        <f t="shared" si="3886"/>
        <v>0</v>
      </c>
      <c r="O5472" t="str">
        <f t="shared" si="3887"/>
        <v>MG</v>
      </c>
      <c r="P5472">
        <f t="shared" si="3894"/>
        <v>55</v>
      </c>
      <c r="Q5472" t="str">
        <f t="shared" si="3895"/>
        <v>Summer Sewald</v>
      </c>
      <c r="R5472" t="str">
        <f t="shared" si="3896"/>
        <v>West</v>
      </c>
    </row>
    <row r="5473" spans="1:18">
      <c r="A5473" t="s">
        <v>5637</v>
      </c>
      <c r="B5473" t="s">
        <v>21</v>
      </c>
      <c r="C5473" t="s">
        <v>55</v>
      </c>
      <c r="D5473" t="s">
        <v>241</v>
      </c>
      <c r="E5473" t="s">
        <v>50</v>
      </c>
      <c r="F5473" s="1">
        <v>43026</v>
      </c>
      <c r="G5473" s="1">
        <v>43028</v>
      </c>
      <c r="H5473">
        <v>474</v>
      </c>
      <c r="I5473" t="str">
        <f>VLOOKUP(pipeline!D5473,account,2,FALSE)</f>
        <v>finance</v>
      </c>
      <c r="J5473">
        <f t="shared" si="3882"/>
        <v>1991</v>
      </c>
      <c r="K5473">
        <f t="shared" si="3883"/>
        <v>2819.5</v>
      </c>
      <c r="L5473">
        <f t="shared" si="3884"/>
        <v>7227</v>
      </c>
      <c r="M5473" t="str">
        <f t="shared" si="3885"/>
        <v>United States</v>
      </c>
      <c r="N5473" t="str">
        <f t="shared" si="3886"/>
        <v>Golddex</v>
      </c>
      <c r="O5473" t="str">
        <f t="shared" si="3887"/>
        <v>GTX</v>
      </c>
      <c r="P5473">
        <f t="shared" si="3894"/>
        <v>550</v>
      </c>
      <c r="Q5473" t="str">
        <f t="shared" si="3895"/>
        <v>Dustin Brinkmann</v>
      </c>
      <c r="R5473" t="str">
        <f t="shared" si="3896"/>
        <v>Central</v>
      </c>
    </row>
    <row r="5474" spans="1:18">
      <c r="A5474" t="s">
        <v>5638</v>
      </c>
      <c r="B5474" t="s">
        <v>28</v>
      </c>
      <c r="C5474" t="s">
        <v>56</v>
      </c>
      <c r="D5474" t="s">
        <v>97</v>
      </c>
      <c r="E5474" t="s">
        <v>50</v>
      </c>
      <c r="F5474" s="1">
        <v>43026</v>
      </c>
      <c r="G5474" s="1">
        <v>43038</v>
      </c>
      <c r="H5474">
        <v>43</v>
      </c>
      <c r="I5474" t="str">
        <f>VLOOKUP(pipeline!D5474,account,2,FALSE)</f>
        <v>medical</v>
      </c>
      <c r="J5474">
        <f t="shared" si="3882"/>
        <v>2012</v>
      </c>
      <c r="K5474">
        <f t="shared" si="3883"/>
        <v>587.34</v>
      </c>
      <c r="L5474">
        <f t="shared" si="3884"/>
        <v>1356</v>
      </c>
      <c r="M5474" t="str">
        <f t="shared" si="3885"/>
        <v>Philipines</v>
      </c>
      <c r="N5474">
        <f t="shared" si="3886"/>
        <v>0</v>
      </c>
      <c r="O5474" t="str">
        <f t="shared" si="3887"/>
        <v>MG</v>
      </c>
      <c r="P5474">
        <f t="shared" si="3894"/>
        <v>55</v>
      </c>
      <c r="Q5474" t="str">
        <f t="shared" si="3895"/>
        <v>Melvin Marxen</v>
      </c>
      <c r="R5474" t="str">
        <f t="shared" si="3896"/>
        <v>Central</v>
      </c>
    </row>
    <row r="5475" spans="1:18">
      <c r="A5475" t="s">
        <v>5639</v>
      </c>
      <c r="B5475" t="s">
        <v>28</v>
      </c>
      <c r="C5475" t="s">
        <v>56</v>
      </c>
      <c r="D5475" t="s">
        <v>306</v>
      </c>
      <c r="E5475" t="s">
        <v>50</v>
      </c>
      <c r="F5475" s="1">
        <v>43026</v>
      </c>
      <c r="G5475" s="1">
        <v>43088</v>
      </c>
      <c r="H5475">
        <v>60</v>
      </c>
      <c r="I5475" t="str">
        <f>VLOOKUP(pipeline!D5475,account,2,FALSE)</f>
        <v>technolgy</v>
      </c>
      <c r="J5475">
        <f t="shared" si="3882"/>
        <v>1997</v>
      </c>
      <c r="K5475">
        <f t="shared" si="3883"/>
        <v>8170.38</v>
      </c>
      <c r="L5475">
        <f t="shared" si="3884"/>
        <v>16499</v>
      </c>
      <c r="M5475" t="str">
        <f t="shared" si="3885"/>
        <v>Korea</v>
      </c>
      <c r="N5475">
        <f t="shared" si="3886"/>
        <v>0</v>
      </c>
      <c r="O5475" t="str">
        <f t="shared" si="3887"/>
        <v>MG</v>
      </c>
      <c r="P5475">
        <f t="shared" si="3894"/>
        <v>55</v>
      </c>
      <c r="Q5475" t="str">
        <f t="shared" si="3895"/>
        <v>Melvin Marxen</v>
      </c>
      <c r="R5475" t="str">
        <f t="shared" si="3896"/>
        <v>Central</v>
      </c>
    </row>
    <row r="5476" spans="1:18">
      <c r="A5476" t="s">
        <v>5640</v>
      </c>
      <c r="B5476" t="s">
        <v>29</v>
      </c>
      <c r="C5476" t="s">
        <v>55</v>
      </c>
      <c r="D5476" t="s">
        <v>108</v>
      </c>
      <c r="E5476" t="s">
        <v>52</v>
      </c>
      <c r="F5476" s="1">
        <v>43026</v>
      </c>
      <c r="G5476" s="1">
        <v>43037</v>
      </c>
      <c r="H5476">
        <v>0</v>
      </c>
      <c r="I5476" t="str">
        <f>VLOOKUP(pipeline!D5476,account,2,FALSE)</f>
        <v>telecommunications</v>
      </c>
      <c r="J5476">
        <f t="shared" si="3882"/>
        <v>1988</v>
      </c>
      <c r="K5476">
        <f t="shared" si="3883"/>
        <v>5266.09</v>
      </c>
      <c r="L5476">
        <f t="shared" si="3884"/>
        <v>8595</v>
      </c>
      <c r="M5476" t="str">
        <f t="shared" si="3885"/>
        <v>United States</v>
      </c>
      <c r="N5476" t="str">
        <f t="shared" si="3886"/>
        <v>Sonron</v>
      </c>
      <c r="O5476" t="str">
        <f t="shared" si="3887"/>
        <v>GTX</v>
      </c>
      <c r="P5476">
        <f t="shared" si="3894"/>
        <v>550</v>
      </c>
      <c r="Q5476" t="str">
        <f t="shared" si="3895"/>
        <v>Melvin Marxen</v>
      </c>
      <c r="R5476" t="str">
        <f t="shared" si="3896"/>
        <v>Central</v>
      </c>
    </row>
    <row r="5477" spans="1:18">
      <c r="A5477" t="s">
        <v>5641</v>
      </c>
      <c r="B5477" t="s">
        <v>29</v>
      </c>
      <c r="C5477" t="s">
        <v>55</v>
      </c>
      <c r="D5477" t="s">
        <v>89</v>
      </c>
      <c r="E5477" t="s">
        <v>50</v>
      </c>
      <c r="F5477" s="1">
        <v>43026</v>
      </c>
      <c r="G5477" s="1">
        <v>43035</v>
      </c>
      <c r="H5477">
        <v>461</v>
      </c>
      <c r="I5477" t="str">
        <f>VLOOKUP(pipeline!D5477,account,2,FALSE)</f>
        <v>medical</v>
      </c>
      <c r="J5477">
        <f t="shared" si="3882"/>
        <v>1992</v>
      </c>
      <c r="K5477">
        <f t="shared" si="3883"/>
        <v>3922.42</v>
      </c>
      <c r="L5477">
        <f t="shared" si="3884"/>
        <v>6837</v>
      </c>
      <c r="M5477" t="str">
        <f t="shared" si="3885"/>
        <v>United States</v>
      </c>
      <c r="N5477">
        <f t="shared" si="3886"/>
        <v>0</v>
      </c>
      <c r="O5477" t="str">
        <f t="shared" si="3887"/>
        <v>GTX</v>
      </c>
      <c r="P5477">
        <f t="shared" si="3894"/>
        <v>550</v>
      </c>
      <c r="Q5477" t="str">
        <f t="shared" si="3895"/>
        <v>Melvin Marxen</v>
      </c>
      <c r="R5477" t="str">
        <f t="shared" si="3896"/>
        <v>Central</v>
      </c>
    </row>
    <row r="5478" spans="1:18">
      <c r="A5478" t="s">
        <v>5642</v>
      </c>
      <c r="B5478" t="s">
        <v>35</v>
      </c>
      <c r="C5478" t="s">
        <v>58</v>
      </c>
      <c r="D5478" t="s">
        <v>124</v>
      </c>
      <c r="E5478" t="s">
        <v>52</v>
      </c>
      <c r="F5478" s="1">
        <v>43026</v>
      </c>
      <c r="G5478" s="1">
        <v>43080</v>
      </c>
      <c r="H5478">
        <v>0</v>
      </c>
      <c r="I5478" t="str">
        <f>VLOOKUP(pipeline!D5478,account,2,FALSE)</f>
        <v>entertainment</v>
      </c>
      <c r="J5478">
        <f t="shared" si="3882"/>
        <v>1989</v>
      </c>
      <c r="K5478">
        <f t="shared" si="3883"/>
        <v>3838.39</v>
      </c>
      <c r="L5478">
        <f t="shared" si="3884"/>
        <v>8274</v>
      </c>
      <c r="M5478" t="str">
        <f t="shared" si="3885"/>
        <v>United States</v>
      </c>
      <c r="N5478">
        <f t="shared" si="3886"/>
        <v>0</v>
      </c>
      <c r="O5478" t="str">
        <f t="shared" si="3887"/>
        <v>GTX</v>
      </c>
      <c r="P5478">
        <f t="shared" si="3894"/>
        <v>1096</v>
      </c>
      <c r="Q5478" t="str">
        <f t="shared" si="3895"/>
        <v>Rocco Neubert</v>
      </c>
      <c r="R5478" t="str">
        <f t="shared" si="3896"/>
        <v>East</v>
      </c>
    </row>
    <row r="5479" spans="1:18">
      <c r="A5479" t="s">
        <v>5643</v>
      </c>
      <c r="B5479" t="s">
        <v>35</v>
      </c>
      <c r="C5479" t="s">
        <v>56</v>
      </c>
      <c r="D5479" t="s">
        <v>245</v>
      </c>
      <c r="E5479" t="s">
        <v>50</v>
      </c>
      <c r="F5479" s="1">
        <v>43026</v>
      </c>
      <c r="G5479" s="1">
        <v>43027</v>
      </c>
      <c r="H5479">
        <v>54</v>
      </c>
      <c r="I5479" t="str">
        <f>VLOOKUP(pipeline!D5479,account,2,FALSE)</f>
        <v>retail</v>
      </c>
      <c r="J5479">
        <f t="shared" si="3882"/>
        <v>1990</v>
      </c>
      <c r="K5479">
        <f t="shared" si="3883"/>
        <v>2520.83</v>
      </c>
      <c r="L5479">
        <f t="shared" si="3884"/>
        <v>3502</v>
      </c>
      <c r="M5479" t="str">
        <f t="shared" si="3885"/>
        <v>United States</v>
      </c>
      <c r="N5479">
        <f t="shared" si="3886"/>
        <v>0</v>
      </c>
      <c r="O5479" t="str">
        <f t="shared" si="3887"/>
        <v>MG</v>
      </c>
      <c r="P5479">
        <f t="shared" si="3894"/>
        <v>55</v>
      </c>
      <c r="Q5479" t="str">
        <f t="shared" si="3895"/>
        <v>Rocco Neubert</v>
      </c>
      <c r="R5479" t="str">
        <f t="shared" si="3896"/>
        <v>East</v>
      </c>
    </row>
    <row r="5480" spans="1:18">
      <c r="A5480" t="s">
        <v>5644</v>
      </c>
      <c r="B5480" t="s">
        <v>16</v>
      </c>
      <c r="C5480" t="s">
        <v>56</v>
      </c>
      <c r="D5480" t="s">
        <v>182</v>
      </c>
      <c r="E5480" t="s">
        <v>52</v>
      </c>
      <c r="F5480" s="1">
        <v>43026</v>
      </c>
      <c r="G5480" s="1">
        <v>43071</v>
      </c>
      <c r="H5480">
        <v>0</v>
      </c>
      <c r="I5480" t="str">
        <f>VLOOKUP(pipeline!D5480,account,2,FALSE)</f>
        <v>entertainment</v>
      </c>
      <c r="J5480">
        <f t="shared" ref="J5480:J5496" si="3897">VLOOKUP(D5480,account,3,FALSE)</f>
        <v>2002</v>
      </c>
      <c r="K5480">
        <f t="shared" ref="K5480:K5496" si="3898">VLOOKUP(D5480,account,4,FALSE)</f>
        <v>349.81</v>
      </c>
      <c r="L5480">
        <f t="shared" ref="L5480:L5496" si="3899">VLOOKUP(D5480,account,5,FALSE)</f>
        <v>315</v>
      </c>
      <c r="M5480" t="str">
        <f t="shared" ref="M5480:M5496" si="3900">VLOOKUP(D5480,account,6,FALSE)</f>
        <v>United States</v>
      </c>
      <c r="N5480">
        <f t="shared" ref="N5480:N5496" si="3901">VLOOKUP(D5480,accounts,7,FALSE)</f>
        <v>0</v>
      </c>
      <c r="O5480" t="str">
        <f t="shared" ref="O5480:O5496" si="3902">VLOOKUP(C5480,products,2,FALSE)</f>
        <v>MG</v>
      </c>
      <c r="P5480">
        <f t="shared" ref="P5480:P5486" si="3903">VLOOKUP(C5480,products,3,FALSE)</f>
        <v>55</v>
      </c>
      <c r="Q5480" t="str">
        <f t="shared" ref="Q5480:Q5486" si="3904">VLOOKUP(B5480,sales,2,FALSE)</f>
        <v>Celia Rouche</v>
      </c>
      <c r="R5480" t="str">
        <f t="shared" ref="R5480:R5486" si="3905">VLOOKUP(B5480,sales,3,FALSE)</f>
        <v>West</v>
      </c>
    </row>
    <row r="5481" spans="1:18">
      <c r="A5481" t="s">
        <v>5645</v>
      </c>
      <c r="B5481" t="s">
        <v>9</v>
      </c>
      <c r="C5481" t="s">
        <v>58</v>
      </c>
      <c r="D5481" t="s">
        <v>200</v>
      </c>
      <c r="E5481" t="s">
        <v>52</v>
      </c>
      <c r="F5481" s="1">
        <v>43026</v>
      </c>
      <c r="G5481" s="1">
        <v>43033</v>
      </c>
      <c r="H5481">
        <v>0</v>
      </c>
      <c r="I5481" t="str">
        <f>VLOOKUP(pipeline!D5481,account,2,FALSE)</f>
        <v>finance</v>
      </c>
      <c r="J5481">
        <f t="shared" si="3897"/>
        <v>1998</v>
      </c>
      <c r="K5481">
        <f t="shared" si="3898"/>
        <v>2022.14</v>
      </c>
      <c r="L5481">
        <f t="shared" si="3899"/>
        <v>5113</v>
      </c>
      <c r="M5481" t="str">
        <f t="shared" si="3900"/>
        <v>United States</v>
      </c>
      <c r="N5481">
        <f t="shared" si="3901"/>
        <v>0</v>
      </c>
      <c r="O5481" t="str">
        <f t="shared" si="3902"/>
        <v>GTX</v>
      </c>
      <c r="P5481">
        <f t="shared" si="3903"/>
        <v>1096</v>
      </c>
      <c r="Q5481" t="str">
        <f t="shared" si="3904"/>
        <v>Cara Losch</v>
      </c>
      <c r="R5481" t="str">
        <f t="shared" si="3905"/>
        <v>East</v>
      </c>
    </row>
    <row r="5482" spans="1:18">
      <c r="A5482" t="s">
        <v>5646</v>
      </c>
      <c r="B5482" t="s">
        <v>9</v>
      </c>
      <c r="C5482" t="s">
        <v>56</v>
      </c>
      <c r="D5482" t="s">
        <v>248</v>
      </c>
      <c r="E5482" t="s">
        <v>52</v>
      </c>
      <c r="F5482" s="1">
        <v>43026</v>
      </c>
      <c r="G5482" s="1">
        <v>43036</v>
      </c>
      <c r="H5482">
        <v>0</v>
      </c>
      <c r="I5482" t="str">
        <f>VLOOKUP(pipeline!D5482,account,2,FALSE)</f>
        <v>telecommunications</v>
      </c>
      <c r="J5482">
        <f t="shared" si="3897"/>
        <v>1994</v>
      </c>
      <c r="K5482">
        <f t="shared" si="3898"/>
        <v>6395.05</v>
      </c>
      <c r="L5482">
        <f t="shared" si="3899"/>
        <v>20275</v>
      </c>
      <c r="M5482" t="str">
        <f t="shared" si="3900"/>
        <v>United States</v>
      </c>
      <c r="N5482">
        <f t="shared" si="3901"/>
        <v>0</v>
      </c>
      <c r="O5482" t="str">
        <f t="shared" si="3902"/>
        <v>MG</v>
      </c>
      <c r="P5482">
        <f t="shared" si="3903"/>
        <v>55</v>
      </c>
      <c r="Q5482" t="str">
        <f t="shared" si="3904"/>
        <v>Cara Losch</v>
      </c>
      <c r="R5482" t="str">
        <f t="shared" si="3905"/>
        <v>East</v>
      </c>
    </row>
    <row r="5483" spans="1:18">
      <c r="A5483" t="s">
        <v>5647</v>
      </c>
      <c r="B5483" t="s">
        <v>17</v>
      </c>
      <c r="C5483" t="s">
        <v>55</v>
      </c>
      <c r="D5483" t="s">
        <v>231</v>
      </c>
      <c r="E5483" t="s">
        <v>52</v>
      </c>
      <c r="F5483" s="1">
        <v>43026</v>
      </c>
      <c r="G5483" s="1">
        <v>43100</v>
      </c>
      <c r="H5483">
        <v>0</v>
      </c>
      <c r="I5483" t="str">
        <f>VLOOKUP(pipeline!D5483,account,2,FALSE)</f>
        <v>technolgy</v>
      </c>
      <c r="J5483">
        <f t="shared" si="3897"/>
        <v>2010</v>
      </c>
      <c r="K5483">
        <f t="shared" si="3898"/>
        <v>587.72</v>
      </c>
      <c r="L5483">
        <f t="shared" si="3899"/>
        <v>1501</v>
      </c>
      <c r="M5483" t="str">
        <f t="shared" si="3900"/>
        <v>United States</v>
      </c>
      <c r="N5483">
        <f t="shared" si="3901"/>
        <v>0</v>
      </c>
      <c r="O5483" t="str">
        <f t="shared" si="3902"/>
        <v>GTX</v>
      </c>
      <c r="P5483">
        <f t="shared" si="3903"/>
        <v>550</v>
      </c>
      <c r="Q5483" t="str">
        <f t="shared" si="3904"/>
        <v>Celia Rouche</v>
      </c>
      <c r="R5483" t="str">
        <f t="shared" si="3905"/>
        <v>West</v>
      </c>
    </row>
    <row r="5484" spans="1:18">
      <c r="A5484" t="s">
        <v>5648</v>
      </c>
      <c r="B5484" t="s">
        <v>17</v>
      </c>
      <c r="C5484" t="s">
        <v>57</v>
      </c>
      <c r="D5484" t="s">
        <v>306</v>
      </c>
      <c r="E5484" t="s">
        <v>52</v>
      </c>
      <c r="F5484" s="1">
        <v>43026</v>
      </c>
      <c r="G5484" s="1">
        <v>43032</v>
      </c>
      <c r="H5484">
        <v>0</v>
      </c>
      <c r="I5484" t="str">
        <f>VLOOKUP(pipeline!D5484,account,2,FALSE)</f>
        <v>technolgy</v>
      </c>
      <c r="J5484">
        <f t="shared" si="3897"/>
        <v>1997</v>
      </c>
      <c r="K5484">
        <f t="shared" si="3898"/>
        <v>8170.38</v>
      </c>
      <c r="L5484">
        <f t="shared" si="3899"/>
        <v>16499</v>
      </c>
      <c r="M5484" t="str">
        <f t="shared" si="3900"/>
        <v>Korea</v>
      </c>
      <c r="N5484">
        <f t="shared" si="3901"/>
        <v>0</v>
      </c>
      <c r="O5484" t="str">
        <f t="shared" si="3902"/>
        <v>MG</v>
      </c>
      <c r="P5484">
        <f t="shared" si="3903"/>
        <v>3393</v>
      </c>
      <c r="Q5484" t="str">
        <f t="shared" si="3904"/>
        <v>Celia Rouche</v>
      </c>
      <c r="R5484" t="str">
        <f t="shared" si="3905"/>
        <v>West</v>
      </c>
    </row>
    <row r="5485" spans="1:18">
      <c r="A5485" t="s">
        <v>5649</v>
      </c>
      <c r="B5485" t="s">
        <v>17</v>
      </c>
      <c r="C5485" t="s">
        <v>57</v>
      </c>
      <c r="D5485" t="s">
        <v>110</v>
      </c>
      <c r="E5485" t="s">
        <v>50</v>
      </c>
      <c r="F5485" s="1">
        <v>43026</v>
      </c>
      <c r="G5485" s="1">
        <v>43035</v>
      </c>
      <c r="H5485">
        <v>3363</v>
      </c>
      <c r="I5485" t="str">
        <f>VLOOKUP(pipeline!D5485,account,2,FALSE)</f>
        <v>telecommunications</v>
      </c>
      <c r="J5485">
        <f t="shared" si="3897"/>
        <v>1994</v>
      </c>
      <c r="K5485">
        <f t="shared" si="3898"/>
        <v>1188.42</v>
      </c>
      <c r="L5485">
        <f t="shared" si="3899"/>
        <v>3015</v>
      </c>
      <c r="M5485" t="str">
        <f t="shared" si="3900"/>
        <v>United States</v>
      </c>
      <c r="N5485">
        <f t="shared" si="3901"/>
        <v>0</v>
      </c>
      <c r="O5485" t="str">
        <f t="shared" si="3902"/>
        <v>MG</v>
      </c>
      <c r="P5485">
        <f t="shared" si="3903"/>
        <v>3393</v>
      </c>
      <c r="Q5485" t="str">
        <f t="shared" si="3904"/>
        <v>Celia Rouche</v>
      </c>
      <c r="R5485" t="str">
        <f t="shared" si="3905"/>
        <v>West</v>
      </c>
    </row>
    <row r="5486" spans="1:18">
      <c r="A5486" t="s">
        <v>5650</v>
      </c>
      <c r="B5486" t="s">
        <v>19</v>
      </c>
      <c r="C5486" t="s">
        <v>58</v>
      </c>
      <c r="D5486" t="s">
        <v>306</v>
      </c>
      <c r="E5486" t="s">
        <v>50</v>
      </c>
      <c r="F5486" s="1">
        <v>43027</v>
      </c>
      <c r="G5486" s="1">
        <v>43038</v>
      </c>
      <c r="H5486">
        <v>1089</v>
      </c>
      <c r="I5486" t="str">
        <f>VLOOKUP(pipeline!D5486,account,2,FALSE)</f>
        <v>technolgy</v>
      </c>
      <c r="J5486">
        <f t="shared" si="3897"/>
        <v>1997</v>
      </c>
      <c r="K5486">
        <f t="shared" si="3898"/>
        <v>8170.38</v>
      </c>
      <c r="L5486">
        <f t="shared" si="3899"/>
        <v>16499</v>
      </c>
      <c r="M5486" t="str">
        <f t="shared" si="3900"/>
        <v>Korea</v>
      </c>
      <c r="N5486">
        <f t="shared" si="3901"/>
        <v>0</v>
      </c>
      <c r="O5486" t="str">
        <f t="shared" si="3902"/>
        <v>GTX</v>
      </c>
      <c r="P5486">
        <f t="shared" si="3903"/>
        <v>1096</v>
      </c>
      <c r="Q5486" t="str">
        <f t="shared" si="3904"/>
        <v>Dustin Brinkmann</v>
      </c>
      <c r="R5486" t="str">
        <f t="shared" si="3905"/>
        <v>Central</v>
      </c>
    </row>
    <row r="5487" spans="1:18">
      <c r="A5487" t="s">
        <v>5651</v>
      </c>
      <c r="B5487" t="s">
        <v>32</v>
      </c>
      <c r="C5487" t="s">
        <v>58</v>
      </c>
      <c r="D5487" t="s">
        <v>132</v>
      </c>
      <c r="E5487" t="s">
        <v>50</v>
      </c>
      <c r="F5487" s="1">
        <v>43027</v>
      </c>
      <c r="G5487" s="1">
        <v>43029</v>
      </c>
      <c r="H5487">
        <v>1096</v>
      </c>
      <c r="I5487" t="str">
        <f>VLOOKUP(pipeline!D5487,account,2,FALSE)</f>
        <v>technolgy</v>
      </c>
      <c r="J5487">
        <f t="shared" si="3897"/>
        <v>1996</v>
      </c>
      <c r="K5487">
        <f t="shared" si="3898"/>
        <v>1100.04</v>
      </c>
      <c r="L5487">
        <f t="shared" si="3899"/>
        <v>2822</v>
      </c>
      <c r="M5487" t="str">
        <f t="shared" si="3900"/>
        <v>United States</v>
      </c>
      <c r="N5487">
        <f t="shared" si="3901"/>
        <v>0</v>
      </c>
      <c r="O5487" t="str">
        <f t="shared" si="3902"/>
        <v>GTX</v>
      </c>
      <c r="P5487">
        <f t="shared" ref="P5487:P5512" si="3906">VLOOKUP(C5487,products,3,FALSE)</f>
        <v>1096</v>
      </c>
      <c r="Q5487" t="str">
        <f t="shared" ref="Q5487:Q5512" si="3907">VLOOKUP(B5487,sales,2,FALSE)</f>
        <v>Rocco Neubert</v>
      </c>
      <c r="R5487" t="str">
        <f t="shared" ref="R5487:R5512" si="3908">VLOOKUP(B5487,sales,3,FALSE)</f>
        <v>East</v>
      </c>
    </row>
    <row r="5488" spans="1:18">
      <c r="A5488" t="s">
        <v>5652</v>
      </c>
      <c r="B5488" t="s">
        <v>20</v>
      </c>
      <c r="C5488" t="s">
        <v>56</v>
      </c>
      <c r="D5488" t="s">
        <v>89</v>
      </c>
      <c r="E5488" t="s">
        <v>50</v>
      </c>
      <c r="F5488" s="1">
        <v>43027</v>
      </c>
      <c r="G5488" s="1">
        <v>43037</v>
      </c>
      <c r="H5488">
        <v>62</v>
      </c>
      <c r="I5488" t="str">
        <f>VLOOKUP(pipeline!D5488,account,2,FALSE)</f>
        <v>medical</v>
      </c>
      <c r="J5488">
        <f t="shared" si="3897"/>
        <v>1992</v>
      </c>
      <c r="K5488">
        <f t="shared" si="3898"/>
        <v>3922.42</v>
      </c>
      <c r="L5488">
        <f t="shared" si="3899"/>
        <v>6837</v>
      </c>
      <c r="M5488" t="str">
        <f t="shared" si="3900"/>
        <v>United States</v>
      </c>
      <c r="N5488">
        <f t="shared" si="3901"/>
        <v>0</v>
      </c>
      <c r="O5488" t="str">
        <f t="shared" si="3902"/>
        <v>MG</v>
      </c>
      <c r="P5488">
        <f t="shared" si="3906"/>
        <v>55</v>
      </c>
      <c r="Q5488" t="str">
        <f t="shared" si="3907"/>
        <v>Dustin Brinkmann</v>
      </c>
      <c r="R5488" t="str">
        <f t="shared" si="3908"/>
        <v>Central</v>
      </c>
    </row>
    <row r="5489" spans="1:18">
      <c r="A5489" t="s">
        <v>5653</v>
      </c>
      <c r="B5489" t="s">
        <v>7</v>
      </c>
      <c r="C5489" t="s">
        <v>57</v>
      </c>
      <c r="D5489" t="s">
        <v>174</v>
      </c>
      <c r="E5489" t="s">
        <v>52</v>
      </c>
      <c r="F5489" s="1">
        <v>43027</v>
      </c>
      <c r="G5489" s="1">
        <v>43095</v>
      </c>
      <c r="H5489">
        <v>0</v>
      </c>
      <c r="I5489" t="str">
        <f>VLOOKUP(pipeline!D5489,account,2,FALSE)</f>
        <v>software</v>
      </c>
      <c r="J5489">
        <f t="shared" si="3897"/>
        <v>1982</v>
      </c>
      <c r="K5489">
        <f t="shared" si="3898"/>
        <v>11698.03</v>
      </c>
      <c r="L5489">
        <f t="shared" si="3899"/>
        <v>34288</v>
      </c>
      <c r="M5489" t="str">
        <f t="shared" si="3900"/>
        <v>United States</v>
      </c>
      <c r="N5489">
        <f t="shared" si="3901"/>
        <v>0</v>
      </c>
      <c r="O5489" t="str">
        <f t="shared" si="3902"/>
        <v>MG</v>
      </c>
      <c r="P5489">
        <f t="shared" si="3906"/>
        <v>3393</v>
      </c>
      <c r="Q5489" t="str">
        <f t="shared" si="3907"/>
        <v>Cara Losch</v>
      </c>
      <c r="R5489" t="str">
        <f t="shared" si="3908"/>
        <v>East</v>
      </c>
    </row>
    <row r="5490" spans="1:18">
      <c r="A5490" t="s">
        <v>5654</v>
      </c>
      <c r="B5490" t="s">
        <v>7</v>
      </c>
      <c r="C5490" t="s">
        <v>58</v>
      </c>
      <c r="D5490" t="s">
        <v>210</v>
      </c>
      <c r="E5490" t="s">
        <v>50</v>
      </c>
      <c r="F5490" s="1">
        <v>43027</v>
      </c>
      <c r="G5490" s="1">
        <v>43029</v>
      </c>
      <c r="H5490">
        <v>1105</v>
      </c>
      <c r="I5490" t="str">
        <f>VLOOKUP(pipeline!D5490,account,2,FALSE)</f>
        <v>technolgy</v>
      </c>
      <c r="J5490">
        <f t="shared" si="3897"/>
        <v>1980</v>
      </c>
      <c r="K5490">
        <f t="shared" si="3898"/>
        <v>7708.38</v>
      </c>
      <c r="L5490">
        <f t="shared" si="3899"/>
        <v>13756</v>
      </c>
      <c r="M5490" t="str">
        <f t="shared" si="3900"/>
        <v>United States</v>
      </c>
      <c r="N5490">
        <f t="shared" si="3901"/>
        <v>0</v>
      </c>
      <c r="O5490" t="str">
        <f t="shared" si="3902"/>
        <v>GTX</v>
      </c>
      <c r="P5490">
        <f t="shared" si="3906"/>
        <v>1096</v>
      </c>
      <c r="Q5490" t="str">
        <f t="shared" si="3907"/>
        <v>Cara Losch</v>
      </c>
      <c r="R5490" t="str">
        <f t="shared" si="3908"/>
        <v>East</v>
      </c>
    </row>
    <row r="5491" spans="1:18">
      <c r="A5491" t="s">
        <v>5655</v>
      </c>
      <c r="B5491" t="s">
        <v>25</v>
      </c>
      <c r="C5491" t="s">
        <v>59</v>
      </c>
      <c r="D5491" t="s">
        <v>117</v>
      </c>
      <c r="E5491" t="s">
        <v>50</v>
      </c>
      <c r="F5491" s="1">
        <v>43027</v>
      </c>
      <c r="G5491" s="1">
        <v>43035</v>
      </c>
      <c r="H5491">
        <v>6276</v>
      </c>
      <c r="I5491" t="str">
        <f>VLOOKUP(pipeline!D5491,account,2,FALSE)</f>
        <v>services</v>
      </c>
      <c r="J5491">
        <f t="shared" si="3897"/>
        <v>1997</v>
      </c>
      <c r="K5491">
        <f t="shared" si="3898"/>
        <v>2041.73</v>
      </c>
      <c r="L5491">
        <f t="shared" si="3899"/>
        <v>5276</v>
      </c>
      <c r="M5491" t="str">
        <f t="shared" si="3900"/>
        <v>United States</v>
      </c>
      <c r="N5491">
        <f t="shared" si="3901"/>
        <v>0</v>
      </c>
      <c r="O5491" t="str">
        <f t="shared" si="3902"/>
        <v>GTX</v>
      </c>
      <c r="P5491">
        <f t="shared" si="3906"/>
        <v>5482</v>
      </c>
      <c r="Q5491" t="str">
        <f t="shared" si="3907"/>
        <v>Melvin Marxen</v>
      </c>
      <c r="R5491" t="str">
        <f t="shared" si="3908"/>
        <v>Central</v>
      </c>
    </row>
    <row r="5492" spans="1:18">
      <c r="A5492" t="s">
        <v>5656</v>
      </c>
      <c r="B5492" t="s">
        <v>8</v>
      </c>
      <c r="C5492" t="s">
        <v>55</v>
      </c>
      <c r="D5492" t="s">
        <v>189</v>
      </c>
      <c r="E5492" t="s">
        <v>52</v>
      </c>
      <c r="F5492" s="1">
        <v>43027</v>
      </c>
      <c r="G5492" s="1">
        <v>43034</v>
      </c>
      <c r="H5492">
        <v>0</v>
      </c>
      <c r="I5492" t="str">
        <f>VLOOKUP(pipeline!D5492,account,2,FALSE)</f>
        <v>employment</v>
      </c>
      <c r="J5492">
        <f t="shared" si="3897"/>
        <v>1997</v>
      </c>
      <c r="K5492">
        <f t="shared" si="3898"/>
        <v>882.12</v>
      </c>
      <c r="L5492">
        <f t="shared" si="3899"/>
        <v>2769</v>
      </c>
      <c r="M5492" t="str">
        <f t="shared" si="3900"/>
        <v>United States</v>
      </c>
      <c r="N5492">
        <f t="shared" si="3901"/>
        <v>0</v>
      </c>
      <c r="O5492" t="str">
        <f t="shared" si="3902"/>
        <v>GTX</v>
      </c>
      <c r="P5492">
        <f t="shared" si="3906"/>
        <v>550</v>
      </c>
      <c r="Q5492" t="str">
        <f t="shared" si="3907"/>
        <v>Cara Losch</v>
      </c>
      <c r="R5492" t="str">
        <f t="shared" si="3908"/>
        <v>East</v>
      </c>
    </row>
    <row r="5493" spans="1:18">
      <c r="A5493" t="s">
        <v>5657</v>
      </c>
      <c r="B5493" t="s">
        <v>8</v>
      </c>
      <c r="C5493" t="s">
        <v>57</v>
      </c>
      <c r="D5493" t="s">
        <v>228</v>
      </c>
      <c r="E5493" t="s">
        <v>50</v>
      </c>
      <c r="F5493" s="1">
        <v>43027</v>
      </c>
      <c r="G5493" s="1">
        <v>43040</v>
      </c>
      <c r="H5493">
        <v>3422</v>
      </c>
      <c r="I5493" t="str">
        <f>VLOOKUP(pipeline!D5493,account,2,FALSE)</f>
        <v>finance</v>
      </c>
      <c r="J5493">
        <f t="shared" si="3897"/>
        <v>1994</v>
      </c>
      <c r="K5493">
        <f t="shared" si="3898"/>
        <v>355.23</v>
      </c>
      <c r="L5493">
        <f t="shared" si="3899"/>
        <v>853</v>
      </c>
      <c r="M5493" t="str">
        <f t="shared" si="3900"/>
        <v>United States</v>
      </c>
      <c r="N5493">
        <f t="shared" si="3901"/>
        <v>0</v>
      </c>
      <c r="O5493" t="str">
        <f t="shared" si="3902"/>
        <v>MG</v>
      </c>
      <c r="P5493">
        <f t="shared" si="3906"/>
        <v>3393</v>
      </c>
      <c r="Q5493" t="str">
        <f t="shared" si="3907"/>
        <v>Cara Losch</v>
      </c>
      <c r="R5493" t="str">
        <f t="shared" si="3908"/>
        <v>East</v>
      </c>
    </row>
    <row r="5494" spans="1:18">
      <c r="A5494" t="s">
        <v>5658</v>
      </c>
      <c r="B5494" t="s">
        <v>26</v>
      </c>
      <c r="C5494" t="s">
        <v>56</v>
      </c>
      <c r="D5494" t="s">
        <v>306</v>
      </c>
      <c r="E5494" t="s">
        <v>52</v>
      </c>
      <c r="F5494" s="1">
        <v>43027</v>
      </c>
      <c r="G5494" s="1">
        <v>43028</v>
      </c>
      <c r="H5494">
        <v>0</v>
      </c>
      <c r="I5494" t="str">
        <f>VLOOKUP(pipeline!D5494,account,2,FALSE)</f>
        <v>technolgy</v>
      </c>
      <c r="J5494">
        <f t="shared" si="3897"/>
        <v>1997</v>
      </c>
      <c r="K5494">
        <f t="shared" si="3898"/>
        <v>8170.38</v>
      </c>
      <c r="L5494">
        <f t="shared" si="3899"/>
        <v>16499</v>
      </c>
      <c r="M5494" t="str">
        <f t="shared" si="3900"/>
        <v>Korea</v>
      </c>
      <c r="N5494">
        <f t="shared" si="3901"/>
        <v>0</v>
      </c>
      <c r="O5494" t="str">
        <f t="shared" si="3902"/>
        <v>MG</v>
      </c>
      <c r="P5494">
        <f t="shared" si="3906"/>
        <v>55</v>
      </c>
      <c r="Q5494" t="str">
        <f t="shared" si="3907"/>
        <v>Melvin Marxen</v>
      </c>
      <c r="R5494" t="str">
        <f t="shared" si="3908"/>
        <v>Central</v>
      </c>
    </row>
    <row r="5495" spans="1:18">
      <c r="A5495" t="s">
        <v>5659</v>
      </c>
      <c r="B5495" t="s">
        <v>14</v>
      </c>
      <c r="C5495" t="s">
        <v>58</v>
      </c>
      <c r="D5495" t="s">
        <v>306</v>
      </c>
      <c r="E5495" t="s">
        <v>50</v>
      </c>
      <c r="F5495" s="1">
        <v>43027</v>
      </c>
      <c r="G5495" s="1">
        <v>43036</v>
      </c>
      <c r="H5495">
        <v>1226</v>
      </c>
      <c r="I5495" t="str">
        <f>VLOOKUP(pipeline!D5495,account,2,FALSE)</f>
        <v>technolgy</v>
      </c>
      <c r="J5495">
        <f t="shared" si="3897"/>
        <v>1997</v>
      </c>
      <c r="K5495">
        <f t="shared" si="3898"/>
        <v>8170.38</v>
      </c>
      <c r="L5495">
        <f t="shared" si="3899"/>
        <v>16499</v>
      </c>
      <c r="M5495" t="str">
        <f t="shared" si="3900"/>
        <v>Korea</v>
      </c>
      <c r="N5495">
        <f t="shared" si="3901"/>
        <v>0</v>
      </c>
      <c r="O5495" t="str">
        <f t="shared" si="3902"/>
        <v>GTX</v>
      </c>
      <c r="P5495">
        <f t="shared" si="3906"/>
        <v>1096</v>
      </c>
      <c r="Q5495" t="str">
        <f t="shared" si="3907"/>
        <v>Celia Rouche</v>
      </c>
      <c r="R5495" t="str">
        <f t="shared" si="3908"/>
        <v>West</v>
      </c>
    </row>
    <row r="5496" spans="1:18">
      <c r="A5496" t="s">
        <v>5660</v>
      </c>
      <c r="B5496" t="s">
        <v>14</v>
      </c>
      <c r="C5496" t="s">
        <v>59</v>
      </c>
      <c r="D5496" t="s">
        <v>91</v>
      </c>
      <c r="E5496" t="s">
        <v>50</v>
      </c>
      <c r="F5496" s="1">
        <v>43027</v>
      </c>
      <c r="G5496" s="1">
        <v>43033</v>
      </c>
      <c r="H5496">
        <v>4552</v>
      </c>
      <c r="I5496" t="str">
        <f>VLOOKUP(pipeline!D5496,account,2,FALSE)</f>
        <v>retail</v>
      </c>
      <c r="J5496">
        <f t="shared" si="3897"/>
        <v>1989</v>
      </c>
      <c r="K5496">
        <f t="shared" si="3898"/>
        <v>1388.67</v>
      </c>
      <c r="L5496">
        <f t="shared" si="3899"/>
        <v>3583</v>
      </c>
      <c r="M5496" t="str">
        <f t="shared" si="3900"/>
        <v>United States</v>
      </c>
      <c r="N5496">
        <f t="shared" si="3901"/>
        <v>0</v>
      </c>
      <c r="O5496" t="str">
        <f t="shared" si="3902"/>
        <v>GTX</v>
      </c>
      <c r="P5496">
        <f t="shared" si="3906"/>
        <v>5482</v>
      </c>
      <c r="Q5496" t="str">
        <f t="shared" si="3907"/>
        <v>Celia Rouche</v>
      </c>
      <c r="R5496" t="str">
        <f t="shared" si="3908"/>
        <v>West</v>
      </c>
    </row>
    <row r="5497" spans="1:18">
      <c r="A5497" t="s">
        <v>5661</v>
      </c>
      <c r="B5497" t="s">
        <v>37</v>
      </c>
      <c r="C5497" t="s">
        <v>59</v>
      </c>
      <c r="D5497" t="s">
        <v>266</v>
      </c>
      <c r="E5497" t="s">
        <v>50</v>
      </c>
      <c r="F5497" s="1">
        <v>43027</v>
      </c>
      <c r="G5497" s="1">
        <v>43034</v>
      </c>
      <c r="H5497">
        <v>5569</v>
      </c>
      <c r="I5497" t="str">
        <f>VLOOKUP(pipeline!D5497,account,2,FALSE)</f>
        <v>finance</v>
      </c>
      <c r="J5497">
        <f t="shared" ref="J5497:J5502" si="3909">VLOOKUP(D5497,account,3,FALSE)</f>
        <v>1993</v>
      </c>
      <c r="K5497">
        <f t="shared" ref="K5497:K5502" si="3910">VLOOKUP(D5497,account,4,FALSE)</f>
        <v>7537.24</v>
      </c>
      <c r="L5497">
        <f t="shared" ref="L5497:L5502" si="3911">VLOOKUP(D5497,account,5,FALSE)</f>
        <v>20293</v>
      </c>
      <c r="M5497" t="str">
        <f t="shared" ref="M5497:M5502" si="3912">VLOOKUP(D5497,account,6,FALSE)</f>
        <v>United States</v>
      </c>
      <c r="N5497">
        <f t="shared" ref="N5497:N5502" si="3913">VLOOKUP(D5497,accounts,7,FALSE)</f>
        <v>0</v>
      </c>
      <c r="O5497" t="str">
        <f t="shared" ref="O5497:O5502" si="3914">VLOOKUP(C5497,products,2,FALSE)</f>
        <v>GTX</v>
      </c>
      <c r="P5497">
        <f t="shared" si="3906"/>
        <v>5482</v>
      </c>
      <c r="Q5497" t="str">
        <f t="shared" si="3907"/>
        <v>Summer Sewald</v>
      </c>
      <c r="R5497" t="str">
        <f t="shared" si="3908"/>
        <v>West</v>
      </c>
    </row>
    <row r="5498" spans="1:18">
      <c r="A5498" t="s">
        <v>5662</v>
      </c>
      <c r="B5498" t="s">
        <v>27</v>
      </c>
      <c r="C5498" t="s">
        <v>59</v>
      </c>
      <c r="D5498" t="s">
        <v>306</v>
      </c>
      <c r="E5498" t="s">
        <v>52</v>
      </c>
      <c r="F5498" s="1">
        <v>43027</v>
      </c>
      <c r="G5498" s="1">
        <v>43040</v>
      </c>
      <c r="H5498">
        <v>0</v>
      </c>
      <c r="I5498" t="str">
        <f>VLOOKUP(pipeline!D5498,account,2,FALSE)</f>
        <v>technolgy</v>
      </c>
      <c r="J5498">
        <f t="shared" si="3909"/>
        <v>1997</v>
      </c>
      <c r="K5498">
        <f t="shared" si="3910"/>
        <v>8170.38</v>
      </c>
      <c r="L5498">
        <f t="shared" si="3911"/>
        <v>16499</v>
      </c>
      <c r="M5498" t="str">
        <f t="shared" si="3912"/>
        <v>Korea</v>
      </c>
      <c r="N5498">
        <f t="shared" si="3913"/>
        <v>0</v>
      </c>
      <c r="O5498" t="str">
        <f t="shared" si="3914"/>
        <v>GTX</v>
      </c>
      <c r="P5498">
        <f t="shared" si="3906"/>
        <v>5482</v>
      </c>
      <c r="Q5498" t="str">
        <f t="shared" si="3907"/>
        <v>Melvin Marxen</v>
      </c>
      <c r="R5498" t="str">
        <f t="shared" si="3908"/>
        <v>Central</v>
      </c>
    </row>
    <row r="5499" spans="1:18">
      <c r="A5499" t="s">
        <v>5663</v>
      </c>
      <c r="B5499" t="s">
        <v>21</v>
      </c>
      <c r="C5499" t="s">
        <v>57</v>
      </c>
      <c r="D5499" t="s">
        <v>221</v>
      </c>
      <c r="E5499" t="s">
        <v>52</v>
      </c>
      <c r="F5499" s="1">
        <v>43027</v>
      </c>
      <c r="G5499" s="1">
        <v>43029</v>
      </c>
      <c r="H5499">
        <v>0</v>
      </c>
      <c r="I5499" t="str">
        <f>VLOOKUP(pipeline!D5499,account,2,FALSE)</f>
        <v>technolgy</v>
      </c>
      <c r="J5499">
        <f t="shared" si="3909"/>
        <v>2000</v>
      </c>
      <c r="K5499">
        <f t="shared" si="3910"/>
        <v>1223.72</v>
      </c>
      <c r="L5499">
        <f t="shared" si="3911"/>
        <v>2497</v>
      </c>
      <c r="M5499" t="str">
        <f t="shared" si="3912"/>
        <v>Norway</v>
      </c>
      <c r="N5499">
        <f t="shared" si="3913"/>
        <v>0</v>
      </c>
      <c r="O5499" t="str">
        <f t="shared" si="3914"/>
        <v>MG</v>
      </c>
      <c r="P5499">
        <f t="shared" si="3906"/>
        <v>3393</v>
      </c>
      <c r="Q5499" t="str">
        <f t="shared" si="3907"/>
        <v>Dustin Brinkmann</v>
      </c>
      <c r="R5499" t="str">
        <f t="shared" si="3908"/>
        <v>Central</v>
      </c>
    </row>
    <row r="5500" spans="1:18">
      <c r="A5500" t="s">
        <v>5664</v>
      </c>
      <c r="B5500" t="s">
        <v>21</v>
      </c>
      <c r="C5500" t="s">
        <v>55</v>
      </c>
      <c r="D5500" t="s">
        <v>89</v>
      </c>
      <c r="E5500" t="s">
        <v>50</v>
      </c>
      <c r="F5500" s="1">
        <v>43027</v>
      </c>
      <c r="G5500" s="1">
        <v>43034</v>
      </c>
      <c r="H5500">
        <v>451</v>
      </c>
      <c r="I5500" t="str">
        <f>VLOOKUP(pipeline!D5500,account,2,FALSE)</f>
        <v>medical</v>
      </c>
      <c r="J5500">
        <f t="shared" si="3909"/>
        <v>1992</v>
      </c>
      <c r="K5500">
        <f t="shared" si="3910"/>
        <v>3922.42</v>
      </c>
      <c r="L5500">
        <f t="shared" si="3911"/>
        <v>6837</v>
      </c>
      <c r="M5500" t="str">
        <f t="shared" si="3912"/>
        <v>United States</v>
      </c>
      <c r="N5500">
        <f t="shared" si="3913"/>
        <v>0</v>
      </c>
      <c r="O5500" t="str">
        <f t="shared" si="3914"/>
        <v>GTX</v>
      </c>
      <c r="P5500">
        <f t="shared" si="3906"/>
        <v>550</v>
      </c>
      <c r="Q5500" t="str">
        <f t="shared" si="3907"/>
        <v>Dustin Brinkmann</v>
      </c>
      <c r="R5500" t="str">
        <f t="shared" si="3908"/>
        <v>Central</v>
      </c>
    </row>
    <row r="5501" spans="1:18">
      <c r="A5501" t="s">
        <v>5665</v>
      </c>
      <c r="B5501" t="s">
        <v>15</v>
      </c>
      <c r="C5501" t="s">
        <v>57</v>
      </c>
      <c r="D5501" t="s">
        <v>153</v>
      </c>
      <c r="E5501" t="s">
        <v>52</v>
      </c>
      <c r="F5501" s="1">
        <v>43027</v>
      </c>
      <c r="G5501" s="1">
        <v>43067</v>
      </c>
      <c r="H5501">
        <v>0</v>
      </c>
      <c r="I5501" t="str">
        <f>VLOOKUP(pipeline!D5501,account,2,FALSE)</f>
        <v>retail</v>
      </c>
      <c r="J5501">
        <f t="shared" si="3909"/>
        <v>2001</v>
      </c>
      <c r="K5501">
        <f t="shared" si="3910"/>
        <v>2437.85</v>
      </c>
      <c r="L5501">
        <f t="shared" si="3911"/>
        <v>4874</v>
      </c>
      <c r="M5501" t="str">
        <f t="shared" si="3912"/>
        <v>United States</v>
      </c>
      <c r="N5501">
        <f t="shared" si="3913"/>
        <v>0</v>
      </c>
      <c r="O5501" t="str">
        <f t="shared" si="3914"/>
        <v>MG</v>
      </c>
      <c r="P5501">
        <f t="shared" si="3906"/>
        <v>3393</v>
      </c>
      <c r="Q5501" t="str">
        <f t="shared" si="3907"/>
        <v>Celia Rouche</v>
      </c>
      <c r="R5501" t="str">
        <f t="shared" si="3908"/>
        <v>West</v>
      </c>
    </row>
    <row r="5502" spans="1:18">
      <c r="A5502" t="s">
        <v>5666</v>
      </c>
      <c r="B5502" t="s">
        <v>15</v>
      </c>
      <c r="C5502" t="s">
        <v>55</v>
      </c>
      <c r="D5502" t="s">
        <v>167</v>
      </c>
      <c r="E5502" t="s">
        <v>50</v>
      </c>
      <c r="F5502" s="1">
        <v>43027</v>
      </c>
      <c r="G5502" s="1">
        <v>43029</v>
      </c>
      <c r="H5502">
        <v>553</v>
      </c>
      <c r="I5502" t="str">
        <f>VLOOKUP(pipeline!D5502,account,2,FALSE)</f>
        <v>marketing</v>
      </c>
      <c r="J5502">
        <f t="shared" si="3909"/>
        <v>2000</v>
      </c>
      <c r="K5502">
        <f t="shared" si="3910"/>
        <v>2952.73</v>
      </c>
      <c r="L5502">
        <f t="shared" si="3911"/>
        <v>5107</v>
      </c>
      <c r="M5502" t="str">
        <f t="shared" si="3912"/>
        <v>United States</v>
      </c>
      <c r="N5502">
        <f t="shared" si="3913"/>
        <v>0</v>
      </c>
      <c r="O5502" t="str">
        <f t="shared" si="3914"/>
        <v>GTX</v>
      </c>
      <c r="P5502">
        <f t="shared" si="3906"/>
        <v>550</v>
      </c>
      <c r="Q5502" t="str">
        <f t="shared" si="3907"/>
        <v>Celia Rouche</v>
      </c>
      <c r="R5502" t="str">
        <f t="shared" si="3908"/>
        <v>West</v>
      </c>
    </row>
    <row r="5503" spans="1:18">
      <c r="A5503" t="s">
        <v>5667</v>
      </c>
      <c r="B5503" t="s">
        <v>40</v>
      </c>
      <c r="C5503" t="s">
        <v>55</v>
      </c>
      <c r="D5503" t="s">
        <v>316</v>
      </c>
      <c r="E5503" t="s">
        <v>50</v>
      </c>
      <c r="F5503" s="1">
        <v>43027</v>
      </c>
      <c r="G5503" s="1">
        <v>43040</v>
      </c>
      <c r="H5503">
        <v>524</v>
      </c>
      <c r="I5503" t="str">
        <f>VLOOKUP(pipeline!D5503,account,2,FALSE)</f>
        <v>retail</v>
      </c>
      <c r="J5503">
        <f t="shared" ref="J5503:J5526" si="3915">VLOOKUP(D5503,account,3,FALSE)</f>
        <v>2009</v>
      </c>
      <c r="K5503">
        <f t="shared" ref="K5503:K5526" si="3916">VLOOKUP(D5503,account,4,FALSE)</f>
        <v>497.11</v>
      </c>
      <c r="L5503">
        <f t="shared" ref="L5503:L5526" si="3917">VLOOKUP(D5503,account,5,FALSE)</f>
        <v>1588</v>
      </c>
      <c r="M5503" t="str">
        <f t="shared" ref="M5503:M5526" si="3918">VLOOKUP(D5503,account,6,FALSE)</f>
        <v>United States</v>
      </c>
      <c r="N5503">
        <f t="shared" ref="N5503:N5526" si="3919">VLOOKUP(D5503,accounts,7,FALSE)</f>
        <v>0</v>
      </c>
      <c r="O5503" t="str">
        <f t="shared" ref="O5503:O5526" si="3920">VLOOKUP(C5503,products,2,FALSE)</f>
        <v>GTX</v>
      </c>
      <c r="P5503">
        <f t="shared" si="3906"/>
        <v>550</v>
      </c>
      <c r="Q5503" t="str">
        <f t="shared" si="3907"/>
        <v>Summer Sewald</v>
      </c>
      <c r="R5503" t="str">
        <f t="shared" si="3908"/>
        <v>West</v>
      </c>
    </row>
    <row r="5504" spans="1:18">
      <c r="A5504" t="s">
        <v>5668</v>
      </c>
      <c r="B5504" t="s">
        <v>35</v>
      </c>
      <c r="C5504" t="s">
        <v>57</v>
      </c>
      <c r="D5504" t="s">
        <v>223</v>
      </c>
      <c r="E5504" t="s">
        <v>52</v>
      </c>
      <c r="F5504" s="1">
        <v>43027</v>
      </c>
      <c r="G5504" s="1">
        <v>43029</v>
      </c>
      <c r="H5504">
        <v>0</v>
      </c>
      <c r="I5504" t="str">
        <f>VLOOKUP(pipeline!D5504,account,2,FALSE)</f>
        <v>retail</v>
      </c>
      <c r="J5504">
        <f t="shared" si="3915"/>
        <v>2003</v>
      </c>
      <c r="K5504">
        <f t="shared" si="3916"/>
        <v>1419.98</v>
      </c>
      <c r="L5504">
        <f t="shared" si="3917"/>
        <v>4018</v>
      </c>
      <c r="M5504" t="str">
        <f t="shared" si="3918"/>
        <v>United States</v>
      </c>
      <c r="N5504">
        <f t="shared" si="3919"/>
        <v>0</v>
      </c>
      <c r="O5504" t="str">
        <f t="shared" si="3920"/>
        <v>MG</v>
      </c>
      <c r="P5504">
        <f t="shared" si="3906"/>
        <v>3393</v>
      </c>
      <c r="Q5504" t="str">
        <f t="shared" si="3907"/>
        <v>Rocco Neubert</v>
      </c>
      <c r="R5504" t="str">
        <f t="shared" si="3908"/>
        <v>East</v>
      </c>
    </row>
    <row r="5505" spans="1:18">
      <c r="A5505" t="s">
        <v>5669</v>
      </c>
      <c r="B5505" t="s">
        <v>23</v>
      </c>
      <c r="C5505" t="s">
        <v>58</v>
      </c>
      <c r="D5505" t="s">
        <v>89</v>
      </c>
      <c r="E5505" t="s">
        <v>52</v>
      </c>
      <c r="F5505" s="1">
        <v>43027</v>
      </c>
      <c r="G5505" s="1">
        <v>43039</v>
      </c>
      <c r="H5505">
        <v>0</v>
      </c>
      <c r="I5505" t="str">
        <f>VLOOKUP(pipeline!D5505,account,2,FALSE)</f>
        <v>medical</v>
      </c>
      <c r="J5505">
        <f t="shared" si="3915"/>
        <v>1992</v>
      </c>
      <c r="K5505">
        <f t="shared" si="3916"/>
        <v>3922.42</v>
      </c>
      <c r="L5505">
        <f t="shared" si="3917"/>
        <v>6837</v>
      </c>
      <c r="M5505" t="str">
        <f t="shared" si="3918"/>
        <v>United States</v>
      </c>
      <c r="N5505">
        <f t="shared" si="3919"/>
        <v>0</v>
      </c>
      <c r="O5505" t="str">
        <f t="shared" si="3920"/>
        <v>GTX</v>
      </c>
      <c r="P5505">
        <f t="shared" si="3906"/>
        <v>1096</v>
      </c>
      <c r="Q5505" t="str">
        <f t="shared" si="3907"/>
        <v>Dustin Brinkmann</v>
      </c>
      <c r="R5505" t="str">
        <f t="shared" si="3908"/>
        <v>Central</v>
      </c>
    </row>
    <row r="5506" spans="1:18">
      <c r="A5506" t="s">
        <v>5670</v>
      </c>
      <c r="B5506" t="s">
        <v>23</v>
      </c>
      <c r="C5506" t="s">
        <v>56</v>
      </c>
      <c r="D5506" t="s">
        <v>309</v>
      </c>
      <c r="E5506" t="s">
        <v>50</v>
      </c>
      <c r="F5506" s="1">
        <v>43027</v>
      </c>
      <c r="G5506" s="1">
        <v>43035</v>
      </c>
      <c r="H5506">
        <v>53</v>
      </c>
      <c r="I5506" t="str">
        <f>VLOOKUP(pipeline!D5506,account,2,FALSE)</f>
        <v>marketing</v>
      </c>
      <c r="J5506">
        <f t="shared" si="3915"/>
        <v>1986</v>
      </c>
      <c r="K5506">
        <f t="shared" si="3916"/>
        <v>2403.58</v>
      </c>
      <c r="L5506">
        <f t="shared" si="3917"/>
        <v>8801</v>
      </c>
      <c r="M5506" t="str">
        <f t="shared" si="3918"/>
        <v>United States</v>
      </c>
      <c r="N5506">
        <f t="shared" si="3919"/>
        <v>0</v>
      </c>
      <c r="O5506" t="str">
        <f t="shared" si="3920"/>
        <v>MG</v>
      </c>
      <c r="P5506">
        <f t="shared" si="3906"/>
        <v>55</v>
      </c>
      <c r="Q5506" t="str">
        <f t="shared" si="3907"/>
        <v>Dustin Brinkmann</v>
      </c>
      <c r="R5506" t="str">
        <f t="shared" si="3908"/>
        <v>Central</v>
      </c>
    </row>
    <row r="5507" spans="1:18">
      <c r="A5507" t="s">
        <v>5671</v>
      </c>
      <c r="B5507" t="s">
        <v>23</v>
      </c>
      <c r="C5507" t="s">
        <v>57</v>
      </c>
      <c r="D5507" t="s">
        <v>198</v>
      </c>
      <c r="E5507" t="s">
        <v>50</v>
      </c>
      <c r="F5507" s="1">
        <v>43027</v>
      </c>
      <c r="G5507" s="1">
        <v>43028</v>
      </c>
      <c r="H5507">
        <v>2749</v>
      </c>
      <c r="I5507" t="str">
        <f>VLOOKUP(pipeline!D5507,account,2,FALSE)</f>
        <v>employment</v>
      </c>
      <c r="J5507">
        <f t="shared" si="3915"/>
        <v>1997</v>
      </c>
      <c r="K5507">
        <f t="shared" si="3916"/>
        <v>291.27</v>
      </c>
      <c r="L5507">
        <f t="shared" si="3917"/>
        <v>586</v>
      </c>
      <c r="M5507" t="str">
        <f t="shared" si="3918"/>
        <v>United States</v>
      </c>
      <c r="N5507">
        <f t="shared" si="3919"/>
        <v>0</v>
      </c>
      <c r="O5507" t="str">
        <f t="shared" si="3920"/>
        <v>MG</v>
      </c>
      <c r="P5507">
        <f t="shared" si="3906"/>
        <v>3393</v>
      </c>
      <c r="Q5507" t="str">
        <f t="shared" si="3907"/>
        <v>Dustin Brinkmann</v>
      </c>
      <c r="R5507" t="str">
        <f t="shared" si="3908"/>
        <v>Central</v>
      </c>
    </row>
    <row r="5508" spans="1:18">
      <c r="A5508" t="s">
        <v>5672</v>
      </c>
      <c r="B5508" t="s">
        <v>17</v>
      </c>
      <c r="C5508" t="s">
        <v>59</v>
      </c>
      <c r="D5508" t="s">
        <v>371</v>
      </c>
      <c r="E5508" t="s">
        <v>50</v>
      </c>
      <c r="F5508" s="1">
        <v>43027</v>
      </c>
      <c r="G5508" s="1">
        <v>43028</v>
      </c>
      <c r="H5508">
        <v>5368</v>
      </c>
      <c r="I5508" t="str">
        <f>VLOOKUP(pipeline!D5508,account,2,FALSE)</f>
        <v>retail</v>
      </c>
      <c r="J5508">
        <f t="shared" si="3915"/>
        <v>2003</v>
      </c>
      <c r="K5508">
        <f t="shared" si="3916"/>
        <v>223.8</v>
      </c>
      <c r="L5508">
        <f t="shared" si="3917"/>
        <v>299</v>
      </c>
      <c r="M5508" t="str">
        <f t="shared" si="3918"/>
        <v>United States</v>
      </c>
      <c r="N5508">
        <f t="shared" si="3919"/>
        <v>0</v>
      </c>
      <c r="O5508" t="str">
        <f t="shared" si="3920"/>
        <v>GTX</v>
      </c>
      <c r="P5508">
        <f t="shared" si="3906"/>
        <v>5482</v>
      </c>
      <c r="Q5508" t="str">
        <f t="shared" si="3907"/>
        <v>Celia Rouche</v>
      </c>
      <c r="R5508" t="str">
        <f t="shared" si="3908"/>
        <v>West</v>
      </c>
    </row>
    <row r="5509" spans="1:18">
      <c r="A5509" t="s">
        <v>5673</v>
      </c>
      <c r="B5509" t="s">
        <v>11</v>
      </c>
      <c r="C5509" t="s">
        <v>57</v>
      </c>
      <c r="D5509" t="s">
        <v>226</v>
      </c>
      <c r="E5509" t="s">
        <v>50</v>
      </c>
      <c r="F5509" s="1">
        <v>43027</v>
      </c>
      <c r="G5509" s="1">
        <v>43085</v>
      </c>
      <c r="H5509">
        <v>3089</v>
      </c>
      <c r="I5509" t="str">
        <f>VLOOKUP(pipeline!D5509,account,2,FALSE)</f>
        <v>medical</v>
      </c>
      <c r="J5509">
        <f t="shared" si="3915"/>
        <v>2017</v>
      </c>
      <c r="K5509">
        <f t="shared" si="3916"/>
        <v>4.54</v>
      </c>
      <c r="L5509">
        <f t="shared" si="3917"/>
        <v>9</v>
      </c>
      <c r="M5509" t="str">
        <f t="shared" si="3918"/>
        <v>United States</v>
      </c>
      <c r="N5509">
        <f t="shared" si="3919"/>
        <v>0</v>
      </c>
      <c r="O5509" t="str">
        <f t="shared" si="3920"/>
        <v>MG</v>
      </c>
      <c r="P5509">
        <f t="shared" si="3906"/>
        <v>3393</v>
      </c>
      <c r="Q5509" t="str">
        <f t="shared" si="3907"/>
        <v>Cara Losch</v>
      </c>
      <c r="R5509" t="str">
        <f t="shared" si="3908"/>
        <v>East</v>
      </c>
    </row>
    <row r="5510" spans="1:18">
      <c r="A5510" t="s">
        <v>5674</v>
      </c>
      <c r="B5510" t="s">
        <v>19</v>
      </c>
      <c r="C5510" t="s">
        <v>57</v>
      </c>
      <c r="D5510" t="s">
        <v>208</v>
      </c>
      <c r="E5510" t="s">
        <v>52</v>
      </c>
      <c r="F5510" s="1">
        <v>43028</v>
      </c>
      <c r="G5510" s="1">
        <v>43029</v>
      </c>
      <c r="H5510">
        <v>0</v>
      </c>
      <c r="I5510" t="str">
        <f>VLOOKUP(pipeline!D5510,account,2,FALSE)</f>
        <v>software</v>
      </c>
      <c r="J5510">
        <f t="shared" si="3915"/>
        <v>1982</v>
      </c>
      <c r="K5510">
        <f t="shared" si="3916"/>
        <v>4618</v>
      </c>
      <c r="L5510">
        <f t="shared" si="3917"/>
        <v>10083</v>
      </c>
      <c r="M5510" t="str">
        <f t="shared" si="3918"/>
        <v>United States</v>
      </c>
      <c r="N5510">
        <f t="shared" si="3919"/>
        <v>0</v>
      </c>
      <c r="O5510" t="str">
        <f t="shared" si="3920"/>
        <v>MG</v>
      </c>
      <c r="P5510">
        <f t="shared" si="3906"/>
        <v>3393</v>
      </c>
      <c r="Q5510" t="str">
        <f t="shared" si="3907"/>
        <v>Dustin Brinkmann</v>
      </c>
      <c r="R5510" t="str">
        <f t="shared" si="3908"/>
        <v>Central</v>
      </c>
    </row>
    <row r="5511" spans="1:18">
      <c r="A5511" t="s">
        <v>5675</v>
      </c>
      <c r="B5511" t="s">
        <v>19</v>
      </c>
      <c r="C5511" t="s">
        <v>56</v>
      </c>
      <c r="D5511" t="s">
        <v>141</v>
      </c>
      <c r="E5511" t="s">
        <v>50</v>
      </c>
      <c r="F5511" s="1">
        <v>43028</v>
      </c>
      <c r="G5511" s="1">
        <v>43038</v>
      </c>
      <c r="H5511">
        <v>54</v>
      </c>
      <c r="I5511" t="str">
        <f>VLOOKUP(pipeline!D5511,account,2,FALSE)</f>
        <v>telecommunications</v>
      </c>
      <c r="J5511">
        <f t="shared" si="3915"/>
        <v>2007</v>
      </c>
      <c r="K5511">
        <f t="shared" si="3916"/>
        <v>86.68</v>
      </c>
      <c r="L5511">
        <f t="shared" si="3917"/>
        <v>187</v>
      </c>
      <c r="M5511" t="str">
        <f t="shared" si="3918"/>
        <v>United States</v>
      </c>
      <c r="N5511" t="str">
        <f t="shared" si="3919"/>
        <v>Sonron</v>
      </c>
      <c r="O5511" t="str">
        <f t="shared" si="3920"/>
        <v>MG</v>
      </c>
      <c r="P5511">
        <f t="shared" si="3906"/>
        <v>55</v>
      </c>
      <c r="Q5511" t="str">
        <f t="shared" si="3907"/>
        <v>Dustin Brinkmann</v>
      </c>
      <c r="R5511" t="str">
        <f t="shared" si="3908"/>
        <v>Central</v>
      </c>
    </row>
    <row r="5512" spans="1:18">
      <c r="A5512" t="s">
        <v>5676</v>
      </c>
      <c r="B5512" t="s">
        <v>20</v>
      </c>
      <c r="C5512" t="s">
        <v>57</v>
      </c>
      <c r="D5512" t="s">
        <v>117</v>
      </c>
      <c r="E5512" t="s">
        <v>50</v>
      </c>
      <c r="F5512" s="1">
        <v>43028</v>
      </c>
      <c r="G5512" s="1">
        <v>43035</v>
      </c>
      <c r="H5512">
        <v>3848</v>
      </c>
      <c r="I5512" t="str">
        <f>VLOOKUP(pipeline!D5512,account,2,FALSE)</f>
        <v>services</v>
      </c>
      <c r="J5512">
        <f t="shared" si="3915"/>
        <v>1997</v>
      </c>
      <c r="K5512">
        <f t="shared" si="3916"/>
        <v>2041.73</v>
      </c>
      <c r="L5512">
        <f t="shared" si="3917"/>
        <v>5276</v>
      </c>
      <c r="M5512" t="str">
        <f t="shared" si="3918"/>
        <v>United States</v>
      </c>
      <c r="N5512">
        <f t="shared" si="3919"/>
        <v>0</v>
      </c>
      <c r="O5512" t="str">
        <f t="shared" si="3920"/>
        <v>MG</v>
      </c>
      <c r="P5512">
        <f t="shared" si="3906"/>
        <v>3393</v>
      </c>
      <c r="Q5512" t="str">
        <f t="shared" si="3907"/>
        <v>Dustin Brinkmann</v>
      </c>
      <c r="R5512" t="str">
        <f t="shared" si="3908"/>
        <v>Central</v>
      </c>
    </row>
    <row r="5513" spans="1:18">
      <c r="A5513" t="s">
        <v>5677</v>
      </c>
      <c r="B5513" t="s">
        <v>26</v>
      </c>
      <c r="C5513" t="s">
        <v>59</v>
      </c>
      <c r="D5513" t="s">
        <v>82</v>
      </c>
      <c r="E5513" t="s">
        <v>52</v>
      </c>
      <c r="F5513" s="1">
        <v>43028</v>
      </c>
      <c r="G5513" s="1">
        <v>43032</v>
      </c>
      <c r="H5513">
        <v>0</v>
      </c>
      <c r="I5513" t="str">
        <f>VLOOKUP(pipeline!D5513,account,2,FALSE)</f>
        <v>retail</v>
      </c>
      <c r="J5513">
        <f t="shared" si="3915"/>
        <v>2001</v>
      </c>
      <c r="K5513">
        <f t="shared" si="3916"/>
        <v>718.62</v>
      </c>
      <c r="L5513">
        <f t="shared" si="3917"/>
        <v>2448</v>
      </c>
      <c r="M5513" t="str">
        <f t="shared" si="3918"/>
        <v>United States</v>
      </c>
      <c r="N5513">
        <f t="shared" si="3919"/>
        <v>0</v>
      </c>
      <c r="O5513" t="str">
        <f t="shared" si="3920"/>
        <v>GTX</v>
      </c>
      <c r="P5513">
        <f t="shared" ref="P5513:P5523" si="3921">VLOOKUP(C5513,products,3,FALSE)</f>
        <v>5482</v>
      </c>
      <c r="Q5513" t="str">
        <f t="shared" ref="Q5513:Q5523" si="3922">VLOOKUP(B5513,sales,2,FALSE)</f>
        <v>Melvin Marxen</v>
      </c>
      <c r="R5513" t="str">
        <f t="shared" ref="R5513:R5523" si="3923">VLOOKUP(B5513,sales,3,FALSE)</f>
        <v>Central</v>
      </c>
    </row>
    <row r="5514" spans="1:18">
      <c r="A5514" t="s">
        <v>5678</v>
      </c>
      <c r="B5514" t="s">
        <v>26</v>
      </c>
      <c r="C5514" t="s">
        <v>56</v>
      </c>
      <c r="D5514" t="s">
        <v>147</v>
      </c>
      <c r="E5514" t="s">
        <v>52</v>
      </c>
      <c r="F5514" s="1">
        <v>43028</v>
      </c>
      <c r="G5514" s="1">
        <v>43030</v>
      </c>
      <c r="H5514">
        <v>0</v>
      </c>
      <c r="I5514" t="str">
        <f>VLOOKUP(pipeline!D5514,account,2,FALSE)</f>
        <v>retail</v>
      </c>
      <c r="J5514">
        <f t="shared" si="3915"/>
        <v>2007</v>
      </c>
      <c r="K5514">
        <f t="shared" si="3916"/>
        <v>894.33</v>
      </c>
      <c r="L5514">
        <f t="shared" si="3917"/>
        <v>1635</v>
      </c>
      <c r="M5514" t="str">
        <f t="shared" si="3918"/>
        <v>Italy</v>
      </c>
      <c r="N5514">
        <f t="shared" si="3919"/>
        <v>0</v>
      </c>
      <c r="O5514" t="str">
        <f t="shared" si="3920"/>
        <v>MG</v>
      </c>
      <c r="P5514">
        <f t="shared" si="3921"/>
        <v>55</v>
      </c>
      <c r="Q5514" t="str">
        <f t="shared" si="3922"/>
        <v>Melvin Marxen</v>
      </c>
      <c r="R5514" t="str">
        <f t="shared" si="3923"/>
        <v>Central</v>
      </c>
    </row>
    <row r="5515" spans="1:18">
      <c r="A5515" t="s">
        <v>5679</v>
      </c>
      <c r="B5515" t="s">
        <v>26</v>
      </c>
      <c r="C5515" t="s">
        <v>56</v>
      </c>
      <c r="D5515" t="s">
        <v>143</v>
      </c>
      <c r="E5515" t="s">
        <v>50</v>
      </c>
      <c r="F5515" s="1">
        <v>43028</v>
      </c>
      <c r="G5515" s="1">
        <v>43038</v>
      </c>
      <c r="H5515">
        <v>60</v>
      </c>
      <c r="I5515" t="str">
        <f>VLOOKUP(pipeline!D5515,account,2,FALSE)</f>
        <v>finance</v>
      </c>
      <c r="J5515">
        <f t="shared" si="3915"/>
        <v>1987</v>
      </c>
      <c r="K5515">
        <f t="shared" si="3916"/>
        <v>1698.2</v>
      </c>
      <c r="L5515">
        <f t="shared" si="3917"/>
        <v>3798</v>
      </c>
      <c r="M5515" t="str">
        <f t="shared" si="3918"/>
        <v>United States</v>
      </c>
      <c r="N5515">
        <f t="shared" si="3919"/>
        <v>0</v>
      </c>
      <c r="O5515" t="str">
        <f t="shared" si="3920"/>
        <v>MG</v>
      </c>
      <c r="P5515">
        <f t="shared" si="3921"/>
        <v>55</v>
      </c>
      <c r="Q5515" t="str">
        <f t="shared" si="3922"/>
        <v>Melvin Marxen</v>
      </c>
      <c r="R5515" t="str">
        <f t="shared" si="3923"/>
        <v>Central</v>
      </c>
    </row>
    <row r="5516" spans="1:18">
      <c r="A5516" t="s">
        <v>5680</v>
      </c>
      <c r="B5516" t="s">
        <v>14</v>
      </c>
      <c r="C5516" t="s">
        <v>59</v>
      </c>
      <c r="D5516" t="s">
        <v>87</v>
      </c>
      <c r="E5516" t="s">
        <v>50</v>
      </c>
      <c r="F5516" s="1">
        <v>43028</v>
      </c>
      <c r="G5516" s="1">
        <v>43029</v>
      </c>
      <c r="H5516">
        <v>6026</v>
      </c>
      <c r="I5516" t="str">
        <f>VLOOKUP(pipeline!D5516,account,2,FALSE)</f>
        <v>services</v>
      </c>
      <c r="J5516">
        <f t="shared" si="3915"/>
        <v>1982</v>
      </c>
      <c r="K5516">
        <f t="shared" si="3916"/>
        <v>792.46</v>
      </c>
      <c r="L5516">
        <f t="shared" si="3917"/>
        <v>1299</v>
      </c>
      <c r="M5516" t="str">
        <f t="shared" si="3918"/>
        <v>United States</v>
      </c>
      <c r="N5516">
        <f t="shared" si="3919"/>
        <v>0</v>
      </c>
      <c r="O5516" t="str">
        <f t="shared" si="3920"/>
        <v>GTX</v>
      </c>
      <c r="P5516">
        <f t="shared" si="3921"/>
        <v>5482</v>
      </c>
      <c r="Q5516" t="str">
        <f t="shared" si="3922"/>
        <v>Celia Rouche</v>
      </c>
      <c r="R5516" t="str">
        <f t="shared" si="3923"/>
        <v>West</v>
      </c>
    </row>
    <row r="5517" spans="1:18">
      <c r="A5517" t="s">
        <v>5681</v>
      </c>
      <c r="B5517" t="s">
        <v>37</v>
      </c>
      <c r="C5517" t="s">
        <v>59</v>
      </c>
      <c r="D5517" t="s">
        <v>151</v>
      </c>
      <c r="E5517" t="s">
        <v>52</v>
      </c>
      <c r="F5517" s="1">
        <v>43028</v>
      </c>
      <c r="G5517" s="1">
        <v>43035</v>
      </c>
      <c r="H5517">
        <v>0</v>
      </c>
      <c r="I5517" t="str">
        <f>VLOOKUP(pipeline!D5517,account,2,FALSE)</f>
        <v>finance</v>
      </c>
      <c r="J5517">
        <f t="shared" si="3915"/>
        <v>2008</v>
      </c>
      <c r="K5517">
        <f t="shared" si="3916"/>
        <v>52.5</v>
      </c>
      <c r="L5517">
        <f t="shared" si="3917"/>
        <v>165</v>
      </c>
      <c r="M5517" t="str">
        <f t="shared" si="3918"/>
        <v>United States</v>
      </c>
      <c r="N5517">
        <f t="shared" si="3919"/>
        <v>0</v>
      </c>
      <c r="O5517" t="str">
        <f t="shared" si="3920"/>
        <v>GTX</v>
      </c>
      <c r="P5517">
        <f t="shared" si="3921"/>
        <v>5482</v>
      </c>
      <c r="Q5517" t="str">
        <f t="shared" si="3922"/>
        <v>Summer Sewald</v>
      </c>
      <c r="R5517" t="str">
        <f t="shared" si="3923"/>
        <v>West</v>
      </c>
    </row>
    <row r="5518" spans="1:18">
      <c r="A5518" t="s">
        <v>5682</v>
      </c>
      <c r="B5518" t="s">
        <v>37</v>
      </c>
      <c r="C5518" t="s">
        <v>59</v>
      </c>
      <c r="D5518" t="s">
        <v>621</v>
      </c>
      <c r="E5518" t="s">
        <v>50</v>
      </c>
      <c r="F5518" s="1">
        <v>43028</v>
      </c>
      <c r="G5518" s="1">
        <v>43094</v>
      </c>
      <c r="H5518">
        <v>5095</v>
      </c>
      <c r="I5518" t="str">
        <f>VLOOKUP(pipeline!D5518,account,2,FALSE)</f>
        <v>services</v>
      </c>
      <c r="J5518">
        <f t="shared" si="3915"/>
        <v>1991</v>
      </c>
      <c r="K5518">
        <f t="shared" si="3916"/>
        <v>1012.72</v>
      </c>
      <c r="L5518">
        <f t="shared" si="3917"/>
        <v>3492</v>
      </c>
      <c r="M5518" t="str">
        <f t="shared" si="3918"/>
        <v>Germany</v>
      </c>
      <c r="N5518">
        <f t="shared" si="3919"/>
        <v>0</v>
      </c>
      <c r="O5518" t="str">
        <f t="shared" si="3920"/>
        <v>GTX</v>
      </c>
      <c r="P5518">
        <f t="shared" si="3921"/>
        <v>5482</v>
      </c>
      <c r="Q5518" t="str">
        <f t="shared" si="3922"/>
        <v>Summer Sewald</v>
      </c>
      <c r="R5518" t="str">
        <f t="shared" si="3923"/>
        <v>West</v>
      </c>
    </row>
    <row r="5519" spans="1:18">
      <c r="A5519" t="s">
        <v>5683</v>
      </c>
      <c r="B5519" t="s">
        <v>38</v>
      </c>
      <c r="C5519" t="s">
        <v>55</v>
      </c>
      <c r="D5519" t="s">
        <v>112</v>
      </c>
      <c r="E5519" t="s">
        <v>53</v>
      </c>
      <c r="F5519" s="1">
        <v>43028</v>
      </c>
      <c r="I5519" t="str">
        <f>VLOOKUP(pipeline!D5519,account,2,FALSE)</f>
        <v>retail</v>
      </c>
      <c r="J5519">
        <f t="shared" si="3915"/>
        <v>1990</v>
      </c>
      <c r="K5519">
        <f t="shared" si="3916"/>
        <v>4968.91</v>
      </c>
      <c r="L5519">
        <f t="shared" si="3917"/>
        <v>7523</v>
      </c>
      <c r="M5519" t="str">
        <f t="shared" si="3918"/>
        <v>United States</v>
      </c>
      <c r="N5519">
        <f t="shared" si="3919"/>
        <v>0</v>
      </c>
      <c r="O5519" t="str">
        <f t="shared" si="3920"/>
        <v>GTX</v>
      </c>
      <c r="P5519">
        <f t="shared" si="3921"/>
        <v>550</v>
      </c>
      <c r="Q5519" t="str">
        <f t="shared" si="3922"/>
        <v>Summer Sewald</v>
      </c>
      <c r="R5519" t="str">
        <f t="shared" si="3923"/>
        <v>West</v>
      </c>
    </row>
    <row r="5520" spans="1:18">
      <c r="A5520" t="s">
        <v>5684</v>
      </c>
      <c r="B5520" t="s">
        <v>38</v>
      </c>
      <c r="C5520" t="s">
        <v>55</v>
      </c>
      <c r="D5520" t="s">
        <v>99</v>
      </c>
      <c r="E5520" t="s">
        <v>50</v>
      </c>
      <c r="F5520" s="1">
        <v>43028</v>
      </c>
      <c r="G5520" s="1">
        <v>43085</v>
      </c>
      <c r="H5520">
        <v>565</v>
      </c>
      <c r="I5520" t="str">
        <f>VLOOKUP(pipeline!D5520,account,2,FALSE)</f>
        <v>marketing</v>
      </c>
      <c r="J5520">
        <f t="shared" si="3915"/>
        <v>2008</v>
      </c>
      <c r="K5520">
        <f t="shared" si="3916"/>
        <v>894.37</v>
      </c>
      <c r="L5520">
        <f t="shared" si="3917"/>
        <v>1593</v>
      </c>
      <c r="M5520" t="str">
        <f t="shared" si="3918"/>
        <v>Poland</v>
      </c>
      <c r="N5520">
        <f t="shared" si="3919"/>
        <v>0</v>
      </c>
      <c r="O5520" t="str">
        <f t="shared" si="3920"/>
        <v>GTX</v>
      </c>
      <c r="P5520">
        <f t="shared" si="3921"/>
        <v>550</v>
      </c>
      <c r="Q5520" t="str">
        <f t="shared" si="3922"/>
        <v>Summer Sewald</v>
      </c>
      <c r="R5520" t="str">
        <f t="shared" si="3923"/>
        <v>West</v>
      </c>
    </row>
    <row r="5521" spans="1:18">
      <c r="A5521" t="s">
        <v>5685</v>
      </c>
      <c r="B5521" t="s">
        <v>40</v>
      </c>
      <c r="C5521" t="s">
        <v>59</v>
      </c>
      <c r="D5521" t="s">
        <v>196</v>
      </c>
      <c r="E5521" t="s">
        <v>50</v>
      </c>
      <c r="F5521" s="1">
        <v>43028</v>
      </c>
      <c r="G5521" s="1">
        <v>43091</v>
      </c>
      <c r="H5521">
        <v>5883</v>
      </c>
      <c r="I5521" t="str">
        <f>VLOOKUP(pipeline!D5521,account,2,FALSE)</f>
        <v>employment</v>
      </c>
      <c r="J5521">
        <f t="shared" si="3915"/>
        <v>1983</v>
      </c>
      <c r="K5521">
        <f t="shared" si="3916"/>
        <v>2871.35</v>
      </c>
      <c r="L5521">
        <f t="shared" si="3917"/>
        <v>9561</v>
      </c>
      <c r="M5521" t="str">
        <f t="shared" si="3918"/>
        <v>United States</v>
      </c>
      <c r="N5521">
        <f t="shared" si="3919"/>
        <v>0</v>
      </c>
      <c r="O5521" t="str">
        <f t="shared" si="3920"/>
        <v>GTX</v>
      </c>
      <c r="P5521">
        <f t="shared" si="3921"/>
        <v>5482</v>
      </c>
      <c r="Q5521" t="str">
        <f t="shared" si="3922"/>
        <v>Summer Sewald</v>
      </c>
      <c r="R5521" t="str">
        <f t="shared" si="3923"/>
        <v>West</v>
      </c>
    </row>
    <row r="5522" spans="1:18">
      <c r="A5522" t="s">
        <v>5686</v>
      </c>
      <c r="B5522" t="s">
        <v>29</v>
      </c>
      <c r="C5522" t="s">
        <v>58</v>
      </c>
      <c r="D5522" t="s">
        <v>241</v>
      </c>
      <c r="E5522" t="s">
        <v>50</v>
      </c>
      <c r="F5522" s="1">
        <v>43028</v>
      </c>
      <c r="G5522" s="1">
        <v>43081</v>
      </c>
      <c r="H5522">
        <v>1135</v>
      </c>
      <c r="I5522" t="str">
        <f>VLOOKUP(pipeline!D5522,account,2,FALSE)</f>
        <v>finance</v>
      </c>
      <c r="J5522">
        <f t="shared" si="3915"/>
        <v>1991</v>
      </c>
      <c r="K5522">
        <f t="shared" si="3916"/>
        <v>2819.5</v>
      </c>
      <c r="L5522">
        <f t="shared" si="3917"/>
        <v>7227</v>
      </c>
      <c r="M5522" t="str">
        <f t="shared" si="3918"/>
        <v>United States</v>
      </c>
      <c r="N5522" t="str">
        <f t="shared" si="3919"/>
        <v>Golddex</v>
      </c>
      <c r="O5522" t="str">
        <f t="shared" si="3920"/>
        <v>GTX</v>
      </c>
      <c r="P5522">
        <f t="shared" si="3921"/>
        <v>1096</v>
      </c>
      <c r="Q5522" t="str">
        <f t="shared" si="3922"/>
        <v>Melvin Marxen</v>
      </c>
      <c r="R5522" t="str">
        <f t="shared" si="3923"/>
        <v>Central</v>
      </c>
    </row>
    <row r="5523" spans="1:18">
      <c r="A5523" t="s">
        <v>5687</v>
      </c>
      <c r="B5523" t="s">
        <v>35</v>
      </c>
      <c r="C5523" t="s">
        <v>58</v>
      </c>
      <c r="D5523" t="s">
        <v>210</v>
      </c>
      <c r="E5523" t="s">
        <v>50</v>
      </c>
      <c r="F5523" s="1">
        <v>43028</v>
      </c>
      <c r="G5523" s="1">
        <v>43090</v>
      </c>
      <c r="H5523">
        <v>903</v>
      </c>
      <c r="I5523" t="str">
        <f>VLOOKUP(pipeline!D5523,account,2,FALSE)</f>
        <v>technolgy</v>
      </c>
      <c r="J5523">
        <f t="shared" si="3915"/>
        <v>1980</v>
      </c>
      <c r="K5523">
        <f t="shared" si="3916"/>
        <v>7708.38</v>
      </c>
      <c r="L5523">
        <f t="shared" si="3917"/>
        <v>13756</v>
      </c>
      <c r="M5523" t="str">
        <f t="shared" si="3918"/>
        <v>United States</v>
      </c>
      <c r="N5523">
        <f t="shared" si="3919"/>
        <v>0</v>
      </c>
      <c r="O5523" t="str">
        <f t="shared" si="3920"/>
        <v>GTX</v>
      </c>
      <c r="P5523">
        <f t="shared" si="3921"/>
        <v>1096</v>
      </c>
      <c r="Q5523" t="str">
        <f t="shared" si="3922"/>
        <v>Rocco Neubert</v>
      </c>
      <c r="R5523" t="str">
        <f t="shared" si="3923"/>
        <v>East</v>
      </c>
    </row>
    <row r="5524" spans="1:18">
      <c r="A5524" t="s">
        <v>5688</v>
      </c>
      <c r="B5524" t="s">
        <v>17</v>
      </c>
      <c r="C5524" t="s">
        <v>56</v>
      </c>
      <c r="D5524" t="s">
        <v>134</v>
      </c>
      <c r="E5524" t="s">
        <v>52</v>
      </c>
      <c r="F5524" s="1">
        <v>43028</v>
      </c>
      <c r="G5524" s="1">
        <v>43035</v>
      </c>
      <c r="H5524">
        <v>0</v>
      </c>
      <c r="I5524" t="str">
        <f>VLOOKUP(pipeline!D5524,account,2,FALSE)</f>
        <v>services</v>
      </c>
      <c r="J5524">
        <f t="shared" si="3915"/>
        <v>2003</v>
      </c>
      <c r="K5524">
        <f t="shared" si="3916"/>
        <v>692.19</v>
      </c>
      <c r="L5524">
        <f t="shared" si="3917"/>
        <v>1922</v>
      </c>
      <c r="M5524" t="str">
        <f t="shared" si="3918"/>
        <v>United States</v>
      </c>
      <c r="N5524">
        <f t="shared" si="3919"/>
        <v>0</v>
      </c>
      <c r="O5524" t="str">
        <f t="shared" si="3920"/>
        <v>MG</v>
      </c>
      <c r="P5524">
        <f>VLOOKUP(C5524,products,3,FALSE)</f>
        <v>55</v>
      </c>
      <c r="Q5524" t="str">
        <f>VLOOKUP(B5524,sales,2,FALSE)</f>
        <v>Celia Rouche</v>
      </c>
      <c r="R5524" t="str">
        <f>VLOOKUP(B5524,sales,3,FALSE)</f>
        <v>West</v>
      </c>
    </row>
    <row r="5525" spans="1:18">
      <c r="A5525" t="s">
        <v>5689</v>
      </c>
      <c r="B5525" t="s">
        <v>17</v>
      </c>
      <c r="C5525" t="s">
        <v>56</v>
      </c>
      <c r="D5525" t="s">
        <v>194</v>
      </c>
      <c r="E5525" t="s">
        <v>52</v>
      </c>
      <c r="F5525" s="1">
        <v>43028</v>
      </c>
      <c r="G5525" s="1">
        <v>43036</v>
      </c>
      <c r="H5525">
        <v>0</v>
      </c>
      <c r="I5525" t="str">
        <f>VLOOKUP(pipeline!D5525,account,2,FALSE)</f>
        <v>medical</v>
      </c>
      <c r="J5525">
        <f t="shared" si="3915"/>
        <v>2004</v>
      </c>
      <c r="K5525">
        <f t="shared" si="3916"/>
        <v>1618.89</v>
      </c>
      <c r="L5525">
        <f t="shared" si="3917"/>
        <v>3889</v>
      </c>
      <c r="M5525" t="str">
        <f t="shared" si="3918"/>
        <v>United States</v>
      </c>
      <c r="N5525">
        <f t="shared" si="3919"/>
        <v>0</v>
      </c>
      <c r="O5525" t="str">
        <f t="shared" si="3920"/>
        <v>MG</v>
      </c>
      <c r="P5525">
        <f>VLOOKUP(C5525,products,3,FALSE)</f>
        <v>55</v>
      </c>
      <c r="Q5525" t="str">
        <f>VLOOKUP(B5525,sales,2,FALSE)</f>
        <v>Celia Rouche</v>
      </c>
      <c r="R5525" t="str">
        <f>VLOOKUP(B5525,sales,3,FALSE)</f>
        <v>West</v>
      </c>
    </row>
    <row r="5526" spans="1:18">
      <c r="A5526" t="s">
        <v>5690</v>
      </c>
      <c r="B5526" t="s">
        <v>17</v>
      </c>
      <c r="C5526" t="s">
        <v>56</v>
      </c>
      <c r="D5526" t="s">
        <v>303</v>
      </c>
      <c r="E5526" t="s">
        <v>50</v>
      </c>
      <c r="F5526" s="1">
        <v>43028</v>
      </c>
      <c r="G5526" s="1">
        <v>43042</v>
      </c>
      <c r="H5526">
        <v>48</v>
      </c>
      <c r="I5526" t="str">
        <f>VLOOKUP(pipeline!D5526,account,2,FALSE)</f>
        <v>software</v>
      </c>
      <c r="J5526">
        <f t="shared" si="3915"/>
        <v>2013</v>
      </c>
      <c r="K5526">
        <f t="shared" si="3916"/>
        <v>98.79</v>
      </c>
      <c r="L5526">
        <f t="shared" si="3917"/>
        <v>96</v>
      </c>
      <c r="M5526" t="str">
        <f t="shared" si="3918"/>
        <v>United States</v>
      </c>
      <c r="N5526" t="str">
        <f t="shared" si="3919"/>
        <v>Bubba Gump</v>
      </c>
      <c r="O5526" t="str">
        <f t="shared" si="3920"/>
        <v>MG</v>
      </c>
      <c r="P5526">
        <f>VLOOKUP(C5526,products,3,FALSE)</f>
        <v>55</v>
      </c>
      <c r="Q5526" t="str">
        <f>VLOOKUP(B5526,sales,2,FALSE)</f>
        <v>Celia Rouche</v>
      </c>
      <c r="R5526" t="str">
        <f>VLOOKUP(B5526,sales,3,FALSE)</f>
        <v>West</v>
      </c>
    </row>
    <row r="5527" spans="1:18">
      <c r="A5527" t="s">
        <v>5691</v>
      </c>
      <c r="B5527" t="s">
        <v>41</v>
      </c>
      <c r="C5527" t="s">
        <v>59</v>
      </c>
      <c r="D5527" t="s">
        <v>87</v>
      </c>
      <c r="E5527" t="s">
        <v>50</v>
      </c>
      <c r="F5527" s="1">
        <v>43028</v>
      </c>
      <c r="G5527" s="1">
        <v>43038</v>
      </c>
      <c r="H5527">
        <v>5388</v>
      </c>
      <c r="I5527" t="str">
        <f>VLOOKUP(pipeline!D5527,account,2,FALSE)</f>
        <v>services</v>
      </c>
      <c r="J5527">
        <f t="shared" ref="J5527:J5553" si="3924">VLOOKUP(D5527,account,3,FALSE)</f>
        <v>1982</v>
      </c>
      <c r="K5527">
        <f t="shared" ref="K5527:K5553" si="3925">VLOOKUP(D5527,account,4,FALSE)</f>
        <v>792.46</v>
      </c>
      <c r="L5527">
        <f t="shared" ref="L5527:L5553" si="3926">VLOOKUP(D5527,account,5,FALSE)</f>
        <v>1299</v>
      </c>
      <c r="M5527" t="str">
        <f t="shared" ref="M5527:M5553" si="3927">VLOOKUP(D5527,account,6,FALSE)</f>
        <v>United States</v>
      </c>
      <c r="N5527">
        <f t="shared" ref="N5527:N5553" si="3928">VLOOKUP(D5527,accounts,7,FALSE)</f>
        <v>0</v>
      </c>
      <c r="O5527" t="str">
        <f t="shared" ref="O5527:O5553" si="3929">VLOOKUP(C5527,products,2,FALSE)</f>
        <v>GTX</v>
      </c>
      <c r="P5527">
        <f>VLOOKUP(C5527,products,3,FALSE)</f>
        <v>5482</v>
      </c>
      <c r="Q5527" t="str">
        <f>VLOOKUP(B5527,sales,2,FALSE)</f>
        <v>Summer Sewald</v>
      </c>
      <c r="R5527" t="str">
        <f>VLOOKUP(B5527,sales,3,FALSE)</f>
        <v>West</v>
      </c>
    </row>
    <row r="5528" spans="1:18">
      <c r="A5528" t="s">
        <v>5692</v>
      </c>
      <c r="B5528" t="s">
        <v>19</v>
      </c>
      <c r="C5528" t="s">
        <v>58</v>
      </c>
      <c r="D5528" t="s">
        <v>129</v>
      </c>
      <c r="E5528" t="s">
        <v>52</v>
      </c>
      <c r="F5528" s="1">
        <v>43029</v>
      </c>
      <c r="G5528" s="1">
        <v>43031</v>
      </c>
      <c r="H5528">
        <v>0</v>
      </c>
      <c r="I5528" t="str">
        <f>VLOOKUP(pipeline!D5528,account,2,FALSE)</f>
        <v>marketing</v>
      </c>
      <c r="J5528">
        <f t="shared" si="3924"/>
        <v>1995</v>
      </c>
      <c r="K5528">
        <f t="shared" si="3925"/>
        <v>2173.98</v>
      </c>
      <c r="L5528">
        <f t="shared" si="3926"/>
        <v>2928</v>
      </c>
      <c r="M5528" t="str">
        <f t="shared" si="3927"/>
        <v>United States</v>
      </c>
      <c r="N5528" t="str">
        <f t="shared" si="3928"/>
        <v>Inity</v>
      </c>
      <c r="O5528" t="str">
        <f t="shared" si="3929"/>
        <v>GTX</v>
      </c>
      <c r="P5528">
        <f t="shared" ref="P5528:P5533" si="3930">VLOOKUP(C5528,products,3,FALSE)</f>
        <v>1096</v>
      </c>
      <c r="Q5528" t="str">
        <f t="shared" ref="Q5528:Q5533" si="3931">VLOOKUP(B5528,sales,2,FALSE)</f>
        <v>Dustin Brinkmann</v>
      </c>
      <c r="R5528" t="str">
        <f t="shared" ref="R5528:R5533" si="3932">VLOOKUP(B5528,sales,3,FALSE)</f>
        <v>Central</v>
      </c>
    </row>
    <row r="5529" spans="1:18">
      <c r="A5529" t="s">
        <v>5693</v>
      </c>
      <c r="B5529" t="s">
        <v>19</v>
      </c>
      <c r="C5529" t="s">
        <v>56</v>
      </c>
      <c r="D5529" t="s">
        <v>89</v>
      </c>
      <c r="E5529" t="s">
        <v>52</v>
      </c>
      <c r="F5529" s="1">
        <v>43029</v>
      </c>
      <c r="G5529" s="1">
        <v>43035</v>
      </c>
      <c r="H5529">
        <v>0</v>
      </c>
      <c r="I5529" t="str">
        <f>VLOOKUP(pipeline!D5529,account,2,FALSE)</f>
        <v>medical</v>
      </c>
      <c r="J5529">
        <f t="shared" si="3924"/>
        <v>1992</v>
      </c>
      <c r="K5529">
        <f t="shared" si="3925"/>
        <v>3922.42</v>
      </c>
      <c r="L5529">
        <f t="shared" si="3926"/>
        <v>6837</v>
      </c>
      <c r="M5529" t="str">
        <f t="shared" si="3927"/>
        <v>United States</v>
      </c>
      <c r="N5529">
        <f t="shared" si="3928"/>
        <v>0</v>
      </c>
      <c r="O5529" t="str">
        <f t="shared" si="3929"/>
        <v>MG</v>
      </c>
      <c r="P5529">
        <f t="shared" si="3930"/>
        <v>55</v>
      </c>
      <c r="Q5529" t="str">
        <f t="shared" si="3931"/>
        <v>Dustin Brinkmann</v>
      </c>
      <c r="R5529" t="str">
        <f t="shared" si="3932"/>
        <v>Central</v>
      </c>
    </row>
    <row r="5530" spans="1:18">
      <c r="A5530" t="s">
        <v>5694</v>
      </c>
      <c r="B5530" t="s">
        <v>19</v>
      </c>
      <c r="C5530" t="s">
        <v>59</v>
      </c>
      <c r="D5530" t="s">
        <v>85</v>
      </c>
      <c r="E5530" t="s">
        <v>50</v>
      </c>
      <c r="F5530" s="1">
        <v>43029</v>
      </c>
      <c r="G5530" s="1">
        <v>43085</v>
      </c>
      <c r="H5530">
        <v>5543</v>
      </c>
      <c r="I5530" t="str">
        <f>VLOOKUP(pipeline!D5530,account,2,FALSE)</f>
        <v>software</v>
      </c>
      <c r="J5530">
        <f t="shared" si="3924"/>
        <v>1998</v>
      </c>
      <c r="K5530">
        <f t="shared" si="3925"/>
        <v>2714.9</v>
      </c>
      <c r="L5530">
        <f t="shared" si="3926"/>
        <v>2641</v>
      </c>
      <c r="M5530" t="str">
        <f t="shared" si="3927"/>
        <v>United States</v>
      </c>
      <c r="N5530" t="str">
        <f t="shared" si="3928"/>
        <v>Acme Corporation</v>
      </c>
      <c r="O5530" t="str">
        <f t="shared" si="3929"/>
        <v>GTX</v>
      </c>
      <c r="P5530">
        <f t="shared" si="3930"/>
        <v>5482</v>
      </c>
      <c r="Q5530" t="str">
        <f t="shared" si="3931"/>
        <v>Dustin Brinkmann</v>
      </c>
      <c r="R5530" t="str">
        <f t="shared" si="3932"/>
        <v>Central</v>
      </c>
    </row>
    <row r="5531" spans="1:18">
      <c r="A5531" t="s">
        <v>5695</v>
      </c>
      <c r="B5531" t="s">
        <v>32</v>
      </c>
      <c r="C5531" t="s">
        <v>58</v>
      </c>
      <c r="D5531" t="s">
        <v>381</v>
      </c>
      <c r="E5531" t="s">
        <v>52</v>
      </c>
      <c r="F5531" s="1">
        <v>43029</v>
      </c>
      <c r="G5531" s="1">
        <v>43068</v>
      </c>
      <c r="H5531">
        <v>0</v>
      </c>
      <c r="I5531" t="str">
        <f>VLOOKUP(pipeline!D5531,account,2,FALSE)</f>
        <v>marketing</v>
      </c>
      <c r="J5531">
        <f t="shared" si="3924"/>
        <v>1999</v>
      </c>
      <c r="K5531">
        <f t="shared" si="3925"/>
        <v>1197.44</v>
      </c>
      <c r="L5531">
        <f t="shared" si="3926"/>
        <v>2570</v>
      </c>
      <c r="M5531" t="str">
        <f t="shared" si="3927"/>
        <v>United States</v>
      </c>
      <c r="N5531">
        <f t="shared" si="3928"/>
        <v>0</v>
      </c>
      <c r="O5531" t="str">
        <f t="shared" si="3929"/>
        <v>GTX</v>
      </c>
      <c r="P5531">
        <f t="shared" si="3930"/>
        <v>1096</v>
      </c>
      <c r="Q5531" t="str">
        <f t="shared" si="3931"/>
        <v>Rocco Neubert</v>
      </c>
      <c r="R5531" t="str">
        <f t="shared" si="3932"/>
        <v>East</v>
      </c>
    </row>
    <row r="5532" spans="1:18">
      <c r="A5532" t="s">
        <v>5696</v>
      </c>
      <c r="B5532" t="s">
        <v>20</v>
      </c>
      <c r="C5532" t="s">
        <v>58</v>
      </c>
      <c r="D5532" t="s">
        <v>442</v>
      </c>
      <c r="E5532" t="s">
        <v>52</v>
      </c>
      <c r="F5532" s="1">
        <v>43029</v>
      </c>
      <c r="G5532" s="1">
        <v>43036</v>
      </c>
      <c r="H5532">
        <v>0</v>
      </c>
      <c r="I5532" t="str">
        <f>VLOOKUP(pipeline!D5532,account,2,FALSE)</f>
        <v>retail</v>
      </c>
      <c r="J5532">
        <f t="shared" si="3924"/>
        <v>1988</v>
      </c>
      <c r="K5532">
        <f t="shared" si="3925"/>
        <v>1376.8</v>
      </c>
      <c r="L5532">
        <f t="shared" si="3926"/>
        <v>1165</v>
      </c>
      <c r="M5532" t="str">
        <f t="shared" si="3927"/>
        <v>Belgium</v>
      </c>
      <c r="N5532">
        <f t="shared" si="3928"/>
        <v>0</v>
      </c>
      <c r="O5532" t="str">
        <f t="shared" si="3929"/>
        <v>GTX</v>
      </c>
      <c r="P5532">
        <f t="shared" si="3930"/>
        <v>1096</v>
      </c>
      <c r="Q5532" t="str">
        <f t="shared" si="3931"/>
        <v>Dustin Brinkmann</v>
      </c>
      <c r="R5532" t="str">
        <f t="shared" si="3932"/>
        <v>Central</v>
      </c>
    </row>
    <row r="5533" spans="1:18">
      <c r="A5533" t="s">
        <v>5697</v>
      </c>
      <c r="B5533" t="s">
        <v>20</v>
      </c>
      <c r="C5533" t="s">
        <v>57</v>
      </c>
      <c r="D5533" t="s">
        <v>147</v>
      </c>
      <c r="E5533" t="s">
        <v>52</v>
      </c>
      <c r="F5533" s="1">
        <v>43029</v>
      </c>
      <c r="G5533" s="1">
        <v>43035</v>
      </c>
      <c r="H5533">
        <v>0</v>
      </c>
      <c r="I5533" t="str">
        <f>VLOOKUP(pipeline!D5533,account,2,FALSE)</f>
        <v>retail</v>
      </c>
      <c r="J5533">
        <f t="shared" si="3924"/>
        <v>2007</v>
      </c>
      <c r="K5533">
        <f t="shared" si="3925"/>
        <v>894.33</v>
      </c>
      <c r="L5533">
        <f t="shared" si="3926"/>
        <v>1635</v>
      </c>
      <c r="M5533" t="str">
        <f t="shared" si="3927"/>
        <v>Italy</v>
      </c>
      <c r="N5533">
        <f t="shared" si="3928"/>
        <v>0</v>
      </c>
      <c r="O5533" t="str">
        <f t="shared" si="3929"/>
        <v>MG</v>
      </c>
      <c r="P5533">
        <f t="shared" si="3930"/>
        <v>3393</v>
      </c>
      <c r="Q5533" t="str">
        <f t="shared" si="3931"/>
        <v>Dustin Brinkmann</v>
      </c>
      <c r="R5533" t="str">
        <f t="shared" si="3932"/>
        <v>Central</v>
      </c>
    </row>
    <row r="5534" spans="1:18">
      <c r="A5534" t="s">
        <v>5698</v>
      </c>
      <c r="B5534" t="s">
        <v>25</v>
      </c>
      <c r="C5534" t="s">
        <v>56</v>
      </c>
      <c r="D5534" t="s">
        <v>85</v>
      </c>
      <c r="E5534" t="s">
        <v>50</v>
      </c>
      <c r="F5534" s="1">
        <v>43029</v>
      </c>
      <c r="G5534" s="1">
        <v>43046</v>
      </c>
      <c r="H5534">
        <v>55</v>
      </c>
      <c r="I5534" t="str">
        <f>VLOOKUP(pipeline!D5534,account,2,FALSE)</f>
        <v>software</v>
      </c>
      <c r="J5534">
        <f t="shared" si="3924"/>
        <v>1998</v>
      </c>
      <c r="K5534">
        <f t="shared" si="3925"/>
        <v>2714.9</v>
      </c>
      <c r="L5534">
        <f t="shared" si="3926"/>
        <v>2641</v>
      </c>
      <c r="M5534" t="str">
        <f t="shared" si="3927"/>
        <v>United States</v>
      </c>
      <c r="N5534" t="str">
        <f t="shared" si="3928"/>
        <v>Acme Corporation</v>
      </c>
      <c r="O5534" t="str">
        <f t="shared" si="3929"/>
        <v>MG</v>
      </c>
      <c r="P5534">
        <f t="shared" ref="P5534:P5545" si="3933">VLOOKUP(C5534,products,3,FALSE)</f>
        <v>55</v>
      </c>
      <c r="Q5534" t="str">
        <f t="shared" ref="Q5534:Q5545" si="3934">VLOOKUP(B5534,sales,2,FALSE)</f>
        <v>Melvin Marxen</v>
      </c>
      <c r="R5534" t="str">
        <f t="shared" ref="R5534:R5545" si="3935">VLOOKUP(B5534,sales,3,FALSE)</f>
        <v>Central</v>
      </c>
    </row>
    <row r="5535" spans="1:18">
      <c r="A5535" t="s">
        <v>5699</v>
      </c>
      <c r="B5535" t="s">
        <v>34</v>
      </c>
      <c r="C5535" t="s">
        <v>55</v>
      </c>
      <c r="D5535" t="s">
        <v>124</v>
      </c>
      <c r="E5535" t="s">
        <v>52</v>
      </c>
      <c r="F5535" s="1">
        <v>43029</v>
      </c>
      <c r="G5535" s="1">
        <v>43038</v>
      </c>
      <c r="H5535">
        <v>0</v>
      </c>
      <c r="I5535" t="str">
        <f>VLOOKUP(pipeline!D5535,account,2,FALSE)</f>
        <v>entertainment</v>
      </c>
      <c r="J5535">
        <f t="shared" si="3924"/>
        <v>1989</v>
      </c>
      <c r="K5535">
        <f t="shared" si="3925"/>
        <v>3838.39</v>
      </c>
      <c r="L5535">
        <f t="shared" si="3926"/>
        <v>8274</v>
      </c>
      <c r="M5535" t="str">
        <f t="shared" si="3927"/>
        <v>United States</v>
      </c>
      <c r="N5535">
        <f t="shared" si="3928"/>
        <v>0</v>
      </c>
      <c r="O5535" t="str">
        <f t="shared" si="3929"/>
        <v>GTX</v>
      </c>
      <c r="P5535">
        <f t="shared" si="3933"/>
        <v>550</v>
      </c>
      <c r="Q5535" t="str">
        <f t="shared" si="3934"/>
        <v>Rocco Neubert</v>
      </c>
      <c r="R5535" t="str">
        <f t="shared" si="3935"/>
        <v>East</v>
      </c>
    </row>
    <row r="5536" spans="1:18">
      <c r="A5536" t="s">
        <v>5700</v>
      </c>
      <c r="B5536" t="s">
        <v>34</v>
      </c>
      <c r="C5536" t="s">
        <v>59</v>
      </c>
      <c r="D5536" t="s">
        <v>136</v>
      </c>
      <c r="E5536" t="s">
        <v>52</v>
      </c>
      <c r="F5536" s="1">
        <v>43029</v>
      </c>
      <c r="G5536" s="1">
        <v>43037</v>
      </c>
      <c r="H5536">
        <v>0</v>
      </c>
      <c r="I5536" t="str">
        <f>VLOOKUP(pipeline!D5536,account,2,FALSE)</f>
        <v>medical</v>
      </c>
      <c r="J5536">
        <f t="shared" si="3924"/>
        <v>1996</v>
      </c>
      <c r="K5536">
        <f t="shared" si="3925"/>
        <v>439.21</v>
      </c>
      <c r="L5536">
        <f t="shared" si="3926"/>
        <v>792</v>
      </c>
      <c r="M5536" t="str">
        <f t="shared" si="3927"/>
        <v>United States</v>
      </c>
      <c r="N5536">
        <f t="shared" si="3928"/>
        <v>0</v>
      </c>
      <c r="O5536" t="str">
        <f t="shared" si="3929"/>
        <v>GTX</v>
      </c>
      <c r="P5536">
        <f t="shared" si="3933"/>
        <v>5482</v>
      </c>
      <c r="Q5536" t="str">
        <f t="shared" si="3934"/>
        <v>Rocco Neubert</v>
      </c>
      <c r="R5536" t="str">
        <f t="shared" si="3935"/>
        <v>East</v>
      </c>
    </row>
    <row r="5537" spans="1:18">
      <c r="A5537" t="s">
        <v>5701</v>
      </c>
      <c r="B5537" t="s">
        <v>26</v>
      </c>
      <c r="C5537" t="s">
        <v>56</v>
      </c>
      <c r="D5537" t="s">
        <v>145</v>
      </c>
      <c r="E5537" t="s">
        <v>50</v>
      </c>
      <c r="F5537" s="1">
        <v>43029</v>
      </c>
      <c r="G5537" s="1">
        <v>43038</v>
      </c>
      <c r="H5537">
        <v>52</v>
      </c>
      <c r="I5537" t="str">
        <f>VLOOKUP(pipeline!D5537,account,2,FALSE)</f>
        <v>marketing</v>
      </c>
      <c r="J5537">
        <f t="shared" si="3924"/>
        <v>1985</v>
      </c>
      <c r="K5537">
        <f t="shared" si="3925"/>
        <v>375.43</v>
      </c>
      <c r="L5537">
        <f t="shared" si="3926"/>
        <v>1190</v>
      </c>
      <c r="M5537" t="str">
        <f t="shared" si="3927"/>
        <v>United States</v>
      </c>
      <c r="N5537">
        <f t="shared" si="3928"/>
        <v>0</v>
      </c>
      <c r="O5537" t="str">
        <f t="shared" si="3929"/>
        <v>MG</v>
      </c>
      <c r="P5537">
        <f t="shared" si="3933"/>
        <v>55</v>
      </c>
      <c r="Q5537" t="str">
        <f t="shared" si="3934"/>
        <v>Melvin Marxen</v>
      </c>
      <c r="R5537" t="str">
        <f t="shared" si="3935"/>
        <v>Central</v>
      </c>
    </row>
    <row r="5538" spans="1:18">
      <c r="A5538" t="s">
        <v>5702</v>
      </c>
      <c r="B5538" t="s">
        <v>27</v>
      </c>
      <c r="C5538" t="s">
        <v>55</v>
      </c>
      <c r="D5538" t="s">
        <v>147</v>
      </c>
      <c r="E5538" t="s">
        <v>52</v>
      </c>
      <c r="F5538" s="1">
        <v>43029</v>
      </c>
      <c r="G5538" s="1">
        <v>43030</v>
      </c>
      <c r="H5538">
        <v>0</v>
      </c>
      <c r="I5538" t="str">
        <f>VLOOKUP(pipeline!D5538,account,2,FALSE)</f>
        <v>retail</v>
      </c>
      <c r="J5538">
        <f t="shared" si="3924"/>
        <v>2007</v>
      </c>
      <c r="K5538">
        <f t="shared" si="3925"/>
        <v>894.33</v>
      </c>
      <c r="L5538">
        <f t="shared" si="3926"/>
        <v>1635</v>
      </c>
      <c r="M5538" t="str">
        <f t="shared" si="3927"/>
        <v>Italy</v>
      </c>
      <c r="N5538">
        <f t="shared" si="3928"/>
        <v>0</v>
      </c>
      <c r="O5538" t="str">
        <f t="shared" si="3929"/>
        <v>GTX</v>
      </c>
      <c r="P5538">
        <f t="shared" si="3933"/>
        <v>550</v>
      </c>
      <c r="Q5538" t="str">
        <f t="shared" si="3934"/>
        <v>Melvin Marxen</v>
      </c>
      <c r="R5538" t="str">
        <f t="shared" si="3935"/>
        <v>Central</v>
      </c>
    </row>
    <row r="5539" spans="1:18">
      <c r="A5539" t="s">
        <v>5703</v>
      </c>
      <c r="B5539" t="s">
        <v>38</v>
      </c>
      <c r="C5539" t="s">
        <v>55</v>
      </c>
      <c r="D5539" t="s">
        <v>231</v>
      </c>
      <c r="E5539" t="s">
        <v>52</v>
      </c>
      <c r="F5539" s="1">
        <v>43029</v>
      </c>
      <c r="G5539" s="1">
        <v>43083</v>
      </c>
      <c r="H5539">
        <v>0</v>
      </c>
      <c r="I5539" t="str">
        <f>VLOOKUP(pipeline!D5539,account,2,FALSE)</f>
        <v>technolgy</v>
      </c>
      <c r="J5539">
        <f t="shared" si="3924"/>
        <v>2010</v>
      </c>
      <c r="K5539">
        <f t="shared" si="3925"/>
        <v>587.72</v>
      </c>
      <c r="L5539">
        <f t="shared" si="3926"/>
        <v>1501</v>
      </c>
      <c r="M5539" t="str">
        <f t="shared" si="3927"/>
        <v>United States</v>
      </c>
      <c r="N5539">
        <f t="shared" si="3928"/>
        <v>0</v>
      </c>
      <c r="O5539" t="str">
        <f t="shared" si="3929"/>
        <v>GTX</v>
      </c>
      <c r="P5539">
        <f t="shared" si="3933"/>
        <v>550</v>
      </c>
      <c r="Q5539" t="str">
        <f t="shared" si="3934"/>
        <v>Summer Sewald</v>
      </c>
      <c r="R5539" t="str">
        <f t="shared" si="3935"/>
        <v>West</v>
      </c>
    </row>
    <row r="5540" spans="1:18">
      <c r="A5540" t="s">
        <v>5704</v>
      </c>
      <c r="B5540" t="s">
        <v>39</v>
      </c>
      <c r="C5540" t="s">
        <v>55</v>
      </c>
      <c r="D5540" t="s">
        <v>93</v>
      </c>
      <c r="E5540" t="s">
        <v>52</v>
      </c>
      <c r="F5540" s="1">
        <v>43029</v>
      </c>
      <c r="G5540" s="1">
        <v>43031</v>
      </c>
      <c r="H5540">
        <v>0</v>
      </c>
      <c r="I5540" t="str">
        <f>VLOOKUP(pipeline!D5540,account,2,FALSE)</f>
        <v>entertainment</v>
      </c>
      <c r="J5540">
        <f t="shared" si="3924"/>
        <v>1993</v>
      </c>
      <c r="K5540">
        <f t="shared" si="3925"/>
        <v>4269.9</v>
      </c>
      <c r="L5540">
        <f t="shared" si="3926"/>
        <v>6472</v>
      </c>
      <c r="M5540" t="str">
        <f t="shared" si="3927"/>
        <v>United States</v>
      </c>
      <c r="N5540" t="str">
        <f t="shared" si="3928"/>
        <v>Massive Dynamic</v>
      </c>
      <c r="O5540" t="str">
        <f t="shared" si="3929"/>
        <v>GTX</v>
      </c>
      <c r="P5540">
        <f t="shared" si="3933"/>
        <v>550</v>
      </c>
      <c r="Q5540" t="str">
        <f t="shared" si="3934"/>
        <v>Summer Sewald</v>
      </c>
      <c r="R5540" t="str">
        <f t="shared" si="3935"/>
        <v>West</v>
      </c>
    </row>
    <row r="5541" spans="1:18">
      <c r="A5541" t="s">
        <v>5705</v>
      </c>
      <c r="B5541" t="s">
        <v>39</v>
      </c>
      <c r="C5541" t="s">
        <v>55</v>
      </c>
      <c r="D5541" t="s">
        <v>282</v>
      </c>
      <c r="E5541" t="s">
        <v>50</v>
      </c>
      <c r="F5541" s="1">
        <v>43029</v>
      </c>
      <c r="G5541" s="1">
        <v>43035</v>
      </c>
      <c r="H5541">
        <v>575</v>
      </c>
      <c r="I5541" t="str">
        <f>VLOOKUP(pipeline!D5541,account,2,FALSE)</f>
        <v>medical</v>
      </c>
      <c r="J5541">
        <f t="shared" si="3924"/>
        <v>1985</v>
      </c>
      <c r="K5541">
        <f t="shared" si="3925"/>
        <v>2741.37</v>
      </c>
      <c r="L5541">
        <f t="shared" si="3926"/>
        <v>9226</v>
      </c>
      <c r="M5541" t="str">
        <f t="shared" si="3927"/>
        <v>United States</v>
      </c>
      <c r="N5541">
        <f t="shared" si="3928"/>
        <v>0</v>
      </c>
      <c r="O5541" t="str">
        <f t="shared" si="3929"/>
        <v>GTX</v>
      </c>
      <c r="P5541">
        <f t="shared" si="3933"/>
        <v>550</v>
      </c>
      <c r="Q5541" t="str">
        <f t="shared" si="3934"/>
        <v>Summer Sewald</v>
      </c>
      <c r="R5541" t="str">
        <f t="shared" si="3935"/>
        <v>West</v>
      </c>
    </row>
    <row r="5542" spans="1:18">
      <c r="A5542" t="s">
        <v>5706</v>
      </c>
      <c r="B5542" t="s">
        <v>40</v>
      </c>
      <c r="C5542" t="s">
        <v>55</v>
      </c>
      <c r="D5542" t="s">
        <v>134</v>
      </c>
      <c r="E5542" t="s">
        <v>52</v>
      </c>
      <c r="F5542" s="1">
        <v>43029</v>
      </c>
      <c r="G5542" s="1">
        <v>43038</v>
      </c>
      <c r="H5542">
        <v>0</v>
      </c>
      <c r="I5542" t="str">
        <f>VLOOKUP(pipeline!D5542,account,2,FALSE)</f>
        <v>services</v>
      </c>
      <c r="J5542">
        <f t="shared" si="3924"/>
        <v>2003</v>
      </c>
      <c r="K5542">
        <f t="shared" si="3925"/>
        <v>692.19</v>
      </c>
      <c r="L5542">
        <f t="shared" si="3926"/>
        <v>1922</v>
      </c>
      <c r="M5542" t="str">
        <f t="shared" si="3927"/>
        <v>United States</v>
      </c>
      <c r="N5542">
        <f t="shared" si="3928"/>
        <v>0</v>
      </c>
      <c r="O5542" t="str">
        <f t="shared" si="3929"/>
        <v>GTX</v>
      </c>
      <c r="P5542">
        <f t="shared" si="3933"/>
        <v>550</v>
      </c>
      <c r="Q5542" t="str">
        <f t="shared" si="3934"/>
        <v>Summer Sewald</v>
      </c>
      <c r="R5542" t="str">
        <f t="shared" si="3935"/>
        <v>West</v>
      </c>
    </row>
    <row r="5543" spans="1:18">
      <c r="A5543" t="s">
        <v>5707</v>
      </c>
      <c r="B5543" t="s">
        <v>29</v>
      </c>
      <c r="C5543" t="s">
        <v>56</v>
      </c>
      <c r="D5543" t="s">
        <v>216</v>
      </c>
      <c r="E5543" t="s">
        <v>52</v>
      </c>
      <c r="F5543" s="1">
        <v>43029</v>
      </c>
      <c r="G5543" s="1">
        <v>43040</v>
      </c>
      <c r="H5543">
        <v>0</v>
      </c>
      <c r="I5543" t="str">
        <f>VLOOKUP(pipeline!D5543,account,2,FALSE)</f>
        <v>entertainment</v>
      </c>
      <c r="J5543">
        <f t="shared" si="3924"/>
        <v>1998</v>
      </c>
      <c r="K5543">
        <f t="shared" si="3925"/>
        <v>217.87</v>
      </c>
      <c r="L5543">
        <f t="shared" si="3926"/>
        <v>551</v>
      </c>
      <c r="M5543" t="str">
        <f t="shared" si="3927"/>
        <v>United States</v>
      </c>
      <c r="N5543">
        <f t="shared" si="3928"/>
        <v>0</v>
      </c>
      <c r="O5543" t="str">
        <f t="shared" si="3929"/>
        <v>MG</v>
      </c>
      <c r="P5543">
        <f t="shared" si="3933"/>
        <v>55</v>
      </c>
      <c r="Q5543" t="str">
        <f t="shared" si="3934"/>
        <v>Melvin Marxen</v>
      </c>
      <c r="R5543" t="str">
        <f t="shared" si="3935"/>
        <v>Central</v>
      </c>
    </row>
    <row r="5544" spans="1:18">
      <c r="A5544" t="s">
        <v>5708</v>
      </c>
      <c r="B5544" t="s">
        <v>35</v>
      </c>
      <c r="C5544" t="s">
        <v>57</v>
      </c>
      <c r="D5544" t="s">
        <v>223</v>
      </c>
      <c r="E5544" t="s">
        <v>50</v>
      </c>
      <c r="F5544" s="1">
        <v>43029</v>
      </c>
      <c r="G5544" s="1">
        <v>43037</v>
      </c>
      <c r="H5544">
        <v>3612</v>
      </c>
      <c r="I5544" t="str">
        <f>VLOOKUP(pipeline!D5544,account,2,FALSE)</f>
        <v>retail</v>
      </c>
      <c r="J5544">
        <f t="shared" si="3924"/>
        <v>2003</v>
      </c>
      <c r="K5544">
        <f t="shared" si="3925"/>
        <v>1419.98</v>
      </c>
      <c r="L5544">
        <f t="shared" si="3926"/>
        <v>4018</v>
      </c>
      <c r="M5544" t="str">
        <f t="shared" si="3927"/>
        <v>United States</v>
      </c>
      <c r="N5544">
        <f t="shared" si="3928"/>
        <v>0</v>
      </c>
      <c r="O5544" t="str">
        <f t="shared" si="3929"/>
        <v>MG</v>
      </c>
      <c r="P5544">
        <f t="shared" si="3933"/>
        <v>3393</v>
      </c>
      <c r="Q5544" t="str">
        <f t="shared" si="3934"/>
        <v>Rocco Neubert</v>
      </c>
      <c r="R5544" t="str">
        <f t="shared" si="3935"/>
        <v>East</v>
      </c>
    </row>
    <row r="5545" spans="1:18">
      <c r="A5545" t="s">
        <v>5709</v>
      </c>
      <c r="B5545" t="s">
        <v>10</v>
      </c>
      <c r="C5545" t="s">
        <v>56</v>
      </c>
      <c r="D5545" t="s">
        <v>294</v>
      </c>
      <c r="E5545" t="s">
        <v>52</v>
      </c>
      <c r="F5545" s="1">
        <v>43029</v>
      </c>
      <c r="G5545" s="1">
        <v>43033</v>
      </c>
      <c r="H5545">
        <v>0</v>
      </c>
      <c r="I5545" t="str">
        <f>VLOOKUP(pipeline!D5545,account,2,FALSE)</f>
        <v>retail</v>
      </c>
      <c r="J5545">
        <f t="shared" si="3924"/>
        <v>2010</v>
      </c>
      <c r="K5545">
        <f t="shared" si="3925"/>
        <v>71.12</v>
      </c>
      <c r="L5545">
        <f t="shared" si="3926"/>
        <v>144</v>
      </c>
      <c r="M5545" t="str">
        <f t="shared" si="3927"/>
        <v>United States</v>
      </c>
      <c r="N5545">
        <f t="shared" si="3928"/>
        <v>0</v>
      </c>
      <c r="O5545" t="str">
        <f t="shared" si="3929"/>
        <v>MG</v>
      </c>
      <c r="P5545">
        <f t="shared" si="3933"/>
        <v>55</v>
      </c>
      <c r="Q5545" t="str">
        <f t="shared" si="3934"/>
        <v>Cara Losch</v>
      </c>
      <c r="R5545" t="str">
        <f t="shared" si="3935"/>
        <v>East</v>
      </c>
    </row>
    <row r="5546" spans="1:18">
      <c r="A5546" t="s">
        <v>5710</v>
      </c>
      <c r="B5546" t="s">
        <v>11</v>
      </c>
      <c r="C5546" t="s">
        <v>57</v>
      </c>
      <c r="D5546" t="s">
        <v>121</v>
      </c>
      <c r="E5546" t="s">
        <v>50</v>
      </c>
      <c r="F5546" s="1">
        <v>43029</v>
      </c>
      <c r="G5546" s="1">
        <v>43039</v>
      </c>
      <c r="H5546">
        <v>2995</v>
      </c>
      <c r="I5546" t="str">
        <f>VLOOKUP(pipeline!D5546,account,2,FALSE)</f>
        <v>retail</v>
      </c>
      <c r="J5546">
        <f t="shared" si="3924"/>
        <v>1995</v>
      </c>
      <c r="K5546">
        <f t="shared" si="3925"/>
        <v>5158.71</v>
      </c>
      <c r="L5546">
        <f t="shared" si="3926"/>
        <v>17479</v>
      </c>
      <c r="M5546" t="str">
        <f t="shared" si="3927"/>
        <v>Japan</v>
      </c>
      <c r="N5546">
        <f t="shared" si="3928"/>
        <v>0</v>
      </c>
      <c r="O5546" t="str">
        <f t="shared" si="3929"/>
        <v>MG</v>
      </c>
      <c r="P5546">
        <f t="shared" ref="P5546:P5553" si="3936">VLOOKUP(C5546,products,3,FALSE)</f>
        <v>3393</v>
      </c>
      <c r="Q5546" t="str">
        <f t="shared" ref="Q5546:Q5553" si="3937">VLOOKUP(B5546,sales,2,FALSE)</f>
        <v>Cara Losch</v>
      </c>
      <c r="R5546" t="str">
        <f t="shared" ref="R5546:R5553" si="3938">VLOOKUP(B5546,sales,3,FALSE)</f>
        <v>East</v>
      </c>
    </row>
    <row r="5547" spans="1:18">
      <c r="A5547" t="s">
        <v>5711</v>
      </c>
      <c r="B5547" t="s">
        <v>31</v>
      </c>
      <c r="C5547" t="s">
        <v>55</v>
      </c>
      <c r="D5547" t="s">
        <v>294</v>
      </c>
      <c r="E5547" t="s">
        <v>50</v>
      </c>
      <c r="F5547" s="1">
        <v>43030</v>
      </c>
      <c r="G5547" s="1">
        <v>43099</v>
      </c>
      <c r="H5547">
        <v>546</v>
      </c>
      <c r="I5547" t="str">
        <f>VLOOKUP(pipeline!D5547,account,2,FALSE)</f>
        <v>retail</v>
      </c>
      <c r="J5547">
        <f t="shared" si="3924"/>
        <v>2010</v>
      </c>
      <c r="K5547">
        <f t="shared" si="3925"/>
        <v>71.12</v>
      </c>
      <c r="L5547">
        <f t="shared" si="3926"/>
        <v>144</v>
      </c>
      <c r="M5547" t="str">
        <f t="shared" si="3927"/>
        <v>United States</v>
      </c>
      <c r="N5547">
        <f t="shared" si="3928"/>
        <v>0</v>
      </c>
      <c r="O5547" t="str">
        <f t="shared" si="3929"/>
        <v>GTX</v>
      </c>
      <c r="P5547">
        <f t="shared" si="3936"/>
        <v>550</v>
      </c>
      <c r="Q5547" t="str">
        <f t="shared" si="3937"/>
        <v>Rocco Neubert</v>
      </c>
      <c r="R5547" t="str">
        <f t="shared" si="3938"/>
        <v>East</v>
      </c>
    </row>
    <row r="5548" spans="1:18">
      <c r="A5548" t="s">
        <v>5712</v>
      </c>
      <c r="B5548" t="s">
        <v>31</v>
      </c>
      <c r="C5548" t="s">
        <v>58</v>
      </c>
      <c r="D5548" t="s">
        <v>245</v>
      </c>
      <c r="E5548" t="s">
        <v>50</v>
      </c>
      <c r="F5548" s="1">
        <v>43030</v>
      </c>
      <c r="G5548" s="1">
        <v>43089</v>
      </c>
      <c r="H5548">
        <v>1184</v>
      </c>
      <c r="I5548" t="str">
        <f>VLOOKUP(pipeline!D5548,account,2,FALSE)</f>
        <v>retail</v>
      </c>
      <c r="J5548">
        <f t="shared" si="3924"/>
        <v>1990</v>
      </c>
      <c r="K5548">
        <f t="shared" si="3925"/>
        <v>2520.83</v>
      </c>
      <c r="L5548">
        <f t="shared" si="3926"/>
        <v>3502</v>
      </c>
      <c r="M5548" t="str">
        <f t="shared" si="3927"/>
        <v>United States</v>
      </c>
      <c r="N5548">
        <f t="shared" si="3928"/>
        <v>0</v>
      </c>
      <c r="O5548" t="str">
        <f t="shared" si="3929"/>
        <v>GTX</v>
      </c>
      <c r="P5548">
        <f t="shared" si="3936"/>
        <v>1096</v>
      </c>
      <c r="Q5548" t="str">
        <f t="shared" si="3937"/>
        <v>Rocco Neubert</v>
      </c>
      <c r="R5548" t="str">
        <f t="shared" si="3938"/>
        <v>East</v>
      </c>
    </row>
    <row r="5549" spans="1:18">
      <c r="A5549" t="s">
        <v>5713</v>
      </c>
      <c r="B5549" t="s">
        <v>32</v>
      </c>
      <c r="C5549" t="s">
        <v>59</v>
      </c>
      <c r="D5549" t="s">
        <v>223</v>
      </c>
      <c r="E5549" t="s">
        <v>50</v>
      </c>
      <c r="F5549" s="1">
        <v>43030</v>
      </c>
      <c r="G5549" s="1">
        <v>43032</v>
      </c>
      <c r="H5549">
        <v>5500</v>
      </c>
      <c r="I5549" t="str">
        <f>VLOOKUP(pipeline!D5549,account,2,FALSE)</f>
        <v>retail</v>
      </c>
      <c r="J5549">
        <f t="shared" si="3924"/>
        <v>2003</v>
      </c>
      <c r="K5549">
        <f t="shared" si="3925"/>
        <v>1419.98</v>
      </c>
      <c r="L5549">
        <f t="shared" si="3926"/>
        <v>4018</v>
      </c>
      <c r="M5549" t="str">
        <f t="shared" si="3927"/>
        <v>United States</v>
      </c>
      <c r="N5549">
        <f t="shared" si="3928"/>
        <v>0</v>
      </c>
      <c r="O5549" t="str">
        <f t="shared" si="3929"/>
        <v>GTX</v>
      </c>
      <c r="P5549">
        <f t="shared" si="3936"/>
        <v>5482</v>
      </c>
      <c r="Q5549" t="str">
        <f t="shared" si="3937"/>
        <v>Rocco Neubert</v>
      </c>
      <c r="R5549" t="str">
        <f t="shared" si="3938"/>
        <v>East</v>
      </c>
    </row>
    <row r="5550" spans="1:18">
      <c r="A5550" t="s">
        <v>5714</v>
      </c>
      <c r="B5550" t="s">
        <v>20</v>
      </c>
      <c r="C5550" t="s">
        <v>57</v>
      </c>
      <c r="D5550" t="s">
        <v>216</v>
      </c>
      <c r="E5550" t="s">
        <v>50</v>
      </c>
      <c r="F5550" s="1">
        <v>43030</v>
      </c>
      <c r="G5550" s="1">
        <v>43032</v>
      </c>
      <c r="H5550">
        <v>3616</v>
      </c>
      <c r="I5550" t="str">
        <f>VLOOKUP(pipeline!D5550,account,2,FALSE)</f>
        <v>entertainment</v>
      </c>
      <c r="J5550">
        <f t="shared" si="3924"/>
        <v>1998</v>
      </c>
      <c r="K5550">
        <f t="shared" si="3925"/>
        <v>217.87</v>
      </c>
      <c r="L5550">
        <f t="shared" si="3926"/>
        <v>551</v>
      </c>
      <c r="M5550" t="str">
        <f t="shared" si="3927"/>
        <v>United States</v>
      </c>
      <c r="N5550">
        <f t="shared" si="3928"/>
        <v>0</v>
      </c>
      <c r="O5550" t="str">
        <f t="shared" si="3929"/>
        <v>MG</v>
      </c>
      <c r="P5550">
        <f t="shared" si="3936"/>
        <v>3393</v>
      </c>
      <c r="Q5550" t="str">
        <f t="shared" si="3937"/>
        <v>Dustin Brinkmann</v>
      </c>
      <c r="R5550" t="str">
        <f t="shared" si="3938"/>
        <v>Central</v>
      </c>
    </row>
    <row r="5551" spans="1:18">
      <c r="A5551" t="s">
        <v>5715</v>
      </c>
      <c r="B5551" t="s">
        <v>7</v>
      </c>
      <c r="C5551" t="s">
        <v>60</v>
      </c>
      <c r="D5551" t="s">
        <v>174</v>
      </c>
      <c r="E5551" t="s">
        <v>52</v>
      </c>
      <c r="F5551" s="1">
        <v>43030</v>
      </c>
      <c r="G5551" s="1">
        <v>43069</v>
      </c>
      <c r="H5551">
        <v>0</v>
      </c>
      <c r="I5551" t="str">
        <f>VLOOKUP(pipeline!D5551,account,2,FALSE)</f>
        <v>software</v>
      </c>
      <c r="J5551">
        <f t="shared" si="3924"/>
        <v>1982</v>
      </c>
      <c r="K5551">
        <f t="shared" si="3925"/>
        <v>11698.03</v>
      </c>
      <c r="L5551">
        <f t="shared" si="3926"/>
        <v>34288</v>
      </c>
      <c r="M5551" t="str">
        <f t="shared" si="3927"/>
        <v>United States</v>
      </c>
      <c r="N5551">
        <f t="shared" si="3928"/>
        <v>0</v>
      </c>
      <c r="O5551" t="str">
        <f t="shared" si="3929"/>
        <v>GTK</v>
      </c>
      <c r="P5551">
        <f t="shared" si="3936"/>
        <v>26768</v>
      </c>
      <c r="Q5551" t="str">
        <f t="shared" si="3937"/>
        <v>Cara Losch</v>
      </c>
      <c r="R5551" t="str">
        <f t="shared" si="3938"/>
        <v>East</v>
      </c>
    </row>
    <row r="5552" spans="1:18">
      <c r="A5552" t="s">
        <v>5716</v>
      </c>
      <c r="B5552" t="s">
        <v>33</v>
      </c>
      <c r="C5552" t="s">
        <v>57</v>
      </c>
      <c r="D5552" t="s">
        <v>138</v>
      </c>
      <c r="E5552" t="s">
        <v>52</v>
      </c>
      <c r="F5552" s="1">
        <v>43030</v>
      </c>
      <c r="G5552" s="1">
        <v>43034</v>
      </c>
      <c r="H5552">
        <v>0</v>
      </c>
      <c r="I5552" t="str">
        <f>VLOOKUP(pipeline!D5552,account,2,FALSE)</f>
        <v>marketing</v>
      </c>
      <c r="J5552">
        <f t="shared" si="3924"/>
        <v>1984</v>
      </c>
      <c r="K5552">
        <f t="shared" si="3925"/>
        <v>3027.46</v>
      </c>
      <c r="L5552">
        <f t="shared" si="3926"/>
        <v>9516</v>
      </c>
      <c r="M5552" t="str">
        <f t="shared" si="3927"/>
        <v>Jordan</v>
      </c>
      <c r="N5552">
        <f t="shared" si="3928"/>
        <v>0</v>
      </c>
      <c r="O5552" t="str">
        <f t="shared" si="3929"/>
        <v>MG</v>
      </c>
      <c r="P5552">
        <f t="shared" si="3936"/>
        <v>3393</v>
      </c>
      <c r="Q5552" t="str">
        <f t="shared" si="3937"/>
        <v>Rocco Neubert</v>
      </c>
      <c r="R5552" t="str">
        <f t="shared" si="3938"/>
        <v>East</v>
      </c>
    </row>
    <row r="5553" spans="1:18">
      <c r="A5553" t="s">
        <v>5717</v>
      </c>
      <c r="B5553" t="s">
        <v>25</v>
      </c>
      <c r="C5553" t="s">
        <v>58</v>
      </c>
      <c r="D5553" t="s">
        <v>155</v>
      </c>
      <c r="E5553" t="s">
        <v>50</v>
      </c>
      <c r="F5553" s="1">
        <v>43030</v>
      </c>
      <c r="G5553" s="1">
        <v>43098</v>
      </c>
      <c r="H5553">
        <v>1087</v>
      </c>
      <c r="I5553" t="str">
        <f>VLOOKUP(pipeline!D5553,account,2,FALSE)</f>
        <v>technolgy</v>
      </c>
      <c r="J5553">
        <f t="shared" si="3924"/>
        <v>1983</v>
      </c>
      <c r="K5553">
        <f t="shared" si="3925"/>
        <v>1008.06</v>
      </c>
      <c r="L5553">
        <f t="shared" si="3926"/>
        <v>1238</v>
      </c>
      <c r="M5553" t="str">
        <f t="shared" si="3927"/>
        <v>United States</v>
      </c>
      <c r="N5553">
        <f t="shared" si="3928"/>
        <v>0</v>
      </c>
      <c r="O5553" t="str">
        <f t="shared" si="3929"/>
        <v>GTX</v>
      </c>
      <c r="P5553">
        <f t="shared" si="3936"/>
        <v>1096</v>
      </c>
      <c r="Q5553" t="str">
        <f t="shared" si="3937"/>
        <v>Melvin Marxen</v>
      </c>
      <c r="R5553" t="str">
        <f t="shared" si="3938"/>
        <v>Central</v>
      </c>
    </row>
    <row r="5554" spans="1:18">
      <c r="A5554" t="s">
        <v>5718</v>
      </c>
      <c r="B5554" t="s">
        <v>13</v>
      </c>
      <c r="C5554" t="s">
        <v>55</v>
      </c>
      <c r="D5554" t="s">
        <v>103</v>
      </c>
      <c r="E5554" t="s">
        <v>50</v>
      </c>
      <c r="F5554" s="1">
        <v>43030</v>
      </c>
      <c r="G5554" s="1">
        <v>43037</v>
      </c>
      <c r="H5554">
        <v>544</v>
      </c>
      <c r="I5554" t="str">
        <f>VLOOKUP(pipeline!D5554,account,2,FALSE)</f>
        <v>employment</v>
      </c>
      <c r="J5554">
        <f t="shared" ref="J5554:J5564" si="3939">VLOOKUP(D5554,account,3,FALSE)</f>
        <v>1988</v>
      </c>
      <c r="K5554">
        <f t="shared" ref="K5554:K5564" si="3940">VLOOKUP(D5554,account,4,FALSE)</f>
        <v>2059.9</v>
      </c>
      <c r="L5554">
        <f t="shared" ref="L5554:L5564" si="3941">VLOOKUP(D5554,account,5,FALSE)</f>
        <v>3644</v>
      </c>
      <c r="M5554" t="str">
        <f t="shared" ref="M5554:M5564" si="3942">VLOOKUP(D5554,account,6,FALSE)</f>
        <v>United States</v>
      </c>
      <c r="N5554">
        <f t="shared" ref="N5554:N5564" si="3943">VLOOKUP(D5554,accounts,7,FALSE)</f>
        <v>0</v>
      </c>
      <c r="O5554" t="str">
        <f t="shared" ref="O5554:O5564" si="3944">VLOOKUP(C5554,products,2,FALSE)</f>
        <v>GTX</v>
      </c>
      <c r="P5554">
        <f>VLOOKUP(C5554,products,3,FALSE)</f>
        <v>550</v>
      </c>
      <c r="Q5554" t="str">
        <f>VLOOKUP(B5554,sales,2,FALSE)</f>
        <v>Celia Rouche</v>
      </c>
      <c r="R5554" t="str">
        <f>VLOOKUP(B5554,sales,3,FALSE)</f>
        <v>West</v>
      </c>
    </row>
    <row r="5555" spans="1:18">
      <c r="A5555" t="s">
        <v>5719</v>
      </c>
      <c r="B5555" t="s">
        <v>13</v>
      </c>
      <c r="C5555" t="s">
        <v>57</v>
      </c>
      <c r="D5555" t="s">
        <v>303</v>
      </c>
      <c r="E5555" t="s">
        <v>50</v>
      </c>
      <c r="F5555" s="1">
        <v>43030</v>
      </c>
      <c r="G5555" s="1">
        <v>43037</v>
      </c>
      <c r="H5555">
        <v>3082</v>
      </c>
      <c r="I5555" t="str">
        <f>VLOOKUP(pipeline!D5555,account,2,FALSE)</f>
        <v>software</v>
      </c>
      <c r="J5555">
        <f t="shared" si="3939"/>
        <v>2013</v>
      </c>
      <c r="K5555">
        <f t="shared" si="3940"/>
        <v>98.79</v>
      </c>
      <c r="L5555">
        <f t="shared" si="3941"/>
        <v>96</v>
      </c>
      <c r="M5555" t="str">
        <f t="shared" si="3942"/>
        <v>United States</v>
      </c>
      <c r="N5555" t="str">
        <f t="shared" si="3943"/>
        <v>Bubba Gump</v>
      </c>
      <c r="O5555" t="str">
        <f t="shared" si="3944"/>
        <v>MG</v>
      </c>
      <c r="P5555">
        <f>VLOOKUP(C5555,products,3,FALSE)</f>
        <v>3393</v>
      </c>
      <c r="Q5555" t="str">
        <f>VLOOKUP(B5555,sales,2,FALSE)</f>
        <v>Celia Rouche</v>
      </c>
      <c r="R5555" t="str">
        <f>VLOOKUP(B5555,sales,3,FALSE)</f>
        <v>West</v>
      </c>
    </row>
    <row r="5556" spans="1:18">
      <c r="A5556" t="s">
        <v>5720</v>
      </c>
      <c r="B5556" t="s">
        <v>13</v>
      </c>
      <c r="C5556" t="s">
        <v>57</v>
      </c>
      <c r="D5556" t="s">
        <v>306</v>
      </c>
      <c r="E5556" t="s">
        <v>50</v>
      </c>
      <c r="F5556" s="1">
        <v>43030</v>
      </c>
      <c r="G5556" s="1">
        <v>43032</v>
      </c>
      <c r="H5556">
        <v>3450</v>
      </c>
      <c r="I5556" t="str">
        <f>VLOOKUP(pipeline!D5556,account,2,FALSE)</f>
        <v>technolgy</v>
      </c>
      <c r="J5556">
        <f t="shared" si="3939"/>
        <v>1997</v>
      </c>
      <c r="K5556">
        <f t="shared" si="3940"/>
        <v>8170.38</v>
      </c>
      <c r="L5556">
        <f t="shared" si="3941"/>
        <v>16499</v>
      </c>
      <c r="M5556" t="str">
        <f t="shared" si="3942"/>
        <v>Korea</v>
      </c>
      <c r="N5556">
        <f t="shared" si="3943"/>
        <v>0</v>
      </c>
      <c r="O5556" t="str">
        <f t="shared" si="3944"/>
        <v>MG</v>
      </c>
      <c r="P5556">
        <f>VLOOKUP(C5556,products,3,FALSE)</f>
        <v>3393</v>
      </c>
      <c r="Q5556" t="str">
        <f>VLOOKUP(B5556,sales,2,FALSE)</f>
        <v>Celia Rouche</v>
      </c>
      <c r="R5556" t="str">
        <f>VLOOKUP(B5556,sales,3,FALSE)</f>
        <v>West</v>
      </c>
    </row>
    <row r="5557" spans="1:18">
      <c r="A5557" t="s">
        <v>5721</v>
      </c>
      <c r="B5557" t="s">
        <v>37</v>
      </c>
      <c r="C5557" t="s">
        <v>57</v>
      </c>
      <c r="D5557" t="s">
        <v>93</v>
      </c>
      <c r="E5557" t="s">
        <v>50</v>
      </c>
      <c r="F5557" s="1">
        <v>43030</v>
      </c>
      <c r="G5557" s="1">
        <v>43038</v>
      </c>
      <c r="H5557">
        <v>3294</v>
      </c>
      <c r="I5557" t="str">
        <f>VLOOKUP(pipeline!D5557,account,2,FALSE)</f>
        <v>entertainment</v>
      </c>
      <c r="J5557">
        <f t="shared" si="3939"/>
        <v>1993</v>
      </c>
      <c r="K5557">
        <f t="shared" si="3940"/>
        <v>4269.9</v>
      </c>
      <c r="L5557">
        <f t="shared" si="3941"/>
        <v>6472</v>
      </c>
      <c r="M5557" t="str">
        <f t="shared" si="3942"/>
        <v>United States</v>
      </c>
      <c r="N5557" t="str">
        <f t="shared" si="3943"/>
        <v>Massive Dynamic</v>
      </c>
      <c r="O5557" t="str">
        <f t="shared" si="3944"/>
        <v>MG</v>
      </c>
      <c r="P5557">
        <f t="shared" ref="P5557:P5564" si="3945">VLOOKUP(C5557,products,3,FALSE)</f>
        <v>3393</v>
      </c>
      <c r="Q5557" t="str">
        <f t="shared" ref="Q5557:Q5564" si="3946">VLOOKUP(B5557,sales,2,FALSE)</f>
        <v>Summer Sewald</v>
      </c>
      <c r="R5557" t="str">
        <f t="shared" ref="R5557:R5564" si="3947">VLOOKUP(B5557,sales,3,FALSE)</f>
        <v>West</v>
      </c>
    </row>
    <row r="5558" spans="1:18">
      <c r="A5558" t="s">
        <v>5722</v>
      </c>
      <c r="B5558" t="s">
        <v>27</v>
      </c>
      <c r="C5558" t="s">
        <v>58</v>
      </c>
      <c r="D5558" t="s">
        <v>149</v>
      </c>
      <c r="E5558" t="s">
        <v>52</v>
      </c>
      <c r="F5558" s="1">
        <v>43030</v>
      </c>
      <c r="G5558" s="1">
        <v>43038</v>
      </c>
      <c r="H5558">
        <v>0</v>
      </c>
      <c r="I5558" t="str">
        <f>VLOOKUP(pipeline!D5558,account,2,FALSE)</f>
        <v>technolgy</v>
      </c>
      <c r="J5558">
        <f t="shared" si="3939"/>
        <v>2005</v>
      </c>
      <c r="K5558">
        <f t="shared" si="3940"/>
        <v>1520.66</v>
      </c>
      <c r="L5558">
        <f t="shared" si="3941"/>
        <v>1806</v>
      </c>
      <c r="M5558" t="str">
        <f t="shared" si="3942"/>
        <v>United States</v>
      </c>
      <c r="N5558">
        <f t="shared" si="3943"/>
        <v>0</v>
      </c>
      <c r="O5558" t="str">
        <f t="shared" si="3944"/>
        <v>GTX</v>
      </c>
      <c r="P5558">
        <f t="shared" si="3945"/>
        <v>1096</v>
      </c>
      <c r="Q5558" t="str">
        <f t="shared" si="3946"/>
        <v>Melvin Marxen</v>
      </c>
      <c r="R5558" t="str">
        <f t="shared" si="3947"/>
        <v>Central</v>
      </c>
    </row>
    <row r="5559" spans="1:18">
      <c r="A5559" t="s">
        <v>5723</v>
      </c>
      <c r="B5559" t="s">
        <v>15</v>
      </c>
      <c r="C5559" t="s">
        <v>58</v>
      </c>
      <c r="D5559" t="s">
        <v>110</v>
      </c>
      <c r="E5559" t="s">
        <v>50</v>
      </c>
      <c r="F5559" s="1">
        <v>43030</v>
      </c>
      <c r="G5559" s="1">
        <v>43039</v>
      </c>
      <c r="H5559">
        <v>981</v>
      </c>
      <c r="I5559" t="str">
        <f>VLOOKUP(pipeline!D5559,account,2,FALSE)</f>
        <v>telecommunications</v>
      </c>
      <c r="J5559">
        <f t="shared" si="3939"/>
        <v>1994</v>
      </c>
      <c r="K5559">
        <f t="shared" si="3940"/>
        <v>1188.42</v>
      </c>
      <c r="L5559">
        <f t="shared" si="3941"/>
        <v>3015</v>
      </c>
      <c r="M5559" t="str">
        <f t="shared" si="3942"/>
        <v>United States</v>
      </c>
      <c r="N5559">
        <f t="shared" si="3943"/>
        <v>0</v>
      </c>
      <c r="O5559" t="str">
        <f t="shared" si="3944"/>
        <v>GTX</v>
      </c>
      <c r="P5559">
        <f t="shared" si="3945"/>
        <v>1096</v>
      </c>
      <c r="Q5559" t="str">
        <f t="shared" si="3946"/>
        <v>Celia Rouche</v>
      </c>
      <c r="R5559" t="str">
        <f t="shared" si="3947"/>
        <v>West</v>
      </c>
    </row>
    <row r="5560" spans="1:18">
      <c r="A5560" t="s">
        <v>5724</v>
      </c>
      <c r="B5560" t="s">
        <v>28</v>
      </c>
      <c r="C5560" t="s">
        <v>58</v>
      </c>
      <c r="D5560" t="s">
        <v>290</v>
      </c>
      <c r="E5560" t="s">
        <v>52</v>
      </c>
      <c r="F5560" s="1">
        <v>43030</v>
      </c>
      <c r="G5560" s="1">
        <v>43042</v>
      </c>
      <c r="H5560">
        <v>0</v>
      </c>
      <c r="I5560" t="str">
        <f>VLOOKUP(pipeline!D5560,account,2,FALSE)</f>
        <v>medical</v>
      </c>
      <c r="J5560">
        <f t="shared" si="3939"/>
        <v>2002</v>
      </c>
      <c r="K5560">
        <f t="shared" si="3940"/>
        <v>3178.24</v>
      </c>
      <c r="L5560">
        <f t="shared" si="3941"/>
        <v>4540</v>
      </c>
      <c r="M5560" t="str">
        <f t="shared" si="3942"/>
        <v>United States</v>
      </c>
      <c r="N5560">
        <f t="shared" si="3943"/>
        <v>0</v>
      </c>
      <c r="O5560" t="str">
        <f t="shared" si="3944"/>
        <v>GTX</v>
      </c>
      <c r="P5560">
        <f t="shared" si="3945"/>
        <v>1096</v>
      </c>
      <c r="Q5560" t="str">
        <f t="shared" si="3946"/>
        <v>Melvin Marxen</v>
      </c>
      <c r="R5560" t="str">
        <f t="shared" si="3947"/>
        <v>Central</v>
      </c>
    </row>
    <row r="5561" spans="1:18">
      <c r="A5561" t="s">
        <v>5725</v>
      </c>
      <c r="B5561" t="s">
        <v>28</v>
      </c>
      <c r="C5561" t="s">
        <v>59</v>
      </c>
      <c r="D5561" t="s">
        <v>442</v>
      </c>
      <c r="E5561" t="s">
        <v>50</v>
      </c>
      <c r="F5561" s="1">
        <v>43030</v>
      </c>
      <c r="G5561" s="1">
        <v>43031</v>
      </c>
      <c r="H5561">
        <v>6233</v>
      </c>
      <c r="I5561" t="str">
        <f>VLOOKUP(pipeline!D5561,account,2,FALSE)</f>
        <v>retail</v>
      </c>
      <c r="J5561">
        <f t="shared" si="3939"/>
        <v>1988</v>
      </c>
      <c r="K5561">
        <f t="shared" si="3940"/>
        <v>1376.8</v>
      </c>
      <c r="L5561">
        <f t="shared" si="3941"/>
        <v>1165</v>
      </c>
      <c r="M5561" t="str">
        <f t="shared" si="3942"/>
        <v>Belgium</v>
      </c>
      <c r="N5561">
        <f t="shared" si="3943"/>
        <v>0</v>
      </c>
      <c r="O5561" t="str">
        <f t="shared" si="3944"/>
        <v>GTX</v>
      </c>
      <c r="P5561">
        <f t="shared" si="3945"/>
        <v>5482</v>
      </c>
      <c r="Q5561" t="str">
        <f t="shared" si="3946"/>
        <v>Melvin Marxen</v>
      </c>
      <c r="R5561" t="str">
        <f t="shared" si="3947"/>
        <v>Central</v>
      </c>
    </row>
    <row r="5562" spans="1:18">
      <c r="A5562" t="s">
        <v>5726</v>
      </c>
      <c r="B5562" t="s">
        <v>28</v>
      </c>
      <c r="C5562" t="s">
        <v>56</v>
      </c>
      <c r="D5562" t="s">
        <v>216</v>
      </c>
      <c r="E5562" t="s">
        <v>50</v>
      </c>
      <c r="F5562" s="1">
        <v>43030</v>
      </c>
      <c r="G5562" s="1">
        <v>43067</v>
      </c>
      <c r="H5562">
        <v>55</v>
      </c>
      <c r="I5562" t="str">
        <f>VLOOKUP(pipeline!D5562,account,2,FALSE)</f>
        <v>entertainment</v>
      </c>
      <c r="J5562">
        <f t="shared" si="3939"/>
        <v>1998</v>
      </c>
      <c r="K5562">
        <f t="shared" si="3940"/>
        <v>217.87</v>
      </c>
      <c r="L5562">
        <f t="shared" si="3941"/>
        <v>551</v>
      </c>
      <c r="M5562" t="str">
        <f t="shared" si="3942"/>
        <v>United States</v>
      </c>
      <c r="N5562">
        <f t="shared" si="3943"/>
        <v>0</v>
      </c>
      <c r="O5562" t="str">
        <f t="shared" si="3944"/>
        <v>MG</v>
      </c>
      <c r="P5562">
        <f t="shared" si="3945"/>
        <v>55</v>
      </c>
      <c r="Q5562" t="str">
        <f t="shared" si="3946"/>
        <v>Melvin Marxen</v>
      </c>
      <c r="R5562" t="str">
        <f t="shared" si="3947"/>
        <v>Central</v>
      </c>
    </row>
    <row r="5563" spans="1:18">
      <c r="A5563" t="s">
        <v>5727</v>
      </c>
      <c r="B5563" t="s">
        <v>29</v>
      </c>
      <c r="C5563" t="s">
        <v>56</v>
      </c>
      <c r="D5563" t="s">
        <v>221</v>
      </c>
      <c r="E5563" t="s">
        <v>52</v>
      </c>
      <c r="F5563" s="1">
        <v>43030</v>
      </c>
      <c r="G5563" s="1">
        <v>43036</v>
      </c>
      <c r="H5563">
        <v>0</v>
      </c>
      <c r="I5563" t="str">
        <f>VLOOKUP(pipeline!D5563,account,2,FALSE)</f>
        <v>technolgy</v>
      </c>
      <c r="J5563">
        <f t="shared" si="3939"/>
        <v>2000</v>
      </c>
      <c r="K5563">
        <f t="shared" si="3940"/>
        <v>1223.72</v>
      </c>
      <c r="L5563">
        <f t="shared" si="3941"/>
        <v>2497</v>
      </c>
      <c r="M5563" t="str">
        <f t="shared" si="3942"/>
        <v>Norway</v>
      </c>
      <c r="N5563">
        <f t="shared" si="3943"/>
        <v>0</v>
      </c>
      <c r="O5563" t="str">
        <f t="shared" si="3944"/>
        <v>MG</v>
      </c>
      <c r="P5563">
        <f t="shared" si="3945"/>
        <v>55</v>
      </c>
      <c r="Q5563" t="str">
        <f t="shared" si="3946"/>
        <v>Melvin Marxen</v>
      </c>
      <c r="R5563" t="str">
        <f t="shared" si="3947"/>
        <v>Central</v>
      </c>
    </row>
    <row r="5564" spans="1:18">
      <c r="A5564" t="s">
        <v>5728</v>
      </c>
      <c r="B5564" t="s">
        <v>29</v>
      </c>
      <c r="C5564" t="s">
        <v>59</v>
      </c>
      <c r="D5564" t="s">
        <v>149</v>
      </c>
      <c r="E5564" t="s">
        <v>50</v>
      </c>
      <c r="F5564" s="1">
        <v>43030</v>
      </c>
      <c r="G5564" s="1">
        <v>43079</v>
      </c>
      <c r="H5564">
        <v>6142</v>
      </c>
      <c r="I5564" t="str">
        <f>VLOOKUP(pipeline!D5564,account,2,FALSE)</f>
        <v>technolgy</v>
      </c>
      <c r="J5564">
        <f t="shared" si="3939"/>
        <v>2005</v>
      </c>
      <c r="K5564">
        <f t="shared" si="3940"/>
        <v>1520.66</v>
      </c>
      <c r="L5564">
        <f t="shared" si="3941"/>
        <v>1806</v>
      </c>
      <c r="M5564" t="str">
        <f t="shared" si="3942"/>
        <v>United States</v>
      </c>
      <c r="N5564">
        <f t="shared" si="3943"/>
        <v>0</v>
      </c>
      <c r="O5564" t="str">
        <f t="shared" si="3944"/>
        <v>GTX</v>
      </c>
      <c r="P5564">
        <f t="shared" si="3945"/>
        <v>5482</v>
      </c>
      <c r="Q5564" t="str">
        <f t="shared" si="3946"/>
        <v>Melvin Marxen</v>
      </c>
      <c r="R5564" t="str">
        <f t="shared" si="3947"/>
        <v>Central</v>
      </c>
    </row>
    <row r="5565" spans="1:18">
      <c r="A5565" t="s">
        <v>5729</v>
      </c>
      <c r="B5565" t="s">
        <v>16</v>
      </c>
      <c r="C5565" t="s">
        <v>56</v>
      </c>
      <c r="D5565" t="s">
        <v>151</v>
      </c>
      <c r="E5565" t="s">
        <v>52</v>
      </c>
      <c r="F5565" s="1">
        <v>43030</v>
      </c>
      <c r="G5565" s="1">
        <v>43037</v>
      </c>
      <c r="H5565">
        <v>0</v>
      </c>
      <c r="I5565" t="str">
        <f>VLOOKUP(pipeline!D5565,account,2,FALSE)</f>
        <v>finance</v>
      </c>
      <c r="J5565">
        <f t="shared" ref="J5565:J5577" si="3948">VLOOKUP(D5565,account,3,FALSE)</f>
        <v>2008</v>
      </c>
      <c r="K5565">
        <f t="shared" ref="K5565:K5577" si="3949">VLOOKUP(D5565,account,4,FALSE)</f>
        <v>52.5</v>
      </c>
      <c r="L5565">
        <f t="shared" ref="L5565:L5577" si="3950">VLOOKUP(D5565,account,5,FALSE)</f>
        <v>165</v>
      </c>
      <c r="M5565" t="str">
        <f t="shared" ref="M5565:M5577" si="3951">VLOOKUP(D5565,account,6,FALSE)</f>
        <v>United States</v>
      </c>
      <c r="N5565">
        <f t="shared" ref="N5565:N5577" si="3952">VLOOKUP(D5565,accounts,7,FALSE)</f>
        <v>0</v>
      </c>
      <c r="O5565" t="str">
        <f t="shared" ref="O5565:O5577" si="3953">VLOOKUP(C5565,products,2,FALSE)</f>
        <v>MG</v>
      </c>
      <c r="P5565">
        <f t="shared" ref="P5565:P5577" si="3954">VLOOKUP(C5565,products,3,FALSE)</f>
        <v>55</v>
      </c>
      <c r="Q5565" t="str">
        <f t="shared" ref="Q5565:Q5577" si="3955">VLOOKUP(B5565,sales,2,FALSE)</f>
        <v>Celia Rouche</v>
      </c>
      <c r="R5565" t="str">
        <f t="shared" ref="R5565:R5577" si="3956">VLOOKUP(B5565,sales,3,FALSE)</f>
        <v>West</v>
      </c>
    </row>
    <row r="5566" spans="1:18">
      <c r="A5566" t="s">
        <v>5730</v>
      </c>
      <c r="B5566" t="s">
        <v>9</v>
      </c>
      <c r="C5566" t="s">
        <v>58</v>
      </c>
      <c r="D5566" t="s">
        <v>200</v>
      </c>
      <c r="E5566" t="s">
        <v>52</v>
      </c>
      <c r="F5566" s="1">
        <v>43030</v>
      </c>
      <c r="G5566" s="1">
        <v>43075</v>
      </c>
      <c r="H5566">
        <v>0</v>
      </c>
      <c r="I5566" t="str">
        <f>VLOOKUP(pipeline!D5566,account,2,FALSE)</f>
        <v>finance</v>
      </c>
      <c r="J5566">
        <f t="shared" si="3948"/>
        <v>1998</v>
      </c>
      <c r="K5566">
        <f t="shared" si="3949"/>
        <v>2022.14</v>
      </c>
      <c r="L5566">
        <f t="shared" si="3950"/>
        <v>5113</v>
      </c>
      <c r="M5566" t="str">
        <f t="shared" si="3951"/>
        <v>United States</v>
      </c>
      <c r="N5566">
        <f t="shared" si="3952"/>
        <v>0</v>
      </c>
      <c r="O5566" t="str">
        <f t="shared" si="3953"/>
        <v>GTX</v>
      </c>
      <c r="P5566">
        <f t="shared" si="3954"/>
        <v>1096</v>
      </c>
      <c r="Q5566" t="str">
        <f t="shared" si="3955"/>
        <v>Cara Losch</v>
      </c>
      <c r="R5566" t="str">
        <f t="shared" si="3956"/>
        <v>East</v>
      </c>
    </row>
    <row r="5567" spans="1:18">
      <c r="A5567" t="s">
        <v>5731</v>
      </c>
      <c r="B5567" t="s">
        <v>32</v>
      </c>
      <c r="C5567" t="s">
        <v>57</v>
      </c>
      <c r="D5567" t="s">
        <v>248</v>
      </c>
      <c r="E5567" t="s">
        <v>52</v>
      </c>
      <c r="F5567" s="1">
        <v>43031</v>
      </c>
      <c r="G5567" s="1">
        <v>43033</v>
      </c>
      <c r="H5567">
        <v>0</v>
      </c>
      <c r="I5567" t="str">
        <f>VLOOKUP(pipeline!D5567,account,2,FALSE)</f>
        <v>telecommunications</v>
      </c>
      <c r="J5567">
        <f t="shared" si="3948"/>
        <v>1994</v>
      </c>
      <c r="K5567">
        <f t="shared" si="3949"/>
        <v>6395.05</v>
      </c>
      <c r="L5567">
        <f t="shared" si="3950"/>
        <v>20275</v>
      </c>
      <c r="M5567" t="str">
        <f t="shared" si="3951"/>
        <v>United States</v>
      </c>
      <c r="N5567">
        <f t="shared" si="3952"/>
        <v>0</v>
      </c>
      <c r="O5567" t="str">
        <f t="shared" si="3953"/>
        <v>MG</v>
      </c>
      <c r="P5567">
        <f t="shared" si="3954"/>
        <v>3393</v>
      </c>
      <c r="Q5567" t="str">
        <f t="shared" si="3955"/>
        <v>Rocco Neubert</v>
      </c>
      <c r="R5567" t="str">
        <f t="shared" si="3956"/>
        <v>East</v>
      </c>
    </row>
    <row r="5568" spans="1:18">
      <c r="A5568" t="s">
        <v>5732</v>
      </c>
      <c r="B5568" t="s">
        <v>32</v>
      </c>
      <c r="C5568" t="s">
        <v>58</v>
      </c>
      <c r="D5568" t="s">
        <v>245</v>
      </c>
      <c r="E5568" t="s">
        <v>50</v>
      </c>
      <c r="F5568" s="1">
        <v>43031</v>
      </c>
      <c r="G5568" s="1">
        <v>43040</v>
      </c>
      <c r="H5568">
        <v>1027</v>
      </c>
      <c r="I5568" t="str">
        <f>VLOOKUP(pipeline!D5568,account,2,FALSE)</f>
        <v>retail</v>
      </c>
      <c r="J5568">
        <f t="shared" si="3948"/>
        <v>1990</v>
      </c>
      <c r="K5568">
        <f t="shared" si="3949"/>
        <v>2520.83</v>
      </c>
      <c r="L5568">
        <f t="shared" si="3950"/>
        <v>3502</v>
      </c>
      <c r="M5568" t="str">
        <f t="shared" si="3951"/>
        <v>United States</v>
      </c>
      <c r="N5568">
        <f t="shared" si="3952"/>
        <v>0</v>
      </c>
      <c r="O5568" t="str">
        <f t="shared" si="3953"/>
        <v>GTX</v>
      </c>
      <c r="P5568">
        <f t="shared" si="3954"/>
        <v>1096</v>
      </c>
      <c r="Q5568" t="str">
        <f t="shared" si="3955"/>
        <v>Rocco Neubert</v>
      </c>
      <c r="R5568" t="str">
        <f t="shared" si="3956"/>
        <v>East</v>
      </c>
    </row>
    <row r="5569" spans="1:18">
      <c r="A5569" t="s">
        <v>5733</v>
      </c>
      <c r="B5569" t="s">
        <v>25</v>
      </c>
      <c r="C5569" t="s">
        <v>58</v>
      </c>
      <c r="D5569" t="s">
        <v>208</v>
      </c>
      <c r="E5569" t="s">
        <v>50</v>
      </c>
      <c r="F5569" s="1">
        <v>43031</v>
      </c>
      <c r="G5569" s="1">
        <v>43039</v>
      </c>
      <c r="H5569">
        <v>1237</v>
      </c>
      <c r="I5569" t="str">
        <f>VLOOKUP(pipeline!D5569,account,2,FALSE)</f>
        <v>software</v>
      </c>
      <c r="J5569">
        <f t="shared" si="3948"/>
        <v>1982</v>
      </c>
      <c r="K5569">
        <f t="shared" si="3949"/>
        <v>4618</v>
      </c>
      <c r="L5569">
        <f t="shared" si="3950"/>
        <v>10083</v>
      </c>
      <c r="M5569" t="str">
        <f t="shared" si="3951"/>
        <v>United States</v>
      </c>
      <c r="N5569">
        <f t="shared" si="3952"/>
        <v>0</v>
      </c>
      <c r="O5569" t="str">
        <f t="shared" si="3953"/>
        <v>GTX</v>
      </c>
      <c r="P5569">
        <f t="shared" si="3954"/>
        <v>1096</v>
      </c>
      <c r="Q5569" t="str">
        <f t="shared" si="3955"/>
        <v>Melvin Marxen</v>
      </c>
      <c r="R5569" t="str">
        <f t="shared" si="3956"/>
        <v>Central</v>
      </c>
    </row>
    <row r="5570" spans="1:18">
      <c r="A5570" t="s">
        <v>5734</v>
      </c>
      <c r="B5570" t="s">
        <v>25</v>
      </c>
      <c r="C5570" t="s">
        <v>58</v>
      </c>
      <c r="D5570" t="s">
        <v>442</v>
      </c>
      <c r="E5570" t="s">
        <v>50</v>
      </c>
      <c r="F5570" s="1">
        <v>43031</v>
      </c>
      <c r="G5570" s="1">
        <v>43037</v>
      </c>
      <c r="H5570">
        <v>965</v>
      </c>
      <c r="I5570" t="str">
        <f>VLOOKUP(pipeline!D5570,account,2,FALSE)</f>
        <v>retail</v>
      </c>
      <c r="J5570">
        <f t="shared" si="3948"/>
        <v>1988</v>
      </c>
      <c r="K5570">
        <f t="shared" si="3949"/>
        <v>1376.8</v>
      </c>
      <c r="L5570">
        <f t="shared" si="3950"/>
        <v>1165</v>
      </c>
      <c r="M5570" t="str">
        <f t="shared" si="3951"/>
        <v>Belgium</v>
      </c>
      <c r="N5570">
        <f t="shared" si="3952"/>
        <v>0</v>
      </c>
      <c r="O5570" t="str">
        <f t="shared" si="3953"/>
        <v>GTX</v>
      </c>
      <c r="P5570">
        <f t="shared" si="3954"/>
        <v>1096</v>
      </c>
      <c r="Q5570" t="str">
        <f t="shared" si="3955"/>
        <v>Melvin Marxen</v>
      </c>
      <c r="R5570" t="str">
        <f t="shared" si="3956"/>
        <v>Central</v>
      </c>
    </row>
    <row r="5571" spans="1:18">
      <c r="A5571" t="s">
        <v>5735</v>
      </c>
      <c r="B5571" t="s">
        <v>34</v>
      </c>
      <c r="C5571" t="s">
        <v>55</v>
      </c>
      <c r="D5571" t="s">
        <v>164</v>
      </c>
      <c r="E5571" t="s">
        <v>50</v>
      </c>
      <c r="F5571" s="1">
        <v>43031</v>
      </c>
      <c r="G5571" s="1">
        <v>43081</v>
      </c>
      <c r="H5571">
        <v>511</v>
      </c>
      <c r="I5571" t="str">
        <f>VLOOKUP(pipeline!D5571,account,2,FALSE)</f>
        <v>medical</v>
      </c>
      <c r="J5571">
        <f t="shared" si="3948"/>
        <v>1994</v>
      </c>
      <c r="K5571">
        <f t="shared" si="3949"/>
        <v>2818.38</v>
      </c>
      <c r="L5571">
        <f t="shared" si="3950"/>
        <v>6290</v>
      </c>
      <c r="M5571" t="str">
        <f t="shared" si="3951"/>
        <v>United States</v>
      </c>
      <c r="N5571">
        <f t="shared" si="3952"/>
        <v>0</v>
      </c>
      <c r="O5571" t="str">
        <f t="shared" si="3953"/>
        <v>GTX</v>
      </c>
      <c r="P5571">
        <f t="shared" si="3954"/>
        <v>550</v>
      </c>
      <c r="Q5571" t="str">
        <f t="shared" si="3955"/>
        <v>Rocco Neubert</v>
      </c>
      <c r="R5571" t="str">
        <f t="shared" si="3956"/>
        <v>East</v>
      </c>
    </row>
    <row r="5572" spans="1:18">
      <c r="A5572" t="s">
        <v>5736</v>
      </c>
      <c r="B5572" t="s">
        <v>13</v>
      </c>
      <c r="C5572" t="s">
        <v>59</v>
      </c>
      <c r="D5572" t="s">
        <v>101</v>
      </c>
      <c r="E5572" t="s">
        <v>52</v>
      </c>
      <c r="F5572" s="1">
        <v>43031</v>
      </c>
      <c r="G5572" s="1">
        <v>43038</v>
      </c>
      <c r="H5572">
        <v>0</v>
      </c>
      <c r="I5572" t="str">
        <f>VLOOKUP(pipeline!D5572,account,2,FALSE)</f>
        <v>telecommunications</v>
      </c>
      <c r="J5572">
        <f t="shared" si="3948"/>
        <v>1999</v>
      </c>
      <c r="K5572">
        <f t="shared" si="3949"/>
        <v>1699.85</v>
      </c>
      <c r="L5572">
        <f t="shared" si="3950"/>
        <v>5108</v>
      </c>
      <c r="M5572" t="str">
        <f t="shared" si="3951"/>
        <v>United States</v>
      </c>
      <c r="N5572">
        <f t="shared" si="3952"/>
        <v>0</v>
      </c>
      <c r="O5572" t="str">
        <f t="shared" si="3953"/>
        <v>GTX</v>
      </c>
      <c r="P5572">
        <f t="shared" si="3954"/>
        <v>5482</v>
      </c>
      <c r="Q5572" t="str">
        <f t="shared" si="3955"/>
        <v>Celia Rouche</v>
      </c>
      <c r="R5572" t="str">
        <f t="shared" si="3956"/>
        <v>West</v>
      </c>
    </row>
    <row r="5573" spans="1:18">
      <c r="A5573" t="s">
        <v>5737</v>
      </c>
      <c r="B5573" t="s">
        <v>26</v>
      </c>
      <c r="C5573" t="s">
        <v>57</v>
      </c>
      <c r="D5573" t="s">
        <v>143</v>
      </c>
      <c r="E5573" t="s">
        <v>52</v>
      </c>
      <c r="F5573" s="1">
        <v>43031</v>
      </c>
      <c r="G5573" s="1">
        <v>43032</v>
      </c>
      <c r="H5573">
        <v>0</v>
      </c>
      <c r="I5573" t="str">
        <f>VLOOKUP(pipeline!D5573,account,2,FALSE)</f>
        <v>finance</v>
      </c>
      <c r="J5573">
        <f t="shared" si="3948"/>
        <v>1987</v>
      </c>
      <c r="K5573">
        <f t="shared" si="3949"/>
        <v>1698.2</v>
      </c>
      <c r="L5573">
        <f t="shared" si="3950"/>
        <v>3798</v>
      </c>
      <c r="M5573" t="str">
        <f t="shared" si="3951"/>
        <v>United States</v>
      </c>
      <c r="N5573">
        <f t="shared" si="3952"/>
        <v>0</v>
      </c>
      <c r="O5573" t="str">
        <f t="shared" si="3953"/>
        <v>MG</v>
      </c>
      <c r="P5573">
        <f t="shared" si="3954"/>
        <v>3393</v>
      </c>
      <c r="Q5573" t="str">
        <f t="shared" si="3955"/>
        <v>Melvin Marxen</v>
      </c>
      <c r="R5573" t="str">
        <f t="shared" si="3956"/>
        <v>Central</v>
      </c>
    </row>
    <row r="5574" spans="1:18">
      <c r="A5574" t="s">
        <v>5738</v>
      </c>
      <c r="B5574" t="s">
        <v>39</v>
      </c>
      <c r="C5574" t="s">
        <v>59</v>
      </c>
      <c r="D5574" t="s">
        <v>170</v>
      </c>
      <c r="E5574" t="s">
        <v>53</v>
      </c>
      <c r="F5574" s="1">
        <v>43031</v>
      </c>
      <c r="I5574" t="str">
        <f>VLOOKUP(pipeline!D5574,account,2,FALSE)</f>
        <v>technolgy</v>
      </c>
      <c r="J5574">
        <f t="shared" si="3948"/>
        <v>1987</v>
      </c>
      <c r="K5574">
        <f t="shared" si="3949"/>
        <v>2938.67</v>
      </c>
      <c r="L5574">
        <f t="shared" si="3950"/>
        <v>8775</v>
      </c>
      <c r="M5574" t="str">
        <f t="shared" si="3951"/>
        <v>Panama</v>
      </c>
      <c r="N5574">
        <f t="shared" si="3952"/>
        <v>0</v>
      </c>
      <c r="O5574" t="str">
        <f t="shared" si="3953"/>
        <v>GTX</v>
      </c>
      <c r="P5574">
        <f t="shared" si="3954"/>
        <v>5482</v>
      </c>
      <c r="Q5574" t="str">
        <f t="shared" si="3955"/>
        <v>Summer Sewald</v>
      </c>
      <c r="R5574" t="str">
        <f t="shared" si="3956"/>
        <v>West</v>
      </c>
    </row>
    <row r="5575" spans="1:18">
      <c r="A5575" t="s">
        <v>5739</v>
      </c>
      <c r="B5575" t="s">
        <v>28</v>
      </c>
      <c r="C5575" t="s">
        <v>58</v>
      </c>
      <c r="D5575" t="s">
        <v>241</v>
      </c>
      <c r="E5575" t="s">
        <v>52</v>
      </c>
      <c r="F5575" s="1">
        <v>43031</v>
      </c>
      <c r="G5575" s="1">
        <v>43058</v>
      </c>
      <c r="H5575">
        <v>0</v>
      </c>
      <c r="I5575" t="str">
        <f>VLOOKUP(pipeline!D5575,account,2,FALSE)</f>
        <v>finance</v>
      </c>
      <c r="J5575">
        <f t="shared" si="3948"/>
        <v>1991</v>
      </c>
      <c r="K5575">
        <f t="shared" si="3949"/>
        <v>2819.5</v>
      </c>
      <c r="L5575">
        <f t="shared" si="3950"/>
        <v>7227</v>
      </c>
      <c r="M5575" t="str">
        <f t="shared" si="3951"/>
        <v>United States</v>
      </c>
      <c r="N5575" t="str">
        <f t="shared" si="3952"/>
        <v>Golddex</v>
      </c>
      <c r="O5575" t="str">
        <f t="shared" si="3953"/>
        <v>GTX</v>
      </c>
      <c r="P5575">
        <f t="shared" si="3954"/>
        <v>1096</v>
      </c>
      <c r="Q5575" t="str">
        <f t="shared" si="3955"/>
        <v>Melvin Marxen</v>
      </c>
      <c r="R5575" t="str">
        <f t="shared" si="3956"/>
        <v>Central</v>
      </c>
    </row>
    <row r="5576" spans="1:18">
      <c r="A5576" t="s">
        <v>5740</v>
      </c>
      <c r="B5576" t="s">
        <v>28</v>
      </c>
      <c r="C5576" t="s">
        <v>59</v>
      </c>
      <c r="D5576" t="s">
        <v>108</v>
      </c>
      <c r="E5576" t="s">
        <v>50</v>
      </c>
      <c r="F5576" s="1">
        <v>43031</v>
      </c>
      <c r="G5576" s="1">
        <v>43038</v>
      </c>
      <c r="H5576">
        <v>5516</v>
      </c>
      <c r="I5576" t="str">
        <f>VLOOKUP(pipeline!D5576,account,2,FALSE)</f>
        <v>telecommunications</v>
      </c>
      <c r="J5576">
        <f t="shared" si="3948"/>
        <v>1988</v>
      </c>
      <c r="K5576">
        <f t="shared" si="3949"/>
        <v>5266.09</v>
      </c>
      <c r="L5576">
        <f t="shared" si="3950"/>
        <v>8595</v>
      </c>
      <c r="M5576" t="str">
        <f t="shared" si="3951"/>
        <v>United States</v>
      </c>
      <c r="N5576" t="str">
        <f t="shared" si="3952"/>
        <v>Sonron</v>
      </c>
      <c r="O5576" t="str">
        <f t="shared" si="3953"/>
        <v>GTX</v>
      </c>
      <c r="P5576">
        <f t="shared" si="3954"/>
        <v>5482</v>
      </c>
      <c r="Q5576" t="str">
        <f t="shared" si="3955"/>
        <v>Melvin Marxen</v>
      </c>
      <c r="R5576" t="str">
        <f t="shared" si="3956"/>
        <v>Central</v>
      </c>
    </row>
    <row r="5577" spans="1:18">
      <c r="A5577" t="s">
        <v>5741</v>
      </c>
      <c r="B5577" t="s">
        <v>23</v>
      </c>
      <c r="C5577" t="s">
        <v>59</v>
      </c>
      <c r="D5577" t="s">
        <v>158</v>
      </c>
      <c r="E5577" t="s">
        <v>52</v>
      </c>
      <c r="F5577" s="1">
        <v>43031</v>
      </c>
      <c r="G5577" s="1">
        <v>43045</v>
      </c>
      <c r="H5577">
        <v>0</v>
      </c>
      <c r="I5577" t="str">
        <f>VLOOKUP(pipeline!D5577,account,2,FALSE)</f>
        <v>finance</v>
      </c>
      <c r="J5577">
        <f t="shared" si="3948"/>
        <v>2006</v>
      </c>
      <c r="K5577">
        <f t="shared" si="3949"/>
        <v>1102.43</v>
      </c>
      <c r="L5577">
        <f t="shared" si="3950"/>
        <v>1759</v>
      </c>
      <c r="M5577" t="str">
        <f t="shared" si="3951"/>
        <v>United States</v>
      </c>
      <c r="N5577">
        <f t="shared" si="3952"/>
        <v>0</v>
      </c>
      <c r="O5577" t="str">
        <f t="shared" si="3953"/>
        <v>GTX</v>
      </c>
      <c r="P5577">
        <f t="shared" si="3954"/>
        <v>5482</v>
      </c>
      <c r="Q5577" t="str">
        <f t="shared" si="3955"/>
        <v>Dustin Brinkmann</v>
      </c>
      <c r="R5577" t="str">
        <f t="shared" si="3956"/>
        <v>Central</v>
      </c>
    </row>
    <row r="5578" spans="1:18">
      <c r="A5578" t="s">
        <v>5742</v>
      </c>
      <c r="B5578" t="s">
        <v>17</v>
      </c>
      <c r="C5578" t="s">
        <v>56</v>
      </c>
      <c r="D5578" t="s">
        <v>226</v>
      </c>
      <c r="E5578" t="s">
        <v>50</v>
      </c>
      <c r="F5578" s="1">
        <v>43031</v>
      </c>
      <c r="G5578" s="1">
        <v>43097</v>
      </c>
      <c r="H5578">
        <v>51</v>
      </c>
      <c r="I5578" t="str">
        <f>VLOOKUP(pipeline!D5578,account,2,FALSE)</f>
        <v>medical</v>
      </c>
      <c r="J5578">
        <f t="shared" ref="J5578:J5583" si="3957">VLOOKUP(D5578,account,3,FALSE)</f>
        <v>2017</v>
      </c>
      <c r="K5578">
        <f t="shared" ref="K5578:K5583" si="3958">VLOOKUP(D5578,account,4,FALSE)</f>
        <v>4.54</v>
      </c>
      <c r="L5578">
        <f t="shared" ref="L5578:L5583" si="3959">VLOOKUP(D5578,account,5,FALSE)</f>
        <v>9</v>
      </c>
      <c r="M5578" t="str">
        <f t="shared" ref="M5578:M5583" si="3960">VLOOKUP(D5578,account,6,FALSE)</f>
        <v>United States</v>
      </c>
      <c r="N5578">
        <f t="shared" ref="N5578:N5583" si="3961">VLOOKUP(D5578,accounts,7,FALSE)</f>
        <v>0</v>
      </c>
      <c r="O5578" t="str">
        <f t="shared" ref="O5578:O5583" si="3962">VLOOKUP(C5578,products,2,FALSE)</f>
        <v>MG</v>
      </c>
      <c r="P5578">
        <f t="shared" ref="P5578:P5583" si="3963">VLOOKUP(C5578,products,3,FALSE)</f>
        <v>55</v>
      </c>
      <c r="Q5578" t="str">
        <f t="shared" ref="Q5578:Q5583" si="3964">VLOOKUP(B5578,sales,2,FALSE)</f>
        <v>Celia Rouche</v>
      </c>
      <c r="R5578" t="str">
        <f t="shared" ref="R5578:R5583" si="3965">VLOOKUP(B5578,sales,3,FALSE)</f>
        <v>West</v>
      </c>
    </row>
    <row r="5579" spans="1:18">
      <c r="A5579" t="s">
        <v>5743</v>
      </c>
      <c r="B5579" t="s">
        <v>41</v>
      </c>
      <c r="C5579" t="s">
        <v>58</v>
      </c>
      <c r="D5579" t="s">
        <v>371</v>
      </c>
      <c r="E5579" t="s">
        <v>52</v>
      </c>
      <c r="F5579" s="1">
        <v>43031</v>
      </c>
      <c r="G5579" s="1">
        <v>43036</v>
      </c>
      <c r="H5579">
        <v>0</v>
      </c>
      <c r="I5579" t="str">
        <f>VLOOKUP(pipeline!D5579,account,2,FALSE)</f>
        <v>retail</v>
      </c>
      <c r="J5579">
        <f t="shared" si="3957"/>
        <v>2003</v>
      </c>
      <c r="K5579">
        <f t="shared" si="3958"/>
        <v>223.8</v>
      </c>
      <c r="L5579">
        <f t="shared" si="3959"/>
        <v>299</v>
      </c>
      <c r="M5579" t="str">
        <f t="shared" si="3960"/>
        <v>United States</v>
      </c>
      <c r="N5579">
        <f t="shared" si="3961"/>
        <v>0</v>
      </c>
      <c r="O5579" t="str">
        <f t="shared" si="3962"/>
        <v>GTX</v>
      </c>
      <c r="P5579">
        <f t="shared" si="3963"/>
        <v>1096</v>
      </c>
      <c r="Q5579" t="str">
        <f t="shared" si="3964"/>
        <v>Summer Sewald</v>
      </c>
      <c r="R5579" t="str">
        <f t="shared" si="3965"/>
        <v>West</v>
      </c>
    </row>
    <row r="5580" spans="1:18">
      <c r="A5580" t="s">
        <v>5744</v>
      </c>
      <c r="B5580" t="s">
        <v>41</v>
      </c>
      <c r="C5580" t="s">
        <v>58</v>
      </c>
      <c r="D5580" t="s">
        <v>174</v>
      </c>
      <c r="E5580" t="s">
        <v>50</v>
      </c>
      <c r="F5580" s="1">
        <v>43031</v>
      </c>
      <c r="G5580" s="1">
        <v>43039</v>
      </c>
      <c r="H5580">
        <v>1195</v>
      </c>
      <c r="I5580" t="str">
        <f>VLOOKUP(pipeline!D5580,account,2,FALSE)</f>
        <v>software</v>
      </c>
      <c r="J5580">
        <f t="shared" si="3957"/>
        <v>1982</v>
      </c>
      <c r="K5580">
        <f t="shared" si="3958"/>
        <v>11698.03</v>
      </c>
      <c r="L5580">
        <f t="shared" si="3959"/>
        <v>34288</v>
      </c>
      <c r="M5580" t="str">
        <f t="shared" si="3960"/>
        <v>United States</v>
      </c>
      <c r="N5580">
        <f t="shared" si="3961"/>
        <v>0</v>
      </c>
      <c r="O5580" t="str">
        <f t="shared" si="3962"/>
        <v>GTX</v>
      </c>
      <c r="P5580">
        <f t="shared" si="3963"/>
        <v>1096</v>
      </c>
      <c r="Q5580" t="str">
        <f t="shared" si="3964"/>
        <v>Summer Sewald</v>
      </c>
      <c r="R5580" t="str">
        <f t="shared" si="3965"/>
        <v>West</v>
      </c>
    </row>
    <row r="5581" spans="1:18">
      <c r="A5581" t="s">
        <v>5745</v>
      </c>
      <c r="B5581" t="s">
        <v>31</v>
      </c>
      <c r="C5581" t="s">
        <v>58</v>
      </c>
      <c r="D5581" t="s">
        <v>138</v>
      </c>
      <c r="E5581" t="s">
        <v>52</v>
      </c>
      <c r="F5581" s="1">
        <v>43032</v>
      </c>
      <c r="G5581" s="1">
        <v>43034</v>
      </c>
      <c r="H5581">
        <v>0</v>
      </c>
      <c r="I5581" t="str">
        <f>VLOOKUP(pipeline!D5581,account,2,FALSE)</f>
        <v>marketing</v>
      </c>
      <c r="J5581">
        <f t="shared" si="3957"/>
        <v>1984</v>
      </c>
      <c r="K5581">
        <f t="shared" si="3958"/>
        <v>3027.46</v>
      </c>
      <c r="L5581">
        <f t="shared" si="3959"/>
        <v>9516</v>
      </c>
      <c r="M5581" t="str">
        <f t="shared" si="3960"/>
        <v>Jordan</v>
      </c>
      <c r="N5581">
        <f t="shared" si="3961"/>
        <v>0</v>
      </c>
      <c r="O5581" t="str">
        <f t="shared" si="3962"/>
        <v>GTX</v>
      </c>
      <c r="P5581">
        <f t="shared" si="3963"/>
        <v>1096</v>
      </c>
      <c r="Q5581" t="str">
        <f t="shared" si="3964"/>
        <v>Rocco Neubert</v>
      </c>
      <c r="R5581" t="str">
        <f t="shared" si="3965"/>
        <v>East</v>
      </c>
    </row>
    <row r="5582" spans="1:18">
      <c r="A5582" t="s">
        <v>5746</v>
      </c>
      <c r="B5582" t="s">
        <v>32</v>
      </c>
      <c r="C5582" t="s">
        <v>59</v>
      </c>
      <c r="D5582" t="s">
        <v>164</v>
      </c>
      <c r="E5582" t="s">
        <v>52</v>
      </c>
      <c r="F5582" s="1">
        <v>43032</v>
      </c>
      <c r="G5582" s="1">
        <v>43033</v>
      </c>
      <c r="H5582">
        <v>0</v>
      </c>
      <c r="I5582" t="str">
        <f>VLOOKUP(pipeline!D5582,account,2,FALSE)</f>
        <v>medical</v>
      </c>
      <c r="J5582">
        <f t="shared" si="3957"/>
        <v>1994</v>
      </c>
      <c r="K5582">
        <f t="shared" si="3958"/>
        <v>2818.38</v>
      </c>
      <c r="L5582">
        <f t="shared" si="3959"/>
        <v>6290</v>
      </c>
      <c r="M5582" t="str">
        <f t="shared" si="3960"/>
        <v>United States</v>
      </c>
      <c r="N5582">
        <f t="shared" si="3961"/>
        <v>0</v>
      </c>
      <c r="O5582" t="str">
        <f t="shared" si="3962"/>
        <v>GTX</v>
      </c>
      <c r="P5582">
        <f t="shared" si="3963"/>
        <v>5482</v>
      </c>
      <c r="Q5582" t="str">
        <f t="shared" si="3964"/>
        <v>Rocco Neubert</v>
      </c>
      <c r="R5582" t="str">
        <f t="shared" si="3965"/>
        <v>East</v>
      </c>
    </row>
    <row r="5583" spans="1:18">
      <c r="A5583" t="s">
        <v>5747</v>
      </c>
      <c r="B5583" t="s">
        <v>32</v>
      </c>
      <c r="C5583" t="s">
        <v>57</v>
      </c>
      <c r="D5583" t="s">
        <v>191</v>
      </c>
      <c r="E5583" t="s">
        <v>50</v>
      </c>
      <c r="F5583" s="1">
        <v>43032</v>
      </c>
      <c r="G5583" s="1">
        <v>43041</v>
      </c>
      <c r="H5583">
        <v>3588</v>
      </c>
      <c r="I5583" t="str">
        <f>VLOOKUP(pipeline!D5583,account,2,FALSE)</f>
        <v>retail</v>
      </c>
      <c r="J5583">
        <f t="shared" si="3957"/>
        <v>2004</v>
      </c>
      <c r="K5583">
        <f t="shared" si="3958"/>
        <v>702.72</v>
      </c>
      <c r="L5583">
        <f t="shared" si="3959"/>
        <v>1831</v>
      </c>
      <c r="M5583" t="str">
        <f t="shared" si="3960"/>
        <v>United States</v>
      </c>
      <c r="N5583">
        <f t="shared" si="3961"/>
        <v>0</v>
      </c>
      <c r="O5583" t="str">
        <f t="shared" si="3962"/>
        <v>MG</v>
      </c>
      <c r="P5583">
        <f t="shared" si="3963"/>
        <v>3393</v>
      </c>
      <c r="Q5583" t="str">
        <f t="shared" si="3964"/>
        <v>Rocco Neubert</v>
      </c>
      <c r="R5583" t="str">
        <f t="shared" si="3965"/>
        <v>East</v>
      </c>
    </row>
    <row r="5584" spans="1:18">
      <c r="A5584" t="s">
        <v>5748</v>
      </c>
      <c r="B5584" t="s">
        <v>33</v>
      </c>
      <c r="C5584" t="s">
        <v>58</v>
      </c>
      <c r="D5584" t="s">
        <v>817</v>
      </c>
      <c r="E5584" t="s">
        <v>52</v>
      </c>
      <c r="F5584" s="1">
        <v>43032</v>
      </c>
      <c r="G5584" s="1">
        <v>43037</v>
      </c>
      <c r="H5584">
        <v>0</v>
      </c>
      <c r="I5584" t="str">
        <f>VLOOKUP(pipeline!D5584,account,2,FALSE)</f>
        <v>entertainment</v>
      </c>
      <c r="J5584">
        <f t="shared" ref="J5584:J5596" si="3966">VLOOKUP(D5584,account,3,FALSE)</f>
        <v>1989</v>
      </c>
      <c r="K5584">
        <f t="shared" ref="K5584:K5596" si="3967">VLOOKUP(D5584,account,4,FALSE)</f>
        <v>665.06</v>
      </c>
      <c r="L5584">
        <f t="shared" ref="L5584:L5596" si="3968">VLOOKUP(D5584,account,5,FALSE)</f>
        <v>1095</v>
      </c>
      <c r="M5584" t="str">
        <f t="shared" ref="M5584:M5596" si="3969">VLOOKUP(D5584,account,6,FALSE)</f>
        <v>United States</v>
      </c>
      <c r="N5584">
        <f t="shared" ref="N5584:N5596" si="3970">VLOOKUP(D5584,accounts,7,FALSE)</f>
        <v>0</v>
      </c>
      <c r="O5584" t="str">
        <f t="shared" ref="O5584:O5596" si="3971">VLOOKUP(C5584,products,2,FALSE)</f>
        <v>GTX</v>
      </c>
      <c r="P5584">
        <f>VLOOKUP(C5584,products,3,FALSE)</f>
        <v>1096</v>
      </c>
      <c r="Q5584" t="str">
        <f>VLOOKUP(B5584,sales,2,FALSE)</f>
        <v>Rocco Neubert</v>
      </c>
      <c r="R5584" t="str">
        <f>VLOOKUP(B5584,sales,3,FALSE)</f>
        <v>East</v>
      </c>
    </row>
    <row r="5585" spans="1:18">
      <c r="A5585" t="s">
        <v>5749</v>
      </c>
      <c r="B5585" t="s">
        <v>25</v>
      </c>
      <c r="C5585" t="s">
        <v>58</v>
      </c>
      <c r="D5585" t="s">
        <v>85</v>
      </c>
      <c r="E5585" t="s">
        <v>52</v>
      </c>
      <c r="F5585" s="1">
        <v>43032</v>
      </c>
      <c r="G5585" s="1">
        <v>43047</v>
      </c>
      <c r="H5585">
        <v>0</v>
      </c>
      <c r="I5585" t="str">
        <f>VLOOKUP(pipeline!D5585,account,2,FALSE)</f>
        <v>software</v>
      </c>
      <c r="J5585">
        <f t="shared" si="3966"/>
        <v>1998</v>
      </c>
      <c r="K5585">
        <f t="shared" si="3967"/>
        <v>2714.9</v>
      </c>
      <c r="L5585">
        <f t="shared" si="3968"/>
        <v>2641</v>
      </c>
      <c r="M5585" t="str">
        <f t="shared" si="3969"/>
        <v>United States</v>
      </c>
      <c r="N5585" t="str">
        <f t="shared" si="3970"/>
        <v>Acme Corporation</v>
      </c>
      <c r="O5585" t="str">
        <f t="shared" si="3971"/>
        <v>GTX</v>
      </c>
      <c r="P5585">
        <f>VLOOKUP(C5585,products,3,FALSE)</f>
        <v>1096</v>
      </c>
      <c r="Q5585" t="str">
        <f>VLOOKUP(B5585,sales,2,FALSE)</f>
        <v>Melvin Marxen</v>
      </c>
      <c r="R5585" t="str">
        <f>VLOOKUP(B5585,sales,3,FALSE)</f>
        <v>Central</v>
      </c>
    </row>
    <row r="5586" spans="1:18">
      <c r="A5586" t="s">
        <v>5750</v>
      </c>
      <c r="B5586" t="s">
        <v>37</v>
      </c>
      <c r="C5586" t="s">
        <v>57</v>
      </c>
      <c r="D5586" t="s">
        <v>103</v>
      </c>
      <c r="E5586" t="s">
        <v>50</v>
      </c>
      <c r="F5586" s="1">
        <v>43032</v>
      </c>
      <c r="G5586" s="1">
        <v>43100</v>
      </c>
      <c r="H5586">
        <v>3296</v>
      </c>
      <c r="I5586" t="str">
        <f>VLOOKUP(pipeline!D5586,account,2,FALSE)</f>
        <v>employment</v>
      </c>
      <c r="J5586">
        <f t="shared" si="3966"/>
        <v>1988</v>
      </c>
      <c r="K5586">
        <f t="shared" si="3967"/>
        <v>2059.9</v>
      </c>
      <c r="L5586">
        <f t="shared" si="3968"/>
        <v>3644</v>
      </c>
      <c r="M5586" t="str">
        <f t="shared" si="3969"/>
        <v>United States</v>
      </c>
      <c r="N5586">
        <f t="shared" si="3970"/>
        <v>0</v>
      </c>
      <c r="O5586" t="str">
        <f t="shared" si="3971"/>
        <v>MG</v>
      </c>
      <c r="P5586">
        <f t="shared" ref="P5586:P5596" si="3972">VLOOKUP(C5586,products,3,FALSE)</f>
        <v>3393</v>
      </c>
      <c r="Q5586" t="str">
        <f t="shared" ref="Q5586:Q5596" si="3973">VLOOKUP(B5586,sales,2,FALSE)</f>
        <v>Summer Sewald</v>
      </c>
      <c r="R5586" t="str">
        <f t="shared" ref="R5586:R5596" si="3974">VLOOKUP(B5586,sales,3,FALSE)</f>
        <v>West</v>
      </c>
    </row>
    <row r="5587" spans="1:18">
      <c r="A5587" t="s">
        <v>5751</v>
      </c>
      <c r="B5587" t="s">
        <v>27</v>
      </c>
      <c r="C5587" t="s">
        <v>58</v>
      </c>
      <c r="D5587" t="s">
        <v>216</v>
      </c>
      <c r="E5587" t="s">
        <v>52</v>
      </c>
      <c r="F5587" s="1">
        <v>43032</v>
      </c>
      <c r="G5587" s="1">
        <v>43033</v>
      </c>
      <c r="H5587">
        <v>0</v>
      </c>
      <c r="I5587" t="str">
        <f>VLOOKUP(pipeline!D5587,account,2,FALSE)</f>
        <v>entertainment</v>
      </c>
      <c r="J5587">
        <f t="shared" si="3966"/>
        <v>1998</v>
      </c>
      <c r="K5587">
        <f t="shared" si="3967"/>
        <v>217.87</v>
      </c>
      <c r="L5587">
        <f t="shared" si="3968"/>
        <v>551</v>
      </c>
      <c r="M5587" t="str">
        <f t="shared" si="3969"/>
        <v>United States</v>
      </c>
      <c r="N5587">
        <f t="shared" si="3970"/>
        <v>0</v>
      </c>
      <c r="O5587" t="str">
        <f t="shared" si="3971"/>
        <v>GTX</v>
      </c>
      <c r="P5587">
        <f t="shared" si="3972"/>
        <v>1096</v>
      </c>
      <c r="Q5587" t="str">
        <f t="shared" si="3973"/>
        <v>Melvin Marxen</v>
      </c>
      <c r="R5587" t="str">
        <f t="shared" si="3974"/>
        <v>Central</v>
      </c>
    </row>
    <row r="5588" spans="1:18">
      <c r="A5588" t="s">
        <v>5752</v>
      </c>
      <c r="B5588" t="s">
        <v>27</v>
      </c>
      <c r="C5588" t="s">
        <v>55</v>
      </c>
      <c r="D5588" t="s">
        <v>297</v>
      </c>
      <c r="E5588" t="s">
        <v>50</v>
      </c>
      <c r="F5588" s="1">
        <v>43032</v>
      </c>
      <c r="G5588" s="1">
        <v>43037</v>
      </c>
      <c r="H5588">
        <v>519</v>
      </c>
      <c r="I5588" t="str">
        <f>VLOOKUP(pipeline!D5588,account,2,FALSE)</f>
        <v>medical</v>
      </c>
      <c r="J5588">
        <f t="shared" si="3966"/>
        <v>1986</v>
      </c>
      <c r="K5588">
        <f t="shared" si="3967"/>
        <v>647.18</v>
      </c>
      <c r="L5588">
        <f t="shared" si="3968"/>
        <v>1185</v>
      </c>
      <c r="M5588" t="str">
        <f t="shared" si="3969"/>
        <v>Kenya</v>
      </c>
      <c r="N5588">
        <f t="shared" si="3970"/>
        <v>0</v>
      </c>
      <c r="O5588" t="str">
        <f t="shared" si="3971"/>
        <v>GTX</v>
      </c>
      <c r="P5588">
        <f t="shared" si="3972"/>
        <v>550</v>
      </c>
      <c r="Q5588" t="str">
        <f t="shared" si="3973"/>
        <v>Melvin Marxen</v>
      </c>
      <c r="R5588" t="str">
        <f t="shared" si="3974"/>
        <v>Central</v>
      </c>
    </row>
    <row r="5589" spans="1:18">
      <c r="A5589" t="s">
        <v>5753</v>
      </c>
      <c r="B5589" t="s">
        <v>27</v>
      </c>
      <c r="C5589" t="s">
        <v>58</v>
      </c>
      <c r="D5589" t="s">
        <v>297</v>
      </c>
      <c r="E5589" t="s">
        <v>50</v>
      </c>
      <c r="F5589" s="1">
        <v>43032</v>
      </c>
      <c r="G5589" s="1">
        <v>43033</v>
      </c>
      <c r="H5589">
        <v>1243</v>
      </c>
      <c r="I5589" t="str">
        <f>VLOOKUP(pipeline!D5589,account,2,FALSE)</f>
        <v>medical</v>
      </c>
      <c r="J5589">
        <f t="shared" si="3966"/>
        <v>1986</v>
      </c>
      <c r="K5589">
        <f t="shared" si="3967"/>
        <v>647.18</v>
      </c>
      <c r="L5589">
        <f t="shared" si="3968"/>
        <v>1185</v>
      </c>
      <c r="M5589" t="str">
        <f t="shared" si="3969"/>
        <v>Kenya</v>
      </c>
      <c r="N5589">
        <f t="shared" si="3970"/>
        <v>0</v>
      </c>
      <c r="O5589" t="str">
        <f t="shared" si="3971"/>
        <v>GTX</v>
      </c>
      <c r="P5589">
        <f t="shared" si="3972"/>
        <v>1096</v>
      </c>
      <c r="Q5589" t="str">
        <f t="shared" si="3973"/>
        <v>Melvin Marxen</v>
      </c>
      <c r="R5589" t="str">
        <f t="shared" si="3974"/>
        <v>Central</v>
      </c>
    </row>
    <row r="5590" spans="1:18">
      <c r="A5590" t="s">
        <v>5754</v>
      </c>
      <c r="B5590" t="s">
        <v>38</v>
      </c>
      <c r="C5590" t="s">
        <v>57</v>
      </c>
      <c r="D5590" t="s">
        <v>112</v>
      </c>
      <c r="E5590" t="s">
        <v>52</v>
      </c>
      <c r="F5590" s="1">
        <v>43032</v>
      </c>
      <c r="G5590" s="1">
        <v>43034</v>
      </c>
      <c r="H5590">
        <v>0</v>
      </c>
      <c r="I5590" t="str">
        <f>VLOOKUP(pipeline!D5590,account,2,FALSE)</f>
        <v>retail</v>
      </c>
      <c r="J5590">
        <f t="shared" si="3966"/>
        <v>1990</v>
      </c>
      <c r="K5590">
        <f t="shared" si="3967"/>
        <v>4968.91</v>
      </c>
      <c r="L5590">
        <f t="shared" si="3968"/>
        <v>7523</v>
      </c>
      <c r="M5590" t="str">
        <f t="shared" si="3969"/>
        <v>United States</v>
      </c>
      <c r="N5590">
        <f t="shared" si="3970"/>
        <v>0</v>
      </c>
      <c r="O5590" t="str">
        <f t="shared" si="3971"/>
        <v>MG</v>
      </c>
      <c r="P5590">
        <f t="shared" si="3972"/>
        <v>3393</v>
      </c>
      <c r="Q5590" t="str">
        <f t="shared" si="3973"/>
        <v>Summer Sewald</v>
      </c>
      <c r="R5590" t="str">
        <f t="shared" si="3974"/>
        <v>West</v>
      </c>
    </row>
    <row r="5591" spans="1:18">
      <c r="A5591" t="s">
        <v>5755</v>
      </c>
      <c r="B5591" t="s">
        <v>21</v>
      </c>
      <c r="C5591" t="s">
        <v>58</v>
      </c>
      <c r="D5591" t="s">
        <v>89</v>
      </c>
      <c r="E5591" t="s">
        <v>50</v>
      </c>
      <c r="F5591" s="1">
        <v>43032</v>
      </c>
      <c r="G5591" s="1">
        <v>43039</v>
      </c>
      <c r="H5591">
        <v>1133</v>
      </c>
      <c r="I5591" t="str">
        <f>VLOOKUP(pipeline!D5591,account,2,FALSE)</f>
        <v>medical</v>
      </c>
      <c r="J5591">
        <f t="shared" si="3966"/>
        <v>1992</v>
      </c>
      <c r="K5591">
        <f t="shared" si="3967"/>
        <v>3922.42</v>
      </c>
      <c r="L5591">
        <f t="shared" si="3968"/>
        <v>6837</v>
      </c>
      <c r="M5591" t="str">
        <f t="shared" si="3969"/>
        <v>United States</v>
      </c>
      <c r="N5591">
        <f t="shared" si="3970"/>
        <v>0</v>
      </c>
      <c r="O5591" t="str">
        <f t="shared" si="3971"/>
        <v>GTX</v>
      </c>
      <c r="P5591">
        <f t="shared" si="3972"/>
        <v>1096</v>
      </c>
      <c r="Q5591" t="str">
        <f t="shared" si="3973"/>
        <v>Dustin Brinkmann</v>
      </c>
      <c r="R5591" t="str">
        <f t="shared" si="3974"/>
        <v>Central</v>
      </c>
    </row>
    <row r="5592" spans="1:18">
      <c r="A5592" t="s">
        <v>5756</v>
      </c>
      <c r="B5592" t="s">
        <v>28</v>
      </c>
      <c r="C5592" t="s">
        <v>55</v>
      </c>
      <c r="D5592" t="s">
        <v>306</v>
      </c>
      <c r="E5592" t="s">
        <v>52</v>
      </c>
      <c r="F5592" s="1">
        <v>43032</v>
      </c>
      <c r="G5592" s="1">
        <v>43093</v>
      </c>
      <c r="H5592">
        <v>0</v>
      </c>
      <c r="I5592" t="str">
        <f>VLOOKUP(pipeline!D5592,account,2,FALSE)</f>
        <v>technolgy</v>
      </c>
      <c r="J5592">
        <f t="shared" si="3966"/>
        <v>1997</v>
      </c>
      <c r="K5592">
        <f t="shared" si="3967"/>
        <v>8170.38</v>
      </c>
      <c r="L5592">
        <f t="shared" si="3968"/>
        <v>16499</v>
      </c>
      <c r="M5592" t="str">
        <f t="shared" si="3969"/>
        <v>Korea</v>
      </c>
      <c r="N5592">
        <f t="shared" si="3970"/>
        <v>0</v>
      </c>
      <c r="O5592" t="str">
        <f t="shared" si="3971"/>
        <v>GTX</v>
      </c>
      <c r="P5592">
        <f t="shared" si="3972"/>
        <v>550</v>
      </c>
      <c r="Q5592" t="str">
        <f t="shared" si="3973"/>
        <v>Melvin Marxen</v>
      </c>
      <c r="R5592" t="str">
        <f t="shared" si="3974"/>
        <v>Central</v>
      </c>
    </row>
    <row r="5593" spans="1:18">
      <c r="A5593" t="s">
        <v>5757</v>
      </c>
      <c r="B5593" t="s">
        <v>28</v>
      </c>
      <c r="C5593" t="s">
        <v>57</v>
      </c>
      <c r="D5593" t="s">
        <v>147</v>
      </c>
      <c r="E5593" t="s">
        <v>52</v>
      </c>
      <c r="F5593" s="1">
        <v>43032</v>
      </c>
      <c r="G5593" s="1">
        <v>43098</v>
      </c>
      <c r="H5593">
        <v>0</v>
      </c>
      <c r="I5593" t="str">
        <f>VLOOKUP(pipeline!D5593,account,2,FALSE)</f>
        <v>retail</v>
      </c>
      <c r="J5593">
        <f t="shared" si="3966"/>
        <v>2007</v>
      </c>
      <c r="K5593">
        <f t="shared" si="3967"/>
        <v>894.33</v>
      </c>
      <c r="L5593">
        <f t="shared" si="3968"/>
        <v>1635</v>
      </c>
      <c r="M5593" t="str">
        <f t="shared" si="3969"/>
        <v>Italy</v>
      </c>
      <c r="N5593">
        <f t="shared" si="3970"/>
        <v>0</v>
      </c>
      <c r="O5593" t="str">
        <f t="shared" si="3971"/>
        <v>MG</v>
      </c>
      <c r="P5593">
        <f t="shared" si="3972"/>
        <v>3393</v>
      </c>
      <c r="Q5593" t="str">
        <f t="shared" si="3973"/>
        <v>Melvin Marxen</v>
      </c>
      <c r="R5593" t="str">
        <f t="shared" si="3974"/>
        <v>Central</v>
      </c>
    </row>
    <row r="5594" spans="1:18">
      <c r="A5594" t="s">
        <v>5758</v>
      </c>
      <c r="B5594" t="s">
        <v>40</v>
      </c>
      <c r="C5594" t="s">
        <v>59</v>
      </c>
      <c r="D5594" t="s">
        <v>303</v>
      </c>
      <c r="E5594" t="s">
        <v>50</v>
      </c>
      <c r="F5594" s="1">
        <v>43032</v>
      </c>
      <c r="G5594" s="1">
        <v>43049</v>
      </c>
      <c r="H5594">
        <v>4945</v>
      </c>
      <c r="I5594" t="str">
        <f>VLOOKUP(pipeline!D5594,account,2,FALSE)</f>
        <v>software</v>
      </c>
      <c r="J5594">
        <f t="shared" si="3966"/>
        <v>2013</v>
      </c>
      <c r="K5594">
        <f t="shared" si="3967"/>
        <v>98.79</v>
      </c>
      <c r="L5594">
        <f t="shared" si="3968"/>
        <v>96</v>
      </c>
      <c r="M5594" t="str">
        <f t="shared" si="3969"/>
        <v>United States</v>
      </c>
      <c r="N5594" t="str">
        <f t="shared" si="3970"/>
        <v>Bubba Gump</v>
      </c>
      <c r="O5594" t="str">
        <f t="shared" si="3971"/>
        <v>GTX</v>
      </c>
      <c r="P5594">
        <f t="shared" si="3972"/>
        <v>5482</v>
      </c>
      <c r="Q5594" t="str">
        <f t="shared" si="3973"/>
        <v>Summer Sewald</v>
      </c>
      <c r="R5594" t="str">
        <f t="shared" si="3974"/>
        <v>West</v>
      </c>
    </row>
    <row r="5595" spans="1:18">
      <c r="A5595" t="s">
        <v>5759</v>
      </c>
      <c r="B5595" t="s">
        <v>23</v>
      </c>
      <c r="C5595" t="s">
        <v>57</v>
      </c>
      <c r="D5595" t="s">
        <v>108</v>
      </c>
      <c r="E5595" t="s">
        <v>52</v>
      </c>
      <c r="F5595" s="1">
        <v>43032</v>
      </c>
      <c r="G5595" s="1">
        <v>43038</v>
      </c>
      <c r="H5595">
        <v>0</v>
      </c>
      <c r="I5595" t="str">
        <f>VLOOKUP(pipeline!D5595,account,2,FALSE)</f>
        <v>telecommunications</v>
      </c>
      <c r="J5595">
        <f t="shared" si="3966"/>
        <v>1988</v>
      </c>
      <c r="K5595">
        <f t="shared" si="3967"/>
        <v>5266.09</v>
      </c>
      <c r="L5595">
        <f t="shared" si="3968"/>
        <v>8595</v>
      </c>
      <c r="M5595" t="str">
        <f t="shared" si="3969"/>
        <v>United States</v>
      </c>
      <c r="N5595" t="str">
        <f t="shared" si="3970"/>
        <v>Sonron</v>
      </c>
      <c r="O5595" t="str">
        <f t="shared" si="3971"/>
        <v>MG</v>
      </c>
      <c r="P5595">
        <f t="shared" si="3972"/>
        <v>3393</v>
      </c>
      <c r="Q5595" t="str">
        <f t="shared" si="3973"/>
        <v>Dustin Brinkmann</v>
      </c>
      <c r="R5595" t="str">
        <f t="shared" si="3974"/>
        <v>Central</v>
      </c>
    </row>
    <row r="5596" spans="1:18">
      <c r="A5596" t="s">
        <v>5760</v>
      </c>
      <c r="B5596" t="s">
        <v>17</v>
      </c>
      <c r="C5596" t="s">
        <v>55</v>
      </c>
      <c r="D5596" t="s">
        <v>93</v>
      </c>
      <c r="E5596" t="s">
        <v>50</v>
      </c>
      <c r="F5596" s="1">
        <v>43032</v>
      </c>
      <c r="G5596" s="1">
        <v>43034</v>
      </c>
      <c r="H5596">
        <v>535</v>
      </c>
      <c r="I5596" t="str">
        <f>VLOOKUP(pipeline!D5596,account,2,FALSE)</f>
        <v>entertainment</v>
      </c>
      <c r="J5596">
        <f t="shared" si="3966"/>
        <v>1993</v>
      </c>
      <c r="K5596">
        <f t="shared" si="3967"/>
        <v>4269.9</v>
      </c>
      <c r="L5596">
        <f t="shared" si="3968"/>
        <v>6472</v>
      </c>
      <c r="M5596" t="str">
        <f t="shared" si="3969"/>
        <v>United States</v>
      </c>
      <c r="N5596" t="str">
        <f t="shared" si="3970"/>
        <v>Massive Dynamic</v>
      </c>
      <c r="O5596" t="str">
        <f t="shared" si="3971"/>
        <v>GTX</v>
      </c>
      <c r="P5596">
        <f t="shared" si="3972"/>
        <v>550</v>
      </c>
      <c r="Q5596" t="str">
        <f t="shared" si="3973"/>
        <v>Celia Rouche</v>
      </c>
      <c r="R5596" t="str">
        <f t="shared" si="3974"/>
        <v>West</v>
      </c>
    </row>
    <row r="5597" spans="1:18">
      <c r="A5597" t="s">
        <v>5761</v>
      </c>
      <c r="B5597" t="s">
        <v>41</v>
      </c>
      <c r="C5597" t="s">
        <v>57</v>
      </c>
      <c r="D5597" t="s">
        <v>119</v>
      </c>
      <c r="E5597" t="s">
        <v>52</v>
      </c>
      <c r="F5597" s="1">
        <v>43032</v>
      </c>
      <c r="G5597" s="1">
        <v>43046</v>
      </c>
      <c r="H5597">
        <v>0</v>
      </c>
      <c r="I5597" t="str">
        <f>VLOOKUP(pipeline!D5597,account,2,FALSE)</f>
        <v>entertainment</v>
      </c>
      <c r="J5597">
        <f t="shared" ref="J5597:J5602" si="3975">VLOOKUP(D5597,account,3,FALSE)</f>
        <v>1992</v>
      </c>
      <c r="K5597">
        <f t="shared" ref="K5597:K5602" si="3976">VLOOKUP(D5597,account,4,FALSE)</f>
        <v>324.19</v>
      </c>
      <c r="L5597">
        <f t="shared" ref="L5597:L5602" si="3977">VLOOKUP(D5597,account,5,FALSE)</f>
        <v>978</v>
      </c>
      <c r="M5597" t="str">
        <f t="shared" ref="M5597:M5602" si="3978">VLOOKUP(D5597,account,6,FALSE)</f>
        <v>United States</v>
      </c>
      <c r="N5597">
        <f t="shared" ref="N5597:N5602" si="3979">VLOOKUP(D5597,accounts,7,FALSE)</f>
        <v>0</v>
      </c>
      <c r="O5597" t="str">
        <f t="shared" ref="O5597:O5602" si="3980">VLOOKUP(C5597,products,2,FALSE)</f>
        <v>MG</v>
      </c>
      <c r="P5597">
        <f t="shared" ref="P5597:P5602" si="3981">VLOOKUP(C5597,products,3,FALSE)</f>
        <v>3393</v>
      </c>
      <c r="Q5597" t="str">
        <f t="shared" ref="Q5597:Q5602" si="3982">VLOOKUP(B5597,sales,2,FALSE)</f>
        <v>Summer Sewald</v>
      </c>
      <c r="R5597" t="str">
        <f t="shared" ref="R5597:R5602" si="3983">VLOOKUP(B5597,sales,3,FALSE)</f>
        <v>West</v>
      </c>
    </row>
    <row r="5598" spans="1:18">
      <c r="A5598" t="s">
        <v>5762</v>
      </c>
      <c r="B5598" t="s">
        <v>19</v>
      </c>
      <c r="C5598" t="s">
        <v>56</v>
      </c>
      <c r="D5598" t="s">
        <v>82</v>
      </c>
      <c r="E5598" t="s">
        <v>50</v>
      </c>
      <c r="F5598" s="1">
        <v>43033</v>
      </c>
      <c r="G5598" s="1">
        <v>43065</v>
      </c>
      <c r="H5598">
        <v>59</v>
      </c>
      <c r="I5598" t="str">
        <f>VLOOKUP(pipeline!D5598,account,2,FALSE)</f>
        <v>retail</v>
      </c>
      <c r="J5598">
        <f t="shared" si="3975"/>
        <v>2001</v>
      </c>
      <c r="K5598">
        <f t="shared" si="3976"/>
        <v>718.62</v>
      </c>
      <c r="L5598">
        <f t="shared" si="3977"/>
        <v>2448</v>
      </c>
      <c r="M5598" t="str">
        <f t="shared" si="3978"/>
        <v>United States</v>
      </c>
      <c r="N5598">
        <f t="shared" si="3979"/>
        <v>0</v>
      </c>
      <c r="O5598" t="str">
        <f t="shared" si="3980"/>
        <v>MG</v>
      </c>
      <c r="P5598">
        <f t="shared" si="3981"/>
        <v>55</v>
      </c>
      <c r="Q5598" t="str">
        <f t="shared" si="3982"/>
        <v>Dustin Brinkmann</v>
      </c>
      <c r="R5598" t="str">
        <f t="shared" si="3983"/>
        <v>Central</v>
      </c>
    </row>
    <row r="5599" spans="1:18">
      <c r="A5599" t="s">
        <v>5763</v>
      </c>
      <c r="B5599" t="s">
        <v>33</v>
      </c>
      <c r="C5599" t="s">
        <v>55</v>
      </c>
      <c r="D5599" t="s">
        <v>226</v>
      </c>
      <c r="E5599" t="s">
        <v>50</v>
      </c>
      <c r="F5599" s="1">
        <v>43033</v>
      </c>
      <c r="G5599" s="1">
        <v>43035</v>
      </c>
      <c r="H5599">
        <v>526</v>
      </c>
      <c r="I5599" t="str">
        <f>VLOOKUP(pipeline!D5599,account,2,FALSE)</f>
        <v>medical</v>
      </c>
      <c r="J5599">
        <f t="shared" si="3975"/>
        <v>2017</v>
      </c>
      <c r="K5599">
        <f t="shared" si="3976"/>
        <v>4.54</v>
      </c>
      <c r="L5599">
        <f t="shared" si="3977"/>
        <v>9</v>
      </c>
      <c r="M5599" t="str">
        <f t="shared" si="3978"/>
        <v>United States</v>
      </c>
      <c r="N5599">
        <f t="shared" si="3979"/>
        <v>0</v>
      </c>
      <c r="O5599" t="str">
        <f t="shared" si="3980"/>
        <v>GTX</v>
      </c>
      <c r="P5599">
        <f t="shared" si="3981"/>
        <v>550</v>
      </c>
      <c r="Q5599" t="str">
        <f t="shared" si="3982"/>
        <v>Rocco Neubert</v>
      </c>
      <c r="R5599" t="str">
        <f t="shared" si="3983"/>
        <v>East</v>
      </c>
    </row>
    <row r="5600" spans="1:18">
      <c r="A5600" t="s">
        <v>5764</v>
      </c>
      <c r="B5600" t="s">
        <v>34</v>
      </c>
      <c r="C5600" t="s">
        <v>55</v>
      </c>
      <c r="D5600" t="s">
        <v>132</v>
      </c>
      <c r="E5600" t="s">
        <v>50</v>
      </c>
      <c r="F5600" s="1">
        <v>43033</v>
      </c>
      <c r="G5600" s="1">
        <v>43044</v>
      </c>
      <c r="H5600">
        <v>586</v>
      </c>
      <c r="I5600" t="str">
        <f>VLOOKUP(pipeline!D5600,account,2,FALSE)</f>
        <v>technolgy</v>
      </c>
      <c r="J5600">
        <f t="shared" si="3975"/>
        <v>1996</v>
      </c>
      <c r="K5600">
        <f t="shared" si="3976"/>
        <v>1100.04</v>
      </c>
      <c r="L5600">
        <f t="shared" si="3977"/>
        <v>2822</v>
      </c>
      <c r="M5600" t="str">
        <f t="shared" si="3978"/>
        <v>United States</v>
      </c>
      <c r="N5600">
        <f t="shared" si="3979"/>
        <v>0</v>
      </c>
      <c r="O5600" t="str">
        <f t="shared" si="3980"/>
        <v>GTX</v>
      </c>
      <c r="P5600">
        <f t="shared" si="3981"/>
        <v>550</v>
      </c>
      <c r="Q5600" t="str">
        <f t="shared" si="3982"/>
        <v>Rocco Neubert</v>
      </c>
      <c r="R5600" t="str">
        <f t="shared" si="3983"/>
        <v>East</v>
      </c>
    </row>
    <row r="5601" spans="1:18">
      <c r="A5601" t="s">
        <v>5765</v>
      </c>
      <c r="B5601" t="s">
        <v>26</v>
      </c>
      <c r="C5601" t="s">
        <v>57</v>
      </c>
      <c r="D5601" t="s">
        <v>238</v>
      </c>
      <c r="E5601" t="s">
        <v>52</v>
      </c>
      <c r="F5601" s="1">
        <v>43033</v>
      </c>
      <c r="G5601" s="1">
        <v>43035</v>
      </c>
      <c r="H5601">
        <v>0</v>
      </c>
      <c r="I5601" t="str">
        <f>VLOOKUP(pipeline!D5601,account,2,FALSE)</f>
        <v>marketing</v>
      </c>
      <c r="J5601">
        <f t="shared" si="3975"/>
        <v>2012</v>
      </c>
      <c r="K5601">
        <f t="shared" si="3976"/>
        <v>45.39</v>
      </c>
      <c r="L5601">
        <f t="shared" si="3977"/>
        <v>100</v>
      </c>
      <c r="M5601" t="str">
        <f t="shared" si="3978"/>
        <v>United States</v>
      </c>
      <c r="N5601" t="str">
        <f t="shared" si="3979"/>
        <v>Inity</v>
      </c>
      <c r="O5601" t="str">
        <f t="shared" si="3980"/>
        <v>MG</v>
      </c>
      <c r="P5601">
        <f t="shared" si="3981"/>
        <v>3393</v>
      </c>
      <c r="Q5601" t="str">
        <f t="shared" si="3982"/>
        <v>Melvin Marxen</v>
      </c>
      <c r="R5601" t="str">
        <f t="shared" si="3983"/>
        <v>Central</v>
      </c>
    </row>
    <row r="5602" spans="1:18">
      <c r="A5602" t="s">
        <v>5766</v>
      </c>
      <c r="B5602" t="s">
        <v>15</v>
      </c>
      <c r="C5602" t="s">
        <v>55</v>
      </c>
      <c r="D5602" t="s">
        <v>226</v>
      </c>
      <c r="E5602" t="s">
        <v>50</v>
      </c>
      <c r="F5602" s="1">
        <v>43033</v>
      </c>
      <c r="G5602" s="1">
        <v>43034</v>
      </c>
      <c r="H5602">
        <v>566</v>
      </c>
      <c r="I5602" t="str">
        <f>VLOOKUP(pipeline!D5602,account,2,FALSE)</f>
        <v>medical</v>
      </c>
      <c r="J5602">
        <f t="shared" si="3975"/>
        <v>2017</v>
      </c>
      <c r="K5602">
        <f t="shared" si="3976"/>
        <v>4.54</v>
      </c>
      <c r="L5602">
        <f t="shared" si="3977"/>
        <v>9</v>
      </c>
      <c r="M5602" t="str">
        <f t="shared" si="3978"/>
        <v>United States</v>
      </c>
      <c r="N5602">
        <f t="shared" si="3979"/>
        <v>0</v>
      </c>
      <c r="O5602" t="str">
        <f t="shared" si="3980"/>
        <v>GTX</v>
      </c>
      <c r="P5602">
        <f t="shared" si="3981"/>
        <v>550</v>
      </c>
      <c r="Q5602" t="str">
        <f t="shared" si="3982"/>
        <v>Celia Rouche</v>
      </c>
      <c r="R5602" t="str">
        <f t="shared" si="3983"/>
        <v>West</v>
      </c>
    </row>
    <row r="5603" spans="1:18">
      <c r="A5603" t="s">
        <v>5767</v>
      </c>
      <c r="B5603" t="s">
        <v>22</v>
      </c>
      <c r="C5603" t="s">
        <v>55</v>
      </c>
      <c r="D5603" t="s">
        <v>306</v>
      </c>
      <c r="E5603" t="s">
        <v>50</v>
      </c>
      <c r="F5603" s="1">
        <v>43033</v>
      </c>
      <c r="G5603" s="1">
        <v>43099</v>
      </c>
      <c r="H5603">
        <v>537</v>
      </c>
      <c r="I5603" t="str">
        <f>VLOOKUP(pipeline!D5603,account,2,FALSE)</f>
        <v>technolgy</v>
      </c>
      <c r="J5603">
        <f t="shared" ref="J5603:J5614" si="3984">VLOOKUP(D5603,account,3,FALSE)</f>
        <v>1997</v>
      </c>
      <c r="K5603">
        <f t="shared" ref="K5603:K5614" si="3985">VLOOKUP(D5603,account,4,FALSE)</f>
        <v>8170.38</v>
      </c>
      <c r="L5603">
        <f t="shared" ref="L5603:L5614" si="3986">VLOOKUP(D5603,account,5,FALSE)</f>
        <v>16499</v>
      </c>
      <c r="M5603" t="str">
        <f t="shared" ref="M5603:M5614" si="3987">VLOOKUP(D5603,account,6,FALSE)</f>
        <v>Korea</v>
      </c>
      <c r="N5603">
        <f t="shared" ref="N5603:N5614" si="3988">VLOOKUP(D5603,accounts,7,FALSE)</f>
        <v>0</v>
      </c>
      <c r="O5603" t="str">
        <f t="shared" ref="O5603:O5614" si="3989">VLOOKUP(C5603,products,2,FALSE)</f>
        <v>GTX</v>
      </c>
      <c r="P5603">
        <f t="shared" ref="P5603:P5609" si="3990">VLOOKUP(C5603,products,3,FALSE)</f>
        <v>550</v>
      </c>
      <c r="Q5603" t="str">
        <f t="shared" ref="Q5603:Q5609" si="3991">VLOOKUP(B5603,sales,2,FALSE)</f>
        <v>Dustin Brinkmann</v>
      </c>
      <c r="R5603" t="str">
        <f t="shared" ref="R5603:R5609" si="3992">VLOOKUP(B5603,sales,3,FALSE)</f>
        <v>Central</v>
      </c>
    </row>
    <row r="5604" spans="1:18">
      <c r="A5604" t="s">
        <v>5768</v>
      </c>
      <c r="B5604" t="s">
        <v>10</v>
      </c>
      <c r="C5604" t="s">
        <v>56</v>
      </c>
      <c r="D5604" t="s">
        <v>136</v>
      </c>
      <c r="E5604" t="s">
        <v>50</v>
      </c>
      <c r="F5604" s="1">
        <v>43033</v>
      </c>
      <c r="G5604" s="1">
        <v>43090</v>
      </c>
      <c r="H5604">
        <v>47</v>
      </c>
      <c r="I5604" t="str">
        <f>VLOOKUP(pipeline!D5604,account,2,FALSE)</f>
        <v>medical</v>
      </c>
      <c r="J5604">
        <f t="shared" si="3984"/>
        <v>1996</v>
      </c>
      <c r="K5604">
        <f t="shared" si="3985"/>
        <v>439.21</v>
      </c>
      <c r="L5604">
        <f t="shared" si="3986"/>
        <v>792</v>
      </c>
      <c r="M5604" t="str">
        <f t="shared" si="3987"/>
        <v>United States</v>
      </c>
      <c r="N5604">
        <f t="shared" si="3988"/>
        <v>0</v>
      </c>
      <c r="O5604" t="str">
        <f t="shared" si="3989"/>
        <v>MG</v>
      </c>
      <c r="P5604">
        <f t="shared" si="3990"/>
        <v>55</v>
      </c>
      <c r="Q5604" t="str">
        <f t="shared" si="3991"/>
        <v>Cara Losch</v>
      </c>
      <c r="R5604" t="str">
        <f t="shared" si="3992"/>
        <v>East</v>
      </c>
    </row>
    <row r="5605" spans="1:18">
      <c r="A5605" t="s">
        <v>5769</v>
      </c>
      <c r="B5605" t="s">
        <v>41</v>
      </c>
      <c r="C5605" t="s">
        <v>55</v>
      </c>
      <c r="D5605" t="s">
        <v>226</v>
      </c>
      <c r="E5605" t="s">
        <v>50</v>
      </c>
      <c r="F5605" s="1">
        <v>43033</v>
      </c>
      <c r="G5605" s="1">
        <v>43042</v>
      </c>
      <c r="H5605">
        <v>447</v>
      </c>
      <c r="I5605" t="str">
        <f>VLOOKUP(pipeline!D5605,account,2,FALSE)</f>
        <v>medical</v>
      </c>
      <c r="J5605">
        <f t="shared" si="3984"/>
        <v>2017</v>
      </c>
      <c r="K5605">
        <f t="shared" si="3985"/>
        <v>4.54</v>
      </c>
      <c r="L5605">
        <f t="shared" si="3986"/>
        <v>9</v>
      </c>
      <c r="M5605" t="str">
        <f t="shared" si="3987"/>
        <v>United States</v>
      </c>
      <c r="N5605">
        <f t="shared" si="3988"/>
        <v>0</v>
      </c>
      <c r="O5605" t="str">
        <f t="shared" si="3989"/>
        <v>GTX</v>
      </c>
      <c r="P5605">
        <f t="shared" si="3990"/>
        <v>550</v>
      </c>
      <c r="Q5605" t="str">
        <f t="shared" si="3991"/>
        <v>Summer Sewald</v>
      </c>
      <c r="R5605" t="str">
        <f t="shared" si="3992"/>
        <v>West</v>
      </c>
    </row>
    <row r="5606" spans="1:18">
      <c r="A5606" t="s">
        <v>5770</v>
      </c>
      <c r="B5606" t="s">
        <v>19</v>
      </c>
      <c r="C5606" t="s">
        <v>58</v>
      </c>
      <c r="D5606" t="s">
        <v>216</v>
      </c>
      <c r="E5606" t="s">
        <v>50</v>
      </c>
      <c r="F5606" s="1">
        <v>43034</v>
      </c>
      <c r="G5606" s="1">
        <v>43035</v>
      </c>
      <c r="H5606">
        <v>1103</v>
      </c>
      <c r="I5606" t="str">
        <f>VLOOKUP(pipeline!D5606,account,2,FALSE)</f>
        <v>entertainment</v>
      </c>
      <c r="J5606">
        <f t="shared" si="3984"/>
        <v>1998</v>
      </c>
      <c r="K5606">
        <f t="shared" si="3985"/>
        <v>217.87</v>
      </c>
      <c r="L5606">
        <f t="shared" si="3986"/>
        <v>551</v>
      </c>
      <c r="M5606" t="str">
        <f t="shared" si="3987"/>
        <v>United States</v>
      </c>
      <c r="N5606">
        <f t="shared" si="3988"/>
        <v>0</v>
      </c>
      <c r="O5606" t="str">
        <f t="shared" si="3989"/>
        <v>GTX</v>
      </c>
      <c r="P5606">
        <f t="shared" si="3990"/>
        <v>1096</v>
      </c>
      <c r="Q5606" t="str">
        <f t="shared" si="3991"/>
        <v>Dustin Brinkmann</v>
      </c>
      <c r="R5606" t="str">
        <f t="shared" si="3992"/>
        <v>Central</v>
      </c>
    </row>
    <row r="5607" spans="1:18">
      <c r="A5607" t="s">
        <v>5771</v>
      </c>
      <c r="B5607" t="s">
        <v>19</v>
      </c>
      <c r="C5607" t="s">
        <v>56</v>
      </c>
      <c r="D5607" t="s">
        <v>158</v>
      </c>
      <c r="E5607" t="s">
        <v>50</v>
      </c>
      <c r="F5607" s="1">
        <v>43034</v>
      </c>
      <c r="G5607" s="1">
        <v>43097</v>
      </c>
      <c r="H5607">
        <v>57</v>
      </c>
      <c r="I5607" t="str">
        <f>VLOOKUP(pipeline!D5607,account,2,FALSE)</f>
        <v>finance</v>
      </c>
      <c r="J5607">
        <f t="shared" si="3984"/>
        <v>2006</v>
      </c>
      <c r="K5607">
        <f t="shared" si="3985"/>
        <v>1102.43</v>
      </c>
      <c r="L5607">
        <f t="shared" si="3986"/>
        <v>1759</v>
      </c>
      <c r="M5607" t="str">
        <f t="shared" si="3987"/>
        <v>United States</v>
      </c>
      <c r="N5607">
        <f t="shared" si="3988"/>
        <v>0</v>
      </c>
      <c r="O5607" t="str">
        <f t="shared" si="3989"/>
        <v>MG</v>
      </c>
      <c r="P5607">
        <f t="shared" si="3990"/>
        <v>55</v>
      </c>
      <c r="Q5607" t="str">
        <f t="shared" si="3991"/>
        <v>Dustin Brinkmann</v>
      </c>
      <c r="R5607" t="str">
        <f t="shared" si="3992"/>
        <v>Central</v>
      </c>
    </row>
    <row r="5608" spans="1:18">
      <c r="A5608" t="s">
        <v>5772</v>
      </c>
      <c r="B5608" t="s">
        <v>32</v>
      </c>
      <c r="C5608" t="s">
        <v>55</v>
      </c>
      <c r="D5608" t="s">
        <v>214</v>
      </c>
      <c r="E5608" t="s">
        <v>52</v>
      </c>
      <c r="F5608" s="1">
        <v>43034</v>
      </c>
      <c r="G5608" s="1">
        <v>43045</v>
      </c>
      <c r="H5608">
        <v>0</v>
      </c>
      <c r="I5608" t="str">
        <f>VLOOKUP(pipeline!D5608,account,2,FALSE)</f>
        <v>medical</v>
      </c>
      <c r="J5608">
        <f t="shared" si="3984"/>
        <v>1999</v>
      </c>
      <c r="K5608">
        <f t="shared" si="3985"/>
        <v>251.41</v>
      </c>
      <c r="L5608">
        <f t="shared" si="3986"/>
        <v>495</v>
      </c>
      <c r="M5608" t="str">
        <f t="shared" si="3987"/>
        <v>United States</v>
      </c>
      <c r="N5608">
        <f t="shared" si="3988"/>
        <v>0</v>
      </c>
      <c r="O5608" t="str">
        <f t="shared" si="3989"/>
        <v>GTX</v>
      </c>
      <c r="P5608">
        <f t="shared" si="3990"/>
        <v>550</v>
      </c>
      <c r="Q5608" t="str">
        <f t="shared" si="3991"/>
        <v>Rocco Neubert</v>
      </c>
      <c r="R5608" t="str">
        <f t="shared" si="3992"/>
        <v>East</v>
      </c>
    </row>
    <row r="5609" spans="1:18">
      <c r="A5609" t="s">
        <v>5773</v>
      </c>
      <c r="B5609" t="s">
        <v>20</v>
      </c>
      <c r="C5609" t="s">
        <v>59</v>
      </c>
      <c r="D5609" t="s">
        <v>306</v>
      </c>
      <c r="E5609" t="s">
        <v>52</v>
      </c>
      <c r="F5609" s="1">
        <v>43034</v>
      </c>
      <c r="G5609" s="1">
        <v>43063</v>
      </c>
      <c r="H5609">
        <v>0</v>
      </c>
      <c r="I5609" t="str">
        <f>VLOOKUP(pipeline!D5609,account,2,FALSE)</f>
        <v>technolgy</v>
      </c>
      <c r="J5609">
        <f t="shared" si="3984"/>
        <v>1997</v>
      </c>
      <c r="K5609">
        <f t="shared" si="3985"/>
        <v>8170.38</v>
      </c>
      <c r="L5609">
        <f t="shared" si="3986"/>
        <v>16499</v>
      </c>
      <c r="M5609" t="str">
        <f t="shared" si="3987"/>
        <v>Korea</v>
      </c>
      <c r="N5609">
        <f t="shared" si="3988"/>
        <v>0</v>
      </c>
      <c r="O5609" t="str">
        <f t="shared" si="3989"/>
        <v>GTX</v>
      </c>
      <c r="P5609">
        <f t="shared" si="3990"/>
        <v>5482</v>
      </c>
      <c r="Q5609" t="str">
        <f t="shared" si="3991"/>
        <v>Dustin Brinkmann</v>
      </c>
      <c r="R5609" t="str">
        <f t="shared" si="3992"/>
        <v>Central</v>
      </c>
    </row>
    <row r="5610" spans="1:18">
      <c r="A5610" t="s">
        <v>5774</v>
      </c>
      <c r="B5610" t="s">
        <v>13</v>
      </c>
      <c r="C5610" t="s">
        <v>55</v>
      </c>
      <c r="D5610" t="s">
        <v>112</v>
      </c>
      <c r="E5610" t="s">
        <v>50</v>
      </c>
      <c r="F5610" s="1">
        <v>43034</v>
      </c>
      <c r="G5610" s="1">
        <v>43036</v>
      </c>
      <c r="H5610">
        <v>504</v>
      </c>
      <c r="I5610" t="str">
        <f>VLOOKUP(pipeline!D5610,account,2,FALSE)</f>
        <v>retail</v>
      </c>
      <c r="J5610">
        <f t="shared" si="3984"/>
        <v>1990</v>
      </c>
      <c r="K5610">
        <f t="shared" si="3985"/>
        <v>4968.91</v>
      </c>
      <c r="L5610">
        <f t="shared" si="3986"/>
        <v>7523</v>
      </c>
      <c r="M5610" t="str">
        <f t="shared" si="3987"/>
        <v>United States</v>
      </c>
      <c r="N5610">
        <f t="shared" si="3988"/>
        <v>0</v>
      </c>
      <c r="O5610" t="str">
        <f t="shared" si="3989"/>
        <v>GTX</v>
      </c>
      <c r="P5610">
        <f t="shared" ref="P5610:P5620" si="3993">VLOOKUP(C5610,products,3,FALSE)</f>
        <v>550</v>
      </c>
      <c r="Q5610" t="str">
        <f t="shared" ref="Q5610:Q5620" si="3994">VLOOKUP(B5610,sales,2,FALSE)</f>
        <v>Celia Rouche</v>
      </c>
      <c r="R5610" t="str">
        <f t="shared" ref="R5610:R5620" si="3995">VLOOKUP(B5610,sales,3,FALSE)</f>
        <v>West</v>
      </c>
    </row>
    <row r="5611" spans="1:18">
      <c r="A5611" t="s">
        <v>5775</v>
      </c>
      <c r="B5611" t="s">
        <v>28</v>
      </c>
      <c r="C5611" t="s">
        <v>57</v>
      </c>
      <c r="D5611" t="s">
        <v>297</v>
      </c>
      <c r="E5611" t="s">
        <v>50</v>
      </c>
      <c r="F5611" s="1">
        <v>43034</v>
      </c>
      <c r="G5611" s="1">
        <v>43035</v>
      </c>
      <c r="H5611">
        <v>3353</v>
      </c>
      <c r="I5611" t="str">
        <f>VLOOKUP(pipeline!D5611,account,2,FALSE)</f>
        <v>medical</v>
      </c>
      <c r="J5611">
        <f t="shared" si="3984"/>
        <v>1986</v>
      </c>
      <c r="K5611">
        <f t="shared" si="3985"/>
        <v>647.18</v>
      </c>
      <c r="L5611">
        <f t="shared" si="3986"/>
        <v>1185</v>
      </c>
      <c r="M5611" t="str">
        <f t="shared" si="3987"/>
        <v>Kenya</v>
      </c>
      <c r="N5611">
        <f t="shared" si="3988"/>
        <v>0</v>
      </c>
      <c r="O5611" t="str">
        <f t="shared" si="3989"/>
        <v>MG</v>
      </c>
      <c r="P5611">
        <f t="shared" si="3993"/>
        <v>3393</v>
      </c>
      <c r="Q5611" t="str">
        <f t="shared" si="3994"/>
        <v>Melvin Marxen</v>
      </c>
      <c r="R5611" t="str">
        <f t="shared" si="3995"/>
        <v>Central</v>
      </c>
    </row>
    <row r="5612" spans="1:18">
      <c r="A5612" t="s">
        <v>5776</v>
      </c>
      <c r="B5612" t="s">
        <v>40</v>
      </c>
      <c r="C5612" t="s">
        <v>59</v>
      </c>
      <c r="D5612" t="s">
        <v>174</v>
      </c>
      <c r="E5612" t="s">
        <v>52</v>
      </c>
      <c r="F5612" s="1">
        <v>43034</v>
      </c>
      <c r="G5612" s="1">
        <v>43039</v>
      </c>
      <c r="H5612">
        <v>0</v>
      </c>
      <c r="I5612" t="str">
        <f>VLOOKUP(pipeline!D5612,account,2,FALSE)</f>
        <v>software</v>
      </c>
      <c r="J5612">
        <f t="shared" si="3984"/>
        <v>1982</v>
      </c>
      <c r="K5612">
        <f t="shared" si="3985"/>
        <v>11698.03</v>
      </c>
      <c r="L5612">
        <f t="shared" si="3986"/>
        <v>34288</v>
      </c>
      <c r="M5612" t="str">
        <f t="shared" si="3987"/>
        <v>United States</v>
      </c>
      <c r="N5612">
        <f t="shared" si="3988"/>
        <v>0</v>
      </c>
      <c r="O5612" t="str">
        <f t="shared" si="3989"/>
        <v>GTX</v>
      </c>
      <c r="P5612">
        <f t="shared" si="3993"/>
        <v>5482</v>
      </c>
      <c r="Q5612" t="str">
        <f t="shared" si="3994"/>
        <v>Summer Sewald</v>
      </c>
      <c r="R5612" t="str">
        <f t="shared" si="3995"/>
        <v>West</v>
      </c>
    </row>
    <row r="5613" spans="1:18">
      <c r="A5613" t="s">
        <v>5777</v>
      </c>
      <c r="B5613" t="s">
        <v>40</v>
      </c>
      <c r="C5613" t="s">
        <v>56</v>
      </c>
      <c r="D5613" t="s">
        <v>112</v>
      </c>
      <c r="E5613" t="s">
        <v>50</v>
      </c>
      <c r="F5613" s="1">
        <v>43034</v>
      </c>
      <c r="G5613" s="1">
        <v>43042</v>
      </c>
      <c r="H5613">
        <v>50</v>
      </c>
      <c r="I5613" t="str">
        <f>VLOOKUP(pipeline!D5613,account,2,FALSE)</f>
        <v>retail</v>
      </c>
      <c r="J5613">
        <f t="shared" si="3984"/>
        <v>1990</v>
      </c>
      <c r="K5613">
        <f t="shared" si="3985"/>
        <v>4968.91</v>
      </c>
      <c r="L5613">
        <f t="shared" si="3986"/>
        <v>7523</v>
      </c>
      <c r="M5613" t="str">
        <f t="shared" si="3987"/>
        <v>United States</v>
      </c>
      <c r="N5613">
        <f t="shared" si="3988"/>
        <v>0</v>
      </c>
      <c r="O5613" t="str">
        <f t="shared" si="3989"/>
        <v>MG</v>
      </c>
      <c r="P5613">
        <f t="shared" si="3993"/>
        <v>55</v>
      </c>
      <c r="Q5613" t="str">
        <f t="shared" si="3994"/>
        <v>Summer Sewald</v>
      </c>
      <c r="R5613" t="str">
        <f t="shared" si="3995"/>
        <v>West</v>
      </c>
    </row>
    <row r="5614" spans="1:18">
      <c r="A5614" t="s">
        <v>5778</v>
      </c>
      <c r="B5614" t="s">
        <v>29</v>
      </c>
      <c r="C5614" t="s">
        <v>55</v>
      </c>
      <c r="D5614" t="s">
        <v>149</v>
      </c>
      <c r="E5614" t="s">
        <v>52</v>
      </c>
      <c r="F5614" s="1">
        <v>43034</v>
      </c>
      <c r="G5614" s="1">
        <v>43038</v>
      </c>
      <c r="H5614">
        <v>0</v>
      </c>
      <c r="I5614" t="str">
        <f>VLOOKUP(pipeline!D5614,account,2,FALSE)</f>
        <v>technolgy</v>
      </c>
      <c r="J5614">
        <f t="shared" si="3984"/>
        <v>2005</v>
      </c>
      <c r="K5614">
        <f t="shared" si="3985"/>
        <v>1520.66</v>
      </c>
      <c r="L5614">
        <f t="shared" si="3986"/>
        <v>1806</v>
      </c>
      <c r="M5614" t="str">
        <f t="shared" si="3987"/>
        <v>United States</v>
      </c>
      <c r="N5614">
        <f t="shared" si="3988"/>
        <v>0</v>
      </c>
      <c r="O5614" t="str">
        <f t="shared" si="3989"/>
        <v>GTX</v>
      </c>
      <c r="P5614">
        <f t="shared" si="3993"/>
        <v>550</v>
      </c>
      <c r="Q5614" t="str">
        <f t="shared" si="3994"/>
        <v>Melvin Marxen</v>
      </c>
      <c r="R5614" t="str">
        <f t="shared" si="3995"/>
        <v>Central</v>
      </c>
    </row>
    <row r="5615" spans="1:18">
      <c r="A5615" t="s">
        <v>5779</v>
      </c>
      <c r="B5615" t="s">
        <v>17</v>
      </c>
      <c r="C5615" t="s">
        <v>55</v>
      </c>
      <c r="D5615" t="s">
        <v>316</v>
      </c>
      <c r="E5615" t="s">
        <v>52</v>
      </c>
      <c r="F5615" s="1">
        <v>43034</v>
      </c>
      <c r="G5615" s="1">
        <v>43036</v>
      </c>
      <c r="H5615">
        <v>0</v>
      </c>
      <c r="I5615" t="str">
        <f>VLOOKUP(pipeline!D5615,account,2,FALSE)</f>
        <v>retail</v>
      </c>
      <c r="J5615">
        <f t="shared" ref="J5615:J5642" si="3996">VLOOKUP(D5615,account,3,FALSE)</f>
        <v>2009</v>
      </c>
      <c r="K5615">
        <f t="shared" ref="K5615:K5642" si="3997">VLOOKUP(D5615,account,4,FALSE)</f>
        <v>497.11</v>
      </c>
      <c r="L5615">
        <f t="shared" ref="L5615:L5642" si="3998">VLOOKUP(D5615,account,5,FALSE)</f>
        <v>1588</v>
      </c>
      <c r="M5615" t="str">
        <f t="shared" ref="M5615:M5642" si="3999">VLOOKUP(D5615,account,6,FALSE)</f>
        <v>United States</v>
      </c>
      <c r="N5615">
        <f t="shared" ref="N5615:N5642" si="4000">VLOOKUP(D5615,accounts,7,FALSE)</f>
        <v>0</v>
      </c>
      <c r="O5615" t="str">
        <f t="shared" ref="O5615:O5642" si="4001">VLOOKUP(C5615,products,2,FALSE)</f>
        <v>GTX</v>
      </c>
      <c r="P5615">
        <f t="shared" si="3993"/>
        <v>550</v>
      </c>
      <c r="Q5615" t="str">
        <f t="shared" si="3994"/>
        <v>Celia Rouche</v>
      </c>
      <c r="R5615" t="str">
        <f t="shared" si="3995"/>
        <v>West</v>
      </c>
    </row>
    <row r="5616" spans="1:18">
      <c r="A5616" t="s">
        <v>5780</v>
      </c>
      <c r="B5616" t="s">
        <v>17</v>
      </c>
      <c r="C5616" t="s">
        <v>55</v>
      </c>
      <c r="D5616" t="s">
        <v>371</v>
      </c>
      <c r="E5616" t="s">
        <v>52</v>
      </c>
      <c r="F5616" s="1">
        <v>43034</v>
      </c>
      <c r="G5616" s="1">
        <v>43035</v>
      </c>
      <c r="H5616">
        <v>0</v>
      </c>
      <c r="I5616" t="str">
        <f>VLOOKUP(pipeline!D5616,account,2,FALSE)</f>
        <v>retail</v>
      </c>
      <c r="J5616">
        <f t="shared" si="3996"/>
        <v>2003</v>
      </c>
      <c r="K5616">
        <f t="shared" si="3997"/>
        <v>223.8</v>
      </c>
      <c r="L5616">
        <f t="shared" si="3998"/>
        <v>299</v>
      </c>
      <c r="M5616" t="str">
        <f t="shared" si="3999"/>
        <v>United States</v>
      </c>
      <c r="N5616">
        <f t="shared" si="4000"/>
        <v>0</v>
      </c>
      <c r="O5616" t="str">
        <f t="shared" si="4001"/>
        <v>GTX</v>
      </c>
      <c r="P5616">
        <f t="shared" si="3993"/>
        <v>550</v>
      </c>
      <c r="Q5616" t="str">
        <f t="shared" si="3994"/>
        <v>Celia Rouche</v>
      </c>
      <c r="R5616" t="str">
        <f t="shared" si="3995"/>
        <v>West</v>
      </c>
    </row>
    <row r="5617" spans="1:18">
      <c r="A5617" t="s">
        <v>5781</v>
      </c>
      <c r="B5617" t="s">
        <v>17</v>
      </c>
      <c r="C5617" t="s">
        <v>57</v>
      </c>
      <c r="D5617" t="s">
        <v>99</v>
      </c>
      <c r="E5617" t="s">
        <v>52</v>
      </c>
      <c r="F5617" s="1">
        <v>43034</v>
      </c>
      <c r="G5617" s="1">
        <v>43043</v>
      </c>
      <c r="H5617">
        <v>0</v>
      </c>
      <c r="I5617" t="str">
        <f>VLOOKUP(pipeline!D5617,account,2,FALSE)</f>
        <v>marketing</v>
      </c>
      <c r="J5617">
        <f t="shared" si="3996"/>
        <v>2008</v>
      </c>
      <c r="K5617">
        <f t="shared" si="3997"/>
        <v>894.37</v>
      </c>
      <c r="L5617">
        <f t="shared" si="3998"/>
        <v>1593</v>
      </c>
      <c r="M5617" t="str">
        <f t="shared" si="3999"/>
        <v>Poland</v>
      </c>
      <c r="N5617">
        <f t="shared" si="4000"/>
        <v>0</v>
      </c>
      <c r="O5617" t="str">
        <f t="shared" si="4001"/>
        <v>MG</v>
      </c>
      <c r="P5617">
        <f t="shared" si="3993"/>
        <v>3393</v>
      </c>
      <c r="Q5617" t="str">
        <f t="shared" si="3994"/>
        <v>Celia Rouche</v>
      </c>
      <c r="R5617" t="str">
        <f t="shared" si="3995"/>
        <v>West</v>
      </c>
    </row>
    <row r="5618" spans="1:18">
      <c r="A5618" t="s">
        <v>5782</v>
      </c>
      <c r="B5618" t="s">
        <v>10</v>
      </c>
      <c r="C5618" t="s">
        <v>55</v>
      </c>
      <c r="D5618" t="s">
        <v>121</v>
      </c>
      <c r="E5618" t="s">
        <v>52</v>
      </c>
      <c r="F5618" s="1">
        <v>43034</v>
      </c>
      <c r="G5618" s="1">
        <v>43039</v>
      </c>
      <c r="H5618">
        <v>0</v>
      </c>
      <c r="I5618" t="str">
        <f>VLOOKUP(pipeline!D5618,account,2,FALSE)</f>
        <v>retail</v>
      </c>
      <c r="J5618">
        <f t="shared" si="3996"/>
        <v>1995</v>
      </c>
      <c r="K5618">
        <f t="shared" si="3997"/>
        <v>5158.71</v>
      </c>
      <c r="L5618">
        <f t="shared" si="3998"/>
        <v>17479</v>
      </c>
      <c r="M5618" t="str">
        <f t="shared" si="3999"/>
        <v>Japan</v>
      </c>
      <c r="N5618">
        <f t="shared" si="4000"/>
        <v>0</v>
      </c>
      <c r="O5618" t="str">
        <f t="shared" si="4001"/>
        <v>GTX</v>
      </c>
      <c r="P5618">
        <f t="shared" si="3993"/>
        <v>550</v>
      </c>
      <c r="Q5618" t="str">
        <f t="shared" si="3994"/>
        <v>Cara Losch</v>
      </c>
      <c r="R5618" t="str">
        <f t="shared" si="3995"/>
        <v>East</v>
      </c>
    </row>
    <row r="5619" spans="1:18">
      <c r="A5619" t="s">
        <v>5783</v>
      </c>
      <c r="B5619" t="s">
        <v>10</v>
      </c>
      <c r="C5619" t="s">
        <v>55</v>
      </c>
      <c r="D5619" t="s">
        <v>350</v>
      </c>
      <c r="E5619" t="s">
        <v>52</v>
      </c>
      <c r="F5619" s="1">
        <v>43034</v>
      </c>
      <c r="G5619" s="1">
        <v>43036</v>
      </c>
      <c r="H5619">
        <v>0</v>
      </c>
      <c r="I5619" t="str">
        <f>VLOOKUP(pipeline!D5619,account,2,FALSE)</f>
        <v>technolgy</v>
      </c>
      <c r="J5619">
        <f t="shared" si="3996"/>
        <v>2011</v>
      </c>
      <c r="K5619">
        <f t="shared" si="3997"/>
        <v>40.79</v>
      </c>
      <c r="L5619">
        <f t="shared" si="3998"/>
        <v>142</v>
      </c>
      <c r="M5619" t="str">
        <f t="shared" si="3999"/>
        <v>China</v>
      </c>
      <c r="N5619">
        <f t="shared" si="4000"/>
        <v>0</v>
      </c>
      <c r="O5619" t="str">
        <f t="shared" si="4001"/>
        <v>GTX</v>
      </c>
      <c r="P5619">
        <f t="shared" si="3993"/>
        <v>550</v>
      </c>
      <c r="Q5619" t="str">
        <f t="shared" si="3994"/>
        <v>Cara Losch</v>
      </c>
      <c r="R5619" t="str">
        <f t="shared" si="3995"/>
        <v>East</v>
      </c>
    </row>
    <row r="5620" spans="1:18">
      <c r="A5620" t="s">
        <v>5784</v>
      </c>
      <c r="B5620" t="s">
        <v>19</v>
      </c>
      <c r="C5620" t="s">
        <v>59</v>
      </c>
      <c r="D5620" t="s">
        <v>155</v>
      </c>
      <c r="E5620" t="s">
        <v>50</v>
      </c>
      <c r="F5620" s="1">
        <v>43035</v>
      </c>
      <c r="G5620" s="1">
        <v>43076</v>
      </c>
      <c r="H5620">
        <v>5269</v>
      </c>
      <c r="I5620" t="str">
        <f>VLOOKUP(pipeline!D5620,account,2,FALSE)</f>
        <v>technolgy</v>
      </c>
      <c r="J5620">
        <f t="shared" si="3996"/>
        <v>1983</v>
      </c>
      <c r="K5620">
        <f t="shared" si="3997"/>
        <v>1008.06</v>
      </c>
      <c r="L5620">
        <f t="shared" si="3998"/>
        <v>1238</v>
      </c>
      <c r="M5620" t="str">
        <f t="shared" si="3999"/>
        <v>United States</v>
      </c>
      <c r="N5620">
        <f t="shared" si="4000"/>
        <v>0</v>
      </c>
      <c r="O5620" t="str">
        <f t="shared" si="4001"/>
        <v>GTX</v>
      </c>
      <c r="P5620">
        <f t="shared" si="3993"/>
        <v>5482</v>
      </c>
      <c r="Q5620" t="str">
        <f t="shared" si="3994"/>
        <v>Dustin Brinkmann</v>
      </c>
      <c r="R5620" t="str">
        <f t="shared" si="3995"/>
        <v>Central</v>
      </c>
    </row>
    <row r="5621" spans="1:18">
      <c r="A5621" t="s">
        <v>5785</v>
      </c>
      <c r="B5621" t="s">
        <v>32</v>
      </c>
      <c r="C5621" t="s">
        <v>59</v>
      </c>
      <c r="D5621" t="s">
        <v>124</v>
      </c>
      <c r="E5621" t="s">
        <v>52</v>
      </c>
      <c r="F5621" s="1">
        <v>43035</v>
      </c>
      <c r="G5621" s="1">
        <v>43037</v>
      </c>
      <c r="H5621">
        <v>0</v>
      </c>
      <c r="I5621" t="str">
        <f>VLOOKUP(pipeline!D5621,account,2,FALSE)</f>
        <v>entertainment</v>
      </c>
      <c r="J5621">
        <f t="shared" si="3996"/>
        <v>1989</v>
      </c>
      <c r="K5621">
        <f t="shared" si="3997"/>
        <v>3838.39</v>
      </c>
      <c r="L5621">
        <f t="shared" si="3998"/>
        <v>8274</v>
      </c>
      <c r="M5621" t="str">
        <f t="shared" si="3999"/>
        <v>United States</v>
      </c>
      <c r="N5621">
        <f t="shared" si="4000"/>
        <v>0</v>
      </c>
      <c r="O5621" t="str">
        <f t="shared" si="4001"/>
        <v>GTX</v>
      </c>
      <c r="P5621">
        <f t="shared" ref="P5621:P5626" si="4002">VLOOKUP(C5621,products,3,FALSE)</f>
        <v>5482</v>
      </c>
      <c r="Q5621" t="str">
        <f t="shared" ref="Q5621:Q5626" si="4003">VLOOKUP(B5621,sales,2,FALSE)</f>
        <v>Rocco Neubert</v>
      </c>
      <c r="R5621" t="str">
        <f t="shared" ref="R5621:R5626" si="4004">VLOOKUP(B5621,sales,3,FALSE)</f>
        <v>East</v>
      </c>
    </row>
    <row r="5622" spans="1:18">
      <c r="A5622" t="s">
        <v>5786</v>
      </c>
      <c r="B5622" t="s">
        <v>20</v>
      </c>
      <c r="C5622" t="s">
        <v>57</v>
      </c>
      <c r="D5622" t="s">
        <v>149</v>
      </c>
      <c r="E5622" t="s">
        <v>52</v>
      </c>
      <c r="F5622" s="1">
        <v>43035</v>
      </c>
      <c r="G5622" s="1">
        <v>43046</v>
      </c>
      <c r="H5622">
        <v>0</v>
      </c>
      <c r="I5622" t="str">
        <f>VLOOKUP(pipeline!D5622,account,2,FALSE)</f>
        <v>technolgy</v>
      </c>
      <c r="J5622">
        <f t="shared" si="3996"/>
        <v>2005</v>
      </c>
      <c r="K5622">
        <f t="shared" si="3997"/>
        <v>1520.66</v>
      </c>
      <c r="L5622">
        <f t="shared" si="3998"/>
        <v>1806</v>
      </c>
      <c r="M5622" t="str">
        <f t="shared" si="3999"/>
        <v>United States</v>
      </c>
      <c r="N5622">
        <f t="shared" si="4000"/>
        <v>0</v>
      </c>
      <c r="O5622" t="str">
        <f t="shared" si="4001"/>
        <v>MG</v>
      </c>
      <c r="P5622">
        <f t="shared" si="4002"/>
        <v>3393</v>
      </c>
      <c r="Q5622" t="str">
        <f t="shared" si="4003"/>
        <v>Dustin Brinkmann</v>
      </c>
      <c r="R5622" t="str">
        <f t="shared" si="4004"/>
        <v>Central</v>
      </c>
    </row>
    <row r="5623" spans="1:18">
      <c r="A5623" t="s">
        <v>5787</v>
      </c>
      <c r="B5623" t="s">
        <v>7</v>
      </c>
      <c r="C5623" t="s">
        <v>55</v>
      </c>
      <c r="D5623" t="s">
        <v>138</v>
      </c>
      <c r="E5623" t="s">
        <v>50</v>
      </c>
      <c r="F5623" s="1">
        <v>43035</v>
      </c>
      <c r="G5623" s="1">
        <v>43037</v>
      </c>
      <c r="H5623">
        <v>601</v>
      </c>
      <c r="I5623" t="str">
        <f>VLOOKUP(pipeline!D5623,account,2,FALSE)</f>
        <v>marketing</v>
      </c>
      <c r="J5623">
        <f t="shared" si="3996"/>
        <v>1984</v>
      </c>
      <c r="K5623">
        <f t="shared" si="3997"/>
        <v>3027.46</v>
      </c>
      <c r="L5623">
        <f t="shared" si="3998"/>
        <v>9516</v>
      </c>
      <c r="M5623" t="str">
        <f t="shared" si="3999"/>
        <v>Jordan</v>
      </c>
      <c r="N5623">
        <f t="shared" si="4000"/>
        <v>0</v>
      </c>
      <c r="O5623" t="str">
        <f t="shared" si="4001"/>
        <v>GTX</v>
      </c>
      <c r="P5623">
        <f t="shared" si="4002"/>
        <v>550</v>
      </c>
      <c r="Q5623" t="str">
        <f t="shared" si="4003"/>
        <v>Cara Losch</v>
      </c>
      <c r="R5623" t="str">
        <f t="shared" si="4004"/>
        <v>East</v>
      </c>
    </row>
    <row r="5624" spans="1:18">
      <c r="A5624" t="s">
        <v>5788</v>
      </c>
      <c r="B5624" t="s">
        <v>25</v>
      </c>
      <c r="C5624" t="s">
        <v>60</v>
      </c>
      <c r="D5624" t="s">
        <v>108</v>
      </c>
      <c r="E5624" t="s">
        <v>52</v>
      </c>
      <c r="F5624" s="1">
        <v>43035</v>
      </c>
      <c r="G5624" s="1">
        <v>43049</v>
      </c>
      <c r="H5624">
        <v>0</v>
      </c>
      <c r="I5624" t="str">
        <f>VLOOKUP(pipeline!D5624,account,2,FALSE)</f>
        <v>telecommunications</v>
      </c>
      <c r="J5624">
        <f t="shared" si="3996"/>
        <v>1988</v>
      </c>
      <c r="K5624">
        <f t="shared" si="3997"/>
        <v>5266.09</v>
      </c>
      <c r="L5624">
        <f t="shared" si="3998"/>
        <v>8595</v>
      </c>
      <c r="M5624" t="str">
        <f t="shared" si="3999"/>
        <v>United States</v>
      </c>
      <c r="N5624" t="str">
        <f t="shared" si="4000"/>
        <v>Sonron</v>
      </c>
      <c r="O5624" t="str">
        <f t="shared" si="4001"/>
        <v>GTK</v>
      </c>
      <c r="P5624">
        <f t="shared" si="4002"/>
        <v>26768</v>
      </c>
      <c r="Q5624" t="str">
        <f t="shared" si="4003"/>
        <v>Melvin Marxen</v>
      </c>
      <c r="R5624" t="str">
        <f t="shared" si="4004"/>
        <v>Central</v>
      </c>
    </row>
    <row r="5625" spans="1:18">
      <c r="A5625" t="s">
        <v>5789</v>
      </c>
      <c r="B5625" t="s">
        <v>25</v>
      </c>
      <c r="C5625" t="s">
        <v>56</v>
      </c>
      <c r="D5625" t="s">
        <v>158</v>
      </c>
      <c r="E5625" t="s">
        <v>50</v>
      </c>
      <c r="F5625" s="1">
        <v>43035</v>
      </c>
      <c r="G5625" s="1">
        <v>43098</v>
      </c>
      <c r="H5625">
        <v>53</v>
      </c>
      <c r="I5625" t="str">
        <f>VLOOKUP(pipeline!D5625,account,2,FALSE)</f>
        <v>finance</v>
      </c>
      <c r="J5625">
        <f t="shared" si="3996"/>
        <v>2006</v>
      </c>
      <c r="K5625">
        <f t="shared" si="3997"/>
        <v>1102.43</v>
      </c>
      <c r="L5625">
        <f t="shared" si="3998"/>
        <v>1759</v>
      </c>
      <c r="M5625" t="str">
        <f t="shared" si="3999"/>
        <v>United States</v>
      </c>
      <c r="N5625">
        <f t="shared" si="4000"/>
        <v>0</v>
      </c>
      <c r="O5625" t="str">
        <f t="shared" si="4001"/>
        <v>MG</v>
      </c>
      <c r="P5625">
        <f t="shared" si="4002"/>
        <v>55</v>
      </c>
      <c r="Q5625" t="str">
        <f t="shared" si="4003"/>
        <v>Melvin Marxen</v>
      </c>
      <c r="R5625" t="str">
        <f t="shared" si="4004"/>
        <v>Central</v>
      </c>
    </row>
    <row r="5626" spans="1:18">
      <c r="A5626" t="s">
        <v>5790</v>
      </c>
      <c r="B5626" t="s">
        <v>13</v>
      </c>
      <c r="C5626" t="s">
        <v>56</v>
      </c>
      <c r="D5626" t="s">
        <v>371</v>
      </c>
      <c r="E5626" t="s">
        <v>50</v>
      </c>
      <c r="F5626" s="1">
        <v>43035</v>
      </c>
      <c r="G5626" s="1">
        <v>43049</v>
      </c>
      <c r="H5626">
        <v>46</v>
      </c>
      <c r="I5626" t="str">
        <f>VLOOKUP(pipeline!D5626,account,2,FALSE)</f>
        <v>retail</v>
      </c>
      <c r="J5626">
        <f t="shared" si="3996"/>
        <v>2003</v>
      </c>
      <c r="K5626">
        <f t="shared" si="3997"/>
        <v>223.8</v>
      </c>
      <c r="L5626">
        <f t="shared" si="3998"/>
        <v>299</v>
      </c>
      <c r="M5626" t="str">
        <f t="shared" si="3999"/>
        <v>United States</v>
      </c>
      <c r="N5626">
        <f t="shared" si="4000"/>
        <v>0</v>
      </c>
      <c r="O5626" t="str">
        <f t="shared" si="4001"/>
        <v>MG</v>
      </c>
      <c r="P5626">
        <f t="shared" si="4002"/>
        <v>55</v>
      </c>
      <c r="Q5626" t="str">
        <f t="shared" si="4003"/>
        <v>Celia Rouche</v>
      </c>
      <c r="R5626" t="str">
        <f t="shared" si="4004"/>
        <v>West</v>
      </c>
    </row>
    <row r="5627" spans="1:18">
      <c r="A5627" t="s">
        <v>5791</v>
      </c>
      <c r="B5627" t="s">
        <v>27</v>
      </c>
      <c r="C5627" t="s">
        <v>55</v>
      </c>
      <c r="D5627" t="s">
        <v>108</v>
      </c>
      <c r="E5627" t="s">
        <v>50</v>
      </c>
      <c r="F5627" s="1">
        <v>43035</v>
      </c>
      <c r="G5627" s="1">
        <v>43037</v>
      </c>
      <c r="H5627">
        <v>538</v>
      </c>
      <c r="I5627" t="str">
        <f>VLOOKUP(pipeline!D5627,account,2,FALSE)</f>
        <v>telecommunications</v>
      </c>
      <c r="J5627">
        <f t="shared" si="3996"/>
        <v>1988</v>
      </c>
      <c r="K5627">
        <f t="shared" si="3997"/>
        <v>5266.09</v>
      </c>
      <c r="L5627">
        <f t="shared" si="3998"/>
        <v>8595</v>
      </c>
      <c r="M5627" t="str">
        <f t="shared" si="3999"/>
        <v>United States</v>
      </c>
      <c r="N5627" t="str">
        <f t="shared" si="4000"/>
        <v>Sonron</v>
      </c>
      <c r="O5627" t="str">
        <f t="shared" si="4001"/>
        <v>GTX</v>
      </c>
      <c r="P5627">
        <f t="shared" ref="P5627:P5642" si="4005">VLOOKUP(C5627,products,3,FALSE)</f>
        <v>550</v>
      </c>
      <c r="Q5627" t="str">
        <f t="shared" ref="Q5627:Q5642" si="4006">VLOOKUP(B5627,sales,2,FALSE)</f>
        <v>Melvin Marxen</v>
      </c>
      <c r="R5627" t="str">
        <f t="shared" ref="R5627:R5642" si="4007">VLOOKUP(B5627,sales,3,FALSE)</f>
        <v>Central</v>
      </c>
    </row>
    <row r="5628" spans="1:18">
      <c r="A5628" t="s">
        <v>5792</v>
      </c>
      <c r="B5628" t="s">
        <v>38</v>
      </c>
      <c r="C5628" t="s">
        <v>56</v>
      </c>
      <c r="D5628" t="s">
        <v>153</v>
      </c>
      <c r="E5628" t="s">
        <v>50</v>
      </c>
      <c r="F5628" s="1">
        <v>43035</v>
      </c>
      <c r="G5628" s="1">
        <v>43084</v>
      </c>
      <c r="H5628">
        <v>53</v>
      </c>
      <c r="I5628" t="str">
        <f>VLOOKUP(pipeline!D5628,account,2,FALSE)</f>
        <v>retail</v>
      </c>
      <c r="J5628">
        <f t="shared" si="3996"/>
        <v>2001</v>
      </c>
      <c r="K5628">
        <f t="shared" si="3997"/>
        <v>2437.85</v>
      </c>
      <c r="L5628">
        <f t="shared" si="3998"/>
        <v>4874</v>
      </c>
      <c r="M5628" t="str">
        <f t="shared" si="3999"/>
        <v>United States</v>
      </c>
      <c r="N5628">
        <f t="shared" si="4000"/>
        <v>0</v>
      </c>
      <c r="O5628" t="str">
        <f t="shared" si="4001"/>
        <v>MG</v>
      </c>
      <c r="P5628">
        <f t="shared" si="4005"/>
        <v>55</v>
      </c>
      <c r="Q5628" t="str">
        <f t="shared" si="4006"/>
        <v>Summer Sewald</v>
      </c>
      <c r="R5628" t="str">
        <f t="shared" si="4007"/>
        <v>West</v>
      </c>
    </row>
    <row r="5629" spans="1:18">
      <c r="A5629" t="s">
        <v>5793</v>
      </c>
      <c r="B5629" t="s">
        <v>21</v>
      </c>
      <c r="C5629" t="s">
        <v>57</v>
      </c>
      <c r="D5629" t="s">
        <v>208</v>
      </c>
      <c r="E5629" t="s">
        <v>50</v>
      </c>
      <c r="F5629" s="1">
        <v>43035</v>
      </c>
      <c r="G5629" s="1">
        <v>43042</v>
      </c>
      <c r="H5629">
        <v>3296</v>
      </c>
      <c r="I5629" t="str">
        <f>VLOOKUP(pipeline!D5629,account,2,FALSE)</f>
        <v>software</v>
      </c>
      <c r="J5629">
        <f t="shared" si="3996"/>
        <v>1982</v>
      </c>
      <c r="K5629">
        <f t="shared" si="3997"/>
        <v>4618</v>
      </c>
      <c r="L5629">
        <f t="shared" si="3998"/>
        <v>10083</v>
      </c>
      <c r="M5629" t="str">
        <f t="shared" si="3999"/>
        <v>United States</v>
      </c>
      <c r="N5629">
        <f t="shared" si="4000"/>
        <v>0</v>
      </c>
      <c r="O5629" t="str">
        <f t="shared" si="4001"/>
        <v>MG</v>
      </c>
      <c r="P5629">
        <f t="shared" si="4005"/>
        <v>3393</v>
      </c>
      <c r="Q5629" t="str">
        <f t="shared" si="4006"/>
        <v>Dustin Brinkmann</v>
      </c>
      <c r="R5629" t="str">
        <f t="shared" si="4007"/>
        <v>Central</v>
      </c>
    </row>
    <row r="5630" spans="1:18">
      <c r="A5630" t="s">
        <v>5794</v>
      </c>
      <c r="B5630" t="s">
        <v>15</v>
      </c>
      <c r="C5630" t="s">
        <v>55</v>
      </c>
      <c r="D5630" t="s">
        <v>231</v>
      </c>
      <c r="E5630" t="s">
        <v>52</v>
      </c>
      <c r="F5630" s="1">
        <v>43035</v>
      </c>
      <c r="G5630" s="1">
        <v>43036</v>
      </c>
      <c r="H5630">
        <v>0</v>
      </c>
      <c r="I5630" t="str">
        <f>VLOOKUP(pipeline!D5630,account,2,FALSE)</f>
        <v>technolgy</v>
      </c>
      <c r="J5630">
        <f t="shared" si="3996"/>
        <v>2010</v>
      </c>
      <c r="K5630">
        <f t="shared" si="3997"/>
        <v>587.72</v>
      </c>
      <c r="L5630">
        <f t="shared" si="3998"/>
        <v>1501</v>
      </c>
      <c r="M5630" t="str">
        <f t="shared" si="3999"/>
        <v>United States</v>
      </c>
      <c r="N5630">
        <f t="shared" si="4000"/>
        <v>0</v>
      </c>
      <c r="O5630" t="str">
        <f t="shared" si="4001"/>
        <v>GTX</v>
      </c>
      <c r="P5630">
        <f t="shared" si="4005"/>
        <v>550</v>
      </c>
      <c r="Q5630" t="str">
        <f t="shared" si="4006"/>
        <v>Celia Rouche</v>
      </c>
      <c r="R5630" t="str">
        <f t="shared" si="4007"/>
        <v>West</v>
      </c>
    </row>
    <row r="5631" spans="1:18">
      <c r="A5631" t="s">
        <v>5795</v>
      </c>
      <c r="B5631" t="s">
        <v>28</v>
      </c>
      <c r="C5631" t="s">
        <v>57</v>
      </c>
      <c r="D5631" t="s">
        <v>290</v>
      </c>
      <c r="E5631" t="s">
        <v>50</v>
      </c>
      <c r="F5631" s="1">
        <v>43035</v>
      </c>
      <c r="G5631" s="1">
        <v>43046</v>
      </c>
      <c r="H5631">
        <v>3561</v>
      </c>
      <c r="I5631" t="str">
        <f>VLOOKUP(pipeline!D5631,account,2,FALSE)</f>
        <v>medical</v>
      </c>
      <c r="J5631">
        <f t="shared" si="3996"/>
        <v>2002</v>
      </c>
      <c r="K5631">
        <f t="shared" si="3997"/>
        <v>3178.24</v>
      </c>
      <c r="L5631">
        <f t="shared" si="3998"/>
        <v>4540</v>
      </c>
      <c r="M5631" t="str">
        <f t="shared" si="3999"/>
        <v>United States</v>
      </c>
      <c r="N5631">
        <f t="shared" si="4000"/>
        <v>0</v>
      </c>
      <c r="O5631" t="str">
        <f t="shared" si="4001"/>
        <v>MG</v>
      </c>
      <c r="P5631">
        <f t="shared" si="4005"/>
        <v>3393</v>
      </c>
      <c r="Q5631" t="str">
        <f t="shared" si="4006"/>
        <v>Melvin Marxen</v>
      </c>
      <c r="R5631" t="str">
        <f t="shared" si="4007"/>
        <v>Central</v>
      </c>
    </row>
    <row r="5632" spans="1:18">
      <c r="A5632" t="s">
        <v>5796</v>
      </c>
      <c r="B5632" t="s">
        <v>40</v>
      </c>
      <c r="C5632" t="s">
        <v>59</v>
      </c>
      <c r="D5632" t="s">
        <v>273</v>
      </c>
      <c r="E5632" t="s">
        <v>50</v>
      </c>
      <c r="F5632" s="1">
        <v>43035</v>
      </c>
      <c r="G5632" s="1">
        <v>43045</v>
      </c>
      <c r="H5632">
        <v>5655</v>
      </c>
      <c r="I5632" t="str">
        <f>VLOOKUP(pipeline!D5632,account,2,FALSE)</f>
        <v>retail</v>
      </c>
      <c r="J5632">
        <f t="shared" si="3996"/>
        <v>1996</v>
      </c>
      <c r="K5632">
        <f t="shared" si="3997"/>
        <v>2214.94</v>
      </c>
      <c r="L5632">
        <f t="shared" si="3998"/>
        <v>5374</v>
      </c>
      <c r="M5632" t="str">
        <f t="shared" si="3999"/>
        <v>United States</v>
      </c>
      <c r="N5632">
        <f t="shared" si="4000"/>
        <v>0</v>
      </c>
      <c r="O5632" t="str">
        <f t="shared" si="4001"/>
        <v>GTX</v>
      </c>
      <c r="P5632">
        <f t="shared" si="4005"/>
        <v>5482</v>
      </c>
      <c r="Q5632" t="str">
        <f t="shared" si="4006"/>
        <v>Summer Sewald</v>
      </c>
      <c r="R5632" t="str">
        <f t="shared" si="4007"/>
        <v>West</v>
      </c>
    </row>
    <row r="5633" spans="1:18">
      <c r="A5633" t="s">
        <v>5797</v>
      </c>
      <c r="B5633" t="s">
        <v>22</v>
      </c>
      <c r="C5633" t="s">
        <v>55</v>
      </c>
      <c r="D5633" t="s">
        <v>216</v>
      </c>
      <c r="E5633" t="s">
        <v>50</v>
      </c>
      <c r="F5633" s="1">
        <v>43035</v>
      </c>
      <c r="G5633" s="1">
        <v>43083</v>
      </c>
      <c r="H5633">
        <v>656</v>
      </c>
      <c r="I5633" t="str">
        <f>VLOOKUP(pipeline!D5633,account,2,FALSE)</f>
        <v>entertainment</v>
      </c>
      <c r="J5633">
        <f t="shared" si="3996"/>
        <v>1998</v>
      </c>
      <c r="K5633">
        <f t="shared" si="3997"/>
        <v>217.87</v>
      </c>
      <c r="L5633">
        <f t="shared" si="3998"/>
        <v>551</v>
      </c>
      <c r="M5633" t="str">
        <f t="shared" si="3999"/>
        <v>United States</v>
      </c>
      <c r="N5633">
        <f t="shared" si="4000"/>
        <v>0</v>
      </c>
      <c r="O5633" t="str">
        <f t="shared" si="4001"/>
        <v>GTX</v>
      </c>
      <c r="P5633">
        <f t="shared" si="4005"/>
        <v>550</v>
      </c>
      <c r="Q5633" t="str">
        <f t="shared" si="4006"/>
        <v>Dustin Brinkmann</v>
      </c>
      <c r="R5633" t="str">
        <f t="shared" si="4007"/>
        <v>Central</v>
      </c>
    </row>
    <row r="5634" spans="1:18">
      <c r="A5634" t="s">
        <v>5798</v>
      </c>
      <c r="B5634" t="s">
        <v>35</v>
      </c>
      <c r="C5634" t="s">
        <v>57</v>
      </c>
      <c r="D5634" t="s">
        <v>218</v>
      </c>
      <c r="E5634" t="s">
        <v>50</v>
      </c>
      <c r="F5634" s="1">
        <v>43035</v>
      </c>
      <c r="G5634" s="1">
        <v>43044</v>
      </c>
      <c r="H5634">
        <v>3258</v>
      </c>
      <c r="I5634" t="str">
        <f>VLOOKUP(pipeline!D5634,account,2,FALSE)</f>
        <v>technolgy</v>
      </c>
      <c r="J5634">
        <f t="shared" si="3996"/>
        <v>1992</v>
      </c>
      <c r="K5634">
        <f t="shared" si="3997"/>
        <v>1712.68</v>
      </c>
      <c r="L5634">
        <f t="shared" si="3998"/>
        <v>3194</v>
      </c>
      <c r="M5634" t="str">
        <f t="shared" si="3999"/>
        <v>United States</v>
      </c>
      <c r="N5634" t="str">
        <f t="shared" si="4000"/>
        <v>Acme Corporation</v>
      </c>
      <c r="O5634" t="str">
        <f t="shared" si="4001"/>
        <v>MG</v>
      </c>
      <c r="P5634">
        <f t="shared" si="4005"/>
        <v>3393</v>
      </c>
      <c r="Q5634" t="str">
        <f t="shared" si="4006"/>
        <v>Rocco Neubert</v>
      </c>
      <c r="R5634" t="str">
        <f t="shared" si="4007"/>
        <v>East</v>
      </c>
    </row>
    <row r="5635" spans="1:18">
      <c r="A5635" t="s">
        <v>5799</v>
      </c>
      <c r="B5635" t="s">
        <v>16</v>
      </c>
      <c r="C5635" t="s">
        <v>55</v>
      </c>
      <c r="D5635" t="s">
        <v>167</v>
      </c>
      <c r="E5635" t="s">
        <v>50</v>
      </c>
      <c r="F5635" s="1">
        <v>43035</v>
      </c>
      <c r="G5635" s="1">
        <v>43051</v>
      </c>
      <c r="H5635">
        <v>577</v>
      </c>
      <c r="I5635" t="str">
        <f>VLOOKUP(pipeline!D5635,account,2,FALSE)</f>
        <v>marketing</v>
      </c>
      <c r="J5635">
        <f t="shared" si="3996"/>
        <v>2000</v>
      </c>
      <c r="K5635">
        <f t="shared" si="3997"/>
        <v>2952.73</v>
      </c>
      <c r="L5635">
        <f t="shared" si="3998"/>
        <v>5107</v>
      </c>
      <c r="M5635" t="str">
        <f t="shared" si="3999"/>
        <v>United States</v>
      </c>
      <c r="N5635">
        <f t="shared" si="4000"/>
        <v>0</v>
      </c>
      <c r="O5635" t="str">
        <f t="shared" si="4001"/>
        <v>GTX</v>
      </c>
      <c r="P5635">
        <f t="shared" si="4005"/>
        <v>550</v>
      </c>
      <c r="Q5635" t="str">
        <f t="shared" si="4006"/>
        <v>Celia Rouche</v>
      </c>
      <c r="R5635" t="str">
        <f t="shared" si="4007"/>
        <v>West</v>
      </c>
    </row>
    <row r="5636" spans="1:18">
      <c r="A5636" t="s">
        <v>5800</v>
      </c>
      <c r="B5636" t="s">
        <v>23</v>
      </c>
      <c r="C5636" t="s">
        <v>56</v>
      </c>
      <c r="D5636" t="s">
        <v>198</v>
      </c>
      <c r="E5636" t="s">
        <v>50</v>
      </c>
      <c r="F5636" s="1">
        <v>43035</v>
      </c>
      <c r="G5636" s="1">
        <v>43036</v>
      </c>
      <c r="H5636">
        <v>50</v>
      </c>
      <c r="I5636" t="str">
        <f>VLOOKUP(pipeline!D5636,account,2,FALSE)</f>
        <v>employment</v>
      </c>
      <c r="J5636">
        <f t="shared" si="3996"/>
        <v>1997</v>
      </c>
      <c r="K5636">
        <f t="shared" si="3997"/>
        <v>291.27</v>
      </c>
      <c r="L5636">
        <f t="shared" si="3998"/>
        <v>586</v>
      </c>
      <c r="M5636" t="str">
        <f t="shared" si="3999"/>
        <v>United States</v>
      </c>
      <c r="N5636">
        <f t="shared" si="4000"/>
        <v>0</v>
      </c>
      <c r="O5636" t="str">
        <f t="shared" si="4001"/>
        <v>MG</v>
      </c>
      <c r="P5636">
        <f t="shared" si="4005"/>
        <v>55</v>
      </c>
      <c r="Q5636" t="str">
        <f t="shared" si="4006"/>
        <v>Dustin Brinkmann</v>
      </c>
      <c r="R5636" t="str">
        <f t="shared" si="4007"/>
        <v>Central</v>
      </c>
    </row>
    <row r="5637" spans="1:18">
      <c r="A5637" t="s">
        <v>5801</v>
      </c>
      <c r="B5637" t="s">
        <v>17</v>
      </c>
      <c r="C5637" t="s">
        <v>55</v>
      </c>
      <c r="D5637" t="s">
        <v>194</v>
      </c>
      <c r="E5637" t="s">
        <v>52</v>
      </c>
      <c r="F5637" s="1">
        <v>43035</v>
      </c>
      <c r="G5637" s="1">
        <v>43037</v>
      </c>
      <c r="H5637">
        <v>0</v>
      </c>
      <c r="I5637" t="str">
        <f>VLOOKUP(pipeline!D5637,account,2,FALSE)</f>
        <v>medical</v>
      </c>
      <c r="J5637">
        <f t="shared" si="3996"/>
        <v>2004</v>
      </c>
      <c r="K5637">
        <f t="shared" si="3997"/>
        <v>1618.89</v>
      </c>
      <c r="L5637">
        <f t="shared" si="3998"/>
        <v>3889</v>
      </c>
      <c r="M5637" t="str">
        <f t="shared" si="3999"/>
        <v>United States</v>
      </c>
      <c r="N5637">
        <f t="shared" si="4000"/>
        <v>0</v>
      </c>
      <c r="O5637" t="str">
        <f t="shared" si="4001"/>
        <v>GTX</v>
      </c>
      <c r="P5637">
        <f t="shared" si="4005"/>
        <v>550</v>
      </c>
      <c r="Q5637" t="str">
        <f t="shared" si="4006"/>
        <v>Celia Rouche</v>
      </c>
      <c r="R5637" t="str">
        <f t="shared" si="4007"/>
        <v>West</v>
      </c>
    </row>
    <row r="5638" spans="1:18">
      <c r="A5638" t="s">
        <v>5802</v>
      </c>
      <c r="B5638" t="s">
        <v>19</v>
      </c>
      <c r="C5638" t="s">
        <v>56</v>
      </c>
      <c r="D5638" t="s">
        <v>129</v>
      </c>
      <c r="E5638" t="s">
        <v>50</v>
      </c>
      <c r="F5638" s="1">
        <v>43036</v>
      </c>
      <c r="G5638" s="1">
        <v>43037</v>
      </c>
      <c r="H5638">
        <v>66</v>
      </c>
      <c r="I5638" t="str">
        <f>VLOOKUP(pipeline!D5638,account,2,FALSE)</f>
        <v>marketing</v>
      </c>
      <c r="J5638">
        <f t="shared" si="3996"/>
        <v>1995</v>
      </c>
      <c r="K5638">
        <f t="shared" si="3997"/>
        <v>2173.98</v>
      </c>
      <c r="L5638">
        <f t="shared" si="3998"/>
        <v>2928</v>
      </c>
      <c r="M5638" t="str">
        <f t="shared" si="3999"/>
        <v>United States</v>
      </c>
      <c r="N5638" t="str">
        <f t="shared" si="4000"/>
        <v>Inity</v>
      </c>
      <c r="O5638" t="str">
        <f t="shared" si="4001"/>
        <v>MG</v>
      </c>
      <c r="P5638">
        <f t="shared" si="4005"/>
        <v>55</v>
      </c>
      <c r="Q5638" t="str">
        <f t="shared" si="4006"/>
        <v>Dustin Brinkmann</v>
      </c>
      <c r="R5638" t="str">
        <f t="shared" si="4007"/>
        <v>Central</v>
      </c>
    </row>
    <row r="5639" spans="1:18">
      <c r="A5639" t="s">
        <v>5803</v>
      </c>
      <c r="B5639" t="s">
        <v>7</v>
      </c>
      <c r="C5639" t="s">
        <v>58</v>
      </c>
      <c r="D5639" t="s">
        <v>245</v>
      </c>
      <c r="E5639" t="s">
        <v>50</v>
      </c>
      <c r="F5639" s="1">
        <v>43036</v>
      </c>
      <c r="G5639" s="1">
        <v>43051</v>
      </c>
      <c r="H5639">
        <v>1079</v>
      </c>
      <c r="I5639" t="str">
        <f>VLOOKUP(pipeline!D5639,account,2,FALSE)</f>
        <v>retail</v>
      </c>
      <c r="J5639">
        <f t="shared" si="3996"/>
        <v>1990</v>
      </c>
      <c r="K5639">
        <f t="shared" si="3997"/>
        <v>2520.83</v>
      </c>
      <c r="L5639">
        <f t="shared" si="3998"/>
        <v>3502</v>
      </c>
      <c r="M5639" t="str">
        <f t="shared" si="3999"/>
        <v>United States</v>
      </c>
      <c r="N5639">
        <f t="shared" si="4000"/>
        <v>0</v>
      </c>
      <c r="O5639" t="str">
        <f t="shared" si="4001"/>
        <v>GTX</v>
      </c>
      <c r="P5639">
        <f t="shared" si="4005"/>
        <v>1096</v>
      </c>
      <c r="Q5639" t="str">
        <f t="shared" si="4006"/>
        <v>Cara Losch</v>
      </c>
      <c r="R5639" t="str">
        <f t="shared" si="4007"/>
        <v>East</v>
      </c>
    </row>
    <row r="5640" spans="1:18">
      <c r="A5640" t="s">
        <v>5804</v>
      </c>
      <c r="B5640" t="s">
        <v>25</v>
      </c>
      <c r="C5640" t="s">
        <v>57</v>
      </c>
      <c r="D5640" t="s">
        <v>149</v>
      </c>
      <c r="E5640" t="s">
        <v>52</v>
      </c>
      <c r="F5640" s="1">
        <v>43036</v>
      </c>
      <c r="G5640" s="1">
        <v>43037</v>
      </c>
      <c r="H5640">
        <v>0</v>
      </c>
      <c r="I5640" t="str">
        <f>VLOOKUP(pipeline!D5640,account,2,FALSE)</f>
        <v>technolgy</v>
      </c>
      <c r="J5640">
        <f t="shared" si="3996"/>
        <v>2005</v>
      </c>
      <c r="K5640">
        <f t="shared" si="3997"/>
        <v>1520.66</v>
      </c>
      <c r="L5640">
        <f t="shared" si="3998"/>
        <v>1806</v>
      </c>
      <c r="M5640" t="str">
        <f t="shared" si="3999"/>
        <v>United States</v>
      </c>
      <c r="N5640">
        <f t="shared" si="4000"/>
        <v>0</v>
      </c>
      <c r="O5640" t="str">
        <f t="shared" si="4001"/>
        <v>MG</v>
      </c>
      <c r="P5640">
        <f t="shared" si="4005"/>
        <v>3393</v>
      </c>
      <c r="Q5640" t="str">
        <f t="shared" si="4006"/>
        <v>Melvin Marxen</v>
      </c>
      <c r="R5640" t="str">
        <f t="shared" si="4007"/>
        <v>Central</v>
      </c>
    </row>
    <row r="5641" spans="1:18">
      <c r="A5641" t="s">
        <v>5805</v>
      </c>
      <c r="B5641" t="s">
        <v>34</v>
      </c>
      <c r="C5641" t="s">
        <v>57</v>
      </c>
      <c r="D5641" t="s">
        <v>218</v>
      </c>
      <c r="E5641" t="s">
        <v>52</v>
      </c>
      <c r="F5641" s="1">
        <v>43036</v>
      </c>
      <c r="G5641" s="1">
        <v>43042</v>
      </c>
      <c r="H5641">
        <v>0</v>
      </c>
      <c r="I5641" t="str">
        <f>VLOOKUP(pipeline!D5641,account,2,FALSE)</f>
        <v>technolgy</v>
      </c>
      <c r="J5641">
        <f t="shared" si="3996"/>
        <v>1992</v>
      </c>
      <c r="K5641">
        <f t="shared" si="3997"/>
        <v>1712.68</v>
      </c>
      <c r="L5641">
        <f t="shared" si="3998"/>
        <v>3194</v>
      </c>
      <c r="M5641" t="str">
        <f t="shared" si="3999"/>
        <v>United States</v>
      </c>
      <c r="N5641" t="str">
        <f t="shared" si="4000"/>
        <v>Acme Corporation</v>
      </c>
      <c r="O5641" t="str">
        <f t="shared" si="4001"/>
        <v>MG</v>
      </c>
      <c r="P5641">
        <f t="shared" si="4005"/>
        <v>3393</v>
      </c>
      <c r="Q5641" t="str">
        <f t="shared" si="4006"/>
        <v>Rocco Neubert</v>
      </c>
      <c r="R5641" t="str">
        <f t="shared" si="4007"/>
        <v>East</v>
      </c>
    </row>
    <row r="5642" spans="1:18">
      <c r="A5642" t="s">
        <v>5806</v>
      </c>
      <c r="B5642" t="s">
        <v>13</v>
      </c>
      <c r="C5642" t="s">
        <v>60</v>
      </c>
      <c r="D5642" t="s">
        <v>93</v>
      </c>
      <c r="E5642" t="s">
        <v>50</v>
      </c>
      <c r="F5642" s="1">
        <v>43036</v>
      </c>
      <c r="G5642" s="1">
        <v>43037</v>
      </c>
      <c r="H5642">
        <v>27971</v>
      </c>
      <c r="I5642" t="str">
        <f>VLOOKUP(pipeline!D5642,account,2,FALSE)</f>
        <v>entertainment</v>
      </c>
      <c r="J5642">
        <f t="shared" si="3996"/>
        <v>1993</v>
      </c>
      <c r="K5642">
        <f t="shared" si="3997"/>
        <v>4269.9</v>
      </c>
      <c r="L5642">
        <f t="shared" si="3998"/>
        <v>6472</v>
      </c>
      <c r="M5642" t="str">
        <f t="shared" si="3999"/>
        <v>United States</v>
      </c>
      <c r="N5642" t="str">
        <f t="shared" si="4000"/>
        <v>Massive Dynamic</v>
      </c>
      <c r="O5642" t="str">
        <f t="shared" si="4001"/>
        <v>GTK</v>
      </c>
      <c r="P5642">
        <f t="shared" si="4005"/>
        <v>26768</v>
      </c>
      <c r="Q5642" t="str">
        <f t="shared" si="4006"/>
        <v>Celia Rouche</v>
      </c>
      <c r="R5642" t="str">
        <f t="shared" si="4007"/>
        <v>West</v>
      </c>
    </row>
    <row r="5643" spans="1:18">
      <c r="A5643" t="s">
        <v>5807</v>
      </c>
      <c r="B5643" t="s">
        <v>39</v>
      </c>
      <c r="C5643" t="s">
        <v>55</v>
      </c>
      <c r="D5643" t="s">
        <v>266</v>
      </c>
      <c r="E5643" t="s">
        <v>53</v>
      </c>
      <c r="F5643" s="1">
        <v>43036</v>
      </c>
      <c r="I5643" t="str">
        <f>VLOOKUP(pipeline!D5643,account,2,FALSE)</f>
        <v>finance</v>
      </c>
      <c r="J5643">
        <f t="shared" ref="J5643:J5656" si="4008">VLOOKUP(D5643,account,3,FALSE)</f>
        <v>1993</v>
      </c>
      <c r="K5643">
        <f t="shared" ref="K5643:K5656" si="4009">VLOOKUP(D5643,account,4,FALSE)</f>
        <v>7537.24</v>
      </c>
      <c r="L5643">
        <f t="shared" ref="L5643:L5656" si="4010">VLOOKUP(D5643,account,5,FALSE)</f>
        <v>20293</v>
      </c>
      <c r="M5643" t="str">
        <f t="shared" ref="M5643:M5656" si="4011">VLOOKUP(D5643,account,6,FALSE)</f>
        <v>United States</v>
      </c>
      <c r="N5643">
        <f t="shared" ref="N5643:N5656" si="4012">VLOOKUP(D5643,accounts,7,FALSE)</f>
        <v>0</v>
      </c>
      <c r="O5643" t="str">
        <f t="shared" ref="O5643:O5656" si="4013">VLOOKUP(C5643,products,2,FALSE)</f>
        <v>GTX</v>
      </c>
      <c r="P5643">
        <f>VLOOKUP(C5643,products,3,FALSE)</f>
        <v>550</v>
      </c>
      <c r="Q5643" t="str">
        <f>VLOOKUP(B5643,sales,2,FALSE)</f>
        <v>Summer Sewald</v>
      </c>
      <c r="R5643" t="str">
        <f>VLOOKUP(B5643,sales,3,FALSE)</f>
        <v>West</v>
      </c>
    </row>
    <row r="5644" spans="1:18">
      <c r="A5644" t="s">
        <v>5808</v>
      </c>
      <c r="B5644" t="s">
        <v>15</v>
      </c>
      <c r="C5644" t="s">
        <v>55</v>
      </c>
      <c r="D5644" t="s">
        <v>196</v>
      </c>
      <c r="E5644" t="s">
        <v>50</v>
      </c>
      <c r="F5644" s="1">
        <v>43036</v>
      </c>
      <c r="G5644" s="1">
        <v>43050</v>
      </c>
      <c r="H5644">
        <v>598</v>
      </c>
      <c r="I5644" t="str">
        <f>VLOOKUP(pipeline!D5644,account,2,FALSE)</f>
        <v>employment</v>
      </c>
      <c r="J5644">
        <f t="shared" si="4008"/>
        <v>1983</v>
      </c>
      <c r="K5644">
        <f t="shared" si="4009"/>
        <v>2871.35</v>
      </c>
      <c r="L5644">
        <f t="shared" si="4010"/>
        <v>9561</v>
      </c>
      <c r="M5644" t="str">
        <f t="shared" si="4011"/>
        <v>United States</v>
      </c>
      <c r="N5644">
        <f t="shared" si="4012"/>
        <v>0</v>
      </c>
      <c r="O5644" t="str">
        <f t="shared" si="4013"/>
        <v>GTX</v>
      </c>
      <c r="P5644">
        <f>VLOOKUP(C5644,products,3,FALSE)</f>
        <v>550</v>
      </c>
      <c r="Q5644" t="str">
        <f>VLOOKUP(B5644,sales,2,FALSE)</f>
        <v>Celia Rouche</v>
      </c>
      <c r="R5644" t="str">
        <f>VLOOKUP(B5644,sales,3,FALSE)</f>
        <v>West</v>
      </c>
    </row>
    <row r="5645" spans="1:18">
      <c r="A5645" t="s">
        <v>5809</v>
      </c>
      <c r="B5645" t="s">
        <v>23</v>
      </c>
      <c r="C5645" t="s">
        <v>56</v>
      </c>
      <c r="D5645" t="s">
        <v>198</v>
      </c>
      <c r="E5645" t="s">
        <v>52</v>
      </c>
      <c r="F5645" s="1">
        <v>43036</v>
      </c>
      <c r="G5645" s="1">
        <v>43037</v>
      </c>
      <c r="H5645">
        <v>0</v>
      </c>
      <c r="I5645" t="str">
        <f>VLOOKUP(pipeline!D5645,account,2,FALSE)</f>
        <v>employment</v>
      </c>
      <c r="J5645">
        <f t="shared" si="4008"/>
        <v>1997</v>
      </c>
      <c r="K5645">
        <f t="shared" si="4009"/>
        <v>291.27</v>
      </c>
      <c r="L5645">
        <f t="shared" si="4010"/>
        <v>586</v>
      </c>
      <c r="M5645" t="str">
        <f t="shared" si="4011"/>
        <v>United States</v>
      </c>
      <c r="N5645">
        <f t="shared" si="4012"/>
        <v>0</v>
      </c>
      <c r="O5645" t="str">
        <f t="shared" si="4013"/>
        <v>MG</v>
      </c>
      <c r="P5645">
        <f>VLOOKUP(C5645,products,3,FALSE)</f>
        <v>55</v>
      </c>
      <c r="Q5645" t="str">
        <f>VLOOKUP(B5645,sales,2,FALSE)</f>
        <v>Dustin Brinkmann</v>
      </c>
      <c r="R5645" t="str">
        <f>VLOOKUP(B5645,sales,3,FALSE)</f>
        <v>Central</v>
      </c>
    </row>
    <row r="5646" spans="1:18">
      <c r="A5646" t="s">
        <v>5810</v>
      </c>
      <c r="B5646" t="s">
        <v>10</v>
      </c>
      <c r="C5646" t="s">
        <v>56</v>
      </c>
      <c r="D5646" t="s">
        <v>627</v>
      </c>
      <c r="E5646" t="s">
        <v>50</v>
      </c>
      <c r="F5646" s="1">
        <v>43036</v>
      </c>
      <c r="G5646" s="1">
        <v>43053</v>
      </c>
      <c r="H5646">
        <v>61</v>
      </c>
      <c r="I5646" t="str">
        <f>VLOOKUP(pipeline!D5646,account,2,FALSE)</f>
        <v>technolgy</v>
      </c>
      <c r="J5646">
        <f t="shared" si="4008"/>
        <v>1993</v>
      </c>
      <c r="K5646">
        <f t="shared" si="4009"/>
        <v>1242.32</v>
      </c>
      <c r="L5646">
        <f t="shared" si="4010"/>
        <v>3027</v>
      </c>
      <c r="M5646" t="str">
        <f t="shared" si="4011"/>
        <v>United States</v>
      </c>
      <c r="N5646" t="str">
        <f t="shared" si="4012"/>
        <v>Acme Corporation</v>
      </c>
      <c r="O5646" t="str">
        <f t="shared" si="4013"/>
        <v>MG</v>
      </c>
      <c r="P5646">
        <f t="shared" ref="P5646:P5651" si="4014">VLOOKUP(C5646,products,3,FALSE)</f>
        <v>55</v>
      </c>
      <c r="Q5646" t="str">
        <f t="shared" ref="Q5646:Q5651" si="4015">VLOOKUP(B5646,sales,2,FALSE)</f>
        <v>Cara Losch</v>
      </c>
      <c r="R5646" t="str">
        <f t="shared" ref="R5646:R5651" si="4016">VLOOKUP(B5646,sales,3,FALSE)</f>
        <v>East</v>
      </c>
    </row>
    <row r="5647" spans="1:18">
      <c r="A5647" t="s">
        <v>5811</v>
      </c>
      <c r="B5647" t="s">
        <v>41</v>
      </c>
      <c r="C5647" t="s">
        <v>55</v>
      </c>
      <c r="D5647" t="s">
        <v>110</v>
      </c>
      <c r="E5647" t="s">
        <v>52</v>
      </c>
      <c r="F5647" s="1">
        <v>43036</v>
      </c>
      <c r="G5647" s="1">
        <v>43046</v>
      </c>
      <c r="H5647">
        <v>0</v>
      </c>
      <c r="I5647" t="str">
        <f>VLOOKUP(pipeline!D5647,account,2,FALSE)</f>
        <v>telecommunications</v>
      </c>
      <c r="J5647">
        <f t="shared" si="4008"/>
        <v>1994</v>
      </c>
      <c r="K5647">
        <f t="shared" si="4009"/>
        <v>1188.42</v>
      </c>
      <c r="L5647">
        <f t="shared" si="4010"/>
        <v>3015</v>
      </c>
      <c r="M5647" t="str">
        <f t="shared" si="4011"/>
        <v>United States</v>
      </c>
      <c r="N5647">
        <f t="shared" si="4012"/>
        <v>0</v>
      </c>
      <c r="O5647" t="str">
        <f t="shared" si="4013"/>
        <v>GTX</v>
      </c>
      <c r="P5647">
        <f t="shared" si="4014"/>
        <v>550</v>
      </c>
      <c r="Q5647" t="str">
        <f t="shared" si="4015"/>
        <v>Summer Sewald</v>
      </c>
      <c r="R5647" t="str">
        <f t="shared" si="4016"/>
        <v>West</v>
      </c>
    </row>
    <row r="5648" spans="1:18">
      <c r="A5648" t="s">
        <v>5812</v>
      </c>
      <c r="B5648" t="s">
        <v>41</v>
      </c>
      <c r="C5648" t="s">
        <v>57</v>
      </c>
      <c r="D5648" t="s">
        <v>182</v>
      </c>
      <c r="E5648" t="s">
        <v>50</v>
      </c>
      <c r="F5648" s="1">
        <v>43036</v>
      </c>
      <c r="G5648" s="1">
        <v>43051</v>
      </c>
      <c r="H5648">
        <v>3082</v>
      </c>
      <c r="I5648" t="str">
        <f>VLOOKUP(pipeline!D5648,account,2,FALSE)</f>
        <v>entertainment</v>
      </c>
      <c r="J5648">
        <f t="shared" si="4008"/>
        <v>2002</v>
      </c>
      <c r="K5648">
        <f t="shared" si="4009"/>
        <v>349.81</v>
      </c>
      <c r="L5648">
        <f t="shared" si="4010"/>
        <v>315</v>
      </c>
      <c r="M5648" t="str">
        <f t="shared" si="4011"/>
        <v>United States</v>
      </c>
      <c r="N5648">
        <f t="shared" si="4012"/>
        <v>0</v>
      </c>
      <c r="O5648" t="str">
        <f t="shared" si="4013"/>
        <v>MG</v>
      </c>
      <c r="P5648">
        <f t="shared" si="4014"/>
        <v>3393</v>
      </c>
      <c r="Q5648" t="str">
        <f t="shared" si="4015"/>
        <v>Summer Sewald</v>
      </c>
      <c r="R5648" t="str">
        <f t="shared" si="4016"/>
        <v>West</v>
      </c>
    </row>
    <row r="5649" spans="1:18">
      <c r="A5649" t="s">
        <v>5813</v>
      </c>
      <c r="B5649" t="s">
        <v>32</v>
      </c>
      <c r="C5649" t="s">
        <v>55</v>
      </c>
      <c r="D5649" t="s">
        <v>245</v>
      </c>
      <c r="E5649" t="s">
        <v>52</v>
      </c>
      <c r="F5649" s="1">
        <v>43037</v>
      </c>
      <c r="G5649" s="1">
        <v>43051</v>
      </c>
      <c r="H5649">
        <v>0</v>
      </c>
      <c r="I5649" t="str">
        <f>VLOOKUP(pipeline!D5649,account,2,FALSE)</f>
        <v>retail</v>
      </c>
      <c r="J5649">
        <f t="shared" si="4008"/>
        <v>1990</v>
      </c>
      <c r="K5649">
        <f t="shared" si="4009"/>
        <v>2520.83</v>
      </c>
      <c r="L5649">
        <f t="shared" si="4010"/>
        <v>3502</v>
      </c>
      <c r="M5649" t="str">
        <f t="shared" si="4011"/>
        <v>United States</v>
      </c>
      <c r="N5649">
        <f t="shared" si="4012"/>
        <v>0</v>
      </c>
      <c r="O5649" t="str">
        <f t="shared" si="4013"/>
        <v>GTX</v>
      </c>
      <c r="P5649">
        <f t="shared" si="4014"/>
        <v>550</v>
      </c>
      <c r="Q5649" t="str">
        <f t="shared" si="4015"/>
        <v>Rocco Neubert</v>
      </c>
      <c r="R5649" t="str">
        <f t="shared" si="4016"/>
        <v>East</v>
      </c>
    </row>
    <row r="5650" spans="1:18">
      <c r="A5650" t="s">
        <v>5814</v>
      </c>
      <c r="B5650" t="s">
        <v>7</v>
      </c>
      <c r="C5650" t="s">
        <v>59</v>
      </c>
      <c r="D5650" t="s">
        <v>189</v>
      </c>
      <c r="E5650" t="s">
        <v>50</v>
      </c>
      <c r="F5650" s="1">
        <v>43037</v>
      </c>
      <c r="G5650" s="1">
        <v>43050</v>
      </c>
      <c r="H5650">
        <v>5646</v>
      </c>
      <c r="I5650" t="str">
        <f>VLOOKUP(pipeline!D5650,account,2,FALSE)</f>
        <v>employment</v>
      </c>
      <c r="J5650">
        <f t="shared" si="4008"/>
        <v>1997</v>
      </c>
      <c r="K5650">
        <f t="shared" si="4009"/>
        <v>882.12</v>
      </c>
      <c r="L5650">
        <f t="shared" si="4010"/>
        <v>2769</v>
      </c>
      <c r="M5650" t="str">
        <f t="shared" si="4011"/>
        <v>United States</v>
      </c>
      <c r="N5650">
        <f t="shared" si="4012"/>
        <v>0</v>
      </c>
      <c r="O5650" t="str">
        <f t="shared" si="4013"/>
        <v>GTX</v>
      </c>
      <c r="P5650">
        <f t="shared" si="4014"/>
        <v>5482</v>
      </c>
      <c r="Q5650" t="str">
        <f t="shared" si="4015"/>
        <v>Cara Losch</v>
      </c>
      <c r="R5650" t="str">
        <f t="shared" si="4016"/>
        <v>East</v>
      </c>
    </row>
    <row r="5651" spans="1:18">
      <c r="A5651" t="s">
        <v>5815</v>
      </c>
      <c r="B5651" t="s">
        <v>25</v>
      </c>
      <c r="C5651" t="s">
        <v>57</v>
      </c>
      <c r="D5651" t="s">
        <v>85</v>
      </c>
      <c r="E5651" t="s">
        <v>52</v>
      </c>
      <c r="F5651" s="1">
        <v>43037</v>
      </c>
      <c r="G5651" s="1">
        <v>43043</v>
      </c>
      <c r="H5651">
        <v>0</v>
      </c>
      <c r="I5651" t="str">
        <f>VLOOKUP(pipeline!D5651,account,2,FALSE)</f>
        <v>software</v>
      </c>
      <c r="J5651">
        <f t="shared" si="4008"/>
        <v>1998</v>
      </c>
      <c r="K5651">
        <f t="shared" si="4009"/>
        <v>2714.9</v>
      </c>
      <c r="L5651">
        <f t="shared" si="4010"/>
        <v>2641</v>
      </c>
      <c r="M5651" t="str">
        <f t="shared" si="4011"/>
        <v>United States</v>
      </c>
      <c r="N5651" t="str">
        <f t="shared" si="4012"/>
        <v>Acme Corporation</v>
      </c>
      <c r="O5651" t="str">
        <f t="shared" si="4013"/>
        <v>MG</v>
      </c>
      <c r="P5651">
        <f t="shared" si="4014"/>
        <v>3393</v>
      </c>
      <c r="Q5651" t="str">
        <f t="shared" si="4015"/>
        <v>Melvin Marxen</v>
      </c>
      <c r="R5651" t="str">
        <f t="shared" si="4016"/>
        <v>Central</v>
      </c>
    </row>
    <row r="5652" spans="1:18">
      <c r="A5652" t="s">
        <v>5816</v>
      </c>
      <c r="B5652" t="s">
        <v>26</v>
      </c>
      <c r="C5652" t="s">
        <v>57</v>
      </c>
      <c r="D5652" t="s">
        <v>82</v>
      </c>
      <c r="E5652" t="s">
        <v>50</v>
      </c>
      <c r="F5652" s="1">
        <v>43037</v>
      </c>
      <c r="G5652" s="1">
        <v>43099</v>
      </c>
      <c r="H5652">
        <v>2931</v>
      </c>
      <c r="I5652" t="str">
        <f>VLOOKUP(pipeline!D5652,account,2,FALSE)</f>
        <v>retail</v>
      </c>
      <c r="J5652">
        <f t="shared" si="4008"/>
        <v>2001</v>
      </c>
      <c r="K5652">
        <f t="shared" si="4009"/>
        <v>718.62</v>
      </c>
      <c r="L5652">
        <f t="shared" si="4010"/>
        <v>2448</v>
      </c>
      <c r="M5652" t="str">
        <f t="shared" si="4011"/>
        <v>United States</v>
      </c>
      <c r="N5652">
        <f t="shared" si="4012"/>
        <v>0</v>
      </c>
      <c r="O5652" t="str">
        <f t="shared" si="4013"/>
        <v>MG</v>
      </c>
      <c r="P5652">
        <f>VLOOKUP(C5652,products,3,FALSE)</f>
        <v>3393</v>
      </c>
      <c r="Q5652" t="str">
        <f>VLOOKUP(B5652,sales,2,FALSE)</f>
        <v>Melvin Marxen</v>
      </c>
      <c r="R5652" t="str">
        <f>VLOOKUP(B5652,sales,3,FALSE)</f>
        <v>Central</v>
      </c>
    </row>
    <row r="5653" spans="1:18">
      <c r="A5653" t="s">
        <v>5817</v>
      </c>
      <c r="B5653" t="s">
        <v>27</v>
      </c>
      <c r="C5653" t="s">
        <v>56</v>
      </c>
      <c r="D5653" t="s">
        <v>97</v>
      </c>
      <c r="E5653" t="s">
        <v>50</v>
      </c>
      <c r="F5653" s="1">
        <v>43037</v>
      </c>
      <c r="G5653" s="1">
        <v>43039</v>
      </c>
      <c r="H5653">
        <v>62</v>
      </c>
      <c r="I5653" t="str">
        <f>VLOOKUP(pipeline!D5653,account,2,FALSE)</f>
        <v>medical</v>
      </c>
      <c r="J5653">
        <f t="shared" si="4008"/>
        <v>2012</v>
      </c>
      <c r="K5653">
        <f t="shared" si="4009"/>
        <v>587.34</v>
      </c>
      <c r="L5653">
        <f t="shared" si="4010"/>
        <v>1356</v>
      </c>
      <c r="M5653" t="str">
        <f t="shared" si="4011"/>
        <v>Philipines</v>
      </c>
      <c r="N5653">
        <f t="shared" si="4012"/>
        <v>0</v>
      </c>
      <c r="O5653" t="str">
        <f t="shared" si="4013"/>
        <v>MG</v>
      </c>
      <c r="P5653">
        <f>VLOOKUP(C5653,products,3,FALSE)</f>
        <v>55</v>
      </c>
      <c r="Q5653" t="str">
        <f>VLOOKUP(B5653,sales,2,FALSE)</f>
        <v>Melvin Marxen</v>
      </c>
      <c r="R5653" t="str">
        <f>VLOOKUP(B5653,sales,3,FALSE)</f>
        <v>Central</v>
      </c>
    </row>
    <row r="5654" spans="1:18">
      <c r="A5654" t="s">
        <v>5818</v>
      </c>
      <c r="B5654" t="s">
        <v>9</v>
      </c>
      <c r="C5654" t="s">
        <v>57</v>
      </c>
      <c r="D5654" t="s">
        <v>210</v>
      </c>
      <c r="E5654" t="s">
        <v>52</v>
      </c>
      <c r="F5654" s="1">
        <v>43037</v>
      </c>
      <c r="G5654" s="1">
        <v>43042</v>
      </c>
      <c r="H5654">
        <v>0</v>
      </c>
      <c r="I5654" t="str">
        <f>VLOOKUP(pipeline!D5654,account,2,FALSE)</f>
        <v>technolgy</v>
      </c>
      <c r="J5654">
        <f t="shared" si="4008"/>
        <v>1980</v>
      </c>
      <c r="K5654">
        <f t="shared" si="4009"/>
        <v>7708.38</v>
      </c>
      <c r="L5654">
        <f t="shared" si="4010"/>
        <v>13756</v>
      </c>
      <c r="M5654" t="str">
        <f t="shared" si="4011"/>
        <v>United States</v>
      </c>
      <c r="N5654">
        <f t="shared" si="4012"/>
        <v>0</v>
      </c>
      <c r="O5654" t="str">
        <f t="shared" si="4013"/>
        <v>MG</v>
      </c>
      <c r="P5654">
        <f>VLOOKUP(C5654,products,3,FALSE)</f>
        <v>3393</v>
      </c>
      <c r="Q5654" t="str">
        <f>VLOOKUP(B5654,sales,2,FALSE)</f>
        <v>Cara Losch</v>
      </c>
      <c r="R5654" t="str">
        <f>VLOOKUP(B5654,sales,3,FALSE)</f>
        <v>East</v>
      </c>
    </row>
    <row r="5655" spans="1:18">
      <c r="A5655" t="s">
        <v>5819</v>
      </c>
      <c r="B5655" t="s">
        <v>33</v>
      </c>
      <c r="C5655" t="s">
        <v>58</v>
      </c>
      <c r="D5655" t="s">
        <v>132</v>
      </c>
      <c r="E5655" t="s">
        <v>53</v>
      </c>
      <c r="F5655" s="1">
        <v>43038</v>
      </c>
      <c r="I5655" t="str">
        <f>VLOOKUP(pipeline!D5655,account,2,FALSE)</f>
        <v>technolgy</v>
      </c>
      <c r="J5655">
        <f t="shared" si="4008"/>
        <v>1996</v>
      </c>
      <c r="K5655">
        <f t="shared" si="4009"/>
        <v>1100.04</v>
      </c>
      <c r="L5655">
        <f t="shared" si="4010"/>
        <v>2822</v>
      </c>
      <c r="M5655" t="str">
        <f t="shared" si="4011"/>
        <v>United States</v>
      </c>
      <c r="N5655">
        <f t="shared" si="4012"/>
        <v>0</v>
      </c>
      <c r="O5655" t="str">
        <f t="shared" si="4013"/>
        <v>GTX</v>
      </c>
      <c r="P5655">
        <f>VLOOKUP(C5655,products,3,FALSE)</f>
        <v>1096</v>
      </c>
      <c r="Q5655" t="str">
        <f>VLOOKUP(B5655,sales,2,FALSE)</f>
        <v>Rocco Neubert</v>
      </c>
      <c r="R5655" t="str">
        <f>VLOOKUP(B5655,sales,3,FALSE)</f>
        <v>East</v>
      </c>
    </row>
    <row r="5656" spans="1:18">
      <c r="A5656" t="s">
        <v>5820</v>
      </c>
      <c r="B5656" t="s">
        <v>26</v>
      </c>
      <c r="C5656" t="s">
        <v>55</v>
      </c>
      <c r="D5656" t="s">
        <v>108</v>
      </c>
      <c r="E5656" t="s">
        <v>50</v>
      </c>
      <c r="F5656" s="1">
        <v>43038</v>
      </c>
      <c r="G5656" s="1">
        <v>43050</v>
      </c>
      <c r="H5656">
        <v>539</v>
      </c>
      <c r="I5656" t="str">
        <f>VLOOKUP(pipeline!D5656,account,2,FALSE)</f>
        <v>telecommunications</v>
      </c>
      <c r="J5656">
        <f t="shared" si="4008"/>
        <v>1988</v>
      </c>
      <c r="K5656">
        <f t="shared" si="4009"/>
        <v>5266.09</v>
      </c>
      <c r="L5656">
        <f t="shared" si="4010"/>
        <v>8595</v>
      </c>
      <c r="M5656" t="str">
        <f t="shared" si="4011"/>
        <v>United States</v>
      </c>
      <c r="N5656" t="str">
        <f t="shared" si="4012"/>
        <v>Sonron</v>
      </c>
      <c r="O5656" t="str">
        <f t="shared" si="4013"/>
        <v>GTX</v>
      </c>
      <c r="P5656">
        <f>VLOOKUP(C5656,products,3,FALSE)</f>
        <v>550</v>
      </c>
      <c r="Q5656" t="str">
        <f>VLOOKUP(B5656,sales,2,FALSE)</f>
        <v>Melvin Marxen</v>
      </c>
      <c r="R5656" t="str">
        <f>VLOOKUP(B5656,sales,3,FALSE)</f>
        <v>Central</v>
      </c>
    </row>
    <row r="5657" spans="1:18">
      <c r="A5657" t="s">
        <v>5821</v>
      </c>
      <c r="B5657" t="s">
        <v>27</v>
      </c>
      <c r="C5657" t="s">
        <v>58</v>
      </c>
      <c r="D5657" t="s">
        <v>170</v>
      </c>
      <c r="E5657" t="s">
        <v>50</v>
      </c>
      <c r="F5657" s="1">
        <v>43038</v>
      </c>
      <c r="G5657" s="1">
        <v>43039</v>
      </c>
      <c r="H5657">
        <v>973</v>
      </c>
      <c r="I5657" t="str">
        <f>VLOOKUP(pipeline!D5657,account,2,FALSE)</f>
        <v>technolgy</v>
      </c>
      <c r="J5657">
        <f t="shared" ref="J5657:J5666" si="4017">VLOOKUP(D5657,account,3,FALSE)</f>
        <v>1987</v>
      </c>
      <c r="K5657">
        <f t="shared" ref="K5657:K5666" si="4018">VLOOKUP(D5657,account,4,FALSE)</f>
        <v>2938.67</v>
      </c>
      <c r="L5657">
        <f t="shared" ref="L5657:L5666" si="4019">VLOOKUP(D5657,account,5,FALSE)</f>
        <v>8775</v>
      </c>
      <c r="M5657" t="str">
        <f t="shared" ref="M5657:M5666" si="4020">VLOOKUP(D5657,account,6,FALSE)</f>
        <v>Panama</v>
      </c>
      <c r="N5657">
        <f t="shared" ref="N5657:N5666" si="4021">VLOOKUP(D5657,accounts,7,FALSE)</f>
        <v>0</v>
      </c>
      <c r="O5657" t="str">
        <f t="shared" ref="O5657:O5666" si="4022">VLOOKUP(C5657,products,2,FALSE)</f>
        <v>GTX</v>
      </c>
      <c r="P5657">
        <f t="shared" ref="P5657:P5663" si="4023">VLOOKUP(C5657,products,3,FALSE)</f>
        <v>1096</v>
      </c>
      <c r="Q5657" t="str">
        <f t="shared" ref="Q5657:Q5663" si="4024">VLOOKUP(B5657,sales,2,FALSE)</f>
        <v>Melvin Marxen</v>
      </c>
      <c r="R5657" t="str">
        <f t="shared" ref="R5657:R5663" si="4025">VLOOKUP(B5657,sales,3,FALSE)</f>
        <v>Central</v>
      </c>
    </row>
    <row r="5658" spans="1:18">
      <c r="A5658" t="s">
        <v>5822</v>
      </c>
      <c r="B5658" t="s">
        <v>21</v>
      </c>
      <c r="C5658" t="s">
        <v>56</v>
      </c>
      <c r="D5658" t="s">
        <v>198</v>
      </c>
      <c r="E5658" t="s">
        <v>52</v>
      </c>
      <c r="F5658" s="1">
        <v>43038</v>
      </c>
      <c r="G5658" s="1">
        <v>43039</v>
      </c>
      <c r="H5658">
        <v>0</v>
      </c>
      <c r="I5658" t="str">
        <f>VLOOKUP(pipeline!D5658,account,2,FALSE)</f>
        <v>employment</v>
      </c>
      <c r="J5658">
        <f t="shared" si="4017"/>
        <v>1997</v>
      </c>
      <c r="K5658">
        <f t="shared" si="4018"/>
        <v>291.27</v>
      </c>
      <c r="L5658">
        <f t="shared" si="4019"/>
        <v>586</v>
      </c>
      <c r="M5658" t="str">
        <f t="shared" si="4020"/>
        <v>United States</v>
      </c>
      <c r="N5658">
        <f t="shared" si="4021"/>
        <v>0</v>
      </c>
      <c r="O5658" t="str">
        <f t="shared" si="4022"/>
        <v>MG</v>
      </c>
      <c r="P5658">
        <f t="shared" si="4023"/>
        <v>55</v>
      </c>
      <c r="Q5658" t="str">
        <f t="shared" si="4024"/>
        <v>Dustin Brinkmann</v>
      </c>
      <c r="R5658" t="str">
        <f t="shared" si="4025"/>
        <v>Central</v>
      </c>
    </row>
    <row r="5659" spans="1:18">
      <c r="A5659" t="s">
        <v>5823</v>
      </c>
      <c r="B5659" t="s">
        <v>35</v>
      </c>
      <c r="C5659" t="s">
        <v>59</v>
      </c>
      <c r="D5659" t="s">
        <v>121</v>
      </c>
      <c r="E5659" t="s">
        <v>52</v>
      </c>
      <c r="F5659" s="1">
        <v>43038</v>
      </c>
      <c r="G5659" s="1">
        <v>43039</v>
      </c>
      <c r="H5659">
        <v>0</v>
      </c>
      <c r="I5659" t="str">
        <f>VLOOKUP(pipeline!D5659,account,2,FALSE)</f>
        <v>retail</v>
      </c>
      <c r="J5659">
        <f t="shared" si="4017"/>
        <v>1995</v>
      </c>
      <c r="K5659">
        <f t="shared" si="4018"/>
        <v>5158.71</v>
      </c>
      <c r="L5659">
        <f t="shared" si="4019"/>
        <v>17479</v>
      </c>
      <c r="M5659" t="str">
        <f t="shared" si="4020"/>
        <v>Japan</v>
      </c>
      <c r="N5659">
        <f t="shared" si="4021"/>
        <v>0</v>
      </c>
      <c r="O5659" t="str">
        <f t="shared" si="4022"/>
        <v>GTX</v>
      </c>
      <c r="P5659">
        <f t="shared" si="4023"/>
        <v>5482</v>
      </c>
      <c r="Q5659" t="str">
        <f t="shared" si="4024"/>
        <v>Rocco Neubert</v>
      </c>
      <c r="R5659" t="str">
        <f t="shared" si="4025"/>
        <v>East</v>
      </c>
    </row>
    <row r="5660" spans="1:18">
      <c r="A5660" t="s">
        <v>5824</v>
      </c>
      <c r="B5660" t="s">
        <v>17</v>
      </c>
      <c r="C5660" t="s">
        <v>55</v>
      </c>
      <c r="D5660" t="s">
        <v>210</v>
      </c>
      <c r="E5660" t="s">
        <v>50</v>
      </c>
      <c r="F5660" s="1">
        <v>43038</v>
      </c>
      <c r="G5660" s="1">
        <v>43043</v>
      </c>
      <c r="H5660">
        <v>622</v>
      </c>
      <c r="I5660" t="str">
        <f>VLOOKUP(pipeline!D5660,account,2,FALSE)</f>
        <v>technolgy</v>
      </c>
      <c r="J5660">
        <f t="shared" si="4017"/>
        <v>1980</v>
      </c>
      <c r="K5660">
        <f t="shared" si="4018"/>
        <v>7708.38</v>
      </c>
      <c r="L5660">
        <f t="shared" si="4019"/>
        <v>13756</v>
      </c>
      <c r="M5660" t="str">
        <f t="shared" si="4020"/>
        <v>United States</v>
      </c>
      <c r="N5660">
        <f t="shared" si="4021"/>
        <v>0</v>
      </c>
      <c r="O5660" t="str">
        <f t="shared" si="4022"/>
        <v>GTX</v>
      </c>
      <c r="P5660">
        <f t="shared" si="4023"/>
        <v>550</v>
      </c>
      <c r="Q5660" t="str">
        <f t="shared" si="4024"/>
        <v>Celia Rouche</v>
      </c>
      <c r="R5660" t="str">
        <f t="shared" si="4025"/>
        <v>West</v>
      </c>
    </row>
    <row r="5661" spans="1:18">
      <c r="A5661" t="s">
        <v>5825</v>
      </c>
      <c r="B5661" t="s">
        <v>41</v>
      </c>
      <c r="C5661" t="s">
        <v>58</v>
      </c>
      <c r="D5661" t="s">
        <v>99</v>
      </c>
      <c r="E5661" t="s">
        <v>52</v>
      </c>
      <c r="F5661" s="1">
        <v>43038</v>
      </c>
      <c r="G5661" s="1">
        <v>43054</v>
      </c>
      <c r="H5661">
        <v>0</v>
      </c>
      <c r="I5661" t="str">
        <f>VLOOKUP(pipeline!D5661,account,2,FALSE)</f>
        <v>marketing</v>
      </c>
      <c r="J5661">
        <f t="shared" si="4017"/>
        <v>2008</v>
      </c>
      <c r="K5661">
        <f t="shared" si="4018"/>
        <v>894.37</v>
      </c>
      <c r="L5661">
        <f t="shared" si="4019"/>
        <v>1593</v>
      </c>
      <c r="M5661" t="str">
        <f t="shared" si="4020"/>
        <v>Poland</v>
      </c>
      <c r="N5661">
        <f t="shared" si="4021"/>
        <v>0</v>
      </c>
      <c r="O5661" t="str">
        <f t="shared" si="4022"/>
        <v>GTX</v>
      </c>
      <c r="P5661">
        <f t="shared" si="4023"/>
        <v>1096</v>
      </c>
      <c r="Q5661" t="str">
        <f t="shared" si="4024"/>
        <v>Summer Sewald</v>
      </c>
      <c r="R5661" t="str">
        <f t="shared" si="4025"/>
        <v>West</v>
      </c>
    </row>
    <row r="5662" spans="1:18">
      <c r="A5662" t="s">
        <v>5826</v>
      </c>
      <c r="B5662" t="s">
        <v>19</v>
      </c>
      <c r="C5662" t="s">
        <v>56</v>
      </c>
      <c r="D5662" t="s">
        <v>290</v>
      </c>
      <c r="E5662" t="s">
        <v>52</v>
      </c>
      <c r="F5662" s="1">
        <v>43039</v>
      </c>
      <c r="G5662" s="1">
        <v>43049</v>
      </c>
      <c r="H5662">
        <v>0</v>
      </c>
      <c r="I5662" t="str">
        <f>VLOOKUP(pipeline!D5662,account,2,FALSE)</f>
        <v>medical</v>
      </c>
      <c r="J5662">
        <f t="shared" si="4017"/>
        <v>2002</v>
      </c>
      <c r="K5662">
        <f t="shared" si="4018"/>
        <v>3178.24</v>
      </c>
      <c r="L5662">
        <f t="shared" si="4019"/>
        <v>4540</v>
      </c>
      <c r="M5662" t="str">
        <f t="shared" si="4020"/>
        <v>United States</v>
      </c>
      <c r="N5662">
        <f t="shared" si="4021"/>
        <v>0</v>
      </c>
      <c r="O5662" t="str">
        <f t="shared" si="4022"/>
        <v>MG</v>
      </c>
      <c r="P5662">
        <f t="shared" si="4023"/>
        <v>55</v>
      </c>
      <c r="Q5662" t="str">
        <f t="shared" si="4024"/>
        <v>Dustin Brinkmann</v>
      </c>
      <c r="R5662" t="str">
        <f t="shared" si="4025"/>
        <v>Central</v>
      </c>
    </row>
    <row r="5663" spans="1:18">
      <c r="A5663" t="s">
        <v>5827</v>
      </c>
      <c r="B5663" t="s">
        <v>31</v>
      </c>
      <c r="C5663" t="s">
        <v>57</v>
      </c>
      <c r="D5663" t="s">
        <v>226</v>
      </c>
      <c r="E5663" t="s">
        <v>50</v>
      </c>
      <c r="F5663" s="1">
        <v>43039</v>
      </c>
      <c r="G5663" s="1">
        <v>43046</v>
      </c>
      <c r="H5663">
        <v>4172</v>
      </c>
      <c r="I5663" t="str">
        <f>VLOOKUP(pipeline!D5663,account,2,FALSE)</f>
        <v>medical</v>
      </c>
      <c r="J5663">
        <f t="shared" si="4017"/>
        <v>2017</v>
      </c>
      <c r="K5663">
        <f t="shared" si="4018"/>
        <v>4.54</v>
      </c>
      <c r="L5663">
        <f t="shared" si="4019"/>
        <v>9</v>
      </c>
      <c r="M5663" t="str">
        <f t="shared" si="4020"/>
        <v>United States</v>
      </c>
      <c r="N5663">
        <f t="shared" si="4021"/>
        <v>0</v>
      </c>
      <c r="O5663" t="str">
        <f t="shared" si="4022"/>
        <v>MG</v>
      </c>
      <c r="P5663">
        <f t="shared" si="4023"/>
        <v>3393</v>
      </c>
      <c r="Q5663" t="str">
        <f t="shared" si="4024"/>
        <v>Rocco Neubert</v>
      </c>
      <c r="R5663" t="str">
        <f t="shared" si="4025"/>
        <v>East</v>
      </c>
    </row>
    <row r="5664" spans="1:18">
      <c r="A5664" t="s">
        <v>5828</v>
      </c>
      <c r="B5664" t="s">
        <v>32</v>
      </c>
      <c r="C5664" t="s">
        <v>57</v>
      </c>
      <c r="D5664" t="s">
        <v>210</v>
      </c>
      <c r="E5664" t="s">
        <v>50</v>
      </c>
      <c r="F5664" s="1">
        <v>43039</v>
      </c>
      <c r="G5664" s="1">
        <v>43079</v>
      </c>
      <c r="H5664">
        <v>2695</v>
      </c>
      <c r="I5664" t="str">
        <f>VLOOKUP(pipeline!D5664,account,2,FALSE)</f>
        <v>technolgy</v>
      </c>
      <c r="J5664">
        <f t="shared" si="4017"/>
        <v>1980</v>
      </c>
      <c r="K5664">
        <f t="shared" si="4018"/>
        <v>7708.38</v>
      </c>
      <c r="L5664">
        <f t="shared" si="4019"/>
        <v>13756</v>
      </c>
      <c r="M5664" t="str">
        <f t="shared" si="4020"/>
        <v>United States</v>
      </c>
      <c r="N5664">
        <f t="shared" si="4021"/>
        <v>0</v>
      </c>
      <c r="O5664" t="str">
        <f t="shared" si="4022"/>
        <v>MG</v>
      </c>
      <c r="P5664">
        <f t="shared" ref="P5664:P5669" si="4026">VLOOKUP(C5664,products,3,FALSE)</f>
        <v>3393</v>
      </c>
      <c r="Q5664" t="str">
        <f t="shared" ref="Q5664:Q5669" si="4027">VLOOKUP(B5664,sales,2,FALSE)</f>
        <v>Rocco Neubert</v>
      </c>
      <c r="R5664" t="str">
        <f t="shared" ref="R5664:R5669" si="4028">VLOOKUP(B5664,sales,3,FALSE)</f>
        <v>East</v>
      </c>
    </row>
    <row r="5665" spans="1:18">
      <c r="A5665" t="s">
        <v>5829</v>
      </c>
      <c r="B5665" t="s">
        <v>34</v>
      </c>
      <c r="C5665" t="s">
        <v>55</v>
      </c>
      <c r="D5665" t="s">
        <v>121</v>
      </c>
      <c r="E5665" t="s">
        <v>50</v>
      </c>
      <c r="F5665" s="1">
        <v>43039</v>
      </c>
      <c r="G5665" s="1">
        <v>43048</v>
      </c>
      <c r="H5665">
        <v>486</v>
      </c>
      <c r="I5665" t="str">
        <f>VLOOKUP(pipeline!D5665,account,2,FALSE)</f>
        <v>retail</v>
      </c>
      <c r="J5665">
        <f t="shared" si="4017"/>
        <v>1995</v>
      </c>
      <c r="K5665">
        <f t="shared" si="4018"/>
        <v>5158.71</v>
      </c>
      <c r="L5665">
        <f t="shared" si="4019"/>
        <v>17479</v>
      </c>
      <c r="M5665" t="str">
        <f t="shared" si="4020"/>
        <v>Japan</v>
      </c>
      <c r="N5665">
        <f t="shared" si="4021"/>
        <v>0</v>
      </c>
      <c r="O5665" t="str">
        <f t="shared" si="4022"/>
        <v>GTX</v>
      </c>
      <c r="P5665">
        <f t="shared" si="4026"/>
        <v>550</v>
      </c>
      <c r="Q5665" t="str">
        <f t="shared" si="4027"/>
        <v>Rocco Neubert</v>
      </c>
      <c r="R5665" t="str">
        <f t="shared" si="4028"/>
        <v>East</v>
      </c>
    </row>
    <row r="5666" spans="1:18">
      <c r="A5666" t="s">
        <v>5830</v>
      </c>
      <c r="B5666" t="s">
        <v>34</v>
      </c>
      <c r="C5666" t="s">
        <v>55</v>
      </c>
      <c r="D5666" t="s">
        <v>223</v>
      </c>
      <c r="E5666" t="s">
        <v>50</v>
      </c>
      <c r="F5666" s="1">
        <v>43039</v>
      </c>
      <c r="G5666" s="1">
        <v>43047</v>
      </c>
      <c r="H5666">
        <v>450</v>
      </c>
      <c r="I5666" t="str">
        <f>VLOOKUP(pipeline!D5666,account,2,FALSE)</f>
        <v>retail</v>
      </c>
      <c r="J5666">
        <f t="shared" si="4017"/>
        <v>2003</v>
      </c>
      <c r="K5666">
        <f t="shared" si="4018"/>
        <v>1419.98</v>
      </c>
      <c r="L5666">
        <f t="shared" si="4019"/>
        <v>4018</v>
      </c>
      <c r="M5666" t="str">
        <f t="shared" si="4020"/>
        <v>United States</v>
      </c>
      <c r="N5666">
        <f t="shared" si="4021"/>
        <v>0</v>
      </c>
      <c r="O5666" t="str">
        <f t="shared" si="4022"/>
        <v>GTX</v>
      </c>
      <c r="P5666">
        <f t="shared" si="4026"/>
        <v>550</v>
      </c>
      <c r="Q5666" t="str">
        <f t="shared" si="4027"/>
        <v>Rocco Neubert</v>
      </c>
      <c r="R5666" t="str">
        <f t="shared" si="4028"/>
        <v>East</v>
      </c>
    </row>
    <row r="5667" spans="1:18">
      <c r="A5667" t="s">
        <v>5831</v>
      </c>
      <c r="B5667" t="s">
        <v>13</v>
      </c>
      <c r="C5667" t="s">
        <v>56</v>
      </c>
      <c r="D5667" t="s">
        <v>103</v>
      </c>
      <c r="E5667" t="s">
        <v>52</v>
      </c>
      <c r="F5667" s="1">
        <v>43039</v>
      </c>
      <c r="G5667" s="1">
        <v>43048</v>
      </c>
      <c r="H5667">
        <v>0</v>
      </c>
      <c r="I5667" t="str">
        <f>VLOOKUP(pipeline!D5667,account,2,FALSE)</f>
        <v>employment</v>
      </c>
      <c r="J5667">
        <f>VLOOKUP(D5667,account,3,FALSE)</f>
        <v>1988</v>
      </c>
      <c r="K5667">
        <f>VLOOKUP(D5667,account,4,FALSE)</f>
        <v>2059.9</v>
      </c>
      <c r="L5667">
        <f>VLOOKUP(D5667,account,5,FALSE)</f>
        <v>3644</v>
      </c>
      <c r="M5667" t="str">
        <f>VLOOKUP(D5667,account,6,FALSE)</f>
        <v>United States</v>
      </c>
      <c r="N5667">
        <f>VLOOKUP(D5667,accounts,7,FALSE)</f>
        <v>0</v>
      </c>
      <c r="O5667" t="str">
        <f>VLOOKUP(C5667,products,2,FALSE)</f>
        <v>MG</v>
      </c>
      <c r="P5667">
        <f t="shared" si="4026"/>
        <v>55</v>
      </c>
      <c r="Q5667" t="str">
        <f t="shared" si="4027"/>
        <v>Celia Rouche</v>
      </c>
      <c r="R5667" t="str">
        <f t="shared" si="4028"/>
        <v>West</v>
      </c>
    </row>
    <row r="5668" spans="1:18">
      <c r="A5668" t="s">
        <v>5832</v>
      </c>
      <c r="B5668" t="s">
        <v>8</v>
      </c>
      <c r="C5668" t="s">
        <v>59</v>
      </c>
      <c r="D5668" t="s">
        <v>189</v>
      </c>
      <c r="E5668" t="s">
        <v>50</v>
      </c>
      <c r="F5668" s="1">
        <v>43039</v>
      </c>
      <c r="G5668" s="1">
        <v>43047</v>
      </c>
      <c r="H5668">
        <v>6818</v>
      </c>
      <c r="I5668" t="str">
        <f>VLOOKUP(pipeline!D5668,account,2,FALSE)</f>
        <v>employment</v>
      </c>
      <c r="J5668">
        <f>VLOOKUP(D5668,account,3,FALSE)</f>
        <v>1997</v>
      </c>
      <c r="K5668">
        <f>VLOOKUP(D5668,account,4,FALSE)</f>
        <v>882.12</v>
      </c>
      <c r="L5668">
        <f>VLOOKUP(D5668,account,5,FALSE)</f>
        <v>2769</v>
      </c>
      <c r="M5668" t="str">
        <f>VLOOKUP(D5668,account,6,FALSE)</f>
        <v>United States</v>
      </c>
      <c r="N5668">
        <f>VLOOKUP(D5668,accounts,7,FALSE)</f>
        <v>0</v>
      </c>
      <c r="O5668" t="str">
        <f>VLOOKUP(C5668,products,2,FALSE)</f>
        <v>GTX</v>
      </c>
      <c r="P5668">
        <f t="shared" si="4026"/>
        <v>5482</v>
      </c>
      <c r="Q5668" t="str">
        <f t="shared" si="4027"/>
        <v>Cara Losch</v>
      </c>
      <c r="R5668" t="str">
        <f t="shared" si="4028"/>
        <v>East</v>
      </c>
    </row>
    <row r="5669" spans="1:18">
      <c r="A5669" t="s">
        <v>5833</v>
      </c>
      <c r="B5669" t="s">
        <v>26</v>
      </c>
      <c r="C5669" t="s">
        <v>57</v>
      </c>
      <c r="D5669" t="s">
        <v>226</v>
      </c>
      <c r="E5669" t="s">
        <v>50</v>
      </c>
      <c r="F5669" s="1">
        <v>43039</v>
      </c>
      <c r="G5669" s="1">
        <v>43090</v>
      </c>
      <c r="H5669">
        <v>3298</v>
      </c>
      <c r="I5669" t="str">
        <f>VLOOKUP(pipeline!D5669,account,2,FALSE)</f>
        <v>medical</v>
      </c>
      <c r="J5669">
        <f>VLOOKUP(D5669,account,3,FALSE)</f>
        <v>2017</v>
      </c>
      <c r="K5669">
        <f>VLOOKUP(D5669,account,4,FALSE)</f>
        <v>4.54</v>
      </c>
      <c r="L5669">
        <f>VLOOKUP(D5669,account,5,FALSE)</f>
        <v>9</v>
      </c>
      <c r="M5669" t="str">
        <f>VLOOKUP(D5669,account,6,FALSE)</f>
        <v>United States</v>
      </c>
      <c r="N5669">
        <f>VLOOKUP(D5669,accounts,7,FALSE)</f>
        <v>0</v>
      </c>
      <c r="O5669" t="str">
        <f>VLOOKUP(C5669,products,2,FALSE)</f>
        <v>MG</v>
      </c>
      <c r="P5669">
        <f t="shared" si="4026"/>
        <v>3393</v>
      </c>
      <c r="Q5669" t="str">
        <f t="shared" si="4027"/>
        <v>Melvin Marxen</v>
      </c>
      <c r="R5669" t="str">
        <f t="shared" si="4028"/>
        <v>Central</v>
      </c>
    </row>
    <row r="5670" spans="1:18">
      <c r="A5670" t="s">
        <v>5834</v>
      </c>
      <c r="B5670" t="s">
        <v>38</v>
      </c>
      <c r="C5670" t="s">
        <v>59</v>
      </c>
      <c r="D5670" t="s">
        <v>167</v>
      </c>
      <c r="E5670" t="s">
        <v>50</v>
      </c>
      <c r="F5670" s="1">
        <v>43039</v>
      </c>
      <c r="G5670" s="1">
        <v>43048</v>
      </c>
      <c r="H5670">
        <v>5512</v>
      </c>
      <c r="I5670" t="str">
        <f>VLOOKUP(pipeline!D5670,account,2,FALSE)</f>
        <v>marketing</v>
      </c>
      <c r="J5670">
        <f t="shared" ref="J5670:J5677" si="4029">VLOOKUP(D5670,account,3,FALSE)</f>
        <v>2000</v>
      </c>
      <c r="K5670">
        <f t="shared" ref="K5670:K5677" si="4030">VLOOKUP(D5670,account,4,FALSE)</f>
        <v>2952.73</v>
      </c>
      <c r="L5670">
        <f t="shared" ref="L5670:L5677" si="4031">VLOOKUP(D5670,account,5,FALSE)</f>
        <v>5107</v>
      </c>
      <c r="M5670" t="str">
        <f t="shared" ref="M5670:M5677" si="4032">VLOOKUP(D5670,account,6,FALSE)</f>
        <v>United States</v>
      </c>
      <c r="N5670">
        <f t="shared" ref="N5670:N5677" si="4033">VLOOKUP(D5670,accounts,7,FALSE)</f>
        <v>0</v>
      </c>
      <c r="O5670" t="str">
        <f t="shared" ref="O5670:O5677" si="4034">VLOOKUP(C5670,products,2,FALSE)</f>
        <v>GTX</v>
      </c>
      <c r="P5670">
        <f t="shared" ref="P5670:P5677" si="4035">VLOOKUP(C5670,products,3,FALSE)</f>
        <v>5482</v>
      </c>
      <c r="Q5670" t="str">
        <f t="shared" ref="Q5670:Q5677" si="4036">VLOOKUP(B5670,sales,2,FALSE)</f>
        <v>Summer Sewald</v>
      </c>
      <c r="R5670" t="str">
        <f t="shared" ref="R5670:R5677" si="4037">VLOOKUP(B5670,sales,3,FALSE)</f>
        <v>West</v>
      </c>
    </row>
    <row r="5671" spans="1:18">
      <c r="A5671" t="s">
        <v>5835</v>
      </c>
      <c r="B5671" t="s">
        <v>38</v>
      </c>
      <c r="C5671" t="s">
        <v>59</v>
      </c>
      <c r="D5671" t="s">
        <v>174</v>
      </c>
      <c r="E5671" t="s">
        <v>50</v>
      </c>
      <c r="F5671" s="1">
        <v>43039</v>
      </c>
      <c r="G5671" s="1">
        <v>43046</v>
      </c>
      <c r="H5671">
        <v>4742</v>
      </c>
      <c r="I5671" t="str">
        <f>VLOOKUP(pipeline!D5671,account,2,FALSE)</f>
        <v>software</v>
      </c>
      <c r="J5671">
        <f t="shared" si="4029"/>
        <v>1982</v>
      </c>
      <c r="K5671">
        <f t="shared" si="4030"/>
        <v>11698.03</v>
      </c>
      <c r="L5671">
        <f t="shared" si="4031"/>
        <v>34288</v>
      </c>
      <c r="M5671" t="str">
        <f t="shared" si="4032"/>
        <v>United States</v>
      </c>
      <c r="N5671">
        <f t="shared" si="4033"/>
        <v>0</v>
      </c>
      <c r="O5671" t="str">
        <f t="shared" si="4034"/>
        <v>GTX</v>
      </c>
      <c r="P5671">
        <f t="shared" si="4035"/>
        <v>5482</v>
      </c>
      <c r="Q5671" t="str">
        <f t="shared" si="4036"/>
        <v>Summer Sewald</v>
      </c>
      <c r="R5671" t="str">
        <f t="shared" si="4037"/>
        <v>West</v>
      </c>
    </row>
    <row r="5672" spans="1:18">
      <c r="A5672" t="s">
        <v>5836</v>
      </c>
      <c r="B5672" t="s">
        <v>39</v>
      </c>
      <c r="C5672" t="s">
        <v>55</v>
      </c>
      <c r="D5672" t="s">
        <v>196</v>
      </c>
      <c r="E5672" t="s">
        <v>50</v>
      </c>
      <c r="F5672" s="1">
        <v>43039</v>
      </c>
      <c r="G5672" s="1">
        <v>43041</v>
      </c>
      <c r="H5672">
        <v>653</v>
      </c>
      <c r="I5672" t="str">
        <f>VLOOKUP(pipeline!D5672,account,2,FALSE)</f>
        <v>employment</v>
      </c>
      <c r="J5672">
        <f t="shared" si="4029"/>
        <v>1983</v>
      </c>
      <c r="K5672">
        <f t="shared" si="4030"/>
        <v>2871.35</v>
      </c>
      <c r="L5672">
        <f t="shared" si="4031"/>
        <v>9561</v>
      </c>
      <c r="M5672" t="str">
        <f t="shared" si="4032"/>
        <v>United States</v>
      </c>
      <c r="N5672">
        <f t="shared" si="4033"/>
        <v>0</v>
      </c>
      <c r="O5672" t="str">
        <f t="shared" si="4034"/>
        <v>GTX</v>
      </c>
      <c r="P5672">
        <f t="shared" si="4035"/>
        <v>550</v>
      </c>
      <c r="Q5672" t="str">
        <f t="shared" si="4036"/>
        <v>Summer Sewald</v>
      </c>
      <c r="R5672" t="str">
        <f t="shared" si="4037"/>
        <v>West</v>
      </c>
    </row>
    <row r="5673" spans="1:18">
      <c r="A5673" t="s">
        <v>5837</v>
      </c>
      <c r="B5673" t="s">
        <v>21</v>
      </c>
      <c r="C5673" t="s">
        <v>58</v>
      </c>
      <c r="D5673" t="s">
        <v>149</v>
      </c>
      <c r="E5673" t="s">
        <v>52</v>
      </c>
      <c r="F5673" s="1">
        <v>43039</v>
      </c>
      <c r="G5673" s="1">
        <v>43049</v>
      </c>
      <c r="H5673">
        <v>0</v>
      </c>
      <c r="I5673" t="str">
        <f>VLOOKUP(pipeline!D5673,account,2,FALSE)</f>
        <v>technolgy</v>
      </c>
      <c r="J5673">
        <f t="shared" si="4029"/>
        <v>2005</v>
      </c>
      <c r="K5673">
        <f t="shared" si="4030"/>
        <v>1520.66</v>
      </c>
      <c r="L5673">
        <f t="shared" si="4031"/>
        <v>1806</v>
      </c>
      <c r="M5673" t="str">
        <f t="shared" si="4032"/>
        <v>United States</v>
      </c>
      <c r="N5673">
        <f t="shared" si="4033"/>
        <v>0</v>
      </c>
      <c r="O5673" t="str">
        <f t="shared" si="4034"/>
        <v>GTX</v>
      </c>
      <c r="P5673">
        <f t="shared" si="4035"/>
        <v>1096</v>
      </c>
      <c r="Q5673" t="str">
        <f t="shared" si="4036"/>
        <v>Dustin Brinkmann</v>
      </c>
      <c r="R5673" t="str">
        <f t="shared" si="4037"/>
        <v>Central</v>
      </c>
    </row>
    <row r="5674" spans="1:18">
      <c r="A5674" t="s">
        <v>5838</v>
      </c>
      <c r="B5674" t="s">
        <v>15</v>
      </c>
      <c r="C5674" t="s">
        <v>57</v>
      </c>
      <c r="D5674" t="s">
        <v>303</v>
      </c>
      <c r="E5674" t="s">
        <v>50</v>
      </c>
      <c r="F5674" s="1">
        <v>43039</v>
      </c>
      <c r="G5674" s="1">
        <v>43050</v>
      </c>
      <c r="H5674">
        <v>4058</v>
      </c>
      <c r="I5674" t="str">
        <f>VLOOKUP(pipeline!D5674,account,2,FALSE)</f>
        <v>software</v>
      </c>
      <c r="J5674">
        <f t="shared" si="4029"/>
        <v>2013</v>
      </c>
      <c r="K5674">
        <f t="shared" si="4030"/>
        <v>98.79</v>
      </c>
      <c r="L5674">
        <f t="shared" si="4031"/>
        <v>96</v>
      </c>
      <c r="M5674" t="str">
        <f t="shared" si="4032"/>
        <v>United States</v>
      </c>
      <c r="N5674" t="str">
        <f t="shared" si="4033"/>
        <v>Bubba Gump</v>
      </c>
      <c r="O5674" t="str">
        <f t="shared" si="4034"/>
        <v>MG</v>
      </c>
      <c r="P5674">
        <f t="shared" si="4035"/>
        <v>3393</v>
      </c>
      <c r="Q5674" t="str">
        <f t="shared" si="4036"/>
        <v>Celia Rouche</v>
      </c>
      <c r="R5674" t="str">
        <f t="shared" si="4037"/>
        <v>West</v>
      </c>
    </row>
    <row r="5675" spans="1:18">
      <c r="A5675" t="s">
        <v>5839</v>
      </c>
      <c r="B5675" t="s">
        <v>35</v>
      </c>
      <c r="C5675" t="s">
        <v>55</v>
      </c>
      <c r="D5675" t="s">
        <v>226</v>
      </c>
      <c r="E5675" t="s">
        <v>50</v>
      </c>
      <c r="F5675" s="1">
        <v>43039</v>
      </c>
      <c r="G5675" s="1">
        <v>43040</v>
      </c>
      <c r="H5675">
        <v>553</v>
      </c>
      <c r="I5675" t="str">
        <f>VLOOKUP(pipeline!D5675,account,2,FALSE)</f>
        <v>medical</v>
      </c>
      <c r="J5675">
        <f t="shared" si="4029"/>
        <v>2017</v>
      </c>
      <c r="K5675">
        <f t="shared" si="4030"/>
        <v>4.54</v>
      </c>
      <c r="L5675">
        <f t="shared" si="4031"/>
        <v>9</v>
      </c>
      <c r="M5675" t="str">
        <f t="shared" si="4032"/>
        <v>United States</v>
      </c>
      <c r="N5675">
        <f t="shared" si="4033"/>
        <v>0</v>
      </c>
      <c r="O5675" t="str">
        <f t="shared" si="4034"/>
        <v>GTX</v>
      </c>
      <c r="P5675">
        <f t="shared" si="4035"/>
        <v>550</v>
      </c>
      <c r="Q5675" t="str">
        <f t="shared" si="4036"/>
        <v>Rocco Neubert</v>
      </c>
      <c r="R5675" t="str">
        <f t="shared" si="4037"/>
        <v>East</v>
      </c>
    </row>
    <row r="5676" spans="1:18">
      <c r="A5676" t="s">
        <v>5840</v>
      </c>
      <c r="B5676" t="s">
        <v>9</v>
      </c>
      <c r="C5676" t="s">
        <v>59</v>
      </c>
      <c r="D5676" t="s">
        <v>124</v>
      </c>
      <c r="E5676" t="s">
        <v>52</v>
      </c>
      <c r="F5676" s="1">
        <v>43039</v>
      </c>
      <c r="G5676" s="1">
        <v>43046</v>
      </c>
      <c r="H5676">
        <v>0</v>
      </c>
      <c r="I5676" t="str">
        <f>VLOOKUP(pipeline!D5676,account,2,FALSE)</f>
        <v>entertainment</v>
      </c>
      <c r="J5676">
        <f t="shared" si="4029"/>
        <v>1989</v>
      </c>
      <c r="K5676">
        <f t="shared" si="4030"/>
        <v>3838.39</v>
      </c>
      <c r="L5676">
        <f t="shared" si="4031"/>
        <v>8274</v>
      </c>
      <c r="M5676" t="str">
        <f t="shared" si="4032"/>
        <v>United States</v>
      </c>
      <c r="N5676">
        <f t="shared" si="4033"/>
        <v>0</v>
      </c>
      <c r="O5676" t="str">
        <f t="shared" si="4034"/>
        <v>GTX</v>
      </c>
      <c r="P5676">
        <f t="shared" si="4035"/>
        <v>5482</v>
      </c>
      <c r="Q5676" t="str">
        <f t="shared" si="4036"/>
        <v>Cara Losch</v>
      </c>
      <c r="R5676" t="str">
        <f t="shared" si="4037"/>
        <v>East</v>
      </c>
    </row>
    <row r="5677" spans="1:18">
      <c r="A5677" t="s">
        <v>5841</v>
      </c>
      <c r="B5677" t="s">
        <v>17</v>
      </c>
      <c r="C5677" t="s">
        <v>56</v>
      </c>
      <c r="D5677" t="s">
        <v>174</v>
      </c>
      <c r="E5677" t="s">
        <v>52</v>
      </c>
      <c r="F5677" s="1">
        <v>43039</v>
      </c>
      <c r="G5677" s="1">
        <v>43042</v>
      </c>
      <c r="H5677">
        <v>0</v>
      </c>
      <c r="I5677" t="str">
        <f>VLOOKUP(pipeline!D5677,account,2,FALSE)</f>
        <v>software</v>
      </c>
      <c r="J5677">
        <f t="shared" si="4029"/>
        <v>1982</v>
      </c>
      <c r="K5677">
        <f t="shared" si="4030"/>
        <v>11698.03</v>
      </c>
      <c r="L5677">
        <f t="shared" si="4031"/>
        <v>34288</v>
      </c>
      <c r="M5677" t="str">
        <f t="shared" si="4032"/>
        <v>United States</v>
      </c>
      <c r="N5677">
        <f t="shared" si="4033"/>
        <v>0</v>
      </c>
      <c r="O5677" t="str">
        <f t="shared" si="4034"/>
        <v>MG</v>
      </c>
      <c r="P5677">
        <f t="shared" si="4035"/>
        <v>55</v>
      </c>
      <c r="Q5677" t="str">
        <f t="shared" si="4036"/>
        <v>Celia Rouche</v>
      </c>
      <c r="R5677" t="str">
        <f t="shared" si="4037"/>
        <v>West</v>
      </c>
    </row>
    <row r="5678" spans="1:18">
      <c r="A5678" t="s">
        <v>5842</v>
      </c>
      <c r="B5678" t="s">
        <v>32</v>
      </c>
      <c r="C5678" t="s">
        <v>58</v>
      </c>
      <c r="D5678" t="s">
        <v>174</v>
      </c>
      <c r="E5678" t="s">
        <v>52</v>
      </c>
      <c r="F5678" s="1">
        <v>43040</v>
      </c>
      <c r="G5678" s="1">
        <v>43052</v>
      </c>
      <c r="H5678">
        <v>0</v>
      </c>
      <c r="I5678" t="str">
        <f>VLOOKUP(pipeline!D5678,account,2,FALSE)</f>
        <v>software</v>
      </c>
      <c r="J5678">
        <f t="shared" ref="J5678:J5688" si="4038">VLOOKUP(D5678,account,3,FALSE)</f>
        <v>1982</v>
      </c>
      <c r="K5678">
        <f t="shared" ref="K5678:K5688" si="4039">VLOOKUP(D5678,account,4,FALSE)</f>
        <v>11698.03</v>
      </c>
      <c r="L5678">
        <f t="shared" ref="L5678:L5688" si="4040">VLOOKUP(D5678,account,5,FALSE)</f>
        <v>34288</v>
      </c>
      <c r="M5678" t="str">
        <f t="shared" ref="M5678:M5688" si="4041">VLOOKUP(D5678,account,6,FALSE)</f>
        <v>United States</v>
      </c>
      <c r="N5678">
        <f t="shared" ref="N5678:N5688" si="4042">VLOOKUP(D5678,accounts,7,FALSE)</f>
        <v>0</v>
      </c>
      <c r="O5678" t="str">
        <f t="shared" ref="O5678:O5688" si="4043">VLOOKUP(C5678,products,2,FALSE)</f>
        <v>GTX</v>
      </c>
      <c r="P5678">
        <f t="shared" ref="P5678:P5688" si="4044">VLOOKUP(C5678,products,3,FALSE)</f>
        <v>1096</v>
      </c>
      <c r="Q5678" t="str">
        <f t="shared" ref="Q5678:Q5688" si="4045">VLOOKUP(B5678,sales,2,FALSE)</f>
        <v>Rocco Neubert</v>
      </c>
      <c r="R5678" t="str">
        <f t="shared" ref="R5678:R5688" si="4046">VLOOKUP(B5678,sales,3,FALSE)</f>
        <v>East</v>
      </c>
    </row>
    <row r="5679" spans="1:18">
      <c r="A5679" t="s">
        <v>5843</v>
      </c>
      <c r="B5679" t="s">
        <v>20</v>
      </c>
      <c r="C5679" t="s">
        <v>59</v>
      </c>
      <c r="D5679" t="s">
        <v>221</v>
      </c>
      <c r="E5679" t="s">
        <v>52</v>
      </c>
      <c r="F5679" s="1">
        <v>43040</v>
      </c>
      <c r="G5679" s="1">
        <v>43054</v>
      </c>
      <c r="H5679">
        <v>0</v>
      </c>
      <c r="I5679" t="str">
        <f>VLOOKUP(pipeline!D5679,account,2,FALSE)</f>
        <v>technolgy</v>
      </c>
      <c r="J5679">
        <f t="shared" si="4038"/>
        <v>2000</v>
      </c>
      <c r="K5679">
        <f t="shared" si="4039"/>
        <v>1223.72</v>
      </c>
      <c r="L5679">
        <f t="shared" si="4040"/>
        <v>2497</v>
      </c>
      <c r="M5679" t="str">
        <f t="shared" si="4041"/>
        <v>Norway</v>
      </c>
      <c r="N5679">
        <f t="shared" si="4042"/>
        <v>0</v>
      </c>
      <c r="O5679" t="str">
        <f t="shared" si="4043"/>
        <v>GTX</v>
      </c>
      <c r="P5679">
        <f t="shared" si="4044"/>
        <v>5482</v>
      </c>
      <c r="Q5679" t="str">
        <f t="shared" si="4045"/>
        <v>Dustin Brinkmann</v>
      </c>
      <c r="R5679" t="str">
        <f t="shared" si="4046"/>
        <v>Central</v>
      </c>
    </row>
    <row r="5680" spans="1:18">
      <c r="A5680" t="s">
        <v>5844</v>
      </c>
      <c r="B5680" t="s">
        <v>20</v>
      </c>
      <c r="C5680" t="s">
        <v>59</v>
      </c>
      <c r="D5680" t="s">
        <v>290</v>
      </c>
      <c r="E5680" t="s">
        <v>50</v>
      </c>
      <c r="F5680" s="1">
        <v>43040</v>
      </c>
      <c r="G5680" s="1">
        <v>43091</v>
      </c>
      <c r="H5680">
        <v>5504</v>
      </c>
      <c r="I5680" t="str">
        <f>VLOOKUP(pipeline!D5680,account,2,FALSE)</f>
        <v>medical</v>
      </c>
      <c r="J5680">
        <f t="shared" si="4038"/>
        <v>2002</v>
      </c>
      <c r="K5680">
        <f t="shared" si="4039"/>
        <v>3178.24</v>
      </c>
      <c r="L5680">
        <f t="shared" si="4040"/>
        <v>4540</v>
      </c>
      <c r="M5680" t="str">
        <f t="shared" si="4041"/>
        <v>United States</v>
      </c>
      <c r="N5680">
        <f t="shared" si="4042"/>
        <v>0</v>
      </c>
      <c r="O5680" t="str">
        <f t="shared" si="4043"/>
        <v>GTX</v>
      </c>
      <c r="P5680">
        <f t="shared" si="4044"/>
        <v>5482</v>
      </c>
      <c r="Q5680" t="str">
        <f t="shared" si="4045"/>
        <v>Dustin Brinkmann</v>
      </c>
      <c r="R5680" t="str">
        <f t="shared" si="4046"/>
        <v>Central</v>
      </c>
    </row>
    <row r="5681" spans="1:18">
      <c r="A5681" t="s">
        <v>5845</v>
      </c>
      <c r="B5681" t="s">
        <v>26</v>
      </c>
      <c r="C5681" t="s">
        <v>56</v>
      </c>
      <c r="D5681" t="s">
        <v>297</v>
      </c>
      <c r="E5681" t="s">
        <v>50</v>
      </c>
      <c r="F5681" s="1">
        <v>43040</v>
      </c>
      <c r="G5681" s="1">
        <v>43044</v>
      </c>
      <c r="H5681">
        <v>53</v>
      </c>
      <c r="I5681" t="str">
        <f>VLOOKUP(pipeline!D5681,account,2,FALSE)</f>
        <v>medical</v>
      </c>
      <c r="J5681">
        <f t="shared" si="4038"/>
        <v>1986</v>
      </c>
      <c r="K5681">
        <f t="shared" si="4039"/>
        <v>647.18</v>
      </c>
      <c r="L5681">
        <f t="shared" si="4040"/>
        <v>1185</v>
      </c>
      <c r="M5681" t="str">
        <f t="shared" si="4041"/>
        <v>Kenya</v>
      </c>
      <c r="N5681">
        <f t="shared" si="4042"/>
        <v>0</v>
      </c>
      <c r="O5681" t="str">
        <f t="shared" si="4043"/>
        <v>MG</v>
      </c>
      <c r="P5681">
        <f t="shared" si="4044"/>
        <v>55</v>
      </c>
      <c r="Q5681" t="str">
        <f t="shared" si="4045"/>
        <v>Melvin Marxen</v>
      </c>
      <c r="R5681" t="str">
        <f t="shared" si="4046"/>
        <v>Central</v>
      </c>
    </row>
    <row r="5682" spans="1:18">
      <c r="A5682" t="s">
        <v>5846</v>
      </c>
      <c r="B5682" t="s">
        <v>27</v>
      </c>
      <c r="C5682" t="s">
        <v>55</v>
      </c>
      <c r="D5682" t="s">
        <v>108</v>
      </c>
      <c r="E5682" t="s">
        <v>52</v>
      </c>
      <c r="F5682" s="1">
        <v>43040</v>
      </c>
      <c r="G5682" s="1">
        <v>43056</v>
      </c>
      <c r="H5682">
        <v>0</v>
      </c>
      <c r="I5682" t="str">
        <f>VLOOKUP(pipeline!D5682,account,2,FALSE)</f>
        <v>telecommunications</v>
      </c>
      <c r="J5682">
        <f t="shared" si="4038"/>
        <v>1988</v>
      </c>
      <c r="K5682">
        <f t="shared" si="4039"/>
        <v>5266.09</v>
      </c>
      <c r="L5682">
        <f t="shared" si="4040"/>
        <v>8595</v>
      </c>
      <c r="M5682" t="str">
        <f t="shared" si="4041"/>
        <v>United States</v>
      </c>
      <c r="N5682" t="str">
        <f t="shared" si="4042"/>
        <v>Sonron</v>
      </c>
      <c r="O5682" t="str">
        <f t="shared" si="4043"/>
        <v>GTX</v>
      </c>
      <c r="P5682">
        <f t="shared" si="4044"/>
        <v>550</v>
      </c>
      <c r="Q5682" t="str">
        <f t="shared" si="4045"/>
        <v>Melvin Marxen</v>
      </c>
      <c r="R5682" t="str">
        <f t="shared" si="4046"/>
        <v>Central</v>
      </c>
    </row>
    <row r="5683" spans="1:18">
      <c r="A5683" t="s">
        <v>5847</v>
      </c>
      <c r="B5683" t="s">
        <v>38</v>
      </c>
      <c r="C5683" t="s">
        <v>57</v>
      </c>
      <c r="D5683" t="s">
        <v>112</v>
      </c>
      <c r="E5683" t="s">
        <v>50</v>
      </c>
      <c r="F5683" s="1">
        <v>43040</v>
      </c>
      <c r="G5683" s="1">
        <v>43045</v>
      </c>
      <c r="H5683">
        <v>3064</v>
      </c>
      <c r="I5683" t="str">
        <f>VLOOKUP(pipeline!D5683,account,2,FALSE)</f>
        <v>retail</v>
      </c>
      <c r="J5683">
        <f t="shared" si="4038"/>
        <v>1990</v>
      </c>
      <c r="K5683">
        <f t="shared" si="4039"/>
        <v>4968.91</v>
      </c>
      <c r="L5683">
        <f t="shared" si="4040"/>
        <v>7523</v>
      </c>
      <c r="M5683" t="str">
        <f t="shared" si="4041"/>
        <v>United States</v>
      </c>
      <c r="N5683">
        <f t="shared" si="4042"/>
        <v>0</v>
      </c>
      <c r="O5683" t="str">
        <f t="shared" si="4043"/>
        <v>MG</v>
      </c>
      <c r="P5683">
        <f t="shared" si="4044"/>
        <v>3393</v>
      </c>
      <c r="Q5683" t="str">
        <f t="shared" si="4045"/>
        <v>Summer Sewald</v>
      </c>
      <c r="R5683" t="str">
        <f t="shared" si="4046"/>
        <v>West</v>
      </c>
    </row>
    <row r="5684" spans="1:18">
      <c r="A5684" t="s">
        <v>5848</v>
      </c>
      <c r="B5684" t="s">
        <v>40</v>
      </c>
      <c r="C5684" t="s">
        <v>57</v>
      </c>
      <c r="D5684" t="s">
        <v>110</v>
      </c>
      <c r="E5684" t="s">
        <v>50</v>
      </c>
      <c r="F5684" s="1">
        <v>43040</v>
      </c>
      <c r="G5684" s="1">
        <v>43053</v>
      </c>
      <c r="H5684">
        <v>2866</v>
      </c>
      <c r="I5684" t="str">
        <f>VLOOKUP(pipeline!D5684,account,2,FALSE)</f>
        <v>telecommunications</v>
      </c>
      <c r="J5684">
        <f t="shared" si="4038"/>
        <v>1994</v>
      </c>
      <c r="K5684">
        <f t="shared" si="4039"/>
        <v>1188.42</v>
      </c>
      <c r="L5684">
        <f t="shared" si="4040"/>
        <v>3015</v>
      </c>
      <c r="M5684" t="str">
        <f t="shared" si="4041"/>
        <v>United States</v>
      </c>
      <c r="N5684">
        <f t="shared" si="4042"/>
        <v>0</v>
      </c>
      <c r="O5684" t="str">
        <f t="shared" si="4043"/>
        <v>MG</v>
      </c>
      <c r="P5684">
        <f t="shared" si="4044"/>
        <v>3393</v>
      </c>
      <c r="Q5684" t="str">
        <f t="shared" si="4045"/>
        <v>Summer Sewald</v>
      </c>
      <c r="R5684" t="str">
        <f t="shared" si="4046"/>
        <v>West</v>
      </c>
    </row>
    <row r="5685" spans="1:18">
      <c r="A5685" t="s">
        <v>5849</v>
      </c>
      <c r="B5685" t="s">
        <v>17</v>
      </c>
      <c r="C5685" t="s">
        <v>55</v>
      </c>
      <c r="D5685" t="s">
        <v>167</v>
      </c>
      <c r="E5685" t="s">
        <v>52</v>
      </c>
      <c r="F5685" s="1">
        <v>43040</v>
      </c>
      <c r="G5685" s="1">
        <v>43045</v>
      </c>
      <c r="H5685">
        <v>0</v>
      </c>
      <c r="I5685" t="str">
        <f>VLOOKUP(pipeline!D5685,account,2,FALSE)</f>
        <v>marketing</v>
      </c>
      <c r="J5685">
        <f t="shared" si="4038"/>
        <v>2000</v>
      </c>
      <c r="K5685">
        <f t="shared" si="4039"/>
        <v>2952.73</v>
      </c>
      <c r="L5685">
        <f t="shared" si="4040"/>
        <v>5107</v>
      </c>
      <c r="M5685" t="str">
        <f t="shared" si="4041"/>
        <v>United States</v>
      </c>
      <c r="N5685">
        <f t="shared" si="4042"/>
        <v>0</v>
      </c>
      <c r="O5685" t="str">
        <f t="shared" si="4043"/>
        <v>GTX</v>
      </c>
      <c r="P5685">
        <f t="shared" si="4044"/>
        <v>550</v>
      </c>
      <c r="Q5685" t="str">
        <f t="shared" si="4045"/>
        <v>Celia Rouche</v>
      </c>
      <c r="R5685" t="str">
        <f t="shared" si="4046"/>
        <v>West</v>
      </c>
    </row>
    <row r="5686" spans="1:18">
      <c r="A5686" t="s">
        <v>5850</v>
      </c>
      <c r="B5686" t="s">
        <v>17</v>
      </c>
      <c r="C5686" t="s">
        <v>59</v>
      </c>
      <c r="D5686" t="s">
        <v>266</v>
      </c>
      <c r="E5686" t="s">
        <v>52</v>
      </c>
      <c r="F5686" s="1">
        <v>43040</v>
      </c>
      <c r="G5686" s="1">
        <v>43049</v>
      </c>
      <c r="H5686">
        <v>0</v>
      </c>
      <c r="I5686" t="str">
        <f>VLOOKUP(pipeline!D5686,account,2,FALSE)</f>
        <v>finance</v>
      </c>
      <c r="J5686">
        <f t="shared" si="4038"/>
        <v>1993</v>
      </c>
      <c r="K5686">
        <f t="shared" si="4039"/>
        <v>7537.24</v>
      </c>
      <c r="L5686">
        <f t="shared" si="4040"/>
        <v>20293</v>
      </c>
      <c r="M5686" t="str">
        <f t="shared" si="4041"/>
        <v>United States</v>
      </c>
      <c r="N5686">
        <f t="shared" si="4042"/>
        <v>0</v>
      </c>
      <c r="O5686" t="str">
        <f t="shared" si="4043"/>
        <v>GTX</v>
      </c>
      <c r="P5686">
        <f t="shared" si="4044"/>
        <v>5482</v>
      </c>
      <c r="Q5686" t="str">
        <f t="shared" si="4045"/>
        <v>Celia Rouche</v>
      </c>
      <c r="R5686" t="str">
        <f t="shared" si="4046"/>
        <v>West</v>
      </c>
    </row>
    <row r="5687" spans="1:18">
      <c r="A5687" t="s">
        <v>5851</v>
      </c>
      <c r="B5687" t="s">
        <v>17</v>
      </c>
      <c r="C5687" t="s">
        <v>58</v>
      </c>
      <c r="D5687" t="s">
        <v>194</v>
      </c>
      <c r="E5687" t="s">
        <v>50</v>
      </c>
      <c r="F5687" s="1">
        <v>43040</v>
      </c>
      <c r="G5687" s="1">
        <v>43049</v>
      </c>
      <c r="H5687">
        <v>960</v>
      </c>
      <c r="I5687" t="str">
        <f>VLOOKUP(pipeline!D5687,account,2,FALSE)</f>
        <v>medical</v>
      </c>
      <c r="J5687">
        <f t="shared" si="4038"/>
        <v>2004</v>
      </c>
      <c r="K5687">
        <f t="shared" si="4039"/>
        <v>1618.89</v>
      </c>
      <c r="L5687">
        <f t="shared" si="4040"/>
        <v>3889</v>
      </c>
      <c r="M5687" t="str">
        <f t="shared" si="4041"/>
        <v>United States</v>
      </c>
      <c r="N5687">
        <f t="shared" si="4042"/>
        <v>0</v>
      </c>
      <c r="O5687" t="str">
        <f t="shared" si="4043"/>
        <v>GTX</v>
      </c>
      <c r="P5687">
        <f t="shared" si="4044"/>
        <v>1096</v>
      </c>
      <c r="Q5687" t="str">
        <f t="shared" si="4045"/>
        <v>Celia Rouche</v>
      </c>
      <c r="R5687" t="str">
        <f t="shared" si="4046"/>
        <v>West</v>
      </c>
    </row>
    <row r="5688" spans="1:18">
      <c r="A5688" t="s">
        <v>5852</v>
      </c>
      <c r="B5688" t="s">
        <v>17</v>
      </c>
      <c r="C5688" t="s">
        <v>56</v>
      </c>
      <c r="D5688" t="s">
        <v>176</v>
      </c>
      <c r="E5688" t="s">
        <v>50</v>
      </c>
      <c r="F5688" s="1">
        <v>43040</v>
      </c>
      <c r="G5688" s="1">
        <v>43041</v>
      </c>
      <c r="H5688">
        <v>55</v>
      </c>
      <c r="I5688" t="str">
        <f>VLOOKUP(pipeline!D5688,account,2,FALSE)</f>
        <v>services</v>
      </c>
      <c r="J5688">
        <f t="shared" si="4038"/>
        <v>1987</v>
      </c>
      <c r="K5688">
        <f t="shared" si="4039"/>
        <v>405.59</v>
      </c>
      <c r="L5688">
        <f t="shared" si="4040"/>
        <v>1179</v>
      </c>
      <c r="M5688" t="str">
        <f t="shared" si="4041"/>
        <v>Brazil</v>
      </c>
      <c r="N5688" t="str">
        <f t="shared" si="4042"/>
        <v>Warephase</v>
      </c>
      <c r="O5688" t="str">
        <f t="shared" si="4043"/>
        <v>MG</v>
      </c>
      <c r="P5688">
        <f t="shared" si="4044"/>
        <v>55</v>
      </c>
      <c r="Q5688" t="str">
        <f t="shared" si="4045"/>
        <v>Celia Rouche</v>
      </c>
      <c r="R5688" t="str">
        <f t="shared" si="4046"/>
        <v>West</v>
      </c>
    </row>
    <row r="5689" spans="1:18">
      <c r="A5689" t="s">
        <v>5853</v>
      </c>
      <c r="B5689" t="s">
        <v>33</v>
      </c>
      <c r="C5689" t="s">
        <v>58</v>
      </c>
      <c r="D5689" t="s">
        <v>226</v>
      </c>
      <c r="E5689" t="s">
        <v>52</v>
      </c>
      <c r="F5689" s="1">
        <v>43041</v>
      </c>
      <c r="G5689" s="1">
        <v>43044</v>
      </c>
      <c r="H5689">
        <v>0</v>
      </c>
      <c r="I5689" t="str">
        <f>VLOOKUP(pipeline!D5689,account,2,FALSE)</f>
        <v>medical</v>
      </c>
      <c r="J5689">
        <f t="shared" ref="J5689:J5696" si="4047">VLOOKUP(D5689,account,3,FALSE)</f>
        <v>2017</v>
      </c>
      <c r="K5689">
        <f t="shared" ref="K5689:K5696" si="4048">VLOOKUP(D5689,account,4,FALSE)</f>
        <v>4.54</v>
      </c>
      <c r="L5689">
        <f t="shared" ref="L5689:L5696" si="4049">VLOOKUP(D5689,account,5,FALSE)</f>
        <v>9</v>
      </c>
      <c r="M5689" t="str">
        <f t="shared" ref="M5689:M5696" si="4050">VLOOKUP(D5689,account,6,FALSE)</f>
        <v>United States</v>
      </c>
      <c r="N5689">
        <f t="shared" ref="N5689:N5696" si="4051">VLOOKUP(D5689,accounts,7,FALSE)</f>
        <v>0</v>
      </c>
      <c r="O5689" t="str">
        <f t="shared" ref="O5689:O5696" si="4052">VLOOKUP(C5689,products,2,FALSE)</f>
        <v>GTX</v>
      </c>
      <c r="P5689">
        <f t="shared" ref="P5689:P5726" si="4053">VLOOKUP(C5689,products,3,FALSE)</f>
        <v>1096</v>
      </c>
      <c r="Q5689" t="str">
        <f t="shared" ref="Q5689:Q5726" si="4054">VLOOKUP(B5689,sales,2,FALSE)</f>
        <v>Rocco Neubert</v>
      </c>
      <c r="R5689" t="str">
        <f t="shared" ref="R5689:R5726" si="4055">VLOOKUP(B5689,sales,3,FALSE)</f>
        <v>East</v>
      </c>
    </row>
    <row r="5690" spans="1:18">
      <c r="A5690" t="s">
        <v>5854</v>
      </c>
      <c r="B5690" t="s">
        <v>34</v>
      </c>
      <c r="C5690" t="s">
        <v>55</v>
      </c>
      <c r="D5690" t="s">
        <v>203</v>
      </c>
      <c r="E5690" t="s">
        <v>50</v>
      </c>
      <c r="F5690" s="1">
        <v>43041</v>
      </c>
      <c r="G5690" s="1">
        <v>43067</v>
      </c>
      <c r="H5690">
        <v>532</v>
      </c>
      <c r="I5690" t="str">
        <f>VLOOKUP(pipeline!D5690,account,2,FALSE)</f>
        <v>software</v>
      </c>
      <c r="J5690">
        <f t="shared" si="4047"/>
        <v>2002</v>
      </c>
      <c r="K5690">
        <f t="shared" si="4048"/>
        <v>987.39</v>
      </c>
      <c r="L5690">
        <f t="shared" si="4049"/>
        <v>2253</v>
      </c>
      <c r="M5690" t="str">
        <f t="shared" si="4050"/>
        <v>United States</v>
      </c>
      <c r="N5690">
        <f t="shared" si="4051"/>
        <v>0</v>
      </c>
      <c r="O5690" t="str">
        <f t="shared" si="4052"/>
        <v>GTX</v>
      </c>
      <c r="P5690">
        <f t="shared" si="4053"/>
        <v>550</v>
      </c>
      <c r="Q5690" t="str">
        <f t="shared" si="4054"/>
        <v>Rocco Neubert</v>
      </c>
      <c r="R5690" t="str">
        <f t="shared" si="4055"/>
        <v>East</v>
      </c>
    </row>
    <row r="5691" spans="1:18">
      <c r="A5691" t="s">
        <v>5855</v>
      </c>
      <c r="B5691" t="s">
        <v>27</v>
      </c>
      <c r="C5691" t="s">
        <v>55</v>
      </c>
      <c r="D5691" t="s">
        <v>82</v>
      </c>
      <c r="E5691" t="s">
        <v>50</v>
      </c>
      <c r="F5691" s="1">
        <v>43041</v>
      </c>
      <c r="G5691" s="1">
        <v>43042</v>
      </c>
      <c r="H5691">
        <v>479</v>
      </c>
      <c r="I5691" t="str">
        <f>VLOOKUP(pipeline!D5691,account,2,FALSE)</f>
        <v>retail</v>
      </c>
      <c r="J5691">
        <f t="shared" si="4047"/>
        <v>2001</v>
      </c>
      <c r="K5691">
        <f t="shared" si="4048"/>
        <v>718.62</v>
      </c>
      <c r="L5691">
        <f t="shared" si="4049"/>
        <v>2448</v>
      </c>
      <c r="M5691" t="str">
        <f t="shared" si="4050"/>
        <v>United States</v>
      </c>
      <c r="N5691">
        <f t="shared" si="4051"/>
        <v>0</v>
      </c>
      <c r="O5691" t="str">
        <f t="shared" si="4052"/>
        <v>GTX</v>
      </c>
      <c r="P5691">
        <f t="shared" si="4053"/>
        <v>550</v>
      </c>
      <c r="Q5691" t="str">
        <f t="shared" si="4054"/>
        <v>Melvin Marxen</v>
      </c>
      <c r="R5691" t="str">
        <f t="shared" si="4055"/>
        <v>Central</v>
      </c>
    </row>
    <row r="5692" spans="1:18">
      <c r="A5692" t="s">
        <v>5856</v>
      </c>
      <c r="B5692" t="s">
        <v>38</v>
      </c>
      <c r="C5692" t="s">
        <v>55</v>
      </c>
      <c r="D5692" t="s">
        <v>266</v>
      </c>
      <c r="E5692" t="s">
        <v>52</v>
      </c>
      <c r="F5692" s="1">
        <v>43041</v>
      </c>
      <c r="G5692" s="1">
        <v>43046</v>
      </c>
      <c r="H5692">
        <v>0</v>
      </c>
      <c r="I5692" t="str">
        <f>VLOOKUP(pipeline!D5692,account,2,FALSE)</f>
        <v>finance</v>
      </c>
      <c r="J5692">
        <f t="shared" si="4047"/>
        <v>1993</v>
      </c>
      <c r="K5692">
        <f t="shared" si="4048"/>
        <v>7537.24</v>
      </c>
      <c r="L5692">
        <f t="shared" si="4049"/>
        <v>20293</v>
      </c>
      <c r="M5692" t="str">
        <f t="shared" si="4050"/>
        <v>United States</v>
      </c>
      <c r="N5692">
        <f t="shared" si="4051"/>
        <v>0</v>
      </c>
      <c r="O5692" t="str">
        <f t="shared" si="4052"/>
        <v>GTX</v>
      </c>
      <c r="P5692">
        <f t="shared" si="4053"/>
        <v>550</v>
      </c>
      <c r="Q5692" t="str">
        <f t="shared" si="4054"/>
        <v>Summer Sewald</v>
      </c>
      <c r="R5692" t="str">
        <f t="shared" si="4055"/>
        <v>West</v>
      </c>
    </row>
    <row r="5693" spans="1:18">
      <c r="A5693" t="s">
        <v>5857</v>
      </c>
      <c r="B5693" t="s">
        <v>35</v>
      </c>
      <c r="C5693" t="s">
        <v>55</v>
      </c>
      <c r="D5693" t="s">
        <v>121</v>
      </c>
      <c r="E5693" t="s">
        <v>50</v>
      </c>
      <c r="F5693" s="1">
        <v>43041</v>
      </c>
      <c r="G5693" s="1">
        <v>43055</v>
      </c>
      <c r="H5693">
        <v>585</v>
      </c>
      <c r="I5693" t="str">
        <f>VLOOKUP(pipeline!D5693,account,2,FALSE)</f>
        <v>retail</v>
      </c>
      <c r="J5693">
        <f t="shared" si="4047"/>
        <v>1995</v>
      </c>
      <c r="K5693">
        <f t="shared" si="4048"/>
        <v>5158.71</v>
      </c>
      <c r="L5693">
        <f t="shared" si="4049"/>
        <v>17479</v>
      </c>
      <c r="M5693" t="str">
        <f t="shared" si="4050"/>
        <v>Japan</v>
      </c>
      <c r="N5693">
        <f t="shared" si="4051"/>
        <v>0</v>
      </c>
      <c r="O5693" t="str">
        <f t="shared" si="4052"/>
        <v>GTX</v>
      </c>
      <c r="P5693">
        <f t="shared" si="4053"/>
        <v>550</v>
      </c>
      <c r="Q5693" t="str">
        <f t="shared" si="4054"/>
        <v>Rocco Neubert</v>
      </c>
      <c r="R5693" t="str">
        <f t="shared" si="4055"/>
        <v>East</v>
      </c>
    </row>
    <row r="5694" spans="1:18">
      <c r="A5694" t="s">
        <v>5858</v>
      </c>
      <c r="B5694" t="s">
        <v>17</v>
      </c>
      <c r="C5694" t="s">
        <v>55</v>
      </c>
      <c r="D5694" t="s">
        <v>99</v>
      </c>
      <c r="E5694" t="s">
        <v>52</v>
      </c>
      <c r="F5694" s="1">
        <v>43041</v>
      </c>
      <c r="G5694" s="1">
        <v>43046</v>
      </c>
      <c r="H5694">
        <v>0</v>
      </c>
      <c r="I5694" t="str">
        <f>VLOOKUP(pipeline!D5694,account,2,FALSE)</f>
        <v>marketing</v>
      </c>
      <c r="J5694">
        <f t="shared" si="4047"/>
        <v>2008</v>
      </c>
      <c r="K5694">
        <f t="shared" si="4048"/>
        <v>894.37</v>
      </c>
      <c r="L5694">
        <f t="shared" si="4049"/>
        <v>1593</v>
      </c>
      <c r="M5694" t="str">
        <f t="shared" si="4050"/>
        <v>Poland</v>
      </c>
      <c r="N5694">
        <f t="shared" si="4051"/>
        <v>0</v>
      </c>
      <c r="O5694" t="str">
        <f t="shared" si="4052"/>
        <v>GTX</v>
      </c>
      <c r="P5694">
        <f t="shared" si="4053"/>
        <v>550</v>
      </c>
      <c r="Q5694" t="str">
        <f t="shared" si="4054"/>
        <v>Celia Rouche</v>
      </c>
      <c r="R5694" t="str">
        <f t="shared" si="4055"/>
        <v>West</v>
      </c>
    </row>
    <row r="5695" spans="1:18">
      <c r="A5695" t="s">
        <v>5859</v>
      </c>
      <c r="B5695" t="s">
        <v>17</v>
      </c>
      <c r="C5695" t="s">
        <v>55</v>
      </c>
      <c r="D5695" t="s">
        <v>101</v>
      </c>
      <c r="E5695" t="s">
        <v>50</v>
      </c>
      <c r="F5695" s="1">
        <v>43041</v>
      </c>
      <c r="G5695" s="1">
        <v>43045</v>
      </c>
      <c r="H5695">
        <v>430</v>
      </c>
      <c r="I5695" t="str">
        <f>VLOOKUP(pipeline!D5695,account,2,FALSE)</f>
        <v>telecommunications</v>
      </c>
      <c r="J5695">
        <f t="shared" si="4047"/>
        <v>1999</v>
      </c>
      <c r="K5695">
        <f t="shared" si="4048"/>
        <v>1699.85</v>
      </c>
      <c r="L5695">
        <f t="shared" si="4049"/>
        <v>5108</v>
      </c>
      <c r="M5695" t="str">
        <f t="shared" si="4050"/>
        <v>United States</v>
      </c>
      <c r="N5695">
        <f t="shared" si="4051"/>
        <v>0</v>
      </c>
      <c r="O5695" t="str">
        <f t="shared" si="4052"/>
        <v>GTX</v>
      </c>
      <c r="P5695">
        <f t="shared" si="4053"/>
        <v>550</v>
      </c>
      <c r="Q5695" t="str">
        <f t="shared" si="4054"/>
        <v>Celia Rouche</v>
      </c>
      <c r="R5695" t="str">
        <f t="shared" si="4055"/>
        <v>West</v>
      </c>
    </row>
    <row r="5696" spans="1:18">
      <c r="A5696" t="s">
        <v>5860</v>
      </c>
      <c r="B5696" t="s">
        <v>27</v>
      </c>
      <c r="C5696" t="s">
        <v>55</v>
      </c>
      <c r="D5696" t="s">
        <v>147</v>
      </c>
      <c r="E5696" t="s">
        <v>50</v>
      </c>
      <c r="F5696" s="1">
        <v>43042</v>
      </c>
      <c r="G5696" s="1">
        <v>43071</v>
      </c>
      <c r="H5696">
        <v>577</v>
      </c>
      <c r="I5696" t="str">
        <f>VLOOKUP(pipeline!D5696,account,2,FALSE)</f>
        <v>retail</v>
      </c>
      <c r="J5696">
        <f t="shared" si="4047"/>
        <v>2007</v>
      </c>
      <c r="K5696">
        <f t="shared" si="4048"/>
        <v>894.33</v>
      </c>
      <c r="L5696">
        <f t="shared" si="4049"/>
        <v>1635</v>
      </c>
      <c r="M5696" t="str">
        <f t="shared" si="4050"/>
        <v>Italy</v>
      </c>
      <c r="N5696">
        <f t="shared" si="4051"/>
        <v>0</v>
      </c>
      <c r="O5696" t="str">
        <f t="shared" si="4052"/>
        <v>GTX</v>
      </c>
      <c r="P5696">
        <f t="shared" si="4053"/>
        <v>550</v>
      </c>
      <c r="Q5696" t="str">
        <f t="shared" si="4054"/>
        <v>Melvin Marxen</v>
      </c>
      <c r="R5696" t="str">
        <f t="shared" si="4055"/>
        <v>Central</v>
      </c>
    </row>
    <row r="5697" spans="1:18">
      <c r="A5697" t="s">
        <v>5861</v>
      </c>
      <c r="B5697" t="s">
        <v>15</v>
      </c>
      <c r="C5697" t="s">
        <v>58</v>
      </c>
      <c r="D5697" t="s">
        <v>119</v>
      </c>
      <c r="E5697" t="s">
        <v>53</v>
      </c>
      <c r="F5697" s="1">
        <v>43042</v>
      </c>
      <c r="I5697" t="str">
        <f>VLOOKUP(pipeline!D5697,account,2,FALSE)</f>
        <v>entertainment</v>
      </c>
      <c r="J5697">
        <f t="shared" ref="J5697:J5702" si="4056">VLOOKUP(D5697,account,3,FALSE)</f>
        <v>1992</v>
      </c>
      <c r="K5697">
        <f t="shared" ref="K5697:K5702" si="4057">VLOOKUP(D5697,account,4,FALSE)</f>
        <v>324.19</v>
      </c>
      <c r="L5697">
        <f t="shared" ref="L5697:L5702" si="4058">VLOOKUP(D5697,account,5,FALSE)</f>
        <v>978</v>
      </c>
      <c r="M5697" t="str">
        <f t="shared" ref="M5697:M5702" si="4059">VLOOKUP(D5697,account,6,FALSE)</f>
        <v>United States</v>
      </c>
      <c r="N5697">
        <f t="shared" ref="N5697:N5702" si="4060">VLOOKUP(D5697,accounts,7,FALSE)</f>
        <v>0</v>
      </c>
      <c r="O5697" t="str">
        <f t="shared" ref="O5697:O5702" si="4061">VLOOKUP(C5697,products,2,FALSE)</f>
        <v>GTX</v>
      </c>
      <c r="P5697">
        <f t="shared" si="4053"/>
        <v>1096</v>
      </c>
      <c r="Q5697" t="str">
        <f t="shared" si="4054"/>
        <v>Celia Rouche</v>
      </c>
      <c r="R5697" t="str">
        <f t="shared" si="4055"/>
        <v>West</v>
      </c>
    </row>
    <row r="5698" spans="1:18">
      <c r="A5698" t="s">
        <v>5862</v>
      </c>
      <c r="B5698" t="s">
        <v>40</v>
      </c>
      <c r="C5698" t="s">
        <v>55</v>
      </c>
      <c r="D5698" t="s">
        <v>371</v>
      </c>
      <c r="E5698" t="s">
        <v>50</v>
      </c>
      <c r="F5698" s="1">
        <v>43042</v>
      </c>
      <c r="G5698" s="1">
        <v>43057</v>
      </c>
      <c r="H5698">
        <v>662</v>
      </c>
      <c r="I5698" t="str">
        <f>VLOOKUP(pipeline!D5698,account,2,FALSE)</f>
        <v>retail</v>
      </c>
      <c r="J5698">
        <f t="shared" si="4056"/>
        <v>2003</v>
      </c>
      <c r="K5698">
        <f t="shared" si="4057"/>
        <v>223.8</v>
      </c>
      <c r="L5698">
        <f t="shared" si="4058"/>
        <v>299</v>
      </c>
      <c r="M5698" t="str">
        <f t="shared" si="4059"/>
        <v>United States</v>
      </c>
      <c r="N5698">
        <f t="shared" si="4060"/>
        <v>0</v>
      </c>
      <c r="O5698" t="str">
        <f t="shared" si="4061"/>
        <v>GTX</v>
      </c>
      <c r="P5698">
        <f t="shared" si="4053"/>
        <v>550</v>
      </c>
      <c r="Q5698" t="str">
        <f t="shared" si="4054"/>
        <v>Summer Sewald</v>
      </c>
      <c r="R5698" t="str">
        <f t="shared" si="4055"/>
        <v>West</v>
      </c>
    </row>
    <row r="5699" spans="1:18">
      <c r="A5699" t="s">
        <v>5863</v>
      </c>
      <c r="B5699" t="s">
        <v>40</v>
      </c>
      <c r="C5699" t="s">
        <v>59</v>
      </c>
      <c r="D5699" t="s">
        <v>182</v>
      </c>
      <c r="E5699" t="s">
        <v>50</v>
      </c>
      <c r="F5699" s="1">
        <v>43042</v>
      </c>
      <c r="G5699" s="1">
        <v>43100</v>
      </c>
      <c r="H5699">
        <v>5091</v>
      </c>
      <c r="I5699" t="str">
        <f>VLOOKUP(pipeline!D5699,account,2,FALSE)</f>
        <v>entertainment</v>
      </c>
      <c r="J5699">
        <f t="shared" si="4056"/>
        <v>2002</v>
      </c>
      <c r="K5699">
        <f t="shared" si="4057"/>
        <v>349.81</v>
      </c>
      <c r="L5699">
        <f t="shared" si="4058"/>
        <v>315</v>
      </c>
      <c r="M5699" t="str">
        <f t="shared" si="4059"/>
        <v>United States</v>
      </c>
      <c r="N5699">
        <f t="shared" si="4060"/>
        <v>0</v>
      </c>
      <c r="O5699" t="str">
        <f t="shared" si="4061"/>
        <v>GTX</v>
      </c>
      <c r="P5699">
        <f t="shared" si="4053"/>
        <v>5482</v>
      </c>
      <c r="Q5699" t="str">
        <f t="shared" si="4054"/>
        <v>Summer Sewald</v>
      </c>
      <c r="R5699" t="str">
        <f t="shared" si="4055"/>
        <v>West</v>
      </c>
    </row>
    <row r="5700" spans="1:18">
      <c r="A5700" t="s">
        <v>5864</v>
      </c>
      <c r="B5700" t="s">
        <v>31</v>
      </c>
      <c r="C5700" t="s">
        <v>59</v>
      </c>
      <c r="D5700" t="s">
        <v>223</v>
      </c>
      <c r="E5700" t="s">
        <v>50</v>
      </c>
      <c r="F5700" s="1">
        <v>43043</v>
      </c>
      <c r="G5700" s="1">
        <v>43077</v>
      </c>
      <c r="H5700">
        <v>5737</v>
      </c>
      <c r="I5700" t="str">
        <f>VLOOKUP(pipeline!D5700,account,2,FALSE)</f>
        <v>retail</v>
      </c>
      <c r="J5700">
        <f t="shared" si="4056"/>
        <v>2003</v>
      </c>
      <c r="K5700">
        <f t="shared" si="4057"/>
        <v>1419.98</v>
      </c>
      <c r="L5700">
        <f t="shared" si="4058"/>
        <v>4018</v>
      </c>
      <c r="M5700" t="str">
        <f t="shared" si="4059"/>
        <v>United States</v>
      </c>
      <c r="N5700">
        <f t="shared" si="4060"/>
        <v>0</v>
      </c>
      <c r="O5700" t="str">
        <f t="shared" si="4061"/>
        <v>GTX</v>
      </c>
      <c r="P5700">
        <f t="shared" si="4053"/>
        <v>5482</v>
      </c>
      <c r="Q5700" t="str">
        <f t="shared" si="4054"/>
        <v>Rocco Neubert</v>
      </c>
      <c r="R5700" t="str">
        <f t="shared" si="4055"/>
        <v>East</v>
      </c>
    </row>
    <row r="5701" spans="1:18">
      <c r="A5701" t="s">
        <v>5865</v>
      </c>
      <c r="B5701" t="s">
        <v>32</v>
      </c>
      <c r="C5701" t="s">
        <v>55</v>
      </c>
      <c r="D5701" t="s">
        <v>218</v>
      </c>
      <c r="E5701" t="s">
        <v>50</v>
      </c>
      <c r="F5701" s="1">
        <v>43043</v>
      </c>
      <c r="G5701" s="1">
        <v>43045</v>
      </c>
      <c r="H5701">
        <v>583</v>
      </c>
      <c r="I5701" t="str">
        <f>VLOOKUP(pipeline!D5701,account,2,FALSE)</f>
        <v>technolgy</v>
      </c>
      <c r="J5701">
        <f t="shared" si="4056"/>
        <v>1992</v>
      </c>
      <c r="K5701">
        <f t="shared" si="4057"/>
        <v>1712.68</v>
      </c>
      <c r="L5701">
        <f t="shared" si="4058"/>
        <v>3194</v>
      </c>
      <c r="M5701" t="str">
        <f t="shared" si="4059"/>
        <v>United States</v>
      </c>
      <c r="N5701" t="str">
        <f t="shared" si="4060"/>
        <v>Acme Corporation</v>
      </c>
      <c r="O5701" t="str">
        <f t="shared" si="4061"/>
        <v>GTX</v>
      </c>
      <c r="P5701">
        <f t="shared" si="4053"/>
        <v>550</v>
      </c>
      <c r="Q5701" t="str">
        <f t="shared" si="4054"/>
        <v>Rocco Neubert</v>
      </c>
      <c r="R5701" t="str">
        <f t="shared" si="4055"/>
        <v>East</v>
      </c>
    </row>
    <row r="5702" spans="1:18">
      <c r="A5702" t="s">
        <v>5866</v>
      </c>
      <c r="B5702" t="s">
        <v>37</v>
      </c>
      <c r="C5702" t="s">
        <v>59</v>
      </c>
      <c r="D5702" t="s">
        <v>99</v>
      </c>
      <c r="E5702" t="s">
        <v>50</v>
      </c>
      <c r="F5702" s="1">
        <v>43043</v>
      </c>
      <c r="G5702" s="1">
        <v>43049</v>
      </c>
      <c r="H5702">
        <v>5031</v>
      </c>
      <c r="I5702" t="str">
        <f>VLOOKUP(pipeline!D5702,account,2,FALSE)</f>
        <v>marketing</v>
      </c>
      <c r="J5702">
        <f t="shared" si="4056"/>
        <v>2008</v>
      </c>
      <c r="K5702">
        <f t="shared" si="4057"/>
        <v>894.37</v>
      </c>
      <c r="L5702">
        <f t="shared" si="4058"/>
        <v>1593</v>
      </c>
      <c r="M5702" t="str">
        <f t="shared" si="4059"/>
        <v>Poland</v>
      </c>
      <c r="N5702">
        <f t="shared" si="4060"/>
        <v>0</v>
      </c>
      <c r="O5702" t="str">
        <f t="shared" si="4061"/>
        <v>GTX</v>
      </c>
      <c r="P5702">
        <f t="shared" si="4053"/>
        <v>5482</v>
      </c>
      <c r="Q5702" t="str">
        <f t="shared" si="4054"/>
        <v>Summer Sewald</v>
      </c>
      <c r="R5702" t="str">
        <f t="shared" si="4055"/>
        <v>West</v>
      </c>
    </row>
    <row r="5703" spans="1:18">
      <c r="A5703" t="s">
        <v>5867</v>
      </c>
      <c r="B5703" t="s">
        <v>9</v>
      </c>
      <c r="C5703" t="s">
        <v>59</v>
      </c>
      <c r="D5703" t="s">
        <v>210</v>
      </c>
      <c r="E5703" t="s">
        <v>52</v>
      </c>
      <c r="F5703" s="1">
        <v>43043</v>
      </c>
      <c r="G5703" s="1">
        <v>43053</v>
      </c>
      <c r="H5703">
        <v>0</v>
      </c>
      <c r="I5703" t="str">
        <f>VLOOKUP(pipeline!D5703,account,2,FALSE)</f>
        <v>technolgy</v>
      </c>
      <c r="J5703">
        <f t="shared" ref="J5703:J5714" si="4062">VLOOKUP(D5703,account,3,FALSE)</f>
        <v>1980</v>
      </c>
      <c r="K5703">
        <f t="shared" ref="K5703:K5714" si="4063">VLOOKUP(D5703,account,4,FALSE)</f>
        <v>7708.38</v>
      </c>
      <c r="L5703">
        <f t="shared" ref="L5703:L5714" si="4064">VLOOKUP(D5703,account,5,FALSE)</f>
        <v>13756</v>
      </c>
      <c r="M5703" t="str">
        <f t="shared" ref="M5703:M5714" si="4065">VLOOKUP(D5703,account,6,FALSE)</f>
        <v>United States</v>
      </c>
      <c r="N5703">
        <f t="shared" ref="N5703:N5714" si="4066">VLOOKUP(D5703,accounts,7,FALSE)</f>
        <v>0</v>
      </c>
      <c r="O5703" t="str">
        <f t="shared" ref="O5703:O5714" si="4067">VLOOKUP(C5703,products,2,FALSE)</f>
        <v>GTX</v>
      </c>
      <c r="P5703">
        <f t="shared" si="4053"/>
        <v>5482</v>
      </c>
      <c r="Q5703" t="str">
        <f t="shared" si="4054"/>
        <v>Cara Losch</v>
      </c>
      <c r="R5703" t="str">
        <f t="shared" si="4055"/>
        <v>East</v>
      </c>
    </row>
    <row r="5704" spans="1:18">
      <c r="A5704" t="s">
        <v>5868</v>
      </c>
      <c r="B5704" t="s">
        <v>41</v>
      </c>
      <c r="C5704" t="s">
        <v>55</v>
      </c>
      <c r="D5704" t="s">
        <v>112</v>
      </c>
      <c r="E5704" t="s">
        <v>50</v>
      </c>
      <c r="F5704" s="1">
        <v>43043</v>
      </c>
      <c r="G5704" s="1">
        <v>43081</v>
      </c>
      <c r="H5704">
        <v>481</v>
      </c>
      <c r="I5704" t="str">
        <f>VLOOKUP(pipeline!D5704,account,2,FALSE)</f>
        <v>retail</v>
      </c>
      <c r="J5704">
        <f t="shared" si="4062"/>
        <v>1990</v>
      </c>
      <c r="K5704">
        <f t="shared" si="4063"/>
        <v>4968.91</v>
      </c>
      <c r="L5704">
        <f t="shared" si="4064"/>
        <v>7523</v>
      </c>
      <c r="M5704" t="str">
        <f t="shared" si="4065"/>
        <v>United States</v>
      </c>
      <c r="N5704">
        <f t="shared" si="4066"/>
        <v>0</v>
      </c>
      <c r="O5704" t="str">
        <f t="shared" si="4067"/>
        <v>GTX</v>
      </c>
      <c r="P5704">
        <f t="shared" si="4053"/>
        <v>550</v>
      </c>
      <c r="Q5704" t="str">
        <f t="shared" si="4054"/>
        <v>Summer Sewald</v>
      </c>
      <c r="R5704" t="str">
        <f t="shared" si="4055"/>
        <v>West</v>
      </c>
    </row>
    <row r="5705" spans="1:18">
      <c r="A5705" t="s">
        <v>5869</v>
      </c>
      <c r="B5705" t="s">
        <v>19</v>
      </c>
      <c r="C5705" t="s">
        <v>55</v>
      </c>
      <c r="D5705" t="s">
        <v>297</v>
      </c>
      <c r="E5705" t="s">
        <v>50</v>
      </c>
      <c r="F5705" s="1">
        <v>43044</v>
      </c>
      <c r="G5705" s="1">
        <v>43048</v>
      </c>
      <c r="H5705">
        <v>480</v>
      </c>
      <c r="I5705" t="str">
        <f>VLOOKUP(pipeline!D5705,account,2,FALSE)</f>
        <v>medical</v>
      </c>
      <c r="J5705">
        <f t="shared" si="4062"/>
        <v>1986</v>
      </c>
      <c r="K5705">
        <f t="shared" si="4063"/>
        <v>647.18</v>
      </c>
      <c r="L5705">
        <f t="shared" si="4064"/>
        <v>1185</v>
      </c>
      <c r="M5705" t="str">
        <f t="shared" si="4065"/>
        <v>Kenya</v>
      </c>
      <c r="N5705">
        <f t="shared" si="4066"/>
        <v>0</v>
      </c>
      <c r="O5705" t="str">
        <f t="shared" si="4067"/>
        <v>GTX</v>
      </c>
      <c r="P5705">
        <f t="shared" si="4053"/>
        <v>550</v>
      </c>
      <c r="Q5705" t="str">
        <f t="shared" si="4054"/>
        <v>Dustin Brinkmann</v>
      </c>
      <c r="R5705" t="str">
        <f t="shared" si="4055"/>
        <v>Central</v>
      </c>
    </row>
    <row r="5706" spans="1:18">
      <c r="A5706" t="s">
        <v>5870</v>
      </c>
      <c r="B5706" t="s">
        <v>33</v>
      </c>
      <c r="C5706" t="s">
        <v>55</v>
      </c>
      <c r="D5706" t="s">
        <v>463</v>
      </c>
      <c r="E5706" t="s">
        <v>53</v>
      </c>
      <c r="F5706" s="1">
        <v>43044</v>
      </c>
      <c r="I5706" t="str">
        <f>VLOOKUP(pipeline!D5706,account,2,FALSE)</f>
        <v>technolgy</v>
      </c>
      <c r="J5706">
        <f t="shared" si="4062"/>
        <v>2011</v>
      </c>
      <c r="K5706">
        <f t="shared" si="4063"/>
        <v>527.11</v>
      </c>
      <c r="L5706">
        <f t="shared" si="4064"/>
        <v>1428</v>
      </c>
      <c r="M5706" t="str">
        <f t="shared" si="4065"/>
        <v>United States</v>
      </c>
      <c r="N5706" t="str">
        <f t="shared" si="4066"/>
        <v>Acme Corporation</v>
      </c>
      <c r="O5706" t="str">
        <f t="shared" si="4067"/>
        <v>GTX</v>
      </c>
      <c r="P5706">
        <f t="shared" si="4053"/>
        <v>550</v>
      </c>
      <c r="Q5706" t="str">
        <f t="shared" si="4054"/>
        <v>Rocco Neubert</v>
      </c>
      <c r="R5706" t="str">
        <f t="shared" si="4055"/>
        <v>East</v>
      </c>
    </row>
    <row r="5707" spans="1:18">
      <c r="A5707" t="s">
        <v>5871</v>
      </c>
      <c r="B5707" t="s">
        <v>13</v>
      </c>
      <c r="C5707" t="s">
        <v>56</v>
      </c>
      <c r="D5707" t="s">
        <v>176</v>
      </c>
      <c r="E5707" t="s">
        <v>50</v>
      </c>
      <c r="F5707" s="1">
        <v>43044</v>
      </c>
      <c r="G5707" s="1">
        <v>43055</v>
      </c>
      <c r="H5707">
        <v>51</v>
      </c>
      <c r="I5707" t="str">
        <f>VLOOKUP(pipeline!D5707,account,2,FALSE)</f>
        <v>services</v>
      </c>
      <c r="J5707">
        <f t="shared" si="4062"/>
        <v>1987</v>
      </c>
      <c r="K5707">
        <f t="shared" si="4063"/>
        <v>405.59</v>
      </c>
      <c r="L5707">
        <f t="shared" si="4064"/>
        <v>1179</v>
      </c>
      <c r="M5707" t="str">
        <f t="shared" si="4065"/>
        <v>Brazil</v>
      </c>
      <c r="N5707" t="str">
        <f t="shared" si="4066"/>
        <v>Warephase</v>
      </c>
      <c r="O5707" t="str">
        <f t="shared" si="4067"/>
        <v>MG</v>
      </c>
      <c r="P5707">
        <f t="shared" si="4053"/>
        <v>55</v>
      </c>
      <c r="Q5707" t="str">
        <f t="shared" si="4054"/>
        <v>Celia Rouche</v>
      </c>
      <c r="R5707" t="str">
        <f t="shared" si="4055"/>
        <v>West</v>
      </c>
    </row>
    <row r="5708" spans="1:18">
      <c r="A5708" t="s">
        <v>5872</v>
      </c>
      <c r="B5708" t="s">
        <v>26</v>
      </c>
      <c r="C5708" t="s">
        <v>55</v>
      </c>
      <c r="D5708" t="s">
        <v>82</v>
      </c>
      <c r="E5708" t="s">
        <v>52</v>
      </c>
      <c r="F5708" s="1">
        <v>43044</v>
      </c>
      <c r="G5708" s="1">
        <v>43055</v>
      </c>
      <c r="H5708">
        <v>0</v>
      </c>
      <c r="I5708" t="str">
        <f>VLOOKUP(pipeline!D5708,account,2,FALSE)</f>
        <v>retail</v>
      </c>
      <c r="J5708">
        <f t="shared" si="4062"/>
        <v>2001</v>
      </c>
      <c r="K5708">
        <f t="shared" si="4063"/>
        <v>718.62</v>
      </c>
      <c r="L5708">
        <f t="shared" si="4064"/>
        <v>2448</v>
      </c>
      <c r="M5708" t="str">
        <f t="shared" si="4065"/>
        <v>United States</v>
      </c>
      <c r="N5708">
        <f t="shared" si="4066"/>
        <v>0</v>
      </c>
      <c r="O5708" t="str">
        <f t="shared" si="4067"/>
        <v>GTX</v>
      </c>
      <c r="P5708">
        <f t="shared" si="4053"/>
        <v>550</v>
      </c>
      <c r="Q5708" t="str">
        <f t="shared" si="4054"/>
        <v>Melvin Marxen</v>
      </c>
      <c r="R5708" t="str">
        <f t="shared" si="4055"/>
        <v>Central</v>
      </c>
    </row>
    <row r="5709" spans="1:18">
      <c r="A5709" t="s">
        <v>5873</v>
      </c>
      <c r="B5709" t="s">
        <v>26</v>
      </c>
      <c r="C5709" t="s">
        <v>56</v>
      </c>
      <c r="D5709" t="s">
        <v>141</v>
      </c>
      <c r="E5709" t="s">
        <v>50</v>
      </c>
      <c r="F5709" s="1">
        <v>43044</v>
      </c>
      <c r="G5709" s="1">
        <v>43100</v>
      </c>
      <c r="H5709">
        <v>52</v>
      </c>
      <c r="I5709" t="str">
        <f>VLOOKUP(pipeline!D5709,account,2,FALSE)</f>
        <v>telecommunications</v>
      </c>
      <c r="J5709">
        <f t="shared" si="4062"/>
        <v>2007</v>
      </c>
      <c r="K5709">
        <f t="shared" si="4063"/>
        <v>86.68</v>
      </c>
      <c r="L5709">
        <f t="shared" si="4064"/>
        <v>187</v>
      </c>
      <c r="M5709" t="str">
        <f t="shared" si="4065"/>
        <v>United States</v>
      </c>
      <c r="N5709" t="str">
        <f t="shared" si="4066"/>
        <v>Sonron</v>
      </c>
      <c r="O5709" t="str">
        <f t="shared" si="4067"/>
        <v>MG</v>
      </c>
      <c r="P5709">
        <f t="shared" si="4053"/>
        <v>55</v>
      </c>
      <c r="Q5709" t="str">
        <f t="shared" si="4054"/>
        <v>Melvin Marxen</v>
      </c>
      <c r="R5709" t="str">
        <f t="shared" si="4055"/>
        <v>Central</v>
      </c>
    </row>
    <row r="5710" spans="1:18">
      <c r="A5710" t="s">
        <v>5874</v>
      </c>
      <c r="B5710" t="s">
        <v>37</v>
      </c>
      <c r="C5710" t="s">
        <v>58</v>
      </c>
      <c r="D5710" t="s">
        <v>99</v>
      </c>
      <c r="E5710" t="s">
        <v>50</v>
      </c>
      <c r="F5710" s="1">
        <v>43044</v>
      </c>
      <c r="G5710" s="1">
        <v>43061</v>
      </c>
      <c r="H5710">
        <v>1218</v>
      </c>
      <c r="I5710" t="str">
        <f>VLOOKUP(pipeline!D5710,account,2,FALSE)</f>
        <v>marketing</v>
      </c>
      <c r="J5710">
        <f t="shared" si="4062"/>
        <v>2008</v>
      </c>
      <c r="K5710">
        <f t="shared" si="4063"/>
        <v>894.37</v>
      </c>
      <c r="L5710">
        <f t="shared" si="4064"/>
        <v>1593</v>
      </c>
      <c r="M5710" t="str">
        <f t="shared" si="4065"/>
        <v>Poland</v>
      </c>
      <c r="N5710">
        <f t="shared" si="4066"/>
        <v>0</v>
      </c>
      <c r="O5710" t="str">
        <f t="shared" si="4067"/>
        <v>GTX</v>
      </c>
      <c r="P5710">
        <f t="shared" si="4053"/>
        <v>1096</v>
      </c>
      <c r="Q5710" t="str">
        <f t="shared" si="4054"/>
        <v>Summer Sewald</v>
      </c>
      <c r="R5710" t="str">
        <f t="shared" si="4055"/>
        <v>West</v>
      </c>
    </row>
    <row r="5711" spans="1:18">
      <c r="A5711" t="s">
        <v>5875</v>
      </c>
      <c r="B5711" t="s">
        <v>39</v>
      </c>
      <c r="C5711" t="s">
        <v>59</v>
      </c>
      <c r="D5711" t="s">
        <v>182</v>
      </c>
      <c r="E5711" t="s">
        <v>50</v>
      </c>
      <c r="F5711" s="1">
        <v>43044</v>
      </c>
      <c r="G5711" s="1">
        <v>43051</v>
      </c>
      <c r="H5711">
        <v>5681</v>
      </c>
      <c r="I5711" t="str">
        <f>VLOOKUP(pipeline!D5711,account,2,FALSE)</f>
        <v>entertainment</v>
      </c>
      <c r="J5711">
        <f t="shared" si="4062"/>
        <v>2002</v>
      </c>
      <c r="K5711">
        <f t="shared" si="4063"/>
        <v>349.81</v>
      </c>
      <c r="L5711">
        <f t="shared" si="4064"/>
        <v>315</v>
      </c>
      <c r="M5711" t="str">
        <f t="shared" si="4065"/>
        <v>United States</v>
      </c>
      <c r="N5711">
        <f t="shared" si="4066"/>
        <v>0</v>
      </c>
      <c r="O5711" t="str">
        <f t="shared" si="4067"/>
        <v>GTX</v>
      </c>
      <c r="P5711">
        <f t="shared" si="4053"/>
        <v>5482</v>
      </c>
      <c r="Q5711" t="str">
        <f t="shared" si="4054"/>
        <v>Summer Sewald</v>
      </c>
      <c r="R5711" t="str">
        <f t="shared" si="4055"/>
        <v>West</v>
      </c>
    </row>
    <row r="5712" spans="1:18">
      <c r="A5712" t="s">
        <v>5876</v>
      </c>
      <c r="B5712" t="s">
        <v>28</v>
      </c>
      <c r="C5712" t="s">
        <v>57</v>
      </c>
      <c r="D5712" t="s">
        <v>208</v>
      </c>
      <c r="E5712" t="s">
        <v>52</v>
      </c>
      <c r="F5712" s="1">
        <v>43044</v>
      </c>
      <c r="G5712" s="1">
        <v>43056</v>
      </c>
      <c r="H5712">
        <v>0</v>
      </c>
      <c r="I5712" t="str">
        <f>VLOOKUP(pipeline!D5712,account,2,FALSE)</f>
        <v>software</v>
      </c>
      <c r="J5712">
        <f t="shared" si="4062"/>
        <v>1982</v>
      </c>
      <c r="K5712">
        <f t="shared" si="4063"/>
        <v>4618</v>
      </c>
      <c r="L5712">
        <f t="shared" si="4064"/>
        <v>10083</v>
      </c>
      <c r="M5712" t="str">
        <f t="shared" si="4065"/>
        <v>United States</v>
      </c>
      <c r="N5712">
        <f t="shared" si="4066"/>
        <v>0</v>
      </c>
      <c r="O5712" t="str">
        <f t="shared" si="4067"/>
        <v>MG</v>
      </c>
      <c r="P5712">
        <f t="shared" si="4053"/>
        <v>3393</v>
      </c>
      <c r="Q5712" t="str">
        <f t="shared" si="4054"/>
        <v>Melvin Marxen</v>
      </c>
      <c r="R5712" t="str">
        <f t="shared" si="4055"/>
        <v>Central</v>
      </c>
    </row>
    <row r="5713" spans="1:18">
      <c r="A5713" t="s">
        <v>5877</v>
      </c>
      <c r="B5713" t="s">
        <v>35</v>
      </c>
      <c r="C5713" t="s">
        <v>56</v>
      </c>
      <c r="D5713" t="s">
        <v>817</v>
      </c>
      <c r="E5713" t="s">
        <v>52</v>
      </c>
      <c r="F5713" s="1">
        <v>43044</v>
      </c>
      <c r="G5713" s="1">
        <v>43056</v>
      </c>
      <c r="H5713">
        <v>0</v>
      </c>
      <c r="I5713" t="str">
        <f>VLOOKUP(pipeline!D5713,account,2,FALSE)</f>
        <v>entertainment</v>
      </c>
      <c r="J5713">
        <f t="shared" si="4062"/>
        <v>1989</v>
      </c>
      <c r="K5713">
        <f t="shared" si="4063"/>
        <v>665.06</v>
      </c>
      <c r="L5713">
        <f t="shared" si="4064"/>
        <v>1095</v>
      </c>
      <c r="M5713" t="str">
        <f t="shared" si="4065"/>
        <v>United States</v>
      </c>
      <c r="N5713">
        <f t="shared" si="4066"/>
        <v>0</v>
      </c>
      <c r="O5713" t="str">
        <f t="shared" si="4067"/>
        <v>MG</v>
      </c>
      <c r="P5713">
        <f t="shared" si="4053"/>
        <v>55</v>
      </c>
      <c r="Q5713" t="str">
        <f t="shared" si="4054"/>
        <v>Rocco Neubert</v>
      </c>
      <c r="R5713" t="str">
        <f t="shared" si="4055"/>
        <v>East</v>
      </c>
    </row>
    <row r="5714" spans="1:18">
      <c r="A5714" t="s">
        <v>5878</v>
      </c>
      <c r="B5714" t="s">
        <v>35</v>
      </c>
      <c r="C5714" t="s">
        <v>59</v>
      </c>
      <c r="D5714" t="s">
        <v>210</v>
      </c>
      <c r="E5714" t="s">
        <v>50</v>
      </c>
      <c r="F5714" s="1">
        <v>43044</v>
      </c>
      <c r="G5714" s="1">
        <v>43046</v>
      </c>
      <c r="H5714">
        <v>6767</v>
      </c>
      <c r="I5714" t="str">
        <f>VLOOKUP(pipeline!D5714,account,2,FALSE)</f>
        <v>technolgy</v>
      </c>
      <c r="J5714">
        <f t="shared" si="4062"/>
        <v>1980</v>
      </c>
      <c r="K5714">
        <f t="shared" si="4063"/>
        <v>7708.38</v>
      </c>
      <c r="L5714">
        <f t="shared" si="4064"/>
        <v>13756</v>
      </c>
      <c r="M5714" t="str">
        <f t="shared" si="4065"/>
        <v>United States</v>
      </c>
      <c r="N5714">
        <f t="shared" si="4066"/>
        <v>0</v>
      </c>
      <c r="O5714" t="str">
        <f t="shared" si="4067"/>
        <v>GTX</v>
      </c>
      <c r="P5714">
        <f t="shared" si="4053"/>
        <v>5482</v>
      </c>
      <c r="Q5714" t="str">
        <f t="shared" si="4054"/>
        <v>Rocco Neubert</v>
      </c>
      <c r="R5714" t="str">
        <f t="shared" si="4055"/>
        <v>East</v>
      </c>
    </row>
    <row r="5715" spans="1:18">
      <c r="A5715" t="s">
        <v>5879</v>
      </c>
      <c r="B5715" t="s">
        <v>23</v>
      </c>
      <c r="C5715" t="s">
        <v>56</v>
      </c>
      <c r="D5715" t="s">
        <v>82</v>
      </c>
      <c r="E5715" t="s">
        <v>50</v>
      </c>
      <c r="F5715" s="1">
        <v>43044</v>
      </c>
      <c r="G5715" s="1">
        <v>43050</v>
      </c>
      <c r="H5715">
        <v>61</v>
      </c>
      <c r="I5715" t="str">
        <f>VLOOKUP(pipeline!D5715,account,2,FALSE)</f>
        <v>retail</v>
      </c>
      <c r="J5715">
        <f t="shared" ref="J5715:J5721" si="4068">VLOOKUP(D5715,account,3,FALSE)</f>
        <v>2001</v>
      </c>
      <c r="K5715">
        <f t="shared" ref="K5715:K5721" si="4069">VLOOKUP(D5715,account,4,FALSE)</f>
        <v>718.62</v>
      </c>
      <c r="L5715">
        <f t="shared" ref="L5715:L5721" si="4070">VLOOKUP(D5715,account,5,FALSE)</f>
        <v>2448</v>
      </c>
      <c r="M5715" t="str">
        <f t="shared" ref="M5715:M5721" si="4071">VLOOKUP(D5715,account,6,FALSE)</f>
        <v>United States</v>
      </c>
      <c r="N5715">
        <f t="shared" ref="N5715:N5721" si="4072">VLOOKUP(D5715,accounts,7,FALSE)</f>
        <v>0</v>
      </c>
      <c r="O5715" t="str">
        <f t="shared" ref="O5715:O5721" si="4073">VLOOKUP(C5715,products,2,FALSE)</f>
        <v>MG</v>
      </c>
      <c r="P5715">
        <f t="shared" si="4053"/>
        <v>55</v>
      </c>
      <c r="Q5715" t="str">
        <f t="shared" si="4054"/>
        <v>Dustin Brinkmann</v>
      </c>
      <c r="R5715" t="str">
        <f t="shared" si="4055"/>
        <v>Central</v>
      </c>
    </row>
    <row r="5716" spans="1:18">
      <c r="A5716" t="s">
        <v>5880</v>
      </c>
      <c r="B5716" t="s">
        <v>10</v>
      </c>
      <c r="C5716" t="s">
        <v>56</v>
      </c>
      <c r="D5716" t="s">
        <v>228</v>
      </c>
      <c r="E5716" t="s">
        <v>52</v>
      </c>
      <c r="F5716" s="1">
        <v>43044</v>
      </c>
      <c r="G5716" s="1">
        <v>43060</v>
      </c>
      <c r="H5716">
        <v>0</v>
      </c>
      <c r="I5716" t="str">
        <f>VLOOKUP(pipeline!D5716,account,2,FALSE)</f>
        <v>finance</v>
      </c>
      <c r="J5716">
        <f t="shared" si="4068"/>
        <v>1994</v>
      </c>
      <c r="K5716">
        <f t="shared" si="4069"/>
        <v>355.23</v>
      </c>
      <c r="L5716">
        <f t="shared" si="4070"/>
        <v>853</v>
      </c>
      <c r="M5716" t="str">
        <f t="shared" si="4071"/>
        <v>United States</v>
      </c>
      <c r="N5716">
        <f t="shared" si="4072"/>
        <v>0</v>
      </c>
      <c r="O5716" t="str">
        <f t="shared" si="4073"/>
        <v>MG</v>
      </c>
      <c r="P5716">
        <f t="shared" si="4053"/>
        <v>55</v>
      </c>
      <c r="Q5716" t="str">
        <f t="shared" si="4054"/>
        <v>Cara Losch</v>
      </c>
      <c r="R5716" t="str">
        <f t="shared" si="4055"/>
        <v>East</v>
      </c>
    </row>
    <row r="5717" spans="1:18">
      <c r="A5717" t="s">
        <v>5881</v>
      </c>
      <c r="B5717" t="s">
        <v>41</v>
      </c>
      <c r="C5717" t="s">
        <v>56</v>
      </c>
      <c r="D5717" t="s">
        <v>106</v>
      </c>
      <c r="E5717" t="s">
        <v>50</v>
      </c>
      <c r="F5717" s="1">
        <v>43044</v>
      </c>
      <c r="G5717" s="1">
        <v>43056</v>
      </c>
      <c r="H5717">
        <v>62</v>
      </c>
      <c r="I5717" t="str">
        <f>VLOOKUP(pipeline!D5717,account,2,FALSE)</f>
        <v>software</v>
      </c>
      <c r="J5717">
        <f t="shared" si="4068"/>
        <v>1996</v>
      </c>
      <c r="K5717">
        <f t="shared" si="4069"/>
        <v>6354.87</v>
      </c>
      <c r="L5717">
        <f t="shared" si="4070"/>
        <v>16780</v>
      </c>
      <c r="M5717" t="str">
        <f t="shared" si="4071"/>
        <v>United States</v>
      </c>
      <c r="N5717" t="str">
        <f t="shared" si="4072"/>
        <v>Bubba Gump</v>
      </c>
      <c r="O5717" t="str">
        <f t="shared" si="4073"/>
        <v>MG</v>
      </c>
      <c r="P5717">
        <f t="shared" si="4053"/>
        <v>55</v>
      </c>
      <c r="Q5717" t="str">
        <f t="shared" si="4054"/>
        <v>Summer Sewald</v>
      </c>
      <c r="R5717" t="str">
        <f t="shared" si="4055"/>
        <v>West</v>
      </c>
    </row>
    <row r="5718" spans="1:18">
      <c r="A5718" t="s">
        <v>5882</v>
      </c>
      <c r="B5718" t="s">
        <v>31</v>
      </c>
      <c r="C5718" t="s">
        <v>59</v>
      </c>
      <c r="D5718" t="s">
        <v>627</v>
      </c>
      <c r="E5718" t="s">
        <v>53</v>
      </c>
      <c r="F5718" s="1">
        <v>43045</v>
      </c>
      <c r="I5718" t="str">
        <f>VLOOKUP(pipeline!D5718,account,2,FALSE)</f>
        <v>technolgy</v>
      </c>
      <c r="J5718">
        <f t="shared" si="4068"/>
        <v>1993</v>
      </c>
      <c r="K5718">
        <f t="shared" si="4069"/>
        <v>1242.32</v>
      </c>
      <c r="L5718">
        <f t="shared" si="4070"/>
        <v>3027</v>
      </c>
      <c r="M5718" t="str">
        <f t="shared" si="4071"/>
        <v>United States</v>
      </c>
      <c r="N5718" t="str">
        <f t="shared" si="4072"/>
        <v>Acme Corporation</v>
      </c>
      <c r="O5718" t="str">
        <f t="shared" si="4073"/>
        <v>GTX</v>
      </c>
      <c r="P5718">
        <f t="shared" si="4053"/>
        <v>5482</v>
      </c>
      <c r="Q5718" t="str">
        <f t="shared" si="4054"/>
        <v>Rocco Neubert</v>
      </c>
      <c r="R5718" t="str">
        <f t="shared" si="4055"/>
        <v>East</v>
      </c>
    </row>
    <row r="5719" spans="1:18">
      <c r="A5719" t="s">
        <v>5883</v>
      </c>
      <c r="B5719" t="s">
        <v>13</v>
      </c>
      <c r="C5719" t="s">
        <v>58</v>
      </c>
      <c r="D5719" t="s">
        <v>205</v>
      </c>
      <c r="E5719" t="s">
        <v>52</v>
      </c>
      <c r="F5719" s="1">
        <v>43045</v>
      </c>
      <c r="G5719" s="1">
        <v>43046</v>
      </c>
      <c r="H5719">
        <v>0</v>
      </c>
      <c r="I5719" t="str">
        <f>VLOOKUP(pipeline!D5719,account,2,FALSE)</f>
        <v>telecommunications</v>
      </c>
      <c r="J5719">
        <f t="shared" si="4068"/>
        <v>1995</v>
      </c>
      <c r="K5719">
        <f t="shared" si="4069"/>
        <v>1825.82</v>
      </c>
      <c r="L5719">
        <f t="shared" si="4070"/>
        <v>5595</v>
      </c>
      <c r="M5719" t="str">
        <f t="shared" si="4071"/>
        <v>United States</v>
      </c>
      <c r="N5719" t="str">
        <f t="shared" si="4072"/>
        <v>Sonron</v>
      </c>
      <c r="O5719" t="str">
        <f t="shared" si="4073"/>
        <v>GTX</v>
      </c>
      <c r="P5719">
        <f t="shared" si="4053"/>
        <v>1096</v>
      </c>
      <c r="Q5719" t="str">
        <f t="shared" si="4054"/>
        <v>Celia Rouche</v>
      </c>
      <c r="R5719" t="str">
        <f t="shared" si="4055"/>
        <v>West</v>
      </c>
    </row>
    <row r="5720" spans="1:18">
      <c r="A5720" t="s">
        <v>5884</v>
      </c>
      <c r="B5720" t="s">
        <v>26</v>
      </c>
      <c r="C5720" t="s">
        <v>56</v>
      </c>
      <c r="D5720" t="s">
        <v>145</v>
      </c>
      <c r="E5720" t="s">
        <v>50</v>
      </c>
      <c r="F5720" s="1">
        <v>43045</v>
      </c>
      <c r="G5720" s="1">
        <v>43088</v>
      </c>
      <c r="H5720">
        <v>48</v>
      </c>
      <c r="I5720" t="str">
        <f>VLOOKUP(pipeline!D5720,account,2,FALSE)</f>
        <v>marketing</v>
      </c>
      <c r="J5720">
        <f t="shared" si="4068"/>
        <v>1985</v>
      </c>
      <c r="K5720">
        <f t="shared" si="4069"/>
        <v>375.43</v>
      </c>
      <c r="L5720">
        <f t="shared" si="4070"/>
        <v>1190</v>
      </c>
      <c r="M5720" t="str">
        <f t="shared" si="4071"/>
        <v>United States</v>
      </c>
      <c r="N5720">
        <f t="shared" si="4072"/>
        <v>0</v>
      </c>
      <c r="O5720" t="str">
        <f t="shared" si="4073"/>
        <v>MG</v>
      </c>
      <c r="P5720">
        <f t="shared" si="4053"/>
        <v>55</v>
      </c>
      <c r="Q5720" t="str">
        <f t="shared" si="4054"/>
        <v>Melvin Marxen</v>
      </c>
      <c r="R5720" t="str">
        <f t="shared" si="4055"/>
        <v>Central</v>
      </c>
    </row>
    <row r="5721" spans="1:18">
      <c r="A5721" t="s">
        <v>5885</v>
      </c>
      <c r="B5721" t="s">
        <v>39</v>
      </c>
      <c r="C5721" t="s">
        <v>55</v>
      </c>
      <c r="D5721" t="s">
        <v>151</v>
      </c>
      <c r="E5721" t="s">
        <v>53</v>
      </c>
      <c r="F5721" s="1">
        <v>43045</v>
      </c>
      <c r="I5721" t="str">
        <f>VLOOKUP(pipeline!D5721,account,2,FALSE)</f>
        <v>finance</v>
      </c>
      <c r="J5721">
        <f t="shared" si="4068"/>
        <v>2008</v>
      </c>
      <c r="K5721">
        <f t="shared" si="4069"/>
        <v>52.5</v>
      </c>
      <c r="L5721">
        <f t="shared" si="4070"/>
        <v>165</v>
      </c>
      <c r="M5721" t="str">
        <f t="shared" si="4071"/>
        <v>United States</v>
      </c>
      <c r="N5721">
        <f t="shared" si="4072"/>
        <v>0</v>
      </c>
      <c r="O5721" t="str">
        <f t="shared" si="4073"/>
        <v>GTX</v>
      </c>
      <c r="P5721">
        <f t="shared" si="4053"/>
        <v>550</v>
      </c>
      <c r="Q5721" t="str">
        <f t="shared" si="4054"/>
        <v>Summer Sewald</v>
      </c>
      <c r="R5721" t="str">
        <f t="shared" si="4055"/>
        <v>West</v>
      </c>
    </row>
    <row r="5722" spans="1:18">
      <c r="A5722" t="s">
        <v>5886</v>
      </c>
      <c r="B5722" t="s">
        <v>20</v>
      </c>
      <c r="C5722" t="s">
        <v>58</v>
      </c>
      <c r="D5722" t="s">
        <v>143</v>
      </c>
      <c r="E5722" t="s">
        <v>50</v>
      </c>
      <c r="F5722" s="1">
        <v>43046</v>
      </c>
      <c r="G5722" s="1">
        <v>43057</v>
      </c>
      <c r="H5722">
        <v>1059</v>
      </c>
      <c r="I5722" t="str">
        <f>VLOOKUP(pipeline!D5722,account,2,FALSE)</f>
        <v>finance</v>
      </c>
      <c r="J5722">
        <f>VLOOKUP(D5722,account,3,FALSE)</f>
        <v>1987</v>
      </c>
      <c r="K5722">
        <f>VLOOKUP(D5722,account,4,FALSE)</f>
        <v>1698.2</v>
      </c>
      <c r="L5722">
        <f>VLOOKUP(D5722,account,5,FALSE)</f>
        <v>3798</v>
      </c>
      <c r="M5722" t="str">
        <f>VLOOKUP(D5722,account,6,FALSE)</f>
        <v>United States</v>
      </c>
      <c r="N5722">
        <f>VLOOKUP(D5722,accounts,7,FALSE)</f>
        <v>0</v>
      </c>
      <c r="O5722" t="str">
        <f>VLOOKUP(C5722,products,2,FALSE)</f>
        <v>GTX</v>
      </c>
      <c r="P5722">
        <f t="shared" si="4053"/>
        <v>1096</v>
      </c>
      <c r="Q5722" t="str">
        <f t="shared" si="4054"/>
        <v>Dustin Brinkmann</v>
      </c>
      <c r="R5722" t="str">
        <f t="shared" si="4055"/>
        <v>Central</v>
      </c>
    </row>
    <row r="5723" spans="1:18">
      <c r="A5723" t="s">
        <v>5887</v>
      </c>
      <c r="B5723" t="s">
        <v>21</v>
      </c>
      <c r="C5723" t="s">
        <v>55</v>
      </c>
      <c r="D5723" t="s">
        <v>129</v>
      </c>
      <c r="E5723" t="s">
        <v>50</v>
      </c>
      <c r="F5723" s="1">
        <v>43046</v>
      </c>
      <c r="G5723" s="1">
        <v>43091</v>
      </c>
      <c r="H5723">
        <v>557</v>
      </c>
      <c r="I5723" t="str">
        <f>VLOOKUP(pipeline!D5723,account,2,FALSE)</f>
        <v>marketing</v>
      </c>
      <c r="J5723">
        <f t="shared" ref="J5723:J5733" si="4074">VLOOKUP(D5723,account,3,FALSE)</f>
        <v>1995</v>
      </c>
      <c r="K5723">
        <f t="shared" ref="K5723:K5733" si="4075">VLOOKUP(D5723,account,4,FALSE)</f>
        <v>2173.98</v>
      </c>
      <c r="L5723">
        <f t="shared" ref="L5723:L5733" si="4076">VLOOKUP(D5723,account,5,FALSE)</f>
        <v>2928</v>
      </c>
      <c r="M5723" t="str">
        <f t="shared" ref="M5723:M5733" si="4077">VLOOKUP(D5723,account,6,FALSE)</f>
        <v>United States</v>
      </c>
      <c r="N5723" t="str">
        <f t="shared" ref="N5723:N5733" si="4078">VLOOKUP(D5723,accounts,7,FALSE)</f>
        <v>Inity</v>
      </c>
      <c r="O5723" t="str">
        <f t="shared" ref="O5723:O5733" si="4079">VLOOKUP(C5723,products,2,FALSE)</f>
        <v>GTX</v>
      </c>
      <c r="P5723">
        <f t="shared" si="4053"/>
        <v>550</v>
      </c>
      <c r="Q5723" t="str">
        <f t="shared" si="4054"/>
        <v>Dustin Brinkmann</v>
      </c>
      <c r="R5723" t="str">
        <f t="shared" si="4055"/>
        <v>Central</v>
      </c>
    </row>
    <row r="5724" spans="1:18">
      <c r="A5724" t="s">
        <v>5888</v>
      </c>
      <c r="B5724" t="s">
        <v>9</v>
      </c>
      <c r="C5724" t="s">
        <v>57</v>
      </c>
      <c r="D5724" t="s">
        <v>627</v>
      </c>
      <c r="E5724" t="s">
        <v>50</v>
      </c>
      <c r="F5724" s="1">
        <v>43046</v>
      </c>
      <c r="G5724" s="1">
        <v>43053</v>
      </c>
      <c r="H5724">
        <v>3426</v>
      </c>
      <c r="I5724" t="str">
        <f>VLOOKUP(pipeline!D5724,account,2,FALSE)</f>
        <v>technolgy</v>
      </c>
      <c r="J5724">
        <f t="shared" si="4074"/>
        <v>1993</v>
      </c>
      <c r="K5724">
        <f t="shared" si="4075"/>
        <v>1242.32</v>
      </c>
      <c r="L5724">
        <f t="shared" si="4076"/>
        <v>3027</v>
      </c>
      <c r="M5724" t="str">
        <f t="shared" si="4077"/>
        <v>United States</v>
      </c>
      <c r="N5724" t="str">
        <f t="shared" si="4078"/>
        <v>Acme Corporation</v>
      </c>
      <c r="O5724" t="str">
        <f t="shared" si="4079"/>
        <v>MG</v>
      </c>
      <c r="P5724">
        <f t="shared" si="4053"/>
        <v>3393</v>
      </c>
      <c r="Q5724" t="str">
        <f t="shared" si="4054"/>
        <v>Cara Losch</v>
      </c>
      <c r="R5724" t="str">
        <f t="shared" si="4055"/>
        <v>East</v>
      </c>
    </row>
    <row r="5725" spans="1:18">
      <c r="A5725" t="s">
        <v>5889</v>
      </c>
      <c r="B5725" t="s">
        <v>20</v>
      </c>
      <c r="C5725" t="s">
        <v>57</v>
      </c>
      <c r="D5725" t="s">
        <v>241</v>
      </c>
      <c r="E5725" t="s">
        <v>50</v>
      </c>
      <c r="F5725" s="1">
        <v>43047</v>
      </c>
      <c r="G5725" s="1">
        <v>43065</v>
      </c>
      <c r="H5725">
        <v>2968</v>
      </c>
      <c r="I5725" t="str">
        <f>VLOOKUP(pipeline!D5725,account,2,FALSE)</f>
        <v>finance</v>
      </c>
      <c r="J5725">
        <f t="shared" si="4074"/>
        <v>1991</v>
      </c>
      <c r="K5725">
        <f t="shared" si="4075"/>
        <v>2819.5</v>
      </c>
      <c r="L5725">
        <f t="shared" si="4076"/>
        <v>7227</v>
      </c>
      <c r="M5725" t="str">
        <f t="shared" si="4077"/>
        <v>United States</v>
      </c>
      <c r="N5725" t="str">
        <f t="shared" si="4078"/>
        <v>Golddex</v>
      </c>
      <c r="O5725" t="str">
        <f t="shared" si="4079"/>
        <v>MG</v>
      </c>
      <c r="P5725">
        <f t="shared" si="4053"/>
        <v>3393</v>
      </c>
      <c r="Q5725" t="str">
        <f t="shared" si="4054"/>
        <v>Dustin Brinkmann</v>
      </c>
      <c r="R5725" t="str">
        <f t="shared" si="4055"/>
        <v>Central</v>
      </c>
    </row>
    <row r="5726" spans="1:18">
      <c r="A5726" t="s">
        <v>5890</v>
      </c>
      <c r="B5726" t="s">
        <v>26</v>
      </c>
      <c r="C5726" t="s">
        <v>58</v>
      </c>
      <c r="D5726" t="s">
        <v>147</v>
      </c>
      <c r="E5726" t="s">
        <v>50</v>
      </c>
      <c r="F5726" s="1">
        <v>43047</v>
      </c>
      <c r="G5726" s="1">
        <v>43058</v>
      </c>
      <c r="H5726">
        <v>1071</v>
      </c>
      <c r="I5726" t="str">
        <f>VLOOKUP(pipeline!D5726,account,2,FALSE)</f>
        <v>retail</v>
      </c>
      <c r="J5726">
        <f t="shared" si="4074"/>
        <v>2007</v>
      </c>
      <c r="K5726">
        <f t="shared" si="4075"/>
        <v>894.33</v>
      </c>
      <c r="L5726">
        <f t="shared" si="4076"/>
        <v>1635</v>
      </c>
      <c r="M5726" t="str">
        <f t="shared" si="4077"/>
        <v>Italy</v>
      </c>
      <c r="N5726">
        <f t="shared" si="4078"/>
        <v>0</v>
      </c>
      <c r="O5726" t="str">
        <f t="shared" si="4079"/>
        <v>GTX</v>
      </c>
      <c r="P5726">
        <f t="shared" si="4053"/>
        <v>1096</v>
      </c>
      <c r="Q5726" t="str">
        <f t="shared" si="4054"/>
        <v>Melvin Marxen</v>
      </c>
      <c r="R5726" t="str">
        <f t="shared" si="4055"/>
        <v>Central</v>
      </c>
    </row>
    <row r="5727" spans="1:18">
      <c r="A5727" t="s">
        <v>5891</v>
      </c>
      <c r="B5727" t="s">
        <v>38</v>
      </c>
      <c r="C5727" t="s">
        <v>59</v>
      </c>
      <c r="D5727" t="s">
        <v>99</v>
      </c>
      <c r="E5727" t="s">
        <v>52</v>
      </c>
      <c r="F5727" s="1">
        <v>43047</v>
      </c>
      <c r="G5727" s="1">
        <v>43065</v>
      </c>
      <c r="H5727">
        <v>0</v>
      </c>
      <c r="I5727" t="str">
        <f>VLOOKUP(pipeline!D5727,account,2,FALSE)</f>
        <v>marketing</v>
      </c>
      <c r="J5727">
        <f t="shared" si="4074"/>
        <v>2008</v>
      </c>
      <c r="K5727">
        <f t="shared" si="4075"/>
        <v>894.37</v>
      </c>
      <c r="L5727">
        <f t="shared" si="4076"/>
        <v>1593</v>
      </c>
      <c r="M5727" t="str">
        <f t="shared" si="4077"/>
        <v>Poland</v>
      </c>
      <c r="N5727">
        <f t="shared" si="4078"/>
        <v>0</v>
      </c>
      <c r="O5727" t="str">
        <f t="shared" si="4079"/>
        <v>GTX</v>
      </c>
      <c r="P5727">
        <f t="shared" ref="P5727:P5733" si="4080">VLOOKUP(C5727,products,3,FALSE)</f>
        <v>5482</v>
      </c>
      <c r="Q5727" t="str">
        <f t="shared" ref="Q5727:Q5733" si="4081">VLOOKUP(B5727,sales,2,FALSE)</f>
        <v>Summer Sewald</v>
      </c>
      <c r="R5727" t="str">
        <f t="shared" ref="R5727:R5733" si="4082">VLOOKUP(B5727,sales,3,FALSE)</f>
        <v>West</v>
      </c>
    </row>
    <row r="5728" spans="1:18">
      <c r="A5728" t="s">
        <v>5892</v>
      </c>
      <c r="B5728" t="s">
        <v>38</v>
      </c>
      <c r="C5728" t="s">
        <v>58</v>
      </c>
      <c r="D5728" t="s">
        <v>182</v>
      </c>
      <c r="E5728" t="s">
        <v>50</v>
      </c>
      <c r="F5728" s="1">
        <v>43047</v>
      </c>
      <c r="G5728" s="1">
        <v>43073</v>
      </c>
      <c r="H5728">
        <v>1082</v>
      </c>
      <c r="I5728" t="str">
        <f>VLOOKUP(pipeline!D5728,account,2,FALSE)</f>
        <v>entertainment</v>
      </c>
      <c r="J5728">
        <f t="shared" si="4074"/>
        <v>2002</v>
      </c>
      <c r="K5728">
        <f t="shared" si="4075"/>
        <v>349.81</v>
      </c>
      <c r="L5728">
        <f t="shared" si="4076"/>
        <v>315</v>
      </c>
      <c r="M5728" t="str">
        <f t="shared" si="4077"/>
        <v>United States</v>
      </c>
      <c r="N5728">
        <f t="shared" si="4078"/>
        <v>0</v>
      </c>
      <c r="O5728" t="str">
        <f t="shared" si="4079"/>
        <v>GTX</v>
      </c>
      <c r="P5728">
        <f t="shared" si="4080"/>
        <v>1096</v>
      </c>
      <c r="Q5728" t="str">
        <f t="shared" si="4081"/>
        <v>Summer Sewald</v>
      </c>
      <c r="R5728" t="str">
        <f t="shared" si="4082"/>
        <v>West</v>
      </c>
    </row>
    <row r="5729" spans="1:18">
      <c r="A5729" t="s">
        <v>5893</v>
      </c>
      <c r="B5729" t="s">
        <v>39</v>
      </c>
      <c r="C5729" t="s">
        <v>58</v>
      </c>
      <c r="D5729" t="s">
        <v>153</v>
      </c>
      <c r="E5729" t="s">
        <v>50</v>
      </c>
      <c r="F5729" s="1">
        <v>43047</v>
      </c>
      <c r="G5729" s="1">
        <v>43050</v>
      </c>
      <c r="H5729">
        <v>1203</v>
      </c>
      <c r="I5729" t="str">
        <f>VLOOKUP(pipeline!D5729,account,2,FALSE)</f>
        <v>retail</v>
      </c>
      <c r="J5729">
        <f t="shared" si="4074"/>
        <v>2001</v>
      </c>
      <c r="K5729">
        <f t="shared" si="4075"/>
        <v>2437.85</v>
      </c>
      <c r="L5729">
        <f t="shared" si="4076"/>
        <v>4874</v>
      </c>
      <c r="M5729" t="str">
        <f t="shared" si="4077"/>
        <v>United States</v>
      </c>
      <c r="N5729">
        <f t="shared" si="4078"/>
        <v>0</v>
      </c>
      <c r="O5729" t="str">
        <f t="shared" si="4079"/>
        <v>GTX</v>
      </c>
      <c r="P5729">
        <f t="shared" si="4080"/>
        <v>1096</v>
      </c>
      <c r="Q5729" t="str">
        <f t="shared" si="4081"/>
        <v>Summer Sewald</v>
      </c>
      <c r="R5729" t="str">
        <f t="shared" si="4082"/>
        <v>West</v>
      </c>
    </row>
    <row r="5730" spans="1:18">
      <c r="A5730" t="s">
        <v>5894</v>
      </c>
      <c r="B5730" t="s">
        <v>21</v>
      </c>
      <c r="C5730" t="s">
        <v>56</v>
      </c>
      <c r="D5730" t="s">
        <v>145</v>
      </c>
      <c r="E5730" t="s">
        <v>52</v>
      </c>
      <c r="F5730" s="1">
        <v>43047</v>
      </c>
      <c r="G5730" s="1">
        <v>43099</v>
      </c>
      <c r="H5730">
        <v>0</v>
      </c>
      <c r="I5730" t="str">
        <f>VLOOKUP(pipeline!D5730,account,2,FALSE)</f>
        <v>marketing</v>
      </c>
      <c r="J5730">
        <f t="shared" si="4074"/>
        <v>1985</v>
      </c>
      <c r="K5730">
        <f t="shared" si="4075"/>
        <v>375.43</v>
      </c>
      <c r="L5730">
        <f t="shared" si="4076"/>
        <v>1190</v>
      </c>
      <c r="M5730" t="str">
        <f t="shared" si="4077"/>
        <v>United States</v>
      </c>
      <c r="N5730">
        <f t="shared" si="4078"/>
        <v>0</v>
      </c>
      <c r="O5730" t="str">
        <f t="shared" si="4079"/>
        <v>MG</v>
      </c>
      <c r="P5730">
        <f t="shared" si="4080"/>
        <v>55</v>
      </c>
      <c r="Q5730" t="str">
        <f t="shared" si="4081"/>
        <v>Dustin Brinkmann</v>
      </c>
      <c r="R5730" t="str">
        <f t="shared" si="4082"/>
        <v>Central</v>
      </c>
    </row>
    <row r="5731" spans="1:18">
      <c r="A5731" t="s">
        <v>5895</v>
      </c>
      <c r="B5731" t="s">
        <v>28</v>
      </c>
      <c r="C5731" t="s">
        <v>58</v>
      </c>
      <c r="D5731" t="s">
        <v>117</v>
      </c>
      <c r="E5731" t="s">
        <v>50</v>
      </c>
      <c r="F5731" s="1">
        <v>43047</v>
      </c>
      <c r="G5731" s="1">
        <v>43056</v>
      </c>
      <c r="H5731">
        <v>985</v>
      </c>
      <c r="I5731" t="str">
        <f>VLOOKUP(pipeline!D5731,account,2,FALSE)</f>
        <v>services</v>
      </c>
      <c r="J5731">
        <f t="shared" si="4074"/>
        <v>1997</v>
      </c>
      <c r="K5731">
        <f t="shared" si="4075"/>
        <v>2041.73</v>
      </c>
      <c r="L5731">
        <f t="shared" si="4076"/>
        <v>5276</v>
      </c>
      <c r="M5731" t="str">
        <f t="shared" si="4077"/>
        <v>United States</v>
      </c>
      <c r="N5731">
        <f t="shared" si="4078"/>
        <v>0</v>
      </c>
      <c r="O5731" t="str">
        <f t="shared" si="4079"/>
        <v>GTX</v>
      </c>
      <c r="P5731">
        <f t="shared" si="4080"/>
        <v>1096</v>
      </c>
      <c r="Q5731" t="str">
        <f t="shared" si="4081"/>
        <v>Melvin Marxen</v>
      </c>
      <c r="R5731" t="str">
        <f t="shared" si="4082"/>
        <v>Central</v>
      </c>
    </row>
    <row r="5732" spans="1:18">
      <c r="A5732" t="s">
        <v>5896</v>
      </c>
      <c r="B5732" t="s">
        <v>29</v>
      </c>
      <c r="C5732" t="s">
        <v>58</v>
      </c>
      <c r="D5732" t="s">
        <v>238</v>
      </c>
      <c r="E5732" t="s">
        <v>50</v>
      </c>
      <c r="F5732" s="1">
        <v>43047</v>
      </c>
      <c r="G5732" s="1">
        <v>43059</v>
      </c>
      <c r="H5732">
        <v>1133</v>
      </c>
      <c r="I5732" t="str">
        <f>VLOOKUP(pipeline!D5732,account,2,FALSE)</f>
        <v>marketing</v>
      </c>
      <c r="J5732">
        <f t="shared" si="4074"/>
        <v>2012</v>
      </c>
      <c r="K5732">
        <f t="shared" si="4075"/>
        <v>45.39</v>
      </c>
      <c r="L5732">
        <f t="shared" si="4076"/>
        <v>100</v>
      </c>
      <c r="M5732" t="str">
        <f t="shared" si="4077"/>
        <v>United States</v>
      </c>
      <c r="N5732" t="str">
        <f t="shared" si="4078"/>
        <v>Inity</v>
      </c>
      <c r="O5732" t="str">
        <f t="shared" si="4079"/>
        <v>GTX</v>
      </c>
      <c r="P5732">
        <f t="shared" si="4080"/>
        <v>1096</v>
      </c>
      <c r="Q5732" t="str">
        <f t="shared" si="4081"/>
        <v>Melvin Marxen</v>
      </c>
      <c r="R5732" t="str">
        <f t="shared" si="4082"/>
        <v>Central</v>
      </c>
    </row>
    <row r="5733" spans="1:18">
      <c r="A5733" t="s">
        <v>5897</v>
      </c>
      <c r="B5733" t="s">
        <v>10</v>
      </c>
      <c r="C5733" t="s">
        <v>56</v>
      </c>
      <c r="D5733" t="s">
        <v>203</v>
      </c>
      <c r="E5733" t="s">
        <v>50</v>
      </c>
      <c r="F5733" s="1">
        <v>43047</v>
      </c>
      <c r="G5733" s="1">
        <v>43096</v>
      </c>
      <c r="H5733">
        <v>56</v>
      </c>
      <c r="I5733" t="str">
        <f>VLOOKUP(pipeline!D5733,account,2,FALSE)</f>
        <v>software</v>
      </c>
      <c r="J5733">
        <f t="shared" si="4074"/>
        <v>2002</v>
      </c>
      <c r="K5733">
        <f t="shared" si="4075"/>
        <v>987.39</v>
      </c>
      <c r="L5733">
        <f t="shared" si="4076"/>
        <v>2253</v>
      </c>
      <c r="M5733" t="str">
        <f t="shared" si="4077"/>
        <v>United States</v>
      </c>
      <c r="N5733">
        <f t="shared" si="4078"/>
        <v>0</v>
      </c>
      <c r="O5733" t="str">
        <f t="shared" si="4079"/>
        <v>MG</v>
      </c>
      <c r="P5733">
        <f t="shared" si="4080"/>
        <v>55</v>
      </c>
      <c r="Q5733" t="str">
        <f t="shared" si="4081"/>
        <v>Cara Losch</v>
      </c>
      <c r="R5733" t="str">
        <f t="shared" si="4082"/>
        <v>East</v>
      </c>
    </row>
    <row r="5734" spans="1:18">
      <c r="A5734" t="s">
        <v>5898</v>
      </c>
      <c r="B5734" t="s">
        <v>34</v>
      </c>
      <c r="C5734" t="s">
        <v>55</v>
      </c>
      <c r="D5734" t="s">
        <v>350</v>
      </c>
      <c r="E5734" t="s">
        <v>52</v>
      </c>
      <c r="F5734" s="1">
        <v>43048</v>
      </c>
      <c r="G5734" s="1">
        <v>43052</v>
      </c>
      <c r="H5734">
        <v>0</v>
      </c>
      <c r="I5734" t="str">
        <f>VLOOKUP(pipeline!D5734,account,2,FALSE)</f>
        <v>technolgy</v>
      </c>
      <c r="J5734">
        <f t="shared" ref="J5734:J5743" si="4083">VLOOKUP(D5734,account,3,FALSE)</f>
        <v>2011</v>
      </c>
      <c r="K5734">
        <f t="shared" ref="K5734:K5743" si="4084">VLOOKUP(D5734,account,4,FALSE)</f>
        <v>40.79</v>
      </c>
      <c r="L5734">
        <f t="shared" ref="L5734:L5743" si="4085">VLOOKUP(D5734,account,5,FALSE)</f>
        <v>142</v>
      </c>
      <c r="M5734" t="str">
        <f t="shared" ref="M5734:M5743" si="4086">VLOOKUP(D5734,account,6,FALSE)</f>
        <v>China</v>
      </c>
      <c r="N5734">
        <f t="shared" ref="N5734:N5743" si="4087">VLOOKUP(D5734,accounts,7,FALSE)</f>
        <v>0</v>
      </c>
      <c r="O5734" t="str">
        <f t="shared" ref="O5734:O5743" si="4088">VLOOKUP(C5734,products,2,FALSE)</f>
        <v>GTX</v>
      </c>
      <c r="P5734">
        <f t="shared" ref="P5734:P5743" si="4089">VLOOKUP(C5734,products,3,FALSE)</f>
        <v>550</v>
      </c>
      <c r="Q5734" t="str">
        <f t="shared" ref="Q5734:Q5743" si="4090">VLOOKUP(B5734,sales,2,FALSE)</f>
        <v>Rocco Neubert</v>
      </c>
      <c r="R5734" t="str">
        <f t="shared" ref="R5734:R5743" si="4091">VLOOKUP(B5734,sales,3,FALSE)</f>
        <v>East</v>
      </c>
    </row>
    <row r="5735" spans="1:18">
      <c r="A5735" t="s">
        <v>5899</v>
      </c>
      <c r="B5735" t="s">
        <v>8</v>
      </c>
      <c r="C5735" t="s">
        <v>59</v>
      </c>
      <c r="D5735" t="s">
        <v>318</v>
      </c>
      <c r="E5735" t="s">
        <v>50</v>
      </c>
      <c r="F5735" s="1">
        <v>43048</v>
      </c>
      <c r="G5735" s="1">
        <v>43066</v>
      </c>
      <c r="H5735">
        <v>4884</v>
      </c>
      <c r="I5735" t="str">
        <f>VLOOKUP(pipeline!D5735,account,2,FALSE)</f>
        <v>retail</v>
      </c>
      <c r="J5735">
        <f t="shared" si="4083"/>
        <v>2000</v>
      </c>
      <c r="K5735">
        <f t="shared" si="4084"/>
        <v>167.89</v>
      </c>
      <c r="L5735">
        <f t="shared" si="4085"/>
        <v>493</v>
      </c>
      <c r="M5735" t="str">
        <f t="shared" si="4086"/>
        <v>Romania</v>
      </c>
      <c r="N5735">
        <f t="shared" si="4087"/>
        <v>0</v>
      </c>
      <c r="O5735" t="str">
        <f t="shared" si="4088"/>
        <v>GTX</v>
      </c>
      <c r="P5735">
        <f t="shared" si="4089"/>
        <v>5482</v>
      </c>
      <c r="Q5735" t="str">
        <f t="shared" si="4090"/>
        <v>Cara Losch</v>
      </c>
      <c r="R5735" t="str">
        <f t="shared" si="4091"/>
        <v>East</v>
      </c>
    </row>
    <row r="5736" spans="1:18">
      <c r="A5736" t="s">
        <v>5900</v>
      </c>
      <c r="B5736" t="s">
        <v>37</v>
      </c>
      <c r="C5736" t="s">
        <v>55</v>
      </c>
      <c r="D5736" t="s">
        <v>174</v>
      </c>
      <c r="E5736" t="s">
        <v>50</v>
      </c>
      <c r="F5736" s="1">
        <v>43048</v>
      </c>
      <c r="G5736" s="1">
        <v>43061</v>
      </c>
      <c r="H5736">
        <v>443</v>
      </c>
      <c r="I5736" t="str">
        <f>VLOOKUP(pipeline!D5736,account,2,FALSE)</f>
        <v>software</v>
      </c>
      <c r="J5736">
        <f t="shared" si="4083"/>
        <v>1982</v>
      </c>
      <c r="K5736">
        <f t="shared" si="4084"/>
        <v>11698.03</v>
      </c>
      <c r="L5736">
        <f t="shared" si="4085"/>
        <v>34288</v>
      </c>
      <c r="M5736" t="str">
        <f t="shared" si="4086"/>
        <v>United States</v>
      </c>
      <c r="N5736">
        <f t="shared" si="4087"/>
        <v>0</v>
      </c>
      <c r="O5736" t="str">
        <f t="shared" si="4088"/>
        <v>GTX</v>
      </c>
      <c r="P5736">
        <f t="shared" si="4089"/>
        <v>550</v>
      </c>
      <c r="Q5736" t="str">
        <f t="shared" si="4090"/>
        <v>Summer Sewald</v>
      </c>
      <c r="R5736" t="str">
        <f t="shared" si="4091"/>
        <v>West</v>
      </c>
    </row>
    <row r="5737" spans="1:18">
      <c r="A5737" t="s">
        <v>5901</v>
      </c>
      <c r="B5737" t="s">
        <v>38</v>
      </c>
      <c r="C5737" t="s">
        <v>55</v>
      </c>
      <c r="D5737" t="s">
        <v>167</v>
      </c>
      <c r="E5737" t="s">
        <v>50</v>
      </c>
      <c r="F5737" s="1">
        <v>43048</v>
      </c>
      <c r="G5737" s="1">
        <v>43062</v>
      </c>
      <c r="H5737">
        <v>562</v>
      </c>
      <c r="I5737" t="str">
        <f>VLOOKUP(pipeline!D5737,account,2,FALSE)</f>
        <v>marketing</v>
      </c>
      <c r="J5737">
        <f t="shared" si="4083"/>
        <v>2000</v>
      </c>
      <c r="K5737">
        <f t="shared" si="4084"/>
        <v>2952.73</v>
      </c>
      <c r="L5737">
        <f t="shared" si="4085"/>
        <v>5107</v>
      </c>
      <c r="M5737" t="str">
        <f t="shared" si="4086"/>
        <v>United States</v>
      </c>
      <c r="N5737">
        <f t="shared" si="4087"/>
        <v>0</v>
      </c>
      <c r="O5737" t="str">
        <f t="shared" si="4088"/>
        <v>GTX</v>
      </c>
      <c r="P5737">
        <f t="shared" si="4089"/>
        <v>550</v>
      </c>
      <c r="Q5737" t="str">
        <f t="shared" si="4090"/>
        <v>Summer Sewald</v>
      </c>
      <c r="R5737" t="str">
        <f t="shared" si="4091"/>
        <v>West</v>
      </c>
    </row>
    <row r="5738" spans="1:18">
      <c r="A5738" t="s">
        <v>5902</v>
      </c>
      <c r="B5738" t="s">
        <v>38</v>
      </c>
      <c r="C5738" t="s">
        <v>55</v>
      </c>
      <c r="D5738" t="s">
        <v>371</v>
      </c>
      <c r="E5738" t="s">
        <v>50</v>
      </c>
      <c r="F5738" s="1">
        <v>43048</v>
      </c>
      <c r="G5738" s="1">
        <v>43060</v>
      </c>
      <c r="H5738">
        <v>437</v>
      </c>
      <c r="I5738" t="str">
        <f>VLOOKUP(pipeline!D5738,account,2,FALSE)</f>
        <v>retail</v>
      </c>
      <c r="J5738">
        <f t="shared" si="4083"/>
        <v>2003</v>
      </c>
      <c r="K5738">
        <f t="shared" si="4084"/>
        <v>223.8</v>
      </c>
      <c r="L5738">
        <f t="shared" si="4085"/>
        <v>299</v>
      </c>
      <c r="M5738" t="str">
        <f t="shared" si="4086"/>
        <v>United States</v>
      </c>
      <c r="N5738">
        <f t="shared" si="4087"/>
        <v>0</v>
      </c>
      <c r="O5738" t="str">
        <f t="shared" si="4088"/>
        <v>GTX</v>
      </c>
      <c r="P5738">
        <f t="shared" si="4089"/>
        <v>550</v>
      </c>
      <c r="Q5738" t="str">
        <f t="shared" si="4090"/>
        <v>Summer Sewald</v>
      </c>
      <c r="R5738" t="str">
        <f t="shared" si="4091"/>
        <v>West</v>
      </c>
    </row>
    <row r="5739" spans="1:18">
      <c r="A5739" t="s">
        <v>5903</v>
      </c>
      <c r="B5739" t="s">
        <v>39</v>
      </c>
      <c r="C5739" t="s">
        <v>57</v>
      </c>
      <c r="D5739" t="s">
        <v>110</v>
      </c>
      <c r="E5739" t="s">
        <v>52</v>
      </c>
      <c r="F5739" s="1">
        <v>43048</v>
      </c>
      <c r="G5739" s="1">
        <v>43062</v>
      </c>
      <c r="H5739">
        <v>0</v>
      </c>
      <c r="I5739" t="str">
        <f>VLOOKUP(pipeline!D5739,account,2,FALSE)</f>
        <v>telecommunications</v>
      </c>
      <c r="J5739">
        <f t="shared" si="4083"/>
        <v>1994</v>
      </c>
      <c r="K5739">
        <f t="shared" si="4084"/>
        <v>1188.42</v>
      </c>
      <c r="L5739">
        <f t="shared" si="4085"/>
        <v>3015</v>
      </c>
      <c r="M5739" t="str">
        <f t="shared" si="4086"/>
        <v>United States</v>
      </c>
      <c r="N5739">
        <f t="shared" si="4087"/>
        <v>0</v>
      </c>
      <c r="O5739" t="str">
        <f t="shared" si="4088"/>
        <v>MG</v>
      </c>
      <c r="P5739">
        <f t="shared" si="4089"/>
        <v>3393</v>
      </c>
      <c r="Q5739" t="str">
        <f t="shared" si="4090"/>
        <v>Summer Sewald</v>
      </c>
      <c r="R5739" t="str">
        <f t="shared" si="4091"/>
        <v>West</v>
      </c>
    </row>
    <row r="5740" spans="1:18">
      <c r="A5740" t="s">
        <v>5904</v>
      </c>
      <c r="B5740" t="s">
        <v>39</v>
      </c>
      <c r="C5740" t="s">
        <v>55</v>
      </c>
      <c r="D5740" t="s">
        <v>174</v>
      </c>
      <c r="E5740" t="s">
        <v>50</v>
      </c>
      <c r="F5740" s="1">
        <v>43048</v>
      </c>
      <c r="G5740" s="1">
        <v>43053</v>
      </c>
      <c r="H5740">
        <v>606</v>
      </c>
      <c r="I5740" t="str">
        <f>VLOOKUP(pipeline!D5740,account,2,FALSE)</f>
        <v>software</v>
      </c>
      <c r="J5740">
        <f t="shared" si="4083"/>
        <v>1982</v>
      </c>
      <c r="K5740">
        <f t="shared" si="4084"/>
        <v>11698.03</v>
      </c>
      <c r="L5740">
        <f t="shared" si="4085"/>
        <v>34288</v>
      </c>
      <c r="M5740" t="str">
        <f t="shared" si="4086"/>
        <v>United States</v>
      </c>
      <c r="N5740">
        <f t="shared" si="4087"/>
        <v>0</v>
      </c>
      <c r="O5740" t="str">
        <f t="shared" si="4088"/>
        <v>GTX</v>
      </c>
      <c r="P5740">
        <f t="shared" si="4089"/>
        <v>550</v>
      </c>
      <c r="Q5740" t="str">
        <f t="shared" si="4090"/>
        <v>Summer Sewald</v>
      </c>
      <c r="R5740" t="str">
        <f t="shared" si="4091"/>
        <v>West</v>
      </c>
    </row>
    <row r="5741" spans="1:18">
      <c r="A5741" t="s">
        <v>5905</v>
      </c>
      <c r="B5741" t="s">
        <v>15</v>
      </c>
      <c r="C5741" t="s">
        <v>56</v>
      </c>
      <c r="D5741" t="s">
        <v>101</v>
      </c>
      <c r="E5741" t="s">
        <v>50</v>
      </c>
      <c r="F5741" s="1">
        <v>43048</v>
      </c>
      <c r="G5741" s="1">
        <v>43079</v>
      </c>
      <c r="H5741">
        <v>56</v>
      </c>
      <c r="I5741" t="str">
        <f>VLOOKUP(pipeline!D5741,account,2,FALSE)</f>
        <v>telecommunications</v>
      </c>
      <c r="J5741">
        <f t="shared" si="4083"/>
        <v>1999</v>
      </c>
      <c r="K5741">
        <f t="shared" si="4084"/>
        <v>1699.85</v>
      </c>
      <c r="L5741">
        <f t="shared" si="4085"/>
        <v>5108</v>
      </c>
      <c r="M5741" t="str">
        <f t="shared" si="4086"/>
        <v>United States</v>
      </c>
      <c r="N5741">
        <f t="shared" si="4087"/>
        <v>0</v>
      </c>
      <c r="O5741" t="str">
        <f t="shared" si="4088"/>
        <v>MG</v>
      </c>
      <c r="P5741">
        <f t="shared" si="4089"/>
        <v>55</v>
      </c>
      <c r="Q5741" t="str">
        <f t="shared" si="4090"/>
        <v>Celia Rouche</v>
      </c>
      <c r="R5741" t="str">
        <f t="shared" si="4091"/>
        <v>West</v>
      </c>
    </row>
    <row r="5742" spans="1:18">
      <c r="A5742" t="s">
        <v>5906</v>
      </c>
      <c r="B5742" t="s">
        <v>40</v>
      </c>
      <c r="C5742" t="s">
        <v>57</v>
      </c>
      <c r="D5742" t="s">
        <v>99</v>
      </c>
      <c r="E5742" t="s">
        <v>52</v>
      </c>
      <c r="F5742" s="1">
        <v>43048</v>
      </c>
      <c r="G5742" s="1">
        <v>43066</v>
      </c>
      <c r="H5742">
        <v>0</v>
      </c>
      <c r="I5742" t="str">
        <f>VLOOKUP(pipeline!D5742,account,2,FALSE)</f>
        <v>marketing</v>
      </c>
      <c r="J5742">
        <f t="shared" si="4083"/>
        <v>2008</v>
      </c>
      <c r="K5742">
        <f t="shared" si="4084"/>
        <v>894.37</v>
      </c>
      <c r="L5742">
        <f t="shared" si="4085"/>
        <v>1593</v>
      </c>
      <c r="M5742" t="str">
        <f t="shared" si="4086"/>
        <v>Poland</v>
      </c>
      <c r="N5742">
        <f t="shared" si="4087"/>
        <v>0</v>
      </c>
      <c r="O5742" t="str">
        <f t="shared" si="4088"/>
        <v>MG</v>
      </c>
      <c r="P5742">
        <f t="shared" si="4089"/>
        <v>3393</v>
      </c>
      <c r="Q5742" t="str">
        <f t="shared" si="4090"/>
        <v>Summer Sewald</v>
      </c>
      <c r="R5742" t="str">
        <f t="shared" si="4091"/>
        <v>West</v>
      </c>
    </row>
    <row r="5743" spans="1:18">
      <c r="A5743" t="s">
        <v>5907</v>
      </c>
      <c r="B5743" t="s">
        <v>22</v>
      </c>
      <c r="C5743" t="s">
        <v>56</v>
      </c>
      <c r="D5743" t="s">
        <v>117</v>
      </c>
      <c r="E5743" t="s">
        <v>50</v>
      </c>
      <c r="F5743" s="1">
        <v>43048</v>
      </c>
      <c r="G5743" s="1">
        <v>43060</v>
      </c>
      <c r="H5743">
        <v>54</v>
      </c>
      <c r="I5743" t="str">
        <f>VLOOKUP(pipeline!D5743,account,2,FALSE)</f>
        <v>services</v>
      </c>
      <c r="J5743">
        <f t="shared" si="4083"/>
        <v>1997</v>
      </c>
      <c r="K5743">
        <f t="shared" si="4084"/>
        <v>2041.73</v>
      </c>
      <c r="L5743">
        <f t="shared" si="4085"/>
        <v>5276</v>
      </c>
      <c r="M5743" t="str">
        <f t="shared" si="4086"/>
        <v>United States</v>
      </c>
      <c r="N5743">
        <f t="shared" si="4087"/>
        <v>0</v>
      </c>
      <c r="O5743" t="str">
        <f t="shared" si="4088"/>
        <v>MG</v>
      </c>
      <c r="P5743">
        <f t="shared" si="4089"/>
        <v>55</v>
      </c>
      <c r="Q5743" t="str">
        <f t="shared" si="4090"/>
        <v>Dustin Brinkmann</v>
      </c>
      <c r="R5743" t="str">
        <f t="shared" si="4091"/>
        <v>Central</v>
      </c>
    </row>
    <row r="5744" spans="1:18">
      <c r="A5744" t="s">
        <v>5908</v>
      </c>
      <c r="B5744" t="s">
        <v>7</v>
      </c>
      <c r="C5744" t="s">
        <v>55</v>
      </c>
      <c r="D5744" t="s">
        <v>132</v>
      </c>
      <c r="E5744" t="s">
        <v>50</v>
      </c>
      <c r="F5744" s="1">
        <v>43049</v>
      </c>
      <c r="G5744" s="1">
        <v>43057</v>
      </c>
      <c r="H5744">
        <v>577</v>
      </c>
      <c r="I5744" t="str">
        <f>VLOOKUP(pipeline!D5744,account,2,FALSE)</f>
        <v>technolgy</v>
      </c>
      <c r="J5744">
        <f>VLOOKUP(D5744,account,3,FALSE)</f>
        <v>1996</v>
      </c>
      <c r="K5744">
        <f>VLOOKUP(D5744,account,4,FALSE)</f>
        <v>1100.04</v>
      </c>
      <c r="L5744">
        <f>VLOOKUP(D5744,account,5,FALSE)</f>
        <v>2822</v>
      </c>
      <c r="M5744" t="str">
        <f>VLOOKUP(D5744,account,6,FALSE)</f>
        <v>United States</v>
      </c>
      <c r="N5744">
        <f>VLOOKUP(D5744,accounts,7,FALSE)</f>
        <v>0</v>
      </c>
      <c r="O5744" t="str">
        <f>VLOOKUP(C5744,products,2,FALSE)</f>
        <v>GTX</v>
      </c>
      <c r="P5744">
        <f>VLOOKUP(C5744,products,3,FALSE)</f>
        <v>550</v>
      </c>
      <c r="Q5744" t="str">
        <f>VLOOKUP(B5744,sales,2,FALSE)</f>
        <v>Cara Losch</v>
      </c>
      <c r="R5744" t="str">
        <f>VLOOKUP(B5744,sales,3,FALSE)</f>
        <v>East</v>
      </c>
    </row>
    <row r="5745" spans="1:18">
      <c r="A5745" t="s">
        <v>5909</v>
      </c>
      <c r="B5745" t="s">
        <v>33</v>
      </c>
      <c r="C5745" t="s">
        <v>58</v>
      </c>
      <c r="D5745" t="s">
        <v>817</v>
      </c>
      <c r="E5745" t="s">
        <v>52</v>
      </c>
      <c r="F5745" s="1">
        <v>43049</v>
      </c>
      <c r="G5745" s="1">
        <v>43055</v>
      </c>
      <c r="H5745">
        <v>0</v>
      </c>
      <c r="I5745" t="str">
        <f>VLOOKUP(pipeline!D5745,account,2,FALSE)</f>
        <v>entertainment</v>
      </c>
      <c r="J5745">
        <f>VLOOKUP(D5745,account,3,FALSE)</f>
        <v>1989</v>
      </c>
      <c r="K5745">
        <f>VLOOKUP(D5745,account,4,FALSE)</f>
        <v>665.06</v>
      </c>
      <c r="L5745">
        <f>VLOOKUP(D5745,account,5,FALSE)</f>
        <v>1095</v>
      </c>
      <c r="M5745" t="str">
        <f>VLOOKUP(D5745,account,6,FALSE)</f>
        <v>United States</v>
      </c>
      <c r="N5745">
        <f>VLOOKUP(D5745,accounts,7,FALSE)</f>
        <v>0</v>
      </c>
      <c r="O5745" t="str">
        <f>VLOOKUP(C5745,products,2,FALSE)</f>
        <v>GTX</v>
      </c>
      <c r="P5745">
        <f>VLOOKUP(C5745,products,3,FALSE)</f>
        <v>1096</v>
      </c>
      <c r="Q5745" t="str">
        <f>VLOOKUP(B5745,sales,2,FALSE)</f>
        <v>Rocco Neubert</v>
      </c>
      <c r="R5745" t="str">
        <f>VLOOKUP(B5745,sales,3,FALSE)</f>
        <v>East</v>
      </c>
    </row>
    <row r="5746" spans="1:18">
      <c r="A5746" t="s">
        <v>5910</v>
      </c>
      <c r="B5746" t="s">
        <v>39</v>
      </c>
      <c r="C5746" t="s">
        <v>59</v>
      </c>
      <c r="D5746" t="s">
        <v>194</v>
      </c>
      <c r="E5746" t="s">
        <v>50</v>
      </c>
      <c r="F5746" s="1">
        <v>43049</v>
      </c>
      <c r="G5746" s="1">
        <v>43091</v>
      </c>
      <c r="H5746">
        <v>6299</v>
      </c>
      <c r="I5746" t="str">
        <f>VLOOKUP(pipeline!D5746,account,2,FALSE)</f>
        <v>medical</v>
      </c>
      <c r="J5746">
        <f>VLOOKUP(D5746,account,3,FALSE)</f>
        <v>2004</v>
      </c>
      <c r="K5746">
        <f>VLOOKUP(D5746,account,4,FALSE)</f>
        <v>1618.89</v>
      </c>
      <c r="L5746">
        <f>VLOOKUP(D5746,account,5,FALSE)</f>
        <v>3889</v>
      </c>
      <c r="M5746" t="str">
        <f>VLOOKUP(D5746,account,6,FALSE)</f>
        <v>United States</v>
      </c>
      <c r="N5746">
        <f>VLOOKUP(D5746,accounts,7,FALSE)</f>
        <v>0</v>
      </c>
      <c r="O5746" t="str">
        <f>VLOOKUP(C5746,products,2,FALSE)</f>
        <v>GTX</v>
      </c>
      <c r="P5746">
        <f>VLOOKUP(C5746,products,3,FALSE)</f>
        <v>5482</v>
      </c>
      <c r="Q5746" t="str">
        <f>VLOOKUP(B5746,sales,2,FALSE)</f>
        <v>Summer Sewald</v>
      </c>
      <c r="R5746" t="str">
        <f>VLOOKUP(B5746,sales,3,FALSE)</f>
        <v>West</v>
      </c>
    </row>
    <row r="5747" spans="1:18">
      <c r="A5747" t="s">
        <v>5911</v>
      </c>
      <c r="B5747" t="s">
        <v>15</v>
      </c>
      <c r="C5747" t="s">
        <v>60</v>
      </c>
      <c r="D5747" t="s">
        <v>266</v>
      </c>
      <c r="E5747" t="s">
        <v>52</v>
      </c>
      <c r="F5747" s="1">
        <v>43049</v>
      </c>
      <c r="G5747" s="1">
        <v>43065</v>
      </c>
      <c r="H5747">
        <v>0</v>
      </c>
      <c r="I5747" t="str">
        <f>VLOOKUP(pipeline!D5747,account,2,FALSE)</f>
        <v>finance</v>
      </c>
      <c r="J5747">
        <f>VLOOKUP(D5747,account,3,FALSE)</f>
        <v>1993</v>
      </c>
      <c r="K5747">
        <f>VLOOKUP(D5747,account,4,FALSE)</f>
        <v>7537.24</v>
      </c>
      <c r="L5747">
        <f>VLOOKUP(D5747,account,5,FALSE)</f>
        <v>20293</v>
      </c>
      <c r="M5747" t="str">
        <f>VLOOKUP(D5747,account,6,FALSE)</f>
        <v>United States</v>
      </c>
      <c r="N5747">
        <f>VLOOKUP(D5747,accounts,7,FALSE)</f>
        <v>0</v>
      </c>
      <c r="O5747" t="str">
        <f>VLOOKUP(C5747,products,2,FALSE)</f>
        <v>GTK</v>
      </c>
      <c r="P5747">
        <f>VLOOKUP(C5747,products,3,FALSE)</f>
        <v>26768</v>
      </c>
      <c r="Q5747" t="str">
        <f>VLOOKUP(B5747,sales,2,FALSE)</f>
        <v>Celia Rouche</v>
      </c>
      <c r="R5747" t="str">
        <f>VLOOKUP(B5747,sales,3,FALSE)</f>
        <v>West</v>
      </c>
    </row>
    <row r="5748" spans="1:18">
      <c r="A5748" t="s">
        <v>5912</v>
      </c>
      <c r="B5748" t="s">
        <v>35</v>
      </c>
      <c r="C5748" t="s">
        <v>59</v>
      </c>
      <c r="D5748" t="s">
        <v>294</v>
      </c>
      <c r="E5748" t="s">
        <v>50</v>
      </c>
      <c r="F5748" s="1">
        <v>43049</v>
      </c>
      <c r="G5748" s="1">
        <v>43098</v>
      </c>
      <c r="H5748">
        <v>4659</v>
      </c>
      <c r="I5748" t="str">
        <f>VLOOKUP(pipeline!D5748,account,2,FALSE)</f>
        <v>retail</v>
      </c>
      <c r="J5748">
        <f>VLOOKUP(D5748,account,3,FALSE)</f>
        <v>2010</v>
      </c>
      <c r="K5748">
        <f>VLOOKUP(D5748,account,4,FALSE)</f>
        <v>71.12</v>
      </c>
      <c r="L5748">
        <f>VLOOKUP(D5748,account,5,FALSE)</f>
        <v>144</v>
      </c>
      <c r="M5748" t="str">
        <f>VLOOKUP(D5748,account,6,FALSE)</f>
        <v>United States</v>
      </c>
      <c r="N5748">
        <f>VLOOKUP(D5748,accounts,7,FALSE)</f>
        <v>0</v>
      </c>
      <c r="O5748" t="str">
        <f>VLOOKUP(C5748,products,2,FALSE)</f>
        <v>GTX</v>
      </c>
      <c r="P5748">
        <f>VLOOKUP(C5748,products,3,FALSE)</f>
        <v>5482</v>
      </c>
      <c r="Q5748" t="str">
        <f>VLOOKUP(B5748,sales,2,FALSE)</f>
        <v>Rocco Neubert</v>
      </c>
      <c r="R5748" t="str">
        <f>VLOOKUP(B5748,sales,3,FALSE)</f>
        <v>East</v>
      </c>
    </row>
    <row r="5749" spans="1:18">
      <c r="A5749" t="s">
        <v>5913</v>
      </c>
      <c r="B5749" t="s">
        <v>7</v>
      </c>
      <c r="C5749" t="s">
        <v>58</v>
      </c>
      <c r="D5749" t="s">
        <v>191</v>
      </c>
      <c r="E5749" t="s">
        <v>50</v>
      </c>
      <c r="F5749" s="1">
        <v>43050</v>
      </c>
      <c r="G5749" s="1">
        <v>43059</v>
      </c>
      <c r="H5749">
        <v>1180</v>
      </c>
      <c r="I5749" t="str">
        <f>VLOOKUP(pipeline!D5749,account,2,FALSE)</f>
        <v>retail</v>
      </c>
      <c r="J5749">
        <f t="shared" ref="J5749:J5777" si="4092">VLOOKUP(D5749,account,3,FALSE)</f>
        <v>2004</v>
      </c>
      <c r="K5749">
        <f t="shared" ref="K5749:K5777" si="4093">VLOOKUP(D5749,account,4,FALSE)</f>
        <v>702.72</v>
      </c>
      <c r="L5749">
        <f t="shared" ref="L5749:L5777" si="4094">VLOOKUP(D5749,account,5,FALSE)</f>
        <v>1831</v>
      </c>
      <c r="M5749" t="str">
        <f t="shared" ref="M5749:M5777" si="4095">VLOOKUP(D5749,account,6,FALSE)</f>
        <v>United States</v>
      </c>
      <c r="N5749">
        <f t="shared" ref="N5749:N5777" si="4096">VLOOKUP(D5749,accounts,7,FALSE)</f>
        <v>0</v>
      </c>
      <c r="O5749" t="str">
        <f t="shared" ref="O5749:O5777" si="4097">VLOOKUP(C5749,products,2,FALSE)</f>
        <v>GTX</v>
      </c>
      <c r="P5749">
        <f t="shared" ref="P5749:P5771" si="4098">VLOOKUP(C5749,products,3,FALSE)</f>
        <v>1096</v>
      </c>
      <c r="Q5749" t="str">
        <f t="shared" ref="Q5749:Q5771" si="4099">VLOOKUP(B5749,sales,2,FALSE)</f>
        <v>Cara Losch</v>
      </c>
      <c r="R5749" t="str">
        <f t="shared" ref="R5749:R5771" si="4100">VLOOKUP(B5749,sales,3,FALSE)</f>
        <v>East</v>
      </c>
    </row>
    <row r="5750" spans="1:18">
      <c r="A5750" t="s">
        <v>5914</v>
      </c>
      <c r="B5750" t="s">
        <v>25</v>
      </c>
      <c r="C5750" t="s">
        <v>59</v>
      </c>
      <c r="D5750" t="s">
        <v>297</v>
      </c>
      <c r="E5750" t="s">
        <v>52</v>
      </c>
      <c r="F5750" s="1">
        <v>43050</v>
      </c>
      <c r="G5750" s="1">
        <v>43053</v>
      </c>
      <c r="H5750">
        <v>0</v>
      </c>
      <c r="I5750" t="str">
        <f>VLOOKUP(pipeline!D5750,account,2,FALSE)</f>
        <v>medical</v>
      </c>
      <c r="J5750">
        <f t="shared" si="4092"/>
        <v>1986</v>
      </c>
      <c r="K5750">
        <f t="shared" si="4093"/>
        <v>647.18</v>
      </c>
      <c r="L5750">
        <f t="shared" si="4094"/>
        <v>1185</v>
      </c>
      <c r="M5750" t="str">
        <f t="shared" si="4095"/>
        <v>Kenya</v>
      </c>
      <c r="N5750">
        <f t="shared" si="4096"/>
        <v>0</v>
      </c>
      <c r="O5750" t="str">
        <f t="shared" si="4097"/>
        <v>GTX</v>
      </c>
      <c r="P5750">
        <f t="shared" si="4098"/>
        <v>5482</v>
      </c>
      <c r="Q5750" t="str">
        <f t="shared" si="4099"/>
        <v>Melvin Marxen</v>
      </c>
      <c r="R5750" t="str">
        <f t="shared" si="4100"/>
        <v>Central</v>
      </c>
    </row>
    <row r="5751" spans="1:18">
      <c r="A5751" t="s">
        <v>5915</v>
      </c>
      <c r="B5751" t="s">
        <v>34</v>
      </c>
      <c r="C5751" t="s">
        <v>58</v>
      </c>
      <c r="D5751" t="s">
        <v>228</v>
      </c>
      <c r="E5751" t="s">
        <v>52</v>
      </c>
      <c r="F5751" s="1">
        <v>43050</v>
      </c>
      <c r="G5751" s="1">
        <v>43057</v>
      </c>
      <c r="H5751">
        <v>0</v>
      </c>
      <c r="I5751" t="str">
        <f>VLOOKUP(pipeline!D5751,account,2,FALSE)</f>
        <v>finance</v>
      </c>
      <c r="J5751">
        <f t="shared" si="4092"/>
        <v>1994</v>
      </c>
      <c r="K5751">
        <f t="shared" si="4093"/>
        <v>355.23</v>
      </c>
      <c r="L5751">
        <f t="shared" si="4094"/>
        <v>853</v>
      </c>
      <c r="M5751" t="str">
        <f t="shared" si="4095"/>
        <v>United States</v>
      </c>
      <c r="N5751">
        <f t="shared" si="4096"/>
        <v>0</v>
      </c>
      <c r="O5751" t="str">
        <f t="shared" si="4097"/>
        <v>GTX</v>
      </c>
      <c r="P5751">
        <f t="shared" si="4098"/>
        <v>1096</v>
      </c>
      <c r="Q5751" t="str">
        <f t="shared" si="4099"/>
        <v>Rocco Neubert</v>
      </c>
      <c r="R5751" t="str">
        <f t="shared" si="4100"/>
        <v>East</v>
      </c>
    </row>
    <row r="5752" spans="1:18">
      <c r="A5752" t="s">
        <v>5916</v>
      </c>
      <c r="B5752" t="s">
        <v>27</v>
      </c>
      <c r="C5752" t="s">
        <v>56</v>
      </c>
      <c r="D5752" t="s">
        <v>108</v>
      </c>
      <c r="E5752" t="s">
        <v>50</v>
      </c>
      <c r="F5752" s="1">
        <v>43050</v>
      </c>
      <c r="G5752" s="1">
        <v>43073</v>
      </c>
      <c r="H5752">
        <v>57</v>
      </c>
      <c r="I5752" t="str">
        <f>VLOOKUP(pipeline!D5752,account,2,FALSE)</f>
        <v>telecommunications</v>
      </c>
      <c r="J5752">
        <f t="shared" si="4092"/>
        <v>1988</v>
      </c>
      <c r="K5752">
        <f t="shared" si="4093"/>
        <v>5266.09</v>
      </c>
      <c r="L5752">
        <f t="shared" si="4094"/>
        <v>8595</v>
      </c>
      <c r="M5752" t="str">
        <f t="shared" si="4095"/>
        <v>United States</v>
      </c>
      <c r="N5752" t="str">
        <f t="shared" si="4096"/>
        <v>Sonron</v>
      </c>
      <c r="O5752" t="str">
        <f t="shared" si="4097"/>
        <v>MG</v>
      </c>
      <c r="P5752">
        <f t="shared" si="4098"/>
        <v>55</v>
      </c>
      <c r="Q5752" t="str">
        <f t="shared" si="4099"/>
        <v>Melvin Marxen</v>
      </c>
      <c r="R5752" t="str">
        <f t="shared" si="4100"/>
        <v>Central</v>
      </c>
    </row>
    <row r="5753" spans="1:18">
      <c r="A5753" t="s">
        <v>5917</v>
      </c>
      <c r="B5753" t="s">
        <v>28</v>
      </c>
      <c r="C5753" t="s">
        <v>59</v>
      </c>
      <c r="D5753" t="s">
        <v>184</v>
      </c>
      <c r="E5753" t="s">
        <v>52</v>
      </c>
      <c r="F5753" s="1">
        <v>43050</v>
      </c>
      <c r="G5753" s="1">
        <v>43061</v>
      </c>
      <c r="H5753">
        <v>0</v>
      </c>
      <c r="I5753" t="str">
        <f>VLOOKUP(pipeline!D5753,account,2,FALSE)</f>
        <v>retail</v>
      </c>
      <c r="J5753">
        <f t="shared" si="4092"/>
        <v>1995</v>
      </c>
      <c r="K5753">
        <f t="shared" si="4093"/>
        <v>332.43</v>
      </c>
      <c r="L5753">
        <f t="shared" si="4094"/>
        <v>799</v>
      </c>
      <c r="M5753" t="str">
        <f t="shared" si="4095"/>
        <v>United States</v>
      </c>
      <c r="N5753">
        <f t="shared" si="4096"/>
        <v>0</v>
      </c>
      <c r="O5753" t="str">
        <f t="shared" si="4097"/>
        <v>GTX</v>
      </c>
      <c r="P5753">
        <f t="shared" si="4098"/>
        <v>5482</v>
      </c>
      <c r="Q5753" t="str">
        <f t="shared" si="4099"/>
        <v>Melvin Marxen</v>
      </c>
      <c r="R5753" t="str">
        <f t="shared" si="4100"/>
        <v>Central</v>
      </c>
    </row>
    <row r="5754" spans="1:18">
      <c r="A5754" t="s">
        <v>5918</v>
      </c>
      <c r="B5754" t="s">
        <v>29</v>
      </c>
      <c r="C5754" t="s">
        <v>58</v>
      </c>
      <c r="D5754" t="s">
        <v>147</v>
      </c>
      <c r="E5754" t="s">
        <v>52</v>
      </c>
      <c r="F5754" s="1">
        <v>43050</v>
      </c>
      <c r="G5754" s="1">
        <v>43061</v>
      </c>
      <c r="H5754">
        <v>0</v>
      </c>
      <c r="I5754" t="str">
        <f>VLOOKUP(pipeline!D5754,account,2,FALSE)</f>
        <v>retail</v>
      </c>
      <c r="J5754">
        <f t="shared" si="4092"/>
        <v>2007</v>
      </c>
      <c r="K5754">
        <f t="shared" si="4093"/>
        <v>894.33</v>
      </c>
      <c r="L5754">
        <f t="shared" si="4094"/>
        <v>1635</v>
      </c>
      <c r="M5754" t="str">
        <f t="shared" si="4095"/>
        <v>Italy</v>
      </c>
      <c r="N5754">
        <f t="shared" si="4096"/>
        <v>0</v>
      </c>
      <c r="O5754" t="str">
        <f t="shared" si="4097"/>
        <v>GTX</v>
      </c>
      <c r="P5754">
        <f t="shared" si="4098"/>
        <v>1096</v>
      </c>
      <c r="Q5754" t="str">
        <f t="shared" si="4099"/>
        <v>Melvin Marxen</v>
      </c>
      <c r="R5754" t="str">
        <f t="shared" si="4100"/>
        <v>Central</v>
      </c>
    </row>
    <row r="5755" spans="1:18">
      <c r="A5755" t="s">
        <v>5919</v>
      </c>
      <c r="B5755" t="s">
        <v>23</v>
      </c>
      <c r="C5755" t="s">
        <v>56</v>
      </c>
      <c r="D5755" t="s">
        <v>85</v>
      </c>
      <c r="E5755" t="s">
        <v>50</v>
      </c>
      <c r="F5755" s="1">
        <v>43050</v>
      </c>
      <c r="G5755" s="1">
        <v>43089</v>
      </c>
      <c r="H5755">
        <v>48</v>
      </c>
      <c r="I5755" t="str">
        <f>VLOOKUP(pipeline!D5755,account,2,FALSE)</f>
        <v>software</v>
      </c>
      <c r="J5755">
        <f t="shared" si="4092"/>
        <v>1998</v>
      </c>
      <c r="K5755">
        <f t="shared" si="4093"/>
        <v>2714.9</v>
      </c>
      <c r="L5755">
        <f t="shared" si="4094"/>
        <v>2641</v>
      </c>
      <c r="M5755" t="str">
        <f t="shared" si="4095"/>
        <v>United States</v>
      </c>
      <c r="N5755" t="str">
        <f t="shared" si="4096"/>
        <v>Acme Corporation</v>
      </c>
      <c r="O5755" t="str">
        <f t="shared" si="4097"/>
        <v>MG</v>
      </c>
      <c r="P5755">
        <f t="shared" si="4098"/>
        <v>55</v>
      </c>
      <c r="Q5755" t="str">
        <f t="shared" si="4099"/>
        <v>Dustin Brinkmann</v>
      </c>
      <c r="R5755" t="str">
        <f t="shared" si="4100"/>
        <v>Central</v>
      </c>
    </row>
    <row r="5756" spans="1:18">
      <c r="A5756" t="s">
        <v>5920</v>
      </c>
      <c r="B5756" t="s">
        <v>10</v>
      </c>
      <c r="C5756" t="s">
        <v>56</v>
      </c>
      <c r="D5756" t="s">
        <v>180</v>
      </c>
      <c r="E5756" t="s">
        <v>50</v>
      </c>
      <c r="F5756" s="1">
        <v>43050</v>
      </c>
      <c r="G5756" s="1">
        <v>43052</v>
      </c>
      <c r="H5756">
        <v>51</v>
      </c>
      <c r="I5756" t="str">
        <f>VLOOKUP(pipeline!D5756,account,2,FALSE)</f>
        <v>medical</v>
      </c>
      <c r="J5756">
        <f t="shared" si="4092"/>
        <v>1991</v>
      </c>
      <c r="K5756">
        <f t="shared" si="4093"/>
        <v>326.82</v>
      </c>
      <c r="L5756">
        <f t="shared" si="4094"/>
        <v>1016</v>
      </c>
      <c r="M5756" t="str">
        <f t="shared" si="4095"/>
        <v>United States</v>
      </c>
      <c r="N5756">
        <f t="shared" si="4096"/>
        <v>0</v>
      </c>
      <c r="O5756" t="str">
        <f t="shared" si="4097"/>
        <v>MG</v>
      </c>
      <c r="P5756">
        <f t="shared" si="4098"/>
        <v>55</v>
      </c>
      <c r="Q5756" t="str">
        <f t="shared" si="4099"/>
        <v>Cara Losch</v>
      </c>
      <c r="R5756" t="str">
        <f t="shared" si="4100"/>
        <v>East</v>
      </c>
    </row>
    <row r="5757" spans="1:18">
      <c r="A5757" t="s">
        <v>5921</v>
      </c>
      <c r="B5757" t="s">
        <v>19</v>
      </c>
      <c r="C5757" t="s">
        <v>56</v>
      </c>
      <c r="D5757" t="s">
        <v>309</v>
      </c>
      <c r="E5757" t="s">
        <v>52</v>
      </c>
      <c r="F5757" s="1">
        <v>43051</v>
      </c>
      <c r="G5757" s="1">
        <v>43064</v>
      </c>
      <c r="H5757">
        <v>0</v>
      </c>
      <c r="I5757" t="str">
        <f>VLOOKUP(pipeline!D5757,account,2,FALSE)</f>
        <v>marketing</v>
      </c>
      <c r="J5757">
        <f t="shared" si="4092"/>
        <v>1986</v>
      </c>
      <c r="K5757">
        <f t="shared" si="4093"/>
        <v>2403.58</v>
      </c>
      <c r="L5757">
        <f t="shared" si="4094"/>
        <v>8801</v>
      </c>
      <c r="M5757" t="str">
        <f t="shared" si="4095"/>
        <v>United States</v>
      </c>
      <c r="N5757">
        <f t="shared" si="4096"/>
        <v>0</v>
      </c>
      <c r="O5757" t="str">
        <f t="shared" si="4097"/>
        <v>MG</v>
      </c>
      <c r="P5757">
        <f t="shared" si="4098"/>
        <v>55</v>
      </c>
      <c r="Q5757" t="str">
        <f t="shared" si="4099"/>
        <v>Dustin Brinkmann</v>
      </c>
      <c r="R5757" t="str">
        <f t="shared" si="4100"/>
        <v>Central</v>
      </c>
    </row>
    <row r="5758" spans="1:18">
      <c r="A5758" t="s">
        <v>5922</v>
      </c>
      <c r="B5758" t="s">
        <v>7</v>
      </c>
      <c r="C5758" t="s">
        <v>58</v>
      </c>
      <c r="D5758" t="s">
        <v>200</v>
      </c>
      <c r="E5758" t="s">
        <v>50</v>
      </c>
      <c r="F5758" s="1">
        <v>43051</v>
      </c>
      <c r="G5758" s="1">
        <v>43052</v>
      </c>
      <c r="H5758">
        <v>1138</v>
      </c>
      <c r="I5758" t="str">
        <f>VLOOKUP(pipeline!D5758,account,2,FALSE)</f>
        <v>finance</v>
      </c>
      <c r="J5758">
        <f t="shared" si="4092"/>
        <v>1998</v>
      </c>
      <c r="K5758">
        <f t="shared" si="4093"/>
        <v>2022.14</v>
      </c>
      <c r="L5758">
        <f t="shared" si="4094"/>
        <v>5113</v>
      </c>
      <c r="M5758" t="str">
        <f t="shared" si="4095"/>
        <v>United States</v>
      </c>
      <c r="N5758">
        <f t="shared" si="4096"/>
        <v>0</v>
      </c>
      <c r="O5758" t="str">
        <f t="shared" si="4097"/>
        <v>GTX</v>
      </c>
      <c r="P5758">
        <f t="shared" si="4098"/>
        <v>1096</v>
      </c>
      <c r="Q5758" t="str">
        <f t="shared" si="4099"/>
        <v>Cara Losch</v>
      </c>
      <c r="R5758" t="str">
        <f t="shared" si="4100"/>
        <v>East</v>
      </c>
    </row>
    <row r="5759" spans="1:18">
      <c r="A5759" t="s">
        <v>5923</v>
      </c>
      <c r="B5759" t="s">
        <v>25</v>
      </c>
      <c r="C5759" t="s">
        <v>56</v>
      </c>
      <c r="D5759" t="s">
        <v>442</v>
      </c>
      <c r="E5759" t="s">
        <v>50</v>
      </c>
      <c r="F5759" s="1">
        <v>43051</v>
      </c>
      <c r="G5759" s="1">
        <v>43090</v>
      </c>
      <c r="H5759">
        <v>49</v>
      </c>
      <c r="I5759" t="str">
        <f>VLOOKUP(pipeline!D5759,account,2,FALSE)</f>
        <v>retail</v>
      </c>
      <c r="J5759">
        <f t="shared" si="4092"/>
        <v>1988</v>
      </c>
      <c r="K5759">
        <f t="shared" si="4093"/>
        <v>1376.8</v>
      </c>
      <c r="L5759">
        <f t="shared" si="4094"/>
        <v>1165</v>
      </c>
      <c r="M5759" t="str">
        <f t="shared" si="4095"/>
        <v>Belgium</v>
      </c>
      <c r="N5759">
        <f t="shared" si="4096"/>
        <v>0</v>
      </c>
      <c r="O5759" t="str">
        <f t="shared" si="4097"/>
        <v>MG</v>
      </c>
      <c r="P5759">
        <f t="shared" si="4098"/>
        <v>55</v>
      </c>
      <c r="Q5759" t="str">
        <f t="shared" si="4099"/>
        <v>Melvin Marxen</v>
      </c>
      <c r="R5759" t="str">
        <f t="shared" si="4100"/>
        <v>Central</v>
      </c>
    </row>
    <row r="5760" spans="1:18">
      <c r="A5760" t="s">
        <v>5924</v>
      </c>
      <c r="B5760" t="s">
        <v>8</v>
      </c>
      <c r="C5760" t="s">
        <v>57</v>
      </c>
      <c r="D5760" t="s">
        <v>318</v>
      </c>
      <c r="E5760" t="s">
        <v>52</v>
      </c>
      <c r="F5760" s="1">
        <v>43051</v>
      </c>
      <c r="G5760" s="1">
        <v>43060</v>
      </c>
      <c r="H5760">
        <v>0</v>
      </c>
      <c r="I5760" t="str">
        <f>VLOOKUP(pipeline!D5760,account,2,FALSE)</f>
        <v>retail</v>
      </c>
      <c r="J5760">
        <f t="shared" si="4092"/>
        <v>2000</v>
      </c>
      <c r="K5760">
        <f t="shared" si="4093"/>
        <v>167.89</v>
      </c>
      <c r="L5760">
        <f t="shared" si="4094"/>
        <v>493</v>
      </c>
      <c r="M5760" t="str">
        <f t="shared" si="4095"/>
        <v>Romania</v>
      </c>
      <c r="N5760">
        <f t="shared" si="4096"/>
        <v>0</v>
      </c>
      <c r="O5760" t="str">
        <f t="shared" si="4097"/>
        <v>MG</v>
      </c>
      <c r="P5760">
        <f t="shared" si="4098"/>
        <v>3393</v>
      </c>
      <c r="Q5760" t="str">
        <f t="shared" si="4099"/>
        <v>Cara Losch</v>
      </c>
      <c r="R5760" t="str">
        <f t="shared" si="4100"/>
        <v>East</v>
      </c>
    </row>
    <row r="5761" spans="1:18">
      <c r="A5761" t="s">
        <v>5925</v>
      </c>
      <c r="B5761" t="s">
        <v>26</v>
      </c>
      <c r="C5761" t="s">
        <v>55</v>
      </c>
      <c r="D5761" t="s">
        <v>147</v>
      </c>
      <c r="E5761" t="s">
        <v>50</v>
      </c>
      <c r="F5761" s="1">
        <v>43051</v>
      </c>
      <c r="G5761" s="1">
        <v>43097</v>
      </c>
      <c r="H5761">
        <v>650</v>
      </c>
      <c r="I5761" t="str">
        <f>VLOOKUP(pipeline!D5761,account,2,FALSE)</f>
        <v>retail</v>
      </c>
      <c r="J5761">
        <f t="shared" si="4092"/>
        <v>2007</v>
      </c>
      <c r="K5761">
        <f t="shared" si="4093"/>
        <v>894.33</v>
      </c>
      <c r="L5761">
        <f t="shared" si="4094"/>
        <v>1635</v>
      </c>
      <c r="M5761" t="str">
        <f t="shared" si="4095"/>
        <v>Italy</v>
      </c>
      <c r="N5761">
        <f t="shared" si="4096"/>
        <v>0</v>
      </c>
      <c r="O5761" t="str">
        <f t="shared" si="4097"/>
        <v>GTX</v>
      </c>
      <c r="P5761">
        <f t="shared" si="4098"/>
        <v>550</v>
      </c>
      <c r="Q5761" t="str">
        <f t="shared" si="4099"/>
        <v>Melvin Marxen</v>
      </c>
      <c r="R5761" t="str">
        <f t="shared" si="4100"/>
        <v>Central</v>
      </c>
    </row>
    <row r="5762" spans="1:18">
      <c r="A5762" t="s">
        <v>5926</v>
      </c>
      <c r="B5762" t="s">
        <v>39</v>
      </c>
      <c r="C5762" t="s">
        <v>55</v>
      </c>
      <c r="D5762" t="s">
        <v>194</v>
      </c>
      <c r="E5762" t="s">
        <v>50</v>
      </c>
      <c r="F5762" s="1">
        <v>43051</v>
      </c>
      <c r="G5762" s="1">
        <v>43098</v>
      </c>
      <c r="H5762">
        <v>470</v>
      </c>
      <c r="I5762" t="str">
        <f>VLOOKUP(pipeline!D5762,account,2,FALSE)</f>
        <v>medical</v>
      </c>
      <c r="J5762">
        <f t="shared" si="4092"/>
        <v>2004</v>
      </c>
      <c r="K5762">
        <f t="shared" si="4093"/>
        <v>1618.89</v>
      </c>
      <c r="L5762">
        <f t="shared" si="4094"/>
        <v>3889</v>
      </c>
      <c r="M5762" t="str">
        <f t="shared" si="4095"/>
        <v>United States</v>
      </c>
      <c r="N5762">
        <f t="shared" si="4096"/>
        <v>0</v>
      </c>
      <c r="O5762" t="str">
        <f t="shared" si="4097"/>
        <v>GTX</v>
      </c>
      <c r="P5762">
        <f t="shared" si="4098"/>
        <v>550</v>
      </c>
      <c r="Q5762" t="str">
        <f t="shared" si="4099"/>
        <v>Summer Sewald</v>
      </c>
      <c r="R5762" t="str">
        <f t="shared" si="4100"/>
        <v>West</v>
      </c>
    </row>
    <row r="5763" spans="1:18">
      <c r="A5763" t="s">
        <v>5927</v>
      </c>
      <c r="B5763" t="s">
        <v>21</v>
      </c>
      <c r="C5763" t="s">
        <v>55</v>
      </c>
      <c r="D5763" t="s">
        <v>290</v>
      </c>
      <c r="E5763" t="s">
        <v>50</v>
      </c>
      <c r="F5763" s="1">
        <v>43051</v>
      </c>
      <c r="G5763" s="1">
        <v>43100</v>
      </c>
      <c r="H5763">
        <v>567</v>
      </c>
      <c r="I5763" t="str">
        <f>VLOOKUP(pipeline!D5763,account,2,FALSE)</f>
        <v>medical</v>
      </c>
      <c r="J5763">
        <f t="shared" si="4092"/>
        <v>2002</v>
      </c>
      <c r="K5763">
        <f t="shared" si="4093"/>
        <v>3178.24</v>
      </c>
      <c r="L5763">
        <f t="shared" si="4094"/>
        <v>4540</v>
      </c>
      <c r="M5763" t="str">
        <f t="shared" si="4095"/>
        <v>United States</v>
      </c>
      <c r="N5763">
        <f t="shared" si="4096"/>
        <v>0</v>
      </c>
      <c r="O5763" t="str">
        <f t="shared" si="4097"/>
        <v>GTX</v>
      </c>
      <c r="P5763">
        <f t="shared" si="4098"/>
        <v>550</v>
      </c>
      <c r="Q5763" t="str">
        <f t="shared" si="4099"/>
        <v>Dustin Brinkmann</v>
      </c>
      <c r="R5763" t="str">
        <f t="shared" si="4100"/>
        <v>Central</v>
      </c>
    </row>
    <row r="5764" spans="1:18">
      <c r="A5764" t="s">
        <v>5928</v>
      </c>
      <c r="B5764" t="s">
        <v>15</v>
      </c>
      <c r="C5764" t="s">
        <v>57</v>
      </c>
      <c r="D5764" t="s">
        <v>621</v>
      </c>
      <c r="E5764" t="s">
        <v>50</v>
      </c>
      <c r="F5764" s="1">
        <v>43051</v>
      </c>
      <c r="G5764" s="1">
        <v>43094</v>
      </c>
      <c r="H5764">
        <v>3836</v>
      </c>
      <c r="I5764" t="str">
        <f>VLOOKUP(pipeline!D5764,account,2,FALSE)</f>
        <v>services</v>
      </c>
      <c r="J5764">
        <f t="shared" si="4092"/>
        <v>1991</v>
      </c>
      <c r="K5764">
        <f t="shared" si="4093"/>
        <v>1012.72</v>
      </c>
      <c r="L5764">
        <f t="shared" si="4094"/>
        <v>3492</v>
      </c>
      <c r="M5764" t="str">
        <f t="shared" si="4095"/>
        <v>Germany</v>
      </c>
      <c r="N5764">
        <f t="shared" si="4096"/>
        <v>0</v>
      </c>
      <c r="O5764" t="str">
        <f t="shared" si="4097"/>
        <v>MG</v>
      </c>
      <c r="P5764">
        <f t="shared" si="4098"/>
        <v>3393</v>
      </c>
      <c r="Q5764" t="str">
        <f t="shared" si="4099"/>
        <v>Celia Rouche</v>
      </c>
      <c r="R5764" t="str">
        <f t="shared" si="4100"/>
        <v>West</v>
      </c>
    </row>
    <row r="5765" spans="1:18">
      <c r="A5765" t="s">
        <v>5929</v>
      </c>
      <c r="B5765" t="s">
        <v>28</v>
      </c>
      <c r="C5765" t="s">
        <v>59</v>
      </c>
      <c r="D5765" t="s">
        <v>170</v>
      </c>
      <c r="E5765" t="s">
        <v>50</v>
      </c>
      <c r="F5765" s="1">
        <v>43051</v>
      </c>
      <c r="G5765" s="1">
        <v>43053</v>
      </c>
      <c r="H5765">
        <v>5916</v>
      </c>
      <c r="I5765" t="str">
        <f>VLOOKUP(pipeline!D5765,account,2,FALSE)</f>
        <v>technolgy</v>
      </c>
      <c r="J5765">
        <f t="shared" si="4092"/>
        <v>1987</v>
      </c>
      <c r="K5765">
        <f t="shared" si="4093"/>
        <v>2938.67</v>
      </c>
      <c r="L5765">
        <f t="shared" si="4094"/>
        <v>8775</v>
      </c>
      <c r="M5765" t="str">
        <f t="shared" si="4095"/>
        <v>Panama</v>
      </c>
      <c r="N5765">
        <f t="shared" si="4096"/>
        <v>0</v>
      </c>
      <c r="O5765" t="str">
        <f t="shared" si="4097"/>
        <v>GTX</v>
      </c>
      <c r="P5765">
        <f t="shared" si="4098"/>
        <v>5482</v>
      </c>
      <c r="Q5765" t="str">
        <f t="shared" si="4099"/>
        <v>Melvin Marxen</v>
      </c>
      <c r="R5765" t="str">
        <f t="shared" si="4100"/>
        <v>Central</v>
      </c>
    </row>
    <row r="5766" spans="1:18">
      <c r="A5766" t="s">
        <v>5930</v>
      </c>
      <c r="B5766" t="s">
        <v>40</v>
      </c>
      <c r="C5766" t="s">
        <v>58</v>
      </c>
      <c r="D5766" t="s">
        <v>93</v>
      </c>
      <c r="E5766" t="s">
        <v>50</v>
      </c>
      <c r="F5766" s="1">
        <v>43051</v>
      </c>
      <c r="G5766" s="1">
        <v>43061</v>
      </c>
      <c r="H5766">
        <v>938</v>
      </c>
      <c r="I5766" t="str">
        <f>VLOOKUP(pipeline!D5766,account,2,FALSE)</f>
        <v>entertainment</v>
      </c>
      <c r="J5766">
        <f t="shared" si="4092"/>
        <v>1993</v>
      </c>
      <c r="K5766">
        <f t="shared" si="4093"/>
        <v>4269.9</v>
      </c>
      <c r="L5766">
        <f t="shared" si="4094"/>
        <v>6472</v>
      </c>
      <c r="M5766" t="str">
        <f t="shared" si="4095"/>
        <v>United States</v>
      </c>
      <c r="N5766" t="str">
        <f t="shared" si="4096"/>
        <v>Massive Dynamic</v>
      </c>
      <c r="O5766" t="str">
        <f t="shared" si="4097"/>
        <v>GTX</v>
      </c>
      <c r="P5766">
        <f t="shared" si="4098"/>
        <v>1096</v>
      </c>
      <c r="Q5766" t="str">
        <f t="shared" si="4099"/>
        <v>Summer Sewald</v>
      </c>
      <c r="R5766" t="str">
        <f t="shared" si="4100"/>
        <v>West</v>
      </c>
    </row>
    <row r="5767" spans="1:18">
      <c r="A5767" t="s">
        <v>5931</v>
      </c>
      <c r="B5767" t="s">
        <v>40</v>
      </c>
      <c r="C5767" t="s">
        <v>58</v>
      </c>
      <c r="D5767" t="s">
        <v>174</v>
      </c>
      <c r="E5767" t="s">
        <v>50</v>
      </c>
      <c r="F5767" s="1">
        <v>43051</v>
      </c>
      <c r="G5767" s="1">
        <v>43054</v>
      </c>
      <c r="H5767">
        <v>1124</v>
      </c>
      <c r="I5767" t="str">
        <f>VLOOKUP(pipeline!D5767,account,2,FALSE)</f>
        <v>software</v>
      </c>
      <c r="J5767">
        <f t="shared" si="4092"/>
        <v>1982</v>
      </c>
      <c r="K5767">
        <f t="shared" si="4093"/>
        <v>11698.03</v>
      </c>
      <c r="L5767">
        <f t="shared" si="4094"/>
        <v>34288</v>
      </c>
      <c r="M5767" t="str">
        <f t="shared" si="4095"/>
        <v>United States</v>
      </c>
      <c r="N5767">
        <f t="shared" si="4096"/>
        <v>0</v>
      </c>
      <c r="O5767" t="str">
        <f t="shared" si="4097"/>
        <v>GTX</v>
      </c>
      <c r="P5767">
        <f t="shared" si="4098"/>
        <v>1096</v>
      </c>
      <c r="Q5767" t="str">
        <f t="shared" si="4099"/>
        <v>Summer Sewald</v>
      </c>
      <c r="R5767" t="str">
        <f t="shared" si="4100"/>
        <v>West</v>
      </c>
    </row>
    <row r="5768" spans="1:18">
      <c r="A5768" t="s">
        <v>5932</v>
      </c>
      <c r="B5768" t="s">
        <v>23</v>
      </c>
      <c r="C5768" t="s">
        <v>56</v>
      </c>
      <c r="D5768" t="s">
        <v>141</v>
      </c>
      <c r="E5768" t="s">
        <v>50</v>
      </c>
      <c r="F5768" s="1">
        <v>43051</v>
      </c>
      <c r="G5768" s="1">
        <v>43070</v>
      </c>
      <c r="H5768">
        <v>61</v>
      </c>
      <c r="I5768" t="str">
        <f>VLOOKUP(pipeline!D5768,account,2,FALSE)</f>
        <v>telecommunications</v>
      </c>
      <c r="J5768">
        <f t="shared" si="4092"/>
        <v>2007</v>
      </c>
      <c r="K5768">
        <f t="shared" si="4093"/>
        <v>86.68</v>
      </c>
      <c r="L5768">
        <f t="shared" si="4094"/>
        <v>187</v>
      </c>
      <c r="M5768" t="str">
        <f t="shared" si="4095"/>
        <v>United States</v>
      </c>
      <c r="N5768" t="str">
        <f t="shared" si="4096"/>
        <v>Sonron</v>
      </c>
      <c r="O5768" t="str">
        <f t="shared" si="4097"/>
        <v>MG</v>
      </c>
      <c r="P5768">
        <f t="shared" si="4098"/>
        <v>55</v>
      </c>
      <c r="Q5768" t="str">
        <f t="shared" si="4099"/>
        <v>Dustin Brinkmann</v>
      </c>
      <c r="R5768" t="str">
        <f t="shared" si="4100"/>
        <v>Central</v>
      </c>
    </row>
    <row r="5769" spans="1:18">
      <c r="A5769" t="s">
        <v>5933</v>
      </c>
      <c r="B5769" t="s">
        <v>17</v>
      </c>
      <c r="C5769" t="s">
        <v>56</v>
      </c>
      <c r="D5769" t="s">
        <v>205</v>
      </c>
      <c r="E5769" t="s">
        <v>52</v>
      </c>
      <c r="F5769" s="1">
        <v>43051</v>
      </c>
      <c r="G5769" s="1">
        <v>43093</v>
      </c>
      <c r="H5769">
        <v>0</v>
      </c>
      <c r="I5769" t="str">
        <f>VLOOKUP(pipeline!D5769,account,2,FALSE)</f>
        <v>telecommunications</v>
      </c>
      <c r="J5769">
        <f t="shared" si="4092"/>
        <v>1995</v>
      </c>
      <c r="K5769">
        <f t="shared" si="4093"/>
        <v>1825.82</v>
      </c>
      <c r="L5769">
        <f t="shared" si="4094"/>
        <v>5595</v>
      </c>
      <c r="M5769" t="str">
        <f t="shared" si="4095"/>
        <v>United States</v>
      </c>
      <c r="N5769" t="str">
        <f t="shared" si="4096"/>
        <v>Sonron</v>
      </c>
      <c r="O5769" t="str">
        <f t="shared" si="4097"/>
        <v>MG</v>
      </c>
      <c r="P5769">
        <f t="shared" si="4098"/>
        <v>55</v>
      </c>
      <c r="Q5769" t="str">
        <f t="shared" si="4099"/>
        <v>Celia Rouche</v>
      </c>
      <c r="R5769" t="str">
        <f t="shared" si="4100"/>
        <v>West</v>
      </c>
    </row>
    <row r="5770" spans="1:18">
      <c r="A5770" t="s">
        <v>5934</v>
      </c>
      <c r="B5770" t="s">
        <v>11</v>
      </c>
      <c r="C5770" t="s">
        <v>57</v>
      </c>
      <c r="D5770" t="s">
        <v>138</v>
      </c>
      <c r="E5770" t="s">
        <v>50</v>
      </c>
      <c r="F5770" s="1">
        <v>43051</v>
      </c>
      <c r="G5770" s="1">
        <v>43058</v>
      </c>
      <c r="H5770">
        <v>4011</v>
      </c>
      <c r="I5770" t="str">
        <f>VLOOKUP(pipeline!D5770,account,2,FALSE)</f>
        <v>marketing</v>
      </c>
      <c r="J5770">
        <f t="shared" si="4092"/>
        <v>1984</v>
      </c>
      <c r="K5770">
        <f t="shared" si="4093"/>
        <v>3027.46</v>
      </c>
      <c r="L5770">
        <f t="shared" si="4094"/>
        <v>9516</v>
      </c>
      <c r="M5770" t="str">
        <f t="shared" si="4095"/>
        <v>Jordan</v>
      </c>
      <c r="N5770">
        <f t="shared" si="4096"/>
        <v>0</v>
      </c>
      <c r="O5770" t="str">
        <f t="shared" si="4097"/>
        <v>MG</v>
      </c>
      <c r="P5770">
        <f t="shared" si="4098"/>
        <v>3393</v>
      </c>
      <c r="Q5770" t="str">
        <f t="shared" si="4099"/>
        <v>Cara Losch</v>
      </c>
      <c r="R5770" t="str">
        <f t="shared" si="4100"/>
        <v>East</v>
      </c>
    </row>
    <row r="5771" spans="1:18">
      <c r="A5771" t="s">
        <v>5935</v>
      </c>
      <c r="B5771" t="s">
        <v>41</v>
      </c>
      <c r="C5771" t="s">
        <v>58</v>
      </c>
      <c r="D5771" t="s">
        <v>87</v>
      </c>
      <c r="E5771" t="s">
        <v>52</v>
      </c>
      <c r="F5771" s="1">
        <v>43051</v>
      </c>
      <c r="G5771" s="1">
        <v>43054</v>
      </c>
      <c r="H5771">
        <v>0</v>
      </c>
      <c r="I5771" t="str">
        <f>VLOOKUP(pipeline!D5771,account,2,FALSE)</f>
        <v>services</v>
      </c>
      <c r="J5771">
        <f t="shared" si="4092"/>
        <v>1982</v>
      </c>
      <c r="K5771">
        <f t="shared" si="4093"/>
        <v>792.46</v>
      </c>
      <c r="L5771">
        <f t="shared" si="4094"/>
        <v>1299</v>
      </c>
      <c r="M5771" t="str">
        <f t="shared" si="4095"/>
        <v>United States</v>
      </c>
      <c r="N5771">
        <f t="shared" si="4096"/>
        <v>0</v>
      </c>
      <c r="O5771" t="str">
        <f t="shared" si="4097"/>
        <v>GTX</v>
      </c>
      <c r="P5771">
        <f t="shared" si="4098"/>
        <v>1096</v>
      </c>
      <c r="Q5771" t="str">
        <f t="shared" si="4099"/>
        <v>Summer Sewald</v>
      </c>
      <c r="R5771" t="str">
        <f t="shared" si="4100"/>
        <v>West</v>
      </c>
    </row>
    <row r="5772" spans="1:18">
      <c r="A5772" t="s">
        <v>5936</v>
      </c>
      <c r="B5772" t="s">
        <v>31</v>
      </c>
      <c r="C5772" t="s">
        <v>55</v>
      </c>
      <c r="D5772" t="s">
        <v>127</v>
      </c>
      <c r="E5772" t="s">
        <v>50</v>
      </c>
      <c r="F5772" s="1">
        <v>43052</v>
      </c>
      <c r="G5772" s="1">
        <v>43063</v>
      </c>
      <c r="H5772">
        <v>493</v>
      </c>
      <c r="I5772" t="str">
        <f>VLOOKUP(pipeline!D5772,account,2,FALSE)</f>
        <v>software</v>
      </c>
      <c r="J5772">
        <f t="shared" si="4092"/>
        <v>1979</v>
      </c>
      <c r="K5772">
        <f t="shared" si="4093"/>
        <v>4478.47</v>
      </c>
      <c r="L5772">
        <f t="shared" si="4094"/>
        <v>13809</v>
      </c>
      <c r="M5772" t="str">
        <f t="shared" si="4095"/>
        <v>United States</v>
      </c>
      <c r="N5772">
        <f t="shared" si="4096"/>
        <v>0</v>
      </c>
      <c r="O5772" t="str">
        <f t="shared" si="4097"/>
        <v>GTX</v>
      </c>
      <c r="P5772">
        <f t="shared" ref="P5772:P5777" si="4101">VLOOKUP(C5772,products,3,FALSE)</f>
        <v>550</v>
      </c>
      <c r="Q5772" t="str">
        <f t="shared" ref="Q5772:Q5777" si="4102">VLOOKUP(B5772,sales,2,FALSE)</f>
        <v>Rocco Neubert</v>
      </c>
      <c r="R5772" t="str">
        <f t="shared" ref="R5772:R5777" si="4103">VLOOKUP(B5772,sales,3,FALSE)</f>
        <v>East</v>
      </c>
    </row>
    <row r="5773" spans="1:18">
      <c r="A5773" t="s">
        <v>5937</v>
      </c>
      <c r="B5773" t="s">
        <v>32</v>
      </c>
      <c r="C5773" t="s">
        <v>55</v>
      </c>
      <c r="D5773" t="s">
        <v>191</v>
      </c>
      <c r="E5773" t="s">
        <v>52</v>
      </c>
      <c r="F5773" s="1">
        <v>43052</v>
      </c>
      <c r="G5773" s="1">
        <v>43062</v>
      </c>
      <c r="H5773">
        <v>0</v>
      </c>
      <c r="I5773" t="str">
        <f>VLOOKUP(pipeline!D5773,account,2,FALSE)</f>
        <v>retail</v>
      </c>
      <c r="J5773">
        <f t="shared" si="4092"/>
        <v>2004</v>
      </c>
      <c r="K5773">
        <f t="shared" si="4093"/>
        <v>702.72</v>
      </c>
      <c r="L5773">
        <f t="shared" si="4094"/>
        <v>1831</v>
      </c>
      <c r="M5773" t="str">
        <f t="shared" si="4095"/>
        <v>United States</v>
      </c>
      <c r="N5773">
        <f t="shared" si="4096"/>
        <v>0</v>
      </c>
      <c r="O5773" t="str">
        <f t="shared" si="4097"/>
        <v>GTX</v>
      </c>
      <c r="P5773">
        <f t="shared" si="4101"/>
        <v>550</v>
      </c>
      <c r="Q5773" t="str">
        <f t="shared" si="4102"/>
        <v>Rocco Neubert</v>
      </c>
      <c r="R5773" t="str">
        <f t="shared" si="4103"/>
        <v>East</v>
      </c>
    </row>
    <row r="5774" spans="1:18">
      <c r="A5774" t="s">
        <v>5938</v>
      </c>
      <c r="B5774" t="s">
        <v>33</v>
      </c>
      <c r="C5774" t="s">
        <v>58</v>
      </c>
      <c r="D5774" t="s">
        <v>191</v>
      </c>
      <c r="E5774" t="s">
        <v>50</v>
      </c>
      <c r="F5774" s="1">
        <v>43052</v>
      </c>
      <c r="G5774" s="1">
        <v>43059</v>
      </c>
      <c r="H5774">
        <v>1224</v>
      </c>
      <c r="I5774" t="str">
        <f>VLOOKUP(pipeline!D5774,account,2,FALSE)</f>
        <v>retail</v>
      </c>
      <c r="J5774">
        <f t="shared" si="4092"/>
        <v>2004</v>
      </c>
      <c r="K5774">
        <f t="shared" si="4093"/>
        <v>702.72</v>
      </c>
      <c r="L5774">
        <f t="shared" si="4094"/>
        <v>1831</v>
      </c>
      <c r="M5774" t="str">
        <f t="shared" si="4095"/>
        <v>United States</v>
      </c>
      <c r="N5774">
        <f t="shared" si="4096"/>
        <v>0</v>
      </c>
      <c r="O5774" t="str">
        <f t="shared" si="4097"/>
        <v>GTX</v>
      </c>
      <c r="P5774">
        <f t="shared" si="4101"/>
        <v>1096</v>
      </c>
      <c r="Q5774" t="str">
        <f t="shared" si="4102"/>
        <v>Rocco Neubert</v>
      </c>
      <c r="R5774" t="str">
        <f t="shared" si="4103"/>
        <v>East</v>
      </c>
    </row>
    <row r="5775" spans="1:18">
      <c r="A5775" t="s">
        <v>5939</v>
      </c>
      <c r="B5775" t="s">
        <v>27</v>
      </c>
      <c r="C5775" t="s">
        <v>55</v>
      </c>
      <c r="D5775" t="s">
        <v>290</v>
      </c>
      <c r="E5775" t="s">
        <v>52</v>
      </c>
      <c r="F5775" s="1">
        <v>43052</v>
      </c>
      <c r="G5775" s="1">
        <v>43060</v>
      </c>
      <c r="H5775">
        <v>0</v>
      </c>
      <c r="I5775" t="str">
        <f>VLOOKUP(pipeline!D5775,account,2,FALSE)</f>
        <v>medical</v>
      </c>
      <c r="J5775">
        <f t="shared" si="4092"/>
        <v>2002</v>
      </c>
      <c r="K5775">
        <f t="shared" si="4093"/>
        <v>3178.24</v>
      </c>
      <c r="L5775">
        <f t="shared" si="4094"/>
        <v>4540</v>
      </c>
      <c r="M5775" t="str">
        <f t="shared" si="4095"/>
        <v>United States</v>
      </c>
      <c r="N5775">
        <f t="shared" si="4096"/>
        <v>0</v>
      </c>
      <c r="O5775" t="str">
        <f t="shared" si="4097"/>
        <v>GTX</v>
      </c>
      <c r="P5775">
        <f t="shared" si="4101"/>
        <v>550</v>
      </c>
      <c r="Q5775" t="str">
        <f t="shared" si="4102"/>
        <v>Melvin Marxen</v>
      </c>
      <c r="R5775" t="str">
        <f t="shared" si="4103"/>
        <v>Central</v>
      </c>
    </row>
    <row r="5776" spans="1:18">
      <c r="A5776" t="s">
        <v>5940</v>
      </c>
      <c r="B5776" t="s">
        <v>38</v>
      </c>
      <c r="C5776" t="s">
        <v>55</v>
      </c>
      <c r="D5776" t="s">
        <v>210</v>
      </c>
      <c r="E5776" t="s">
        <v>52</v>
      </c>
      <c r="F5776" s="1">
        <v>43052</v>
      </c>
      <c r="G5776" s="1">
        <v>43053</v>
      </c>
      <c r="H5776">
        <v>0</v>
      </c>
      <c r="I5776" t="str">
        <f>VLOOKUP(pipeline!D5776,account,2,FALSE)</f>
        <v>technolgy</v>
      </c>
      <c r="J5776">
        <f t="shared" si="4092"/>
        <v>1980</v>
      </c>
      <c r="K5776">
        <f t="shared" si="4093"/>
        <v>7708.38</v>
      </c>
      <c r="L5776">
        <f t="shared" si="4094"/>
        <v>13756</v>
      </c>
      <c r="M5776" t="str">
        <f t="shared" si="4095"/>
        <v>United States</v>
      </c>
      <c r="N5776">
        <f t="shared" si="4096"/>
        <v>0</v>
      </c>
      <c r="O5776" t="str">
        <f t="shared" si="4097"/>
        <v>GTX</v>
      </c>
      <c r="P5776">
        <f t="shared" si="4101"/>
        <v>550</v>
      </c>
      <c r="Q5776" t="str">
        <f t="shared" si="4102"/>
        <v>Summer Sewald</v>
      </c>
      <c r="R5776" t="str">
        <f t="shared" si="4103"/>
        <v>West</v>
      </c>
    </row>
    <row r="5777" spans="1:18">
      <c r="A5777" t="s">
        <v>5941</v>
      </c>
      <c r="B5777" t="s">
        <v>21</v>
      </c>
      <c r="C5777" t="s">
        <v>55</v>
      </c>
      <c r="D5777" t="s">
        <v>442</v>
      </c>
      <c r="E5777" t="s">
        <v>52</v>
      </c>
      <c r="F5777" s="1">
        <v>43052</v>
      </c>
      <c r="G5777" s="1">
        <v>43058</v>
      </c>
      <c r="H5777">
        <v>0</v>
      </c>
      <c r="I5777" t="str">
        <f>VLOOKUP(pipeline!D5777,account,2,FALSE)</f>
        <v>retail</v>
      </c>
      <c r="J5777">
        <f t="shared" si="4092"/>
        <v>1988</v>
      </c>
      <c r="K5777">
        <f t="shared" si="4093"/>
        <v>1376.8</v>
      </c>
      <c r="L5777">
        <f t="shared" si="4094"/>
        <v>1165</v>
      </c>
      <c r="M5777" t="str">
        <f t="shared" si="4095"/>
        <v>Belgium</v>
      </c>
      <c r="N5777">
        <f t="shared" si="4096"/>
        <v>0</v>
      </c>
      <c r="O5777" t="str">
        <f t="shared" si="4097"/>
        <v>GTX</v>
      </c>
      <c r="P5777">
        <f t="shared" si="4101"/>
        <v>550</v>
      </c>
      <c r="Q5777" t="str">
        <f t="shared" si="4102"/>
        <v>Dustin Brinkmann</v>
      </c>
      <c r="R5777" t="str">
        <f t="shared" si="4103"/>
        <v>Central</v>
      </c>
    </row>
    <row r="5778" spans="1:18">
      <c r="A5778" t="s">
        <v>5942</v>
      </c>
      <c r="B5778" t="s">
        <v>19</v>
      </c>
      <c r="C5778" t="s">
        <v>59</v>
      </c>
      <c r="D5778" t="s">
        <v>108</v>
      </c>
      <c r="E5778" t="s">
        <v>50</v>
      </c>
      <c r="F5778" s="1">
        <v>43053</v>
      </c>
      <c r="G5778" s="1">
        <v>43054</v>
      </c>
      <c r="H5778">
        <v>5276</v>
      </c>
      <c r="I5778" t="str">
        <f>VLOOKUP(pipeline!D5778,account,2,FALSE)</f>
        <v>telecommunications</v>
      </c>
      <c r="J5778">
        <f t="shared" ref="J5778:J5793" si="4104">VLOOKUP(D5778,account,3,FALSE)</f>
        <v>1988</v>
      </c>
      <c r="K5778">
        <f t="shared" ref="K5778:K5793" si="4105">VLOOKUP(D5778,account,4,FALSE)</f>
        <v>5266.09</v>
      </c>
      <c r="L5778">
        <f t="shared" ref="L5778:L5793" si="4106">VLOOKUP(D5778,account,5,FALSE)</f>
        <v>8595</v>
      </c>
      <c r="M5778" t="str">
        <f t="shared" ref="M5778:M5793" si="4107">VLOOKUP(D5778,account,6,FALSE)</f>
        <v>United States</v>
      </c>
      <c r="N5778" t="str">
        <f t="shared" ref="N5778:N5793" si="4108">VLOOKUP(D5778,accounts,7,FALSE)</f>
        <v>Sonron</v>
      </c>
      <c r="O5778" t="str">
        <f t="shared" ref="O5778:O5793" si="4109">VLOOKUP(C5778,products,2,FALSE)</f>
        <v>GTX</v>
      </c>
      <c r="P5778">
        <f t="shared" ref="P5778:P5789" si="4110">VLOOKUP(C5778,products,3,FALSE)</f>
        <v>5482</v>
      </c>
      <c r="Q5778" t="str">
        <f t="shared" ref="Q5778:Q5789" si="4111">VLOOKUP(B5778,sales,2,FALSE)</f>
        <v>Dustin Brinkmann</v>
      </c>
      <c r="R5778" t="str">
        <f t="shared" ref="R5778:R5789" si="4112">VLOOKUP(B5778,sales,3,FALSE)</f>
        <v>Central</v>
      </c>
    </row>
    <row r="5779" spans="1:18">
      <c r="A5779" t="s">
        <v>5943</v>
      </c>
      <c r="B5779" t="s">
        <v>33</v>
      </c>
      <c r="C5779" t="s">
        <v>58</v>
      </c>
      <c r="D5779" t="s">
        <v>82</v>
      </c>
      <c r="E5779" t="s">
        <v>53</v>
      </c>
      <c r="F5779" s="1">
        <v>43053</v>
      </c>
      <c r="I5779" t="str">
        <f>VLOOKUP(pipeline!D5779,account,2,FALSE)</f>
        <v>retail</v>
      </c>
      <c r="J5779">
        <f t="shared" si="4104"/>
        <v>2001</v>
      </c>
      <c r="K5779">
        <f t="shared" si="4105"/>
        <v>718.62</v>
      </c>
      <c r="L5779">
        <f t="shared" si="4106"/>
        <v>2448</v>
      </c>
      <c r="M5779" t="str">
        <f t="shared" si="4107"/>
        <v>United States</v>
      </c>
      <c r="N5779">
        <f t="shared" si="4108"/>
        <v>0</v>
      </c>
      <c r="O5779" t="str">
        <f t="shared" si="4109"/>
        <v>GTX</v>
      </c>
      <c r="P5779">
        <f t="shared" si="4110"/>
        <v>1096</v>
      </c>
      <c r="Q5779" t="str">
        <f t="shared" si="4111"/>
        <v>Rocco Neubert</v>
      </c>
      <c r="R5779" t="str">
        <f t="shared" si="4112"/>
        <v>East</v>
      </c>
    </row>
    <row r="5780" spans="1:18">
      <c r="A5780" t="s">
        <v>5944</v>
      </c>
      <c r="B5780" t="s">
        <v>8</v>
      </c>
      <c r="C5780" t="s">
        <v>59</v>
      </c>
      <c r="D5780" t="s">
        <v>180</v>
      </c>
      <c r="E5780" t="s">
        <v>52</v>
      </c>
      <c r="F5780" s="1">
        <v>43053</v>
      </c>
      <c r="G5780" s="1">
        <v>43067</v>
      </c>
      <c r="H5780">
        <v>0</v>
      </c>
      <c r="I5780" t="str">
        <f>VLOOKUP(pipeline!D5780,account,2,FALSE)</f>
        <v>medical</v>
      </c>
      <c r="J5780">
        <f t="shared" si="4104"/>
        <v>1991</v>
      </c>
      <c r="K5780">
        <f t="shared" si="4105"/>
        <v>326.82</v>
      </c>
      <c r="L5780">
        <f t="shared" si="4106"/>
        <v>1016</v>
      </c>
      <c r="M5780" t="str">
        <f t="shared" si="4107"/>
        <v>United States</v>
      </c>
      <c r="N5780">
        <f t="shared" si="4108"/>
        <v>0</v>
      </c>
      <c r="O5780" t="str">
        <f t="shared" si="4109"/>
        <v>GTX</v>
      </c>
      <c r="P5780">
        <f t="shared" si="4110"/>
        <v>5482</v>
      </c>
      <c r="Q5780" t="str">
        <f t="shared" si="4111"/>
        <v>Cara Losch</v>
      </c>
      <c r="R5780" t="str">
        <f t="shared" si="4112"/>
        <v>East</v>
      </c>
    </row>
    <row r="5781" spans="1:18">
      <c r="A5781" t="s">
        <v>5945</v>
      </c>
      <c r="B5781" t="s">
        <v>26</v>
      </c>
      <c r="C5781" t="s">
        <v>58</v>
      </c>
      <c r="D5781" t="s">
        <v>145</v>
      </c>
      <c r="E5781" t="s">
        <v>52</v>
      </c>
      <c r="F5781" s="1">
        <v>43053</v>
      </c>
      <c r="G5781" s="1">
        <v>43059</v>
      </c>
      <c r="H5781">
        <v>0</v>
      </c>
      <c r="I5781" t="str">
        <f>VLOOKUP(pipeline!D5781,account,2,FALSE)</f>
        <v>marketing</v>
      </c>
      <c r="J5781">
        <f t="shared" si="4104"/>
        <v>1985</v>
      </c>
      <c r="K5781">
        <f t="shared" si="4105"/>
        <v>375.43</v>
      </c>
      <c r="L5781">
        <f t="shared" si="4106"/>
        <v>1190</v>
      </c>
      <c r="M5781" t="str">
        <f t="shared" si="4107"/>
        <v>United States</v>
      </c>
      <c r="N5781">
        <f t="shared" si="4108"/>
        <v>0</v>
      </c>
      <c r="O5781" t="str">
        <f t="shared" si="4109"/>
        <v>GTX</v>
      </c>
      <c r="P5781">
        <f t="shared" si="4110"/>
        <v>1096</v>
      </c>
      <c r="Q5781" t="str">
        <f t="shared" si="4111"/>
        <v>Melvin Marxen</v>
      </c>
      <c r="R5781" t="str">
        <f t="shared" si="4112"/>
        <v>Central</v>
      </c>
    </row>
    <row r="5782" spans="1:18">
      <c r="A5782" t="s">
        <v>5946</v>
      </c>
      <c r="B5782" t="s">
        <v>14</v>
      </c>
      <c r="C5782" t="s">
        <v>57</v>
      </c>
      <c r="D5782" t="s">
        <v>106</v>
      </c>
      <c r="E5782" t="s">
        <v>52</v>
      </c>
      <c r="F5782" s="1">
        <v>43053</v>
      </c>
      <c r="G5782" s="1">
        <v>43062</v>
      </c>
      <c r="H5782">
        <v>0</v>
      </c>
      <c r="I5782" t="str">
        <f>VLOOKUP(pipeline!D5782,account,2,FALSE)</f>
        <v>software</v>
      </c>
      <c r="J5782">
        <f t="shared" si="4104"/>
        <v>1996</v>
      </c>
      <c r="K5782">
        <f t="shared" si="4105"/>
        <v>6354.87</v>
      </c>
      <c r="L5782">
        <f t="shared" si="4106"/>
        <v>16780</v>
      </c>
      <c r="M5782" t="str">
        <f t="shared" si="4107"/>
        <v>United States</v>
      </c>
      <c r="N5782" t="str">
        <f t="shared" si="4108"/>
        <v>Bubba Gump</v>
      </c>
      <c r="O5782" t="str">
        <f t="shared" si="4109"/>
        <v>MG</v>
      </c>
      <c r="P5782">
        <f t="shared" si="4110"/>
        <v>3393</v>
      </c>
      <c r="Q5782" t="str">
        <f t="shared" si="4111"/>
        <v>Celia Rouche</v>
      </c>
      <c r="R5782" t="str">
        <f t="shared" si="4112"/>
        <v>West</v>
      </c>
    </row>
    <row r="5783" spans="1:18">
      <c r="A5783" t="s">
        <v>5947</v>
      </c>
      <c r="B5783" t="s">
        <v>37</v>
      </c>
      <c r="C5783" t="s">
        <v>55</v>
      </c>
      <c r="D5783" t="s">
        <v>196</v>
      </c>
      <c r="E5783" t="s">
        <v>52</v>
      </c>
      <c r="F5783" s="1">
        <v>43053</v>
      </c>
      <c r="G5783" s="1">
        <v>43055</v>
      </c>
      <c r="H5783">
        <v>0</v>
      </c>
      <c r="I5783" t="str">
        <f>VLOOKUP(pipeline!D5783,account,2,FALSE)</f>
        <v>employment</v>
      </c>
      <c r="J5783">
        <f t="shared" si="4104"/>
        <v>1983</v>
      </c>
      <c r="K5783">
        <f t="shared" si="4105"/>
        <v>2871.35</v>
      </c>
      <c r="L5783">
        <f t="shared" si="4106"/>
        <v>9561</v>
      </c>
      <c r="M5783" t="str">
        <f t="shared" si="4107"/>
        <v>United States</v>
      </c>
      <c r="N5783">
        <f t="shared" si="4108"/>
        <v>0</v>
      </c>
      <c r="O5783" t="str">
        <f t="shared" si="4109"/>
        <v>GTX</v>
      </c>
      <c r="P5783">
        <f t="shared" si="4110"/>
        <v>550</v>
      </c>
      <c r="Q5783" t="str">
        <f t="shared" si="4111"/>
        <v>Summer Sewald</v>
      </c>
      <c r="R5783" t="str">
        <f t="shared" si="4112"/>
        <v>West</v>
      </c>
    </row>
    <row r="5784" spans="1:18">
      <c r="A5784" t="s">
        <v>5948</v>
      </c>
      <c r="B5784" t="s">
        <v>28</v>
      </c>
      <c r="C5784" t="s">
        <v>58</v>
      </c>
      <c r="D5784" t="s">
        <v>89</v>
      </c>
      <c r="E5784" t="s">
        <v>50</v>
      </c>
      <c r="F5784" s="1">
        <v>43053</v>
      </c>
      <c r="G5784" s="1">
        <v>43062</v>
      </c>
      <c r="H5784">
        <v>947</v>
      </c>
      <c r="I5784" t="str">
        <f>VLOOKUP(pipeline!D5784,account,2,FALSE)</f>
        <v>medical</v>
      </c>
      <c r="J5784">
        <f t="shared" si="4104"/>
        <v>1992</v>
      </c>
      <c r="K5784">
        <f t="shared" si="4105"/>
        <v>3922.42</v>
      </c>
      <c r="L5784">
        <f t="shared" si="4106"/>
        <v>6837</v>
      </c>
      <c r="M5784" t="str">
        <f t="shared" si="4107"/>
        <v>United States</v>
      </c>
      <c r="N5784">
        <f t="shared" si="4108"/>
        <v>0</v>
      </c>
      <c r="O5784" t="str">
        <f t="shared" si="4109"/>
        <v>GTX</v>
      </c>
      <c r="P5784">
        <f t="shared" si="4110"/>
        <v>1096</v>
      </c>
      <c r="Q5784" t="str">
        <f t="shared" si="4111"/>
        <v>Melvin Marxen</v>
      </c>
      <c r="R5784" t="str">
        <f t="shared" si="4112"/>
        <v>Central</v>
      </c>
    </row>
    <row r="5785" spans="1:18">
      <c r="A5785" t="s">
        <v>5949</v>
      </c>
      <c r="B5785" t="s">
        <v>35</v>
      </c>
      <c r="C5785" t="s">
        <v>59</v>
      </c>
      <c r="D5785" t="s">
        <v>210</v>
      </c>
      <c r="E5785" t="s">
        <v>52</v>
      </c>
      <c r="F5785" s="1">
        <v>43053</v>
      </c>
      <c r="G5785" s="1">
        <v>43062</v>
      </c>
      <c r="H5785">
        <v>0</v>
      </c>
      <c r="I5785" t="str">
        <f>VLOOKUP(pipeline!D5785,account,2,FALSE)</f>
        <v>technolgy</v>
      </c>
      <c r="J5785">
        <f t="shared" si="4104"/>
        <v>1980</v>
      </c>
      <c r="K5785">
        <f t="shared" si="4105"/>
        <v>7708.38</v>
      </c>
      <c r="L5785">
        <f t="shared" si="4106"/>
        <v>13756</v>
      </c>
      <c r="M5785" t="str">
        <f t="shared" si="4107"/>
        <v>United States</v>
      </c>
      <c r="N5785">
        <f t="shared" si="4108"/>
        <v>0</v>
      </c>
      <c r="O5785" t="str">
        <f t="shared" si="4109"/>
        <v>GTX</v>
      </c>
      <c r="P5785">
        <f t="shared" si="4110"/>
        <v>5482</v>
      </c>
      <c r="Q5785" t="str">
        <f t="shared" si="4111"/>
        <v>Rocco Neubert</v>
      </c>
      <c r="R5785" t="str">
        <f t="shared" si="4112"/>
        <v>East</v>
      </c>
    </row>
    <row r="5786" spans="1:18">
      <c r="A5786" t="s">
        <v>5950</v>
      </c>
      <c r="B5786" t="s">
        <v>10</v>
      </c>
      <c r="C5786" t="s">
        <v>57</v>
      </c>
      <c r="D5786" t="s">
        <v>191</v>
      </c>
      <c r="E5786" t="s">
        <v>50</v>
      </c>
      <c r="F5786" s="1">
        <v>43053</v>
      </c>
      <c r="G5786" s="1">
        <v>43068</v>
      </c>
      <c r="H5786">
        <v>3342</v>
      </c>
      <c r="I5786" t="str">
        <f>VLOOKUP(pipeline!D5786,account,2,FALSE)</f>
        <v>retail</v>
      </c>
      <c r="J5786">
        <f t="shared" si="4104"/>
        <v>2004</v>
      </c>
      <c r="K5786">
        <f t="shared" si="4105"/>
        <v>702.72</v>
      </c>
      <c r="L5786">
        <f t="shared" si="4106"/>
        <v>1831</v>
      </c>
      <c r="M5786" t="str">
        <f t="shared" si="4107"/>
        <v>United States</v>
      </c>
      <c r="N5786">
        <f t="shared" si="4108"/>
        <v>0</v>
      </c>
      <c r="O5786" t="str">
        <f t="shared" si="4109"/>
        <v>MG</v>
      </c>
      <c r="P5786">
        <f t="shared" si="4110"/>
        <v>3393</v>
      </c>
      <c r="Q5786" t="str">
        <f t="shared" si="4111"/>
        <v>Cara Losch</v>
      </c>
      <c r="R5786" t="str">
        <f t="shared" si="4112"/>
        <v>East</v>
      </c>
    </row>
    <row r="5787" spans="1:18">
      <c r="A5787" t="s">
        <v>5951</v>
      </c>
      <c r="B5787" t="s">
        <v>31</v>
      </c>
      <c r="C5787" t="s">
        <v>59</v>
      </c>
      <c r="D5787" t="s">
        <v>121</v>
      </c>
      <c r="E5787" t="s">
        <v>50</v>
      </c>
      <c r="F5787" s="1">
        <v>43054</v>
      </c>
      <c r="G5787" s="1">
        <v>43099</v>
      </c>
      <c r="H5787">
        <v>5610</v>
      </c>
      <c r="I5787" t="str">
        <f>VLOOKUP(pipeline!D5787,account,2,FALSE)</f>
        <v>retail</v>
      </c>
      <c r="J5787">
        <f t="shared" si="4104"/>
        <v>1995</v>
      </c>
      <c r="K5787">
        <f t="shared" si="4105"/>
        <v>5158.71</v>
      </c>
      <c r="L5787">
        <f t="shared" si="4106"/>
        <v>17479</v>
      </c>
      <c r="M5787" t="str">
        <f t="shared" si="4107"/>
        <v>Japan</v>
      </c>
      <c r="N5787">
        <f t="shared" si="4108"/>
        <v>0</v>
      </c>
      <c r="O5787" t="str">
        <f t="shared" si="4109"/>
        <v>GTX</v>
      </c>
      <c r="P5787">
        <f t="shared" si="4110"/>
        <v>5482</v>
      </c>
      <c r="Q5787" t="str">
        <f t="shared" si="4111"/>
        <v>Rocco Neubert</v>
      </c>
      <c r="R5787" t="str">
        <f t="shared" si="4112"/>
        <v>East</v>
      </c>
    </row>
    <row r="5788" spans="1:18">
      <c r="A5788" t="s">
        <v>5952</v>
      </c>
      <c r="B5788" t="s">
        <v>32</v>
      </c>
      <c r="C5788" t="s">
        <v>57</v>
      </c>
      <c r="D5788" t="s">
        <v>226</v>
      </c>
      <c r="E5788" t="s">
        <v>52</v>
      </c>
      <c r="F5788" s="1">
        <v>43054</v>
      </c>
      <c r="G5788" s="1">
        <v>43084</v>
      </c>
      <c r="H5788">
        <v>0</v>
      </c>
      <c r="I5788" t="str">
        <f>VLOOKUP(pipeline!D5788,account,2,FALSE)</f>
        <v>medical</v>
      </c>
      <c r="J5788">
        <f t="shared" si="4104"/>
        <v>2017</v>
      </c>
      <c r="K5788">
        <f t="shared" si="4105"/>
        <v>4.54</v>
      </c>
      <c r="L5788">
        <f t="shared" si="4106"/>
        <v>9</v>
      </c>
      <c r="M5788" t="str">
        <f t="shared" si="4107"/>
        <v>United States</v>
      </c>
      <c r="N5788">
        <f t="shared" si="4108"/>
        <v>0</v>
      </c>
      <c r="O5788" t="str">
        <f t="shared" si="4109"/>
        <v>MG</v>
      </c>
      <c r="P5788">
        <f t="shared" si="4110"/>
        <v>3393</v>
      </c>
      <c r="Q5788" t="str">
        <f t="shared" si="4111"/>
        <v>Rocco Neubert</v>
      </c>
      <c r="R5788" t="str">
        <f t="shared" si="4112"/>
        <v>East</v>
      </c>
    </row>
    <row r="5789" spans="1:18">
      <c r="A5789" t="s">
        <v>5953</v>
      </c>
      <c r="B5789" t="s">
        <v>32</v>
      </c>
      <c r="C5789" t="s">
        <v>55</v>
      </c>
      <c r="D5789" t="s">
        <v>218</v>
      </c>
      <c r="E5789" t="s">
        <v>50</v>
      </c>
      <c r="F5789" s="1">
        <v>43054</v>
      </c>
      <c r="G5789" s="1">
        <v>43069</v>
      </c>
      <c r="H5789">
        <v>557</v>
      </c>
      <c r="I5789" t="str">
        <f>VLOOKUP(pipeline!D5789,account,2,FALSE)</f>
        <v>technolgy</v>
      </c>
      <c r="J5789">
        <f t="shared" si="4104"/>
        <v>1992</v>
      </c>
      <c r="K5789">
        <f t="shared" si="4105"/>
        <v>1712.68</v>
      </c>
      <c r="L5789">
        <f t="shared" si="4106"/>
        <v>3194</v>
      </c>
      <c r="M5789" t="str">
        <f t="shared" si="4107"/>
        <v>United States</v>
      </c>
      <c r="N5789" t="str">
        <f t="shared" si="4108"/>
        <v>Acme Corporation</v>
      </c>
      <c r="O5789" t="str">
        <f t="shared" si="4109"/>
        <v>GTX</v>
      </c>
      <c r="P5789">
        <f t="shared" si="4110"/>
        <v>550</v>
      </c>
      <c r="Q5789" t="str">
        <f t="shared" si="4111"/>
        <v>Rocco Neubert</v>
      </c>
      <c r="R5789" t="str">
        <f t="shared" si="4112"/>
        <v>East</v>
      </c>
    </row>
    <row r="5790" spans="1:18">
      <c r="A5790" t="s">
        <v>5954</v>
      </c>
      <c r="B5790" t="s">
        <v>38</v>
      </c>
      <c r="C5790" t="s">
        <v>56</v>
      </c>
      <c r="D5790" t="s">
        <v>106</v>
      </c>
      <c r="E5790" t="s">
        <v>53</v>
      </c>
      <c r="F5790" s="1">
        <v>43054</v>
      </c>
      <c r="I5790" t="str">
        <f>VLOOKUP(pipeline!D5790,account,2,FALSE)</f>
        <v>software</v>
      </c>
      <c r="J5790">
        <f t="shared" si="4104"/>
        <v>1996</v>
      </c>
      <c r="K5790">
        <f t="shared" si="4105"/>
        <v>6354.87</v>
      </c>
      <c r="L5790">
        <f t="shared" si="4106"/>
        <v>16780</v>
      </c>
      <c r="M5790" t="str">
        <f t="shared" si="4107"/>
        <v>United States</v>
      </c>
      <c r="N5790" t="str">
        <f t="shared" si="4108"/>
        <v>Bubba Gump</v>
      </c>
      <c r="O5790" t="str">
        <f t="shared" si="4109"/>
        <v>MG</v>
      </c>
      <c r="P5790">
        <f t="shared" ref="P5790:P5797" si="4113">VLOOKUP(C5790,products,3,FALSE)</f>
        <v>55</v>
      </c>
      <c r="Q5790" t="str">
        <f t="shared" ref="Q5790:Q5797" si="4114">VLOOKUP(B5790,sales,2,FALSE)</f>
        <v>Summer Sewald</v>
      </c>
      <c r="R5790" t="str">
        <f t="shared" ref="R5790:R5797" si="4115">VLOOKUP(B5790,sales,3,FALSE)</f>
        <v>West</v>
      </c>
    </row>
    <row r="5791" spans="1:18">
      <c r="A5791" t="s">
        <v>5955</v>
      </c>
      <c r="B5791" t="s">
        <v>39</v>
      </c>
      <c r="C5791" t="s">
        <v>55</v>
      </c>
      <c r="D5791" t="s">
        <v>210</v>
      </c>
      <c r="E5791" t="s">
        <v>52</v>
      </c>
      <c r="F5791" s="1">
        <v>43054</v>
      </c>
      <c r="G5791" s="1">
        <v>43067</v>
      </c>
      <c r="H5791">
        <v>0</v>
      </c>
      <c r="I5791" t="str">
        <f>VLOOKUP(pipeline!D5791,account,2,FALSE)</f>
        <v>technolgy</v>
      </c>
      <c r="J5791">
        <f t="shared" si="4104"/>
        <v>1980</v>
      </c>
      <c r="K5791">
        <f t="shared" si="4105"/>
        <v>7708.38</v>
      </c>
      <c r="L5791">
        <f t="shared" si="4106"/>
        <v>13756</v>
      </c>
      <c r="M5791" t="str">
        <f t="shared" si="4107"/>
        <v>United States</v>
      </c>
      <c r="N5791">
        <f t="shared" si="4108"/>
        <v>0</v>
      </c>
      <c r="O5791" t="str">
        <f t="shared" si="4109"/>
        <v>GTX</v>
      </c>
      <c r="P5791">
        <f t="shared" si="4113"/>
        <v>550</v>
      </c>
      <c r="Q5791" t="str">
        <f t="shared" si="4114"/>
        <v>Summer Sewald</v>
      </c>
      <c r="R5791" t="str">
        <f t="shared" si="4115"/>
        <v>West</v>
      </c>
    </row>
    <row r="5792" spans="1:18">
      <c r="A5792" t="s">
        <v>5956</v>
      </c>
      <c r="B5792" t="s">
        <v>41</v>
      </c>
      <c r="C5792" t="s">
        <v>55</v>
      </c>
      <c r="D5792" t="s">
        <v>174</v>
      </c>
      <c r="E5792" t="s">
        <v>50</v>
      </c>
      <c r="F5792" s="1">
        <v>43054</v>
      </c>
      <c r="G5792" s="1">
        <v>43064</v>
      </c>
      <c r="H5792">
        <v>530</v>
      </c>
      <c r="I5792" t="str">
        <f>VLOOKUP(pipeline!D5792,account,2,FALSE)</f>
        <v>software</v>
      </c>
      <c r="J5792">
        <f t="shared" si="4104"/>
        <v>1982</v>
      </c>
      <c r="K5792">
        <f t="shared" si="4105"/>
        <v>11698.03</v>
      </c>
      <c r="L5792">
        <f t="shared" si="4106"/>
        <v>34288</v>
      </c>
      <c r="M5792" t="str">
        <f t="shared" si="4107"/>
        <v>United States</v>
      </c>
      <c r="N5792">
        <f t="shared" si="4108"/>
        <v>0</v>
      </c>
      <c r="O5792" t="str">
        <f t="shared" si="4109"/>
        <v>GTX</v>
      </c>
      <c r="P5792">
        <f t="shared" si="4113"/>
        <v>550</v>
      </c>
      <c r="Q5792" t="str">
        <f t="shared" si="4114"/>
        <v>Summer Sewald</v>
      </c>
      <c r="R5792" t="str">
        <f t="shared" si="4115"/>
        <v>West</v>
      </c>
    </row>
    <row r="5793" spans="1:18">
      <c r="A5793" t="s">
        <v>5957</v>
      </c>
      <c r="B5793" t="s">
        <v>19</v>
      </c>
      <c r="C5793" t="s">
        <v>57</v>
      </c>
      <c r="D5793" t="s">
        <v>306</v>
      </c>
      <c r="E5793" t="s">
        <v>50</v>
      </c>
      <c r="F5793" s="1">
        <v>43055</v>
      </c>
      <c r="G5793" s="1">
        <v>43100</v>
      </c>
      <c r="H5793">
        <v>3300</v>
      </c>
      <c r="I5793" t="str">
        <f>VLOOKUP(pipeline!D5793,account,2,FALSE)</f>
        <v>technolgy</v>
      </c>
      <c r="J5793">
        <f t="shared" si="4104"/>
        <v>1997</v>
      </c>
      <c r="K5793">
        <f t="shared" si="4105"/>
        <v>8170.38</v>
      </c>
      <c r="L5793">
        <f t="shared" si="4106"/>
        <v>16499</v>
      </c>
      <c r="M5793" t="str">
        <f t="shared" si="4107"/>
        <v>Korea</v>
      </c>
      <c r="N5793">
        <f t="shared" si="4108"/>
        <v>0</v>
      </c>
      <c r="O5793" t="str">
        <f t="shared" si="4109"/>
        <v>MG</v>
      </c>
      <c r="P5793">
        <f t="shared" si="4113"/>
        <v>3393</v>
      </c>
      <c r="Q5793" t="str">
        <f t="shared" si="4114"/>
        <v>Dustin Brinkmann</v>
      </c>
      <c r="R5793" t="str">
        <f t="shared" si="4115"/>
        <v>Central</v>
      </c>
    </row>
    <row r="5794" spans="1:18">
      <c r="A5794" t="s">
        <v>5958</v>
      </c>
      <c r="B5794" t="s">
        <v>14</v>
      </c>
      <c r="C5794" t="s">
        <v>57</v>
      </c>
      <c r="D5794" t="s">
        <v>210</v>
      </c>
      <c r="E5794" t="s">
        <v>50</v>
      </c>
      <c r="F5794" s="1">
        <v>43055</v>
      </c>
      <c r="G5794" s="1">
        <v>43059</v>
      </c>
      <c r="H5794">
        <v>3664</v>
      </c>
      <c r="I5794" t="str">
        <f>VLOOKUP(pipeline!D5794,account,2,FALSE)</f>
        <v>technolgy</v>
      </c>
      <c r="J5794">
        <f>VLOOKUP(D5794,account,3,FALSE)</f>
        <v>1980</v>
      </c>
      <c r="K5794">
        <f>VLOOKUP(D5794,account,4,FALSE)</f>
        <v>7708.38</v>
      </c>
      <c r="L5794">
        <f>VLOOKUP(D5794,account,5,FALSE)</f>
        <v>13756</v>
      </c>
      <c r="M5794" t="str">
        <f>VLOOKUP(D5794,account,6,FALSE)</f>
        <v>United States</v>
      </c>
      <c r="N5794">
        <f>VLOOKUP(D5794,accounts,7,FALSE)</f>
        <v>0</v>
      </c>
      <c r="O5794" t="str">
        <f>VLOOKUP(C5794,products,2,FALSE)</f>
        <v>MG</v>
      </c>
      <c r="P5794">
        <f t="shared" si="4113"/>
        <v>3393</v>
      </c>
      <c r="Q5794" t="str">
        <f t="shared" si="4114"/>
        <v>Celia Rouche</v>
      </c>
      <c r="R5794" t="str">
        <f t="shared" si="4115"/>
        <v>West</v>
      </c>
    </row>
    <row r="5795" spans="1:18">
      <c r="A5795" t="s">
        <v>5959</v>
      </c>
      <c r="B5795" t="s">
        <v>37</v>
      </c>
      <c r="C5795" t="s">
        <v>59</v>
      </c>
      <c r="D5795" t="s">
        <v>210</v>
      </c>
      <c r="E5795" t="s">
        <v>52</v>
      </c>
      <c r="F5795" s="1">
        <v>43055</v>
      </c>
      <c r="G5795" s="1">
        <v>43059</v>
      </c>
      <c r="H5795">
        <v>0</v>
      </c>
      <c r="I5795" t="str">
        <f>VLOOKUP(pipeline!D5795,account,2,FALSE)</f>
        <v>technolgy</v>
      </c>
      <c r="J5795">
        <f>VLOOKUP(D5795,account,3,FALSE)</f>
        <v>1980</v>
      </c>
      <c r="K5795">
        <f>VLOOKUP(D5795,account,4,FALSE)</f>
        <v>7708.38</v>
      </c>
      <c r="L5795">
        <f>VLOOKUP(D5795,account,5,FALSE)</f>
        <v>13756</v>
      </c>
      <c r="M5795" t="str">
        <f>VLOOKUP(D5795,account,6,FALSE)</f>
        <v>United States</v>
      </c>
      <c r="N5795">
        <f>VLOOKUP(D5795,accounts,7,FALSE)</f>
        <v>0</v>
      </c>
      <c r="O5795" t="str">
        <f>VLOOKUP(C5795,products,2,FALSE)</f>
        <v>GTX</v>
      </c>
      <c r="P5795">
        <f t="shared" si="4113"/>
        <v>5482</v>
      </c>
      <c r="Q5795" t="str">
        <f t="shared" si="4114"/>
        <v>Summer Sewald</v>
      </c>
      <c r="R5795" t="str">
        <f t="shared" si="4115"/>
        <v>West</v>
      </c>
    </row>
    <row r="5796" spans="1:18">
      <c r="A5796" t="s">
        <v>5960</v>
      </c>
      <c r="B5796" t="s">
        <v>27</v>
      </c>
      <c r="C5796" t="s">
        <v>55</v>
      </c>
      <c r="D5796" t="s">
        <v>143</v>
      </c>
      <c r="E5796" t="s">
        <v>50</v>
      </c>
      <c r="F5796" s="1">
        <v>43055</v>
      </c>
      <c r="G5796" s="1">
        <v>43061</v>
      </c>
      <c r="H5796">
        <v>575</v>
      </c>
      <c r="I5796" t="str">
        <f>VLOOKUP(pipeline!D5796,account,2,FALSE)</f>
        <v>finance</v>
      </c>
      <c r="J5796">
        <f>VLOOKUP(D5796,account,3,FALSE)</f>
        <v>1987</v>
      </c>
      <c r="K5796">
        <f>VLOOKUP(D5796,account,4,FALSE)</f>
        <v>1698.2</v>
      </c>
      <c r="L5796">
        <f>VLOOKUP(D5796,account,5,FALSE)</f>
        <v>3798</v>
      </c>
      <c r="M5796" t="str">
        <f>VLOOKUP(D5796,account,6,FALSE)</f>
        <v>United States</v>
      </c>
      <c r="N5796">
        <f>VLOOKUP(D5796,accounts,7,FALSE)</f>
        <v>0</v>
      </c>
      <c r="O5796" t="str">
        <f>VLOOKUP(C5796,products,2,FALSE)</f>
        <v>GTX</v>
      </c>
      <c r="P5796">
        <f t="shared" si="4113"/>
        <v>550</v>
      </c>
      <c r="Q5796" t="str">
        <f t="shared" si="4114"/>
        <v>Melvin Marxen</v>
      </c>
      <c r="R5796" t="str">
        <f t="shared" si="4115"/>
        <v>Central</v>
      </c>
    </row>
    <row r="5797" spans="1:18">
      <c r="A5797" t="s">
        <v>5961</v>
      </c>
      <c r="B5797" t="s">
        <v>15</v>
      </c>
      <c r="C5797" t="s">
        <v>56</v>
      </c>
      <c r="D5797" t="s">
        <v>316</v>
      </c>
      <c r="E5797" t="s">
        <v>52</v>
      </c>
      <c r="F5797" s="1">
        <v>43055</v>
      </c>
      <c r="G5797" s="1">
        <v>43062</v>
      </c>
      <c r="H5797">
        <v>0</v>
      </c>
      <c r="I5797" t="str">
        <f>VLOOKUP(pipeline!D5797,account,2,FALSE)</f>
        <v>retail</v>
      </c>
      <c r="J5797">
        <f>VLOOKUP(D5797,account,3,FALSE)</f>
        <v>2009</v>
      </c>
      <c r="K5797">
        <f>VLOOKUP(D5797,account,4,FALSE)</f>
        <v>497.11</v>
      </c>
      <c r="L5797">
        <f>VLOOKUP(D5797,account,5,FALSE)</f>
        <v>1588</v>
      </c>
      <c r="M5797" t="str">
        <f>VLOOKUP(D5797,account,6,FALSE)</f>
        <v>United States</v>
      </c>
      <c r="N5797">
        <f>VLOOKUP(D5797,accounts,7,FALSE)</f>
        <v>0</v>
      </c>
      <c r="O5797" t="str">
        <f>VLOOKUP(C5797,products,2,FALSE)</f>
        <v>MG</v>
      </c>
      <c r="P5797">
        <f t="shared" si="4113"/>
        <v>55</v>
      </c>
      <c r="Q5797" t="str">
        <f t="shared" si="4114"/>
        <v>Celia Rouche</v>
      </c>
      <c r="R5797" t="str">
        <f t="shared" si="4115"/>
        <v>West</v>
      </c>
    </row>
    <row r="5798" spans="1:18">
      <c r="A5798" t="s">
        <v>5962</v>
      </c>
      <c r="B5798" t="s">
        <v>40</v>
      </c>
      <c r="C5798" t="s">
        <v>57</v>
      </c>
      <c r="D5798" t="s">
        <v>91</v>
      </c>
      <c r="E5798" t="s">
        <v>50</v>
      </c>
      <c r="F5798" s="1">
        <v>43055</v>
      </c>
      <c r="G5798" s="1">
        <v>43070</v>
      </c>
      <c r="H5798">
        <v>3271</v>
      </c>
      <c r="I5798" t="str">
        <f>VLOOKUP(pipeline!D5798,account,2,FALSE)</f>
        <v>retail</v>
      </c>
      <c r="J5798">
        <f t="shared" ref="J5798:J5827" si="4116">VLOOKUP(D5798,account,3,FALSE)</f>
        <v>1989</v>
      </c>
      <c r="K5798">
        <f t="shared" ref="K5798:K5827" si="4117">VLOOKUP(D5798,account,4,FALSE)</f>
        <v>1388.67</v>
      </c>
      <c r="L5798">
        <f t="shared" ref="L5798:L5827" si="4118">VLOOKUP(D5798,account,5,FALSE)</f>
        <v>3583</v>
      </c>
      <c r="M5798" t="str">
        <f t="shared" ref="M5798:M5827" si="4119">VLOOKUP(D5798,account,6,FALSE)</f>
        <v>United States</v>
      </c>
      <c r="N5798">
        <f t="shared" ref="N5798:N5827" si="4120">VLOOKUP(D5798,accounts,7,FALSE)</f>
        <v>0</v>
      </c>
      <c r="O5798" t="str">
        <f t="shared" ref="O5798:O5827" si="4121">VLOOKUP(C5798,products,2,FALSE)</f>
        <v>MG</v>
      </c>
      <c r="P5798">
        <f t="shared" ref="P5798:P5807" si="4122">VLOOKUP(C5798,products,3,FALSE)</f>
        <v>3393</v>
      </c>
      <c r="Q5798" t="str">
        <f t="shared" ref="Q5798:Q5807" si="4123">VLOOKUP(B5798,sales,2,FALSE)</f>
        <v>Summer Sewald</v>
      </c>
      <c r="R5798" t="str">
        <f t="shared" ref="R5798:R5807" si="4124">VLOOKUP(B5798,sales,3,FALSE)</f>
        <v>West</v>
      </c>
    </row>
    <row r="5799" spans="1:18">
      <c r="A5799" t="s">
        <v>5963</v>
      </c>
      <c r="B5799" t="s">
        <v>22</v>
      </c>
      <c r="C5799" t="s">
        <v>59</v>
      </c>
      <c r="D5799" t="s">
        <v>97</v>
      </c>
      <c r="E5799" t="s">
        <v>52</v>
      </c>
      <c r="F5799" s="1">
        <v>43055</v>
      </c>
      <c r="G5799" s="1">
        <v>43056</v>
      </c>
      <c r="H5799">
        <v>0</v>
      </c>
      <c r="I5799" t="str">
        <f>VLOOKUP(pipeline!D5799,account,2,FALSE)</f>
        <v>medical</v>
      </c>
      <c r="J5799">
        <f t="shared" si="4116"/>
        <v>2012</v>
      </c>
      <c r="K5799">
        <f t="shared" si="4117"/>
        <v>587.34</v>
      </c>
      <c r="L5799">
        <f t="shared" si="4118"/>
        <v>1356</v>
      </c>
      <c r="M5799" t="str">
        <f t="shared" si="4119"/>
        <v>Philipines</v>
      </c>
      <c r="N5799">
        <f t="shared" si="4120"/>
        <v>0</v>
      </c>
      <c r="O5799" t="str">
        <f t="shared" si="4121"/>
        <v>GTX</v>
      </c>
      <c r="P5799">
        <f t="shared" si="4122"/>
        <v>5482</v>
      </c>
      <c r="Q5799" t="str">
        <f t="shared" si="4123"/>
        <v>Dustin Brinkmann</v>
      </c>
      <c r="R5799" t="str">
        <f t="shared" si="4124"/>
        <v>Central</v>
      </c>
    </row>
    <row r="5800" spans="1:18">
      <c r="A5800" t="s">
        <v>5964</v>
      </c>
      <c r="B5800" t="s">
        <v>29</v>
      </c>
      <c r="C5800" t="s">
        <v>58</v>
      </c>
      <c r="D5800" t="s">
        <v>82</v>
      </c>
      <c r="E5800" t="s">
        <v>52</v>
      </c>
      <c r="F5800" s="1">
        <v>43055</v>
      </c>
      <c r="G5800" s="1">
        <v>43065</v>
      </c>
      <c r="H5800">
        <v>0</v>
      </c>
      <c r="I5800" t="str">
        <f>VLOOKUP(pipeline!D5800,account,2,FALSE)</f>
        <v>retail</v>
      </c>
      <c r="J5800">
        <f t="shared" si="4116"/>
        <v>2001</v>
      </c>
      <c r="K5800">
        <f t="shared" si="4117"/>
        <v>718.62</v>
      </c>
      <c r="L5800">
        <f t="shared" si="4118"/>
        <v>2448</v>
      </c>
      <c r="M5800" t="str">
        <f t="shared" si="4119"/>
        <v>United States</v>
      </c>
      <c r="N5800">
        <f t="shared" si="4120"/>
        <v>0</v>
      </c>
      <c r="O5800" t="str">
        <f t="shared" si="4121"/>
        <v>GTX</v>
      </c>
      <c r="P5800">
        <f t="shared" si="4122"/>
        <v>1096</v>
      </c>
      <c r="Q5800" t="str">
        <f t="shared" si="4123"/>
        <v>Melvin Marxen</v>
      </c>
      <c r="R5800" t="str">
        <f t="shared" si="4124"/>
        <v>Central</v>
      </c>
    </row>
    <row r="5801" spans="1:18">
      <c r="A5801" t="s">
        <v>5965</v>
      </c>
      <c r="B5801" t="s">
        <v>35</v>
      </c>
      <c r="C5801" t="s">
        <v>58</v>
      </c>
      <c r="D5801" t="s">
        <v>138</v>
      </c>
      <c r="E5801" t="s">
        <v>50</v>
      </c>
      <c r="F5801" s="1">
        <v>43055</v>
      </c>
      <c r="G5801" s="1">
        <v>43063</v>
      </c>
      <c r="H5801">
        <v>1035</v>
      </c>
      <c r="I5801" t="str">
        <f>VLOOKUP(pipeline!D5801,account,2,FALSE)</f>
        <v>marketing</v>
      </c>
      <c r="J5801">
        <f t="shared" si="4116"/>
        <v>1984</v>
      </c>
      <c r="K5801">
        <f t="shared" si="4117"/>
        <v>3027.46</v>
      </c>
      <c r="L5801">
        <f t="shared" si="4118"/>
        <v>9516</v>
      </c>
      <c r="M5801" t="str">
        <f t="shared" si="4119"/>
        <v>Jordan</v>
      </c>
      <c r="N5801">
        <f t="shared" si="4120"/>
        <v>0</v>
      </c>
      <c r="O5801" t="str">
        <f t="shared" si="4121"/>
        <v>GTX</v>
      </c>
      <c r="P5801">
        <f t="shared" si="4122"/>
        <v>1096</v>
      </c>
      <c r="Q5801" t="str">
        <f t="shared" si="4123"/>
        <v>Rocco Neubert</v>
      </c>
      <c r="R5801" t="str">
        <f t="shared" si="4124"/>
        <v>East</v>
      </c>
    </row>
    <row r="5802" spans="1:18">
      <c r="A5802" t="s">
        <v>5966</v>
      </c>
      <c r="B5802" t="s">
        <v>31</v>
      </c>
      <c r="C5802" t="s">
        <v>56</v>
      </c>
      <c r="D5802" t="s">
        <v>223</v>
      </c>
      <c r="E5802" t="s">
        <v>52</v>
      </c>
      <c r="F5802" s="1">
        <v>43056</v>
      </c>
      <c r="G5802" s="1">
        <v>43073</v>
      </c>
      <c r="H5802">
        <v>0</v>
      </c>
      <c r="I5802" t="str">
        <f>VLOOKUP(pipeline!D5802,account,2,FALSE)</f>
        <v>retail</v>
      </c>
      <c r="J5802">
        <f t="shared" si="4116"/>
        <v>2003</v>
      </c>
      <c r="K5802">
        <f t="shared" si="4117"/>
        <v>1419.98</v>
      </c>
      <c r="L5802">
        <f t="shared" si="4118"/>
        <v>4018</v>
      </c>
      <c r="M5802" t="str">
        <f t="shared" si="4119"/>
        <v>United States</v>
      </c>
      <c r="N5802">
        <f t="shared" si="4120"/>
        <v>0</v>
      </c>
      <c r="O5802" t="str">
        <f t="shared" si="4121"/>
        <v>MG</v>
      </c>
      <c r="P5802">
        <f t="shared" si="4122"/>
        <v>55</v>
      </c>
      <c r="Q5802" t="str">
        <f t="shared" si="4123"/>
        <v>Rocco Neubert</v>
      </c>
      <c r="R5802" t="str">
        <f t="shared" si="4124"/>
        <v>East</v>
      </c>
    </row>
    <row r="5803" spans="1:18">
      <c r="A5803" t="s">
        <v>5967</v>
      </c>
      <c r="B5803" t="s">
        <v>25</v>
      </c>
      <c r="C5803" t="s">
        <v>59</v>
      </c>
      <c r="D5803" t="s">
        <v>309</v>
      </c>
      <c r="E5803" t="s">
        <v>50</v>
      </c>
      <c r="F5803" s="1">
        <v>43056</v>
      </c>
      <c r="G5803" s="1">
        <v>43063</v>
      </c>
      <c r="H5803">
        <v>4880</v>
      </c>
      <c r="I5803" t="str">
        <f>VLOOKUP(pipeline!D5803,account,2,FALSE)</f>
        <v>marketing</v>
      </c>
      <c r="J5803">
        <f t="shared" si="4116"/>
        <v>1986</v>
      </c>
      <c r="K5803">
        <f t="shared" si="4117"/>
        <v>2403.58</v>
      </c>
      <c r="L5803">
        <f t="shared" si="4118"/>
        <v>8801</v>
      </c>
      <c r="M5803" t="str">
        <f t="shared" si="4119"/>
        <v>United States</v>
      </c>
      <c r="N5803">
        <f t="shared" si="4120"/>
        <v>0</v>
      </c>
      <c r="O5803" t="str">
        <f t="shared" si="4121"/>
        <v>GTX</v>
      </c>
      <c r="P5803">
        <f t="shared" si="4122"/>
        <v>5482</v>
      </c>
      <c r="Q5803" t="str">
        <f t="shared" si="4123"/>
        <v>Melvin Marxen</v>
      </c>
      <c r="R5803" t="str">
        <f t="shared" si="4124"/>
        <v>Central</v>
      </c>
    </row>
    <row r="5804" spans="1:18">
      <c r="A5804" t="s">
        <v>5968</v>
      </c>
      <c r="B5804" t="s">
        <v>34</v>
      </c>
      <c r="C5804" t="s">
        <v>57</v>
      </c>
      <c r="D5804" t="s">
        <v>277</v>
      </c>
      <c r="E5804" t="s">
        <v>50</v>
      </c>
      <c r="F5804" s="1">
        <v>43056</v>
      </c>
      <c r="G5804" s="1">
        <v>43068</v>
      </c>
      <c r="H5804">
        <v>3644</v>
      </c>
      <c r="I5804" t="str">
        <f>VLOOKUP(pipeline!D5804,account,2,FALSE)</f>
        <v>retail</v>
      </c>
      <c r="J5804">
        <f t="shared" si="4116"/>
        <v>2005</v>
      </c>
      <c r="K5804">
        <f t="shared" si="4117"/>
        <v>2261.05</v>
      </c>
      <c r="L5804">
        <f t="shared" si="4118"/>
        <v>3851</v>
      </c>
      <c r="M5804" t="str">
        <f t="shared" si="4119"/>
        <v>United States</v>
      </c>
      <c r="N5804">
        <f t="shared" si="4120"/>
        <v>0</v>
      </c>
      <c r="O5804" t="str">
        <f t="shared" si="4121"/>
        <v>MG</v>
      </c>
      <c r="P5804">
        <f t="shared" si="4122"/>
        <v>3393</v>
      </c>
      <c r="Q5804" t="str">
        <f t="shared" si="4123"/>
        <v>Rocco Neubert</v>
      </c>
      <c r="R5804" t="str">
        <f t="shared" si="4124"/>
        <v>East</v>
      </c>
    </row>
    <row r="5805" spans="1:18">
      <c r="A5805" t="s">
        <v>5969</v>
      </c>
      <c r="B5805" t="s">
        <v>13</v>
      </c>
      <c r="C5805" t="s">
        <v>57</v>
      </c>
      <c r="D5805" t="s">
        <v>182</v>
      </c>
      <c r="E5805" t="s">
        <v>50</v>
      </c>
      <c r="F5805" s="1">
        <v>43056</v>
      </c>
      <c r="G5805" s="1">
        <v>43082</v>
      </c>
      <c r="H5805">
        <v>3538</v>
      </c>
      <c r="I5805" t="str">
        <f>VLOOKUP(pipeline!D5805,account,2,FALSE)</f>
        <v>entertainment</v>
      </c>
      <c r="J5805">
        <f t="shared" si="4116"/>
        <v>2002</v>
      </c>
      <c r="K5805">
        <f t="shared" si="4117"/>
        <v>349.81</v>
      </c>
      <c r="L5805">
        <f t="shared" si="4118"/>
        <v>315</v>
      </c>
      <c r="M5805" t="str">
        <f t="shared" si="4119"/>
        <v>United States</v>
      </c>
      <c r="N5805">
        <f t="shared" si="4120"/>
        <v>0</v>
      </c>
      <c r="O5805" t="str">
        <f t="shared" si="4121"/>
        <v>MG</v>
      </c>
      <c r="P5805">
        <f t="shared" si="4122"/>
        <v>3393</v>
      </c>
      <c r="Q5805" t="str">
        <f t="shared" si="4123"/>
        <v>Celia Rouche</v>
      </c>
      <c r="R5805" t="str">
        <f t="shared" si="4124"/>
        <v>West</v>
      </c>
    </row>
    <row r="5806" spans="1:18">
      <c r="A5806" t="s">
        <v>5970</v>
      </c>
      <c r="B5806" t="s">
        <v>38</v>
      </c>
      <c r="C5806" t="s">
        <v>58</v>
      </c>
      <c r="D5806" t="s">
        <v>93</v>
      </c>
      <c r="E5806" t="s">
        <v>52</v>
      </c>
      <c r="F5806" s="1">
        <v>43056</v>
      </c>
      <c r="G5806" s="1">
        <v>43066</v>
      </c>
      <c r="H5806">
        <v>0</v>
      </c>
      <c r="I5806" t="str">
        <f>VLOOKUP(pipeline!D5806,account,2,FALSE)</f>
        <v>entertainment</v>
      </c>
      <c r="J5806">
        <f t="shared" si="4116"/>
        <v>1993</v>
      </c>
      <c r="K5806">
        <f t="shared" si="4117"/>
        <v>4269.9</v>
      </c>
      <c r="L5806">
        <f t="shared" si="4118"/>
        <v>6472</v>
      </c>
      <c r="M5806" t="str">
        <f t="shared" si="4119"/>
        <v>United States</v>
      </c>
      <c r="N5806" t="str">
        <f t="shared" si="4120"/>
        <v>Massive Dynamic</v>
      </c>
      <c r="O5806" t="str">
        <f t="shared" si="4121"/>
        <v>GTX</v>
      </c>
      <c r="P5806">
        <f t="shared" si="4122"/>
        <v>1096</v>
      </c>
      <c r="Q5806" t="str">
        <f t="shared" si="4123"/>
        <v>Summer Sewald</v>
      </c>
      <c r="R5806" t="str">
        <f t="shared" si="4124"/>
        <v>West</v>
      </c>
    </row>
    <row r="5807" spans="1:18">
      <c r="A5807" t="s">
        <v>5971</v>
      </c>
      <c r="B5807" t="s">
        <v>39</v>
      </c>
      <c r="C5807" t="s">
        <v>55</v>
      </c>
      <c r="D5807" t="s">
        <v>167</v>
      </c>
      <c r="E5807" t="s">
        <v>52</v>
      </c>
      <c r="F5807" s="1">
        <v>43056</v>
      </c>
      <c r="G5807" s="1">
        <v>43066</v>
      </c>
      <c r="H5807">
        <v>0</v>
      </c>
      <c r="I5807" t="str">
        <f>VLOOKUP(pipeline!D5807,account,2,FALSE)</f>
        <v>marketing</v>
      </c>
      <c r="J5807">
        <f t="shared" si="4116"/>
        <v>2000</v>
      </c>
      <c r="K5807">
        <f t="shared" si="4117"/>
        <v>2952.73</v>
      </c>
      <c r="L5807">
        <f t="shared" si="4118"/>
        <v>5107</v>
      </c>
      <c r="M5807" t="str">
        <f t="shared" si="4119"/>
        <v>United States</v>
      </c>
      <c r="N5807">
        <f t="shared" si="4120"/>
        <v>0</v>
      </c>
      <c r="O5807" t="str">
        <f t="shared" si="4121"/>
        <v>GTX</v>
      </c>
      <c r="P5807">
        <f t="shared" si="4122"/>
        <v>550</v>
      </c>
      <c r="Q5807" t="str">
        <f t="shared" si="4123"/>
        <v>Summer Sewald</v>
      </c>
      <c r="R5807" t="str">
        <f t="shared" si="4124"/>
        <v>West</v>
      </c>
    </row>
    <row r="5808" spans="1:18">
      <c r="A5808" t="s">
        <v>5972</v>
      </c>
      <c r="B5808" t="s">
        <v>23</v>
      </c>
      <c r="C5808" t="s">
        <v>59</v>
      </c>
      <c r="D5808" t="s">
        <v>216</v>
      </c>
      <c r="E5808" t="s">
        <v>50</v>
      </c>
      <c r="F5808" s="1">
        <v>43056</v>
      </c>
      <c r="G5808" s="1">
        <v>43057</v>
      </c>
      <c r="H5808">
        <v>5653</v>
      </c>
      <c r="I5808" t="str">
        <f>VLOOKUP(pipeline!D5808,account,2,FALSE)</f>
        <v>entertainment</v>
      </c>
      <c r="J5808">
        <f t="shared" si="4116"/>
        <v>1998</v>
      </c>
      <c r="K5808">
        <f t="shared" si="4117"/>
        <v>217.87</v>
      </c>
      <c r="L5808">
        <f t="shared" si="4118"/>
        <v>551</v>
      </c>
      <c r="M5808" t="str">
        <f t="shared" si="4119"/>
        <v>United States</v>
      </c>
      <c r="N5808">
        <f t="shared" si="4120"/>
        <v>0</v>
      </c>
      <c r="O5808" t="str">
        <f t="shared" si="4121"/>
        <v>GTX</v>
      </c>
      <c r="P5808">
        <f>VLOOKUP(C5808,products,3,FALSE)</f>
        <v>5482</v>
      </c>
      <c r="Q5808" t="str">
        <f>VLOOKUP(B5808,sales,2,FALSE)</f>
        <v>Dustin Brinkmann</v>
      </c>
      <c r="R5808" t="str">
        <f>VLOOKUP(B5808,sales,3,FALSE)</f>
        <v>Central</v>
      </c>
    </row>
    <row r="5809" spans="1:18">
      <c r="A5809" t="s">
        <v>5973</v>
      </c>
      <c r="B5809" t="s">
        <v>10</v>
      </c>
      <c r="C5809" t="s">
        <v>56</v>
      </c>
      <c r="D5809" t="s">
        <v>180</v>
      </c>
      <c r="E5809" t="s">
        <v>52</v>
      </c>
      <c r="F5809" s="1">
        <v>43056</v>
      </c>
      <c r="G5809" s="1">
        <v>43064</v>
      </c>
      <c r="H5809">
        <v>0</v>
      </c>
      <c r="I5809" t="str">
        <f>VLOOKUP(pipeline!D5809,account,2,FALSE)</f>
        <v>medical</v>
      </c>
      <c r="J5809">
        <f t="shared" si="4116"/>
        <v>1991</v>
      </c>
      <c r="K5809">
        <f t="shared" si="4117"/>
        <v>326.82</v>
      </c>
      <c r="L5809">
        <f t="shared" si="4118"/>
        <v>1016</v>
      </c>
      <c r="M5809" t="str">
        <f t="shared" si="4119"/>
        <v>United States</v>
      </c>
      <c r="N5809">
        <f t="shared" si="4120"/>
        <v>0</v>
      </c>
      <c r="O5809" t="str">
        <f t="shared" si="4121"/>
        <v>MG</v>
      </c>
      <c r="P5809">
        <f>VLOOKUP(C5809,products,3,FALSE)</f>
        <v>55</v>
      </c>
      <c r="Q5809" t="str">
        <f>VLOOKUP(B5809,sales,2,FALSE)</f>
        <v>Cara Losch</v>
      </c>
      <c r="R5809" t="str">
        <f>VLOOKUP(B5809,sales,3,FALSE)</f>
        <v>East</v>
      </c>
    </row>
    <row r="5810" spans="1:18">
      <c r="A5810" t="s">
        <v>5974</v>
      </c>
      <c r="B5810" t="s">
        <v>10</v>
      </c>
      <c r="C5810" t="s">
        <v>56</v>
      </c>
      <c r="D5810" t="s">
        <v>218</v>
      </c>
      <c r="E5810" t="s">
        <v>50</v>
      </c>
      <c r="F5810" s="1">
        <v>43056</v>
      </c>
      <c r="G5810" s="1">
        <v>43065</v>
      </c>
      <c r="H5810">
        <v>65</v>
      </c>
      <c r="I5810" t="str">
        <f>VLOOKUP(pipeline!D5810,account,2,FALSE)</f>
        <v>technolgy</v>
      </c>
      <c r="J5810">
        <f t="shared" si="4116"/>
        <v>1992</v>
      </c>
      <c r="K5810">
        <f t="shared" si="4117"/>
        <v>1712.68</v>
      </c>
      <c r="L5810">
        <f t="shared" si="4118"/>
        <v>3194</v>
      </c>
      <c r="M5810" t="str">
        <f t="shared" si="4119"/>
        <v>United States</v>
      </c>
      <c r="N5810" t="str">
        <f t="shared" si="4120"/>
        <v>Acme Corporation</v>
      </c>
      <c r="O5810" t="str">
        <f t="shared" si="4121"/>
        <v>MG</v>
      </c>
      <c r="P5810">
        <f>VLOOKUP(C5810,products,3,FALSE)</f>
        <v>55</v>
      </c>
      <c r="Q5810" t="str">
        <f>VLOOKUP(B5810,sales,2,FALSE)</f>
        <v>Cara Losch</v>
      </c>
      <c r="R5810" t="str">
        <f>VLOOKUP(B5810,sales,3,FALSE)</f>
        <v>East</v>
      </c>
    </row>
    <row r="5811" spans="1:18">
      <c r="A5811" t="s">
        <v>5975</v>
      </c>
      <c r="B5811" t="s">
        <v>41</v>
      </c>
      <c r="C5811" t="s">
        <v>55</v>
      </c>
      <c r="D5811" t="s">
        <v>621</v>
      </c>
      <c r="E5811" t="s">
        <v>50</v>
      </c>
      <c r="F5811" s="1">
        <v>43056</v>
      </c>
      <c r="G5811" s="1">
        <v>43074</v>
      </c>
      <c r="H5811">
        <v>497</v>
      </c>
      <c r="I5811" t="str">
        <f>VLOOKUP(pipeline!D5811,account,2,FALSE)</f>
        <v>services</v>
      </c>
      <c r="J5811">
        <f t="shared" si="4116"/>
        <v>1991</v>
      </c>
      <c r="K5811">
        <f t="shared" si="4117"/>
        <v>1012.72</v>
      </c>
      <c r="L5811">
        <f t="shared" si="4118"/>
        <v>3492</v>
      </c>
      <c r="M5811" t="str">
        <f t="shared" si="4119"/>
        <v>Germany</v>
      </c>
      <c r="N5811">
        <f t="shared" si="4120"/>
        <v>0</v>
      </c>
      <c r="O5811" t="str">
        <f t="shared" si="4121"/>
        <v>GTX</v>
      </c>
      <c r="P5811">
        <f>VLOOKUP(C5811,products,3,FALSE)</f>
        <v>550</v>
      </c>
      <c r="Q5811" t="str">
        <f>VLOOKUP(B5811,sales,2,FALSE)</f>
        <v>Summer Sewald</v>
      </c>
      <c r="R5811" t="str">
        <f>VLOOKUP(B5811,sales,3,FALSE)</f>
        <v>West</v>
      </c>
    </row>
    <row r="5812" spans="1:18">
      <c r="A5812" t="s">
        <v>5976</v>
      </c>
      <c r="B5812" t="s">
        <v>33</v>
      </c>
      <c r="C5812" t="s">
        <v>58</v>
      </c>
      <c r="D5812" t="s">
        <v>228</v>
      </c>
      <c r="E5812" t="s">
        <v>52</v>
      </c>
      <c r="F5812" s="1">
        <v>43057</v>
      </c>
      <c r="G5812" s="1">
        <v>43075</v>
      </c>
      <c r="H5812">
        <v>0</v>
      </c>
      <c r="I5812" t="str">
        <f>VLOOKUP(pipeline!D5812,account,2,FALSE)</f>
        <v>finance</v>
      </c>
      <c r="J5812">
        <f t="shared" si="4116"/>
        <v>1994</v>
      </c>
      <c r="K5812">
        <f t="shared" si="4117"/>
        <v>355.23</v>
      </c>
      <c r="L5812">
        <f t="shared" si="4118"/>
        <v>853</v>
      </c>
      <c r="M5812" t="str">
        <f t="shared" si="4119"/>
        <v>United States</v>
      </c>
      <c r="N5812">
        <f t="shared" si="4120"/>
        <v>0</v>
      </c>
      <c r="O5812" t="str">
        <f t="shared" si="4121"/>
        <v>GTX</v>
      </c>
      <c r="P5812">
        <f>VLOOKUP(C5812,products,3,FALSE)</f>
        <v>1096</v>
      </c>
      <c r="Q5812" t="str">
        <f>VLOOKUP(B5812,sales,2,FALSE)</f>
        <v>Rocco Neubert</v>
      </c>
      <c r="R5812" t="str">
        <f>VLOOKUP(B5812,sales,3,FALSE)</f>
        <v>East</v>
      </c>
    </row>
    <row r="5813" spans="1:18">
      <c r="A5813" t="s">
        <v>5977</v>
      </c>
      <c r="B5813" t="s">
        <v>13</v>
      </c>
      <c r="C5813" t="s">
        <v>60</v>
      </c>
      <c r="D5813" t="s">
        <v>266</v>
      </c>
      <c r="E5813" t="s">
        <v>50</v>
      </c>
      <c r="F5813" s="1">
        <v>43057</v>
      </c>
      <c r="G5813" s="1">
        <v>43073</v>
      </c>
      <c r="H5813">
        <v>29220</v>
      </c>
      <c r="I5813" t="str">
        <f>VLOOKUP(pipeline!D5813,account,2,FALSE)</f>
        <v>finance</v>
      </c>
      <c r="J5813">
        <f t="shared" si="4116"/>
        <v>1993</v>
      </c>
      <c r="K5813">
        <f t="shared" si="4117"/>
        <v>7537.24</v>
      </c>
      <c r="L5813">
        <f t="shared" si="4118"/>
        <v>20293</v>
      </c>
      <c r="M5813" t="str">
        <f t="shared" si="4119"/>
        <v>United States</v>
      </c>
      <c r="N5813">
        <f t="shared" si="4120"/>
        <v>0</v>
      </c>
      <c r="O5813" t="str">
        <f t="shared" si="4121"/>
        <v>GTK</v>
      </c>
      <c r="P5813">
        <f t="shared" ref="P5813:P5826" si="4125">VLOOKUP(C5813,products,3,FALSE)</f>
        <v>26768</v>
      </c>
      <c r="Q5813" t="str">
        <f t="shared" ref="Q5813:Q5826" si="4126">VLOOKUP(B5813,sales,2,FALSE)</f>
        <v>Celia Rouche</v>
      </c>
      <c r="R5813" t="str">
        <f t="shared" ref="R5813:R5826" si="4127">VLOOKUP(B5813,sales,3,FALSE)</f>
        <v>West</v>
      </c>
    </row>
    <row r="5814" spans="1:18">
      <c r="A5814" t="s">
        <v>5978</v>
      </c>
      <c r="B5814" t="s">
        <v>27</v>
      </c>
      <c r="C5814" t="s">
        <v>58</v>
      </c>
      <c r="D5814" t="s">
        <v>241</v>
      </c>
      <c r="E5814" t="s">
        <v>52</v>
      </c>
      <c r="F5814" s="1">
        <v>43057</v>
      </c>
      <c r="G5814" s="1">
        <v>43069</v>
      </c>
      <c r="H5814">
        <v>0</v>
      </c>
      <c r="I5814" t="str">
        <f>VLOOKUP(pipeline!D5814,account,2,FALSE)</f>
        <v>finance</v>
      </c>
      <c r="J5814">
        <f t="shared" si="4116"/>
        <v>1991</v>
      </c>
      <c r="K5814">
        <f t="shared" si="4117"/>
        <v>2819.5</v>
      </c>
      <c r="L5814">
        <f t="shared" si="4118"/>
        <v>7227</v>
      </c>
      <c r="M5814" t="str">
        <f t="shared" si="4119"/>
        <v>United States</v>
      </c>
      <c r="N5814" t="str">
        <f t="shared" si="4120"/>
        <v>Golddex</v>
      </c>
      <c r="O5814" t="str">
        <f t="shared" si="4121"/>
        <v>GTX</v>
      </c>
      <c r="P5814">
        <f t="shared" si="4125"/>
        <v>1096</v>
      </c>
      <c r="Q5814" t="str">
        <f t="shared" si="4126"/>
        <v>Melvin Marxen</v>
      </c>
      <c r="R5814" t="str">
        <f t="shared" si="4127"/>
        <v>Central</v>
      </c>
    </row>
    <row r="5815" spans="1:18">
      <c r="A5815" t="s">
        <v>5979</v>
      </c>
      <c r="B5815" t="s">
        <v>38</v>
      </c>
      <c r="C5815" t="s">
        <v>55</v>
      </c>
      <c r="D5815" t="s">
        <v>210</v>
      </c>
      <c r="E5815" t="s">
        <v>50</v>
      </c>
      <c r="F5815" s="1">
        <v>43057</v>
      </c>
      <c r="G5815" s="1">
        <v>43073</v>
      </c>
      <c r="H5815">
        <v>643</v>
      </c>
      <c r="I5815" t="str">
        <f>VLOOKUP(pipeline!D5815,account,2,FALSE)</f>
        <v>technolgy</v>
      </c>
      <c r="J5815">
        <f t="shared" si="4116"/>
        <v>1980</v>
      </c>
      <c r="K5815">
        <f t="shared" si="4117"/>
        <v>7708.38</v>
      </c>
      <c r="L5815">
        <f t="shared" si="4118"/>
        <v>13756</v>
      </c>
      <c r="M5815" t="str">
        <f t="shared" si="4119"/>
        <v>United States</v>
      </c>
      <c r="N5815">
        <f t="shared" si="4120"/>
        <v>0</v>
      </c>
      <c r="O5815" t="str">
        <f t="shared" si="4121"/>
        <v>GTX</v>
      </c>
      <c r="P5815">
        <f t="shared" si="4125"/>
        <v>550</v>
      </c>
      <c r="Q5815" t="str">
        <f t="shared" si="4126"/>
        <v>Summer Sewald</v>
      </c>
      <c r="R5815" t="str">
        <f t="shared" si="4127"/>
        <v>West</v>
      </c>
    </row>
    <row r="5816" spans="1:18">
      <c r="A5816" t="s">
        <v>5980</v>
      </c>
      <c r="B5816" t="s">
        <v>39</v>
      </c>
      <c r="C5816" t="s">
        <v>55</v>
      </c>
      <c r="D5816" t="s">
        <v>106</v>
      </c>
      <c r="E5816" t="s">
        <v>52</v>
      </c>
      <c r="F5816" s="1">
        <v>43057</v>
      </c>
      <c r="G5816" s="1">
        <v>43060</v>
      </c>
      <c r="H5816">
        <v>0</v>
      </c>
      <c r="I5816" t="str">
        <f>VLOOKUP(pipeline!D5816,account,2,FALSE)</f>
        <v>software</v>
      </c>
      <c r="J5816">
        <f t="shared" si="4116"/>
        <v>1996</v>
      </c>
      <c r="K5816">
        <f t="shared" si="4117"/>
        <v>6354.87</v>
      </c>
      <c r="L5816">
        <f t="shared" si="4118"/>
        <v>16780</v>
      </c>
      <c r="M5816" t="str">
        <f t="shared" si="4119"/>
        <v>United States</v>
      </c>
      <c r="N5816" t="str">
        <f t="shared" si="4120"/>
        <v>Bubba Gump</v>
      </c>
      <c r="O5816" t="str">
        <f t="shared" si="4121"/>
        <v>GTX</v>
      </c>
      <c r="P5816">
        <f t="shared" si="4125"/>
        <v>550</v>
      </c>
      <c r="Q5816" t="str">
        <f t="shared" si="4126"/>
        <v>Summer Sewald</v>
      </c>
      <c r="R5816" t="str">
        <f t="shared" si="4127"/>
        <v>West</v>
      </c>
    </row>
    <row r="5817" spans="1:18">
      <c r="A5817" t="s">
        <v>5981</v>
      </c>
      <c r="B5817" t="s">
        <v>40</v>
      </c>
      <c r="C5817" t="s">
        <v>59</v>
      </c>
      <c r="D5817" t="s">
        <v>316</v>
      </c>
      <c r="E5817" t="s">
        <v>52</v>
      </c>
      <c r="F5817" s="1">
        <v>43057</v>
      </c>
      <c r="G5817" s="1">
        <v>43074</v>
      </c>
      <c r="H5817">
        <v>0</v>
      </c>
      <c r="I5817" t="str">
        <f>VLOOKUP(pipeline!D5817,account,2,FALSE)</f>
        <v>retail</v>
      </c>
      <c r="J5817">
        <f t="shared" si="4116"/>
        <v>2009</v>
      </c>
      <c r="K5817">
        <f t="shared" si="4117"/>
        <v>497.11</v>
      </c>
      <c r="L5817">
        <f t="shared" si="4118"/>
        <v>1588</v>
      </c>
      <c r="M5817" t="str">
        <f t="shared" si="4119"/>
        <v>United States</v>
      </c>
      <c r="N5817">
        <f t="shared" si="4120"/>
        <v>0</v>
      </c>
      <c r="O5817" t="str">
        <f t="shared" si="4121"/>
        <v>GTX</v>
      </c>
      <c r="P5817">
        <f t="shared" si="4125"/>
        <v>5482</v>
      </c>
      <c r="Q5817" t="str">
        <f t="shared" si="4126"/>
        <v>Summer Sewald</v>
      </c>
      <c r="R5817" t="str">
        <f t="shared" si="4127"/>
        <v>West</v>
      </c>
    </row>
    <row r="5818" spans="1:18">
      <c r="A5818" t="s">
        <v>5982</v>
      </c>
      <c r="B5818" t="s">
        <v>22</v>
      </c>
      <c r="C5818" t="s">
        <v>56</v>
      </c>
      <c r="D5818" t="s">
        <v>241</v>
      </c>
      <c r="E5818" t="s">
        <v>52</v>
      </c>
      <c r="F5818" s="1">
        <v>43057</v>
      </c>
      <c r="G5818" s="1">
        <v>43067</v>
      </c>
      <c r="H5818">
        <v>0</v>
      </c>
      <c r="I5818" t="str">
        <f>VLOOKUP(pipeline!D5818,account,2,FALSE)</f>
        <v>finance</v>
      </c>
      <c r="J5818">
        <f t="shared" si="4116"/>
        <v>1991</v>
      </c>
      <c r="K5818">
        <f t="shared" si="4117"/>
        <v>2819.5</v>
      </c>
      <c r="L5818">
        <f t="shared" si="4118"/>
        <v>7227</v>
      </c>
      <c r="M5818" t="str">
        <f t="shared" si="4119"/>
        <v>United States</v>
      </c>
      <c r="N5818" t="str">
        <f t="shared" si="4120"/>
        <v>Golddex</v>
      </c>
      <c r="O5818" t="str">
        <f t="shared" si="4121"/>
        <v>MG</v>
      </c>
      <c r="P5818">
        <f t="shared" si="4125"/>
        <v>55</v>
      </c>
      <c r="Q5818" t="str">
        <f t="shared" si="4126"/>
        <v>Dustin Brinkmann</v>
      </c>
      <c r="R5818" t="str">
        <f t="shared" si="4127"/>
        <v>Central</v>
      </c>
    </row>
    <row r="5819" spans="1:18">
      <c r="A5819" t="s">
        <v>5983</v>
      </c>
      <c r="B5819" t="s">
        <v>31</v>
      </c>
      <c r="C5819" t="s">
        <v>58</v>
      </c>
      <c r="D5819" t="s">
        <v>138</v>
      </c>
      <c r="E5819" t="s">
        <v>50</v>
      </c>
      <c r="F5819" s="1">
        <v>43058</v>
      </c>
      <c r="G5819" s="1">
        <v>43059</v>
      </c>
      <c r="H5819">
        <v>886</v>
      </c>
      <c r="I5819" t="str">
        <f>VLOOKUP(pipeline!D5819,account,2,FALSE)</f>
        <v>marketing</v>
      </c>
      <c r="J5819">
        <f t="shared" si="4116"/>
        <v>1984</v>
      </c>
      <c r="K5819">
        <f t="shared" si="4117"/>
        <v>3027.46</v>
      </c>
      <c r="L5819">
        <f t="shared" si="4118"/>
        <v>9516</v>
      </c>
      <c r="M5819" t="str">
        <f t="shared" si="4119"/>
        <v>Jordan</v>
      </c>
      <c r="N5819">
        <f t="shared" si="4120"/>
        <v>0</v>
      </c>
      <c r="O5819" t="str">
        <f t="shared" si="4121"/>
        <v>GTX</v>
      </c>
      <c r="P5819">
        <f t="shared" si="4125"/>
        <v>1096</v>
      </c>
      <c r="Q5819" t="str">
        <f t="shared" si="4126"/>
        <v>Rocco Neubert</v>
      </c>
      <c r="R5819" t="str">
        <f t="shared" si="4127"/>
        <v>East</v>
      </c>
    </row>
    <row r="5820" spans="1:18">
      <c r="A5820" t="s">
        <v>5984</v>
      </c>
      <c r="B5820" t="s">
        <v>20</v>
      </c>
      <c r="C5820" t="s">
        <v>57</v>
      </c>
      <c r="D5820" t="s">
        <v>170</v>
      </c>
      <c r="E5820" t="s">
        <v>50</v>
      </c>
      <c r="F5820" s="1">
        <v>43058</v>
      </c>
      <c r="G5820" s="1">
        <v>43067</v>
      </c>
      <c r="H5820">
        <v>3206</v>
      </c>
      <c r="I5820" t="str">
        <f>VLOOKUP(pipeline!D5820,account,2,FALSE)</f>
        <v>technolgy</v>
      </c>
      <c r="J5820">
        <f t="shared" si="4116"/>
        <v>1987</v>
      </c>
      <c r="K5820">
        <f t="shared" si="4117"/>
        <v>2938.67</v>
      </c>
      <c r="L5820">
        <f t="shared" si="4118"/>
        <v>8775</v>
      </c>
      <c r="M5820" t="str">
        <f t="shared" si="4119"/>
        <v>Panama</v>
      </c>
      <c r="N5820">
        <f t="shared" si="4120"/>
        <v>0</v>
      </c>
      <c r="O5820" t="str">
        <f t="shared" si="4121"/>
        <v>MG</v>
      </c>
      <c r="P5820">
        <f t="shared" si="4125"/>
        <v>3393</v>
      </c>
      <c r="Q5820" t="str">
        <f t="shared" si="4126"/>
        <v>Dustin Brinkmann</v>
      </c>
      <c r="R5820" t="str">
        <f t="shared" si="4127"/>
        <v>Central</v>
      </c>
    </row>
    <row r="5821" spans="1:18">
      <c r="A5821" t="s">
        <v>5985</v>
      </c>
      <c r="B5821" t="s">
        <v>33</v>
      </c>
      <c r="C5821" t="s">
        <v>55</v>
      </c>
      <c r="D5821" t="s">
        <v>245</v>
      </c>
      <c r="E5821" t="s">
        <v>50</v>
      </c>
      <c r="F5821" s="1">
        <v>43058</v>
      </c>
      <c r="G5821" s="1">
        <v>43059</v>
      </c>
      <c r="H5821">
        <v>678</v>
      </c>
      <c r="I5821" t="str">
        <f>VLOOKUP(pipeline!D5821,account,2,FALSE)</f>
        <v>retail</v>
      </c>
      <c r="J5821">
        <f t="shared" si="4116"/>
        <v>1990</v>
      </c>
      <c r="K5821">
        <f t="shared" si="4117"/>
        <v>2520.83</v>
      </c>
      <c r="L5821">
        <f t="shared" si="4118"/>
        <v>3502</v>
      </c>
      <c r="M5821" t="str">
        <f t="shared" si="4119"/>
        <v>United States</v>
      </c>
      <c r="N5821">
        <f t="shared" si="4120"/>
        <v>0</v>
      </c>
      <c r="O5821" t="str">
        <f t="shared" si="4121"/>
        <v>GTX</v>
      </c>
      <c r="P5821">
        <f t="shared" si="4125"/>
        <v>550</v>
      </c>
      <c r="Q5821" t="str">
        <f t="shared" si="4126"/>
        <v>Rocco Neubert</v>
      </c>
      <c r="R5821" t="str">
        <f t="shared" si="4127"/>
        <v>East</v>
      </c>
    </row>
    <row r="5822" spans="1:18">
      <c r="A5822" t="s">
        <v>5986</v>
      </c>
      <c r="B5822" t="s">
        <v>25</v>
      </c>
      <c r="C5822" t="s">
        <v>55</v>
      </c>
      <c r="D5822" t="s">
        <v>241</v>
      </c>
      <c r="E5822" t="s">
        <v>50</v>
      </c>
      <c r="F5822" s="1">
        <v>43058</v>
      </c>
      <c r="G5822" s="1">
        <v>43059</v>
      </c>
      <c r="H5822">
        <v>549</v>
      </c>
      <c r="I5822" t="str">
        <f>VLOOKUP(pipeline!D5822,account,2,FALSE)</f>
        <v>finance</v>
      </c>
      <c r="J5822">
        <f t="shared" si="4116"/>
        <v>1991</v>
      </c>
      <c r="K5822">
        <f t="shared" si="4117"/>
        <v>2819.5</v>
      </c>
      <c r="L5822">
        <f t="shared" si="4118"/>
        <v>7227</v>
      </c>
      <c r="M5822" t="str">
        <f t="shared" si="4119"/>
        <v>United States</v>
      </c>
      <c r="N5822" t="str">
        <f t="shared" si="4120"/>
        <v>Golddex</v>
      </c>
      <c r="O5822" t="str">
        <f t="shared" si="4121"/>
        <v>GTX</v>
      </c>
      <c r="P5822">
        <f t="shared" si="4125"/>
        <v>550</v>
      </c>
      <c r="Q5822" t="str">
        <f t="shared" si="4126"/>
        <v>Melvin Marxen</v>
      </c>
      <c r="R5822" t="str">
        <f t="shared" si="4127"/>
        <v>Central</v>
      </c>
    </row>
    <row r="5823" spans="1:18">
      <c r="A5823" t="s">
        <v>5987</v>
      </c>
      <c r="B5823" t="s">
        <v>34</v>
      </c>
      <c r="C5823" t="s">
        <v>59</v>
      </c>
      <c r="D5823" t="s">
        <v>174</v>
      </c>
      <c r="E5823" t="s">
        <v>50</v>
      </c>
      <c r="F5823" s="1">
        <v>43058</v>
      </c>
      <c r="G5823" s="1">
        <v>43067</v>
      </c>
      <c r="H5823">
        <v>6540</v>
      </c>
      <c r="I5823" t="str">
        <f>VLOOKUP(pipeline!D5823,account,2,FALSE)</f>
        <v>software</v>
      </c>
      <c r="J5823">
        <f t="shared" si="4116"/>
        <v>1982</v>
      </c>
      <c r="K5823">
        <f t="shared" si="4117"/>
        <v>11698.03</v>
      </c>
      <c r="L5823">
        <f t="shared" si="4118"/>
        <v>34288</v>
      </c>
      <c r="M5823" t="str">
        <f t="shared" si="4119"/>
        <v>United States</v>
      </c>
      <c r="N5823">
        <f t="shared" si="4120"/>
        <v>0</v>
      </c>
      <c r="O5823" t="str">
        <f t="shared" si="4121"/>
        <v>GTX</v>
      </c>
      <c r="P5823">
        <f t="shared" si="4125"/>
        <v>5482</v>
      </c>
      <c r="Q5823" t="str">
        <f t="shared" si="4126"/>
        <v>Rocco Neubert</v>
      </c>
      <c r="R5823" t="str">
        <f t="shared" si="4127"/>
        <v>East</v>
      </c>
    </row>
    <row r="5824" spans="1:18">
      <c r="A5824" t="s">
        <v>5988</v>
      </c>
      <c r="B5824" t="s">
        <v>27</v>
      </c>
      <c r="C5824" t="s">
        <v>55</v>
      </c>
      <c r="D5824" t="s">
        <v>184</v>
      </c>
      <c r="E5824" t="s">
        <v>52</v>
      </c>
      <c r="F5824" s="1">
        <v>43058</v>
      </c>
      <c r="G5824" s="1">
        <v>43060</v>
      </c>
      <c r="H5824">
        <v>0</v>
      </c>
      <c r="I5824" t="str">
        <f>VLOOKUP(pipeline!D5824,account,2,FALSE)</f>
        <v>retail</v>
      </c>
      <c r="J5824">
        <f t="shared" si="4116"/>
        <v>1995</v>
      </c>
      <c r="K5824">
        <f t="shared" si="4117"/>
        <v>332.43</v>
      </c>
      <c r="L5824">
        <f t="shared" si="4118"/>
        <v>799</v>
      </c>
      <c r="M5824" t="str">
        <f t="shared" si="4119"/>
        <v>United States</v>
      </c>
      <c r="N5824">
        <f t="shared" si="4120"/>
        <v>0</v>
      </c>
      <c r="O5824" t="str">
        <f t="shared" si="4121"/>
        <v>GTX</v>
      </c>
      <c r="P5824">
        <f t="shared" si="4125"/>
        <v>550</v>
      </c>
      <c r="Q5824" t="str">
        <f t="shared" si="4126"/>
        <v>Melvin Marxen</v>
      </c>
      <c r="R5824" t="str">
        <f t="shared" si="4127"/>
        <v>Central</v>
      </c>
    </row>
    <row r="5825" spans="1:18">
      <c r="A5825" t="s">
        <v>5989</v>
      </c>
      <c r="B5825" t="s">
        <v>40</v>
      </c>
      <c r="C5825" t="s">
        <v>57</v>
      </c>
      <c r="D5825" t="s">
        <v>194</v>
      </c>
      <c r="E5825" t="s">
        <v>52</v>
      </c>
      <c r="F5825" s="1">
        <v>43058</v>
      </c>
      <c r="G5825" s="1">
        <v>43073</v>
      </c>
      <c r="H5825">
        <v>0</v>
      </c>
      <c r="I5825" t="str">
        <f>VLOOKUP(pipeline!D5825,account,2,FALSE)</f>
        <v>medical</v>
      </c>
      <c r="J5825">
        <f t="shared" si="4116"/>
        <v>2004</v>
      </c>
      <c r="K5825">
        <f t="shared" si="4117"/>
        <v>1618.89</v>
      </c>
      <c r="L5825">
        <f t="shared" si="4118"/>
        <v>3889</v>
      </c>
      <c r="M5825" t="str">
        <f t="shared" si="4119"/>
        <v>United States</v>
      </c>
      <c r="N5825">
        <f t="shared" si="4120"/>
        <v>0</v>
      </c>
      <c r="O5825" t="str">
        <f t="shared" si="4121"/>
        <v>MG</v>
      </c>
      <c r="P5825">
        <f t="shared" si="4125"/>
        <v>3393</v>
      </c>
      <c r="Q5825" t="str">
        <f t="shared" si="4126"/>
        <v>Summer Sewald</v>
      </c>
      <c r="R5825" t="str">
        <f t="shared" si="4127"/>
        <v>West</v>
      </c>
    </row>
    <row r="5826" spans="1:18">
      <c r="A5826" t="s">
        <v>5990</v>
      </c>
      <c r="B5826" t="s">
        <v>29</v>
      </c>
      <c r="C5826" t="s">
        <v>55</v>
      </c>
      <c r="D5826" t="s">
        <v>290</v>
      </c>
      <c r="E5826" t="s">
        <v>50</v>
      </c>
      <c r="F5826" s="1">
        <v>43058</v>
      </c>
      <c r="G5826" s="1">
        <v>43067</v>
      </c>
      <c r="H5826">
        <v>662</v>
      </c>
      <c r="I5826" t="str">
        <f>VLOOKUP(pipeline!D5826,account,2,FALSE)</f>
        <v>medical</v>
      </c>
      <c r="J5826">
        <f t="shared" si="4116"/>
        <v>2002</v>
      </c>
      <c r="K5826">
        <f t="shared" si="4117"/>
        <v>3178.24</v>
      </c>
      <c r="L5826">
        <f t="shared" si="4118"/>
        <v>4540</v>
      </c>
      <c r="M5826" t="str">
        <f t="shared" si="4119"/>
        <v>United States</v>
      </c>
      <c r="N5826">
        <f t="shared" si="4120"/>
        <v>0</v>
      </c>
      <c r="O5826" t="str">
        <f t="shared" si="4121"/>
        <v>GTX</v>
      </c>
      <c r="P5826">
        <f t="shared" si="4125"/>
        <v>550</v>
      </c>
      <c r="Q5826" t="str">
        <f t="shared" si="4126"/>
        <v>Melvin Marxen</v>
      </c>
      <c r="R5826" t="str">
        <f t="shared" si="4127"/>
        <v>Central</v>
      </c>
    </row>
    <row r="5827" spans="1:18">
      <c r="A5827" t="s">
        <v>5991</v>
      </c>
      <c r="B5827" t="s">
        <v>19</v>
      </c>
      <c r="C5827" t="s">
        <v>56</v>
      </c>
      <c r="D5827" t="s">
        <v>155</v>
      </c>
      <c r="E5827" t="s">
        <v>50</v>
      </c>
      <c r="F5827" s="1">
        <v>43059</v>
      </c>
      <c r="G5827" s="1">
        <v>43068</v>
      </c>
      <c r="H5827">
        <v>52</v>
      </c>
      <c r="I5827" t="str">
        <f>VLOOKUP(pipeline!D5827,account,2,FALSE)</f>
        <v>technolgy</v>
      </c>
      <c r="J5827">
        <f t="shared" si="4116"/>
        <v>1983</v>
      </c>
      <c r="K5827">
        <f t="shared" si="4117"/>
        <v>1008.06</v>
      </c>
      <c r="L5827">
        <f t="shared" si="4118"/>
        <v>1238</v>
      </c>
      <c r="M5827" t="str">
        <f t="shared" si="4119"/>
        <v>United States</v>
      </c>
      <c r="N5827">
        <f t="shared" si="4120"/>
        <v>0</v>
      </c>
      <c r="O5827" t="str">
        <f t="shared" si="4121"/>
        <v>MG</v>
      </c>
      <c r="P5827">
        <f t="shared" ref="P5827:P5835" si="4128">VLOOKUP(C5827,products,3,FALSE)</f>
        <v>55</v>
      </c>
      <c r="Q5827" t="str">
        <f t="shared" ref="Q5827:Q5835" si="4129">VLOOKUP(B5827,sales,2,FALSE)</f>
        <v>Dustin Brinkmann</v>
      </c>
      <c r="R5827" t="str">
        <f t="shared" ref="R5827:R5835" si="4130">VLOOKUP(B5827,sales,3,FALSE)</f>
        <v>Central</v>
      </c>
    </row>
    <row r="5828" spans="1:18">
      <c r="A5828" t="s">
        <v>5992</v>
      </c>
      <c r="B5828" t="s">
        <v>38</v>
      </c>
      <c r="C5828" t="s">
        <v>55</v>
      </c>
      <c r="D5828" t="s">
        <v>167</v>
      </c>
      <c r="E5828" t="s">
        <v>50</v>
      </c>
      <c r="F5828" s="1">
        <v>43059</v>
      </c>
      <c r="G5828" s="1">
        <v>43077</v>
      </c>
      <c r="H5828">
        <v>504</v>
      </c>
      <c r="I5828" t="str">
        <f>VLOOKUP(pipeline!D5828,account,2,FALSE)</f>
        <v>marketing</v>
      </c>
      <c r="J5828">
        <f>VLOOKUP(D5828,account,3,FALSE)</f>
        <v>2000</v>
      </c>
      <c r="K5828">
        <f>VLOOKUP(D5828,account,4,FALSE)</f>
        <v>2952.73</v>
      </c>
      <c r="L5828">
        <f>VLOOKUP(D5828,account,5,FALSE)</f>
        <v>5107</v>
      </c>
      <c r="M5828" t="str">
        <f>VLOOKUP(D5828,account,6,FALSE)</f>
        <v>United States</v>
      </c>
      <c r="N5828">
        <f>VLOOKUP(D5828,accounts,7,FALSE)</f>
        <v>0</v>
      </c>
      <c r="O5828" t="str">
        <f>VLOOKUP(C5828,products,2,FALSE)</f>
        <v>GTX</v>
      </c>
      <c r="P5828">
        <f t="shared" si="4128"/>
        <v>550</v>
      </c>
      <c r="Q5828" t="str">
        <f t="shared" si="4129"/>
        <v>Summer Sewald</v>
      </c>
      <c r="R5828" t="str">
        <f t="shared" si="4130"/>
        <v>West</v>
      </c>
    </row>
    <row r="5829" spans="1:18">
      <c r="A5829" t="s">
        <v>5993</v>
      </c>
      <c r="B5829" t="s">
        <v>39</v>
      </c>
      <c r="C5829" t="s">
        <v>55</v>
      </c>
      <c r="D5829" t="s">
        <v>174</v>
      </c>
      <c r="E5829" t="s">
        <v>50</v>
      </c>
      <c r="F5829" s="1">
        <v>43059</v>
      </c>
      <c r="G5829" s="1">
        <v>43073</v>
      </c>
      <c r="H5829">
        <v>589</v>
      </c>
      <c r="I5829" t="str">
        <f>VLOOKUP(pipeline!D5829,account,2,FALSE)</f>
        <v>software</v>
      </c>
      <c r="J5829">
        <f>VLOOKUP(D5829,account,3,FALSE)</f>
        <v>1982</v>
      </c>
      <c r="K5829">
        <f>VLOOKUP(D5829,account,4,FALSE)</f>
        <v>11698.03</v>
      </c>
      <c r="L5829">
        <f>VLOOKUP(D5829,account,5,FALSE)</f>
        <v>34288</v>
      </c>
      <c r="M5829" t="str">
        <f>VLOOKUP(D5829,account,6,FALSE)</f>
        <v>United States</v>
      </c>
      <c r="N5829">
        <f>VLOOKUP(D5829,accounts,7,FALSE)</f>
        <v>0</v>
      </c>
      <c r="O5829" t="str">
        <f>VLOOKUP(C5829,products,2,FALSE)</f>
        <v>GTX</v>
      </c>
      <c r="P5829">
        <f t="shared" si="4128"/>
        <v>550</v>
      </c>
      <c r="Q5829" t="str">
        <f t="shared" si="4129"/>
        <v>Summer Sewald</v>
      </c>
      <c r="R5829" t="str">
        <f t="shared" si="4130"/>
        <v>West</v>
      </c>
    </row>
    <row r="5830" spans="1:18">
      <c r="A5830" t="s">
        <v>5994</v>
      </c>
      <c r="B5830" t="s">
        <v>22</v>
      </c>
      <c r="C5830" t="s">
        <v>59</v>
      </c>
      <c r="D5830" t="s">
        <v>143</v>
      </c>
      <c r="E5830" t="s">
        <v>50</v>
      </c>
      <c r="F5830" s="1">
        <v>43059</v>
      </c>
      <c r="G5830" s="1">
        <v>43078</v>
      </c>
      <c r="H5830">
        <v>5756</v>
      </c>
      <c r="I5830" t="str">
        <f>VLOOKUP(pipeline!D5830,account,2,FALSE)</f>
        <v>finance</v>
      </c>
      <c r="J5830">
        <f>VLOOKUP(D5830,account,3,FALSE)</f>
        <v>1987</v>
      </c>
      <c r="K5830">
        <f>VLOOKUP(D5830,account,4,FALSE)</f>
        <v>1698.2</v>
      </c>
      <c r="L5830">
        <f>VLOOKUP(D5830,account,5,FALSE)</f>
        <v>3798</v>
      </c>
      <c r="M5830" t="str">
        <f>VLOOKUP(D5830,account,6,FALSE)</f>
        <v>United States</v>
      </c>
      <c r="N5830">
        <f>VLOOKUP(D5830,accounts,7,FALSE)</f>
        <v>0</v>
      </c>
      <c r="O5830" t="str">
        <f>VLOOKUP(C5830,products,2,FALSE)</f>
        <v>GTX</v>
      </c>
      <c r="P5830">
        <f t="shared" si="4128"/>
        <v>5482</v>
      </c>
      <c r="Q5830" t="str">
        <f t="shared" si="4129"/>
        <v>Dustin Brinkmann</v>
      </c>
      <c r="R5830" t="str">
        <f t="shared" si="4130"/>
        <v>Central</v>
      </c>
    </row>
    <row r="5831" spans="1:18">
      <c r="A5831" t="s">
        <v>5995</v>
      </c>
      <c r="B5831" t="s">
        <v>22</v>
      </c>
      <c r="C5831" t="s">
        <v>57</v>
      </c>
      <c r="D5831" t="s">
        <v>442</v>
      </c>
      <c r="E5831" t="s">
        <v>50</v>
      </c>
      <c r="F5831" s="1">
        <v>43059</v>
      </c>
      <c r="G5831" s="1">
        <v>43062</v>
      </c>
      <c r="H5831">
        <v>3161</v>
      </c>
      <c r="I5831" t="str">
        <f>VLOOKUP(pipeline!D5831,account,2,FALSE)</f>
        <v>retail</v>
      </c>
      <c r="J5831">
        <f>VLOOKUP(D5831,account,3,FALSE)</f>
        <v>1988</v>
      </c>
      <c r="K5831">
        <f>VLOOKUP(D5831,account,4,FALSE)</f>
        <v>1376.8</v>
      </c>
      <c r="L5831">
        <f>VLOOKUP(D5831,account,5,FALSE)</f>
        <v>1165</v>
      </c>
      <c r="M5831" t="str">
        <f>VLOOKUP(D5831,account,6,FALSE)</f>
        <v>Belgium</v>
      </c>
      <c r="N5831">
        <f>VLOOKUP(D5831,accounts,7,FALSE)</f>
        <v>0</v>
      </c>
      <c r="O5831" t="str">
        <f>VLOOKUP(C5831,products,2,FALSE)</f>
        <v>MG</v>
      </c>
      <c r="P5831">
        <f t="shared" si="4128"/>
        <v>3393</v>
      </c>
      <c r="Q5831" t="str">
        <f t="shared" si="4129"/>
        <v>Dustin Brinkmann</v>
      </c>
      <c r="R5831" t="str">
        <f t="shared" si="4130"/>
        <v>Central</v>
      </c>
    </row>
    <row r="5832" spans="1:18">
      <c r="A5832" t="s">
        <v>5996</v>
      </c>
      <c r="B5832" t="s">
        <v>11</v>
      </c>
      <c r="C5832" t="s">
        <v>59</v>
      </c>
      <c r="D5832" t="s">
        <v>200</v>
      </c>
      <c r="E5832" t="s">
        <v>50</v>
      </c>
      <c r="F5832" s="1">
        <v>43059</v>
      </c>
      <c r="G5832" s="1">
        <v>43077</v>
      </c>
      <c r="H5832">
        <v>5209</v>
      </c>
      <c r="I5832" t="str">
        <f>VLOOKUP(pipeline!D5832,account,2,FALSE)</f>
        <v>finance</v>
      </c>
      <c r="J5832">
        <f t="shared" ref="J5832:J5851" si="4131">VLOOKUP(D5832,account,3,FALSE)</f>
        <v>1998</v>
      </c>
      <c r="K5832">
        <f t="shared" ref="K5832:K5851" si="4132">VLOOKUP(D5832,account,4,FALSE)</f>
        <v>2022.14</v>
      </c>
      <c r="L5832">
        <f t="shared" ref="L5832:L5851" si="4133">VLOOKUP(D5832,account,5,FALSE)</f>
        <v>5113</v>
      </c>
      <c r="M5832" t="str">
        <f t="shared" ref="M5832:M5851" si="4134">VLOOKUP(D5832,account,6,FALSE)</f>
        <v>United States</v>
      </c>
      <c r="N5832">
        <f t="shared" ref="N5832:N5851" si="4135">VLOOKUP(D5832,accounts,7,FALSE)</f>
        <v>0</v>
      </c>
      <c r="O5832" t="str">
        <f t="shared" ref="O5832:O5851" si="4136">VLOOKUP(C5832,products,2,FALSE)</f>
        <v>GTX</v>
      </c>
      <c r="P5832">
        <f t="shared" si="4128"/>
        <v>5482</v>
      </c>
      <c r="Q5832" t="str">
        <f t="shared" si="4129"/>
        <v>Cara Losch</v>
      </c>
      <c r="R5832" t="str">
        <f t="shared" si="4130"/>
        <v>East</v>
      </c>
    </row>
    <row r="5833" spans="1:18">
      <c r="A5833" t="s">
        <v>5997</v>
      </c>
      <c r="B5833" t="s">
        <v>32</v>
      </c>
      <c r="C5833" t="s">
        <v>57</v>
      </c>
      <c r="D5833" t="s">
        <v>174</v>
      </c>
      <c r="E5833" t="s">
        <v>52</v>
      </c>
      <c r="F5833" s="1">
        <v>43060</v>
      </c>
      <c r="G5833" s="1">
        <v>43064</v>
      </c>
      <c r="H5833">
        <v>0</v>
      </c>
      <c r="I5833" t="str">
        <f>VLOOKUP(pipeline!D5833,account,2,FALSE)</f>
        <v>software</v>
      </c>
      <c r="J5833">
        <f t="shared" si="4131"/>
        <v>1982</v>
      </c>
      <c r="K5833">
        <f t="shared" si="4132"/>
        <v>11698.03</v>
      </c>
      <c r="L5833">
        <f t="shared" si="4133"/>
        <v>34288</v>
      </c>
      <c r="M5833" t="str">
        <f t="shared" si="4134"/>
        <v>United States</v>
      </c>
      <c r="N5833">
        <f t="shared" si="4135"/>
        <v>0</v>
      </c>
      <c r="O5833" t="str">
        <f t="shared" si="4136"/>
        <v>MG</v>
      </c>
      <c r="P5833">
        <f t="shared" si="4128"/>
        <v>3393</v>
      </c>
      <c r="Q5833" t="str">
        <f t="shared" si="4129"/>
        <v>Rocco Neubert</v>
      </c>
      <c r="R5833" t="str">
        <f t="shared" si="4130"/>
        <v>East</v>
      </c>
    </row>
    <row r="5834" spans="1:18">
      <c r="A5834" t="s">
        <v>5998</v>
      </c>
      <c r="B5834" t="s">
        <v>20</v>
      </c>
      <c r="C5834" t="s">
        <v>56</v>
      </c>
      <c r="D5834" t="s">
        <v>129</v>
      </c>
      <c r="E5834" t="s">
        <v>50</v>
      </c>
      <c r="F5834" s="1">
        <v>43060</v>
      </c>
      <c r="G5834" s="1">
        <v>43077</v>
      </c>
      <c r="H5834">
        <v>58</v>
      </c>
      <c r="I5834" t="str">
        <f>VLOOKUP(pipeline!D5834,account,2,FALSE)</f>
        <v>marketing</v>
      </c>
      <c r="J5834">
        <f t="shared" si="4131"/>
        <v>1995</v>
      </c>
      <c r="K5834">
        <f t="shared" si="4132"/>
        <v>2173.98</v>
      </c>
      <c r="L5834">
        <f t="shared" si="4133"/>
        <v>2928</v>
      </c>
      <c r="M5834" t="str">
        <f t="shared" si="4134"/>
        <v>United States</v>
      </c>
      <c r="N5834" t="str">
        <f t="shared" si="4135"/>
        <v>Inity</v>
      </c>
      <c r="O5834" t="str">
        <f t="shared" si="4136"/>
        <v>MG</v>
      </c>
      <c r="P5834">
        <f t="shared" si="4128"/>
        <v>55</v>
      </c>
      <c r="Q5834" t="str">
        <f t="shared" si="4129"/>
        <v>Dustin Brinkmann</v>
      </c>
      <c r="R5834" t="str">
        <f t="shared" si="4130"/>
        <v>Central</v>
      </c>
    </row>
    <row r="5835" spans="1:18">
      <c r="A5835" t="s">
        <v>5999</v>
      </c>
      <c r="B5835" t="s">
        <v>7</v>
      </c>
      <c r="C5835" t="s">
        <v>56</v>
      </c>
      <c r="D5835" t="s">
        <v>817</v>
      </c>
      <c r="E5835" t="s">
        <v>50</v>
      </c>
      <c r="F5835" s="1">
        <v>43060</v>
      </c>
      <c r="G5835" s="1">
        <v>43090</v>
      </c>
      <c r="H5835">
        <v>57</v>
      </c>
      <c r="I5835" t="str">
        <f>VLOOKUP(pipeline!D5835,account,2,FALSE)</f>
        <v>entertainment</v>
      </c>
      <c r="J5835">
        <f t="shared" si="4131"/>
        <v>1989</v>
      </c>
      <c r="K5835">
        <f t="shared" si="4132"/>
        <v>665.06</v>
      </c>
      <c r="L5835">
        <f t="shared" si="4133"/>
        <v>1095</v>
      </c>
      <c r="M5835" t="str">
        <f t="shared" si="4134"/>
        <v>United States</v>
      </c>
      <c r="N5835">
        <f t="shared" si="4135"/>
        <v>0</v>
      </c>
      <c r="O5835" t="str">
        <f t="shared" si="4136"/>
        <v>MG</v>
      </c>
      <c r="P5835">
        <f t="shared" si="4128"/>
        <v>55</v>
      </c>
      <c r="Q5835" t="str">
        <f t="shared" si="4129"/>
        <v>Cara Losch</v>
      </c>
      <c r="R5835" t="str">
        <f t="shared" si="4130"/>
        <v>East</v>
      </c>
    </row>
    <row r="5836" spans="1:18">
      <c r="A5836" t="s">
        <v>6000</v>
      </c>
      <c r="B5836" t="s">
        <v>26</v>
      </c>
      <c r="C5836" t="s">
        <v>59</v>
      </c>
      <c r="D5836" t="s">
        <v>216</v>
      </c>
      <c r="E5836" t="s">
        <v>52</v>
      </c>
      <c r="F5836" s="1">
        <v>43060</v>
      </c>
      <c r="G5836" s="1">
        <v>43063</v>
      </c>
      <c r="H5836">
        <v>0</v>
      </c>
      <c r="I5836" t="str">
        <f>VLOOKUP(pipeline!D5836,account,2,FALSE)</f>
        <v>entertainment</v>
      </c>
      <c r="J5836">
        <f t="shared" si="4131"/>
        <v>1998</v>
      </c>
      <c r="K5836">
        <f t="shared" si="4132"/>
        <v>217.87</v>
      </c>
      <c r="L5836">
        <f t="shared" si="4133"/>
        <v>551</v>
      </c>
      <c r="M5836" t="str">
        <f t="shared" si="4134"/>
        <v>United States</v>
      </c>
      <c r="N5836">
        <f t="shared" si="4135"/>
        <v>0</v>
      </c>
      <c r="O5836" t="str">
        <f t="shared" si="4136"/>
        <v>GTX</v>
      </c>
      <c r="P5836">
        <f t="shared" ref="P5836:P5841" si="4137">VLOOKUP(C5836,products,3,FALSE)</f>
        <v>5482</v>
      </c>
      <c r="Q5836" t="str">
        <f t="shared" ref="Q5836:Q5841" si="4138">VLOOKUP(B5836,sales,2,FALSE)</f>
        <v>Melvin Marxen</v>
      </c>
      <c r="R5836" t="str">
        <f t="shared" ref="R5836:R5841" si="4139">VLOOKUP(B5836,sales,3,FALSE)</f>
        <v>Central</v>
      </c>
    </row>
    <row r="5837" spans="1:18">
      <c r="A5837" t="s">
        <v>6001</v>
      </c>
      <c r="B5837" t="s">
        <v>37</v>
      </c>
      <c r="C5837" t="s">
        <v>59</v>
      </c>
      <c r="D5837" t="s">
        <v>194</v>
      </c>
      <c r="E5837" t="s">
        <v>50</v>
      </c>
      <c r="F5837" s="1">
        <v>43060</v>
      </c>
      <c r="G5837" s="1">
        <v>43064</v>
      </c>
      <c r="H5837">
        <v>6932</v>
      </c>
      <c r="I5837" t="str">
        <f>VLOOKUP(pipeline!D5837,account,2,FALSE)</f>
        <v>medical</v>
      </c>
      <c r="J5837">
        <f t="shared" si="4131"/>
        <v>2004</v>
      </c>
      <c r="K5837">
        <f t="shared" si="4132"/>
        <v>1618.89</v>
      </c>
      <c r="L5837">
        <f t="shared" si="4133"/>
        <v>3889</v>
      </c>
      <c r="M5837" t="str">
        <f t="shared" si="4134"/>
        <v>United States</v>
      </c>
      <c r="N5837">
        <f t="shared" si="4135"/>
        <v>0</v>
      </c>
      <c r="O5837" t="str">
        <f t="shared" si="4136"/>
        <v>GTX</v>
      </c>
      <c r="P5837">
        <f t="shared" si="4137"/>
        <v>5482</v>
      </c>
      <c r="Q5837" t="str">
        <f t="shared" si="4138"/>
        <v>Summer Sewald</v>
      </c>
      <c r="R5837" t="str">
        <f t="shared" si="4139"/>
        <v>West</v>
      </c>
    </row>
    <row r="5838" spans="1:18">
      <c r="A5838" t="s">
        <v>6002</v>
      </c>
      <c r="B5838" t="s">
        <v>39</v>
      </c>
      <c r="C5838" t="s">
        <v>55</v>
      </c>
      <c r="D5838" t="s">
        <v>621</v>
      </c>
      <c r="E5838" t="s">
        <v>50</v>
      </c>
      <c r="F5838" s="1">
        <v>43060</v>
      </c>
      <c r="G5838" s="1">
        <v>43091</v>
      </c>
      <c r="H5838">
        <v>597</v>
      </c>
      <c r="I5838" t="str">
        <f>VLOOKUP(pipeline!D5838,account,2,FALSE)</f>
        <v>services</v>
      </c>
      <c r="J5838">
        <f t="shared" si="4131"/>
        <v>1991</v>
      </c>
      <c r="K5838">
        <f t="shared" si="4132"/>
        <v>1012.72</v>
      </c>
      <c r="L5838">
        <f t="shared" si="4133"/>
        <v>3492</v>
      </c>
      <c r="M5838" t="str">
        <f t="shared" si="4134"/>
        <v>Germany</v>
      </c>
      <c r="N5838">
        <f t="shared" si="4135"/>
        <v>0</v>
      </c>
      <c r="O5838" t="str">
        <f t="shared" si="4136"/>
        <v>GTX</v>
      </c>
      <c r="P5838">
        <f t="shared" si="4137"/>
        <v>550</v>
      </c>
      <c r="Q5838" t="str">
        <f t="shared" si="4138"/>
        <v>Summer Sewald</v>
      </c>
      <c r="R5838" t="str">
        <f t="shared" si="4139"/>
        <v>West</v>
      </c>
    </row>
    <row r="5839" spans="1:18">
      <c r="A5839" t="s">
        <v>6003</v>
      </c>
      <c r="B5839" t="s">
        <v>15</v>
      </c>
      <c r="C5839" t="s">
        <v>57</v>
      </c>
      <c r="D5839" t="s">
        <v>134</v>
      </c>
      <c r="E5839" t="s">
        <v>52</v>
      </c>
      <c r="F5839" s="1">
        <v>43060</v>
      </c>
      <c r="G5839" s="1">
        <v>43066</v>
      </c>
      <c r="H5839">
        <v>0</v>
      </c>
      <c r="I5839" t="str">
        <f>VLOOKUP(pipeline!D5839,account,2,FALSE)</f>
        <v>services</v>
      </c>
      <c r="J5839">
        <f t="shared" si="4131"/>
        <v>2003</v>
      </c>
      <c r="K5839">
        <f t="shared" si="4132"/>
        <v>692.19</v>
      </c>
      <c r="L5839">
        <f t="shared" si="4133"/>
        <v>1922</v>
      </c>
      <c r="M5839" t="str">
        <f t="shared" si="4134"/>
        <v>United States</v>
      </c>
      <c r="N5839">
        <f t="shared" si="4135"/>
        <v>0</v>
      </c>
      <c r="O5839" t="str">
        <f t="shared" si="4136"/>
        <v>MG</v>
      </c>
      <c r="P5839">
        <f t="shared" si="4137"/>
        <v>3393</v>
      </c>
      <c r="Q5839" t="str">
        <f t="shared" si="4138"/>
        <v>Celia Rouche</v>
      </c>
      <c r="R5839" t="str">
        <f t="shared" si="4139"/>
        <v>West</v>
      </c>
    </row>
    <row r="5840" spans="1:18">
      <c r="A5840" t="s">
        <v>6004</v>
      </c>
      <c r="B5840" t="s">
        <v>40</v>
      </c>
      <c r="C5840" t="s">
        <v>55</v>
      </c>
      <c r="D5840" t="s">
        <v>93</v>
      </c>
      <c r="E5840" t="s">
        <v>50</v>
      </c>
      <c r="F5840" s="1">
        <v>43060</v>
      </c>
      <c r="G5840" s="1">
        <v>43098</v>
      </c>
      <c r="H5840">
        <v>619</v>
      </c>
      <c r="I5840" t="str">
        <f>VLOOKUP(pipeline!D5840,account,2,FALSE)</f>
        <v>entertainment</v>
      </c>
      <c r="J5840">
        <f t="shared" si="4131"/>
        <v>1993</v>
      </c>
      <c r="K5840">
        <f t="shared" si="4132"/>
        <v>4269.9</v>
      </c>
      <c r="L5840">
        <f t="shared" si="4133"/>
        <v>6472</v>
      </c>
      <c r="M5840" t="str">
        <f t="shared" si="4134"/>
        <v>United States</v>
      </c>
      <c r="N5840" t="str">
        <f t="shared" si="4135"/>
        <v>Massive Dynamic</v>
      </c>
      <c r="O5840" t="str">
        <f t="shared" si="4136"/>
        <v>GTX</v>
      </c>
      <c r="P5840">
        <f t="shared" si="4137"/>
        <v>550</v>
      </c>
      <c r="Q5840" t="str">
        <f t="shared" si="4138"/>
        <v>Summer Sewald</v>
      </c>
      <c r="R5840" t="str">
        <f t="shared" si="4139"/>
        <v>West</v>
      </c>
    </row>
    <row r="5841" spans="1:18">
      <c r="A5841" t="s">
        <v>6005</v>
      </c>
      <c r="B5841" t="s">
        <v>17</v>
      </c>
      <c r="C5841" t="s">
        <v>57</v>
      </c>
      <c r="D5841" t="s">
        <v>205</v>
      </c>
      <c r="E5841" t="s">
        <v>50</v>
      </c>
      <c r="F5841" s="1">
        <v>43060</v>
      </c>
      <c r="G5841" s="1">
        <v>43070</v>
      </c>
      <c r="H5841">
        <v>2590</v>
      </c>
      <c r="I5841" t="str">
        <f>VLOOKUP(pipeline!D5841,account,2,FALSE)</f>
        <v>telecommunications</v>
      </c>
      <c r="J5841">
        <f t="shared" si="4131"/>
        <v>1995</v>
      </c>
      <c r="K5841">
        <f t="shared" si="4132"/>
        <v>1825.82</v>
      </c>
      <c r="L5841">
        <f t="shared" si="4133"/>
        <v>5595</v>
      </c>
      <c r="M5841" t="str">
        <f t="shared" si="4134"/>
        <v>United States</v>
      </c>
      <c r="N5841" t="str">
        <f t="shared" si="4135"/>
        <v>Sonron</v>
      </c>
      <c r="O5841" t="str">
        <f t="shared" si="4136"/>
        <v>MG</v>
      </c>
      <c r="P5841">
        <f t="shared" si="4137"/>
        <v>3393</v>
      </c>
      <c r="Q5841" t="str">
        <f t="shared" si="4138"/>
        <v>Celia Rouche</v>
      </c>
      <c r="R5841" t="str">
        <f t="shared" si="4139"/>
        <v>West</v>
      </c>
    </row>
    <row r="5842" spans="1:18">
      <c r="A5842" t="s">
        <v>6006</v>
      </c>
      <c r="B5842" t="s">
        <v>32</v>
      </c>
      <c r="C5842" t="s">
        <v>55</v>
      </c>
      <c r="D5842" t="s">
        <v>277</v>
      </c>
      <c r="E5842" t="s">
        <v>50</v>
      </c>
      <c r="F5842" s="1">
        <v>43061</v>
      </c>
      <c r="G5842" s="1">
        <v>43076</v>
      </c>
      <c r="H5842">
        <v>609</v>
      </c>
      <c r="I5842" t="str">
        <f>VLOOKUP(pipeline!D5842,account,2,FALSE)</f>
        <v>retail</v>
      </c>
      <c r="J5842">
        <f t="shared" si="4131"/>
        <v>2005</v>
      </c>
      <c r="K5842">
        <f t="shared" si="4132"/>
        <v>2261.05</v>
      </c>
      <c r="L5842">
        <f t="shared" si="4133"/>
        <v>3851</v>
      </c>
      <c r="M5842" t="str">
        <f t="shared" si="4134"/>
        <v>United States</v>
      </c>
      <c r="N5842">
        <f t="shared" si="4135"/>
        <v>0</v>
      </c>
      <c r="O5842" t="str">
        <f t="shared" si="4136"/>
        <v>GTX</v>
      </c>
      <c r="P5842">
        <f>VLOOKUP(C5842,products,3,FALSE)</f>
        <v>550</v>
      </c>
      <c r="Q5842" t="str">
        <f>VLOOKUP(B5842,sales,2,FALSE)</f>
        <v>Rocco Neubert</v>
      </c>
      <c r="R5842" t="str">
        <f>VLOOKUP(B5842,sales,3,FALSE)</f>
        <v>East</v>
      </c>
    </row>
    <row r="5843" spans="1:18">
      <c r="A5843" t="s">
        <v>6007</v>
      </c>
      <c r="B5843" t="s">
        <v>40</v>
      </c>
      <c r="C5843" t="s">
        <v>58</v>
      </c>
      <c r="D5843" t="s">
        <v>110</v>
      </c>
      <c r="E5843" t="s">
        <v>52</v>
      </c>
      <c r="F5843" s="1">
        <v>43061</v>
      </c>
      <c r="G5843" s="1">
        <v>43066</v>
      </c>
      <c r="H5843">
        <v>0</v>
      </c>
      <c r="I5843" t="str">
        <f>VLOOKUP(pipeline!D5843,account,2,FALSE)</f>
        <v>telecommunications</v>
      </c>
      <c r="J5843">
        <f t="shared" si="4131"/>
        <v>1994</v>
      </c>
      <c r="K5843">
        <f t="shared" si="4132"/>
        <v>1188.42</v>
      </c>
      <c r="L5843">
        <f t="shared" si="4133"/>
        <v>3015</v>
      </c>
      <c r="M5843" t="str">
        <f t="shared" si="4134"/>
        <v>United States</v>
      </c>
      <c r="N5843">
        <f t="shared" si="4135"/>
        <v>0</v>
      </c>
      <c r="O5843" t="str">
        <f t="shared" si="4136"/>
        <v>GTX</v>
      </c>
      <c r="P5843">
        <f>VLOOKUP(C5843,products,3,FALSE)</f>
        <v>1096</v>
      </c>
      <c r="Q5843" t="str">
        <f>VLOOKUP(B5843,sales,2,FALSE)</f>
        <v>Summer Sewald</v>
      </c>
      <c r="R5843" t="str">
        <f>VLOOKUP(B5843,sales,3,FALSE)</f>
        <v>West</v>
      </c>
    </row>
    <row r="5844" spans="1:18">
      <c r="A5844" t="s">
        <v>6008</v>
      </c>
      <c r="B5844" t="s">
        <v>10</v>
      </c>
      <c r="C5844" t="s">
        <v>56</v>
      </c>
      <c r="D5844" t="s">
        <v>174</v>
      </c>
      <c r="E5844" t="s">
        <v>50</v>
      </c>
      <c r="F5844" s="1">
        <v>43061</v>
      </c>
      <c r="G5844" s="1">
        <v>43074</v>
      </c>
      <c r="H5844">
        <v>47</v>
      </c>
      <c r="I5844" t="str">
        <f>VLOOKUP(pipeline!D5844,account,2,FALSE)</f>
        <v>software</v>
      </c>
      <c r="J5844">
        <f t="shared" si="4131"/>
        <v>1982</v>
      </c>
      <c r="K5844">
        <f t="shared" si="4132"/>
        <v>11698.03</v>
      </c>
      <c r="L5844">
        <f t="shared" si="4133"/>
        <v>34288</v>
      </c>
      <c r="M5844" t="str">
        <f t="shared" si="4134"/>
        <v>United States</v>
      </c>
      <c r="N5844">
        <f t="shared" si="4135"/>
        <v>0</v>
      </c>
      <c r="O5844" t="str">
        <f t="shared" si="4136"/>
        <v>MG</v>
      </c>
      <c r="P5844">
        <f t="shared" ref="P5844:P5851" si="4140">VLOOKUP(C5844,products,3,FALSE)</f>
        <v>55</v>
      </c>
      <c r="Q5844" t="str">
        <f t="shared" ref="Q5844:Q5851" si="4141">VLOOKUP(B5844,sales,2,FALSE)</f>
        <v>Cara Losch</v>
      </c>
      <c r="R5844" t="str">
        <f t="shared" ref="R5844:R5851" si="4142">VLOOKUP(B5844,sales,3,FALSE)</f>
        <v>East</v>
      </c>
    </row>
    <row r="5845" spans="1:18">
      <c r="A5845" t="s">
        <v>6009</v>
      </c>
      <c r="B5845" t="s">
        <v>41</v>
      </c>
      <c r="C5845" t="s">
        <v>55</v>
      </c>
      <c r="D5845" t="s">
        <v>167</v>
      </c>
      <c r="E5845" t="s">
        <v>53</v>
      </c>
      <c r="F5845" s="1">
        <v>43061</v>
      </c>
      <c r="I5845" t="str">
        <f>VLOOKUP(pipeline!D5845,account,2,FALSE)</f>
        <v>marketing</v>
      </c>
      <c r="J5845">
        <f t="shared" si="4131"/>
        <v>2000</v>
      </c>
      <c r="K5845">
        <f t="shared" si="4132"/>
        <v>2952.73</v>
      </c>
      <c r="L5845">
        <f t="shared" si="4133"/>
        <v>5107</v>
      </c>
      <c r="M5845" t="str">
        <f t="shared" si="4134"/>
        <v>United States</v>
      </c>
      <c r="N5845">
        <f t="shared" si="4135"/>
        <v>0</v>
      </c>
      <c r="O5845" t="str">
        <f t="shared" si="4136"/>
        <v>GTX</v>
      </c>
      <c r="P5845">
        <f t="shared" si="4140"/>
        <v>550</v>
      </c>
      <c r="Q5845" t="str">
        <f t="shared" si="4141"/>
        <v>Summer Sewald</v>
      </c>
      <c r="R5845" t="str">
        <f t="shared" si="4142"/>
        <v>West</v>
      </c>
    </row>
    <row r="5846" spans="1:18">
      <c r="A5846" t="s">
        <v>6010</v>
      </c>
      <c r="B5846" t="s">
        <v>7</v>
      </c>
      <c r="C5846" t="s">
        <v>55</v>
      </c>
      <c r="D5846" t="s">
        <v>218</v>
      </c>
      <c r="E5846" t="s">
        <v>52</v>
      </c>
      <c r="F5846" s="1">
        <v>43062</v>
      </c>
      <c r="G5846" s="1">
        <v>43071</v>
      </c>
      <c r="H5846">
        <v>0</v>
      </c>
      <c r="I5846" t="str">
        <f>VLOOKUP(pipeline!D5846,account,2,FALSE)</f>
        <v>technolgy</v>
      </c>
      <c r="J5846">
        <f t="shared" si="4131"/>
        <v>1992</v>
      </c>
      <c r="K5846">
        <f t="shared" si="4132"/>
        <v>1712.68</v>
      </c>
      <c r="L5846">
        <f t="shared" si="4133"/>
        <v>3194</v>
      </c>
      <c r="M5846" t="str">
        <f t="shared" si="4134"/>
        <v>United States</v>
      </c>
      <c r="N5846" t="str">
        <f t="shared" si="4135"/>
        <v>Acme Corporation</v>
      </c>
      <c r="O5846" t="str">
        <f t="shared" si="4136"/>
        <v>GTX</v>
      </c>
      <c r="P5846">
        <f t="shared" si="4140"/>
        <v>550</v>
      </c>
      <c r="Q5846" t="str">
        <f t="shared" si="4141"/>
        <v>Cara Losch</v>
      </c>
      <c r="R5846" t="str">
        <f t="shared" si="4142"/>
        <v>East</v>
      </c>
    </row>
    <row r="5847" spans="1:18">
      <c r="A5847" t="s">
        <v>6011</v>
      </c>
      <c r="B5847" t="s">
        <v>39</v>
      </c>
      <c r="C5847" t="s">
        <v>58</v>
      </c>
      <c r="D5847" t="s">
        <v>117</v>
      </c>
      <c r="E5847" t="s">
        <v>53</v>
      </c>
      <c r="F5847" s="1">
        <v>43062</v>
      </c>
      <c r="I5847" t="str">
        <f>VLOOKUP(pipeline!D5847,account,2,FALSE)</f>
        <v>services</v>
      </c>
      <c r="J5847">
        <f t="shared" si="4131"/>
        <v>1997</v>
      </c>
      <c r="K5847">
        <f t="shared" si="4132"/>
        <v>2041.73</v>
      </c>
      <c r="L5847">
        <f t="shared" si="4133"/>
        <v>5276</v>
      </c>
      <c r="M5847" t="str">
        <f t="shared" si="4134"/>
        <v>United States</v>
      </c>
      <c r="N5847">
        <f t="shared" si="4135"/>
        <v>0</v>
      </c>
      <c r="O5847" t="str">
        <f t="shared" si="4136"/>
        <v>GTX</v>
      </c>
      <c r="P5847">
        <f t="shared" si="4140"/>
        <v>1096</v>
      </c>
      <c r="Q5847" t="str">
        <f t="shared" si="4141"/>
        <v>Summer Sewald</v>
      </c>
      <c r="R5847" t="str">
        <f t="shared" si="4142"/>
        <v>West</v>
      </c>
    </row>
    <row r="5848" spans="1:18">
      <c r="A5848" t="s">
        <v>6012</v>
      </c>
      <c r="B5848" t="s">
        <v>39</v>
      </c>
      <c r="C5848" t="s">
        <v>55</v>
      </c>
      <c r="D5848" t="s">
        <v>101</v>
      </c>
      <c r="E5848" t="s">
        <v>50</v>
      </c>
      <c r="F5848" s="1">
        <v>43062</v>
      </c>
      <c r="G5848" s="1">
        <v>43077</v>
      </c>
      <c r="H5848">
        <v>484</v>
      </c>
      <c r="I5848" t="str">
        <f>VLOOKUP(pipeline!D5848,account,2,FALSE)</f>
        <v>telecommunications</v>
      </c>
      <c r="J5848">
        <f t="shared" si="4131"/>
        <v>1999</v>
      </c>
      <c r="K5848">
        <f t="shared" si="4132"/>
        <v>1699.85</v>
      </c>
      <c r="L5848">
        <f t="shared" si="4133"/>
        <v>5108</v>
      </c>
      <c r="M5848" t="str">
        <f t="shared" si="4134"/>
        <v>United States</v>
      </c>
      <c r="N5848">
        <f t="shared" si="4135"/>
        <v>0</v>
      </c>
      <c r="O5848" t="str">
        <f t="shared" si="4136"/>
        <v>GTX</v>
      </c>
      <c r="P5848">
        <f t="shared" si="4140"/>
        <v>550</v>
      </c>
      <c r="Q5848" t="str">
        <f t="shared" si="4141"/>
        <v>Summer Sewald</v>
      </c>
      <c r="R5848" t="str">
        <f t="shared" si="4142"/>
        <v>West</v>
      </c>
    </row>
    <row r="5849" spans="1:18">
      <c r="A5849" t="s">
        <v>6013</v>
      </c>
      <c r="B5849" t="s">
        <v>28</v>
      </c>
      <c r="C5849" t="s">
        <v>57</v>
      </c>
      <c r="D5849" t="s">
        <v>89</v>
      </c>
      <c r="E5849" t="s">
        <v>52</v>
      </c>
      <c r="F5849" s="1">
        <v>43062</v>
      </c>
      <c r="G5849" s="1">
        <v>43064</v>
      </c>
      <c r="H5849">
        <v>0</v>
      </c>
      <c r="I5849" t="str">
        <f>VLOOKUP(pipeline!D5849,account,2,FALSE)</f>
        <v>medical</v>
      </c>
      <c r="J5849">
        <f t="shared" si="4131"/>
        <v>1992</v>
      </c>
      <c r="K5849">
        <f t="shared" si="4132"/>
        <v>3922.42</v>
      </c>
      <c r="L5849">
        <f t="shared" si="4133"/>
        <v>6837</v>
      </c>
      <c r="M5849" t="str">
        <f t="shared" si="4134"/>
        <v>United States</v>
      </c>
      <c r="N5849">
        <f t="shared" si="4135"/>
        <v>0</v>
      </c>
      <c r="O5849" t="str">
        <f t="shared" si="4136"/>
        <v>MG</v>
      </c>
      <c r="P5849">
        <f t="shared" si="4140"/>
        <v>3393</v>
      </c>
      <c r="Q5849" t="str">
        <f t="shared" si="4141"/>
        <v>Melvin Marxen</v>
      </c>
      <c r="R5849" t="str">
        <f t="shared" si="4142"/>
        <v>Central</v>
      </c>
    </row>
    <row r="5850" spans="1:18">
      <c r="A5850" t="s">
        <v>6014</v>
      </c>
      <c r="B5850" t="s">
        <v>29</v>
      </c>
      <c r="C5850" t="s">
        <v>56</v>
      </c>
      <c r="D5850" t="s">
        <v>184</v>
      </c>
      <c r="E5850" t="s">
        <v>52</v>
      </c>
      <c r="F5850" s="1">
        <v>43062</v>
      </c>
      <c r="G5850" s="1">
        <v>43067</v>
      </c>
      <c r="H5850">
        <v>0</v>
      </c>
      <c r="I5850" t="str">
        <f>VLOOKUP(pipeline!D5850,account,2,FALSE)</f>
        <v>retail</v>
      </c>
      <c r="J5850">
        <f t="shared" si="4131"/>
        <v>1995</v>
      </c>
      <c r="K5850">
        <f t="shared" si="4132"/>
        <v>332.43</v>
      </c>
      <c r="L5850">
        <f t="shared" si="4133"/>
        <v>799</v>
      </c>
      <c r="M5850" t="str">
        <f t="shared" si="4134"/>
        <v>United States</v>
      </c>
      <c r="N5850">
        <f t="shared" si="4135"/>
        <v>0</v>
      </c>
      <c r="O5850" t="str">
        <f t="shared" si="4136"/>
        <v>MG</v>
      </c>
      <c r="P5850">
        <f t="shared" si="4140"/>
        <v>55</v>
      </c>
      <c r="Q5850" t="str">
        <f t="shared" si="4141"/>
        <v>Melvin Marxen</v>
      </c>
      <c r="R5850" t="str">
        <f t="shared" si="4142"/>
        <v>Central</v>
      </c>
    </row>
    <row r="5851" spans="1:18">
      <c r="A5851" t="s">
        <v>6015</v>
      </c>
      <c r="B5851" t="s">
        <v>16</v>
      </c>
      <c r="C5851" t="s">
        <v>56</v>
      </c>
      <c r="D5851" t="s">
        <v>303</v>
      </c>
      <c r="E5851" t="s">
        <v>50</v>
      </c>
      <c r="F5851" s="1">
        <v>43062</v>
      </c>
      <c r="G5851" s="1">
        <v>43076</v>
      </c>
      <c r="H5851">
        <v>49</v>
      </c>
      <c r="I5851" t="str">
        <f>VLOOKUP(pipeline!D5851,account,2,FALSE)</f>
        <v>software</v>
      </c>
      <c r="J5851">
        <f t="shared" si="4131"/>
        <v>2013</v>
      </c>
      <c r="K5851">
        <f t="shared" si="4132"/>
        <v>98.79</v>
      </c>
      <c r="L5851">
        <f t="shared" si="4133"/>
        <v>96</v>
      </c>
      <c r="M5851" t="str">
        <f t="shared" si="4134"/>
        <v>United States</v>
      </c>
      <c r="N5851" t="str">
        <f t="shared" si="4135"/>
        <v>Bubba Gump</v>
      </c>
      <c r="O5851" t="str">
        <f t="shared" si="4136"/>
        <v>MG</v>
      </c>
      <c r="P5851">
        <f t="shared" si="4140"/>
        <v>55</v>
      </c>
      <c r="Q5851" t="str">
        <f t="shared" si="4141"/>
        <v>Celia Rouche</v>
      </c>
      <c r="R5851" t="str">
        <f t="shared" si="4142"/>
        <v>West</v>
      </c>
    </row>
    <row r="5852" spans="1:18">
      <c r="A5852" t="s">
        <v>6016</v>
      </c>
      <c r="B5852" t="s">
        <v>10</v>
      </c>
      <c r="C5852" t="s">
        <v>56</v>
      </c>
      <c r="D5852" t="s">
        <v>174</v>
      </c>
      <c r="E5852" t="s">
        <v>53</v>
      </c>
      <c r="F5852" s="1">
        <v>43062</v>
      </c>
      <c r="I5852" t="str">
        <f>VLOOKUP(pipeline!D5852,account,2,FALSE)</f>
        <v>software</v>
      </c>
      <c r="J5852">
        <f t="shared" ref="J5852:J5877" si="4143">VLOOKUP(D5852,account,3,FALSE)</f>
        <v>1982</v>
      </c>
      <c r="K5852">
        <f t="shared" ref="K5852:K5877" si="4144">VLOOKUP(D5852,account,4,FALSE)</f>
        <v>11698.03</v>
      </c>
      <c r="L5852">
        <f t="shared" ref="L5852:L5877" si="4145">VLOOKUP(D5852,account,5,FALSE)</f>
        <v>34288</v>
      </c>
      <c r="M5852" t="str">
        <f t="shared" ref="M5852:M5877" si="4146">VLOOKUP(D5852,account,6,FALSE)</f>
        <v>United States</v>
      </c>
      <c r="N5852">
        <f t="shared" ref="N5852:N5877" si="4147">VLOOKUP(D5852,accounts,7,FALSE)</f>
        <v>0</v>
      </c>
      <c r="O5852" t="str">
        <f t="shared" ref="O5852:O5877" si="4148">VLOOKUP(C5852,products,2,FALSE)</f>
        <v>MG</v>
      </c>
      <c r="P5852">
        <f t="shared" ref="P5852:P5858" si="4149">VLOOKUP(C5852,products,3,FALSE)</f>
        <v>55</v>
      </c>
      <c r="Q5852" t="str">
        <f t="shared" ref="Q5852:Q5858" si="4150">VLOOKUP(B5852,sales,2,FALSE)</f>
        <v>Cara Losch</v>
      </c>
      <c r="R5852" t="str">
        <f t="shared" ref="R5852:R5858" si="4151">VLOOKUP(B5852,sales,3,FALSE)</f>
        <v>East</v>
      </c>
    </row>
    <row r="5853" spans="1:18">
      <c r="A5853" t="s">
        <v>6017</v>
      </c>
      <c r="B5853" t="s">
        <v>32</v>
      </c>
      <c r="C5853" t="s">
        <v>58</v>
      </c>
      <c r="D5853" t="s">
        <v>121</v>
      </c>
      <c r="E5853" t="s">
        <v>50</v>
      </c>
      <c r="F5853" s="1">
        <v>43063</v>
      </c>
      <c r="G5853" s="1">
        <v>43074</v>
      </c>
      <c r="H5853">
        <v>927</v>
      </c>
      <c r="I5853" t="str">
        <f>VLOOKUP(pipeline!D5853,account,2,FALSE)</f>
        <v>retail</v>
      </c>
      <c r="J5853">
        <f t="shared" si="4143"/>
        <v>1995</v>
      </c>
      <c r="K5853">
        <f t="shared" si="4144"/>
        <v>5158.71</v>
      </c>
      <c r="L5853">
        <f t="shared" si="4145"/>
        <v>17479</v>
      </c>
      <c r="M5853" t="str">
        <f t="shared" si="4146"/>
        <v>Japan</v>
      </c>
      <c r="N5853">
        <f t="shared" si="4147"/>
        <v>0</v>
      </c>
      <c r="O5853" t="str">
        <f t="shared" si="4148"/>
        <v>GTX</v>
      </c>
      <c r="P5853">
        <f t="shared" si="4149"/>
        <v>1096</v>
      </c>
      <c r="Q5853" t="str">
        <f t="shared" si="4150"/>
        <v>Rocco Neubert</v>
      </c>
      <c r="R5853" t="str">
        <f t="shared" si="4151"/>
        <v>East</v>
      </c>
    </row>
    <row r="5854" spans="1:18">
      <c r="A5854" t="s">
        <v>6018</v>
      </c>
      <c r="B5854" t="s">
        <v>13</v>
      </c>
      <c r="C5854" t="s">
        <v>56</v>
      </c>
      <c r="D5854" t="s">
        <v>316</v>
      </c>
      <c r="E5854" t="s">
        <v>50</v>
      </c>
      <c r="F5854" s="1">
        <v>43063</v>
      </c>
      <c r="G5854" s="1">
        <v>43087</v>
      </c>
      <c r="H5854">
        <v>62</v>
      </c>
      <c r="I5854" t="str">
        <f>VLOOKUP(pipeline!D5854,account,2,FALSE)</f>
        <v>retail</v>
      </c>
      <c r="J5854">
        <f t="shared" si="4143"/>
        <v>2009</v>
      </c>
      <c r="K5854">
        <f t="shared" si="4144"/>
        <v>497.11</v>
      </c>
      <c r="L5854">
        <f t="shared" si="4145"/>
        <v>1588</v>
      </c>
      <c r="M5854" t="str">
        <f t="shared" si="4146"/>
        <v>United States</v>
      </c>
      <c r="N5854">
        <f t="shared" si="4147"/>
        <v>0</v>
      </c>
      <c r="O5854" t="str">
        <f t="shared" si="4148"/>
        <v>MG</v>
      </c>
      <c r="P5854">
        <f t="shared" si="4149"/>
        <v>55</v>
      </c>
      <c r="Q5854" t="str">
        <f t="shared" si="4150"/>
        <v>Celia Rouche</v>
      </c>
      <c r="R5854" t="str">
        <f t="shared" si="4151"/>
        <v>West</v>
      </c>
    </row>
    <row r="5855" spans="1:18">
      <c r="A5855" t="s">
        <v>6019</v>
      </c>
      <c r="B5855" t="s">
        <v>37</v>
      </c>
      <c r="C5855" t="s">
        <v>58</v>
      </c>
      <c r="D5855" t="s">
        <v>210</v>
      </c>
      <c r="E5855" t="s">
        <v>50</v>
      </c>
      <c r="F5855" s="1">
        <v>43063</v>
      </c>
      <c r="G5855" s="1">
        <v>43080</v>
      </c>
      <c r="H5855">
        <v>1049</v>
      </c>
      <c r="I5855" t="str">
        <f>VLOOKUP(pipeline!D5855,account,2,FALSE)</f>
        <v>technolgy</v>
      </c>
      <c r="J5855">
        <f t="shared" si="4143"/>
        <v>1980</v>
      </c>
      <c r="K5855">
        <f t="shared" si="4144"/>
        <v>7708.38</v>
      </c>
      <c r="L5855">
        <f t="shared" si="4145"/>
        <v>13756</v>
      </c>
      <c r="M5855" t="str">
        <f t="shared" si="4146"/>
        <v>United States</v>
      </c>
      <c r="N5855">
        <f t="shared" si="4147"/>
        <v>0</v>
      </c>
      <c r="O5855" t="str">
        <f t="shared" si="4148"/>
        <v>GTX</v>
      </c>
      <c r="P5855">
        <f t="shared" si="4149"/>
        <v>1096</v>
      </c>
      <c r="Q5855" t="str">
        <f t="shared" si="4150"/>
        <v>Summer Sewald</v>
      </c>
      <c r="R5855" t="str">
        <f t="shared" si="4151"/>
        <v>West</v>
      </c>
    </row>
    <row r="5856" spans="1:18">
      <c r="A5856" t="s">
        <v>6020</v>
      </c>
      <c r="B5856" t="s">
        <v>38</v>
      </c>
      <c r="C5856" t="s">
        <v>58</v>
      </c>
      <c r="D5856" t="s">
        <v>282</v>
      </c>
      <c r="E5856" t="s">
        <v>50</v>
      </c>
      <c r="F5856" s="1">
        <v>43063</v>
      </c>
      <c r="G5856" s="1">
        <v>43074</v>
      </c>
      <c r="H5856">
        <v>885</v>
      </c>
      <c r="I5856" t="str">
        <f>VLOOKUP(pipeline!D5856,account,2,FALSE)</f>
        <v>medical</v>
      </c>
      <c r="J5856">
        <f t="shared" si="4143"/>
        <v>1985</v>
      </c>
      <c r="K5856">
        <f t="shared" si="4144"/>
        <v>2741.37</v>
      </c>
      <c r="L5856">
        <f t="shared" si="4145"/>
        <v>9226</v>
      </c>
      <c r="M5856" t="str">
        <f t="shared" si="4146"/>
        <v>United States</v>
      </c>
      <c r="N5856">
        <f t="shared" si="4147"/>
        <v>0</v>
      </c>
      <c r="O5856" t="str">
        <f t="shared" si="4148"/>
        <v>GTX</v>
      </c>
      <c r="P5856">
        <f t="shared" si="4149"/>
        <v>1096</v>
      </c>
      <c r="Q5856" t="str">
        <f t="shared" si="4150"/>
        <v>Summer Sewald</v>
      </c>
      <c r="R5856" t="str">
        <f t="shared" si="4151"/>
        <v>West</v>
      </c>
    </row>
    <row r="5857" spans="1:18">
      <c r="A5857" t="s">
        <v>6021</v>
      </c>
      <c r="B5857" t="s">
        <v>15</v>
      </c>
      <c r="C5857" t="s">
        <v>57</v>
      </c>
      <c r="D5857" t="s">
        <v>151</v>
      </c>
      <c r="E5857" t="s">
        <v>52</v>
      </c>
      <c r="F5857" s="1">
        <v>43063</v>
      </c>
      <c r="G5857" s="1">
        <v>43068</v>
      </c>
      <c r="H5857">
        <v>0</v>
      </c>
      <c r="I5857" t="str">
        <f>VLOOKUP(pipeline!D5857,account,2,FALSE)</f>
        <v>finance</v>
      </c>
      <c r="J5857">
        <f t="shared" si="4143"/>
        <v>2008</v>
      </c>
      <c r="K5857">
        <f t="shared" si="4144"/>
        <v>52.5</v>
      </c>
      <c r="L5857">
        <f t="shared" si="4145"/>
        <v>165</v>
      </c>
      <c r="M5857" t="str">
        <f t="shared" si="4146"/>
        <v>United States</v>
      </c>
      <c r="N5857">
        <f t="shared" si="4147"/>
        <v>0</v>
      </c>
      <c r="O5857" t="str">
        <f t="shared" si="4148"/>
        <v>MG</v>
      </c>
      <c r="P5857">
        <f t="shared" si="4149"/>
        <v>3393</v>
      </c>
      <c r="Q5857" t="str">
        <f t="shared" si="4150"/>
        <v>Celia Rouche</v>
      </c>
      <c r="R5857" t="str">
        <f t="shared" si="4151"/>
        <v>West</v>
      </c>
    </row>
    <row r="5858" spans="1:18">
      <c r="A5858" t="s">
        <v>6022</v>
      </c>
      <c r="B5858" t="s">
        <v>10</v>
      </c>
      <c r="C5858" t="s">
        <v>57</v>
      </c>
      <c r="D5858" t="s">
        <v>245</v>
      </c>
      <c r="E5858" t="s">
        <v>50</v>
      </c>
      <c r="F5858" s="1">
        <v>43063</v>
      </c>
      <c r="G5858" s="1">
        <v>43074</v>
      </c>
      <c r="H5858">
        <v>3612</v>
      </c>
      <c r="I5858" t="str">
        <f>VLOOKUP(pipeline!D5858,account,2,FALSE)</f>
        <v>retail</v>
      </c>
      <c r="J5858">
        <f t="shared" si="4143"/>
        <v>1990</v>
      </c>
      <c r="K5858">
        <f t="shared" si="4144"/>
        <v>2520.83</v>
      </c>
      <c r="L5858">
        <f t="shared" si="4145"/>
        <v>3502</v>
      </c>
      <c r="M5858" t="str">
        <f t="shared" si="4146"/>
        <v>United States</v>
      </c>
      <c r="N5858">
        <f t="shared" si="4147"/>
        <v>0</v>
      </c>
      <c r="O5858" t="str">
        <f t="shared" si="4148"/>
        <v>MG</v>
      </c>
      <c r="P5858">
        <f t="shared" si="4149"/>
        <v>3393</v>
      </c>
      <c r="Q5858" t="str">
        <f t="shared" si="4150"/>
        <v>Cara Losch</v>
      </c>
      <c r="R5858" t="str">
        <f t="shared" si="4151"/>
        <v>East</v>
      </c>
    </row>
    <row r="5859" spans="1:18">
      <c r="A5859" t="s">
        <v>6023</v>
      </c>
      <c r="B5859" t="s">
        <v>19</v>
      </c>
      <c r="C5859" t="s">
        <v>57</v>
      </c>
      <c r="D5859" t="s">
        <v>147</v>
      </c>
      <c r="E5859" t="s">
        <v>50</v>
      </c>
      <c r="F5859" s="1">
        <v>43064</v>
      </c>
      <c r="G5859" s="1">
        <v>43097</v>
      </c>
      <c r="H5859">
        <v>2477</v>
      </c>
      <c r="I5859" t="str">
        <f>VLOOKUP(pipeline!D5859,account,2,FALSE)</f>
        <v>retail</v>
      </c>
      <c r="J5859">
        <f t="shared" si="4143"/>
        <v>2007</v>
      </c>
      <c r="K5859">
        <f t="shared" si="4144"/>
        <v>894.33</v>
      </c>
      <c r="L5859">
        <f t="shared" si="4145"/>
        <v>1635</v>
      </c>
      <c r="M5859" t="str">
        <f t="shared" si="4146"/>
        <v>Italy</v>
      </c>
      <c r="N5859">
        <f t="shared" si="4147"/>
        <v>0</v>
      </c>
      <c r="O5859" t="str">
        <f t="shared" si="4148"/>
        <v>MG</v>
      </c>
      <c r="P5859">
        <f t="shared" ref="P5859:P5865" si="4152">VLOOKUP(C5859,products,3,FALSE)</f>
        <v>3393</v>
      </c>
      <c r="Q5859" t="str">
        <f t="shared" ref="Q5859:Q5865" si="4153">VLOOKUP(B5859,sales,2,FALSE)</f>
        <v>Dustin Brinkmann</v>
      </c>
      <c r="R5859" t="str">
        <f t="shared" ref="R5859:R5865" si="4154">VLOOKUP(B5859,sales,3,FALSE)</f>
        <v>Central</v>
      </c>
    </row>
    <row r="5860" spans="1:18">
      <c r="A5860" t="s">
        <v>6024</v>
      </c>
      <c r="B5860" t="s">
        <v>32</v>
      </c>
      <c r="C5860" t="s">
        <v>56</v>
      </c>
      <c r="D5860" t="s">
        <v>218</v>
      </c>
      <c r="E5860" t="s">
        <v>52</v>
      </c>
      <c r="F5860" s="1">
        <v>43064</v>
      </c>
      <c r="G5860" s="1">
        <v>43079</v>
      </c>
      <c r="H5860">
        <v>0</v>
      </c>
      <c r="I5860" t="str">
        <f>VLOOKUP(pipeline!D5860,account,2,FALSE)</f>
        <v>technolgy</v>
      </c>
      <c r="J5860">
        <f t="shared" si="4143"/>
        <v>1992</v>
      </c>
      <c r="K5860">
        <f t="shared" si="4144"/>
        <v>1712.68</v>
      </c>
      <c r="L5860">
        <f t="shared" si="4145"/>
        <v>3194</v>
      </c>
      <c r="M5860" t="str">
        <f t="shared" si="4146"/>
        <v>United States</v>
      </c>
      <c r="N5860" t="str">
        <f t="shared" si="4147"/>
        <v>Acme Corporation</v>
      </c>
      <c r="O5860" t="str">
        <f t="shared" si="4148"/>
        <v>MG</v>
      </c>
      <c r="P5860">
        <f t="shared" si="4152"/>
        <v>55</v>
      </c>
      <c r="Q5860" t="str">
        <f t="shared" si="4153"/>
        <v>Rocco Neubert</v>
      </c>
      <c r="R5860" t="str">
        <f t="shared" si="4154"/>
        <v>East</v>
      </c>
    </row>
    <row r="5861" spans="1:18">
      <c r="A5861" t="s">
        <v>6025</v>
      </c>
      <c r="B5861" t="s">
        <v>25</v>
      </c>
      <c r="C5861" t="s">
        <v>55</v>
      </c>
      <c r="D5861" t="s">
        <v>117</v>
      </c>
      <c r="E5861" t="s">
        <v>50</v>
      </c>
      <c r="F5861" s="1">
        <v>43064</v>
      </c>
      <c r="G5861" s="1">
        <v>43080</v>
      </c>
      <c r="H5861">
        <v>537</v>
      </c>
      <c r="I5861" t="str">
        <f>VLOOKUP(pipeline!D5861,account,2,FALSE)</f>
        <v>services</v>
      </c>
      <c r="J5861">
        <f t="shared" si="4143"/>
        <v>1997</v>
      </c>
      <c r="K5861">
        <f t="shared" si="4144"/>
        <v>2041.73</v>
      </c>
      <c r="L5861">
        <f t="shared" si="4145"/>
        <v>5276</v>
      </c>
      <c r="M5861" t="str">
        <f t="shared" si="4146"/>
        <v>United States</v>
      </c>
      <c r="N5861">
        <f t="shared" si="4147"/>
        <v>0</v>
      </c>
      <c r="O5861" t="str">
        <f t="shared" si="4148"/>
        <v>GTX</v>
      </c>
      <c r="P5861">
        <f t="shared" si="4152"/>
        <v>550</v>
      </c>
      <c r="Q5861" t="str">
        <f t="shared" si="4153"/>
        <v>Melvin Marxen</v>
      </c>
      <c r="R5861" t="str">
        <f t="shared" si="4154"/>
        <v>Central</v>
      </c>
    </row>
    <row r="5862" spans="1:18">
      <c r="A5862" t="s">
        <v>6026</v>
      </c>
      <c r="B5862" t="s">
        <v>37</v>
      </c>
      <c r="C5862" t="s">
        <v>59</v>
      </c>
      <c r="D5862" t="s">
        <v>87</v>
      </c>
      <c r="E5862" t="s">
        <v>50</v>
      </c>
      <c r="F5862" s="1">
        <v>43064</v>
      </c>
      <c r="G5862" s="1">
        <v>43079</v>
      </c>
      <c r="H5862">
        <v>5547</v>
      </c>
      <c r="I5862" t="str">
        <f>VLOOKUP(pipeline!D5862,account,2,FALSE)</f>
        <v>services</v>
      </c>
      <c r="J5862">
        <f t="shared" si="4143"/>
        <v>1982</v>
      </c>
      <c r="K5862">
        <f t="shared" si="4144"/>
        <v>792.46</v>
      </c>
      <c r="L5862">
        <f t="shared" si="4145"/>
        <v>1299</v>
      </c>
      <c r="M5862" t="str">
        <f t="shared" si="4146"/>
        <v>United States</v>
      </c>
      <c r="N5862">
        <f t="shared" si="4147"/>
        <v>0</v>
      </c>
      <c r="O5862" t="str">
        <f t="shared" si="4148"/>
        <v>GTX</v>
      </c>
      <c r="P5862">
        <f t="shared" si="4152"/>
        <v>5482</v>
      </c>
      <c r="Q5862" t="str">
        <f t="shared" si="4153"/>
        <v>Summer Sewald</v>
      </c>
      <c r="R5862" t="str">
        <f t="shared" si="4154"/>
        <v>West</v>
      </c>
    </row>
    <row r="5863" spans="1:18">
      <c r="A5863" t="s">
        <v>6027</v>
      </c>
      <c r="B5863" t="s">
        <v>22</v>
      </c>
      <c r="C5863" t="s">
        <v>58</v>
      </c>
      <c r="D5863" t="s">
        <v>145</v>
      </c>
      <c r="E5863" t="s">
        <v>50</v>
      </c>
      <c r="F5863" s="1">
        <v>43064</v>
      </c>
      <c r="G5863" s="1">
        <v>43068</v>
      </c>
      <c r="H5863">
        <v>1001</v>
      </c>
      <c r="I5863" t="str">
        <f>VLOOKUP(pipeline!D5863,account,2,FALSE)</f>
        <v>marketing</v>
      </c>
      <c r="J5863">
        <f t="shared" si="4143"/>
        <v>1985</v>
      </c>
      <c r="K5863">
        <f t="shared" si="4144"/>
        <v>375.43</v>
      </c>
      <c r="L5863">
        <f t="shared" si="4145"/>
        <v>1190</v>
      </c>
      <c r="M5863" t="str">
        <f t="shared" si="4146"/>
        <v>United States</v>
      </c>
      <c r="N5863">
        <f t="shared" si="4147"/>
        <v>0</v>
      </c>
      <c r="O5863" t="str">
        <f t="shared" si="4148"/>
        <v>GTX</v>
      </c>
      <c r="P5863">
        <f t="shared" si="4152"/>
        <v>1096</v>
      </c>
      <c r="Q5863" t="str">
        <f t="shared" si="4153"/>
        <v>Dustin Brinkmann</v>
      </c>
      <c r="R5863" t="str">
        <f t="shared" si="4154"/>
        <v>Central</v>
      </c>
    </row>
    <row r="5864" spans="1:18">
      <c r="A5864" t="s">
        <v>6028</v>
      </c>
      <c r="B5864" t="s">
        <v>17</v>
      </c>
      <c r="C5864" t="s">
        <v>59</v>
      </c>
      <c r="D5864" t="s">
        <v>174</v>
      </c>
      <c r="E5864" t="s">
        <v>52</v>
      </c>
      <c r="F5864" s="1">
        <v>43064</v>
      </c>
      <c r="G5864" s="1">
        <v>43074</v>
      </c>
      <c r="H5864">
        <v>0</v>
      </c>
      <c r="I5864" t="str">
        <f>VLOOKUP(pipeline!D5864,account,2,FALSE)</f>
        <v>software</v>
      </c>
      <c r="J5864">
        <f t="shared" si="4143"/>
        <v>1982</v>
      </c>
      <c r="K5864">
        <f t="shared" si="4144"/>
        <v>11698.03</v>
      </c>
      <c r="L5864">
        <f t="shared" si="4145"/>
        <v>34288</v>
      </c>
      <c r="M5864" t="str">
        <f t="shared" si="4146"/>
        <v>United States</v>
      </c>
      <c r="N5864">
        <f t="shared" si="4147"/>
        <v>0</v>
      </c>
      <c r="O5864" t="str">
        <f t="shared" si="4148"/>
        <v>GTX</v>
      </c>
      <c r="P5864">
        <f t="shared" si="4152"/>
        <v>5482</v>
      </c>
      <c r="Q5864" t="str">
        <f t="shared" si="4153"/>
        <v>Celia Rouche</v>
      </c>
      <c r="R5864" t="str">
        <f t="shared" si="4154"/>
        <v>West</v>
      </c>
    </row>
    <row r="5865" spans="1:18">
      <c r="A5865" t="s">
        <v>6029</v>
      </c>
      <c r="B5865" t="s">
        <v>10</v>
      </c>
      <c r="C5865" t="s">
        <v>58</v>
      </c>
      <c r="D5865" t="s">
        <v>277</v>
      </c>
      <c r="E5865" t="s">
        <v>52</v>
      </c>
      <c r="F5865" s="1">
        <v>43064</v>
      </c>
      <c r="G5865" s="1">
        <v>43068</v>
      </c>
      <c r="H5865">
        <v>0</v>
      </c>
      <c r="I5865" t="str">
        <f>VLOOKUP(pipeline!D5865,account,2,FALSE)</f>
        <v>retail</v>
      </c>
      <c r="J5865">
        <f t="shared" si="4143"/>
        <v>2005</v>
      </c>
      <c r="K5865">
        <f t="shared" si="4144"/>
        <v>2261.05</v>
      </c>
      <c r="L5865">
        <f t="shared" si="4145"/>
        <v>3851</v>
      </c>
      <c r="M5865" t="str">
        <f t="shared" si="4146"/>
        <v>United States</v>
      </c>
      <c r="N5865">
        <f t="shared" si="4147"/>
        <v>0</v>
      </c>
      <c r="O5865" t="str">
        <f t="shared" si="4148"/>
        <v>GTX</v>
      </c>
      <c r="P5865">
        <f t="shared" si="4152"/>
        <v>1096</v>
      </c>
      <c r="Q5865" t="str">
        <f t="shared" si="4153"/>
        <v>Cara Losch</v>
      </c>
      <c r="R5865" t="str">
        <f t="shared" si="4154"/>
        <v>East</v>
      </c>
    </row>
    <row r="5866" spans="1:18">
      <c r="A5866" t="s">
        <v>6030</v>
      </c>
      <c r="B5866" t="s">
        <v>19</v>
      </c>
      <c r="C5866" t="s">
        <v>57</v>
      </c>
      <c r="D5866" t="s">
        <v>129</v>
      </c>
      <c r="E5866" t="s">
        <v>50</v>
      </c>
      <c r="F5866" s="1">
        <v>43065</v>
      </c>
      <c r="G5866" s="1">
        <v>43076</v>
      </c>
      <c r="H5866">
        <v>3844</v>
      </c>
      <c r="I5866" t="str">
        <f>VLOOKUP(pipeline!D5866,account,2,FALSE)</f>
        <v>marketing</v>
      </c>
      <c r="J5866">
        <f t="shared" si="4143"/>
        <v>1995</v>
      </c>
      <c r="K5866">
        <f t="shared" si="4144"/>
        <v>2173.98</v>
      </c>
      <c r="L5866">
        <f t="shared" si="4145"/>
        <v>2928</v>
      </c>
      <c r="M5866" t="str">
        <f t="shared" si="4146"/>
        <v>United States</v>
      </c>
      <c r="N5866" t="str">
        <f t="shared" si="4147"/>
        <v>Inity</v>
      </c>
      <c r="O5866" t="str">
        <f t="shared" si="4148"/>
        <v>MG</v>
      </c>
      <c r="P5866">
        <f t="shared" ref="P5866:P5875" si="4155">VLOOKUP(C5866,products,3,FALSE)</f>
        <v>3393</v>
      </c>
      <c r="Q5866" t="str">
        <f t="shared" ref="Q5866:Q5875" si="4156">VLOOKUP(B5866,sales,2,FALSE)</f>
        <v>Dustin Brinkmann</v>
      </c>
      <c r="R5866" t="str">
        <f t="shared" ref="R5866:R5875" si="4157">VLOOKUP(B5866,sales,3,FALSE)</f>
        <v>Central</v>
      </c>
    </row>
    <row r="5867" spans="1:18">
      <c r="A5867" t="s">
        <v>6031</v>
      </c>
      <c r="B5867" t="s">
        <v>7</v>
      </c>
      <c r="C5867" t="s">
        <v>59</v>
      </c>
      <c r="D5867" t="s">
        <v>318</v>
      </c>
      <c r="E5867" t="s">
        <v>52</v>
      </c>
      <c r="F5867" s="1">
        <v>43065</v>
      </c>
      <c r="G5867" s="1">
        <v>43079</v>
      </c>
      <c r="H5867">
        <v>0</v>
      </c>
      <c r="I5867" t="str">
        <f>VLOOKUP(pipeline!D5867,account,2,FALSE)</f>
        <v>retail</v>
      </c>
      <c r="J5867">
        <f t="shared" si="4143"/>
        <v>2000</v>
      </c>
      <c r="K5867">
        <f t="shared" si="4144"/>
        <v>167.89</v>
      </c>
      <c r="L5867">
        <f t="shared" si="4145"/>
        <v>493</v>
      </c>
      <c r="M5867" t="str">
        <f t="shared" si="4146"/>
        <v>Romania</v>
      </c>
      <c r="N5867">
        <f t="shared" si="4147"/>
        <v>0</v>
      </c>
      <c r="O5867" t="str">
        <f t="shared" si="4148"/>
        <v>GTX</v>
      </c>
      <c r="P5867">
        <f t="shared" si="4155"/>
        <v>5482</v>
      </c>
      <c r="Q5867" t="str">
        <f t="shared" si="4156"/>
        <v>Cara Losch</v>
      </c>
      <c r="R5867" t="str">
        <f t="shared" si="4157"/>
        <v>East</v>
      </c>
    </row>
    <row r="5868" spans="1:18">
      <c r="A5868" t="s">
        <v>6032</v>
      </c>
      <c r="B5868" t="s">
        <v>7</v>
      </c>
      <c r="C5868" t="s">
        <v>58</v>
      </c>
      <c r="D5868" t="s">
        <v>228</v>
      </c>
      <c r="E5868" t="s">
        <v>50</v>
      </c>
      <c r="F5868" s="1">
        <v>43065</v>
      </c>
      <c r="G5868" s="1">
        <v>43083</v>
      </c>
      <c r="H5868">
        <v>1204</v>
      </c>
      <c r="I5868" t="str">
        <f>VLOOKUP(pipeline!D5868,account,2,FALSE)</f>
        <v>finance</v>
      </c>
      <c r="J5868">
        <f t="shared" si="4143"/>
        <v>1994</v>
      </c>
      <c r="K5868">
        <f t="shared" si="4144"/>
        <v>355.23</v>
      </c>
      <c r="L5868">
        <f t="shared" si="4145"/>
        <v>853</v>
      </c>
      <c r="M5868" t="str">
        <f t="shared" si="4146"/>
        <v>United States</v>
      </c>
      <c r="N5868">
        <f t="shared" si="4147"/>
        <v>0</v>
      </c>
      <c r="O5868" t="str">
        <f t="shared" si="4148"/>
        <v>GTX</v>
      </c>
      <c r="P5868">
        <f t="shared" si="4155"/>
        <v>1096</v>
      </c>
      <c r="Q5868" t="str">
        <f t="shared" si="4156"/>
        <v>Cara Losch</v>
      </c>
      <c r="R5868" t="str">
        <f t="shared" si="4157"/>
        <v>East</v>
      </c>
    </row>
    <row r="5869" spans="1:18">
      <c r="A5869" t="s">
        <v>6033</v>
      </c>
      <c r="B5869" t="s">
        <v>25</v>
      </c>
      <c r="C5869" t="s">
        <v>57</v>
      </c>
      <c r="D5869" t="s">
        <v>290</v>
      </c>
      <c r="E5869" t="s">
        <v>52</v>
      </c>
      <c r="F5869" s="1">
        <v>43065</v>
      </c>
      <c r="G5869" s="1">
        <v>43080</v>
      </c>
      <c r="H5869">
        <v>0</v>
      </c>
      <c r="I5869" t="str">
        <f>VLOOKUP(pipeline!D5869,account,2,FALSE)</f>
        <v>medical</v>
      </c>
      <c r="J5869">
        <f t="shared" si="4143"/>
        <v>2002</v>
      </c>
      <c r="K5869">
        <f t="shared" si="4144"/>
        <v>3178.24</v>
      </c>
      <c r="L5869">
        <f t="shared" si="4145"/>
        <v>4540</v>
      </c>
      <c r="M5869" t="str">
        <f t="shared" si="4146"/>
        <v>United States</v>
      </c>
      <c r="N5869">
        <f t="shared" si="4147"/>
        <v>0</v>
      </c>
      <c r="O5869" t="str">
        <f t="shared" si="4148"/>
        <v>MG</v>
      </c>
      <c r="P5869">
        <f t="shared" si="4155"/>
        <v>3393</v>
      </c>
      <c r="Q5869" t="str">
        <f t="shared" si="4156"/>
        <v>Melvin Marxen</v>
      </c>
      <c r="R5869" t="str">
        <f t="shared" si="4157"/>
        <v>Central</v>
      </c>
    </row>
    <row r="5870" spans="1:18">
      <c r="A5870" t="s">
        <v>6034</v>
      </c>
      <c r="B5870" t="s">
        <v>26</v>
      </c>
      <c r="C5870" t="s">
        <v>55</v>
      </c>
      <c r="D5870" t="s">
        <v>143</v>
      </c>
      <c r="E5870" t="s">
        <v>50</v>
      </c>
      <c r="F5870" s="1">
        <v>43065</v>
      </c>
      <c r="G5870" s="1">
        <v>43076</v>
      </c>
      <c r="H5870">
        <v>562</v>
      </c>
      <c r="I5870" t="str">
        <f>VLOOKUP(pipeline!D5870,account,2,FALSE)</f>
        <v>finance</v>
      </c>
      <c r="J5870">
        <f t="shared" si="4143"/>
        <v>1987</v>
      </c>
      <c r="K5870">
        <f t="shared" si="4144"/>
        <v>1698.2</v>
      </c>
      <c r="L5870">
        <f t="shared" si="4145"/>
        <v>3798</v>
      </c>
      <c r="M5870" t="str">
        <f t="shared" si="4146"/>
        <v>United States</v>
      </c>
      <c r="N5870">
        <f t="shared" si="4147"/>
        <v>0</v>
      </c>
      <c r="O5870" t="str">
        <f t="shared" si="4148"/>
        <v>GTX</v>
      </c>
      <c r="P5870">
        <f t="shared" si="4155"/>
        <v>550</v>
      </c>
      <c r="Q5870" t="str">
        <f t="shared" si="4156"/>
        <v>Melvin Marxen</v>
      </c>
      <c r="R5870" t="str">
        <f t="shared" si="4157"/>
        <v>Central</v>
      </c>
    </row>
    <row r="5871" spans="1:18">
      <c r="A5871" t="s">
        <v>6035</v>
      </c>
      <c r="B5871" t="s">
        <v>38</v>
      </c>
      <c r="C5871" t="s">
        <v>58</v>
      </c>
      <c r="D5871" t="s">
        <v>205</v>
      </c>
      <c r="E5871" t="s">
        <v>52</v>
      </c>
      <c r="F5871" s="1">
        <v>43065</v>
      </c>
      <c r="G5871" s="1">
        <v>43094</v>
      </c>
      <c r="H5871">
        <v>0</v>
      </c>
      <c r="I5871" t="str">
        <f>VLOOKUP(pipeline!D5871,account,2,FALSE)</f>
        <v>telecommunications</v>
      </c>
      <c r="J5871">
        <f t="shared" si="4143"/>
        <v>1995</v>
      </c>
      <c r="K5871">
        <f t="shared" si="4144"/>
        <v>1825.82</v>
      </c>
      <c r="L5871">
        <f t="shared" si="4145"/>
        <v>5595</v>
      </c>
      <c r="M5871" t="str">
        <f t="shared" si="4146"/>
        <v>United States</v>
      </c>
      <c r="N5871" t="str">
        <f t="shared" si="4147"/>
        <v>Sonron</v>
      </c>
      <c r="O5871" t="str">
        <f t="shared" si="4148"/>
        <v>GTX</v>
      </c>
      <c r="P5871">
        <f t="shared" si="4155"/>
        <v>1096</v>
      </c>
      <c r="Q5871" t="str">
        <f t="shared" si="4156"/>
        <v>Summer Sewald</v>
      </c>
      <c r="R5871" t="str">
        <f t="shared" si="4157"/>
        <v>West</v>
      </c>
    </row>
    <row r="5872" spans="1:18">
      <c r="A5872" t="s">
        <v>6036</v>
      </c>
      <c r="B5872" t="s">
        <v>38</v>
      </c>
      <c r="C5872" t="s">
        <v>55</v>
      </c>
      <c r="D5872" t="s">
        <v>99</v>
      </c>
      <c r="E5872" t="s">
        <v>50</v>
      </c>
      <c r="F5872" s="1">
        <v>43065</v>
      </c>
      <c r="G5872" s="1">
        <v>43070</v>
      </c>
      <c r="H5872">
        <v>460</v>
      </c>
      <c r="I5872" t="str">
        <f>VLOOKUP(pipeline!D5872,account,2,FALSE)</f>
        <v>marketing</v>
      </c>
      <c r="J5872">
        <f t="shared" si="4143"/>
        <v>2008</v>
      </c>
      <c r="K5872">
        <f t="shared" si="4144"/>
        <v>894.37</v>
      </c>
      <c r="L5872">
        <f t="shared" si="4145"/>
        <v>1593</v>
      </c>
      <c r="M5872" t="str">
        <f t="shared" si="4146"/>
        <v>Poland</v>
      </c>
      <c r="N5872">
        <f t="shared" si="4147"/>
        <v>0</v>
      </c>
      <c r="O5872" t="str">
        <f t="shared" si="4148"/>
        <v>GTX</v>
      </c>
      <c r="P5872">
        <f t="shared" si="4155"/>
        <v>550</v>
      </c>
      <c r="Q5872" t="str">
        <f t="shared" si="4156"/>
        <v>Summer Sewald</v>
      </c>
      <c r="R5872" t="str">
        <f t="shared" si="4157"/>
        <v>West</v>
      </c>
    </row>
    <row r="5873" spans="1:18">
      <c r="A5873" t="s">
        <v>6037</v>
      </c>
      <c r="B5873" t="s">
        <v>23</v>
      </c>
      <c r="C5873" t="s">
        <v>56</v>
      </c>
      <c r="D5873" t="s">
        <v>155</v>
      </c>
      <c r="E5873" t="s">
        <v>50</v>
      </c>
      <c r="F5873" s="1">
        <v>43065</v>
      </c>
      <c r="G5873" s="1">
        <v>43080</v>
      </c>
      <c r="H5873">
        <v>66</v>
      </c>
      <c r="I5873" t="str">
        <f>VLOOKUP(pipeline!D5873,account,2,FALSE)</f>
        <v>technolgy</v>
      </c>
      <c r="J5873">
        <f t="shared" si="4143"/>
        <v>1983</v>
      </c>
      <c r="K5873">
        <f t="shared" si="4144"/>
        <v>1008.06</v>
      </c>
      <c r="L5873">
        <f t="shared" si="4145"/>
        <v>1238</v>
      </c>
      <c r="M5873" t="str">
        <f t="shared" si="4146"/>
        <v>United States</v>
      </c>
      <c r="N5873">
        <f t="shared" si="4147"/>
        <v>0</v>
      </c>
      <c r="O5873" t="str">
        <f t="shared" si="4148"/>
        <v>MG</v>
      </c>
      <c r="P5873">
        <f t="shared" si="4155"/>
        <v>55</v>
      </c>
      <c r="Q5873" t="str">
        <f t="shared" si="4156"/>
        <v>Dustin Brinkmann</v>
      </c>
      <c r="R5873" t="str">
        <f t="shared" si="4157"/>
        <v>Central</v>
      </c>
    </row>
    <row r="5874" spans="1:18">
      <c r="A5874" t="s">
        <v>6038</v>
      </c>
      <c r="B5874" t="s">
        <v>23</v>
      </c>
      <c r="C5874" t="s">
        <v>57</v>
      </c>
      <c r="D5874" t="s">
        <v>82</v>
      </c>
      <c r="E5874" t="s">
        <v>50</v>
      </c>
      <c r="F5874" s="1">
        <v>43065</v>
      </c>
      <c r="G5874" s="1">
        <v>43081</v>
      </c>
      <c r="H5874">
        <v>3309</v>
      </c>
      <c r="I5874" t="str">
        <f>VLOOKUP(pipeline!D5874,account,2,FALSE)</f>
        <v>retail</v>
      </c>
      <c r="J5874">
        <f t="shared" si="4143"/>
        <v>2001</v>
      </c>
      <c r="K5874">
        <f t="shared" si="4144"/>
        <v>718.62</v>
      </c>
      <c r="L5874">
        <f t="shared" si="4145"/>
        <v>2448</v>
      </c>
      <c r="M5874" t="str">
        <f t="shared" si="4146"/>
        <v>United States</v>
      </c>
      <c r="N5874">
        <f t="shared" si="4147"/>
        <v>0</v>
      </c>
      <c r="O5874" t="str">
        <f t="shared" si="4148"/>
        <v>MG</v>
      </c>
      <c r="P5874">
        <f t="shared" si="4155"/>
        <v>3393</v>
      </c>
      <c r="Q5874" t="str">
        <f t="shared" si="4156"/>
        <v>Dustin Brinkmann</v>
      </c>
      <c r="R5874" t="str">
        <f t="shared" si="4157"/>
        <v>Central</v>
      </c>
    </row>
    <row r="5875" spans="1:18">
      <c r="A5875" t="s">
        <v>6039</v>
      </c>
      <c r="B5875" t="s">
        <v>10</v>
      </c>
      <c r="C5875" t="s">
        <v>57</v>
      </c>
      <c r="D5875" t="s">
        <v>817</v>
      </c>
      <c r="E5875" t="s">
        <v>52</v>
      </c>
      <c r="F5875" s="1">
        <v>43065</v>
      </c>
      <c r="G5875" s="1">
        <v>43066</v>
      </c>
      <c r="H5875">
        <v>0</v>
      </c>
      <c r="I5875" t="str">
        <f>VLOOKUP(pipeline!D5875,account,2,FALSE)</f>
        <v>entertainment</v>
      </c>
      <c r="J5875">
        <f t="shared" si="4143"/>
        <v>1989</v>
      </c>
      <c r="K5875">
        <f t="shared" si="4144"/>
        <v>665.06</v>
      </c>
      <c r="L5875">
        <f t="shared" si="4145"/>
        <v>1095</v>
      </c>
      <c r="M5875" t="str">
        <f t="shared" si="4146"/>
        <v>United States</v>
      </c>
      <c r="N5875">
        <f t="shared" si="4147"/>
        <v>0</v>
      </c>
      <c r="O5875" t="str">
        <f t="shared" si="4148"/>
        <v>MG</v>
      </c>
      <c r="P5875">
        <f t="shared" si="4155"/>
        <v>3393</v>
      </c>
      <c r="Q5875" t="str">
        <f t="shared" si="4156"/>
        <v>Cara Losch</v>
      </c>
      <c r="R5875" t="str">
        <f t="shared" si="4157"/>
        <v>East</v>
      </c>
    </row>
    <row r="5876" spans="1:18">
      <c r="A5876" t="s">
        <v>6040</v>
      </c>
      <c r="B5876" t="s">
        <v>14</v>
      </c>
      <c r="C5876" t="s">
        <v>58</v>
      </c>
      <c r="D5876" t="s">
        <v>91</v>
      </c>
      <c r="E5876" t="s">
        <v>50</v>
      </c>
      <c r="F5876" s="1">
        <v>43066</v>
      </c>
      <c r="G5876" s="1">
        <v>43081</v>
      </c>
      <c r="H5876">
        <v>1192</v>
      </c>
      <c r="I5876" t="str">
        <f>VLOOKUP(pipeline!D5876,account,2,FALSE)</f>
        <v>retail</v>
      </c>
      <c r="J5876">
        <f t="shared" si="4143"/>
        <v>1989</v>
      </c>
      <c r="K5876">
        <f t="shared" si="4144"/>
        <v>1388.67</v>
      </c>
      <c r="L5876">
        <f t="shared" si="4145"/>
        <v>3583</v>
      </c>
      <c r="M5876" t="str">
        <f t="shared" si="4146"/>
        <v>United States</v>
      </c>
      <c r="N5876">
        <f t="shared" si="4147"/>
        <v>0</v>
      </c>
      <c r="O5876" t="str">
        <f t="shared" si="4148"/>
        <v>GTX</v>
      </c>
      <c r="P5876">
        <f>VLOOKUP(C5876,products,3,FALSE)</f>
        <v>1096</v>
      </c>
      <c r="Q5876" t="str">
        <f>VLOOKUP(B5876,sales,2,FALSE)</f>
        <v>Celia Rouche</v>
      </c>
      <c r="R5876" t="str">
        <f>VLOOKUP(B5876,sales,3,FALSE)</f>
        <v>West</v>
      </c>
    </row>
    <row r="5877" spans="1:18">
      <c r="A5877" t="s">
        <v>6041</v>
      </c>
      <c r="B5877" t="s">
        <v>35</v>
      </c>
      <c r="C5877" t="s">
        <v>57</v>
      </c>
      <c r="D5877" t="s">
        <v>627</v>
      </c>
      <c r="E5877" t="s">
        <v>52</v>
      </c>
      <c r="F5877" s="1">
        <v>43066</v>
      </c>
      <c r="G5877" s="1">
        <v>43081</v>
      </c>
      <c r="H5877">
        <v>0</v>
      </c>
      <c r="I5877" t="str">
        <f>VLOOKUP(pipeline!D5877,account,2,FALSE)</f>
        <v>technolgy</v>
      </c>
      <c r="J5877">
        <f t="shared" si="4143"/>
        <v>1993</v>
      </c>
      <c r="K5877">
        <f t="shared" si="4144"/>
        <v>1242.32</v>
      </c>
      <c r="L5877">
        <f t="shared" si="4145"/>
        <v>3027</v>
      </c>
      <c r="M5877" t="str">
        <f t="shared" si="4146"/>
        <v>United States</v>
      </c>
      <c r="N5877" t="str">
        <f t="shared" si="4147"/>
        <v>Acme Corporation</v>
      </c>
      <c r="O5877" t="str">
        <f t="shared" si="4148"/>
        <v>MG</v>
      </c>
      <c r="P5877">
        <f>VLOOKUP(C5877,products,3,FALSE)</f>
        <v>3393</v>
      </c>
      <c r="Q5877" t="str">
        <f>VLOOKUP(B5877,sales,2,FALSE)</f>
        <v>Rocco Neubert</v>
      </c>
      <c r="R5877" t="str">
        <f>VLOOKUP(B5877,sales,3,FALSE)</f>
        <v>East</v>
      </c>
    </row>
    <row r="5878" spans="1:18">
      <c r="A5878" t="s">
        <v>6042</v>
      </c>
      <c r="B5878" t="s">
        <v>41</v>
      </c>
      <c r="C5878" t="s">
        <v>55</v>
      </c>
      <c r="D5878" t="s">
        <v>309</v>
      </c>
      <c r="E5878" t="s">
        <v>53</v>
      </c>
      <c r="F5878" s="1">
        <v>43066</v>
      </c>
      <c r="I5878" t="str">
        <f>VLOOKUP(pipeline!D5878,account,2,FALSE)</f>
        <v>marketing</v>
      </c>
      <c r="J5878">
        <f t="shared" ref="J5878:J5884" si="4158">VLOOKUP(D5878,account,3,FALSE)</f>
        <v>1986</v>
      </c>
      <c r="K5878">
        <f t="shared" ref="K5878:K5884" si="4159">VLOOKUP(D5878,account,4,FALSE)</f>
        <v>2403.58</v>
      </c>
      <c r="L5878">
        <f t="shared" ref="L5878:L5884" si="4160">VLOOKUP(D5878,account,5,FALSE)</f>
        <v>8801</v>
      </c>
      <c r="M5878" t="str">
        <f t="shared" ref="M5878:M5884" si="4161">VLOOKUP(D5878,account,6,FALSE)</f>
        <v>United States</v>
      </c>
      <c r="N5878">
        <f t="shared" ref="N5878:N5884" si="4162">VLOOKUP(D5878,accounts,7,FALSE)</f>
        <v>0</v>
      </c>
      <c r="O5878" t="str">
        <f t="shared" ref="O5878:O5884" si="4163">VLOOKUP(C5878,products,2,FALSE)</f>
        <v>GTX</v>
      </c>
      <c r="P5878">
        <f t="shared" ref="P5878:P5884" si="4164">VLOOKUP(C5878,products,3,FALSE)</f>
        <v>550</v>
      </c>
      <c r="Q5878" t="str">
        <f t="shared" ref="Q5878:Q5884" si="4165">VLOOKUP(B5878,sales,2,FALSE)</f>
        <v>Summer Sewald</v>
      </c>
      <c r="R5878" t="str">
        <f t="shared" ref="R5878:R5884" si="4166">VLOOKUP(B5878,sales,3,FALSE)</f>
        <v>West</v>
      </c>
    </row>
    <row r="5879" spans="1:18">
      <c r="A5879" t="s">
        <v>6043</v>
      </c>
      <c r="B5879" t="s">
        <v>34</v>
      </c>
      <c r="C5879" t="s">
        <v>58</v>
      </c>
      <c r="D5879" t="s">
        <v>245</v>
      </c>
      <c r="E5879" t="s">
        <v>50</v>
      </c>
      <c r="F5879" s="1">
        <v>43067</v>
      </c>
      <c r="G5879" s="1">
        <v>43078</v>
      </c>
      <c r="H5879">
        <v>1131</v>
      </c>
      <c r="I5879" t="str">
        <f>VLOOKUP(pipeline!D5879,account,2,FALSE)</f>
        <v>retail</v>
      </c>
      <c r="J5879">
        <f t="shared" si="4158"/>
        <v>1990</v>
      </c>
      <c r="K5879">
        <f t="shared" si="4159"/>
        <v>2520.83</v>
      </c>
      <c r="L5879">
        <f t="shared" si="4160"/>
        <v>3502</v>
      </c>
      <c r="M5879" t="str">
        <f t="shared" si="4161"/>
        <v>United States</v>
      </c>
      <c r="N5879">
        <f t="shared" si="4162"/>
        <v>0</v>
      </c>
      <c r="O5879" t="str">
        <f t="shared" si="4163"/>
        <v>GTX</v>
      </c>
      <c r="P5879">
        <f t="shared" si="4164"/>
        <v>1096</v>
      </c>
      <c r="Q5879" t="str">
        <f t="shared" si="4165"/>
        <v>Rocco Neubert</v>
      </c>
      <c r="R5879" t="str">
        <f t="shared" si="4166"/>
        <v>East</v>
      </c>
    </row>
    <row r="5880" spans="1:18">
      <c r="A5880" t="s">
        <v>6044</v>
      </c>
      <c r="B5880" t="s">
        <v>14</v>
      </c>
      <c r="C5880" t="s">
        <v>59</v>
      </c>
      <c r="D5880" t="s">
        <v>167</v>
      </c>
      <c r="E5880" t="s">
        <v>50</v>
      </c>
      <c r="F5880" s="1">
        <v>43067</v>
      </c>
      <c r="G5880" s="1">
        <v>43081</v>
      </c>
      <c r="H5880">
        <v>5702</v>
      </c>
      <c r="I5880" t="str">
        <f>VLOOKUP(pipeline!D5880,account,2,FALSE)</f>
        <v>marketing</v>
      </c>
      <c r="J5880">
        <f t="shared" si="4158"/>
        <v>2000</v>
      </c>
      <c r="K5880">
        <f t="shared" si="4159"/>
        <v>2952.73</v>
      </c>
      <c r="L5880">
        <f t="shared" si="4160"/>
        <v>5107</v>
      </c>
      <c r="M5880" t="str">
        <f t="shared" si="4161"/>
        <v>United States</v>
      </c>
      <c r="N5880">
        <f t="shared" si="4162"/>
        <v>0</v>
      </c>
      <c r="O5880" t="str">
        <f t="shared" si="4163"/>
        <v>GTX</v>
      </c>
      <c r="P5880">
        <f t="shared" si="4164"/>
        <v>5482</v>
      </c>
      <c r="Q5880" t="str">
        <f t="shared" si="4165"/>
        <v>Celia Rouche</v>
      </c>
      <c r="R5880" t="str">
        <f t="shared" si="4166"/>
        <v>West</v>
      </c>
    </row>
    <row r="5881" spans="1:18">
      <c r="A5881" t="s">
        <v>6045</v>
      </c>
      <c r="B5881" t="s">
        <v>38</v>
      </c>
      <c r="C5881" t="s">
        <v>55</v>
      </c>
      <c r="D5881" t="s">
        <v>93</v>
      </c>
      <c r="E5881" t="s">
        <v>50</v>
      </c>
      <c r="F5881" s="1">
        <v>43067</v>
      </c>
      <c r="G5881" s="1">
        <v>43082</v>
      </c>
      <c r="H5881">
        <v>563</v>
      </c>
      <c r="I5881" t="str">
        <f>VLOOKUP(pipeline!D5881,account,2,FALSE)</f>
        <v>entertainment</v>
      </c>
      <c r="J5881">
        <f t="shared" si="4158"/>
        <v>1993</v>
      </c>
      <c r="K5881">
        <f t="shared" si="4159"/>
        <v>4269.9</v>
      </c>
      <c r="L5881">
        <f t="shared" si="4160"/>
        <v>6472</v>
      </c>
      <c r="M5881" t="str">
        <f t="shared" si="4161"/>
        <v>United States</v>
      </c>
      <c r="N5881" t="str">
        <f t="shared" si="4162"/>
        <v>Massive Dynamic</v>
      </c>
      <c r="O5881" t="str">
        <f t="shared" si="4163"/>
        <v>GTX</v>
      </c>
      <c r="P5881">
        <f t="shared" si="4164"/>
        <v>550</v>
      </c>
      <c r="Q5881" t="str">
        <f t="shared" si="4165"/>
        <v>Summer Sewald</v>
      </c>
      <c r="R5881" t="str">
        <f t="shared" si="4166"/>
        <v>West</v>
      </c>
    </row>
    <row r="5882" spans="1:18">
      <c r="A5882" t="s">
        <v>6046</v>
      </c>
      <c r="B5882" t="s">
        <v>40</v>
      </c>
      <c r="C5882" t="s">
        <v>59</v>
      </c>
      <c r="D5882" t="s">
        <v>266</v>
      </c>
      <c r="E5882" t="s">
        <v>50</v>
      </c>
      <c r="F5882" s="1">
        <v>43067</v>
      </c>
      <c r="G5882" s="1">
        <v>43080</v>
      </c>
      <c r="H5882">
        <v>5886</v>
      </c>
      <c r="I5882" t="str">
        <f>VLOOKUP(pipeline!D5882,account,2,FALSE)</f>
        <v>finance</v>
      </c>
      <c r="J5882">
        <f t="shared" si="4158"/>
        <v>1993</v>
      </c>
      <c r="K5882">
        <f t="shared" si="4159"/>
        <v>7537.24</v>
      </c>
      <c r="L5882">
        <f t="shared" si="4160"/>
        <v>20293</v>
      </c>
      <c r="M5882" t="str">
        <f t="shared" si="4161"/>
        <v>United States</v>
      </c>
      <c r="N5882">
        <f t="shared" si="4162"/>
        <v>0</v>
      </c>
      <c r="O5882" t="str">
        <f t="shared" si="4163"/>
        <v>GTX</v>
      </c>
      <c r="P5882">
        <f t="shared" si="4164"/>
        <v>5482</v>
      </c>
      <c r="Q5882" t="str">
        <f t="shared" si="4165"/>
        <v>Summer Sewald</v>
      </c>
      <c r="R5882" t="str">
        <f t="shared" si="4166"/>
        <v>West</v>
      </c>
    </row>
    <row r="5883" spans="1:18">
      <c r="A5883" t="s">
        <v>6047</v>
      </c>
      <c r="B5883" t="s">
        <v>29</v>
      </c>
      <c r="C5883" t="s">
        <v>55</v>
      </c>
      <c r="D5883" t="s">
        <v>216</v>
      </c>
      <c r="E5883" t="s">
        <v>52</v>
      </c>
      <c r="F5883" s="1">
        <v>43067</v>
      </c>
      <c r="G5883" s="1">
        <v>43074</v>
      </c>
      <c r="H5883">
        <v>0</v>
      </c>
      <c r="I5883" t="str">
        <f>VLOOKUP(pipeline!D5883,account,2,FALSE)</f>
        <v>entertainment</v>
      </c>
      <c r="J5883">
        <f t="shared" si="4158"/>
        <v>1998</v>
      </c>
      <c r="K5883">
        <f t="shared" si="4159"/>
        <v>217.87</v>
      </c>
      <c r="L5883">
        <f t="shared" si="4160"/>
        <v>551</v>
      </c>
      <c r="M5883" t="str">
        <f t="shared" si="4161"/>
        <v>United States</v>
      </c>
      <c r="N5883">
        <f t="shared" si="4162"/>
        <v>0</v>
      </c>
      <c r="O5883" t="str">
        <f t="shared" si="4163"/>
        <v>GTX</v>
      </c>
      <c r="P5883">
        <f t="shared" si="4164"/>
        <v>550</v>
      </c>
      <c r="Q5883" t="str">
        <f t="shared" si="4165"/>
        <v>Melvin Marxen</v>
      </c>
      <c r="R5883" t="str">
        <f t="shared" si="4166"/>
        <v>Central</v>
      </c>
    </row>
    <row r="5884" spans="1:18">
      <c r="A5884" t="s">
        <v>6048</v>
      </c>
      <c r="B5884" t="s">
        <v>17</v>
      </c>
      <c r="C5884" t="s">
        <v>57</v>
      </c>
      <c r="D5884" t="s">
        <v>87</v>
      </c>
      <c r="E5884" t="s">
        <v>52</v>
      </c>
      <c r="F5884" s="1">
        <v>43067</v>
      </c>
      <c r="G5884" s="1">
        <v>43071</v>
      </c>
      <c r="H5884">
        <v>0</v>
      </c>
      <c r="I5884" t="str">
        <f>VLOOKUP(pipeline!D5884,account,2,FALSE)</f>
        <v>services</v>
      </c>
      <c r="J5884">
        <f t="shared" si="4158"/>
        <v>1982</v>
      </c>
      <c r="K5884">
        <f t="shared" si="4159"/>
        <v>792.46</v>
      </c>
      <c r="L5884">
        <f t="shared" si="4160"/>
        <v>1299</v>
      </c>
      <c r="M5884" t="str">
        <f t="shared" si="4161"/>
        <v>United States</v>
      </c>
      <c r="N5884">
        <f t="shared" si="4162"/>
        <v>0</v>
      </c>
      <c r="O5884" t="str">
        <f t="shared" si="4163"/>
        <v>MG</v>
      </c>
      <c r="P5884">
        <f t="shared" si="4164"/>
        <v>3393</v>
      </c>
      <c r="Q5884" t="str">
        <f t="shared" si="4165"/>
        <v>Celia Rouche</v>
      </c>
      <c r="R5884" t="str">
        <f t="shared" si="4166"/>
        <v>West</v>
      </c>
    </row>
    <row r="5885" spans="1:18">
      <c r="A5885" t="s">
        <v>6049</v>
      </c>
      <c r="B5885" t="s">
        <v>41</v>
      </c>
      <c r="C5885" t="s">
        <v>55</v>
      </c>
      <c r="D5885" t="s">
        <v>110</v>
      </c>
      <c r="E5885" t="s">
        <v>50</v>
      </c>
      <c r="F5885" s="1">
        <v>43067</v>
      </c>
      <c r="G5885" s="1">
        <v>43073</v>
      </c>
      <c r="H5885">
        <v>601</v>
      </c>
      <c r="I5885" t="str">
        <f>VLOOKUP(pipeline!D5885,account,2,FALSE)</f>
        <v>telecommunications</v>
      </c>
      <c r="J5885">
        <f>VLOOKUP(D5885,account,3,FALSE)</f>
        <v>1994</v>
      </c>
      <c r="K5885">
        <f>VLOOKUP(D5885,account,4,FALSE)</f>
        <v>1188.42</v>
      </c>
      <c r="L5885">
        <f>VLOOKUP(D5885,account,5,FALSE)</f>
        <v>3015</v>
      </c>
      <c r="M5885" t="str">
        <f>VLOOKUP(D5885,account,6,FALSE)</f>
        <v>United States</v>
      </c>
      <c r="N5885">
        <f>VLOOKUP(D5885,accounts,7,FALSE)</f>
        <v>0</v>
      </c>
      <c r="O5885" t="str">
        <f>VLOOKUP(C5885,products,2,FALSE)</f>
        <v>GTX</v>
      </c>
      <c r="P5885">
        <f>VLOOKUP(C5885,products,3,FALSE)</f>
        <v>550</v>
      </c>
      <c r="Q5885" t="str">
        <f>VLOOKUP(B5885,sales,2,FALSE)</f>
        <v>Summer Sewald</v>
      </c>
      <c r="R5885" t="str">
        <f>VLOOKUP(B5885,sales,3,FALSE)</f>
        <v>West</v>
      </c>
    </row>
    <row r="5886" spans="1:18">
      <c r="A5886" t="s">
        <v>6050</v>
      </c>
      <c r="B5886" t="s">
        <v>13</v>
      </c>
      <c r="C5886" t="s">
        <v>56</v>
      </c>
      <c r="D5886" t="s">
        <v>101</v>
      </c>
      <c r="E5886" t="s">
        <v>50</v>
      </c>
      <c r="F5886" s="1">
        <v>43068</v>
      </c>
      <c r="G5886" s="1">
        <v>43087</v>
      </c>
      <c r="H5886">
        <v>58</v>
      </c>
      <c r="I5886" t="str">
        <f>VLOOKUP(pipeline!D5886,account,2,FALSE)</f>
        <v>telecommunications</v>
      </c>
      <c r="J5886">
        <f>VLOOKUP(D5886,account,3,FALSE)</f>
        <v>1999</v>
      </c>
      <c r="K5886">
        <f>VLOOKUP(D5886,account,4,FALSE)</f>
        <v>1699.85</v>
      </c>
      <c r="L5886">
        <f>VLOOKUP(D5886,account,5,FALSE)</f>
        <v>5108</v>
      </c>
      <c r="M5886" t="str">
        <f>VLOOKUP(D5886,account,6,FALSE)</f>
        <v>United States</v>
      </c>
      <c r="N5886">
        <f>VLOOKUP(D5886,accounts,7,FALSE)</f>
        <v>0</v>
      </c>
      <c r="O5886" t="str">
        <f>VLOOKUP(C5886,products,2,FALSE)</f>
        <v>MG</v>
      </c>
      <c r="P5886">
        <f>VLOOKUP(C5886,products,3,FALSE)</f>
        <v>55</v>
      </c>
      <c r="Q5886" t="str">
        <f>VLOOKUP(B5886,sales,2,FALSE)</f>
        <v>Celia Rouche</v>
      </c>
      <c r="R5886" t="str">
        <f>VLOOKUP(B5886,sales,3,FALSE)</f>
        <v>West</v>
      </c>
    </row>
    <row r="5887" spans="1:18">
      <c r="A5887" t="s">
        <v>6051</v>
      </c>
      <c r="B5887" t="s">
        <v>14</v>
      </c>
      <c r="C5887" t="s">
        <v>56</v>
      </c>
      <c r="D5887" t="s">
        <v>316</v>
      </c>
      <c r="E5887" t="s">
        <v>50</v>
      </c>
      <c r="F5887" s="1">
        <v>43068</v>
      </c>
      <c r="G5887" s="1">
        <v>43083</v>
      </c>
      <c r="H5887">
        <v>58</v>
      </c>
      <c r="I5887" t="str">
        <f>VLOOKUP(pipeline!D5887,account,2,FALSE)</f>
        <v>retail</v>
      </c>
      <c r="J5887">
        <f>VLOOKUP(D5887,account,3,FALSE)</f>
        <v>2009</v>
      </c>
      <c r="K5887">
        <f>VLOOKUP(D5887,account,4,FALSE)</f>
        <v>497.11</v>
      </c>
      <c r="L5887">
        <f>VLOOKUP(D5887,account,5,FALSE)</f>
        <v>1588</v>
      </c>
      <c r="M5887" t="str">
        <f>VLOOKUP(D5887,account,6,FALSE)</f>
        <v>United States</v>
      </c>
      <c r="N5887">
        <f>VLOOKUP(D5887,accounts,7,FALSE)</f>
        <v>0</v>
      </c>
      <c r="O5887" t="str">
        <f>VLOOKUP(C5887,products,2,FALSE)</f>
        <v>MG</v>
      </c>
      <c r="P5887">
        <f>VLOOKUP(C5887,products,3,FALSE)</f>
        <v>55</v>
      </c>
      <c r="Q5887" t="str">
        <f>VLOOKUP(B5887,sales,2,FALSE)</f>
        <v>Celia Rouche</v>
      </c>
      <c r="R5887" t="str">
        <f>VLOOKUP(B5887,sales,3,FALSE)</f>
        <v>West</v>
      </c>
    </row>
    <row r="5888" spans="1:18">
      <c r="A5888" t="s">
        <v>6052</v>
      </c>
      <c r="B5888" t="s">
        <v>14</v>
      </c>
      <c r="C5888" t="s">
        <v>57</v>
      </c>
      <c r="D5888" t="s">
        <v>103</v>
      </c>
      <c r="E5888" t="s">
        <v>50</v>
      </c>
      <c r="F5888" s="1">
        <v>43068</v>
      </c>
      <c r="G5888" s="1">
        <v>43083</v>
      </c>
      <c r="H5888">
        <v>3285</v>
      </c>
      <c r="I5888" t="str">
        <f>VLOOKUP(pipeline!D5888,account,2,FALSE)</f>
        <v>employment</v>
      </c>
      <c r="J5888">
        <f>VLOOKUP(D5888,account,3,FALSE)</f>
        <v>1988</v>
      </c>
      <c r="K5888">
        <f>VLOOKUP(D5888,account,4,FALSE)</f>
        <v>2059.9</v>
      </c>
      <c r="L5888">
        <f>VLOOKUP(D5888,account,5,FALSE)</f>
        <v>3644</v>
      </c>
      <c r="M5888" t="str">
        <f>VLOOKUP(D5888,account,6,FALSE)</f>
        <v>United States</v>
      </c>
      <c r="N5888">
        <f>VLOOKUP(D5888,accounts,7,FALSE)</f>
        <v>0</v>
      </c>
      <c r="O5888" t="str">
        <f>VLOOKUP(C5888,products,2,FALSE)</f>
        <v>MG</v>
      </c>
      <c r="P5888">
        <f>VLOOKUP(C5888,products,3,FALSE)</f>
        <v>3393</v>
      </c>
      <c r="Q5888" t="str">
        <f>VLOOKUP(B5888,sales,2,FALSE)</f>
        <v>Celia Rouche</v>
      </c>
      <c r="R5888" t="str">
        <f>VLOOKUP(B5888,sales,3,FALSE)</f>
        <v>West</v>
      </c>
    </row>
    <row r="5889" spans="1:18">
      <c r="A5889" t="s">
        <v>6053</v>
      </c>
      <c r="B5889" t="s">
        <v>35</v>
      </c>
      <c r="C5889" t="s">
        <v>57</v>
      </c>
      <c r="D5889" t="s">
        <v>223</v>
      </c>
      <c r="E5889" t="s">
        <v>50</v>
      </c>
      <c r="F5889" s="1">
        <v>43068</v>
      </c>
      <c r="G5889" s="1">
        <v>43077</v>
      </c>
      <c r="H5889">
        <v>3494</v>
      </c>
      <c r="I5889" t="str">
        <f>VLOOKUP(pipeline!D5889,account,2,FALSE)</f>
        <v>retail</v>
      </c>
      <c r="J5889">
        <f>VLOOKUP(D5889,account,3,FALSE)</f>
        <v>2003</v>
      </c>
      <c r="K5889">
        <f>VLOOKUP(D5889,account,4,FALSE)</f>
        <v>1419.98</v>
      </c>
      <c r="L5889">
        <f>VLOOKUP(D5889,account,5,FALSE)</f>
        <v>4018</v>
      </c>
      <c r="M5889" t="str">
        <f>VLOOKUP(D5889,account,6,FALSE)</f>
        <v>United States</v>
      </c>
      <c r="N5889">
        <f>VLOOKUP(D5889,accounts,7,FALSE)</f>
        <v>0</v>
      </c>
      <c r="O5889" t="str">
        <f>VLOOKUP(C5889,products,2,FALSE)</f>
        <v>MG</v>
      </c>
      <c r="P5889">
        <f>VLOOKUP(C5889,products,3,FALSE)</f>
        <v>3393</v>
      </c>
      <c r="Q5889" t="str">
        <f>VLOOKUP(B5889,sales,2,FALSE)</f>
        <v>Rocco Neubert</v>
      </c>
      <c r="R5889" t="str">
        <f>VLOOKUP(B5889,sales,3,FALSE)</f>
        <v>East</v>
      </c>
    </row>
    <row r="5890" spans="1:18">
      <c r="A5890" t="s">
        <v>6054</v>
      </c>
      <c r="B5890" t="s">
        <v>25</v>
      </c>
      <c r="C5890" t="s">
        <v>57</v>
      </c>
      <c r="D5890" t="s">
        <v>158</v>
      </c>
      <c r="E5890" t="s">
        <v>52</v>
      </c>
      <c r="F5890" s="1">
        <v>43069</v>
      </c>
      <c r="G5890" s="1">
        <v>43083</v>
      </c>
      <c r="H5890">
        <v>0</v>
      </c>
      <c r="I5890" t="str">
        <f>VLOOKUP(pipeline!D5890,account,2,FALSE)</f>
        <v>finance</v>
      </c>
      <c r="J5890">
        <f t="shared" ref="J5890:J5897" si="4167">VLOOKUP(D5890,account,3,FALSE)</f>
        <v>2006</v>
      </c>
      <c r="K5890">
        <f t="shared" ref="K5890:K5897" si="4168">VLOOKUP(D5890,account,4,FALSE)</f>
        <v>1102.43</v>
      </c>
      <c r="L5890">
        <f t="shared" ref="L5890:L5897" si="4169">VLOOKUP(D5890,account,5,FALSE)</f>
        <v>1759</v>
      </c>
      <c r="M5890" t="str">
        <f t="shared" ref="M5890:M5897" si="4170">VLOOKUP(D5890,account,6,FALSE)</f>
        <v>United States</v>
      </c>
      <c r="N5890">
        <f t="shared" ref="N5890:N5897" si="4171">VLOOKUP(D5890,accounts,7,FALSE)</f>
        <v>0</v>
      </c>
      <c r="O5890" t="str">
        <f t="shared" ref="O5890:O5897" si="4172">VLOOKUP(C5890,products,2,FALSE)</f>
        <v>MG</v>
      </c>
      <c r="P5890">
        <f t="shared" ref="P5890:P5897" si="4173">VLOOKUP(C5890,products,3,FALSE)</f>
        <v>3393</v>
      </c>
      <c r="Q5890" t="str">
        <f t="shared" ref="Q5890:Q5897" si="4174">VLOOKUP(B5890,sales,2,FALSE)</f>
        <v>Melvin Marxen</v>
      </c>
      <c r="R5890" t="str">
        <f t="shared" ref="R5890:R5897" si="4175">VLOOKUP(B5890,sales,3,FALSE)</f>
        <v>Central</v>
      </c>
    </row>
    <row r="5891" spans="1:18">
      <c r="A5891" t="s">
        <v>6055</v>
      </c>
      <c r="B5891" t="s">
        <v>34</v>
      </c>
      <c r="C5891" t="s">
        <v>59</v>
      </c>
      <c r="D5891" t="s">
        <v>248</v>
      </c>
      <c r="E5891" t="s">
        <v>50</v>
      </c>
      <c r="F5891" s="1">
        <v>43069</v>
      </c>
      <c r="G5891" s="1">
        <v>43083</v>
      </c>
      <c r="H5891">
        <v>5204</v>
      </c>
      <c r="I5891" t="str">
        <f>VLOOKUP(pipeline!D5891,account,2,FALSE)</f>
        <v>telecommunications</v>
      </c>
      <c r="J5891">
        <f t="shared" si="4167"/>
        <v>1994</v>
      </c>
      <c r="K5891">
        <f t="shared" si="4168"/>
        <v>6395.05</v>
      </c>
      <c r="L5891">
        <f t="shared" si="4169"/>
        <v>20275</v>
      </c>
      <c r="M5891" t="str">
        <f t="shared" si="4170"/>
        <v>United States</v>
      </c>
      <c r="N5891">
        <f t="shared" si="4171"/>
        <v>0</v>
      </c>
      <c r="O5891" t="str">
        <f t="shared" si="4172"/>
        <v>GTX</v>
      </c>
      <c r="P5891">
        <f t="shared" si="4173"/>
        <v>5482</v>
      </c>
      <c r="Q5891" t="str">
        <f t="shared" si="4174"/>
        <v>Rocco Neubert</v>
      </c>
      <c r="R5891" t="str">
        <f t="shared" si="4175"/>
        <v>East</v>
      </c>
    </row>
    <row r="5892" spans="1:18">
      <c r="A5892" t="s">
        <v>6056</v>
      </c>
      <c r="B5892" t="s">
        <v>8</v>
      </c>
      <c r="C5892" t="s">
        <v>55</v>
      </c>
      <c r="D5892" t="s">
        <v>136</v>
      </c>
      <c r="E5892" t="s">
        <v>50</v>
      </c>
      <c r="F5892" s="1">
        <v>43069</v>
      </c>
      <c r="G5892" s="1">
        <v>43084</v>
      </c>
      <c r="H5892">
        <v>579</v>
      </c>
      <c r="I5892" t="str">
        <f>VLOOKUP(pipeline!D5892,account,2,FALSE)</f>
        <v>medical</v>
      </c>
      <c r="J5892">
        <f t="shared" si="4167"/>
        <v>1996</v>
      </c>
      <c r="K5892">
        <f t="shared" si="4168"/>
        <v>439.21</v>
      </c>
      <c r="L5892">
        <f t="shared" si="4169"/>
        <v>792</v>
      </c>
      <c r="M5892" t="str">
        <f t="shared" si="4170"/>
        <v>United States</v>
      </c>
      <c r="N5892">
        <f t="shared" si="4171"/>
        <v>0</v>
      </c>
      <c r="O5892" t="str">
        <f t="shared" si="4172"/>
        <v>GTX</v>
      </c>
      <c r="P5892">
        <f t="shared" si="4173"/>
        <v>550</v>
      </c>
      <c r="Q5892" t="str">
        <f t="shared" si="4174"/>
        <v>Cara Losch</v>
      </c>
      <c r="R5892" t="str">
        <f t="shared" si="4175"/>
        <v>East</v>
      </c>
    </row>
    <row r="5893" spans="1:18">
      <c r="A5893" t="s">
        <v>6057</v>
      </c>
      <c r="B5893" t="s">
        <v>39</v>
      </c>
      <c r="C5893" t="s">
        <v>58</v>
      </c>
      <c r="D5893" t="s">
        <v>93</v>
      </c>
      <c r="E5893" t="s">
        <v>50</v>
      </c>
      <c r="F5893" s="1">
        <v>43069</v>
      </c>
      <c r="G5893" s="1">
        <v>43083</v>
      </c>
      <c r="H5893">
        <v>1195</v>
      </c>
      <c r="I5893" t="str">
        <f>VLOOKUP(pipeline!D5893,account,2,FALSE)</f>
        <v>entertainment</v>
      </c>
      <c r="J5893">
        <f t="shared" si="4167"/>
        <v>1993</v>
      </c>
      <c r="K5893">
        <f t="shared" si="4168"/>
        <v>4269.9</v>
      </c>
      <c r="L5893">
        <f t="shared" si="4169"/>
        <v>6472</v>
      </c>
      <c r="M5893" t="str">
        <f t="shared" si="4170"/>
        <v>United States</v>
      </c>
      <c r="N5893" t="str">
        <f t="shared" si="4171"/>
        <v>Massive Dynamic</v>
      </c>
      <c r="O5893" t="str">
        <f t="shared" si="4172"/>
        <v>GTX</v>
      </c>
      <c r="P5893">
        <f t="shared" si="4173"/>
        <v>1096</v>
      </c>
      <c r="Q5893" t="str">
        <f t="shared" si="4174"/>
        <v>Summer Sewald</v>
      </c>
      <c r="R5893" t="str">
        <f t="shared" si="4175"/>
        <v>West</v>
      </c>
    </row>
    <row r="5894" spans="1:18">
      <c r="A5894" t="s">
        <v>6058</v>
      </c>
      <c r="B5894" t="s">
        <v>21</v>
      </c>
      <c r="C5894" t="s">
        <v>59</v>
      </c>
      <c r="D5894" t="s">
        <v>442</v>
      </c>
      <c r="E5894" t="s">
        <v>50</v>
      </c>
      <c r="F5894" s="1">
        <v>43069</v>
      </c>
      <c r="G5894" s="1">
        <v>43098</v>
      </c>
      <c r="H5894">
        <v>6340</v>
      </c>
      <c r="I5894" t="str">
        <f>VLOOKUP(pipeline!D5894,account,2,FALSE)</f>
        <v>retail</v>
      </c>
      <c r="J5894">
        <f t="shared" si="4167"/>
        <v>1988</v>
      </c>
      <c r="K5894">
        <f t="shared" si="4168"/>
        <v>1376.8</v>
      </c>
      <c r="L5894">
        <f t="shared" si="4169"/>
        <v>1165</v>
      </c>
      <c r="M5894" t="str">
        <f t="shared" si="4170"/>
        <v>Belgium</v>
      </c>
      <c r="N5894">
        <f t="shared" si="4171"/>
        <v>0</v>
      </c>
      <c r="O5894" t="str">
        <f t="shared" si="4172"/>
        <v>GTX</v>
      </c>
      <c r="P5894">
        <f t="shared" si="4173"/>
        <v>5482</v>
      </c>
      <c r="Q5894" t="str">
        <f t="shared" si="4174"/>
        <v>Dustin Brinkmann</v>
      </c>
      <c r="R5894" t="str">
        <f t="shared" si="4175"/>
        <v>Central</v>
      </c>
    </row>
    <row r="5895" spans="1:18">
      <c r="A5895" t="s">
        <v>6059</v>
      </c>
      <c r="B5895" t="s">
        <v>11</v>
      </c>
      <c r="C5895" t="s">
        <v>58</v>
      </c>
      <c r="D5895" t="s">
        <v>294</v>
      </c>
      <c r="E5895" t="s">
        <v>50</v>
      </c>
      <c r="F5895" s="1">
        <v>43069</v>
      </c>
      <c r="G5895" s="1">
        <v>43088</v>
      </c>
      <c r="H5895">
        <v>1179</v>
      </c>
      <c r="I5895" t="str">
        <f>VLOOKUP(pipeline!D5895,account,2,FALSE)</f>
        <v>retail</v>
      </c>
      <c r="J5895">
        <f t="shared" si="4167"/>
        <v>2010</v>
      </c>
      <c r="K5895">
        <f t="shared" si="4168"/>
        <v>71.12</v>
      </c>
      <c r="L5895">
        <f t="shared" si="4169"/>
        <v>144</v>
      </c>
      <c r="M5895" t="str">
        <f t="shared" si="4170"/>
        <v>United States</v>
      </c>
      <c r="N5895">
        <f t="shared" si="4171"/>
        <v>0</v>
      </c>
      <c r="O5895" t="str">
        <f t="shared" si="4172"/>
        <v>GTX</v>
      </c>
      <c r="P5895">
        <f t="shared" si="4173"/>
        <v>1096</v>
      </c>
      <c r="Q5895" t="str">
        <f t="shared" si="4174"/>
        <v>Cara Losch</v>
      </c>
      <c r="R5895" t="str">
        <f t="shared" si="4175"/>
        <v>East</v>
      </c>
    </row>
    <row r="5896" spans="1:18">
      <c r="A5896" t="s">
        <v>6060</v>
      </c>
      <c r="B5896" t="s">
        <v>19</v>
      </c>
      <c r="C5896" t="s">
        <v>58</v>
      </c>
      <c r="D5896" t="s">
        <v>226</v>
      </c>
      <c r="E5896" t="s">
        <v>50</v>
      </c>
      <c r="F5896" s="1">
        <v>43070</v>
      </c>
      <c r="G5896" s="1">
        <v>43091</v>
      </c>
      <c r="H5896">
        <v>1243</v>
      </c>
      <c r="I5896" t="str">
        <f>VLOOKUP(pipeline!D5896,account,2,FALSE)</f>
        <v>medical</v>
      </c>
      <c r="J5896">
        <f t="shared" si="4167"/>
        <v>2017</v>
      </c>
      <c r="K5896">
        <f t="shared" si="4168"/>
        <v>4.54</v>
      </c>
      <c r="L5896">
        <f t="shared" si="4169"/>
        <v>9</v>
      </c>
      <c r="M5896" t="str">
        <f t="shared" si="4170"/>
        <v>United States</v>
      </c>
      <c r="N5896">
        <f t="shared" si="4171"/>
        <v>0</v>
      </c>
      <c r="O5896" t="str">
        <f t="shared" si="4172"/>
        <v>GTX</v>
      </c>
      <c r="P5896">
        <f t="shared" si="4173"/>
        <v>1096</v>
      </c>
      <c r="Q5896" t="str">
        <f t="shared" si="4174"/>
        <v>Dustin Brinkmann</v>
      </c>
      <c r="R5896" t="str">
        <f t="shared" si="4175"/>
        <v>Central</v>
      </c>
    </row>
    <row r="5897" spans="1:18">
      <c r="A5897" t="s">
        <v>6061</v>
      </c>
      <c r="B5897" t="s">
        <v>13</v>
      </c>
      <c r="C5897" t="s">
        <v>58</v>
      </c>
      <c r="D5897" t="s">
        <v>119</v>
      </c>
      <c r="E5897" t="s">
        <v>50</v>
      </c>
      <c r="F5897" s="1">
        <v>43070</v>
      </c>
      <c r="G5897" s="1">
        <v>43084</v>
      </c>
      <c r="H5897">
        <v>953</v>
      </c>
      <c r="I5897" t="str">
        <f>VLOOKUP(pipeline!D5897,account,2,FALSE)</f>
        <v>entertainment</v>
      </c>
      <c r="J5897">
        <f t="shared" si="4167"/>
        <v>1992</v>
      </c>
      <c r="K5897">
        <f t="shared" si="4168"/>
        <v>324.19</v>
      </c>
      <c r="L5897">
        <f t="shared" si="4169"/>
        <v>978</v>
      </c>
      <c r="M5897" t="str">
        <f t="shared" si="4170"/>
        <v>United States</v>
      </c>
      <c r="N5897">
        <f t="shared" si="4171"/>
        <v>0</v>
      </c>
      <c r="O5897" t="str">
        <f t="shared" si="4172"/>
        <v>GTX</v>
      </c>
      <c r="P5897">
        <f t="shared" si="4173"/>
        <v>1096</v>
      </c>
      <c r="Q5897" t="str">
        <f t="shared" si="4174"/>
        <v>Celia Rouche</v>
      </c>
      <c r="R5897" t="str">
        <f t="shared" si="4175"/>
        <v>West</v>
      </c>
    </row>
    <row r="5898" spans="1:18">
      <c r="A5898" t="s">
        <v>6062</v>
      </c>
      <c r="B5898" t="s">
        <v>22</v>
      </c>
      <c r="C5898" t="s">
        <v>59</v>
      </c>
      <c r="D5898" t="s">
        <v>147</v>
      </c>
      <c r="E5898" t="s">
        <v>50</v>
      </c>
      <c r="F5898" s="1">
        <v>43070</v>
      </c>
      <c r="G5898" s="1">
        <v>43078</v>
      </c>
      <c r="H5898">
        <v>5619</v>
      </c>
      <c r="I5898" t="str">
        <f>VLOOKUP(pipeline!D5898,account,2,FALSE)</f>
        <v>retail</v>
      </c>
      <c r="J5898">
        <f t="shared" ref="J5898:J5915" si="4176">VLOOKUP(D5898,account,3,FALSE)</f>
        <v>2007</v>
      </c>
      <c r="K5898">
        <f t="shared" ref="K5898:K5915" si="4177">VLOOKUP(D5898,account,4,FALSE)</f>
        <v>894.33</v>
      </c>
      <c r="L5898">
        <f t="shared" ref="L5898:L5915" si="4178">VLOOKUP(D5898,account,5,FALSE)</f>
        <v>1635</v>
      </c>
      <c r="M5898" t="str">
        <f t="shared" ref="M5898:M5915" si="4179">VLOOKUP(D5898,account,6,FALSE)</f>
        <v>Italy</v>
      </c>
      <c r="N5898">
        <f t="shared" ref="N5898:N5915" si="4180">VLOOKUP(D5898,accounts,7,FALSE)</f>
        <v>0</v>
      </c>
      <c r="O5898" t="str">
        <f t="shared" ref="O5898:O5915" si="4181">VLOOKUP(C5898,products,2,FALSE)</f>
        <v>GTX</v>
      </c>
      <c r="P5898">
        <f>VLOOKUP(C5898,products,3,FALSE)</f>
        <v>5482</v>
      </c>
      <c r="Q5898" t="str">
        <f>VLOOKUP(B5898,sales,2,FALSE)</f>
        <v>Dustin Brinkmann</v>
      </c>
      <c r="R5898" t="str">
        <f>VLOOKUP(B5898,sales,3,FALSE)</f>
        <v>Central</v>
      </c>
    </row>
    <row r="5899" spans="1:18">
      <c r="A5899" t="s">
        <v>6063</v>
      </c>
      <c r="B5899" t="s">
        <v>34</v>
      </c>
      <c r="C5899" t="s">
        <v>58</v>
      </c>
      <c r="D5899" t="s">
        <v>214</v>
      </c>
      <c r="E5899" t="s">
        <v>52</v>
      </c>
      <c r="F5899" s="1">
        <v>43071</v>
      </c>
      <c r="G5899" s="1">
        <v>43081</v>
      </c>
      <c r="H5899">
        <v>0</v>
      </c>
      <c r="I5899" t="str">
        <f>VLOOKUP(pipeline!D5899,account,2,FALSE)</f>
        <v>medical</v>
      </c>
      <c r="J5899">
        <f t="shared" si="4176"/>
        <v>1999</v>
      </c>
      <c r="K5899">
        <f t="shared" si="4177"/>
        <v>251.41</v>
      </c>
      <c r="L5899">
        <f t="shared" si="4178"/>
        <v>495</v>
      </c>
      <c r="M5899" t="str">
        <f t="shared" si="4179"/>
        <v>United States</v>
      </c>
      <c r="N5899">
        <f t="shared" si="4180"/>
        <v>0</v>
      </c>
      <c r="O5899" t="str">
        <f t="shared" si="4181"/>
        <v>GTX</v>
      </c>
      <c r="P5899">
        <f>VLOOKUP(C5899,products,3,FALSE)</f>
        <v>1096</v>
      </c>
      <c r="Q5899" t="str">
        <f>VLOOKUP(B5899,sales,2,FALSE)</f>
        <v>Rocco Neubert</v>
      </c>
      <c r="R5899" t="str">
        <f>VLOOKUP(B5899,sales,3,FALSE)</f>
        <v>East</v>
      </c>
    </row>
    <row r="5900" spans="1:18">
      <c r="A5900" t="s">
        <v>6064</v>
      </c>
      <c r="B5900" t="s">
        <v>34</v>
      </c>
      <c r="C5900" t="s">
        <v>58</v>
      </c>
      <c r="D5900" t="s">
        <v>381</v>
      </c>
      <c r="E5900" t="s">
        <v>52</v>
      </c>
      <c r="F5900" s="1">
        <v>43071</v>
      </c>
      <c r="G5900" s="1">
        <v>43080</v>
      </c>
      <c r="H5900">
        <v>0</v>
      </c>
      <c r="I5900" t="str">
        <f>VLOOKUP(pipeline!D5900,account,2,FALSE)</f>
        <v>marketing</v>
      </c>
      <c r="J5900">
        <f t="shared" si="4176"/>
        <v>1999</v>
      </c>
      <c r="K5900">
        <f t="shared" si="4177"/>
        <v>1197.44</v>
      </c>
      <c r="L5900">
        <f t="shared" si="4178"/>
        <v>2570</v>
      </c>
      <c r="M5900" t="str">
        <f t="shared" si="4179"/>
        <v>United States</v>
      </c>
      <c r="N5900">
        <f t="shared" si="4180"/>
        <v>0</v>
      </c>
      <c r="O5900" t="str">
        <f t="shared" si="4181"/>
        <v>GTX</v>
      </c>
      <c r="P5900">
        <f>VLOOKUP(C5900,products,3,FALSE)</f>
        <v>1096</v>
      </c>
      <c r="Q5900" t="str">
        <f>VLOOKUP(B5900,sales,2,FALSE)</f>
        <v>Rocco Neubert</v>
      </c>
      <c r="R5900" t="str">
        <f>VLOOKUP(B5900,sales,3,FALSE)</f>
        <v>East</v>
      </c>
    </row>
    <row r="5901" spans="1:18">
      <c r="A5901" t="s">
        <v>6065</v>
      </c>
      <c r="B5901" t="s">
        <v>14</v>
      </c>
      <c r="C5901" t="s">
        <v>57</v>
      </c>
      <c r="D5901" t="s">
        <v>153</v>
      </c>
      <c r="E5901" t="s">
        <v>50</v>
      </c>
      <c r="F5901" s="1">
        <v>43071</v>
      </c>
      <c r="G5901" s="1">
        <v>43089</v>
      </c>
      <c r="H5901">
        <v>3547</v>
      </c>
      <c r="I5901" t="str">
        <f>VLOOKUP(pipeline!D5901,account,2,FALSE)</f>
        <v>retail</v>
      </c>
      <c r="J5901">
        <f t="shared" si="4176"/>
        <v>2001</v>
      </c>
      <c r="K5901">
        <f t="shared" si="4177"/>
        <v>2437.85</v>
      </c>
      <c r="L5901">
        <f t="shared" si="4178"/>
        <v>4874</v>
      </c>
      <c r="M5901" t="str">
        <f t="shared" si="4179"/>
        <v>United States</v>
      </c>
      <c r="N5901">
        <f t="shared" si="4180"/>
        <v>0</v>
      </c>
      <c r="O5901" t="str">
        <f t="shared" si="4181"/>
        <v>MG</v>
      </c>
      <c r="P5901">
        <f>VLOOKUP(C5901,products,3,FALSE)</f>
        <v>3393</v>
      </c>
      <c r="Q5901" t="str">
        <f>VLOOKUP(B5901,sales,2,FALSE)</f>
        <v>Celia Rouche</v>
      </c>
      <c r="R5901" t="str">
        <f>VLOOKUP(B5901,sales,3,FALSE)</f>
        <v>West</v>
      </c>
    </row>
    <row r="5902" spans="1:18">
      <c r="A5902" t="s">
        <v>6066</v>
      </c>
      <c r="B5902" t="s">
        <v>39</v>
      </c>
      <c r="C5902" t="s">
        <v>58</v>
      </c>
      <c r="D5902" t="s">
        <v>273</v>
      </c>
      <c r="E5902" t="s">
        <v>50</v>
      </c>
      <c r="F5902" s="1">
        <v>43071</v>
      </c>
      <c r="G5902" s="1">
        <v>43089</v>
      </c>
      <c r="H5902">
        <v>993</v>
      </c>
      <c r="I5902" t="str">
        <f>VLOOKUP(pipeline!D5902,account,2,FALSE)</f>
        <v>retail</v>
      </c>
      <c r="J5902">
        <f t="shared" si="4176"/>
        <v>1996</v>
      </c>
      <c r="K5902">
        <f t="shared" si="4177"/>
        <v>2214.94</v>
      </c>
      <c r="L5902">
        <f t="shared" si="4178"/>
        <v>5374</v>
      </c>
      <c r="M5902" t="str">
        <f t="shared" si="4179"/>
        <v>United States</v>
      </c>
      <c r="N5902">
        <f t="shared" si="4180"/>
        <v>0</v>
      </c>
      <c r="O5902" t="str">
        <f t="shared" si="4181"/>
        <v>GTX</v>
      </c>
      <c r="P5902">
        <f t="shared" ref="P5902:P5909" si="4182">VLOOKUP(C5902,products,3,FALSE)</f>
        <v>1096</v>
      </c>
      <c r="Q5902" t="str">
        <f t="shared" ref="Q5902:Q5909" si="4183">VLOOKUP(B5902,sales,2,FALSE)</f>
        <v>Summer Sewald</v>
      </c>
      <c r="R5902" t="str">
        <f t="shared" ref="R5902:R5909" si="4184">VLOOKUP(B5902,sales,3,FALSE)</f>
        <v>West</v>
      </c>
    </row>
    <row r="5903" spans="1:18">
      <c r="A5903" t="s">
        <v>6067</v>
      </c>
      <c r="B5903" t="s">
        <v>37</v>
      </c>
      <c r="C5903" t="s">
        <v>56</v>
      </c>
      <c r="D5903" t="s">
        <v>231</v>
      </c>
      <c r="E5903" t="s">
        <v>50</v>
      </c>
      <c r="F5903" s="1">
        <v>43072</v>
      </c>
      <c r="G5903" s="1">
        <v>43079</v>
      </c>
      <c r="H5903">
        <v>54</v>
      </c>
      <c r="I5903" t="str">
        <f>VLOOKUP(pipeline!D5903,account,2,FALSE)</f>
        <v>technolgy</v>
      </c>
      <c r="J5903">
        <f t="shared" si="4176"/>
        <v>2010</v>
      </c>
      <c r="K5903">
        <f t="shared" si="4177"/>
        <v>587.72</v>
      </c>
      <c r="L5903">
        <f t="shared" si="4178"/>
        <v>1501</v>
      </c>
      <c r="M5903" t="str">
        <f t="shared" si="4179"/>
        <v>United States</v>
      </c>
      <c r="N5903">
        <f t="shared" si="4180"/>
        <v>0</v>
      </c>
      <c r="O5903" t="str">
        <f t="shared" si="4181"/>
        <v>MG</v>
      </c>
      <c r="P5903">
        <f t="shared" si="4182"/>
        <v>55</v>
      </c>
      <c r="Q5903" t="str">
        <f t="shared" si="4183"/>
        <v>Summer Sewald</v>
      </c>
      <c r="R5903" t="str">
        <f t="shared" si="4184"/>
        <v>West</v>
      </c>
    </row>
    <row r="5904" spans="1:18">
      <c r="A5904" t="s">
        <v>6068</v>
      </c>
      <c r="B5904" t="s">
        <v>27</v>
      </c>
      <c r="C5904" t="s">
        <v>58</v>
      </c>
      <c r="D5904" t="s">
        <v>85</v>
      </c>
      <c r="E5904" t="s">
        <v>52</v>
      </c>
      <c r="F5904" s="1">
        <v>43072</v>
      </c>
      <c r="G5904" s="1">
        <v>43089</v>
      </c>
      <c r="H5904">
        <v>0</v>
      </c>
      <c r="I5904" t="str">
        <f>VLOOKUP(pipeline!D5904,account,2,FALSE)</f>
        <v>software</v>
      </c>
      <c r="J5904">
        <f t="shared" si="4176"/>
        <v>1998</v>
      </c>
      <c r="K5904">
        <f t="shared" si="4177"/>
        <v>2714.9</v>
      </c>
      <c r="L5904">
        <f t="shared" si="4178"/>
        <v>2641</v>
      </c>
      <c r="M5904" t="str">
        <f t="shared" si="4179"/>
        <v>United States</v>
      </c>
      <c r="N5904" t="str">
        <f t="shared" si="4180"/>
        <v>Acme Corporation</v>
      </c>
      <c r="O5904" t="str">
        <f t="shared" si="4181"/>
        <v>GTX</v>
      </c>
      <c r="P5904">
        <f t="shared" si="4182"/>
        <v>1096</v>
      </c>
      <c r="Q5904" t="str">
        <f t="shared" si="4183"/>
        <v>Melvin Marxen</v>
      </c>
      <c r="R5904" t="str">
        <f t="shared" si="4184"/>
        <v>Central</v>
      </c>
    </row>
    <row r="5905" spans="1:18">
      <c r="A5905" t="s">
        <v>6069</v>
      </c>
      <c r="B5905" t="s">
        <v>9</v>
      </c>
      <c r="C5905" t="s">
        <v>56</v>
      </c>
      <c r="D5905" t="s">
        <v>248</v>
      </c>
      <c r="E5905" t="s">
        <v>50</v>
      </c>
      <c r="F5905" s="1">
        <v>43072</v>
      </c>
      <c r="G5905" s="1">
        <v>43093</v>
      </c>
      <c r="H5905">
        <v>58</v>
      </c>
      <c r="I5905" t="str">
        <f>VLOOKUP(pipeline!D5905,account,2,FALSE)</f>
        <v>telecommunications</v>
      </c>
      <c r="J5905">
        <f t="shared" si="4176"/>
        <v>1994</v>
      </c>
      <c r="K5905">
        <f t="shared" si="4177"/>
        <v>6395.05</v>
      </c>
      <c r="L5905">
        <f t="shared" si="4178"/>
        <v>20275</v>
      </c>
      <c r="M5905" t="str">
        <f t="shared" si="4179"/>
        <v>United States</v>
      </c>
      <c r="N5905">
        <f t="shared" si="4180"/>
        <v>0</v>
      </c>
      <c r="O5905" t="str">
        <f t="shared" si="4181"/>
        <v>MG</v>
      </c>
      <c r="P5905">
        <f t="shared" si="4182"/>
        <v>55</v>
      </c>
      <c r="Q5905" t="str">
        <f t="shared" si="4183"/>
        <v>Cara Losch</v>
      </c>
      <c r="R5905" t="str">
        <f t="shared" si="4184"/>
        <v>East</v>
      </c>
    </row>
    <row r="5906" spans="1:18">
      <c r="A5906" t="s">
        <v>6070</v>
      </c>
      <c r="B5906" t="s">
        <v>19</v>
      </c>
      <c r="C5906" t="s">
        <v>56</v>
      </c>
      <c r="D5906" t="s">
        <v>306</v>
      </c>
      <c r="E5906" t="s">
        <v>50</v>
      </c>
      <c r="F5906" s="1">
        <v>43073</v>
      </c>
      <c r="G5906" s="1">
        <v>43082</v>
      </c>
      <c r="H5906">
        <v>57</v>
      </c>
      <c r="I5906" t="str">
        <f>VLOOKUP(pipeline!D5906,account,2,FALSE)</f>
        <v>technolgy</v>
      </c>
      <c r="J5906">
        <f t="shared" si="4176"/>
        <v>1997</v>
      </c>
      <c r="K5906">
        <f t="shared" si="4177"/>
        <v>8170.38</v>
      </c>
      <c r="L5906">
        <f t="shared" si="4178"/>
        <v>16499</v>
      </c>
      <c r="M5906" t="str">
        <f t="shared" si="4179"/>
        <v>Korea</v>
      </c>
      <c r="N5906">
        <f t="shared" si="4180"/>
        <v>0</v>
      </c>
      <c r="O5906" t="str">
        <f t="shared" si="4181"/>
        <v>MG</v>
      </c>
      <c r="P5906">
        <f t="shared" si="4182"/>
        <v>55</v>
      </c>
      <c r="Q5906" t="str">
        <f t="shared" si="4183"/>
        <v>Dustin Brinkmann</v>
      </c>
      <c r="R5906" t="str">
        <f t="shared" si="4184"/>
        <v>Central</v>
      </c>
    </row>
    <row r="5907" spans="1:18">
      <c r="A5907" t="s">
        <v>6071</v>
      </c>
      <c r="B5907" t="s">
        <v>26</v>
      </c>
      <c r="C5907" t="s">
        <v>56</v>
      </c>
      <c r="D5907" t="s">
        <v>442</v>
      </c>
      <c r="E5907" t="s">
        <v>52</v>
      </c>
      <c r="F5907" s="1">
        <v>43073</v>
      </c>
      <c r="G5907" s="1">
        <v>43093</v>
      </c>
      <c r="H5907">
        <v>0</v>
      </c>
      <c r="I5907" t="str">
        <f>VLOOKUP(pipeline!D5907,account,2,FALSE)</f>
        <v>retail</v>
      </c>
      <c r="J5907">
        <f t="shared" si="4176"/>
        <v>1988</v>
      </c>
      <c r="K5907">
        <f t="shared" si="4177"/>
        <v>1376.8</v>
      </c>
      <c r="L5907">
        <f t="shared" si="4178"/>
        <v>1165</v>
      </c>
      <c r="M5907" t="str">
        <f t="shared" si="4179"/>
        <v>Belgium</v>
      </c>
      <c r="N5907">
        <f t="shared" si="4180"/>
        <v>0</v>
      </c>
      <c r="O5907" t="str">
        <f t="shared" si="4181"/>
        <v>MG</v>
      </c>
      <c r="P5907">
        <f t="shared" si="4182"/>
        <v>55</v>
      </c>
      <c r="Q5907" t="str">
        <f t="shared" si="4183"/>
        <v>Melvin Marxen</v>
      </c>
      <c r="R5907" t="str">
        <f t="shared" si="4184"/>
        <v>Central</v>
      </c>
    </row>
    <row r="5908" spans="1:18">
      <c r="A5908" t="s">
        <v>6072</v>
      </c>
      <c r="B5908" t="s">
        <v>26</v>
      </c>
      <c r="C5908" t="s">
        <v>58</v>
      </c>
      <c r="D5908" t="s">
        <v>309</v>
      </c>
      <c r="E5908" t="s">
        <v>50</v>
      </c>
      <c r="F5908" s="1">
        <v>43073</v>
      </c>
      <c r="G5908" s="1">
        <v>43080</v>
      </c>
      <c r="H5908">
        <v>1110</v>
      </c>
      <c r="I5908" t="str">
        <f>VLOOKUP(pipeline!D5908,account,2,FALSE)</f>
        <v>marketing</v>
      </c>
      <c r="J5908">
        <f t="shared" si="4176"/>
        <v>1986</v>
      </c>
      <c r="K5908">
        <f t="shared" si="4177"/>
        <v>2403.58</v>
      </c>
      <c r="L5908">
        <f t="shared" si="4178"/>
        <v>8801</v>
      </c>
      <c r="M5908" t="str">
        <f t="shared" si="4179"/>
        <v>United States</v>
      </c>
      <c r="N5908">
        <f t="shared" si="4180"/>
        <v>0</v>
      </c>
      <c r="O5908" t="str">
        <f t="shared" si="4181"/>
        <v>GTX</v>
      </c>
      <c r="P5908">
        <f t="shared" si="4182"/>
        <v>1096</v>
      </c>
      <c r="Q5908" t="str">
        <f t="shared" si="4183"/>
        <v>Melvin Marxen</v>
      </c>
      <c r="R5908" t="str">
        <f t="shared" si="4184"/>
        <v>Central</v>
      </c>
    </row>
    <row r="5909" spans="1:18">
      <c r="A5909" t="s">
        <v>6073</v>
      </c>
      <c r="B5909" t="s">
        <v>23</v>
      </c>
      <c r="C5909" t="s">
        <v>56</v>
      </c>
      <c r="D5909" t="s">
        <v>155</v>
      </c>
      <c r="E5909" t="s">
        <v>50</v>
      </c>
      <c r="F5909" s="1">
        <v>43073</v>
      </c>
      <c r="G5909" s="1">
        <v>43077</v>
      </c>
      <c r="H5909">
        <v>57</v>
      </c>
      <c r="I5909" t="str">
        <f>VLOOKUP(pipeline!D5909,account,2,FALSE)</f>
        <v>technolgy</v>
      </c>
      <c r="J5909">
        <f t="shared" si="4176"/>
        <v>1983</v>
      </c>
      <c r="K5909">
        <f t="shared" si="4177"/>
        <v>1008.06</v>
      </c>
      <c r="L5909">
        <f t="shared" si="4178"/>
        <v>1238</v>
      </c>
      <c r="M5909" t="str">
        <f t="shared" si="4179"/>
        <v>United States</v>
      </c>
      <c r="N5909">
        <f t="shared" si="4180"/>
        <v>0</v>
      </c>
      <c r="O5909" t="str">
        <f t="shared" si="4181"/>
        <v>MG</v>
      </c>
      <c r="P5909">
        <f t="shared" si="4182"/>
        <v>55</v>
      </c>
      <c r="Q5909" t="str">
        <f t="shared" si="4183"/>
        <v>Dustin Brinkmann</v>
      </c>
      <c r="R5909" t="str">
        <f t="shared" si="4184"/>
        <v>Central</v>
      </c>
    </row>
    <row r="5910" spans="1:18">
      <c r="A5910" t="s">
        <v>6074</v>
      </c>
      <c r="B5910" t="s">
        <v>41</v>
      </c>
      <c r="C5910" t="s">
        <v>56</v>
      </c>
      <c r="D5910" t="s">
        <v>176</v>
      </c>
      <c r="E5910" t="s">
        <v>50</v>
      </c>
      <c r="F5910" s="1">
        <v>43073</v>
      </c>
      <c r="G5910" s="1">
        <v>43084</v>
      </c>
      <c r="H5910">
        <v>64</v>
      </c>
      <c r="I5910" t="str">
        <f>VLOOKUP(pipeline!D5910,account,2,FALSE)</f>
        <v>services</v>
      </c>
      <c r="J5910">
        <f t="shared" si="4176"/>
        <v>1987</v>
      </c>
      <c r="K5910">
        <f t="shared" si="4177"/>
        <v>405.59</v>
      </c>
      <c r="L5910">
        <f t="shared" si="4178"/>
        <v>1179</v>
      </c>
      <c r="M5910" t="str">
        <f t="shared" si="4179"/>
        <v>Brazil</v>
      </c>
      <c r="N5910" t="str">
        <f t="shared" si="4180"/>
        <v>Warephase</v>
      </c>
      <c r="O5910" t="str">
        <f t="shared" si="4181"/>
        <v>MG</v>
      </c>
      <c r="P5910">
        <f t="shared" ref="P5910:P5915" si="4185">VLOOKUP(C5910,products,3,FALSE)</f>
        <v>55</v>
      </c>
      <c r="Q5910" t="str">
        <f t="shared" ref="Q5910:Q5915" si="4186">VLOOKUP(B5910,sales,2,FALSE)</f>
        <v>Summer Sewald</v>
      </c>
      <c r="R5910" t="str">
        <f t="shared" ref="R5910:R5915" si="4187">VLOOKUP(B5910,sales,3,FALSE)</f>
        <v>West</v>
      </c>
    </row>
    <row r="5911" spans="1:18">
      <c r="A5911" t="s">
        <v>6075</v>
      </c>
      <c r="B5911" t="s">
        <v>31</v>
      </c>
      <c r="C5911" t="s">
        <v>59</v>
      </c>
      <c r="D5911" t="s">
        <v>127</v>
      </c>
      <c r="E5911" t="s">
        <v>50</v>
      </c>
      <c r="F5911" s="1">
        <v>43074</v>
      </c>
      <c r="G5911" s="1">
        <v>43076</v>
      </c>
      <c r="H5911">
        <v>5172</v>
      </c>
      <c r="I5911" t="str">
        <f>VLOOKUP(pipeline!D5911,account,2,FALSE)</f>
        <v>software</v>
      </c>
      <c r="J5911">
        <f t="shared" si="4176"/>
        <v>1979</v>
      </c>
      <c r="K5911">
        <f t="shared" si="4177"/>
        <v>4478.47</v>
      </c>
      <c r="L5911">
        <f t="shared" si="4178"/>
        <v>13809</v>
      </c>
      <c r="M5911" t="str">
        <f t="shared" si="4179"/>
        <v>United States</v>
      </c>
      <c r="N5911">
        <f t="shared" si="4180"/>
        <v>0</v>
      </c>
      <c r="O5911" t="str">
        <f t="shared" si="4181"/>
        <v>GTX</v>
      </c>
      <c r="P5911">
        <f t="shared" si="4185"/>
        <v>5482</v>
      </c>
      <c r="Q5911" t="str">
        <f t="shared" si="4186"/>
        <v>Rocco Neubert</v>
      </c>
      <c r="R5911" t="str">
        <f t="shared" si="4187"/>
        <v>East</v>
      </c>
    </row>
    <row r="5912" spans="1:18">
      <c r="A5912" t="s">
        <v>6076</v>
      </c>
      <c r="B5912" t="s">
        <v>7</v>
      </c>
      <c r="C5912" t="s">
        <v>58</v>
      </c>
      <c r="D5912" t="s">
        <v>127</v>
      </c>
      <c r="E5912" t="s">
        <v>52</v>
      </c>
      <c r="F5912" s="1">
        <v>43074</v>
      </c>
      <c r="G5912" s="1">
        <v>43096</v>
      </c>
      <c r="H5912">
        <v>0</v>
      </c>
      <c r="I5912" t="str">
        <f>VLOOKUP(pipeline!D5912,account,2,FALSE)</f>
        <v>software</v>
      </c>
      <c r="J5912">
        <f t="shared" si="4176"/>
        <v>1979</v>
      </c>
      <c r="K5912">
        <f t="shared" si="4177"/>
        <v>4478.47</v>
      </c>
      <c r="L5912">
        <f t="shared" si="4178"/>
        <v>13809</v>
      </c>
      <c r="M5912" t="str">
        <f t="shared" si="4179"/>
        <v>United States</v>
      </c>
      <c r="N5912">
        <f t="shared" si="4180"/>
        <v>0</v>
      </c>
      <c r="O5912" t="str">
        <f t="shared" si="4181"/>
        <v>GTX</v>
      </c>
      <c r="P5912">
        <f t="shared" si="4185"/>
        <v>1096</v>
      </c>
      <c r="Q5912" t="str">
        <f t="shared" si="4186"/>
        <v>Cara Losch</v>
      </c>
      <c r="R5912" t="str">
        <f t="shared" si="4187"/>
        <v>East</v>
      </c>
    </row>
    <row r="5913" spans="1:18">
      <c r="A5913" t="s">
        <v>6077</v>
      </c>
      <c r="B5913" t="s">
        <v>39</v>
      </c>
      <c r="C5913" t="s">
        <v>55</v>
      </c>
      <c r="D5913" t="s">
        <v>151</v>
      </c>
      <c r="E5913" t="s">
        <v>52</v>
      </c>
      <c r="F5913" s="1">
        <v>43074</v>
      </c>
      <c r="G5913" s="1">
        <v>43094</v>
      </c>
      <c r="H5913">
        <v>0</v>
      </c>
      <c r="I5913" t="str">
        <f>VLOOKUP(pipeline!D5913,account,2,FALSE)</f>
        <v>finance</v>
      </c>
      <c r="J5913">
        <f t="shared" si="4176"/>
        <v>2008</v>
      </c>
      <c r="K5913">
        <f t="shared" si="4177"/>
        <v>52.5</v>
      </c>
      <c r="L5913">
        <f t="shared" si="4178"/>
        <v>165</v>
      </c>
      <c r="M5913" t="str">
        <f t="shared" si="4179"/>
        <v>United States</v>
      </c>
      <c r="N5913">
        <f t="shared" si="4180"/>
        <v>0</v>
      </c>
      <c r="O5913" t="str">
        <f t="shared" si="4181"/>
        <v>GTX</v>
      </c>
      <c r="P5913">
        <f t="shared" si="4185"/>
        <v>550</v>
      </c>
      <c r="Q5913" t="str">
        <f t="shared" si="4186"/>
        <v>Summer Sewald</v>
      </c>
      <c r="R5913" t="str">
        <f t="shared" si="4187"/>
        <v>West</v>
      </c>
    </row>
    <row r="5914" spans="1:18">
      <c r="A5914" t="s">
        <v>6078</v>
      </c>
      <c r="B5914" t="s">
        <v>15</v>
      </c>
      <c r="C5914" t="s">
        <v>56</v>
      </c>
      <c r="D5914" t="s">
        <v>205</v>
      </c>
      <c r="E5914" t="s">
        <v>52</v>
      </c>
      <c r="F5914" s="1">
        <v>43074</v>
      </c>
      <c r="G5914" s="1">
        <v>43088</v>
      </c>
      <c r="H5914">
        <v>0</v>
      </c>
      <c r="I5914" t="str">
        <f>VLOOKUP(pipeline!D5914,account,2,FALSE)</f>
        <v>telecommunications</v>
      </c>
      <c r="J5914">
        <f t="shared" si="4176"/>
        <v>1995</v>
      </c>
      <c r="K5914">
        <f t="shared" si="4177"/>
        <v>1825.82</v>
      </c>
      <c r="L5914">
        <f t="shared" si="4178"/>
        <v>5595</v>
      </c>
      <c r="M5914" t="str">
        <f t="shared" si="4179"/>
        <v>United States</v>
      </c>
      <c r="N5914" t="str">
        <f t="shared" si="4180"/>
        <v>Sonron</v>
      </c>
      <c r="O5914" t="str">
        <f t="shared" si="4181"/>
        <v>MG</v>
      </c>
      <c r="P5914">
        <f t="shared" si="4185"/>
        <v>55</v>
      </c>
      <c r="Q5914" t="str">
        <f t="shared" si="4186"/>
        <v>Celia Rouche</v>
      </c>
      <c r="R5914" t="str">
        <f t="shared" si="4187"/>
        <v>West</v>
      </c>
    </row>
    <row r="5915" spans="1:18">
      <c r="A5915" t="s">
        <v>6079</v>
      </c>
      <c r="B5915" t="s">
        <v>29</v>
      </c>
      <c r="C5915" t="s">
        <v>59</v>
      </c>
      <c r="D5915" t="s">
        <v>241</v>
      </c>
      <c r="E5915" t="s">
        <v>50</v>
      </c>
      <c r="F5915" s="1">
        <v>43074</v>
      </c>
      <c r="G5915" s="1">
        <v>43088</v>
      </c>
      <c r="H5915">
        <v>6141</v>
      </c>
      <c r="I5915" t="str">
        <f>VLOOKUP(pipeline!D5915,account,2,FALSE)</f>
        <v>finance</v>
      </c>
      <c r="J5915">
        <f t="shared" si="4176"/>
        <v>1991</v>
      </c>
      <c r="K5915">
        <f t="shared" si="4177"/>
        <v>2819.5</v>
      </c>
      <c r="L5915">
        <f t="shared" si="4178"/>
        <v>7227</v>
      </c>
      <c r="M5915" t="str">
        <f t="shared" si="4179"/>
        <v>United States</v>
      </c>
      <c r="N5915" t="str">
        <f t="shared" si="4180"/>
        <v>Golddex</v>
      </c>
      <c r="O5915" t="str">
        <f t="shared" si="4181"/>
        <v>GTX</v>
      </c>
      <c r="P5915">
        <f t="shared" si="4185"/>
        <v>5482</v>
      </c>
      <c r="Q5915" t="str">
        <f t="shared" si="4186"/>
        <v>Melvin Marxen</v>
      </c>
      <c r="R5915" t="str">
        <f t="shared" si="4187"/>
        <v>Central</v>
      </c>
    </row>
    <row r="5916" spans="1:18">
      <c r="A5916" t="s">
        <v>6080</v>
      </c>
      <c r="B5916" t="s">
        <v>19</v>
      </c>
      <c r="C5916" t="s">
        <v>56</v>
      </c>
      <c r="D5916" t="s">
        <v>198</v>
      </c>
      <c r="E5916" t="s">
        <v>50</v>
      </c>
      <c r="F5916" s="1">
        <v>43075</v>
      </c>
      <c r="G5916" s="1">
        <v>43083</v>
      </c>
      <c r="H5916">
        <v>56</v>
      </c>
      <c r="I5916" t="str">
        <f>VLOOKUP(pipeline!D5916,account,2,FALSE)</f>
        <v>employment</v>
      </c>
      <c r="J5916">
        <f t="shared" ref="J5916:J5923" si="4188">VLOOKUP(D5916,account,3,FALSE)</f>
        <v>1997</v>
      </c>
      <c r="K5916">
        <f t="shared" ref="K5916:K5923" si="4189">VLOOKUP(D5916,account,4,FALSE)</f>
        <v>291.27</v>
      </c>
      <c r="L5916">
        <f t="shared" ref="L5916:L5923" si="4190">VLOOKUP(D5916,account,5,FALSE)</f>
        <v>586</v>
      </c>
      <c r="M5916" t="str">
        <f t="shared" ref="M5916:M5923" si="4191">VLOOKUP(D5916,account,6,FALSE)</f>
        <v>United States</v>
      </c>
      <c r="N5916">
        <f t="shared" ref="N5916:N5923" si="4192">VLOOKUP(D5916,accounts,7,FALSE)</f>
        <v>0</v>
      </c>
      <c r="O5916" t="str">
        <f t="shared" ref="O5916:O5923" si="4193">VLOOKUP(C5916,products,2,FALSE)</f>
        <v>MG</v>
      </c>
      <c r="P5916">
        <f t="shared" ref="P5916:P5924" si="4194">VLOOKUP(C5916,products,3,FALSE)</f>
        <v>55</v>
      </c>
      <c r="Q5916" t="str">
        <f t="shared" ref="Q5916:Q5924" si="4195">VLOOKUP(B5916,sales,2,FALSE)</f>
        <v>Dustin Brinkmann</v>
      </c>
      <c r="R5916" t="str">
        <f t="shared" ref="R5916:R5924" si="4196">VLOOKUP(B5916,sales,3,FALSE)</f>
        <v>Central</v>
      </c>
    </row>
    <row r="5917" spans="1:18">
      <c r="A5917" t="s">
        <v>6081</v>
      </c>
      <c r="B5917" t="s">
        <v>20</v>
      </c>
      <c r="C5917" t="s">
        <v>55</v>
      </c>
      <c r="D5917" t="s">
        <v>208</v>
      </c>
      <c r="E5917" t="s">
        <v>50</v>
      </c>
      <c r="F5917" s="1">
        <v>43075</v>
      </c>
      <c r="G5917" s="1">
        <v>43081</v>
      </c>
      <c r="H5917">
        <v>515</v>
      </c>
      <c r="I5917" t="str">
        <f>VLOOKUP(pipeline!D5917,account,2,FALSE)</f>
        <v>software</v>
      </c>
      <c r="J5917">
        <f t="shared" si="4188"/>
        <v>1982</v>
      </c>
      <c r="K5917">
        <f t="shared" si="4189"/>
        <v>4618</v>
      </c>
      <c r="L5917">
        <f t="shared" si="4190"/>
        <v>10083</v>
      </c>
      <c r="M5917" t="str">
        <f t="shared" si="4191"/>
        <v>United States</v>
      </c>
      <c r="N5917">
        <f t="shared" si="4192"/>
        <v>0</v>
      </c>
      <c r="O5917" t="str">
        <f t="shared" si="4193"/>
        <v>GTX</v>
      </c>
      <c r="P5917">
        <f t="shared" si="4194"/>
        <v>550</v>
      </c>
      <c r="Q5917" t="str">
        <f t="shared" si="4195"/>
        <v>Dustin Brinkmann</v>
      </c>
      <c r="R5917" t="str">
        <f t="shared" si="4196"/>
        <v>Central</v>
      </c>
    </row>
    <row r="5918" spans="1:18">
      <c r="A5918" t="s">
        <v>6082</v>
      </c>
      <c r="B5918" t="s">
        <v>34</v>
      </c>
      <c r="C5918" t="s">
        <v>55</v>
      </c>
      <c r="D5918" t="s">
        <v>381</v>
      </c>
      <c r="E5918" t="s">
        <v>50</v>
      </c>
      <c r="F5918" s="1">
        <v>43075</v>
      </c>
      <c r="G5918" s="1">
        <v>43092</v>
      </c>
      <c r="H5918">
        <v>698</v>
      </c>
      <c r="I5918" t="str">
        <f>VLOOKUP(pipeline!D5918,account,2,FALSE)</f>
        <v>marketing</v>
      </c>
      <c r="J5918">
        <f t="shared" si="4188"/>
        <v>1999</v>
      </c>
      <c r="K5918">
        <f t="shared" si="4189"/>
        <v>1197.44</v>
      </c>
      <c r="L5918">
        <f t="shared" si="4190"/>
        <v>2570</v>
      </c>
      <c r="M5918" t="str">
        <f t="shared" si="4191"/>
        <v>United States</v>
      </c>
      <c r="N5918">
        <f t="shared" si="4192"/>
        <v>0</v>
      </c>
      <c r="O5918" t="str">
        <f t="shared" si="4193"/>
        <v>GTX</v>
      </c>
      <c r="P5918">
        <f t="shared" si="4194"/>
        <v>550</v>
      </c>
      <c r="Q5918" t="str">
        <f t="shared" si="4195"/>
        <v>Rocco Neubert</v>
      </c>
      <c r="R5918" t="str">
        <f t="shared" si="4196"/>
        <v>East</v>
      </c>
    </row>
    <row r="5919" spans="1:18">
      <c r="A5919" t="s">
        <v>6083</v>
      </c>
      <c r="B5919" t="s">
        <v>34</v>
      </c>
      <c r="C5919" t="s">
        <v>55</v>
      </c>
      <c r="D5919" t="s">
        <v>277</v>
      </c>
      <c r="E5919" t="s">
        <v>50</v>
      </c>
      <c r="F5919" s="1">
        <v>43075</v>
      </c>
      <c r="G5919" s="1">
        <v>43099</v>
      </c>
      <c r="H5919">
        <v>481</v>
      </c>
      <c r="I5919" t="str">
        <f>VLOOKUP(pipeline!D5919,account,2,FALSE)</f>
        <v>retail</v>
      </c>
      <c r="J5919">
        <f t="shared" si="4188"/>
        <v>2005</v>
      </c>
      <c r="K5919">
        <f t="shared" si="4189"/>
        <v>2261.05</v>
      </c>
      <c r="L5919">
        <f t="shared" si="4190"/>
        <v>3851</v>
      </c>
      <c r="M5919" t="str">
        <f t="shared" si="4191"/>
        <v>United States</v>
      </c>
      <c r="N5919">
        <f t="shared" si="4192"/>
        <v>0</v>
      </c>
      <c r="O5919" t="str">
        <f t="shared" si="4193"/>
        <v>GTX</v>
      </c>
      <c r="P5919">
        <f t="shared" si="4194"/>
        <v>550</v>
      </c>
      <c r="Q5919" t="str">
        <f t="shared" si="4195"/>
        <v>Rocco Neubert</v>
      </c>
      <c r="R5919" t="str">
        <f t="shared" si="4196"/>
        <v>East</v>
      </c>
    </row>
    <row r="5920" spans="1:18">
      <c r="A5920" t="s">
        <v>6084</v>
      </c>
      <c r="B5920" t="s">
        <v>23</v>
      </c>
      <c r="C5920" t="s">
        <v>56</v>
      </c>
      <c r="D5920" t="s">
        <v>170</v>
      </c>
      <c r="E5920" t="s">
        <v>50</v>
      </c>
      <c r="F5920" s="1">
        <v>43075</v>
      </c>
      <c r="G5920" s="1">
        <v>43083</v>
      </c>
      <c r="H5920">
        <v>49</v>
      </c>
      <c r="I5920" t="str">
        <f>VLOOKUP(pipeline!D5920,account,2,FALSE)</f>
        <v>technolgy</v>
      </c>
      <c r="J5920">
        <f t="shared" si="4188"/>
        <v>1987</v>
      </c>
      <c r="K5920">
        <f t="shared" si="4189"/>
        <v>2938.67</v>
      </c>
      <c r="L5920">
        <f t="shared" si="4190"/>
        <v>8775</v>
      </c>
      <c r="M5920" t="str">
        <f t="shared" si="4191"/>
        <v>Panama</v>
      </c>
      <c r="N5920">
        <f t="shared" si="4192"/>
        <v>0</v>
      </c>
      <c r="O5920" t="str">
        <f t="shared" si="4193"/>
        <v>MG</v>
      </c>
      <c r="P5920">
        <f t="shared" si="4194"/>
        <v>55</v>
      </c>
      <c r="Q5920" t="str">
        <f t="shared" si="4195"/>
        <v>Dustin Brinkmann</v>
      </c>
      <c r="R5920" t="str">
        <f t="shared" si="4196"/>
        <v>Central</v>
      </c>
    </row>
    <row r="5921" spans="1:18">
      <c r="A5921" t="s">
        <v>6085</v>
      </c>
      <c r="B5921" t="s">
        <v>39</v>
      </c>
      <c r="C5921" t="s">
        <v>58</v>
      </c>
      <c r="D5921" t="s">
        <v>266</v>
      </c>
      <c r="E5921" t="s">
        <v>50</v>
      </c>
      <c r="F5921" s="1">
        <v>43076</v>
      </c>
      <c r="G5921" s="1">
        <v>43087</v>
      </c>
      <c r="H5921">
        <v>1111</v>
      </c>
      <c r="I5921" t="str">
        <f>VLOOKUP(pipeline!D5921,account,2,FALSE)</f>
        <v>finance</v>
      </c>
      <c r="J5921">
        <f t="shared" si="4188"/>
        <v>1993</v>
      </c>
      <c r="K5921">
        <f t="shared" si="4189"/>
        <v>7537.24</v>
      </c>
      <c r="L5921">
        <f t="shared" si="4190"/>
        <v>20293</v>
      </c>
      <c r="M5921" t="str">
        <f t="shared" si="4191"/>
        <v>United States</v>
      </c>
      <c r="N5921">
        <f t="shared" si="4192"/>
        <v>0</v>
      </c>
      <c r="O5921" t="str">
        <f t="shared" si="4193"/>
        <v>GTX</v>
      </c>
      <c r="P5921">
        <f t="shared" si="4194"/>
        <v>1096</v>
      </c>
      <c r="Q5921" t="str">
        <f t="shared" si="4195"/>
        <v>Summer Sewald</v>
      </c>
      <c r="R5921" t="str">
        <f t="shared" si="4196"/>
        <v>West</v>
      </c>
    </row>
    <row r="5922" spans="1:18">
      <c r="A5922" t="s">
        <v>6086</v>
      </c>
      <c r="B5922" t="s">
        <v>28</v>
      </c>
      <c r="C5922" t="s">
        <v>59</v>
      </c>
      <c r="D5922" t="s">
        <v>184</v>
      </c>
      <c r="E5922" t="s">
        <v>50</v>
      </c>
      <c r="F5922" s="1">
        <v>43076</v>
      </c>
      <c r="G5922" s="1">
        <v>43097</v>
      </c>
      <c r="H5922">
        <v>5862</v>
      </c>
      <c r="I5922" t="str">
        <f>VLOOKUP(pipeline!D5922,account,2,FALSE)</f>
        <v>retail</v>
      </c>
      <c r="J5922">
        <f t="shared" si="4188"/>
        <v>1995</v>
      </c>
      <c r="K5922">
        <f t="shared" si="4189"/>
        <v>332.43</v>
      </c>
      <c r="L5922">
        <f t="shared" si="4190"/>
        <v>799</v>
      </c>
      <c r="M5922" t="str">
        <f t="shared" si="4191"/>
        <v>United States</v>
      </c>
      <c r="N5922">
        <f t="shared" si="4192"/>
        <v>0</v>
      </c>
      <c r="O5922" t="str">
        <f t="shared" si="4193"/>
        <v>GTX</v>
      </c>
      <c r="P5922">
        <f t="shared" si="4194"/>
        <v>5482</v>
      </c>
      <c r="Q5922" t="str">
        <f t="shared" si="4195"/>
        <v>Melvin Marxen</v>
      </c>
      <c r="R5922" t="str">
        <f t="shared" si="4196"/>
        <v>Central</v>
      </c>
    </row>
    <row r="5923" spans="1:18">
      <c r="A5923" t="s">
        <v>6087</v>
      </c>
      <c r="B5923" t="s">
        <v>16</v>
      </c>
      <c r="C5923" t="s">
        <v>56</v>
      </c>
      <c r="D5923" t="s">
        <v>91</v>
      </c>
      <c r="E5923" t="s">
        <v>50</v>
      </c>
      <c r="F5923" s="1">
        <v>43076</v>
      </c>
      <c r="G5923" s="1">
        <v>43085</v>
      </c>
      <c r="H5923">
        <v>54</v>
      </c>
      <c r="I5923" t="str">
        <f>VLOOKUP(pipeline!D5923,account,2,FALSE)</f>
        <v>retail</v>
      </c>
      <c r="J5923">
        <f t="shared" si="4188"/>
        <v>1989</v>
      </c>
      <c r="K5923">
        <f t="shared" si="4189"/>
        <v>1388.67</v>
      </c>
      <c r="L5923">
        <f t="shared" si="4190"/>
        <v>3583</v>
      </c>
      <c r="M5923" t="str">
        <f t="shared" si="4191"/>
        <v>United States</v>
      </c>
      <c r="N5923">
        <f t="shared" si="4192"/>
        <v>0</v>
      </c>
      <c r="O5923" t="str">
        <f t="shared" si="4193"/>
        <v>MG</v>
      </c>
      <c r="P5923">
        <f t="shared" si="4194"/>
        <v>55</v>
      </c>
      <c r="Q5923" t="str">
        <f t="shared" si="4195"/>
        <v>Celia Rouche</v>
      </c>
      <c r="R5923" t="str">
        <f t="shared" si="4196"/>
        <v>West</v>
      </c>
    </row>
    <row r="5924" spans="1:18">
      <c r="A5924" t="s">
        <v>6088</v>
      </c>
      <c r="B5924" t="s">
        <v>19</v>
      </c>
      <c r="C5924" t="s">
        <v>56</v>
      </c>
      <c r="D5924" t="s">
        <v>82</v>
      </c>
      <c r="E5924" t="s">
        <v>50</v>
      </c>
      <c r="F5924" s="1">
        <v>43077</v>
      </c>
      <c r="G5924" s="1">
        <v>43087</v>
      </c>
      <c r="H5924">
        <v>60</v>
      </c>
      <c r="I5924" t="str">
        <f>VLOOKUP(pipeline!D5924,account,2,FALSE)</f>
        <v>retail</v>
      </c>
      <c r="J5924">
        <f>VLOOKUP(D5924,account,3,FALSE)</f>
        <v>2001</v>
      </c>
      <c r="K5924">
        <f>VLOOKUP(D5924,account,4,FALSE)</f>
        <v>718.62</v>
      </c>
      <c r="L5924">
        <f>VLOOKUP(D5924,account,5,FALSE)</f>
        <v>2448</v>
      </c>
      <c r="M5924" t="str">
        <f>VLOOKUP(D5924,account,6,FALSE)</f>
        <v>United States</v>
      </c>
      <c r="N5924">
        <f>VLOOKUP(D5924,accounts,7,FALSE)</f>
        <v>0</v>
      </c>
      <c r="O5924" t="str">
        <f>VLOOKUP(C5924,products,2,FALSE)</f>
        <v>MG</v>
      </c>
      <c r="P5924">
        <f t="shared" si="4194"/>
        <v>55</v>
      </c>
      <c r="Q5924" t="str">
        <f t="shared" si="4195"/>
        <v>Dustin Brinkmann</v>
      </c>
      <c r="R5924" t="str">
        <f t="shared" si="4196"/>
        <v>Central</v>
      </c>
    </row>
    <row r="5925" spans="1:18">
      <c r="A5925" t="s">
        <v>6089</v>
      </c>
      <c r="B5925" t="s">
        <v>39</v>
      </c>
      <c r="C5925" t="s">
        <v>58</v>
      </c>
      <c r="D5925" t="s">
        <v>151</v>
      </c>
      <c r="E5925" t="s">
        <v>50</v>
      </c>
      <c r="F5925" s="1">
        <v>43077</v>
      </c>
      <c r="G5925" s="1">
        <v>43098</v>
      </c>
      <c r="H5925">
        <v>1168</v>
      </c>
      <c r="I5925" t="str">
        <f>VLOOKUP(pipeline!D5925,account,2,FALSE)</f>
        <v>finance</v>
      </c>
      <c r="J5925">
        <f t="shared" ref="J5925:J5933" si="4197">VLOOKUP(D5925,account,3,FALSE)</f>
        <v>2008</v>
      </c>
      <c r="K5925">
        <f t="shared" ref="K5925:K5933" si="4198">VLOOKUP(D5925,account,4,FALSE)</f>
        <v>52.5</v>
      </c>
      <c r="L5925">
        <f t="shared" ref="L5925:L5933" si="4199">VLOOKUP(D5925,account,5,FALSE)</f>
        <v>165</v>
      </c>
      <c r="M5925" t="str">
        <f t="shared" ref="M5925:M5933" si="4200">VLOOKUP(D5925,account,6,FALSE)</f>
        <v>United States</v>
      </c>
      <c r="N5925">
        <f t="shared" ref="N5925:N5933" si="4201">VLOOKUP(D5925,accounts,7,FALSE)</f>
        <v>0</v>
      </c>
      <c r="O5925" t="str">
        <f t="shared" ref="O5925:O5933" si="4202">VLOOKUP(C5925,products,2,FALSE)</f>
        <v>GTX</v>
      </c>
      <c r="P5925">
        <f t="shared" ref="P5925:P5932" si="4203">VLOOKUP(C5925,products,3,FALSE)</f>
        <v>1096</v>
      </c>
      <c r="Q5925" t="str">
        <f t="shared" ref="Q5925:Q5932" si="4204">VLOOKUP(B5925,sales,2,FALSE)</f>
        <v>Summer Sewald</v>
      </c>
      <c r="R5925" t="str">
        <f t="shared" ref="R5925:R5932" si="4205">VLOOKUP(B5925,sales,3,FALSE)</f>
        <v>West</v>
      </c>
    </row>
    <row r="5926" spans="1:18">
      <c r="A5926" t="s">
        <v>6090</v>
      </c>
      <c r="B5926" t="s">
        <v>10</v>
      </c>
      <c r="C5926" t="s">
        <v>56</v>
      </c>
      <c r="D5926" t="s">
        <v>245</v>
      </c>
      <c r="E5926" t="s">
        <v>50</v>
      </c>
      <c r="F5926" s="1">
        <v>43077</v>
      </c>
      <c r="G5926" s="1">
        <v>43087</v>
      </c>
      <c r="H5926">
        <v>48</v>
      </c>
      <c r="I5926" t="str">
        <f>VLOOKUP(pipeline!D5926,account,2,FALSE)</f>
        <v>retail</v>
      </c>
      <c r="J5926">
        <f t="shared" si="4197"/>
        <v>1990</v>
      </c>
      <c r="K5926">
        <f t="shared" si="4198"/>
        <v>2520.83</v>
      </c>
      <c r="L5926">
        <f t="shared" si="4199"/>
        <v>3502</v>
      </c>
      <c r="M5926" t="str">
        <f t="shared" si="4200"/>
        <v>United States</v>
      </c>
      <c r="N5926">
        <f t="shared" si="4201"/>
        <v>0</v>
      </c>
      <c r="O5926" t="str">
        <f t="shared" si="4202"/>
        <v>MG</v>
      </c>
      <c r="P5926">
        <f t="shared" si="4203"/>
        <v>55</v>
      </c>
      <c r="Q5926" t="str">
        <f t="shared" si="4204"/>
        <v>Cara Losch</v>
      </c>
      <c r="R5926" t="str">
        <f t="shared" si="4205"/>
        <v>East</v>
      </c>
    </row>
    <row r="5927" spans="1:18">
      <c r="A5927" t="s">
        <v>6091</v>
      </c>
      <c r="B5927" t="s">
        <v>20</v>
      </c>
      <c r="C5927" t="s">
        <v>58</v>
      </c>
      <c r="D5927" t="s">
        <v>82</v>
      </c>
      <c r="E5927" t="s">
        <v>50</v>
      </c>
      <c r="F5927" s="1">
        <v>43078</v>
      </c>
      <c r="G5927" s="1">
        <v>43093</v>
      </c>
      <c r="H5927">
        <v>986</v>
      </c>
      <c r="I5927" t="str">
        <f>VLOOKUP(pipeline!D5927,account,2,FALSE)</f>
        <v>retail</v>
      </c>
      <c r="J5927">
        <f t="shared" si="4197"/>
        <v>2001</v>
      </c>
      <c r="K5927">
        <f t="shared" si="4198"/>
        <v>718.62</v>
      </c>
      <c r="L5927">
        <f t="shared" si="4199"/>
        <v>2448</v>
      </c>
      <c r="M5927" t="str">
        <f t="shared" si="4200"/>
        <v>United States</v>
      </c>
      <c r="N5927">
        <f t="shared" si="4201"/>
        <v>0</v>
      </c>
      <c r="O5927" t="str">
        <f t="shared" si="4202"/>
        <v>GTX</v>
      </c>
      <c r="P5927">
        <f t="shared" si="4203"/>
        <v>1096</v>
      </c>
      <c r="Q5927" t="str">
        <f t="shared" si="4204"/>
        <v>Dustin Brinkmann</v>
      </c>
      <c r="R5927" t="str">
        <f t="shared" si="4205"/>
        <v>Central</v>
      </c>
    </row>
    <row r="5928" spans="1:18">
      <c r="A5928" t="s">
        <v>6092</v>
      </c>
      <c r="B5928" t="s">
        <v>20</v>
      </c>
      <c r="C5928" t="s">
        <v>57</v>
      </c>
      <c r="D5928" t="s">
        <v>184</v>
      </c>
      <c r="E5928" t="s">
        <v>50</v>
      </c>
      <c r="F5928" s="1">
        <v>43078</v>
      </c>
      <c r="G5928" s="1">
        <v>43085</v>
      </c>
      <c r="H5928">
        <v>3843</v>
      </c>
      <c r="I5928" t="str">
        <f>VLOOKUP(pipeline!D5928,account,2,FALSE)</f>
        <v>retail</v>
      </c>
      <c r="J5928">
        <f t="shared" si="4197"/>
        <v>1995</v>
      </c>
      <c r="K5928">
        <f t="shared" si="4198"/>
        <v>332.43</v>
      </c>
      <c r="L5928">
        <f t="shared" si="4199"/>
        <v>799</v>
      </c>
      <c r="M5928" t="str">
        <f t="shared" si="4200"/>
        <v>United States</v>
      </c>
      <c r="N5928">
        <f t="shared" si="4201"/>
        <v>0</v>
      </c>
      <c r="O5928" t="str">
        <f t="shared" si="4202"/>
        <v>MG</v>
      </c>
      <c r="P5928">
        <f t="shared" si="4203"/>
        <v>3393</v>
      </c>
      <c r="Q5928" t="str">
        <f t="shared" si="4204"/>
        <v>Dustin Brinkmann</v>
      </c>
      <c r="R5928" t="str">
        <f t="shared" si="4205"/>
        <v>Central</v>
      </c>
    </row>
    <row r="5929" spans="1:18">
      <c r="A5929" t="s">
        <v>6093</v>
      </c>
      <c r="B5929" t="s">
        <v>7</v>
      </c>
      <c r="C5929" t="s">
        <v>59</v>
      </c>
      <c r="D5929" t="s">
        <v>245</v>
      </c>
      <c r="E5929" t="s">
        <v>50</v>
      </c>
      <c r="F5929" s="1">
        <v>43078</v>
      </c>
      <c r="G5929" s="1">
        <v>43086</v>
      </c>
      <c r="H5929">
        <v>5143</v>
      </c>
      <c r="I5929" t="str">
        <f>VLOOKUP(pipeline!D5929,account,2,FALSE)</f>
        <v>retail</v>
      </c>
      <c r="J5929">
        <f t="shared" si="4197"/>
        <v>1990</v>
      </c>
      <c r="K5929">
        <f t="shared" si="4198"/>
        <v>2520.83</v>
      </c>
      <c r="L5929">
        <f t="shared" si="4199"/>
        <v>3502</v>
      </c>
      <c r="M5929" t="str">
        <f t="shared" si="4200"/>
        <v>United States</v>
      </c>
      <c r="N5929">
        <f t="shared" si="4201"/>
        <v>0</v>
      </c>
      <c r="O5929" t="str">
        <f t="shared" si="4202"/>
        <v>GTX</v>
      </c>
      <c r="P5929">
        <f t="shared" si="4203"/>
        <v>5482</v>
      </c>
      <c r="Q5929" t="str">
        <f t="shared" si="4204"/>
        <v>Cara Losch</v>
      </c>
      <c r="R5929" t="str">
        <f t="shared" si="4205"/>
        <v>East</v>
      </c>
    </row>
    <row r="5930" spans="1:18">
      <c r="A5930" t="s">
        <v>6094</v>
      </c>
      <c r="B5930" t="s">
        <v>26</v>
      </c>
      <c r="C5930" t="s">
        <v>56</v>
      </c>
      <c r="D5930" t="s">
        <v>85</v>
      </c>
      <c r="E5930" t="s">
        <v>50</v>
      </c>
      <c r="F5930" s="1">
        <v>43078</v>
      </c>
      <c r="G5930" s="1">
        <v>43093</v>
      </c>
      <c r="H5930">
        <v>52</v>
      </c>
      <c r="I5930" t="str">
        <f>VLOOKUP(pipeline!D5930,account,2,FALSE)</f>
        <v>software</v>
      </c>
      <c r="J5930">
        <f t="shared" si="4197"/>
        <v>1998</v>
      </c>
      <c r="K5930">
        <f t="shared" si="4198"/>
        <v>2714.9</v>
      </c>
      <c r="L5930">
        <f t="shared" si="4199"/>
        <v>2641</v>
      </c>
      <c r="M5930" t="str">
        <f t="shared" si="4200"/>
        <v>United States</v>
      </c>
      <c r="N5930" t="str">
        <f t="shared" si="4201"/>
        <v>Acme Corporation</v>
      </c>
      <c r="O5930" t="str">
        <f t="shared" si="4202"/>
        <v>MG</v>
      </c>
      <c r="P5930">
        <f t="shared" si="4203"/>
        <v>55</v>
      </c>
      <c r="Q5930" t="str">
        <f t="shared" si="4204"/>
        <v>Melvin Marxen</v>
      </c>
      <c r="R5930" t="str">
        <f t="shared" si="4205"/>
        <v>Central</v>
      </c>
    </row>
    <row r="5931" spans="1:18">
      <c r="A5931" t="s">
        <v>6095</v>
      </c>
      <c r="B5931" t="s">
        <v>37</v>
      </c>
      <c r="C5931" t="s">
        <v>59</v>
      </c>
      <c r="D5931" t="s">
        <v>106</v>
      </c>
      <c r="E5931" t="s">
        <v>50</v>
      </c>
      <c r="F5931" s="1">
        <v>43078</v>
      </c>
      <c r="G5931" s="1">
        <v>43092</v>
      </c>
      <c r="H5931">
        <v>5576</v>
      </c>
      <c r="I5931" t="str">
        <f>VLOOKUP(pipeline!D5931,account,2,FALSE)</f>
        <v>software</v>
      </c>
      <c r="J5931">
        <f t="shared" si="4197"/>
        <v>1996</v>
      </c>
      <c r="K5931">
        <f t="shared" si="4198"/>
        <v>6354.87</v>
      </c>
      <c r="L5931">
        <f t="shared" si="4199"/>
        <v>16780</v>
      </c>
      <c r="M5931" t="str">
        <f t="shared" si="4200"/>
        <v>United States</v>
      </c>
      <c r="N5931" t="str">
        <f t="shared" si="4201"/>
        <v>Bubba Gump</v>
      </c>
      <c r="O5931" t="str">
        <f t="shared" si="4202"/>
        <v>GTX</v>
      </c>
      <c r="P5931">
        <f t="shared" si="4203"/>
        <v>5482</v>
      </c>
      <c r="Q5931" t="str">
        <f t="shared" si="4204"/>
        <v>Summer Sewald</v>
      </c>
      <c r="R5931" t="str">
        <f t="shared" si="4205"/>
        <v>West</v>
      </c>
    </row>
    <row r="5932" spans="1:18">
      <c r="A5932" t="s">
        <v>6096</v>
      </c>
      <c r="B5932" t="s">
        <v>38</v>
      </c>
      <c r="C5932" t="s">
        <v>56</v>
      </c>
      <c r="D5932" t="s">
        <v>99</v>
      </c>
      <c r="E5932" t="s">
        <v>50</v>
      </c>
      <c r="F5932" s="1">
        <v>43078</v>
      </c>
      <c r="G5932" s="1">
        <v>43087</v>
      </c>
      <c r="H5932">
        <v>59</v>
      </c>
      <c r="I5932" t="str">
        <f>VLOOKUP(pipeline!D5932,account,2,FALSE)</f>
        <v>marketing</v>
      </c>
      <c r="J5932">
        <f t="shared" si="4197"/>
        <v>2008</v>
      </c>
      <c r="K5932">
        <f t="shared" si="4198"/>
        <v>894.37</v>
      </c>
      <c r="L5932">
        <f t="shared" si="4199"/>
        <v>1593</v>
      </c>
      <c r="M5932" t="str">
        <f t="shared" si="4200"/>
        <v>Poland</v>
      </c>
      <c r="N5932">
        <f t="shared" si="4201"/>
        <v>0</v>
      </c>
      <c r="O5932" t="str">
        <f t="shared" si="4202"/>
        <v>MG</v>
      </c>
      <c r="P5932">
        <f t="shared" si="4203"/>
        <v>55</v>
      </c>
      <c r="Q5932" t="str">
        <f t="shared" si="4204"/>
        <v>Summer Sewald</v>
      </c>
      <c r="R5932" t="str">
        <f t="shared" si="4205"/>
        <v>West</v>
      </c>
    </row>
    <row r="5933" spans="1:18">
      <c r="A5933" t="s">
        <v>6097</v>
      </c>
      <c r="B5933" t="s">
        <v>15</v>
      </c>
      <c r="C5933" t="s">
        <v>58</v>
      </c>
      <c r="D5933" t="s">
        <v>194</v>
      </c>
      <c r="E5933" t="s">
        <v>50</v>
      </c>
      <c r="F5933" s="1">
        <v>43078</v>
      </c>
      <c r="G5933" s="1">
        <v>43094</v>
      </c>
      <c r="H5933">
        <v>1192</v>
      </c>
      <c r="I5933" t="str">
        <f>VLOOKUP(pipeline!D5933,account,2,FALSE)</f>
        <v>medical</v>
      </c>
      <c r="J5933">
        <f t="shared" si="4197"/>
        <v>2004</v>
      </c>
      <c r="K5933">
        <f t="shared" si="4198"/>
        <v>1618.89</v>
      </c>
      <c r="L5933">
        <f t="shared" si="4199"/>
        <v>3889</v>
      </c>
      <c r="M5933" t="str">
        <f t="shared" si="4200"/>
        <v>United States</v>
      </c>
      <c r="N5933">
        <f t="shared" si="4201"/>
        <v>0</v>
      </c>
      <c r="O5933" t="str">
        <f t="shared" si="4202"/>
        <v>GTX</v>
      </c>
      <c r="P5933">
        <f>VLOOKUP(C5933,products,3,FALSE)</f>
        <v>1096</v>
      </c>
      <c r="Q5933" t="str">
        <f>VLOOKUP(B5933,sales,2,FALSE)</f>
        <v>Celia Rouche</v>
      </c>
      <c r="R5933" t="str">
        <f>VLOOKUP(B5933,sales,3,FALSE)</f>
        <v>West</v>
      </c>
    </row>
    <row r="5934" spans="1:18">
      <c r="A5934" t="s">
        <v>6098</v>
      </c>
      <c r="B5934" t="s">
        <v>29</v>
      </c>
      <c r="C5934" t="s">
        <v>58</v>
      </c>
      <c r="D5934" t="s">
        <v>149</v>
      </c>
      <c r="E5934" t="s">
        <v>50</v>
      </c>
      <c r="F5934" s="1">
        <v>43078</v>
      </c>
      <c r="G5934" s="1">
        <v>43093</v>
      </c>
      <c r="H5934">
        <v>1047</v>
      </c>
      <c r="I5934" t="str">
        <f>VLOOKUP(pipeline!D5934,account,2,FALSE)</f>
        <v>technolgy</v>
      </c>
      <c r="J5934">
        <f t="shared" ref="J5934:J5950" si="4206">VLOOKUP(D5934,account,3,FALSE)</f>
        <v>2005</v>
      </c>
      <c r="K5934">
        <f t="shared" ref="K5934:K5950" si="4207">VLOOKUP(D5934,account,4,FALSE)</f>
        <v>1520.66</v>
      </c>
      <c r="L5934">
        <f t="shared" ref="L5934:L5950" si="4208">VLOOKUP(D5934,account,5,FALSE)</f>
        <v>1806</v>
      </c>
      <c r="M5934" t="str">
        <f t="shared" ref="M5934:M5950" si="4209">VLOOKUP(D5934,account,6,FALSE)</f>
        <v>United States</v>
      </c>
      <c r="N5934">
        <f t="shared" ref="N5934:N5950" si="4210">VLOOKUP(D5934,accounts,7,FALSE)</f>
        <v>0</v>
      </c>
      <c r="O5934" t="str">
        <f t="shared" ref="O5934:O5950" si="4211">VLOOKUP(C5934,products,2,FALSE)</f>
        <v>GTX</v>
      </c>
      <c r="P5934">
        <f>VLOOKUP(C5934,products,3,FALSE)</f>
        <v>1096</v>
      </c>
      <c r="Q5934" t="str">
        <f>VLOOKUP(B5934,sales,2,FALSE)</f>
        <v>Melvin Marxen</v>
      </c>
      <c r="R5934" t="str">
        <f>VLOOKUP(B5934,sales,3,FALSE)</f>
        <v>Central</v>
      </c>
    </row>
    <row r="5935" spans="1:18">
      <c r="A5935" t="s">
        <v>6099</v>
      </c>
      <c r="B5935" t="s">
        <v>35</v>
      </c>
      <c r="C5935" t="s">
        <v>59</v>
      </c>
      <c r="D5935" t="s">
        <v>174</v>
      </c>
      <c r="E5935" t="s">
        <v>50</v>
      </c>
      <c r="F5935" s="1">
        <v>43078</v>
      </c>
      <c r="G5935" s="1">
        <v>43086</v>
      </c>
      <c r="H5935">
        <v>6456</v>
      </c>
      <c r="I5935" t="str">
        <f>VLOOKUP(pipeline!D5935,account,2,FALSE)</f>
        <v>software</v>
      </c>
      <c r="J5935">
        <f t="shared" si="4206"/>
        <v>1982</v>
      </c>
      <c r="K5935">
        <f t="shared" si="4207"/>
        <v>11698.03</v>
      </c>
      <c r="L5935">
        <f t="shared" si="4208"/>
        <v>34288</v>
      </c>
      <c r="M5935" t="str">
        <f t="shared" si="4209"/>
        <v>United States</v>
      </c>
      <c r="N5935">
        <f t="shared" si="4210"/>
        <v>0</v>
      </c>
      <c r="O5935" t="str">
        <f t="shared" si="4211"/>
        <v>GTX</v>
      </c>
      <c r="P5935">
        <f>VLOOKUP(C5935,products,3,FALSE)</f>
        <v>5482</v>
      </c>
      <c r="Q5935" t="str">
        <f>VLOOKUP(B5935,sales,2,FALSE)</f>
        <v>Rocco Neubert</v>
      </c>
      <c r="R5935" t="str">
        <f>VLOOKUP(B5935,sales,3,FALSE)</f>
        <v>East</v>
      </c>
    </row>
    <row r="5936" spans="1:18">
      <c r="A5936" t="s">
        <v>6100</v>
      </c>
      <c r="B5936" t="s">
        <v>19</v>
      </c>
      <c r="C5936" t="s">
        <v>55</v>
      </c>
      <c r="D5936" t="s">
        <v>89</v>
      </c>
      <c r="E5936" t="s">
        <v>52</v>
      </c>
      <c r="F5936" s="1">
        <v>43079</v>
      </c>
      <c r="G5936" s="1">
        <v>43088</v>
      </c>
      <c r="H5936">
        <v>0</v>
      </c>
      <c r="I5936" t="str">
        <f>VLOOKUP(pipeline!D5936,account,2,FALSE)</f>
        <v>medical</v>
      </c>
      <c r="J5936">
        <f t="shared" si="4206"/>
        <v>1992</v>
      </c>
      <c r="K5936">
        <f t="shared" si="4207"/>
        <v>3922.42</v>
      </c>
      <c r="L5936">
        <f t="shared" si="4208"/>
        <v>6837</v>
      </c>
      <c r="M5936" t="str">
        <f t="shared" si="4209"/>
        <v>United States</v>
      </c>
      <c r="N5936">
        <f t="shared" si="4210"/>
        <v>0</v>
      </c>
      <c r="O5936" t="str">
        <f t="shared" si="4211"/>
        <v>GTX</v>
      </c>
      <c r="P5936">
        <f>VLOOKUP(C5936,products,3,FALSE)</f>
        <v>550</v>
      </c>
      <c r="Q5936" t="str">
        <f>VLOOKUP(B5936,sales,2,FALSE)</f>
        <v>Dustin Brinkmann</v>
      </c>
      <c r="R5936" t="str">
        <f>VLOOKUP(B5936,sales,3,FALSE)</f>
        <v>Central</v>
      </c>
    </row>
    <row r="5937" spans="1:18">
      <c r="A5937" t="s">
        <v>6101</v>
      </c>
      <c r="B5937" t="s">
        <v>40</v>
      </c>
      <c r="C5937" t="s">
        <v>56</v>
      </c>
      <c r="D5937" t="s">
        <v>196</v>
      </c>
      <c r="E5937" t="s">
        <v>50</v>
      </c>
      <c r="F5937" s="1">
        <v>43079</v>
      </c>
      <c r="G5937" s="1">
        <v>43094</v>
      </c>
      <c r="H5937">
        <v>55</v>
      </c>
      <c r="I5937" t="str">
        <f>VLOOKUP(pipeline!D5937,account,2,FALSE)</f>
        <v>employment</v>
      </c>
      <c r="J5937">
        <f t="shared" si="4206"/>
        <v>1983</v>
      </c>
      <c r="K5937">
        <f t="shared" si="4207"/>
        <v>2871.35</v>
      </c>
      <c r="L5937">
        <f t="shared" si="4208"/>
        <v>9561</v>
      </c>
      <c r="M5937" t="str">
        <f t="shared" si="4209"/>
        <v>United States</v>
      </c>
      <c r="N5937">
        <f t="shared" si="4210"/>
        <v>0</v>
      </c>
      <c r="O5937" t="str">
        <f t="shared" si="4211"/>
        <v>MG</v>
      </c>
      <c r="P5937">
        <f t="shared" ref="P5937:P5950" si="4212">VLOOKUP(C5937,products,3,FALSE)</f>
        <v>55</v>
      </c>
      <c r="Q5937" t="str">
        <f t="shared" ref="Q5937:Q5950" si="4213">VLOOKUP(B5937,sales,2,FALSE)</f>
        <v>Summer Sewald</v>
      </c>
      <c r="R5937" t="str">
        <f t="shared" ref="R5937:R5950" si="4214">VLOOKUP(B5937,sales,3,FALSE)</f>
        <v>West</v>
      </c>
    </row>
    <row r="5938" spans="1:18">
      <c r="A5938" t="s">
        <v>6102</v>
      </c>
      <c r="B5938" t="s">
        <v>17</v>
      </c>
      <c r="C5938" t="s">
        <v>57</v>
      </c>
      <c r="D5938" t="s">
        <v>205</v>
      </c>
      <c r="E5938" t="s">
        <v>50</v>
      </c>
      <c r="F5938" s="1">
        <v>43079</v>
      </c>
      <c r="G5938" s="1">
        <v>43087</v>
      </c>
      <c r="H5938">
        <v>3078</v>
      </c>
      <c r="I5938" t="str">
        <f>VLOOKUP(pipeline!D5938,account,2,FALSE)</f>
        <v>telecommunications</v>
      </c>
      <c r="J5938">
        <f t="shared" si="4206"/>
        <v>1995</v>
      </c>
      <c r="K5938">
        <f t="shared" si="4207"/>
        <v>1825.82</v>
      </c>
      <c r="L5938">
        <f t="shared" si="4208"/>
        <v>5595</v>
      </c>
      <c r="M5938" t="str">
        <f t="shared" si="4209"/>
        <v>United States</v>
      </c>
      <c r="N5938" t="str">
        <f t="shared" si="4210"/>
        <v>Sonron</v>
      </c>
      <c r="O5938" t="str">
        <f t="shared" si="4211"/>
        <v>MG</v>
      </c>
      <c r="P5938">
        <f t="shared" si="4212"/>
        <v>3393</v>
      </c>
      <c r="Q5938" t="str">
        <f t="shared" si="4213"/>
        <v>Celia Rouche</v>
      </c>
      <c r="R5938" t="str">
        <f t="shared" si="4214"/>
        <v>West</v>
      </c>
    </row>
    <row r="5939" spans="1:18">
      <c r="A5939" t="s">
        <v>6103</v>
      </c>
      <c r="B5939" t="s">
        <v>41</v>
      </c>
      <c r="C5939" t="s">
        <v>59</v>
      </c>
      <c r="D5939" t="s">
        <v>136</v>
      </c>
      <c r="E5939" t="s">
        <v>53</v>
      </c>
      <c r="F5939" s="1">
        <v>43079</v>
      </c>
      <c r="I5939" t="str">
        <f>VLOOKUP(pipeline!D5939,account,2,FALSE)</f>
        <v>medical</v>
      </c>
      <c r="J5939">
        <f t="shared" si="4206"/>
        <v>1996</v>
      </c>
      <c r="K5939">
        <f t="shared" si="4207"/>
        <v>439.21</v>
      </c>
      <c r="L5939">
        <f t="shared" si="4208"/>
        <v>792</v>
      </c>
      <c r="M5939" t="str">
        <f t="shared" si="4209"/>
        <v>United States</v>
      </c>
      <c r="N5939">
        <f t="shared" si="4210"/>
        <v>0</v>
      </c>
      <c r="O5939" t="str">
        <f t="shared" si="4211"/>
        <v>GTX</v>
      </c>
      <c r="P5939">
        <f t="shared" si="4212"/>
        <v>5482</v>
      </c>
      <c r="Q5939" t="str">
        <f t="shared" si="4213"/>
        <v>Summer Sewald</v>
      </c>
      <c r="R5939" t="str">
        <f t="shared" si="4214"/>
        <v>West</v>
      </c>
    </row>
    <row r="5940" spans="1:18">
      <c r="A5940" t="s">
        <v>6104</v>
      </c>
      <c r="B5940" t="s">
        <v>19</v>
      </c>
      <c r="C5940" t="s">
        <v>55</v>
      </c>
      <c r="D5940" t="s">
        <v>85</v>
      </c>
      <c r="E5940" t="s">
        <v>50</v>
      </c>
      <c r="F5940" s="1">
        <v>43080</v>
      </c>
      <c r="G5940" s="1">
        <v>43097</v>
      </c>
      <c r="H5940">
        <v>537</v>
      </c>
      <c r="I5940" t="str">
        <f>VLOOKUP(pipeline!D5940,account,2,FALSE)</f>
        <v>software</v>
      </c>
      <c r="J5940">
        <f t="shared" si="4206"/>
        <v>1998</v>
      </c>
      <c r="K5940">
        <f t="shared" si="4207"/>
        <v>2714.9</v>
      </c>
      <c r="L5940">
        <f t="shared" si="4208"/>
        <v>2641</v>
      </c>
      <c r="M5940" t="str">
        <f t="shared" si="4209"/>
        <v>United States</v>
      </c>
      <c r="N5940" t="str">
        <f t="shared" si="4210"/>
        <v>Acme Corporation</v>
      </c>
      <c r="O5940" t="str">
        <f t="shared" si="4211"/>
        <v>GTX</v>
      </c>
      <c r="P5940">
        <f t="shared" si="4212"/>
        <v>550</v>
      </c>
      <c r="Q5940" t="str">
        <f t="shared" si="4213"/>
        <v>Dustin Brinkmann</v>
      </c>
      <c r="R5940" t="str">
        <f t="shared" si="4214"/>
        <v>Central</v>
      </c>
    </row>
    <row r="5941" spans="1:18">
      <c r="A5941" t="s">
        <v>6105</v>
      </c>
      <c r="B5941" t="s">
        <v>26</v>
      </c>
      <c r="C5941" t="s">
        <v>58</v>
      </c>
      <c r="D5941" t="s">
        <v>306</v>
      </c>
      <c r="E5941" t="s">
        <v>50</v>
      </c>
      <c r="F5941" s="1">
        <v>43080</v>
      </c>
      <c r="G5941" s="1">
        <v>43087</v>
      </c>
      <c r="H5941">
        <v>1220</v>
      </c>
      <c r="I5941" t="str">
        <f>VLOOKUP(pipeline!D5941,account,2,FALSE)</f>
        <v>technolgy</v>
      </c>
      <c r="J5941">
        <f t="shared" si="4206"/>
        <v>1997</v>
      </c>
      <c r="K5941">
        <f t="shared" si="4207"/>
        <v>8170.38</v>
      </c>
      <c r="L5941">
        <f t="shared" si="4208"/>
        <v>16499</v>
      </c>
      <c r="M5941" t="str">
        <f t="shared" si="4209"/>
        <v>Korea</v>
      </c>
      <c r="N5941">
        <f t="shared" si="4210"/>
        <v>0</v>
      </c>
      <c r="O5941" t="str">
        <f t="shared" si="4211"/>
        <v>GTX</v>
      </c>
      <c r="P5941">
        <f t="shared" si="4212"/>
        <v>1096</v>
      </c>
      <c r="Q5941" t="str">
        <f t="shared" si="4213"/>
        <v>Melvin Marxen</v>
      </c>
      <c r="R5941" t="str">
        <f t="shared" si="4214"/>
        <v>Central</v>
      </c>
    </row>
    <row r="5942" spans="1:18">
      <c r="A5942" t="s">
        <v>6106</v>
      </c>
      <c r="B5942" t="s">
        <v>15</v>
      </c>
      <c r="C5942" t="s">
        <v>56</v>
      </c>
      <c r="D5942" t="s">
        <v>103</v>
      </c>
      <c r="E5942" t="s">
        <v>50</v>
      </c>
      <c r="F5942" s="1">
        <v>43080</v>
      </c>
      <c r="G5942" s="1">
        <v>43090</v>
      </c>
      <c r="H5942">
        <v>53</v>
      </c>
      <c r="I5942" t="str">
        <f>VLOOKUP(pipeline!D5942,account,2,FALSE)</f>
        <v>employment</v>
      </c>
      <c r="J5942">
        <f t="shared" si="4206"/>
        <v>1988</v>
      </c>
      <c r="K5942">
        <f t="shared" si="4207"/>
        <v>2059.9</v>
      </c>
      <c r="L5942">
        <f t="shared" si="4208"/>
        <v>3644</v>
      </c>
      <c r="M5942" t="str">
        <f t="shared" si="4209"/>
        <v>United States</v>
      </c>
      <c r="N5942">
        <f t="shared" si="4210"/>
        <v>0</v>
      </c>
      <c r="O5942" t="str">
        <f t="shared" si="4211"/>
        <v>MG</v>
      </c>
      <c r="P5942">
        <f t="shared" si="4212"/>
        <v>55</v>
      </c>
      <c r="Q5942" t="str">
        <f t="shared" si="4213"/>
        <v>Celia Rouche</v>
      </c>
      <c r="R5942" t="str">
        <f t="shared" si="4214"/>
        <v>West</v>
      </c>
    </row>
    <row r="5943" spans="1:18">
      <c r="A5943" t="s">
        <v>6107</v>
      </c>
      <c r="B5943" t="s">
        <v>23</v>
      </c>
      <c r="C5943" t="s">
        <v>56</v>
      </c>
      <c r="D5943" t="s">
        <v>238</v>
      </c>
      <c r="E5943" t="s">
        <v>50</v>
      </c>
      <c r="F5943" s="1">
        <v>43080</v>
      </c>
      <c r="G5943" s="1">
        <v>43087</v>
      </c>
      <c r="H5943">
        <v>60</v>
      </c>
      <c r="I5943" t="str">
        <f>VLOOKUP(pipeline!D5943,account,2,FALSE)</f>
        <v>marketing</v>
      </c>
      <c r="J5943">
        <f t="shared" si="4206"/>
        <v>2012</v>
      </c>
      <c r="K5943">
        <f t="shared" si="4207"/>
        <v>45.39</v>
      </c>
      <c r="L5943">
        <f t="shared" si="4208"/>
        <v>100</v>
      </c>
      <c r="M5943" t="str">
        <f t="shared" si="4209"/>
        <v>United States</v>
      </c>
      <c r="N5943" t="str">
        <f t="shared" si="4210"/>
        <v>Inity</v>
      </c>
      <c r="O5943" t="str">
        <f t="shared" si="4211"/>
        <v>MG</v>
      </c>
      <c r="P5943">
        <f t="shared" si="4212"/>
        <v>55</v>
      </c>
      <c r="Q5943" t="str">
        <f t="shared" si="4213"/>
        <v>Dustin Brinkmann</v>
      </c>
      <c r="R5943" t="str">
        <f t="shared" si="4214"/>
        <v>Central</v>
      </c>
    </row>
    <row r="5944" spans="1:18">
      <c r="A5944" t="s">
        <v>6108</v>
      </c>
      <c r="B5944" t="s">
        <v>17</v>
      </c>
      <c r="C5944" t="s">
        <v>55</v>
      </c>
      <c r="D5944" t="s">
        <v>306</v>
      </c>
      <c r="E5944" t="s">
        <v>50</v>
      </c>
      <c r="F5944" s="1">
        <v>43080</v>
      </c>
      <c r="G5944" s="1">
        <v>43098</v>
      </c>
      <c r="H5944">
        <v>494</v>
      </c>
      <c r="I5944" t="str">
        <f>VLOOKUP(pipeline!D5944,account,2,FALSE)</f>
        <v>technolgy</v>
      </c>
      <c r="J5944">
        <f t="shared" si="4206"/>
        <v>1997</v>
      </c>
      <c r="K5944">
        <f t="shared" si="4207"/>
        <v>8170.38</v>
      </c>
      <c r="L5944">
        <f t="shared" si="4208"/>
        <v>16499</v>
      </c>
      <c r="M5944" t="str">
        <f t="shared" si="4209"/>
        <v>Korea</v>
      </c>
      <c r="N5944">
        <f t="shared" si="4210"/>
        <v>0</v>
      </c>
      <c r="O5944" t="str">
        <f t="shared" si="4211"/>
        <v>GTX</v>
      </c>
      <c r="P5944">
        <f t="shared" si="4212"/>
        <v>550</v>
      </c>
      <c r="Q5944" t="str">
        <f t="shared" si="4213"/>
        <v>Celia Rouche</v>
      </c>
      <c r="R5944" t="str">
        <f t="shared" si="4214"/>
        <v>West</v>
      </c>
    </row>
    <row r="5945" spans="1:18">
      <c r="A5945" t="s">
        <v>6109</v>
      </c>
      <c r="B5945" t="s">
        <v>27</v>
      </c>
      <c r="C5945" t="s">
        <v>55</v>
      </c>
      <c r="D5945" t="s">
        <v>147</v>
      </c>
      <c r="E5945" t="s">
        <v>50</v>
      </c>
      <c r="F5945" s="1">
        <v>43081</v>
      </c>
      <c r="G5945" s="1">
        <v>43087</v>
      </c>
      <c r="H5945">
        <v>480</v>
      </c>
      <c r="I5945" t="str">
        <f>VLOOKUP(pipeline!D5945,account,2,FALSE)</f>
        <v>retail</v>
      </c>
      <c r="J5945">
        <f t="shared" si="4206"/>
        <v>2007</v>
      </c>
      <c r="K5945">
        <f t="shared" si="4207"/>
        <v>894.33</v>
      </c>
      <c r="L5945">
        <f t="shared" si="4208"/>
        <v>1635</v>
      </c>
      <c r="M5945" t="str">
        <f t="shared" si="4209"/>
        <v>Italy</v>
      </c>
      <c r="N5945">
        <f t="shared" si="4210"/>
        <v>0</v>
      </c>
      <c r="O5945" t="str">
        <f t="shared" si="4211"/>
        <v>GTX</v>
      </c>
      <c r="P5945">
        <f t="shared" si="4212"/>
        <v>550</v>
      </c>
      <c r="Q5945" t="str">
        <f t="shared" si="4213"/>
        <v>Melvin Marxen</v>
      </c>
      <c r="R5945" t="str">
        <f t="shared" si="4214"/>
        <v>Central</v>
      </c>
    </row>
    <row r="5946" spans="1:18">
      <c r="A5946" t="s">
        <v>6110</v>
      </c>
      <c r="B5946" t="s">
        <v>38</v>
      </c>
      <c r="C5946" t="s">
        <v>55</v>
      </c>
      <c r="D5946" t="s">
        <v>93</v>
      </c>
      <c r="E5946" t="s">
        <v>52</v>
      </c>
      <c r="F5946" s="1">
        <v>43081</v>
      </c>
      <c r="G5946" s="1">
        <v>43098</v>
      </c>
      <c r="H5946">
        <v>0</v>
      </c>
      <c r="I5946" t="str">
        <f>VLOOKUP(pipeline!D5946,account,2,FALSE)</f>
        <v>entertainment</v>
      </c>
      <c r="J5946">
        <f t="shared" si="4206"/>
        <v>1993</v>
      </c>
      <c r="K5946">
        <f t="shared" si="4207"/>
        <v>4269.9</v>
      </c>
      <c r="L5946">
        <f t="shared" si="4208"/>
        <v>6472</v>
      </c>
      <c r="M5946" t="str">
        <f t="shared" si="4209"/>
        <v>United States</v>
      </c>
      <c r="N5946" t="str">
        <f t="shared" si="4210"/>
        <v>Massive Dynamic</v>
      </c>
      <c r="O5946" t="str">
        <f t="shared" si="4211"/>
        <v>GTX</v>
      </c>
      <c r="P5946">
        <f t="shared" si="4212"/>
        <v>550</v>
      </c>
      <c r="Q5946" t="str">
        <f t="shared" si="4213"/>
        <v>Summer Sewald</v>
      </c>
      <c r="R5946" t="str">
        <f t="shared" si="4214"/>
        <v>West</v>
      </c>
    </row>
    <row r="5947" spans="1:18">
      <c r="A5947" t="s">
        <v>6111</v>
      </c>
      <c r="B5947" t="s">
        <v>21</v>
      </c>
      <c r="C5947" t="s">
        <v>55</v>
      </c>
      <c r="D5947" t="s">
        <v>184</v>
      </c>
      <c r="E5947" t="s">
        <v>52</v>
      </c>
      <c r="F5947" s="1">
        <v>43081</v>
      </c>
      <c r="G5947" s="1">
        <v>43084</v>
      </c>
      <c r="H5947">
        <v>0</v>
      </c>
      <c r="I5947" t="str">
        <f>VLOOKUP(pipeline!D5947,account,2,FALSE)</f>
        <v>retail</v>
      </c>
      <c r="J5947">
        <f t="shared" si="4206"/>
        <v>1995</v>
      </c>
      <c r="K5947">
        <f t="shared" si="4207"/>
        <v>332.43</v>
      </c>
      <c r="L5947">
        <f t="shared" si="4208"/>
        <v>799</v>
      </c>
      <c r="M5947" t="str">
        <f t="shared" si="4209"/>
        <v>United States</v>
      </c>
      <c r="N5947">
        <f t="shared" si="4210"/>
        <v>0</v>
      </c>
      <c r="O5947" t="str">
        <f t="shared" si="4211"/>
        <v>GTX</v>
      </c>
      <c r="P5947">
        <f t="shared" si="4212"/>
        <v>550</v>
      </c>
      <c r="Q5947" t="str">
        <f t="shared" si="4213"/>
        <v>Dustin Brinkmann</v>
      </c>
      <c r="R5947" t="str">
        <f t="shared" si="4214"/>
        <v>Central</v>
      </c>
    </row>
    <row r="5948" spans="1:18">
      <c r="A5948" t="s">
        <v>6112</v>
      </c>
      <c r="B5948" t="s">
        <v>40</v>
      </c>
      <c r="C5948" t="s">
        <v>58</v>
      </c>
      <c r="D5948" t="s">
        <v>306</v>
      </c>
      <c r="E5948" t="s">
        <v>50</v>
      </c>
      <c r="F5948" s="1">
        <v>43081</v>
      </c>
      <c r="G5948" s="1">
        <v>43095</v>
      </c>
      <c r="H5948">
        <v>1075</v>
      </c>
      <c r="I5948" t="str">
        <f>VLOOKUP(pipeline!D5948,account,2,FALSE)</f>
        <v>technolgy</v>
      </c>
      <c r="J5948">
        <f t="shared" si="4206"/>
        <v>1997</v>
      </c>
      <c r="K5948">
        <f t="shared" si="4207"/>
        <v>8170.38</v>
      </c>
      <c r="L5948">
        <f t="shared" si="4208"/>
        <v>16499</v>
      </c>
      <c r="M5948" t="str">
        <f t="shared" si="4209"/>
        <v>Korea</v>
      </c>
      <c r="N5948">
        <f t="shared" si="4210"/>
        <v>0</v>
      </c>
      <c r="O5948" t="str">
        <f t="shared" si="4211"/>
        <v>GTX</v>
      </c>
      <c r="P5948">
        <f t="shared" si="4212"/>
        <v>1096</v>
      </c>
      <c r="Q5948" t="str">
        <f t="shared" si="4213"/>
        <v>Summer Sewald</v>
      </c>
      <c r="R5948" t="str">
        <f t="shared" si="4214"/>
        <v>West</v>
      </c>
    </row>
    <row r="5949" spans="1:18">
      <c r="A5949" t="s">
        <v>6113</v>
      </c>
      <c r="B5949" t="s">
        <v>35</v>
      </c>
      <c r="C5949" t="s">
        <v>58</v>
      </c>
      <c r="D5949" t="s">
        <v>121</v>
      </c>
      <c r="E5949" t="s">
        <v>52</v>
      </c>
      <c r="F5949" s="1">
        <v>43081</v>
      </c>
      <c r="G5949" s="1">
        <v>43094</v>
      </c>
      <c r="H5949">
        <v>0</v>
      </c>
      <c r="I5949" t="str">
        <f>VLOOKUP(pipeline!D5949,account,2,FALSE)</f>
        <v>retail</v>
      </c>
      <c r="J5949">
        <f t="shared" si="4206"/>
        <v>1995</v>
      </c>
      <c r="K5949">
        <f t="shared" si="4207"/>
        <v>5158.71</v>
      </c>
      <c r="L5949">
        <f t="shared" si="4208"/>
        <v>17479</v>
      </c>
      <c r="M5949" t="str">
        <f t="shared" si="4209"/>
        <v>Japan</v>
      </c>
      <c r="N5949">
        <f t="shared" si="4210"/>
        <v>0</v>
      </c>
      <c r="O5949" t="str">
        <f t="shared" si="4211"/>
        <v>GTX</v>
      </c>
      <c r="P5949">
        <f t="shared" si="4212"/>
        <v>1096</v>
      </c>
      <c r="Q5949" t="str">
        <f t="shared" si="4213"/>
        <v>Rocco Neubert</v>
      </c>
      <c r="R5949" t="str">
        <f t="shared" si="4214"/>
        <v>East</v>
      </c>
    </row>
    <row r="5950" spans="1:18">
      <c r="A5950" t="s">
        <v>6114</v>
      </c>
      <c r="B5950" t="s">
        <v>32</v>
      </c>
      <c r="C5950" t="s">
        <v>58</v>
      </c>
      <c r="D5950" t="s">
        <v>266</v>
      </c>
      <c r="E5950" t="s">
        <v>53</v>
      </c>
      <c r="F5950" s="1">
        <v>43082</v>
      </c>
      <c r="I5950" t="str">
        <f>VLOOKUP(pipeline!D5950,account,2,FALSE)</f>
        <v>finance</v>
      </c>
      <c r="J5950">
        <f t="shared" si="4206"/>
        <v>1993</v>
      </c>
      <c r="K5950">
        <f t="shared" si="4207"/>
        <v>7537.24</v>
      </c>
      <c r="L5950">
        <f t="shared" si="4208"/>
        <v>20293</v>
      </c>
      <c r="M5950" t="str">
        <f t="shared" si="4209"/>
        <v>United States</v>
      </c>
      <c r="N5950">
        <f t="shared" si="4210"/>
        <v>0</v>
      </c>
      <c r="O5950" t="str">
        <f t="shared" si="4211"/>
        <v>GTX</v>
      </c>
      <c r="P5950">
        <f t="shared" si="4212"/>
        <v>1096</v>
      </c>
      <c r="Q5950" t="str">
        <f t="shared" si="4213"/>
        <v>Rocco Neubert</v>
      </c>
      <c r="R5950" t="str">
        <f t="shared" si="4214"/>
        <v>East</v>
      </c>
    </row>
    <row r="5951" spans="1:18">
      <c r="A5951" t="s">
        <v>6115</v>
      </c>
      <c r="B5951" t="s">
        <v>27</v>
      </c>
      <c r="C5951" t="s">
        <v>58</v>
      </c>
      <c r="D5951" t="s">
        <v>149</v>
      </c>
      <c r="E5951" t="s">
        <v>50</v>
      </c>
      <c r="F5951" s="1">
        <v>43082</v>
      </c>
      <c r="G5951" s="1">
        <v>43097</v>
      </c>
      <c r="H5951">
        <v>1166</v>
      </c>
      <c r="I5951" t="str">
        <f>VLOOKUP(pipeline!D5951,account,2,FALSE)</f>
        <v>technolgy</v>
      </c>
      <c r="J5951">
        <f t="shared" ref="J5951:J5972" si="4215">VLOOKUP(D5951,account,3,FALSE)</f>
        <v>2005</v>
      </c>
      <c r="K5951">
        <f t="shared" ref="K5951:K5972" si="4216">VLOOKUP(D5951,account,4,FALSE)</f>
        <v>1520.66</v>
      </c>
      <c r="L5951">
        <f t="shared" ref="L5951:L5972" si="4217">VLOOKUP(D5951,account,5,FALSE)</f>
        <v>1806</v>
      </c>
      <c r="M5951" t="str">
        <f t="shared" ref="M5951:M5972" si="4218">VLOOKUP(D5951,account,6,FALSE)</f>
        <v>United States</v>
      </c>
      <c r="N5951">
        <f t="shared" ref="N5951:N5972" si="4219">VLOOKUP(D5951,accounts,7,FALSE)</f>
        <v>0</v>
      </c>
      <c r="O5951" t="str">
        <f t="shared" ref="O5951:O5972" si="4220">VLOOKUP(C5951,products,2,FALSE)</f>
        <v>GTX</v>
      </c>
      <c r="P5951">
        <f t="shared" ref="P5951:P5956" si="4221">VLOOKUP(C5951,products,3,FALSE)</f>
        <v>1096</v>
      </c>
      <c r="Q5951" t="str">
        <f t="shared" ref="Q5951:Q5956" si="4222">VLOOKUP(B5951,sales,2,FALSE)</f>
        <v>Melvin Marxen</v>
      </c>
      <c r="R5951" t="str">
        <f t="shared" ref="R5951:R5956" si="4223">VLOOKUP(B5951,sales,3,FALSE)</f>
        <v>Central</v>
      </c>
    </row>
    <row r="5952" spans="1:18">
      <c r="A5952" t="s">
        <v>6116</v>
      </c>
      <c r="B5952" t="s">
        <v>39</v>
      </c>
      <c r="C5952" t="s">
        <v>58</v>
      </c>
      <c r="D5952" t="s">
        <v>87</v>
      </c>
      <c r="E5952" t="s">
        <v>50</v>
      </c>
      <c r="F5952" s="1">
        <v>43082</v>
      </c>
      <c r="G5952" s="1">
        <v>43095</v>
      </c>
      <c r="H5952">
        <v>921</v>
      </c>
      <c r="I5952" t="str">
        <f>VLOOKUP(pipeline!D5952,account,2,FALSE)</f>
        <v>services</v>
      </c>
      <c r="J5952">
        <f t="shared" si="4215"/>
        <v>1982</v>
      </c>
      <c r="K5952">
        <f t="shared" si="4216"/>
        <v>792.46</v>
      </c>
      <c r="L5952">
        <f t="shared" si="4217"/>
        <v>1299</v>
      </c>
      <c r="M5952" t="str">
        <f t="shared" si="4218"/>
        <v>United States</v>
      </c>
      <c r="N5952">
        <f t="shared" si="4219"/>
        <v>0</v>
      </c>
      <c r="O5952" t="str">
        <f t="shared" si="4220"/>
        <v>GTX</v>
      </c>
      <c r="P5952">
        <f t="shared" si="4221"/>
        <v>1096</v>
      </c>
      <c r="Q5952" t="str">
        <f t="shared" si="4222"/>
        <v>Summer Sewald</v>
      </c>
      <c r="R5952" t="str">
        <f t="shared" si="4223"/>
        <v>West</v>
      </c>
    </row>
    <row r="5953" spans="1:18">
      <c r="A5953" t="s">
        <v>6117</v>
      </c>
      <c r="B5953" t="s">
        <v>15</v>
      </c>
      <c r="C5953" t="s">
        <v>57</v>
      </c>
      <c r="D5953" t="s">
        <v>194</v>
      </c>
      <c r="E5953" t="s">
        <v>53</v>
      </c>
      <c r="F5953" s="1">
        <v>43082</v>
      </c>
      <c r="I5953" t="str">
        <f>VLOOKUP(pipeline!D5953,account,2,FALSE)</f>
        <v>medical</v>
      </c>
      <c r="J5953">
        <f t="shared" si="4215"/>
        <v>2004</v>
      </c>
      <c r="K5953">
        <f t="shared" si="4216"/>
        <v>1618.89</v>
      </c>
      <c r="L5953">
        <f t="shared" si="4217"/>
        <v>3889</v>
      </c>
      <c r="M5953" t="str">
        <f t="shared" si="4218"/>
        <v>United States</v>
      </c>
      <c r="N5953">
        <f t="shared" si="4219"/>
        <v>0</v>
      </c>
      <c r="O5953" t="str">
        <f t="shared" si="4220"/>
        <v>MG</v>
      </c>
      <c r="P5953">
        <f t="shared" si="4221"/>
        <v>3393</v>
      </c>
      <c r="Q5953" t="str">
        <f t="shared" si="4222"/>
        <v>Celia Rouche</v>
      </c>
      <c r="R5953" t="str">
        <f t="shared" si="4223"/>
        <v>West</v>
      </c>
    </row>
    <row r="5954" spans="1:18">
      <c r="A5954" t="s">
        <v>6118</v>
      </c>
      <c r="B5954" t="s">
        <v>15</v>
      </c>
      <c r="C5954" t="s">
        <v>57</v>
      </c>
      <c r="D5954" t="s">
        <v>205</v>
      </c>
      <c r="E5954" t="s">
        <v>50</v>
      </c>
      <c r="F5954" s="1">
        <v>43082</v>
      </c>
      <c r="G5954" s="1">
        <v>43096</v>
      </c>
      <c r="H5954">
        <v>3442</v>
      </c>
      <c r="I5954" t="str">
        <f>VLOOKUP(pipeline!D5954,account,2,FALSE)</f>
        <v>telecommunications</v>
      </c>
      <c r="J5954">
        <f t="shared" si="4215"/>
        <v>1995</v>
      </c>
      <c r="K5954">
        <f t="shared" si="4216"/>
        <v>1825.82</v>
      </c>
      <c r="L5954">
        <f t="shared" si="4217"/>
        <v>5595</v>
      </c>
      <c r="M5954" t="str">
        <f t="shared" si="4218"/>
        <v>United States</v>
      </c>
      <c r="N5954" t="str">
        <f t="shared" si="4219"/>
        <v>Sonron</v>
      </c>
      <c r="O5954" t="str">
        <f t="shared" si="4220"/>
        <v>MG</v>
      </c>
      <c r="P5954">
        <f t="shared" si="4221"/>
        <v>3393</v>
      </c>
      <c r="Q5954" t="str">
        <f t="shared" si="4222"/>
        <v>Celia Rouche</v>
      </c>
      <c r="R5954" t="str">
        <f t="shared" si="4223"/>
        <v>West</v>
      </c>
    </row>
    <row r="5955" spans="1:18">
      <c r="A5955" t="s">
        <v>6119</v>
      </c>
      <c r="B5955" t="s">
        <v>23</v>
      </c>
      <c r="C5955" t="s">
        <v>57</v>
      </c>
      <c r="D5955" t="s">
        <v>95</v>
      </c>
      <c r="E5955" t="s">
        <v>50</v>
      </c>
      <c r="F5955" s="1">
        <v>43082</v>
      </c>
      <c r="G5955" s="1">
        <v>43096</v>
      </c>
      <c r="H5955">
        <v>3735</v>
      </c>
      <c r="I5955" t="str">
        <f>VLOOKUP(pipeline!D5955,account,2,FALSE)</f>
        <v>medical</v>
      </c>
      <c r="J5955">
        <f t="shared" si="4215"/>
        <v>1984</v>
      </c>
      <c r="K5955">
        <f t="shared" si="4216"/>
        <v>441.08</v>
      </c>
      <c r="L5955">
        <f t="shared" si="4217"/>
        <v>1210</v>
      </c>
      <c r="M5955" t="str">
        <f t="shared" si="4218"/>
        <v>United States</v>
      </c>
      <c r="N5955">
        <f t="shared" si="4219"/>
        <v>0</v>
      </c>
      <c r="O5955" t="str">
        <f t="shared" si="4220"/>
        <v>MG</v>
      </c>
      <c r="P5955">
        <f t="shared" si="4221"/>
        <v>3393</v>
      </c>
      <c r="Q5955" t="str">
        <f t="shared" si="4222"/>
        <v>Dustin Brinkmann</v>
      </c>
      <c r="R5955" t="str">
        <f t="shared" si="4223"/>
        <v>Central</v>
      </c>
    </row>
    <row r="5956" spans="1:18">
      <c r="A5956" t="s">
        <v>6120</v>
      </c>
      <c r="B5956" t="s">
        <v>17</v>
      </c>
      <c r="C5956" t="s">
        <v>56</v>
      </c>
      <c r="D5956" t="s">
        <v>103</v>
      </c>
      <c r="E5956" t="s">
        <v>50</v>
      </c>
      <c r="F5956" s="1">
        <v>43082</v>
      </c>
      <c r="G5956" s="1">
        <v>43086</v>
      </c>
      <c r="H5956">
        <v>50</v>
      </c>
      <c r="I5956" t="str">
        <f>VLOOKUP(pipeline!D5956,account,2,FALSE)</f>
        <v>employment</v>
      </c>
      <c r="J5956">
        <f t="shared" si="4215"/>
        <v>1988</v>
      </c>
      <c r="K5956">
        <f t="shared" si="4216"/>
        <v>2059.9</v>
      </c>
      <c r="L5956">
        <f t="shared" si="4217"/>
        <v>3644</v>
      </c>
      <c r="M5956" t="str">
        <f t="shared" si="4218"/>
        <v>United States</v>
      </c>
      <c r="N5956">
        <f t="shared" si="4219"/>
        <v>0</v>
      </c>
      <c r="O5956" t="str">
        <f t="shared" si="4220"/>
        <v>MG</v>
      </c>
      <c r="P5956">
        <f t="shared" si="4221"/>
        <v>55</v>
      </c>
      <c r="Q5956" t="str">
        <f t="shared" si="4222"/>
        <v>Celia Rouche</v>
      </c>
      <c r="R5956" t="str">
        <f t="shared" si="4223"/>
        <v>West</v>
      </c>
    </row>
    <row r="5957" spans="1:18">
      <c r="A5957" t="s">
        <v>6121</v>
      </c>
      <c r="B5957" t="s">
        <v>39</v>
      </c>
      <c r="C5957" t="s">
        <v>55</v>
      </c>
      <c r="D5957" t="s">
        <v>93</v>
      </c>
      <c r="E5957" t="s">
        <v>52</v>
      </c>
      <c r="F5957" s="1">
        <v>43083</v>
      </c>
      <c r="G5957" s="1">
        <v>43098</v>
      </c>
      <c r="H5957">
        <v>0</v>
      </c>
      <c r="I5957" t="str">
        <f>VLOOKUP(pipeline!D5957,account,2,FALSE)</f>
        <v>entertainment</v>
      </c>
      <c r="J5957">
        <f t="shared" si="4215"/>
        <v>1993</v>
      </c>
      <c r="K5957">
        <f t="shared" si="4216"/>
        <v>4269.9</v>
      </c>
      <c r="L5957">
        <f t="shared" si="4217"/>
        <v>6472</v>
      </c>
      <c r="M5957" t="str">
        <f t="shared" si="4218"/>
        <v>United States</v>
      </c>
      <c r="N5957" t="str">
        <f t="shared" si="4219"/>
        <v>Massive Dynamic</v>
      </c>
      <c r="O5957" t="str">
        <f t="shared" si="4220"/>
        <v>GTX</v>
      </c>
      <c r="P5957">
        <f t="shared" ref="P5957:P5969" si="4224">VLOOKUP(C5957,products,3,FALSE)</f>
        <v>550</v>
      </c>
      <c r="Q5957" t="str">
        <f t="shared" ref="Q5957:Q5969" si="4225">VLOOKUP(B5957,sales,2,FALSE)</f>
        <v>Summer Sewald</v>
      </c>
      <c r="R5957" t="str">
        <f t="shared" ref="R5957:R5969" si="4226">VLOOKUP(B5957,sales,3,FALSE)</f>
        <v>West</v>
      </c>
    </row>
    <row r="5958" spans="1:18">
      <c r="A5958" t="s">
        <v>6122</v>
      </c>
      <c r="B5958" t="s">
        <v>39</v>
      </c>
      <c r="C5958" t="s">
        <v>56</v>
      </c>
      <c r="D5958" t="s">
        <v>87</v>
      </c>
      <c r="E5958" t="s">
        <v>50</v>
      </c>
      <c r="F5958" s="1">
        <v>43083</v>
      </c>
      <c r="G5958" s="1">
        <v>43099</v>
      </c>
      <c r="H5958">
        <v>44</v>
      </c>
      <c r="I5958" t="str">
        <f>VLOOKUP(pipeline!D5958,account,2,FALSE)</f>
        <v>services</v>
      </c>
      <c r="J5958">
        <f t="shared" si="4215"/>
        <v>1982</v>
      </c>
      <c r="K5958">
        <f t="shared" si="4216"/>
        <v>792.46</v>
      </c>
      <c r="L5958">
        <f t="shared" si="4217"/>
        <v>1299</v>
      </c>
      <c r="M5958" t="str">
        <f t="shared" si="4218"/>
        <v>United States</v>
      </c>
      <c r="N5958">
        <f t="shared" si="4219"/>
        <v>0</v>
      </c>
      <c r="O5958" t="str">
        <f t="shared" si="4220"/>
        <v>MG</v>
      </c>
      <c r="P5958">
        <f t="shared" si="4224"/>
        <v>55</v>
      </c>
      <c r="Q5958" t="str">
        <f t="shared" si="4225"/>
        <v>Summer Sewald</v>
      </c>
      <c r="R5958" t="str">
        <f t="shared" si="4226"/>
        <v>West</v>
      </c>
    </row>
    <row r="5959" spans="1:18">
      <c r="A5959" t="s">
        <v>6123</v>
      </c>
      <c r="B5959" t="s">
        <v>17</v>
      </c>
      <c r="C5959" t="s">
        <v>56</v>
      </c>
      <c r="D5959" t="s">
        <v>231</v>
      </c>
      <c r="E5959" t="s">
        <v>52</v>
      </c>
      <c r="F5959" s="1">
        <v>43083</v>
      </c>
      <c r="G5959" s="1">
        <v>43091</v>
      </c>
      <c r="H5959">
        <v>0</v>
      </c>
      <c r="I5959" t="str">
        <f>VLOOKUP(pipeline!D5959,account,2,FALSE)</f>
        <v>technolgy</v>
      </c>
      <c r="J5959">
        <f t="shared" si="4215"/>
        <v>2010</v>
      </c>
      <c r="K5959">
        <f t="shared" si="4216"/>
        <v>587.72</v>
      </c>
      <c r="L5959">
        <f t="shared" si="4217"/>
        <v>1501</v>
      </c>
      <c r="M5959" t="str">
        <f t="shared" si="4218"/>
        <v>United States</v>
      </c>
      <c r="N5959">
        <f t="shared" si="4219"/>
        <v>0</v>
      </c>
      <c r="O5959" t="str">
        <f t="shared" si="4220"/>
        <v>MG</v>
      </c>
      <c r="P5959">
        <f t="shared" si="4224"/>
        <v>55</v>
      </c>
      <c r="Q5959" t="str">
        <f t="shared" si="4225"/>
        <v>Celia Rouche</v>
      </c>
      <c r="R5959" t="str">
        <f t="shared" si="4226"/>
        <v>West</v>
      </c>
    </row>
    <row r="5960" spans="1:18">
      <c r="A5960" t="s">
        <v>6124</v>
      </c>
      <c r="B5960" t="s">
        <v>10</v>
      </c>
      <c r="C5960" t="s">
        <v>58</v>
      </c>
      <c r="D5960" t="s">
        <v>817</v>
      </c>
      <c r="E5960" t="s">
        <v>50</v>
      </c>
      <c r="F5960" s="1">
        <v>43083</v>
      </c>
      <c r="G5960" s="1">
        <v>43085</v>
      </c>
      <c r="H5960">
        <v>960</v>
      </c>
      <c r="I5960" t="str">
        <f>VLOOKUP(pipeline!D5960,account,2,FALSE)</f>
        <v>entertainment</v>
      </c>
      <c r="J5960">
        <f t="shared" si="4215"/>
        <v>1989</v>
      </c>
      <c r="K5960">
        <f t="shared" si="4216"/>
        <v>665.06</v>
      </c>
      <c r="L5960">
        <f t="shared" si="4217"/>
        <v>1095</v>
      </c>
      <c r="M5960" t="str">
        <f t="shared" si="4218"/>
        <v>United States</v>
      </c>
      <c r="N5960">
        <f t="shared" si="4219"/>
        <v>0</v>
      </c>
      <c r="O5960" t="str">
        <f t="shared" si="4220"/>
        <v>GTX</v>
      </c>
      <c r="P5960">
        <f t="shared" si="4224"/>
        <v>1096</v>
      </c>
      <c r="Q5960" t="str">
        <f t="shared" si="4225"/>
        <v>Cara Losch</v>
      </c>
      <c r="R5960" t="str">
        <f t="shared" si="4226"/>
        <v>East</v>
      </c>
    </row>
    <row r="5961" spans="1:18">
      <c r="A5961" t="s">
        <v>6125</v>
      </c>
      <c r="B5961" t="s">
        <v>31</v>
      </c>
      <c r="C5961" t="s">
        <v>59</v>
      </c>
      <c r="D5961" t="s">
        <v>127</v>
      </c>
      <c r="E5961" t="s">
        <v>50</v>
      </c>
      <c r="F5961" s="1">
        <v>43084</v>
      </c>
      <c r="G5961" s="1">
        <v>43099</v>
      </c>
      <c r="H5961">
        <v>6469</v>
      </c>
      <c r="I5961" t="str">
        <f>VLOOKUP(pipeline!D5961,account,2,FALSE)</f>
        <v>software</v>
      </c>
      <c r="J5961">
        <f t="shared" si="4215"/>
        <v>1979</v>
      </c>
      <c r="K5961">
        <f t="shared" si="4216"/>
        <v>4478.47</v>
      </c>
      <c r="L5961">
        <f t="shared" si="4217"/>
        <v>13809</v>
      </c>
      <c r="M5961" t="str">
        <f t="shared" si="4218"/>
        <v>United States</v>
      </c>
      <c r="N5961">
        <f t="shared" si="4219"/>
        <v>0</v>
      </c>
      <c r="O5961" t="str">
        <f t="shared" si="4220"/>
        <v>GTX</v>
      </c>
      <c r="P5961">
        <f t="shared" si="4224"/>
        <v>5482</v>
      </c>
      <c r="Q5961" t="str">
        <f t="shared" si="4225"/>
        <v>Rocco Neubert</v>
      </c>
      <c r="R5961" t="str">
        <f t="shared" si="4226"/>
        <v>East</v>
      </c>
    </row>
    <row r="5962" spans="1:18">
      <c r="A5962" t="s">
        <v>6126</v>
      </c>
      <c r="B5962" t="s">
        <v>33</v>
      </c>
      <c r="C5962" t="s">
        <v>58</v>
      </c>
      <c r="D5962" t="s">
        <v>97</v>
      </c>
      <c r="E5962" t="s">
        <v>53</v>
      </c>
      <c r="F5962" s="1">
        <v>43084</v>
      </c>
      <c r="I5962" t="str">
        <f>VLOOKUP(pipeline!D5962,account,2,FALSE)</f>
        <v>medical</v>
      </c>
      <c r="J5962">
        <f t="shared" si="4215"/>
        <v>2012</v>
      </c>
      <c r="K5962">
        <f t="shared" si="4216"/>
        <v>587.34</v>
      </c>
      <c r="L5962">
        <f t="shared" si="4217"/>
        <v>1356</v>
      </c>
      <c r="M5962" t="str">
        <f t="shared" si="4218"/>
        <v>Philipines</v>
      </c>
      <c r="N5962">
        <f t="shared" si="4219"/>
        <v>0</v>
      </c>
      <c r="O5962" t="str">
        <f t="shared" si="4220"/>
        <v>GTX</v>
      </c>
      <c r="P5962">
        <f t="shared" si="4224"/>
        <v>1096</v>
      </c>
      <c r="Q5962" t="str">
        <f t="shared" si="4225"/>
        <v>Rocco Neubert</v>
      </c>
      <c r="R5962" t="str">
        <f t="shared" si="4226"/>
        <v>East</v>
      </c>
    </row>
    <row r="5963" spans="1:18">
      <c r="A5963" t="s">
        <v>6127</v>
      </c>
      <c r="B5963" t="s">
        <v>40</v>
      </c>
      <c r="C5963" t="s">
        <v>58</v>
      </c>
      <c r="D5963" t="s">
        <v>93</v>
      </c>
      <c r="E5963" t="s">
        <v>50</v>
      </c>
      <c r="F5963" s="1">
        <v>43084</v>
      </c>
      <c r="G5963" s="1">
        <v>43088</v>
      </c>
      <c r="H5963">
        <v>914</v>
      </c>
      <c r="I5963" t="str">
        <f>VLOOKUP(pipeline!D5963,account,2,FALSE)</f>
        <v>entertainment</v>
      </c>
      <c r="J5963">
        <f t="shared" si="4215"/>
        <v>1993</v>
      </c>
      <c r="K5963">
        <f t="shared" si="4216"/>
        <v>4269.9</v>
      </c>
      <c r="L5963">
        <f t="shared" si="4217"/>
        <v>6472</v>
      </c>
      <c r="M5963" t="str">
        <f t="shared" si="4218"/>
        <v>United States</v>
      </c>
      <c r="N5963" t="str">
        <f t="shared" si="4219"/>
        <v>Massive Dynamic</v>
      </c>
      <c r="O5963" t="str">
        <f t="shared" si="4220"/>
        <v>GTX</v>
      </c>
      <c r="P5963">
        <f t="shared" si="4224"/>
        <v>1096</v>
      </c>
      <c r="Q5963" t="str">
        <f t="shared" si="4225"/>
        <v>Summer Sewald</v>
      </c>
      <c r="R5963" t="str">
        <f t="shared" si="4226"/>
        <v>West</v>
      </c>
    </row>
    <row r="5964" spans="1:18">
      <c r="A5964" t="s">
        <v>6128</v>
      </c>
      <c r="B5964" t="s">
        <v>23</v>
      </c>
      <c r="C5964" t="s">
        <v>57</v>
      </c>
      <c r="D5964" t="s">
        <v>241</v>
      </c>
      <c r="E5964" t="s">
        <v>52</v>
      </c>
      <c r="F5964" s="1">
        <v>43084</v>
      </c>
      <c r="G5964" s="1">
        <v>43095</v>
      </c>
      <c r="H5964">
        <v>0</v>
      </c>
      <c r="I5964" t="str">
        <f>VLOOKUP(pipeline!D5964,account,2,FALSE)</f>
        <v>finance</v>
      </c>
      <c r="J5964">
        <f t="shared" si="4215"/>
        <v>1991</v>
      </c>
      <c r="K5964">
        <f t="shared" si="4216"/>
        <v>2819.5</v>
      </c>
      <c r="L5964">
        <f t="shared" si="4217"/>
        <v>7227</v>
      </c>
      <c r="M5964" t="str">
        <f t="shared" si="4218"/>
        <v>United States</v>
      </c>
      <c r="N5964" t="str">
        <f t="shared" si="4219"/>
        <v>Golddex</v>
      </c>
      <c r="O5964" t="str">
        <f t="shared" si="4220"/>
        <v>MG</v>
      </c>
      <c r="P5964">
        <f t="shared" si="4224"/>
        <v>3393</v>
      </c>
      <c r="Q5964" t="str">
        <f t="shared" si="4225"/>
        <v>Dustin Brinkmann</v>
      </c>
      <c r="R5964" t="str">
        <f t="shared" si="4226"/>
        <v>Central</v>
      </c>
    </row>
    <row r="5965" spans="1:18">
      <c r="A5965" t="s">
        <v>6129</v>
      </c>
      <c r="B5965" t="s">
        <v>41</v>
      </c>
      <c r="C5965" t="s">
        <v>55</v>
      </c>
      <c r="D5965" t="s">
        <v>180</v>
      </c>
      <c r="E5965" t="s">
        <v>53</v>
      </c>
      <c r="F5965" s="1">
        <v>43084</v>
      </c>
      <c r="I5965" t="str">
        <f>VLOOKUP(pipeline!D5965,account,2,FALSE)</f>
        <v>medical</v>
      </c>
      <c r="J5965">
        <f t="shared" si="4215"/>
        <v>1991</v>
      </c>
      <c r="K5965">
        <f t="shared" si="4216"/>
        <v>326.82</v>
      </c>
      <c r="L5965">
        <f t="shared" si="4217"/>
        <v>1016</v>
      </c>
      <c r="M5965" t="str">
        <f t="shared" si="4218"/>
        <v>United States</v>
      </c>
      <c r="N5965">
        <f t="shared" si="4219"/>
        <v>0</v>
      </c>
      <c r="O5965" t="str">
        <f t="shared" si="4220"/>
        <v>GTX</v>
      </c>
      <c r="P5965">
        <f t="shared" si="4224"/>
        <v>550</v>
      </c>
      <c r="Q5965" t="str">
        <f t="shared" si="4225"/>
        <v>Summer Sewald</v>
      </c>
      <c r="R5965" t="str">
        <f t="shared" si="4226"/>
        <v>West</v>
      </c>
    </row>
    <row r="5966" spans="1:18">
      <c r="A5966" t="s">
        <v>6130</v>
      </c>
      <c r="B5966" t="s">
        <v>16</v>
      </c>
      <c r="C5966" t="s">
        <v>56</v>
      </c>
      <c r="D5966" t="s">
        <v>621</v>
      </c>
      <c r="E5966" t="s">
        <v>52</v>
      </c>
      <c r="F5966" s="1">
        <v>43085</v>
      </c>
      <c r="G5966" s="1">
        <v>43090</v>
      </c>
      <c r="H5966">
        <v>0</v>
      </c>
      <c r="I5966" t="str">
        <f>VLOOKUP(pipeline!D5966,account,2,FALSE)</f>
        <v>services</v>
      </c>
      <c r="J5966">
        <f t="shared" si="4215"/>
        <v>1991</v>
      </c>
      <c r="K5966">
        <f t="shared" si="4216"/>
        <v>1012.72</v>
      </c>
      <c r="L5966">
        <f t="shared" si="4217"/>
        <v>3492</v>
      </c>
      <c r="M5966" t="str">
        <f t="shared" si="4218"/>
        <v>Germany</v>
      </c>
      <c r="N5966">
        <f t="shared" si="4219"/>
        <v>0</v>
      </c>
      <c r="O5966" t="str">
        <f t="shared" si="4220"/>
        <v>MG</v>
      </c>
      <c r="P5966">
        <f t="shared" si="4224"/>
        <v>55</v>
      </c>
      <c r="Q5966" t="str">
        <f t="shared" si="4225"/>
        <v>Celia Rouche</v>
      </c>
      <c r="R5966" t="str">
        <f t="shared" si="4226"/>
        <v>West</v>
      </c>
    </row>
    <row r="5967" spans="1:18">
      <c r="A5967" t="s">
        <v>6131</v>
      </c>
      <c r="B5967" t="s">
        <v>16</v>
      </c>
      <c r="C5967" t="s">
        <v>57</v>
      </c>
      <c r="D5967" t="s">
        <v>91</v>
      </c>
      <c r="E5967" t="s">
        <v>50</v>
      </c>
      <c r="F5967" s="1">
        <v>43085</v>
      </c>
      <c r="G5967" s="1">
        <v>43093</v>
      </c>
      <c r="H5967">
        <v>3379</v>
      </c>
      <c r="I5967" t="str">
        <f>VLOOKUP(pipeline!D5967,account,2,FALSE)</f>
        <v>retail</v>
      </c>
      <c r="J5967">
        <f t="shared" si="4215"/>
        <v>1989</v>
      </c>
      <c r="K5967">
        <f t="shared" si="4216"/>
        <v>1388.67</v>
      </c>
      <c r="L5967">
        <f t="shared" si="4217"/>
        <v>3583</v>
      </c>
      <c r="M5967" t="str">
        <f t="shared" si="4218"/>
        <v>United States</v>
      </c>
      <c r="N5967">
        <f t="shared" si="4219"/>
        <v>0</v>
      </c>
      <c r="O5967" t="str">
        <f t="shared" si="4220"/>
        <v>MG</v>
      </c>
      <c r="P5967">
        <f t="shared" si="4224"/>
        <v>3393</v>
      </c>
      <c r="Q5967" t="str">
        <f t="shared" si="4225"/>
        <v>Celia Rouche</v>
      </c>
      <c r="R5967" t="str">
        <f t="shared" si="4226"/>
        <v>West</v>
      </c>
    </row>
    <row r="5968" spans="1:18">
      <c r="A5968" t="s">
        <v>6132</v>
      </c>
      <c r="B5968" t="s">
        <v>19</v>
      </c>
      <c r="C5968" t="s">
        <v>57</v>
      </c>
      <c r="D5968" t="s">
        <v>216</v>
      </c>
      <c r="E5968" t="s">
        <v>50</v>
      </c>
      <c r="F5968" s="1">
        <v>43086</v>
      </c>
      <c r="G5968" s="1">
        <v>43095</v>
      </c>
      <c r="H5968">
        <v>3240</v>
      </c>
      <c r="I5968" t="str">
        <f>VLOOKUP(pipeline!D5968,account,2,FALSE)</f>
        <v>entertainment</v>
      </c>
      <c r="J5968">
        <f t="shared" si="4215"/>
        <v>1998</v>
      </c>
      <c r="K5968">
        <f t="shared" si="4216"/>
        <v>217.87</v>
      </c>
      <c r="L5968">
        <f t="shared" si="4217"/>
        <v>551</v>
      </c>
      <c r="M5968" t="str">
        <f t="shared" si="4218"/>
        <v>United States</v>
      </c>
      <c r="N5968">
        <f t="shared" si="4219"/>
        <v>0</v>
      </c>
      <c r="O5968" t="str">
        <f t="shared" si="4220"/>
        <v>MG</v>
      </c>
      <c r="P5968">
        <f t="shared" si="4224"/>
        <v>3393</v>
      </c>
      <c r="Q5968" t="str">
        <f t="shared" si="4225"/>
        <v>Dustin Brinkmann</v>
      </c>
      <c r="R5968" t="str">
        <f t="shared" si="4226"/>
        <v>Central</v>
      </c>
    </row>
    <row r="5969" spans="1:18">
      <c r="A5969" t="s">
        <v>6133</v>
      </c>
      <c r="B5969" t="s">
        <v>37</v>
      </c>
      <c r="C5969" t="s">
        <v>58</v>
      </c>
      <c r="D5969" t="s">
        <v>93</v>
      </c>
      <c r="E5969" t="s">
        <v>50</v>
      </c>
      <c r="F5969" s="1">
        <v>43086</v>
      </c>
      <c r="G5969" s="1">
        <v>43100</v>
      </c>
      <c r="H5969">
        <v>1007</v>
      </c>
      <c r="I5969" t="str">
        <f>VLOOKUP(pipeline!D5969,account,2,FALSE)</f>
        <v>entertainment</v>
      </c>
      <c r="J5969">
        <f t="shared" si="4215"/>
        <v>1993</v>
      </c>
      <c r="K5969">
        <f t="shared" si="4216"/>
        <v>4269.9</v>
      </c>
      <c r="L5969">
        <f t="shared" si="4217"/>
        <v>6472</v>
      </c>
      <c r="M5969" t="str">
        <f t="shared" si="4218"/>
        <v>United States</v>
      </c>
      <c r="N5969" t="str">
        <f t="shared" si="4219"/>
        <v>Massive Dynamic</v>
      </c>
      <c r="O5969" t="str">
        <f t="shared" si="4220"/>
        <v>GTX</v>
      </c>
      <c r="P5969">
        <f t="shared" si="4224"/>
        <v>1096</v>
      </c>
      <c r="Q5969" t="str">
        <f t="shared" si="4225"/>
        <v>Summer Sewald</v>
      </c>
      <c r="R5969" t="str">
        <f t="shared" si="4226"/>
        <v>West</v>
      </c>
    </row>
    <row r="5970" spans="1:18">
      <c r="A5970" t="s">
        <v>6134</v>
      </c>
      <c r="B5970" t="s">
        <v>15</v>
      </c>
      <c r="C5970" t="s">
        <v>56</v>
      </c>
      <c r="D5970" t="s">
        <v>91</v>
      </c>
      <c r="E5970" t="s">
        <v>50</v>
      </c>
      <c r="F5970" s="1">
        <v>43086</v>
      </c>
      <c r="G5970" s="1">
        <v>43097</v>
      </c>
      <c r="H5970">
        <v>54</v>
      </c>
      <c r="I5970" t="str">
        <f>VLOOKUP(pipeline!D5970,account,2,FALSE)</f>
        <v>retail</v>
      </c>
      <c r="J5970">
        <f t="shared" si="4215"/>
        <v>1989</v>
      </c>
      <c r="K5970">
        <f t="shared" si="4216"/>
        <v>1388.67</v>
      </c>
      <c r="L5970">
        <f t="shared" si="4217"/>
        <v>3583</v>
      </c>
      <c r="M5970" t="str">
        <f t="shared" si="4218"/>
        <v>United States</v>
      </c>
      <c r="N5970">
        <f t="shared" si="4219"/>
        <v>0</v>
      </c>
      <c r="O5970" t="str">
        <f t="shared" si="4220"/>
        <v>MG</v>
      </c>
      <c r="P5970">
        <f t="shared" ref="P5970:P5981" si="4227">VLOOKUP(C5970,products,3,FALSE)</f>
        <v>55</v>
      </c>
      <c r="Q5970" t="str">
        <f t="shared" ref="Q5970:Q5981" si="4228">VLOOKUP(B5970,sales,2,FALSE)</f>
        <v>Celia Rouche</v>
      </c>
      <c r="R5970" t="str">
        <f t="shared" ref="R5970:R5981" si="4229">VLOOKUP(B5970,sales,3,FALSE)</f>
        <v>West</v>
      </c>
    </row>
    <row r="5971" spans="1:18">
      <c r="A5971" t="s">
        <v>6135</v>
      </c>
      <c r="B5971" t="s">
        <v>16</v>
      </c>
      <c r="C5971" t="s">
        <v>56</v>
      </c>
      <c r="D5971" t="s">
        <v>151</v>
      </c>
      <c r="E5971" t="s">
        <v>50</v>
      </c>
      <c r="F5971" s="1">
        <v>43086</v>
      </c>
      <c r="G5971" s="1">
        <v>43094</v>
      </c>
      <c r="H5971">
        <v>49</v>
      </c>
      <c r="I5971" t="str">
        <f>VLOOKUP(pipeline!D5971,account,2,FALSE)</f>
        <v>finance</v>
      </c>
      <c r="J5971">
        <f t="shared" si="4215"/>
        <v>2008</v>
      </c>
      <c r="K5971">
        <f t="shared" si="4216"/>
        <v>52.5</v>
      </c>
      <c r="L5971">
        <f t="shared" si="4217"/>
        <v>165</v>
      </c>
      <c r="M5971" t="str">
        <f t="shared" si="4218"/>
        <v>United States</v>
      </c>
      <c r="N5971">
        <f t="shared" si="4219"/>
        <v>0</v>
      </c>
      <c r="O5971" t="str">
        <f t="shared" si="4220"/>
        <v>MG</v>
      </c>
      <c r="P5971">
        <f t="shared" si="4227"/>
        <v>55</v>
      </c>
      <c r="Q5971" t="str">
        <f t="shared" si="4228"/>
        <v>Celia Rouche</v>
      </c>
      <c r="R5971" t="str">
        <f t="shared" si="4229"/>
        <v>West</v>
      </c>
    </row>
    <row r="5972" spans="1:18">
      <c r="A5972" t="s">
        <v>6136</v>
      </c>
      <c r="B5972" t="s">
        <v>17</v>
      </c>
      <c r="C5972" t="s">
        <v>58</v>
      </c>
      <c r="D5972" t="s">
        <v>101</v>
      </c>
      <c r="E5972" t="s">
        <v>52</v>
      </c>
      <c r="F5972" s="1">
        <v>43086</v>
      </c>
      <c r="G5972" s="1">
        <v>43100</v>
      </c>
      <c r="H5972">
        <v>0</v>
      </c>
      <c r="I5972" t="str">
        <f>VLOOKUP(pipeline!D5972,account,2,FALSE)</f>
        <v>telecommunications</v>
      </c>
      <c r="J5972">
        <f t="shared" si="4215"/>
        <v>1999</v>
      </c>
      <c r="K5972">
        <f t="shared" si="4216"/>
        <v>1699.85</v>
      </c>
      <c r="L5972">
        <f t="shared" si="4217"/>
        <v>5108</v>
      </c>
      <c r="M5972" t="str">
        <f t="shared" si="4218"/>
        <v>United States</v>
      </c>
      <c r="N5972">
        <f t="shared" si="4219"/>
        <v>0</v>
      </c>
      <c r="O5972" t="str">
        <f t="shared" si="4220"/>
        <v>GTX</v>
      </c>
      <c r="P5972">
        <f t="shared" si="4227"/>
        <v>1096</v>
      </c>
      <c r="Q5972" t="str">
        <f t="shared" si="4228"/>
        <v>Celia Rouche</v>
      </c>
      <c r="R5972" t="str">
        <f t="shared" si="4229"/>
        <v>West</v>
      </c>
    </row>
    <row r="5973" spans="1:18">
      <c r="A5973" t="s">
        <v>6137</v>
      </c>
      <c r="B5973" t="s">
        <v>10</v>
      </c>
      <c r="C5973" t="s">
        <v>56</v>
      </c>
      <c r="D5973" t="s">
        <v>210</v>
      </c>
      <c r="E5973" t="s">
        <v>50</v>
      </c>
      <c r="F5973" s="1">
        <v>43086</v>
      </c>
      <c r="G5973" s="1">
        <v>43093</v>
      </c>
      <c r="H5973">
        <v>55</v>
      </c>
      <c r="I5973" t="str">
        <f>VLOOKUP(pipeline!D5973,account,2,FALSE)</f>
        <v>technolgy</v>
      </c>
      <c r="J5973">
        <f t="shared" ref="J5973:J5981" si="4230">VLOOKUP(D5973,account,3,FALSE)</f>
        <v>1980</v>
      </c>
      <c r="K5973">
        <f t="shared" ref="K5973:K5981" si="4231">VLOOKUP(D5973,account,4,FALSE)</f>
        <v>7708.38</v>
      </c>
      <c r="L5973">
        <f t="shared" ref="L5973:L5981" si="4232">VLOOKUP(D5973,account,5,FALSE)</f>
        <v>13756</v>
      </c>
      <c r="M5973" t="str">
        <f t="shared" ref="M5973:M5981" si="4233">VLOOKUP(D5973,account,6,FALSE)</f>
        <v>United States</v>
      </c>
      <c r="N5973">
        <f t="shared" ref="N5973:N5981" si="4234">VLOOKUP(D5973,accounts,7,FALSE)</f>
        <v>0</v>
      </c>
      <c r="O5973" t="str">
        <f t="shared" ref="O5973:O5981" si="4235">VLOOKUP(C5973,products,2,FALSE)</f>
        <v>MG</v>
      </c>
      <c r="P5973">
        <f t="shared" si="4227"/>
        <v>55</v>
      </c>
      <c r="Q5973" t="str">
        <f t="shared" si="4228"/>
        <v>Cara Losch</v>
      </c>
      <c r="R5973" t="str">
        <f t="shared" si="4229"/>
        <v>East</v>
      </c>
    </row>
    <row r="5974" spans="1:18">
      <c r="A5974" t="s">
        <v>6138</v>
      </c>
      <c r="B5974" t="s">
        <v>19</v>
      </c>
      <c r="C5974" t="s">
        <v>56</v>
      </c>
      <c r="D5974" t="s">
        <v>155</v>
      </c>
      <c r="E5974" t="s">
        <v>50</v>
      </c>
      <c r="F5974" s="1">
        <v>43087</v>
      </c>
      <c r="G5974" s="1">
        <v>43100</v>
      </c>
      <c r="H5974">
        <v>54</v>
      </c>
      <c r="I5974" t="str">
        <f>VLOOKUP(pipeline!D5974,account,2,FALSE)</f>
        <v>technolgy</v>
      </c>
      <c r="J5974">
        <f t="shared" si="4230"/>
        <v>1983</v>
      </c>
      <c r="K5974">
        <f t="shared" si="4231"/>
        <v>1008.06</v>
      </c>
      <c r="L5974">
        <f t="shared" si="4232"/>
        <v>1238</v>
      </c>
      <c r="M5974" t="str">
        <f t="shared" si="4233"/>
        <v>United States</v>
      </c>
      <c r="N5974">
        <f t="shared" si="4234"/>
        <v>0</v>
      </c>
      <c r="O5974" t="str">
        <f t="shared" si="4235"/>
        <v>MG</v>
      </c>
      <c r="P5974">
        <f t="shared" si="4227"/>
        <v>55</v>
      </c>
      <c r="Q5974" t="str">
        <f t="shared" si="4228"/>
        <v>Dustin Brinkmann</v>
      </c>
      <c r="R5974" t="str">
        <f t="shared" si="4229"/>
        <v>Central</v>
      </c>
    </row>
    <row r="5975" spans="1:18">
      <c r="A5975" t="s">
        <v>6139</v>
      </c>
      <c r="B5975" t="s">
        <v>11</v>
      </c>
      <c r="C5975" t="s">
        <v>57</v>
      </c>
      <c r="D5975" t="s">
        <v>127</v>
      </c>
      <c r="E5975" t="s">
        <v>50</v>
      </c>
      <c r="F5975" s="1">
        <v>43087</v>
      </c>
      <c r="G5975" s="1">
        <v>43093</v>
      </c>
      <c r="H5975">
        <v>3155</v>
      </c>
      <c r="I5975" t="str">
        <f>VLOOKUP(pipeline!D5975,account,2,FALSE)</f>
        <v>software</v>
      </c>
      <c r="J5975">
        <f t="shared" si="4230"/>
        <v>1979</v>
      </c>
      <c r="K5975">
        <f t="shared" si="4231"/>
        <v>4478.47</v>
      </c>
      <c r="L5975">
        <f t="shared" si="4232"/>
        <v>13809</v>
      </c>
      <c r="M5975" t="str">
        <f t="shared" si="4233"/>
        <v>United States</v>
      </c>
      <c r="N5975">
        <f t="shared" si="4234"/>
        <v>0</v>
      </c>
      <c r="O5975" t="str">
        <f t="shared" si="4235"/>
        <v>MG</v>
      </c>
      <c r="P5975">
        <f t="shared" si="4227"/>
        <v>3393</v>
      </c>
      <c r="Q5975" t="str">
        <f t="shared" si="4228"/>
        <v>Cara Losch</v>
      </c>
      <c r="R5975" t="str">
        <f t="shared" si="4229"/>
        <v>East</v>
      </c>
    </row>
    <row r="5976" spans="1:18">
      <c r="A5976" t="s">
        <v>6140</v>
      </c>
      <c r="B5976" t="s">
        <v>23</v>
      </c>
      <c r="C5976" t="s">
        <v>56</v>
      </c>
      <c r="D5976" t="s">
        <v>97</v>
      </c>
      <c r="E5976" t="s">
        <v>50</v>
      </c>
      <c r="F5976" s="1">
        <v>43088</v>
      </c>
      <c r="G5976" s="1">
        <v>43097</v>
      </c>
      <c r="H5976">
        <v>58</v>
      </c>
      <c r="I5976" t="str">
        <f>VLOOKUP(pipeline!D5976,account,2,FALSE)</f>
        <v>medical</v>
      </c>
      <c r="J5976">
        <f t="shared" si="4230"/>
        <v>2012</v>
      </c>
      <c r="K5976">
        <f t="shared" si="4231"/>
        <v>587.34</v>
      </c>
      <c r="L5976">
        <f t="shared" si="4232"/>
        <v>1356</v>
      </c>
      <c r="M5976" t="str">
        <f t="shared" si="4233"/>
        <v>Philipines</v>
      </c>
      <c r="N5976">
        <f t="shared" si="4234"/>
        <v>0</v>
      </c>
      <c r="O5976" t="str">
        <f t="shared" si="4235"/>
        <v>MG</v>
      </c>
      <c r="P5976">
        <f t="shared" si="4227"/>
        <v>55</v>
      </c>
      <c r="Q5976" t="str">
        <f t="shared" si="4228"/>
        <v>Dustin Brinkmann</v>
      </c>
      <c r="R5976" t="str">
        <f t="shared" si="4229"/>
        <v>Central</v>
      </c>
    </row>
    <row r="5977" spans="1:18">
      <c r="A5977" t="s">
        <v>6141</v>
      </c>
      <c r="B5977" t="s">
        <v>34</v>
      </c>
      <c r="C5977" t="s">
        <v>57</v>
      </c>
      <c r="D5977" t="s">
        <v>124</v>
      </c>
      <c r="E5977" t="s">
        <v>52</v>
      </c>
      <c r="F5977" s="1">
        <v>43089</v>
      </c>
      <c r="G5977" s="1">
        <v>43097</v>
      </c>
      <c r="H5977">
        <v>0</v>
      </c>
      <c r="I5977" t="str">
        <f>VLOOKUP(pipeline!D5977,account,2,FALSE)</f>
        <v>entertainment</v>
      </c>
      <c r="J5977">
        <f t="shared" si="4230"/>
        <v>1989</v>
      </c>
      <c r="K5977">
        <f t="shared" si="4231"/>
        <v>3838.39</v>
      </c>
      <c r="L5977">
        <f t="shared" si="4232"/>
        <v>8274</v>
      </c>
      <c r="M5977" t="str">
        <f t="shared" si="4233"/>
        <v>United States</v>
      </c>
      <c r="N5977">
        <f t="shared" si="4234"/>
        <v>0</v>
      </c>
      <c r="O5977" t="str">
        <f t="shared" si="4235"/>
        <v>MG</v>
      </c>
      <c r="P5977">
        <f t="shared" si="4227"/>
        <v>3393</v>
      </c>
      <c r="Q5977" t="str">
        <f t="shared" si="4228"/>
        <v>Rocco Neubert</v>
      </c>
      <c r="R5977" t="str">
        <f t="shared" si="4229"/>
        <v>East</v>
      </c>
    </row>
    <row r="5978" spans="1:18">
      <c r="A5978" t="s">
        <v>6142</v>
      </c>
      <c r="B5978" t="s">
        <v>14</v>
      </c>
      <c r="C5978" t="s">
        <v>56</v>
      </c>
      <c r="D5978" t="s">
        <v>164</v>
      </c>
      <c r="E5978" t="s">
        <v>53</v>
      </c>
      <c r="F5978" s="1">
        <v>43089</v>
      </c>
      <c r="I5978" t="str">
        <f>VLOOKUP(pipeline!D5978,account,2,FALSE)</f>
        <v>medical</v>
      </c>
      <c r="J5978">
        <f t="shared" si="4230"/>
        <v>1994</v>
      </c>
      <c r="K5978">
        <f t="shared" si="4231"/>
        <v>2818.38</v>
      </c>
      <c r="L5978">
        <f t="shared" si="4232"/>
        <v>6290</v>
      </c>
      <c r="M5978" t="str">
        <f t="shared" si="4233"/>
        <v>United States</v>
      </c>
      <c r="N5978">
        <f t="shared" si="4234"/>
        <v>0</v>
      </c>
      <c r="O5978" t="str">
        <f t="shared" si="4235"/>
        <v>MG</v>
      </c>
      <c r="P5978">
        <f t="shared" si="4227"/>
        <v>55</v>
      </c>
      <c r="Q5978" t="str">
        <f t="shared" si="4228"/>
        <v>Celia Rouche</v>
      </c>
      <c r="R5978" t="str">
        <f t="shared" si="4229"/>
        <v>West</v>
      </c>
    </row>
    <row r="5979" spans="1:18">
      <c r="A5979" t="s">
        <v>6143</v>
      </c>
      <c r="B5979" t="s">
        <v>26</v>
      </c>
      <c r="C5979" t="s">
        <v>57</v>
      </c>
      <c r="D5979" t="s">
        <v>147</v>
      </c>
      <c r="E5979" t="s">
        <v>50</v>
      </c>
      <c r="F5979" s="1">
        <v>43090</v>
      </c>
      <c r="G5979" s="1">
        <v>43099</v>
      </c>
      <c r="H5979">
        <v>3494</v>
      </c>
      <c r="I5979" t="str">
        <f>VLOOKUP(pipeline!D5979,account,2,FALSE)</f>
        <v>retail</v>
      </c>
      <c r="J5979">
        <f t="shared" si="4230"/>
        <v>2007</v>
      </c>
      <c r="K5979">
        <f t="shared" si="4231"/>
        <v>894.33</v>
      </c>
      <c r="L5979">
        <f t="shared" si="4232"/>
        <v>1635</v>
      </c>
      <c r="M5979" t="str">
        <f t="shared" si="4233"/>
        <v>Italy</v>
      </c>
      <c r="N5979">
        <f t="shared" si="4234"/>
        <v>0</v>
      </c>
      <c r="O5979" t="str">
        <f t="shared" si="4235"/>
        <v>MG</v>
      </c>
      <c r="P5979">
        <f t="shared" si="4227"/>
        <v>3393</v>
      </c>
      <c r="Q5979" t="str">
        <f t="shared" si="4228"/>
        <v>Melvin Marxen</v>
      </c>
      <c r="R5979" t="str">
        <f t="shared" si="4229"/>
        <v>Central</v>
      </c>
    </row>
    <row r="5980" spans="1:18">
      <c r="A5980" t="s">
        <v>6144</v>
      </c>
      <c r="B5980" t="s">
        <v>38</v>
      </c>
      <c r="C5980" t="s">
        <v>56</v>
      </c>
      <c r="D5980" t="s">
        <v>231</v>
      </c>
      <c r="E5980" t="s">
        <v>50</v>
      </c>
      <c r="F5980" s="1">
        <v>43090</v>
      </c>
      <c r="G5980" s="1">
        <v>43097</v>
      </c>
      <c r="H5980">
        <v>50</v>
      </c>
      <c r="I5980" t="str">
        <f>VLOOKUP(pipeline!D5980,account,2,FALSE)</f>
        <v>technolgy</v>
      </c>
      <c r="J5980">
        <f t="shared" si="4230"/>
        <v>2010</v>
      </c>
      <c r="K5980">
        <f t="shared" si="4231"/>
        <v>587.72</v>
      </c>
      <c r="L5980">
        <f t="shared" si="4232"/>
        <v>1501</v>
      </c>
      <c r="M5980" t="str">
        <f t="shared" si="4233"/>
        <v>United States</v>
      </c>
      <c r="N5980">
        <f t="shared" si="4234"/>
        <v>0</v>
      </c>
      <c r="O5980" t="str">
        <f t="shared" si="4235"/>
        <v>MG</v>
      </c>
      <c r="P5980">
        <f t="shared" si="4227"/>
        <v>55</v>
      </c>
      <c r="Q5980" t="str">
        <f t="shared" si="4228"/>
        <v>Summer Sewald</v>
      </c>
      <c r="R5980" t="str">
        <f t="shared" si="4229"/>
        <v>West</v>
      </c>
    </row>
    <row r="5981" spans="1:18">
      <c r="A5981" t="s">
        <v>6145</v>
      </c>
      <c r="B5981" t="s">
        <v>17</v>
      </c>
      <c r="C5981" t="s">
        <v>56</v>
      </c>
      <c r="D5981" t="s">
        <v>306</v>
      </c>
      <c r="E5981" t="s">
        <v>50</v>
      </c>
      <c r="F5981" s="1">
        <v>43090</v>
      </c>
      <c r="G5981" s="1">
        <v>43097</v>
      </c>
      <c r="H5981">
        <v>61</v>
      </c>
      <c r="I5981" t="str">
        <f>VLOOKUP(pipeline!D5981,account,2,FALSE)</f>
        <v>technolgy</v>
      </c>
      <c r="J5981">
        <f t="shared" si="4230"/>
        <v>1997</v>
      </c>
      <c r="K5981">
        <f t="shared" si="4231"/>
        <v>8170.38</v>
      </c>
      <c r="L5981">
        <f t="shared" si="4232"/>
        <v>16499</v>
      </c>
      <c r="M5981" t="str">
        <f t="shared" si="4233"/>
        <v>Korea</v>
      </c>
      <c r="N5981">
        <f t="shared" si="4234"/>
        <v>0</v>
      </c>
      <c r="O5981" t="str">
        <f t="shared" si="4235"/>
        <v>MG</v>
      </c>
      <c r="P5981">
        <f t="shared" si="4227"/>
        <v>55</v>
      </c>
      <c r="Q5981" t="str">
        <f t="shared" si="4228"/>
        <v>Celia Rouche</v>
      </c>
      <c r="R5981" t="str">
        <f t="shared" si="4229"/>
        <v>West</v>
      </c>
    </row>
    <row r="5982" spans="1:18">
      <c r="A5982" t="s">
        <v>6146</v>
      </c>
      <c r="B5982" t="s">
        <v>39</v>
      </c>
      <c r="C5982" t="s">
        <v>56</v>
      </c>
      <c r="D5982" t="s">
        <v>99</v>
      </c>
      <c r="E5982" t="s">
        <v>52</v>
      </c>
      <c r="F5982" s="1">
        <v>43091</v>
      </c>
      <c r="G5982" s="1">
        <v>43100</v>
      </c>
      <c r="H5982">
        <v>0</v>
      </c>
      <c r="I5982" t="str">
        <f>VLOOKUP(pipeline!D5982,account,2,FALSE)</f>
        <v>marketing</v>
      </c>
      <c r="J5982">
        <f t="shared" ref="J5982:J5990" si="4236">VLOOKUP(D5982,account,3,FALSE)</f>
        <v>2008</v>
      </c>
      <c r="K5982">
        <f t="shared" ref="K5982:K5990" si="4237">VLOOKUP(D5982,account,4,FALSE)</f>
        <v>894.37</v>
      </c>
      <c r="L5982">
        <f t="shared" ref="L5982:L5990" si="4238">VLOOKUP(D5982,account,5,FALSE)</f>
        <v>1593</v>
      </c>
      <c r="M5982" t="str">
        <f t="shared" ref="M5982:M5990" si="4239">VLOOKUP(D5982,account,6,FALSE)</f>
        <v>Poland</v>
      </c>
      <c r="N5982">
        <f t="shared" ref="N5982:N5990" si="4240">VLOOKUP(D5982,accounts,7,FALSE)</f>
        <v>0</v>
      </c>
      <c r="O5982" t="str">
        <f t="shared" ref="O5982:O5990" si="4241">VLOOKUP(C5982,products,2,FALSE)</f>
        <v>MG</v>
      </c>
      <c r="P5982">
        <f t="shared" ref="P5982:P5987" si="4242">VLOOKUP(C5982,products,3,FALSE)</f>
        <v>55</v>
      </c>
      <c r="Q5982" t="str">
        <f t="shared" ref="Q5982:Q5987" si="4243">VLOOKUP(B5982,sales,2,FALSE)</f>
        <v>Summer Sewald</v>
      </c>
      <c r="R5982" t="str">
        <f t="shared" ref="R5982:R5987" si="4244">VLOOKUP(B5982,sales,3,FALSE)</f>
        <v>West</v>
      </c>
    </row>
    <row r="5983" spans="1:18">
      <c r="A5983" t="s">
        <v>6147</v>
      </c>
      <c r="B5983" t="s">
        <v>10</v>
      </c>
      <c r="C5983" t="s">
        <v>57</v>
      </c>
      <c r="D5983" t="s">
        <v>214</v>
      </c>
      <c r="E5983" t="s">
        <v>50</v>
      </c>
      <c r="F5983" s="1">
        <v>43091</v>
      </c>
      <c r="G5983" s="1">
        <v>43097</v>
      </c>
      <c r="H5983">
        <v>3673</v>
      </c>
      <c r="I5983" t="str">
        <f>VLOOKUP(pipeline!D5983,account,2,FALSE)</f>
        <v>medical</v>
      </c>
      <c r="J5983">
        <f t="shared" si="4236"/>
        <v>1999</v>
      </c>
      <c r="K5983">
        <f t="shared" si="4237"/>
        <v>251.41</v>
      </c>
      <c r="L5983">
        <f t="shared" si="4238"/>
        <v>495</v>
      </c>
      <c r="M5983" t="str">
        <f t="shared" si="4239"/>
        <v>United States</v>
      </c>
      <c r="N5983">
        <f t="shared" si="4240"/>
        <v>0</v>
      </c>
      <c r="O5983" t="str">
        <f t="shared" si="4241"/>
        <v>MG</v>
      </c>
      <c r="P5983">
        <f t="shared" si="4242"/>
        <v>3393</v>
      </c>
      <c r="Q5983" t="str">
        <f t="shared" si="4243"/>
        <v>Cara Losch</v>
      </c>
      <c r="R5983" t="str">
        <f t="shared" si="4244"/>
        <v>East</v>
      </c>
    </row>
    <row r="5984" spans="1:18">
      <c r="A5984" t="s">
        <v>6148</v>
      </c>
      <c r="B5984" t="s">
        <v>32</v>
      </c>
      <c r="C5984" t="s">
        <v>55</v>
      </c>
      <c r="D5984" t="s">
        <v>121</v>
      </c>
      <c r="E5984" t="s">
        <v>50</v>
      </c>
      <c r="F5984" s="1">
        <v>43092</v>
      </c>
      <c r="G5984" s="1">
        <v>43100</v>
      </c>
      <c r="H5984">
        <v>576</v>
      </c>
      <c r="I5984" t="str">
        <f>VLOOKUP(pipeline!D5984,account,2,FALSE)</f>
        <v>retail</v>
      </c>
      <c r="J5984">
        <f t="shared" si="4236"/>
        <v>1995</v>
      </c>
      <c r="K5984">
        <f t="shared" si="4237"/>
        <v>5158.71</v>
      </c>
      <c r="L5984">
        <f t="shared" si="4238"/>
        <v>17479</v>
      </c>
      <c r="M5984" t="str">
        <f t="shared" si="4239"/>
        <v>Japan</v>
      </c>
      <c r="N5984">
        <f t="shared" si="4240"/>
        <v>0</v>
      </c>
      <c r="O5984" t="str">
        <f t="shared" si="4241"/>
        <v>GTX</v>
      </c>
      <c r="P5984">
        <f t="shared" si="4242"/>
        <v>550</v>
      </c>
      <c r="Q5984" t="str">
        <f t="shared" si="4243"/>
        <v>Rocco Neubert</v>
      </c>
      <c r="R5984" t="str">
        <f t="shared" si="4244"/>
        <v>East</v>
      </c>
    </row>
    <row r="5985" spans="1:18">
      <c r="A5985" t="s">
        <v>6149</v>
      </c>
      <c r="B5985" t="s">
        <v>37</v>
      </c>
      <c r="C5985" t="s">
        <v>55</v>
      </c>
      <c r="D5985" t="s">
        <v>273</v>
      </c>
      <c r="E5985" t="s">
        <v>50</v>
      </c>
      <c r="F5985" s="1">
        <v>43093</v>
      </c>
      <c r="G5985" s="1">
        <v>43095</v>
      </c>
      <c r="H5985">
        <v>538</v>
      </c>
      <c r="I5985" t="str">
        <f>VLOOKUP(pipeline!D5985,account,2,FALSE)</f>
        <v>retail</v>
      </c>
      <c r="J5985">
        <f t="shared" si="4236"/>
        <v>1996</v>
      </c>
      <c r="K5985">
        <f t="shared" si="4237"/>
        <v>2214.94</v>
      </c>
      <c r="L5985">
        <f t="shared" si="4238"/>
        <v>5374</v>
      </c>
      <c r="M5985" t="str">
        <f t="shared" si="4239"/>
        <v>United States</v>
      </c>
      <c r="N5985">
        <f t="shared" si="4240"/>
        <v>0</v>
      </c>
      <c r="O5985" t="str">
        <f t="shared" si="4241"/>
        <v>GTX</v>
      </c>
      <c r="P5985">
        <f t="shared" si="4242"/>
        <v>550</v>
      </c>
      <c r="Q5985" t="str">
        <f t="shared" si="4243"/>
        <v>Summer Sewald</v>
      </c>
      <c r="R5985" t="str">
        <f t="shared" si="4244"/>
        <v>West</v>
      </c>
    </row>
    <row r="5986" spans="1:18">
      <c r="A5986" t="s">
        <v>6150</v>
      </c>
      <c r="B5986" t="s">
        <v>21</v>
      </c>
      <c r="C5986" t="s">
        <v>55</v>
      </c>
      <c r="D5986" t="s">
        <v>149</v>
      </c>
      <c r="E5986" t="s">
        <v>50</v>
      </c>
      <c r="F5986" s="1">
        <v>43093</v>
      </c>
      <c r="G5986" s="1">
        <v>43095</v>
      </c>
      <c r="H5986">
        <v>622</v>
      </c>
      <c r="I5986" t="str">
        <f>VLOOKUP(pipeline!D5986,account,2,FALSE)</f>
        <v>technolgy</v>
      </c>
      <c r="J5986">
        <f t="shared" si="4236"/>
        <v>2005</v>
      </c>
      <c r="K5986">
        <f t="shared" si="4237"/>
        <v>1520.66</v>
      </c>
      <c r="L5986">
        <f t="shared" si="4238"/>
        <v>1806</v>
      </c>
      <c r="M5986" t="str">
        <f t="shared" si="4239"/>
        <v>United States</v>
      </c>
      <c r="N5986">
        <f t="shared" si="4240"/>
        <v>0</v>
      </c>
      <c r="O5986" t="str">
        <f t="shared" si="4241"/>
        <v>GTX</v>
      </c>
      <c r="P5986">
        <f t="shared" si="4242"/>
        <v>550</v>
      </c>
      <c r="Q5986" t="str">
        <f t="shared" si="4243"/>
        <v>Dustin Brinkmann</v>
      </c>
      <c r="R5986" t="str">
        <f t="shared" si="4244"/>
        <v>Central</v>
      </c>
    </row>
    <row r="5987" spans="1:18">
      <c r="A5987" t="s">
        <v>6151</v>
      </c>
      <c r="B5987" t="s">
        <v>10</v>
      </c>
      <c r="C5987" t="s">
        <v>58</v>
      </c>
      <c r="D5987" t="s">
        <v>627</v>
      </c>
      <c r="E5987" t="s">
        <v>50</v>
      </c>
      <c r="F5987" s="1">
        <v>43093</v>
      </c>
      <c r="G5987" s="1">
        <v>43099</v>
      </c>
      <c r="H5987">
        <v>1093</v>
      </c>
      <c r="I5987" t="str">
        <f>VLOOKUP(pipeline!D5987,account,2,FALSE)</f>
        <v>technolgy</v>
      </c>
      <c r="J5987">
        <f t="shared" si="4236"/>
        <v>1993</v>
      </c>
      <c r="K5987">
        <f t="shared" si="4237"/>
        <v>1242.32</v>
      </c>
      <c r="L5987">
        <f t="shared" si="4238"/>
        <v>3027</v>
      </c>
      <c r="M5987" t="str">
        <f t="shared" si="4239"/>
        <v>United States</v>
      </c>
      <c r="N5987" t="str">
        <f t="shared" si="4240"/>
        <v>Acme Corporation</v>
      </c>
      <c r="O5987" t="str">
        <f t="shared" si="4241"/>
        <v>GTX</v>
      </c>
      <c r="P5987">
        <f t="shared" si="4242"/>
        <v>1096</v>
      </c>
      <c r="Q5987" t="str">
        <f t="shared" si="4243"/>
        <v>Cara Losch</v>
      </c>
      <c r="R5987" t="str">
        <f t="shared" si="4244"/>
        <v>East</v>
      </c>
    </row>
    <row r="5988" spans="1:18">
      <c r="A5988" t="s">
        <v>6152</v>
      </c>
      <c r="B5988" t="s">
        <v>26</v>
      </c>
      <c r="C5988" t="s">
        <v>58</v>
      </c>
      <c r="D5988" t="s">
        <v>309</v>
      </c>
      <c r="E5988" t="s">
        <v>50</v>
      </c>
      <c r="F5988" s="1">
        <v>43096</v>
      </c>
      <c r="G5988" s="1">
        <v>43099</v>
      </c>
      <c r="H5988">
        <v>1052</v>
      </c>
      <c r="I5988" t="str">
        <f>VLOOKUP(pipeline!D5988,account,2,FALSE)</f>
        <v>marketing</v>
      </c>
      <c r="J5988">
        <f t="shared" si="4236"/>
        <v>1986</v>
      </c>
      <c r="K5988">
        <f t="shared" si="4237"/>
        <v>2403.58</v>
      </c>
      <c r="L5988">
        <f t="shared" si="4238"/>
        <v>8801</v>
      </c>
      <c r="M5988" t="str">
        <f t="shared" si="4239"/>
        <v>United States</v>
      </c>
      <c r="N5988">
        <f t="shared" si="4240"/>
        <v>0</v>
      </c>
      <c r="O5988" t="str">
        <f t="shared" si="4241"/>
        <v>GTX</v>
      </c>
      <c r="P5988">
        <f t="shared" ref="P5988:P5994" si="4245">VLOOKUP(C5988,products,3,FALSE)</f>
        <v>1096</v>
      </c>
      <c r="Q5988" t="str">
        <f t="shared" ref="Q5988:Q5994" si="4246">VLOOKUP(B5988,sales,2,FALSE)</f>
        <v>Melvin Marxen</v>
      </c>
      <c r="R5988" t="str">
        <f t="shared" ref="R5988:R5994" si="4247">VLOOKUP(B5988,sales,3,FALSE)</f>
        <v>Central</v>
      </c>
    </row>
    <row r="5989" spans="1:18">
      <c r="A5989" t="s">
        <v>6153</v>
      </c>
      <c r="B5989" t="s">
        <v>26</v>
      </c>
      <c r="C5989" t="s">
        <v>56</v>
      </c>
      <c r="D5989" t="s">
        <v>297</v>
      </c>
      <c r="E5989" t="s">
        <v>50</v>
      </c>
      <c r="F5989" s="1">
        <v>43096</v>
      </c>
      <c r="G5989" s="1">
        <v>43098</v>
      </c>
      <c r="H5989">
        <v>67</v>
      </c>
      <c r="I5989" t="str">
        <f>VLOOKUP(pipeline!D5989,account,2,FALSE)</f>
        <v>medical</v>
      </c>
      <c r="J5989">
        <f t="shared" si="4236"/>
        <v>1986</v>
      </c>
      <c r="K5989">
        <f t="shared" si="4237"/>
        <v>647.18</v>
      </c>
      <c r="L5989">
        <f t="shared" si="4238"/>
        <v>1185</v>
      </c>
      <c r="M5989" t="str">
        <f t="shared" si="4239"/>
        <v>Kenya</v>
      </c>
      <c r="N5989">
        <f t="shared" si="4240"/>
        <v>0</v>
      </c>
      <c r="O5989" t="str">
        <f t="shared" si="4241"/>
        <v>MG</v>
      </c>
      <c r="P5989">
        <f t="shared" si="4245"/>
        <v>55</v>
      </c>
      <c r="Q5989" t="str">
        <f t="shared" si="4246"/>
        <v>Melvin Marxen</v>
      </c>
      <c r="R5989" t="str">
        <f t="shared" si="4247"/>
        <v>Central</v>
      </c>
    </row>
    <row r="5990" spans="1:18">
      <c r="A5990" t="s">
        <v>6154</v>
      </c>
      <c r="B5990" t="s">
        <v>19</v>
      </c>
      <c r="C5990" t="s">
        <v>55</v>
      </c>
      <c r="D5990" t="s">
        <v>134</v>
      </c>
      <c r="E5990" t="s">
        <v>51</v>
      </c>
      <c r="I5990" t="str">
        <f>VLOOKUP(pipeline!D5990,account,2,FALSE)</f>
        <v>services</v>
      </c>
      <c r="J5990">
        <f t="shared" si="4236"/>
        <v>2003</v>
      </c>
      <c r="K5990">
        <f t="shared" si="4237"/>
        <v>692.19</v>
      </c>
      <c r="L5990">
        <f t="shared" si="4238"/>
        <v>1922</v>
      </c>
      <c r="M5990" t="str">
        <f t="shared" si="4239"/>
        <v>United States</v>
      </c>
      <c r="N5990">
        <f t="shared" si="4240"/>
        <v>0</v>
      </c>
      <c r="O5990" t="str">
        <f t="shared" si="4241"/>
        <v>GTX</v>
      </c>
      <c r="P5990">
        <f t="shared" si="4245"/>
        <v>550</v>
      </c>
      <c r="Q5990" t="str">
        <f t="shared" si="4246"/>
        <v>Dustin Brinkmann</v>
      </c>
      <c r="R5990" t="str">
        <f t="shared" si="4247"/>
        <v>Central</v>
      </c>
    </row>
    <row r="5991" spans="1:18">
      <c r="A5991" t="s">
        <v>6155</v>
      </c>
      <c r="B5991" t="s">
        <v>19</v>
      </c>
      <c r="C5991" t="s">
        <v>58</v>
      </c>
      <c r="D5991" t="s">
        <v>182</v>
      </c>
      <c r="E5991" t="s">
        <v>51</v>
      </c>
      <c r="I5991" t="str">
        <f>VLOOKUP(pipeline!D5991,account,2,FALSE)</f>
        <v>entertainment</v>
      </c>
      <c r="J5991">
        <f>VLOOKUP(D5991,account,3,FALSE)</f>
        <v>2002</v>
      </c>
      <c r="K5991">
        <f>VLOOKUP(D5991,account,4,FALSE)</f>
        <v>349.81</v>
      </c>
      <c r="L5991">
        <f>VLOOKUP(D5991,account,5,FALSE)</f>
        <v>315</v>
      </c>
      <c r="M5991" t="str">
        <f>VLOOKUP(D5991,account,6,FALSE)</f>
        <v>United States</v>
      </c>
      <c r="N5991">
        <f>VLOOKUP(D5991,accounts,7,FALSE)</f>
        <v>0</v>
      </c>
      <c r="O5991" t="str">
        <f>VLOOKUP(C5991,products,2,FALSE)</f>
        <v>GTX</v>
      </c>
      <c r="P5991">
        <f t="shared" si="4245"/>
        <v>1096</v>
      </c>
      <c r="Q5991" t="str">
        <f t="shared" si="4246"/>
        <v>Dustin Brinkmann</v>
      </c>
      <c r="R5991" t="str">
        <f t="shared" si="4247"/>
        <v>Central</v>
      </c>
    </row>
    <row r="5992" spans="1:18">
      <c r="A5992" t="s">
        <v>6156</v>
      </c>
      <c r="B5992" t="s">
        <v>19</v>
      </c>
      <c r="C5992" t="s">
        <v>58</v>
      </c>
      <c r="D5992" t="s">
        <v>95</v>
      </c>
      <c r="E5992" t="s">
        <v>51</v>
      </c>
      <c r="I5992" t="str">
        <f>VLOOKUP(pipeline!D5992,account,2,FALSE)</f>
        <v>medical</v>
      </c>
      <c r="J5992">
        <f>VLOOKUP(D5992,account,3,FALSE)</f>
        <v>1984</v>
      </c>
      <c r="K5992">
        <f>VLOOKUP(D5992,account,4,FALSE)</f>
        <v>441.08</v>
      </c>
      <c r="L5992">
        <f>VLOOKUP(D5992,account,5,FALSE)</f>
        <v>1210</v>
      </c>
      <c r="M5992" t="str">
        <f>VLOOKUP(D5992,account,6,FALSE)</f>
        <v>United States</v>
      </c>
      <c r="N5992">
        <f>VLOOKUP(D5992,accounts,7,FALSE)</f>
        <v>0</v>
      </c>
      <c r="O5992" t="str">
        <f>VLOOKUP(C5992,products,2,FALSE)</f>
        <v>GTX</v>
      </c>
      <c r="P5992">
        <f t="shared" si="4245"/>
        <v>1096</v>
      </c>
      <c r="Q5992" t="str">
        <f t="shared" si="4246"/>
        <v>Dustin Brinkmann</v>
      </c>
      <c r="R5992" t="str">
        <f t="shared" si="4247"/>
        <v>Central</v>
      </c>
    </row>
    <row r="5993" spans="1:18">
      <c r="A5993" t="s">
        <v>6157</v>
      </c>
      <c r="B5993" t="s">
        <v>19</v>
      </c>
      <c r="C5993" t="s">
        <v>59</v>
      </c>
      <c r="D5993" t="s">
        <v>87</v>
      </c>
      <c r="E5993" t="s">
        <v>51</v>
      </c>
      <c r="I5993" t="str">
        <f>VLOOKUP(pipeline!D5993,account,2,FALSE)</f>
        <v>services</v>
      </c>
      <c r="J5993">
        <f>VLOOKUP(D5993,account,3,FALSE)</f>
        <v>1982</v>
      </c>
      <c r="K5993">
        <f>VLOOKUP(D5993,account,4,FALSE)</f>
        <v>792.46</v>
      </c>
      <c r="L5993">
        <f>VLOOKUP(D5993,account,5,FALSE)</f>
        <v>1299</v>
      </c>
      <c r="M5993" t="str">
        <f>VLOOKUP(D5993,account,6,FALSE)</f>
        <v>United States</v>
      </c>
      <c r="N5993">
        <f>VLOOKUP(D5993,accounts,7,FALSE)</f>
        <v>0</v>
      </c>
      <c r="O5993" t="str">
        <f>VLOOKUP(C5993,products,2,FALSE)</f>
        <v>GTX</v>
      </c>
      <c r="P5993">
        <f t="shared" si="4245"/>
        <v>5482</v>
      </c>
      <c r="Q5993" t="str">
        <f t="shared" si="4246"/>
        <v>Dustin Brinkmann</v>
      </c>
      <c r="R5993" t="str">
        <f t="shared" si="4247"/>
        <v>Central</v>
      </c>
    </row>
    <row r="5994" spans="1:18">
      <c r="A5994" t="s">
        <v>6158</v>
      </c>
      <c r="B5994" t="s">
        <v>19</v>
      </c>
      <c r="C5994" t="s">
        <v>59</v>
      </c>
      <c r="D5994" t="s">
        <v>318</v>
      </c>
      <c r="E5994" t="s">
        <v>51</v>
      </c>
      <c r="I5994" t="str">
        <f>VLOOKUP(pipeline!D5994,account,2,FALSE)</f>
        <v>retail</v>
      </c>
      <c r="J5994">
        <f>VLOOKUP(D5994,account,3,FALSE)</f>
        <v>2000</v>
      </c>
      <c r="K5994">
        <f>VLOOKUP(D5994,account,4,FALSE)</f>
        <v>167.89</v>
      </c>
      <c r="L5994">
        <f>VLOOKUP(D5994,account,5,FALSE)</f>
        <v>493</v>
      </c>
      <c r="M5994" t="str">
        <f>VLOOKUP(D5994,account,6,FALSE)</f>
        <v>Romania</v>
      </c>
      <c r="N5994">
        <f>VLOOKUP(D5994,accounts,7,FALSE)</f>
        <v>0</v>
      </c>
      <c r="O5994" t="str">
        <f>VLOOKUP(C5994,products,2,FALSE)</f>
        <v>GTX</v>
      </c>
      <c r="P5994">
        <f t="shared" si="4245"/>
        <v>5482</v>
      </c>
      <c r="Q5994" t="str">
        <f t="shared" si="4246"/>
        <v>Dustin Brinkmann</v>
      </c>
      <c r="R5994" t="str">
        <f t="shared" si="4247"/>
        <v>Central</v>
      </c>
    </row>
    <row r="5995" spans="1:18">
      <c r="A5995" t="s">
        <v>6159</v>
      </c>
      <c r="B5995" t="s">
        <v>19</v>
      </c>
      <c r="C5995" t="s">
        <v>56</v>
      </c>
      <c r="D5995" t="s">
        <v>149</v>
      </c>
      <c r="E5995" t="s">
        <v>51</v>
      </c>
      <c r="I5995" t="str">
        <f>VLOOKUP(pipeline!D5995,account,2,FALSE)</f>
        <v>technolgy</v>
      </c>
      <c r="J5995">
        <f t="shared" ref="J5995:J6008" si="4248">VLOOKUP(D5995,account,3,FALSE)</f>
        <v>2005</v>
      </c>
      <c r="K5995">
        <f t="shared" ref="K5995:K6008" si="4249">VLOOKUP(D5995,account,4,FALSE)</f>
        <v>1520.66</v>
      </c>
      <c r="L5995">
        <f t="shared" ref="L5995:L6008" si="4250">VLOOKUP(D5995,account,5,FALSE)</f>
        <v>1806</v>
      </c>
      <c r="M5995" t="str">
        <f t="shared" ref="M5995:M6008" si="4251">VLOOKUP(D5995,account,6,FALSE)</f>
        <v>United States</v>
      </c>
      <c r="N5995">
        <f t="shared" ref="N5995:N6008" si="4252">VLOOKUP(D5995,accounts,7,FALSE)</f>
        <v>0</v>
      </c>
      <c r="O5995" t="str">
        <f t="shared" ref="O5995:O6008" si="4253">VLOOKUP(C5995,products,2,FALSE)</f>
        <v>MG</v>
      </c>
      <c r="P5995">
        <f t="shared" ref="P5995:P6008" si="4254">VLOOKUP(C5995,products,3,FALSE)</f>
        <v>55</v>
      </c>
      <c r="Q5995" t="str">
        <f t="shared" ref="Q5995:Q6008" si="4255">VLOOKUP(B5995,sales,2,FALSE)</f>
        <v>Dustin Brinkmann</v>
      </c>
      <c r="R5995" t="str">
        <f t="shared" ref="R5995:R6008" si="4256">VLOOKUP(B5995,sales,3,FALSE)</f>
        <v>Central</v>
      </c>
    </row>
    <row r="5996" spans="1:18">
      <c r="A5996" t="s">
        <v>6160</v>
      </c>
      <c r="B5996" t="s">
        <v>19</v>
      </c>
      <c r="C5996" t="s">
        <v>56</v>
      </c>
      <c r="D5996" t="s">
        <v>208</v>
      </c>
      <c r="E5996" t="s">
        <v>51</v>
      </c>
      <c r="I5996" t="str">
        <f>VLOOKUP(pipeline!D5996,account,2,FALSE)</f>
        <v>software</v>
      </c>
      <c r="J5996">
        <f t="shared" si="4248"/>
        <v>1982</v>
      </c>
      <c r="K5996">
        <f t="shared" si="4249"/>
        <v>4618</v>
      </c>
      <c r="L5996">
        <f t="shared" si="4250"/>
        <v>10083</v>
      </c>
      <c r="M5996" t="str">
        <f t="shared" si="4251"/>
        <v>United States</v>
      </c>
      <c r="N5996">
        <f t="shared" si="4252"/>
        <v>0</v>
      </c>
      <c r="O5996" t="str">
        <f t="shared" si="4253"/>
        <v>MG</v>
      </c>
      <c r="P5996">
        <f t="shared" si="4254"/>
        <v>55</v>
      </c>
      <c r="Q5996" t="str">
        <f t="shared" si="4255"/>
        <v>Dustin Brinkmann</v>
      </c>
      <c r="R5996" t="str">
        <f t="shared" si="4256"/>
        <v>Central</v>
      </c>
    </row>
    <row r="5997" spans="1:18">
      <c r="A5997" t="s">
        <v>6161</v>
      </c>
      <c r="B5997" t="s">
        <v>19</v>
      </c>
      <c r="C5997" t="s">
        <v>56</v>
      </c>
      <c r="D5997" t="s">
        <v>158</v>
      </c>
      <c r="E5997" t="s">
        <v>51</v>
      </c>
      <c r="I5997" t="str">
        <f>VLOOKUP(pipeline!D5997,account,2,FALSE)</f>
        <v>finance</v>
      </c>
      <c r="J5997">
        <f t="shared" si="4248"/>
        <v>2006</v>
      </c>
      <c r="K5997">
        <f t="shared" si="4249"/>
        <v>1102.43</v>
      </c>
      <c r="L5997">
        <f t="shared" si="4250"/>
        <v>1759</v>
      </c>
      <c r="M5997" t="str">
        <f t="shared" si="4251"/>
        <v>United States</v>
      </c>
      <c r="N5997">
        <f t="shared" si="4252"/>
        <v>0</v>
      </c>
      <c r="O5997" t="str">
        <f t="shared" si="4253"/>
        <v>MG</v>
      </c>
      <c r="P5997">
        <f t="shared" si="4254"/>
        <v>55</v>
      </c>
      <c r="Q5997" t="str">
        <f t="shared" si="4255"/>
        <v>Dustin Brinkmann</v>
      </c>
      <c r="R5997" t="str">
        <f t="shared" si="4256"/>
        <v>Central</v>
      </c>
    </row>
    <row r="5998" spans="1:18">
      <c r="A5998" t="s">
        <v>6162</v>
      </c>
      <c r="B5998" t="s">
        <v>19</v>
      </c>
      <c r="C5998" t="s">
        <v>56</v>
      </c>
      <c r="D5998" t="s">
        <v>121</v>
      </c>
      <c r="E5998" t="s">
        <v>51</v>
      </c>
      <c r="I5998" t="str">
        <f>VLOOKUP(pipeline!D5998,account,2,FALSE)</f>
        <v>retail</v>
      </c>
      <c r="J5998">
        <f t="shared" si="4248"/>
        <v>1995</v>
      </c>
      <c r="K5998">
        <f t="shared" si="4249"/>
        <v>5158.71</v>
      </c>
      <c r="L5998">
        <f t="shared" si="4250"/>
        <v>17479</v>
      </c>
      <c r="M5998" t="str">
        <f t="shared" si="4251"/>
        <v>Japan</v>
      </c>
      <c r="N5998">
        <f t="shared" si="4252"/>
        <v>0</v>
      </c>
      <c r="O5998" t="str">
        <f t="shared" si="4253"/>
        <v>MG</v>
      </c>
      <c r="P5998">
        <f t="shared" si="4254"/>
        <v>55</v>
      </c>
      <c r="Q5998" t="str">
        <f t="shared" si="4255"/>
        <v>Dustin Brinkmann</v>
      </c>
      <c r="R5998" t="str">
        <f t="shared" si="4256"/>
        <v>Central</v>
      </c>
    </row>
    <row r="5999" spans="1:18">
      <c r="A5999" t="s">
        <v>6163</v>
      </c>
      <c r="B5999" t="s">
        <v>19</v>
      </c>
      <c r="C5999" t="s">
        <v>56</v>
      </c>
      <c r="D5999" t="s">
        <v>134</v>
      </c>
      <c r="E5999" t="s">
        <v>51</v>
      </c>
      <c r="I5999" t="str">
        <f>VLOOKUP(pipeline!D5999,account,2,FALSE)</f>
        <v>services</v>
      </c>
      <c r="J5999">
        <f t="shared" si="4248"/>
        <v>2003</v>
      </c>
      <c r="K5999">
        <f t="shared" si="4249"/>
        <v>692.19</v>
      </c>
      <c r="L5999">
        <f t="shared" si="4250"/>
        <v>1922</v>
      </c>
      <c r="M5999" t="str">
        <f t="shared" si="4251"/>
        <v>United States</v>
      </c>
      <c r="N5999">
        <f t="shared" si="4252"/>
        <v>0</v>
      </c>
      <c r="O5999" t="str">
        <f t="shared" si="4253"/>
        <v>MG</v>
      </c>
      <c r="P5999">
        <f t="shared" si="4254"/>
        <v>55</v>
      </c>
      <c r="Q5999" t="str">
        <f t="shared" si="4255"/>
        <v>Dustin Brinkmann</v>
      </c>
      <c r="R5999" t="str">
        <f t="shared" si="4256"/>
        <v>Central</v>
      </c>
    </row>
    <row r="6000" spans="1:18">
      <c r="A6000" t="s">
        <v>6164</v>
      </c>
      <c r="B6000" t="s">
        <v>19</v>
      </c>
      <c r="C6000" t="s">
        <v>56</v>
      </c>
      <c r="D6000" t="s">
        <v>91</v>
      </c>
      <c r="E6000" t="s">
        <v>51</v>
      </c>
      <c r="I6000" t="str">
        <f>VLOOKUP(pipeline!D6000,account,2,FALSE)</f>
        <v>retail</v>
      </c>
      <c r="J6000">
        <f t="shared" si="4248"/>
        <v>1989</v>
      </c>
      <c r="K6000">
        <f t="shared" si="4249"/>
        <v>1388.67</v>
      </c>
      <c r="L6000">
        <f t="shared" si="4250"/>
        <v>3583</v>
      </c>
      <c r="M6000" t="str">
        <f t="shared" si="4251"/>
        <v>United States</v>
      </c>
      <c r="N6000">
        <f t="shared" si="4252"/>
        <v>0</v>
      </c>
      <c r="O6000" t="str">
        <f t="shared" si="4253"/>
        <v>MG</v>
      </c>
      <c r="P6000">
        <f t="shared" si="4254"/>
        <v>55</v>
      </c>
      <c r="Q6000" t="str">
        <f t="shared" si="4255"/>
        <v>Dustin Brinkmann</v>
      </c>
      <c r="R6000" t="str">
        <f t="shared" si="4256"/>
        <v>Central</v>
      </c>
    </row>
    <row r="6001" spans="1:18">
      <c r="A6001" t="s">
        <v>6165</v>
      </c>
      <c r="B6001" t="s">
        <v>19</v>
      </c>
      <c r="C6001" t="s">
        <v>56</v>
      </c>
      <c r="D6001" t="s">
        <v>282</v>
      </c>
      <c r="E6001" t="s">
        <v>51</v>
      </c>
      <c r="I6001" t="str">
        <f>VLOOKUP(pipeline!D6001,account,2,FALSE)</f>
        <v>medical</v>
      </c>
      <c r="J6001">
        <f t="shared" si="4248"/>
        <v>1985</v>
      </c>
      <c r="K6001">
        <f t="shared" si="4249"/>
        <v>2741.37</v>
      </c>
      <c r="L6001">
        <f t="shared" si="4250"/>
        <v>9226</v>
      </c>
      <c r="M6001" t="str">
        <f t="shared" si="4251"/>
        <v>United States</v>
      </c>
      <c r="N6001">
        <f t="shared" si="4252"/>
        <v>0</v>
      </c>
      <c r="O6001" t="str">
        <f t="shared" si="4253"/>
        <v>MG</v>
      </c>
      <c r="P6001">
        <f t="shared" si="4254"/>
        <v>55</v>
      </c>
      <c r="Q6001" t="str">
        <f t="shared" si="4255"/>
        <v>Dustin Brinkmann</v>
      </c>
      <c r="R6001" t="str">
        <f t="shared" si="4256"/>
        <v>Central</v>
      </c>
    </row>
    <row r="6002" spans="1:18">
      <c r="A6002" t="s">
        <v>6166</v>
      </c>
      <c r="B6002" t="s">
        <v>19</v>
      </c>
      <c r="C6002" t="s">
        <v>56</v>
      </c>
      <c r="D6002" t="s">
        <v>176</v>
      </c>
      <c r="E6002" t="s">
        <v>51</v>
      </c>
      <c r="I6002" t="str">
        <f>VLOOKUP(pipeline!D6002,account,2,FALSE)</f>
        <v>services</v>
      </c>
      <c r="J6002">
        <f t="shared" si="4248"/>
        <v>1987</v>
      </c>
      <c r="K6002">
        <f t="shared" si="4249"/>
        <v>405.59</v>
      </c>
      <c r="L6002">
        <f t="shared" si="4250"/>
        <v>1179</v>
      </c>
      <c r="M6002" t="str">
        <f t="shared" si="4251"/>
        <v>Brazil</v>
      </c>
      <c r="N6002" t="str">
        <f t="shared" si="4252"/>
        <v>Warephase</v>
      </c>
      <c r="O6002" t="str">
        <f t="shared" si="4253"/>
        <v>MG</v>
      </c>
      <c r="P6002">
        <f t="shared" si="4254"/>
        <v>55</v>
      </c>
      <c r="Q6002" t="str">
        <f t="shared" si="4255"/>
        <v>Dustin Brinkmann</v>
      </c>
      <c r="R6002" t="str">
        <f t="shared" si="4256"/>
        <v>Central</v>
      </c>
    </row>
    <row r="6003" spans="1:18">
      <c r="A6003" t="s">
        <v>6167</v>
      </c>
      <c r="B6003" t="s">
        <v>19</v>
      </c>
      <c r="C6003" t="s">
        <v>56</v>
      </c>
      <c r="D6003" t="s">
        <v>223</v>
      </c>
      <c r="E6003" t="s">
        <v>51</v>
      </c>
      <c r="I6003" t="str">
        <f>VLOOKUP(pipeline!D6003,account,2,FALSE)</f>
        <v>retail</v>
      </c>
      <c r="J6003">
        <f t="shared" si="4248"/>
        <v>2003</v>
      </c>
      <c r="K6003">
        <f t="shared" si="4249"/>
        <v>1419.98</v>
      </c>
      <c r="L6003">
        <f t="shared" si="4250"/>
        <v>4018</v>
      </c>
      <c r="M6003" t="str">
        <f t="shared" si="4251"/>
        <v>United States</v>
      </c>
      <c r="N6003">
        <f t="shared" si="4252"/>
        <v>0</v>
      </c>
      <c r="O6003" t="str">
        <f t="shared" si="4253"/>
        <v>MG</v>
      </c>
      <c r="P6003">
        <f t="shared" si="4254"/>
        <v>55</v>
      </c>
      <c r="Q6003" t="str">
        <f t="shared" si="4255"/>
        <v>Dustin Brinkmann</v>
      </c>
      <c r="R6003" t="str">
        <f t="shared" si="4256"/>
        <v>Central</v>
      </c>
    </row>
    <row r="6004" spans="1:18">
      <c r="A6004" t="s">
        <v>6168</v>
      </c>
      <c r="B6004" t="s">
        <v>19</v>
      </c>
      <c r="C6004" t="s">
        <v>56</v>
      </c>
      <c r="D6004" t="s">
        <v>223</v>
      </c>
      <c r="E6004" t="s">
        <v>51</v>
      </c>
      <c r="I6004" t="str">
        <f>VLOOKUP(pipeline!D6004,account,2,FALSE)</f>
        <v>retail</v>
      </c>
      <c r="J6004">
        <f t="shared" si="4248"/>
        <v>2003</v>
      </c>
      <c r="K6004">
        <f t="shared" si="4249"/>
        <v>1419.98</v>
      </c>
      <c r="L6004">
        <f t="shared" si="4250"/>
        <v>4018</v>
      </c>
      <c r="M6004" t="str">
        <f t="shared" si="4251"/>
        <v>United States</v>
      </c>
      <c r="N6004">
        <f t="shared" si="4252"/>
        <v>0</v>
      </c>
      <c r="O6004" t="str">
        <f t="shared" si="4253"/>
        <v>MG</v>
      </c>
      <c r="P6004">
        <f t="shared" si="4254"/>
        <v>55</v>
      </c>
      <c r="Q6004" t="str">
        <f t="shared" si="4255"/>
        <v>Dustin Brinkmann</v>
      </c>
      <c r="R6004" t="str">
        <f t="shared" si="4256"/>
        <v>Central</v>
      </c>
    </row>
    <row r="6005" spans="1:18">
      <c r="A6005" t="s">
        <v>6169</v>
      </c>
      <c r="B6005" t="s">
        <v>19</v>
      </c>
      <c r="C6005" t="s">
        <v>56</v>
      </c>
      <c r="D6005" t="s">
        <v>106</v>
      </c>
      <c r="E6005" t="s">
        <v>51</v>
      </c>
      <c r="I6005" t="str">
        <f>VLOOKUP(pipeline!D6005,account,2,FALSE)</f>
        <v>software</v>
      </c>
      <c r="J6005">
        <f t="shared" si="4248"/>
        <v>1996</v>
      </c>
      <c r="K6005">
        <f t="shared" si="4249"/>
        <v>6354.87</v>
      </c>
      <c r="L6005">
        <f t="shared" si="4250"/>
        <v>16780</v>
      </c>
      <c r="M6005" t="str">
        <f t="shared" si="4251"/>
        <v>United States</v>
      </c>
      <c r="N6005" t="str">
        <f t="shared" si="4252"/>
        <v>Bubba Gump</v>
      </c>
      <c r="O6005" t="str">
        <f t="shared" si="4253"/>
        <v>MG</v>
      </c>
      <c r="P6005">
        <f t="shared" si="4254"/>
        <v>55</v>
      </c>
      <c r="Q6005" t="str">
        <f t="shared" si="4255"/>
        <v>Dustin Brinkmann</v>
      </c>
      <c r="R6005" t="str">
        <f t="shared" si="4256"/>
        <v>Central</v>
      </c>
    </row>
    <row r="6006" spans="1:18">
      <c r="A6006" t="s">
        <v>6170</v>
      </c>
      <c r="B6006" t="s">
        <v>19</v>
      </c>
      <c r="C6006" t="s">
        <v>56</v>
      </c>
      <c r="D6006" t="s">
        <v>101</v>
      </c>
      <c r="E6006" t="s">
        <v>51</v>
      </c>
      <c r="I6006" t="str">
        <f>VLOOKUP(pipeline!D6006,account,2,FALSE)</f>
        <v>telecommunications</v>
      </c>
      <c r="J6006">
        <f t="shared" si="4248"/>
        <v>1999</v>
      </c>
      <c r="K6006">
        <f t="shared" si="4249"/>
        <v>1699.85</v>
      </c>
      <c r="L6006">
        <f t="shared" si="4250"/>
        <v>5108</v>
      </c>
      <c r="M6006" t="str">
        <f t="shared" si="4251"/>
        <v>United States</v>
      </c>
      <c r="N6006">
        <f t="shared" si="4252"/>
        <v>0</v>
      </c>
      <c r="O6006" t="str">
        <f t="shared" si="4253"/>
        <v>MG</v>
      </c>
      <c r="P6006">
        <f t="shared" si="4254"/>
        <v>55</v>
      </c>
      <c r="Q6006" t="str">
        <f t="shared" si="4255"/>
        <v>Dustin Brinkmann</v>
      </c>
      <c r="R6006" t="str">
        <f t="shared" si="4256"/>
        <v>Central</v>
      </c>
    </row>
    <row r="6007" spans="1:18">
      <c r="A6007" t="s">
        <v>6171</v>
      </c>
      <c r="B6007" t="s">
        <v>19</v>
      </c>
      <c r="C6007" t="s">
        <v>56</v>
      </c>
      <c r="D6007" t="s">
        <v>115</v>
      </c>
      <c r="E6007" t="s">
        <v>51</v>
      </c>
      <c r="I6007" t="str">
        <f>VLOOKUP(pipeline!D6007,account,2,FALSE)</f>
        <v>finance</v>
      </c>
      <c r="J6007">
        <f t="shared" si="4248"/>
        <v>1993</v>
      </c>
      <c r="K6007">
        <f t="shared" si="4249"/>
        <v>646.1</v>
      </c>
      <c r="L6007">
        <f t="shared" si="4250"/>
        <v>883</v>
      </c>
      <c r="M6007" t="str">
        <f t="shared" si="4251"/>
        <v>United States</v>
      </c>
      <c r="N6007" t="str">
        <f t="shared" si="4252"/>
        <v>Golddex</v>
      </c>
      <c r="O6007" t="str">
        <f t="shared" si="4253"/>
        <v>MG</v>
      </c>
      <c r="P6007">
        <f t="shared" si="4254"/>
        <v>55</v>
      </c>
      <c r="Q6007" t="str">
        <f t="shared" si="4255"/>
        <v>Dustin Brinkmann</v>
      </c>
      <c r="R6007" t="str">
        <f t="shared" si="4256"/>
        <v>Central</v>
      </c>
    </row>
    <row r="6008" spans="1:18">
      <c r="A6008" t="s">
        <v>6172</v>
      </c>
      <c r="B6008" t="s">
        <v>19</v>
      </c>
      <c r="C6008" t="s">
        <v>56</v>
      </c>
      <c r="D6008" t="s">
        <v>119</v>
      </c>
      <c r="E6008" t="s">
        <v>51</v>
      </c>
      <c r="I6008" t="str">
        <f>VLOOKUP(pipeline!D6008,account,2,FALSE)</f>
        <v>entertainment</v>
      </c>
      <c r="J6008">
        <f t="shared" si="4248"/>
        <v>1992</v>
      </c>
      <c r="K6008">
        <f t="shared" si="4249"/>
        <v>324.19</v>
      </c>
      <c r="L6008">
        <f t="shared" si="4250"/>
        <v>978</v>
      </c>
      <c r="M6008" t="str">
        <f t="shared" si="4251"/>
        <v>United States</v>
      </c>
      <c r="N6008">
        <f t="shared" si="4252"/>
        <v>0</v>
      </c>
      <c r="O6008" t="str">
        <f t="shared" si="4253"/>
        <v>MG</v>
      </c>
      <c r="P6008">
        <f t="shared" si="4254"/>
        <v>55</v>
      </c>
      <c r="Q6008" t="str">
        <f t="shared" si="4255"/>
        <v>Dustin Brinkmann</v>
      </c>
      <c r="R6008" t="str">
        <f t="shared" si="4256"/>
        <v>Central</v>
      </c>
    </row>
    <row r="6009" spans="1:18">
      <c r="A6009" t="s">
        <v>6173</v>
      </c>
      <c r="B6009" t="s">
        <v>19</v>
      </c>
      <c r="C6009" t="s">
        <v>57</v>
      </c>
      <c r="D6009" t="s">
        <v>214</v>
      </c>
      <c r="E6009" t="s">
        <v>51</v>
      </c>
      <c r="I6009" t="str">
        <f>VLOOKUP(pipeline!D6009,account,2,FALSE)</f>
        <v>medical</v>
      </c>
      <c r="J6009">
        <f t="shared" ref="J6009:J6047" si="4257">VLOOKUP(D6009,account,3,FALSE)</f>
        <v>1999</v>
      </c>
      <c r="K6009">
        <f t="shared" ref="K6009:K6047" si="4258">VLOOKUP(D6009,account,4,FALSE)</f>
        <v>251.41</v>
      </c>
      <c r="L6009">
        <f t="shared" ref="L6009:L6047" si="4259">VLOOKUP(D6009,account,5,FALSE)</f>
        <v>495</v>
      </c>
      <c r="M6009" t="str">
        <f t="shared" ref="M6009:M6047" si="4260">VLOOKUP(D6009,account,6,FALSE)</f>
        <v>United States</v>
      </c>
      <c r="N6009">
        <f t="shared" ref="N6009:N6047" si="4261">VLOOKUP(D6009,accounts,7,FALSE)</f>
        <v>0</v>
      </c>
      <c r="O6009" t="str">
        <f t="shared" ref="O6009:O6047" si="4262">VLOOKUP(C6009,products,2,FALSE)</f>
        <v>MG</v>
      </c>
      <c r="P6009">
        <f t="shared" ref="P6009:P6047" si="4263">VLOOKUP(C6009,products,3,FALSE)</f>
        <v>3393</v>
      </c>
      <c r="Q6009" t="str">
        <f t="shared" ref="Q6009:Q6047" si="4264">VLOOKUP(B6009,sales,2,FALSE)</f>
        <v>Dustin Brinkmann</v>
      </c>
      <c r="R6009" t="str">
        <f t="shared" ref="R6009:R6047" si="4265">VLOOKUP(B6009,sales,3,FALSE)</f>
        <v>Central</v>
      </c>
    </row>
    <row r="6010" spans="1:18">
      <c r="A6010" t="s">
        <v>6174</v>
      </c>
      <c r="B6010" t="s">
        <v>19</v>
      </c>
      <c r="C6010" t="s">
        <v>57</v>
      </c>
      <c r="D6010" t="s">
        <v>180</v>
      </c>
      <c r="E6010" t="s">
        <v>51</v>
      </c>
      <c r="I6010" t="str">
        <f>VLOOKUP(pipeline!D6010,account,2,FALSE)</f>
        <v>medical</v>
      </c>
      <c r="J6010">
        <f t="shared" si="4257"/>
        <v>1991</v>
      </c>
      <c r="K6010">
        <f t="shared" si="4258"/>
        <v>326.82</v>
      </c>
      <c r="L6010">
        <f t="shared" si="4259"/>
        <v>1016</v>
      </c>
      <c r="M6010" t="str">
        <f t="shared" si="4260"/>
        <v>United States</v>
      </c>
      <c r="N6010">
        <f t="shared" si="4261"/>
        <v>0</v>
      </c>
      <c r="O6010" t="str">
        <f t="shared" si="4262"/>
        <v>MG</v>
      </c>
      <c r="P6010">
        <f t="shared" si="4263"/>
        <v>3393</v>
      </c>
      <c r="Q6010" t="str">
        <f t="shared" si="4264"/>
        <v>Dustin Brinkmann</v>
      </c>
      <c r="R6010" t="str">
        <f t="shared" si="4265"/>
        <v>Central</v>
      </c>
    </row>
    <row r="6011" spans="1:18">
      <c r="A6011" t="s">
        <v>6175</v>
      </c>
      <c r="B6011" t="s">
        <v>19</v>
      </c>
      <c r="C6011" t="s">
        <v>57</v>
      </c>
      <c r="D6011" t="s">
        <v>112</v>
      </c>
      <c r="E6011" t="s">
        <v>51</v>
      </c>
      <c r="I6011" t="str">
        <f>VLOOKUP(pipeline!D6011,account,2,FALSE)</f>
        <v>retail</v>
      </c>
      <c r="J6011">
        <f t="shared" si="4257"/>
        <v>1990</v>
      </c>
      <c r="K6011">
        <f t="shared" si="4258"/>
        <v>4968.91</v>
      </c>
      <c r="L6011">
        <f t="shared" si="4259"/>
        <v>7523</v>
      </c>
      <c r="M6011" t="str">
        <f t="shared" si="4260"/>
        <v>United States</v>
      </c>
      <c r="N6011">
        <f t="shared" si="4261"/>
        <v>0</v>
      </c>
      <c r="O6011" t="str">
        <f t="shared" si="4262"/>
        <v>MG</v>
      </c>
      <c r="P6011">
        <f t="shared" si="4263"/>
        <v>3393</v>
      </c>
      <c r="Q6011" t="str">
        <f t="shared" si="4264"/>
        <v>Dustin Brinkmann</v>
      </c>
      <c r="R6011" t="str">
        <f t="shared" si="4265"/>
        <v>Central</v>
      </c>
    </row>
    <row r="6012" spans="1:18">
      <c r="A6012" t="s">
        <v>6176</v>
      </c>
      <c r="B6012" t="s">
        <v>19</v>
      </c>
      <c r="C6012" t="s">
        <v>57</v>
      </c>
      <c r="D6012" t="s">
        <v>309</v>
      </c>
      <c r="E6012" t="s">
        <v>51</v>
      </c>
      <c r="I6012" t="str">
        <f>VLOOKUP(pipeline!D6012,account,2,FALSE)</f>
        <v>marketing</v>
      </c>
      <c r="J6012">
        <f t="shared" si="4257"/>
        <v>1986</v>
      </c>
      <c r="K6012">
        <f t="shared" si="4258"/>
        <v>2403.58</v>
      </c>
      <c r="L6012">
        <f t="shared" si="4259"/>
        <v>8801</v>
      </c>
      <c r="M6012" t="str">
        <f t="shared" si="4260"/>
        <v>United States</v>
      </c>
      <c r="N6012">
        <f t="shared" si="4261"/>
        <v>0</v>
      </c>
      <c r="O6012" t="str">
        <f t="shared" si="4262"/>
        <v>MG</v>
      </c>
      <c r="P6012">
        <f t="shared" si="4263"/>
        <v>3393</v>
      </c>
      <c r="Q6012" t="str">
        <f t="shared" si="4264"/>
        <v>Dustin Brinkmann</v>
      </c>
      <c r="R6012" t="str">
        <f t="shared" si="4265"/>
        <v>Central</v>
      </c>
    </row>
    <row r="6013" spans="1:18">
      <c r="A6013" t="s">
        <v>6177</v>
      </c>
      <c r="B6013" t="s">
        <v>19</v>
      </c>
      <c r="C6013" t="s">
        <v>57</v>
      </c>
      <c r="D6013" t="s">
        <v>442</v>
      </c>
      <c r="E6013" t="s">
        <v>51</v>
      </c>
      <c r="I6013" t="str">
        <f>VLOOKUP(pipeline!D6013,account,2,FALSE)</f>
        <v>retail</v>
      </c>
      <c r="J6013">
        <f t="shared" si="4257"/>
        <v>1988</v>
      </c>
      <c r="K6013">
        <f t="shared" si="4258"/>
        <v>1376.8</v>
      </c>
      <c r="L6013">
        <f t="shared" si="4259"/>
        <v>1165</v>
      </c>
      <c r="M6013" t="str">
        <f t="shared" si="4260"/>
        <v>Belgium</v>
      </c>
      <c r="N6013">
        <f t="shared" si="4261"/>
        <v>0</v>
      </c>
      <c r="O6013" t="str">
        <f t="shared" si="4262"/>
        <v>MG</v>
      </c>
      <c r="P6013">
        <f t="shared" si="4263"/>
        <v>3393</v>
      </c>
      <c r="Q6013" t="str">
        <f t="shared" si="4264"/>
        <v>Dustin Brinkmann</v>
      </c>
      <c r="R6013" t="str">
        <f t="shared" si="4265"/>
        <v>Central</v>
      </c>
    </row>
    <row r="6014" spans="1:18">
      <c r="A6014" t="s">
        <v>6178</v>
      </c>
      <c r="B6014" t="s">
        <v>20</v>
      </c>
      <c r="C6014" t="s">
        <v>55</v>
      </c>
      <c r="D6014" t="s">
        <v>112</v>
      </c>
      <c r="E6014" t="s">
        <v>51</v>
      </c>
      <c r="I6014" t="str">
        <f>VLOOKUP(pipeline!D6014,account,2,FALSE)</f>
        <v>retail</v>
      </c>
      <c r="J6014">
        <f t="shared" si="4257"/>
        <v>1990</v>
      </c>
      <c r="K6014">
        <f t="shared" si="4258"/>
        <v>4968.91</v>
      </c>
      <c r="L6014">
        <f t="shared" si="4259"/>
        <v>7523</v>
      </c>
      <c r="M6014" t="str">
        <f t="shared" si="4260"/>
        <v>United States</v>
      </c>
      <c r="N6014">
        <f t="shared" si="4261"/>
        <v>0</v>
      </c>
      <c r="O6014" t="str">
        <f t="shared" si="4262"/>
        <v>GTX</v>
      </c>
      <c r="P6014">
        <f t="shared" si="4263"/>
        <v>550</v>
      </c>
      <c r="Q6014" t="str">
        <f t="shared" si="4264"/>
        <v>Dustin Brinkmann</v>
      </c>
      <c r="R6014" t="str">
        <f t="shared" si="4265"/>
        <v>Central</v>
      </c>
    </row>
    <row r="6015" spans="1:18">
      <c r="A6015" t="s">
        <v>6179</v>
      </c>
      <c r="B6015" t="s">
        <v>20</v>
      </c>
      <c r="C6015" t="s">
        <v>59</v>
      </c>
      <c r="D6015" t="s">
        <v>99</v>
      </c>
      <c r="E6015" t="s">
        <v>51</v>
      </c>
      <c r="I6015" t="str">
        <f>VLOOKUP(pipeline!D6015,account,2,FALSE)</f>
        <v>marketing</v>
      </c>
      <c r="J6015">
        <f t="shared" si="4257"/>
        <v>2008</v>
      </c>
      <c r="K6015">
        <f t="shared" si="4258"/>
        <v>894.37</v>
      </c>
      <c r="L6015">
        <f t="shared" si="4259"/>
        <v>1593</v>
      </c>
      <c r="M6015" t="str">
        <f t="shared" si="4260"/>
        <v>Poland</v>
      </c>
      <c r="N6015">
        <f t="shared" si="4261"/>
        <v>0</v>
      </c>
      <c r="O6015" t="str">
        <f t="shared" si="4262"/>
        <v>GTX</v>
      </c>
      <c r="P6015">
        <f t="shared" si="4263"/>
        <v>5482</v>
      </c>
      <c r="Q6015" t="str">
        <f t="shared" si="4264"/>
        <v>Dustin Brinkmann</v>
      </c>
      <c r="R6015" t="str">
        <f t="shared" si="4265"/>
        <v>Central</v>
      </c>
    </row>
    <row r="6016" spans="1:18">
      <c r="A6016" t="s">
        <v>6180</v>
      </c>
      <c r="B6016" t="s">
        <v>20</v>
      </c>
      <c r="C6016" t="s">
        <v>56</v>
      </c>
      <c r="D6016" t="s">
        <v>297</v>
      </c>
      <c r="E6016" t="s">
        <v>51</v>
      </c>
      <c r="I6016" t="str">
        <f>VLOOKUP(pipeline!D6016,account,2,FALSE)</f>
        <v>medical</v>
      </c>
      <c r="J6016">
        <f t="shared" si="4257"/>
        <v>1986</v>
      </c>
      <c r="K6016">
        <f t="shared" si="4258"/>
        <v>647.18</v>
      </c>
      <c r="L6016">
        <f t="shared" si="4259"/>
        <v>1185</v>
      </c>
      <c r="M6016" t="str">
        <f t="shared" si="4260"/>
        <v>Kenya</v>
      </c>
      <c r="N6016">
        <f t="shared" si="4261"/>
        <v>0</v>
      </c>
      <c r="O6016" t="str">
        <f t="shared" si="4262"/>
        <v>MG</v>
      </c>
      <c r="P6016">
        <f t="shared" si="4263"/>
        <v>55</v>
      </c>
      <c r="Q6016" t="str">
        <f t="shared" si="4264"/>
        <v>Dustin Brinkmann</v>
      </c>
      <c r="R6016" t="str">
        <f t="shared" si="4265"/>
        <v>Central</v>
      </c>
    </row>
    <row r="6017" spans="1:18">
      <c r="A6017" t="s">
        <v>6181</v>
      </c>
      <c r="B6017" t="s">
        <v>20</v>
      </c>
      <c r="C6017" t="s">
        <v>56</v>
      </c>
      <c r="D6017" t="s">
        <v>149</v>
      </c>
      <c r="E6017" t="s">
        <v>51</v>
      </c>
      <c r="I6017" t="str">
        <f>VLOOKUP(pipeline!D6017,account,2,FALSE)</f>
        <v>technolgy</v>
      </c>
      <c r="J6017">
        <f t="shared" si="4257"/>
        <v>2005</v>
      </c>
      <c r="K6017">
        <f t="shared" si="4258"/>
        <v>1520.66</v>
      </c>
      <c r="L6017">
        <f t="shared" si="4259"/>
        <v>1806</v>
      </c>
      <c r="M6017" t="str">
        <f t="shared" si="4260"/>
        <v>United States</v>
      </c>
      <c r="N6017">
        <f t="shared" si="4261"/>
        <v>0</v>
      </c>
      <c r="O6017" t="str">
        <f t="shared" si="4262"/>
        <v>MG</v>
      </c>
      <c r="P6017">
        <f t="shared" si="4263"/>
        <v>55</v>
      </c>
      <c r="Q6017" t="str">
        <f t="shared" si="4264"/>
        <v>Dustin Brinkmann</v>
      </c>
      <c r="R6017" t="str">
        <f t="shared" si="4265"/>
        <v>Central</v>
      </c>
    </row>
    <row r="6018" spans="1:18">
      <c r="A6018" t="s">
        <v>6182</v>
      </c>
      <c r="B6018" t="s">
        <v>20</v>
      </c>
      <c r="C6018" t="s">
        <v>56</v>
      </c>
      <c r="D6018" t="s">
        <v>167</v>
      </c>
      <c r="E6018" t="s">
        <v>51</v>
      </c>
      <c r="I6018" t="str">
        <f>VLOOKUP(pipeline!D6018,account,2,FALSE)</f>
        <v>marketing</v>
      </c>
      <c r="J6018">
        <f t="shared" si="4257"/>
        <v>2000</v>
      </c>
      <c r="K6018">
        <f t="shared" si="4258"/>
        <v>2952.73</v>
      </c>
      <c r="L6018">
        <f t="shared" si="4259"/>
        <v>5107</v>
      </c>
      <c r="M6018" t="str">
        <f t="shared" si="4260"/>
        <v>United States</v>
      </c>
      <c r="N6018">
        <f t="shared" si="4261"/>
        <v>0</v>
      </c>
      <c r="O6018" t="str">
        <f t="shared" si="4262"/>
        <v>MG</v>
      </c>
      <c r="P6018">
        <f t="shared" si="4263"/>
        <v>55</v>
      </c>
      <c r="Q6018" t="str">
        <f t="shared" si="4264"/>
        <v>Dustin Brinkmann</v>
      </c>
      <c r="R6018" t="str">
        <f t="shared" si="4265"/>
        <v>Central</v>
      </c>
    </row>
    <row r="6019" spans="1:18">
      <c r="A6019" t="s">
        <v>6183</v>
      </c>
      <c r="B6019" t="s">
        <v>20</v>
      </c>
      <c r="C6019" t="s">
        <v>56</v>
      </c>
      <c r="D6019" t="s">
        <v>318</v>
      </c>
      <c r="E6019" t="s">
        <v>51</v>
      </c>
      <c r="I6019" t="str">
        <f>VLOOKUP(pipeline!D6019,account,2,FALSE)</f>
        <v>retail</v>
      </c>
      <c r="J6019">
        <f t="shared" si="4257"/>
        <v>2000</v>
      </c>
      <c r="K6019">
        <f t="shared" si="4258"/>
        <v>167.89</v>
      </c>
      <c r="L6019">
        <f t="shared" si="4259"/>
        <v>493</v>
      </c>
      <c r="M6019" t="str">
        <f t="shared" si="4260"/>
        <v>Romania</v>
      </c>
      <c r="N6019">
        <f t="shared" si="4261"/>
        <v>0</v>
      </c>
      <c r="O6019" t="str">
        <f t="shared" si="4262"/>
        <v>MG</v>
      </c>
      <c r="P6019">
        <f t="shared" si="4263"/>
        <v>55</v>
      </c>
      <c r="Q6019" t="str">
        <f t="shared" si="4264"/>
        <v>Dustin Brinkmann</v>
      </c>
      <c r="R6019" t="str">
        <f t="shared" si="4265"/>
        <v>Central</v>
      </c>
    </row>
    <row r="6020" spans="1:18">
      <c r="A6020" t="s">
        <v>6184</v>
      </c>
      <c r="B6020" t="s">
        <v>20</v>
      </c>
      <c r="C6020" t="s">
        <v>57</v>
      </c>
      <c r="D6020" t="s">
        <v>273</v>
      </c>
      <c r="E6020" t="s">
        <v>51</v>
      </c>
      <c r="I6020" t="str">
        <f>VLOOKUP(pipeline!D6020,account,2,FALSE)</f>
        <v>retail</v>
      </c>
      <c r="J6020">
        <f t="shared" si="4257"/>
        <v>1996</v>
      </c>
      <c r="K6020">
        <f t="shared" si="4258"/>
        <v>2214.94</v>
      </c>
      <c r="L6020">
        <f t="shared" si="4259"/>
        <v>5374</v>
      </c>
      <c r="M6020" t="str">
        <f t="shared" si="4260"/>
        <v>United States</v>
      </c>
      <c r="N6020">
        <f t="shared" si="4261"/>
        <v>0</v>
      </c>
      <c r="O6020" t="str">
        <f t="shared" si="4262"/>
        <v>MG</v>
      </c>
      <c r="P6020">
        <f t="shared" si="4263"/>
        <v>3393</v>
      </c>
      <c r="Q6020" t="str">
        <f t="shared" si="4264"/>
        <v>Dustin Brinkmann</v>
      </c>
      <c r="R6020" t="str">
        <f t="shared" si="4265"/>
        <v>Central</v>
      </c>
    </row>
    <row r="6021" spans="1:18">
      <c r="A6021" t="s">
        <v>6185</v>
      </c>
      <c r="B6021" t="s">
        <v>25</v>
      </c>
      <c r="C6021" t="s">
        <v>55</v>
      </c>
      <c r="D6021" t="s">
        <v>218</v>
      </c>
      <c r="E6021" t="s">
        <v>51</v>
      </c>
      <c r="I6021" t="str">
        <f>VLOOKUP(pipeline!D6021,account,2,FALSE)</f>
        <v>technolgy</v>
      </c>
      <c r="J6021">
        <f t="shared" si="4257"/>
        <v>1992</v>
      </c>
      <c r="K6021">
        <f t="shared" si="4258"/>
        <v>1712.68</v>
      </c>
      <c r="L6021">
        <f t="shared" si="4259"/>
        <v>3194</v>
      </c>
      <c r="M6021" t="str">
        <f t="shared" si="4260"/>
        <v>United States</v>
      </c>
      <c r="N6021" t="str">
        <f t="shared" si="4261"/>
        <v>Acme Corporation</v>
      </c>
      <c r="O6021" t="str">
        <f t="shared" si="4262"/>
        <v>GTX</v>
      </c>
      <c r="P6021">
        <f t="shared" si="4263"/>
        <v>550</v>
      </c>
      <c r="Q6021" t="str">
        <f t="shared" si="4264"/>
        <v>Melvin Marxen</v>
      </c>
      <c r="R6021" t="str">
        <f t="shared" si="4265"/>
        <v>Central</v>
      </c>
    </row>
    <row r="6022" spans="1:18">
      <c r="A6022" t="s">
        <v>6186</v>
      </c>
      <c r="B6022" t="s">
        <v>25</v>
      </c>
      <c r="C6022" t="s">
        <v>55</v>
      </c>
      <c r="D6022" t="s">
        <v>191</v>
      </c>
      <c r="E6022" t="s">
        <v>51</v>
      </c>
      <c r="I6022" t="str">
        <f>VLOOKUP(pipeline!D6022,account,2,FALSE)</f>
        <v>retail</v>
      </c>
      <c r="J6022">
        <f t="shared" si="4257"/>
        <v>2004</v>
      </c>
      <c r="K6022">
        <f t="shared" si="4258"/>
        <v>702.72</v>
      </c>
      <c r="L6022">
        <f t="shared" si="4259"/>
        <v>1831</v>
      </c>
      <c r="M6022" t="str">
        <f t="shared" si="4260"/>
        <v>United States</v>
      </c>
      <c r="N6022">
        <f t="shared" si="4261"/>
        <v>0</v>
      </c>
      <c r="O6022" t="str">
        <f t="shared" si="4262"/>
        <v>GTX</v>
      </c>
      <c r="P6022">
        <f t="shared" si="4263"/>
        <v>550</v>
      </c>
      <c r="Q6022" t="str">
        <f t="shared" si="4264"/>
        <v>Melvin Marxen</v>
      </c>
      <c r="R6022" t="str">
        <f t="shared" si="4265"/>
        <v>Central</v>
      </c>
    </row>
    <row r="6023" spans="1:18">
      <c r="A6023" t="s">
        <v>6187</v>
      </c>
      <c r="B6023" t="s">
        <v>25</v>
      </c>
      <c r="C6023" t="s">
        <v>55</v>
      </c>
      <c r="D6023" t="s">
        <v>145</v>
      </c>
      <c r="E6023" t="s">
        <v>51</v>
      </c>
      <c r="I6023" t="str">
        <f>VLOOKUP(pipeline!D6023,account,2,FALSE)</f>
        <v>marketing</v>
      </c>
      <c r="J6023">
        <f t="shared" si="4257"/>
        <v>1985</v>
      </c>
      <c r="K6023">
        <f t="shared" si="4258"/>
        <v>375.43</v>
      </c>
      <c r="L6023">
        <f t="shared" si="4259"/>
        <v>1190</v>
      </c>
      <c r="M6023" t="str">
        <f t="shared" si="4260"/>
        <v>United States</v>
      </c>
      <c r="N6023">
        <f t="shared" si="4261"/>
        <v>0</v>
      </c>
      <c r="O6023" t="str">
        <f t="shared" si="4262"/>
        <v>GTX</v>
      </c>
      <c r="P6023">
        <f t="shared" si="4263"/>
        <v>550</v>
      </c>
      <c r="Q6023" t="str">
        <f t="shared" si="4264"/>
        <v>Melvin Marxen</v>
      </c>
      <c r="R6023" t="str">
        <f t="shared" si="4265"/>
        <v>Central</v>
      </c>
    </row>
    <row r="6024" spans="1:18">
      <c r="A6024" t="s">
        <v>6188</v>
      </c>
      <c r="B6024" t="s">
        <v>25</v>
      </c>
      <c r="C6024" t="s">
        <v>58</v>
      </c>
      <c r="D6024" t="s">
        <v>132</v>
      </c>
      <c r="E6024" t="s">
        <v>51</v>
      </c>
      <c r="I6024" t="str">
        <f>VLOOKUP(pipeline!D6024,account,2,FALSE)</f>
        <v>technolgy</v>
      </c>
      <c r="J6024">
        <f t="shared" si="4257"/>
        <v>1996</v>
      </c>
      <c r="K6024">
        <f t="shared" si="4258"/>
        <v>1100.04</v>
      </c>
      <c r="L6024">
        <f t="shared" si="4259"/>
        <v>2822</v>
      </c>
      <c r="M6024" t="str">
        <f t="shared" si="4260"/>
        <v>United States</v>
      </c>
      <c r="N6024">
        <f t="shared" si="4261"/>
        <v>0</v>
      </c>
      <c r="O6024" t="str">
        <f t="shared" si="4262"/>
        <v>GTX</v>
      </c>
      <c r="P6024">
        <f t="shared" si="4263"/>
        <v>1096</v>
      </c>
      <c r="Q6024" t="str">
        <f t="shared" si="4264"/>
        <v>Melvin Marxen</v>
      </c>
      <c r="R6024" t="str">
        <f t="shared" si="4265"/>
        <v>Central</v>
      </c>
    </row>
    <row r="6025" spans="1:18">
      <c r="A6025" t="s">
        <v>6189</v>
      </c>
      <c r="B6025" t="s">
        <v>25</v>
      </c>
      <c r="C6025" t="s">
        <v>58</v>
      </c>
      <c r="D6025" t="s">
        <v>205</v>
      </c>
      <c r="E6025" t="s">
        <v>51</v>
      </c>
      <c r="I6025" t="str">
        <f>VLOOKUP(pipeline!D6025,account,2,FALSE)</f>
        <v>telecommunications</v>
      </c>
      <c r="J6025">
        <f t="shared" si="4257"/>
        <v>1995</v>
      </c>
      <c r="K6025">
        <f t="shared" si="4258"/>
        <v>1825.82</v>
      </c>
      <c r="L6025">
        <f t="shared" si="4259"/>
        <v>5595</v>
      </c>
      <c r="M6025" t="str">
        <f t="shared" si="4260"/>
        <v>United States</v>
      </c>
      <c r="N6025" t="str">
        <f t="shared" si="4261"/>
        <v>Sonron</v>
      </c>
      <c r="O6025" t="str">
        <f t="shared" si="4262"/>
        <v>GTX</v>
      </c>
      <c r="P6025">
        <f t="shared" si="4263"/>
        <v>1096</v>
      </c>
      <c r="Q6025" t="str">
        <f t="shared" si="4264"/>
        <v>Melvin Marxen</v>
      </c>
      <c r="R6025" t="str">
        <f t="shared" si="4265"/>
        <v>Central</v>
      </c>
    </row>
    <row r="6026" spans="1:18">
      <c r="A6026" t="s">
        <v>6190</v>
      </c>
      <c r="B6026" t="s">
        <v>25</v>
      </c>
      <c r="C6026" t="s">
        <v>58</v>
      </c>
      <c r="D6026" t="s">
        <v>277</v>
      </c>
      <c r="E6026" t="s">
        <v>51</v>
      </c>
      <c r="I6026" t="str">
        <f>VLOOKUP(pipeline!D6026,account,2,FALSE)</f>
        <v>retail</v>
      </c>
      <c r="J6026">
        <f t="shared" si="4257"/>
        <v>2005</v>
      </c>
      <c r="K6026">
        <f t="shared" si="4258"/>
        <v>2261.05</v>
      </c>
      <c r="L6026">
        <f t="shared" si="4259"/>
        <v>3851</v>
      </c>
      <c r="M6026" t="str">
        <f t="shared" si="4260"/>
        <v>United States</v>
      </c>
      <c r="N6026">
        <f t="shared" si="4261"/>
        <v>0</v>
      </c>
      <c r="O6026" t="str">
        <f t="shared" si="4262"/>
        <v>GTX</v>
      </c>
      <c r="P6026">
        <f t="shared" si="4263"/>
        <v>1096</v>
      </c>
      <c r="Q6026" t="str">
        <f t="shared" si="4264"/>
        <v>Melvin Marxen</v>
      </c>
      <c r="R6026" t="str">
        <f t="shared" si="4265"/>
        <v>Central</v>
      </c>
    </row>
    <row r="6027" spans="1:18">
      <c r="A6027" t="s">
        <v>6191</v>
      </c>
      <c r="B6027" t="s">
        <v>25</v>
      </c>
      <c r="C6027" t="s">
        <v>59</v>
      </c>
      <c r="D6027" t="s">
        <v>103</v>
      </c>
      <c r="E6027" t="s">
        <v>51</v>
      </c>
      <c r="I6027" t="str">
        <f>VLOOKUP(pipeline!D6027,account,2,FALSE)</f>
        <v>employment</v>
      </c>
      <c r="J6027">
        <f t="shared" si="4257"/>
        <v>1988</v>
      </c>
      <c r="K6027">
        <f t="shared" si="4258"/>
        <v>2059.9</v>
      </c>
      <c r="L6027">
        <f t="shared" si="4259"/>
        <v>3644</v>
      </c>
      <c r="M6027" t="str">
        <f t="shared" si="4260"/>
        <v>United States</v>
      </c>
      <c r="N6027">
        <f t="shared" si="4261"/>
        <v>0</v>
      </c>
      <c r="O6027" t="str">
        <f t="shared" si="4262"/>
        <v>GTX</v>
      </c>
      <c r="P6027">
        <f t="shared" si="4263"/>
        <v>5482</v>
      </c>
      <c r="Q6027" t="str">
        <f t="shared" si="4264"/>
        <v>Melvin Marxen</v>
      </c>
      <c r="R6027" t="str">
        <f t="shared" si="4265"/>
        <v>Central</v>
      </c>
    </row>
    <row r="6028" spans="1:18">
      <c r="A6028" t="s">
        <v>6192</v>
      </c>
      <c r="B6028" t="s">
        <v>25</v>
      </c>
      <c r="C6028" t="s">
        <v>59</v>
      </c>
      <c r="D6028" t="s">
        <v>134</v>
      </c>
      <c r="E6028" t="s">
        <v>51</v>
      </c>
      <c r="I6028" t="str">
        <f>VLOOKUP(pipeline!D6028,account,2,FALSE)</f>
        <v>services</v>
      </c>
      <c r="J6028">
        <f t="shared" si="4257"/>
        <v>2003</v>
      </c>
      <c r="K6028">
        <f t="shared" si="4258"/>
        <v>692.19</v>
      </c>
      <c r="L6028">
        <f t="shared" si="4259"/>
        <v>1922</v>
      </c>
      <c r="M6028" t="str">
        <f t="shared" si="4260"/>
        <v>United States</v>
      </c>
      <c r="N6028">
        <f t="shared" si="4261"/>
        <v>0</v>
      </c>
      <c r="O6028" t="str">
        <f t="shared" si="4262"/>
        <v>GTX</v>
      </c>
      <c r="P6028">
        <f t="shared" si="4263"/>
        <v>5482</v>
      </c>
      <c r="Q6028" t="str">
        <f t="shared" si="4264"/>
        <v>Melvin Marxen</v>
      </c>
      <c r="R6028" t="str">
        <f t="shared" si="4265"/>
        <v>Central</v>
      </c>
    </row>
    <row r="6029" spans="1:18">
      <c r="A6029" t="s">
        <v>6193</v>
      </c>
      <c r="B6029" t="s">
        <v>25</v>
      </c>
      <c r="C6029" t="s">
        <v>59</v>
      </c>
      <c r="D6029" t="s">
        <v>87</v>
      </c>
      <c r="E6029" t="s">
        <v>51</v>
      </c>
      <c r="I6029" t="str">
        <f>VLOOKUP(pipeline!D6029,account,2,FALSE)</f>
        <v>services</v>
      </c>
      <c r="J6029">
        <f t="shared" si="4257"/>
        <v>1982</v>
      </c>
      <c r="K6029">
        <f t="shared" si="4258"/>
        <v>792.46</v>
      </c>
      <c r="L6029">
        <f t="shared" si="4259"/>
        <v>1299</v>
      </c>
      <c r="M6029" t="str">
        <f t="shared" si="4260"/>
        <v>United States</v>
      </c>
      <c r="N6029">
        <f t="shared" si="4261"/>
        <v>0</v>
      </c>
      <c r="O6029" t="str">
        <f t="shared" si="4262"/>
        <v>GTX</v>
      </c>
      <c r="P6029">
        <f t="shared" si="4263"/>
        <v>5482</v>
      </c>
      <c r="Q6029" t="str">
        <f t="shared" si="4264"/>
        <v>Melvin Marxen</v>
      </c>
      <c r="R6029" t="str">
        <f t="shared" si="4265"/>
        <v>Central</v>
      </c>
    </row>
    <row r="6030" spans="1:18">
      <c r="A6030" t="s">
        <v>6194</v>
      </c>
      <c r="B6030" t="s">
        <v>25</v>
      </c>
      <c r="C6030" t="s">
        <v>59</v>
      </c>
      <c r="D6030" t="s">
        <v>294</v>
      </c>
      <c r="E6030" t="s">
        <v>51</v>
      </c>
      <c r="I6030" t="str">
        <f>VLOOKUP(pipeline!D6030,account,2,FALSE)</f>
        <v>retail</v>
      </c>
      <c r="J6030">
        <f t="shared" si="4257"/>
        <v>2010</v>
      </c>
      <c r="K6030">
        <f t="shared" si="4258"/>
        <v>71.12</v>
      </c>
      <c r="L6030">
        <f t="shared" si="4259"/>
        <v>144</v>
      </c>
      <c r="M6030" t="str">
        <f t="shared" si="4260"/>
        <v>United States</v>
      </c>
      <c r="N6030">
        <f t="shared" si="4261"/>
        <v>0</v>
      </c>
      <c r="O6030" t="str">
        <f t="shared" si="4262"/>
        <v>GTX</v>
      </c>
      <c r="P6030">
        <f t="shared" si="4263"/>
        <v>5482</v>
      </c>
      <c r="Q6030" t="str">
        <f t="shared" si="4264"/>
        <v>Melvin Marxen</v>
      </c>
      <c r="R6030" t="str">
        <f t="shared" si="4265"/>
        <v>Central</v>
      </c>
    </row>
    <row r="6031" spans="1:18">
      <c r="A6031" t="s">
        <v>6195</v>
      </c>
      <c r="B6031" t="s">
        <v>25</v>
      </c>
      <c r="C6031" t="s">
        <v>57</v>
      </c>
      <c r="D6031" t="s">
        <v>203</v>
      </c>
      <c r="E6031" t="s">
        <v>51</v>
      </c>
      <c r="I6031" t="str">
        <f>VLOOKUP(pipeline!D6031,account,2,FALSE)</f>
        <v>software</v>
      </c>
      <c r="J6031">
        <f t="shared" si="4257"/>
        <v>2002</v>
      </c>
      <c r="K6031">
        <f t="shared" si="4258"/>
        <v>987.39</v>
      </c>
      <c r="L6031">
        <f t="shared" si="4259"/>
        <v>2253</v>
      </c>
      <c r="M6031" t="str">
        <f t="shared" si="4260"/>
        <v>United States</v>
      </c>
      <c r="N6031">
        <f t="shared" si="4261"/>
        <v>0</v>
      </c>
      <c r="O6031" t="str">
        <f t="shared" si="4262"/>
        <v>MG</v>
      </c>
      <c r="P6031">
        <f t="shared" si="4263"/>
        <v>3393</v>
      </c>
      <c r="Q6031" t="str">
        <f t="shared" si="4264"/>
        <v>Melvin Marxen</v>
      </c>
      <c r="R6031" t="str">
        <f t="shared" si="4265"/>
        <v>Central</v>
      </c>
    </row>
    <row r="6032" spans="1:18">
      <c r="A6032" t="s">
        <v>6196</v>
      </c>
      <c r="B6032" t="s">
        <v>25</v>
      </c>
      <c r="C6032" t="s">
        <v>57</v>
      </c>
      <c r="D6032" t="s">
        <v>218</v>
      </c>
      <c r="E6032" t="s">
        <v>51</v>
      </c>
      <c r="I6032" t="str">
        <f>VLOOKUP(pipeline!D6032,account,2,FALSE)</f>
        <v>technolgy</v>
      </c>
      <c r="J6032">
        <f t="shared" si="4257"/>
        <v>1992</v>
      </c>
      <c r="K6032">
        <f t="shared" si="4258"/>
        <v>1712.68</v>
      </c>
      <c r="L6032">
        <f t="shared" si="4259"/>
        <v>3194</v>
      </c>
      <c r="M6032" t="str">
        <f t="shared" si="4260"/>
        <v>United States</v>
      </c>
      <c r="N6032" t="str">
        <f t="shared" si="4261"/>
        <v>Acme Corporation</v>
      </c>
      <c r="O6032" t="str">
        <f t="shared" si="4262"/>
        <v>MG</v>
      </c>
      <c r="P6032">
        <f t="shared" si="4263"/>
        <v>3393</v>
      </c>
      <c r="Q6032" t="str">
        <f t="shared" si="4264"/>
        <v>Melvin Marxen</v>
      </c>
      <c r="R6032" t="str">
        <f t="shared" si="4265"/>
        <v>Central</v>
      </c>
    </row>
    <row r="6033" spans="1:18">
      <c r="A6033" t="s">
        <v>6197</v>
      </c>
      <c r="B6033" t="s">
        <v>26</v>
      </c>
      <c r="C6033" t="s">
        <v>55</v>
      </c>
      <c r="D6033" t="s">
        <v>306</v>
      </c>
      <c r="E6033" t="s">
        <v>51</v>
      </c>
      <c r="I6033" t="str">
        <f>VLOOKUP(pipeline!D6033,account,2,FALSE)</f>
        <v>technolgy</v>
      </c>
      <c r="J6033">
        <f t="shared" si="4257"/>
        <v>1997</v>
      </c>
      <c r="K6033">
        <f t="shared" si="4258"/>
        <v>8170.38</v>
      </c>
      <c r="L6033">
        <f t="shared" si="4259"/>
        <v>16499</v>
      </c>
      <c r="M6033" t="str">
        <f t="shared" si="4260"/>
        <v>Korea</v>
      </c>
      <c r="N6033">
        <f t="shared" si="4261"/>
        <v>0</v>
      </c>
      <c r="O6033" t="str">
        <f t="shared" si="4262"/>
        <v>GTX</v>
      </c>
      <c r="P6033">
        <f t="shared" si="4263"/>
        <v>550</v>
      </c>
      <c r="Q6033" t="str">
        <f t="shared" si="4264"/>
        <v>Melvin Marxen</v>
      </c>
      <c r="R6033" t="str">
        <f t="shared" si="4265"/>
        <v>Central</v>
      </c>
    </row>
    <row r="6034" spans="1:18">
      <c r="A6034" t="s">
        <v>6198</v>
      </c>
      <c r="B6034" t="s">
        <v>26</v>
      </c>
      <c r="C6034" t="s">
        <v>58</v>
      </c>
      <c r="D6034" t="s">
        <v>463</v>
      </c>
      <c r="E6034" t="s">
        <v>51</v>
      </c>
      <c r="I6034" t="str">
        <f>VLOOKUP(pipeline!D6034,account,2,FALSE)</f>
        <v>technolgy</v>
      </c>
      <c r="J6034">
        <f t="shared" si="4257"/>
        <v>2011</v>
      </c>
      <c r="K6034">
        <f t="shared" si="4258"/>
        <v>527.11</v>
      </c>
      <c r="L6034">
        <f t="shared" si="4259"/>
        <v>1428</v>
      </c>
      <c r="M6034" t="str">
        <f t="shared" si="4260"/>
        <v>United States</v>
      </c>
      <c r="N6034" t="str">
        <f t="shared" si="4261"/>
        <v>Acme Corporation</v>
      </c>
      <c r="O6034" t="str">
        <f t="shared" si="4262"/>
        <v>GTX</v>
      </c>
      <c r="P6034">
        <f t="shared" si="4263"/>
        <v>1096</v>
      </c>
      <c r="Q6034" t="str">
        <f t="shared" si="4264"/>
        <v>Melvin Marxen</v>
      </c>
      <c r="R6034" t="str">
        <f t="shared" si="4265"/>
        <v>Central</v>
      </c>
    </row>
    <row r="6035" spans="1:18">
      <c r="A6035" t="s">
        <v>6199</v>
      </c>
      <c r="B6035" t="s">
        <v>26</v>
      </c>
      <c r="C6035" t="s">
        <v>58</v>
      </c>
      <c r="D6035" t="s">
        <v>153</v>
      </c>
      <c r="E6035" t="s">
        <v>51</v>
      </c>
      <c r="I6035" t="str">
        <f>VLOOKUP(pipeline!D6035,account,2,FALSE)</f>
        <v>retail</v>
      </c>
      <c r="J6035">
        <f t="shared" si="4257"/>
        <v>2001</v>
      </c>
      <c r="K6035">
        <f t="shared" si="4258"/>
        <v>2437.85</v>
      </c>
      <c r="L6035">
        <f t="shared" si="4259"/>
        <v>4874</v>
      </c>
      <c r="M6035" t="str">
        <f t="shared" si="4260"/>
        <v>United States</v>
      </c>
      <c r="N6035">
        <f t="shared" si="4261"/>
        <v>0</v>
      </c>
      <c r="O6035" t="str">
        <f t="shared" si="4262"/>
        <v>GTX</v>
      </c>
      <c r="P6035">
        <f t="shared" si="4263"/>
        <v>1096</v>
      </c>
      <c r="Q6035" t="str">
        <f t="shared" si="4264"/>
        <v>Melvin Marxen</v>
      </c>
      <c r="R6035" t="str">
        <f t="shared" si="4265"/>
        <v>Central</v>
      </c>
    </row>
    <row r="6036" spans="1:18">
      <c r="A6036" t="s">
        <v>6200</v>
      </c>
      <c r="B6036" t="s">
        <v>26</v>
      </c>
      <c r="C6036" t="s">
        <v>59</v>
      </c>
      <c r="D6036" t="s">
        <v>174</v>
      </c>
      <c r="E6036" t="s">
        <v>51</v>
      </c>
      <c r="I6036" t="str">
        <f>VLOOKUP(pipeline!D6036,account,2,FALSE)</f>
        <v>software</v>
      </c>
      <c r="J6036">
        <f t="shared" si="4257"/>
        <v>1982</v>
      </c>
      <c r="K6036">
        <f t="shared" si="4258"/>
        <v>11698.03</v>
      </c>
      <c r="L6036">
        <f t="shared" si="4259"/>
        <v>34288</v>
      </c>
      <c r="M6036" t="str">
        <f t="shared" si="4260"/>
        <v>United States</v>
      </c>
      <c r="N6036">
        <f t="shared" si="4261"/>
        <v>0</v>
      </c>
      <c r="O6036" t="str">
        <f t="shared" si="4262"/>
        <v>GTX</v>
      </c>
      <c r="P6036">
        <f t="shared" si="4263"/>
        <v>5482</v>
      </c>
      <c r="Q6036" t="str">
        <f t="shared" si="4264"/>
        <v>Melvin Marxen</v>
      </c>
      <c r="R6036" t="str">
        <f t="shared" si="4265"/>
        <v>Central</v>
      </c>
    </row>
    <row r="6037" spans="1:18">
      <c r="A6037" t="s">
        <v>6201</v>
      </c>
      <c r="B6037" t="s">
        <v>26</v>
      </c>
      <c r="C6037" t="s">
        <v>59</v>
      </c>
      <c r="D6037" t="s">
        <v>223</v>
      </c>
      <c r="E6037" t="s">
        <v>51</v>
      </c>
      <c r="I6037" t="str">
        <f>VLOOKUP(pipeline!D6037,account,2,FALSE)</f>
        <v>retail</v>
      </c>
      <c r="J6037">
        <f t="shared" si="4257"/>
        <v>2003</v>
      </c>
      <c r="K6037">
        <f t="shared" si="4258"/>
        <v>1419.98</v>
      </c>
      <c r="L6037">
        <f t="shared" si="4259"/>
        <v>4018</v>
      </c>
      <c r="M6037" t="str">
        <f t="shared" si="4260"/>
        <v>United States</v>
      </c>
      <c r="N6037">
        <f t="shared" si="4261"/>
        <v>0</v>
      </c>
      <c r="O6037" t="str">
        <f t="shared" si="4262"/>
        <v>GTX</v>
      </c>
      <c r="P6037">
        <f t="shared" si="4263"/>
        <v>5482</v>
      </c>
      <c r="Q6037" t="str">
        <f t="shared" si="4264"/>
        <v>Melvin Marxen</v>
      </c>
      <c r="R6037" t="str">
        <f t="shared" si="4265"/>
        <v>Central</v>
      </c>
    </row>
    <row r="6038" spans="1:18">
      <c r="A6038" t="s">
        <v>6202</v>
      </c>
      <c r="B6038" t="s">
        <v>26</v>
      </c>
      <c r="C6038" t="s">
        <v>59</v>
      </c>
      <c r="D6038" t="s">
        <v>115</v>
      </c>
      <c r="E6038" t="s">
        <v>51</v>
      </c>
      <c r="I6038" t="str">
        <f>VLOOKUP(pipeline!D6038,account,2,FALSE)</f>
        <v>finance</v>
      </c>
      <c r="J6038">
        <f t="shared" si="4257"/>
        <v>1993</v>
      </c>
      <c r="K6038">
        <f t="shared" si="4258"/>
        <v>646.1</v>
      </c>
      <c r="L6038">
        <f t="shared" si="4259"/>
        <v>883</v>
      </c>
      <c r="M6038" t="str">
        <f t="shared" si="4260"/>
        <v>United States</v>
      </c>
      <c r="N6038" t="str">
        <f t="shared" si="4261"/>
        <v>Golddex</v>
      </c>
      <c r="O6038" t="str">
        <f t="shared" si="4262"/>
        <v>GTX</v>
      </c>
      <c r="P6038">
        <f t="shared" si="4263"/>
        <v>5482</v>
      </c>
      <c r="Q6038" t="str">
        <f t="shared" si="4264"/>
        <v>Melvin Marxen</v>
      </c>
      <c r="R6038" t="str">
        <f t="shared" si="4265"/>
        <v>Central</v>
      </c>
    </row>
    <row r="6039" spans="1:18">
      <c r="A6039" t="s">
        <v>6203</v>
      </c>
      <c r="B6039" t="s">
        <v>26</v>
      </c>
      <c r="C6039" t="s">
        <v>56</v>
      </c>
      <c r="D6039" t="s">
        <v>85</v>
      </c>
      <c r="E6039" t="s">
        <v>51</v>
      </c>
      <c r="I6039" t="str">
        <f>VLOOKUP(pipeline!D6039,account,2,FALSE)</f>
        <v>software</v>
      </c>
      <c r="J6039">
        <f t="shared" si="4257"/>
        <v>1998</v>
      </c>
      <c r="K6039">
        <f t="shared" si="4258"/>
        <v>2714.9</v>
      </c>
      <c r="L6039">
        <f t="shared" si="4259"/>
        <v>2641</v>
      </c>
      <c r="M6039" t="str">
        <f t="shared" si="4260"/>
        <v>United States</v>
      </c>
      <c r="N6039" t="str">
        <f t="shared" si="4261"/>
        <v>Acme Corporation</v>
      </c>
      <c r="O6039" t="str">
        <f t="shared" si="4262"/>
        <v>MG</v>
      </c>
      <c r="P6039">
        <f t="shared" si="4263"/>
        <v>55</v>
      </c>
      <c r="Q6039" t="str">
        <f t="shared" si="4264"/>
        <v>Melvin Marxen</v>
      </c>
      <c r="R6039" t="str">
        <f t="shared" si="4265"/>
        <v>Central</v>
      </c>
    </row>
    <row r="6040" spans="1:18">
      <c r="A6040" t="s">
        <v>6204</v>
      </c>
      <c r="B6040" t="s">
        <v>26</v>
      </c>
      <c r="C6040" t="s">
        <v>56</v>
      </c>
      <c r="D6040" t="s">
        <v>153</v>
      </c>
      <c r="E6040" t="s">
        <v>51</v>
      </c>
      <c r="I6040" t="str">
        <f>VLOOKUP(pipeline!D6040,account,2,FALSE)</f>
        <v>retail</v>
      </c>
      <c r="J6040">
        <f t="shared" si="4257"/>
        <v>2001</v>
      </c>
      <c r="K6040">
        <f t="shared" si="4258"/>
        <v>2437.85</v>
      </c>
      <c r="L6040">
        <f t="shared" si="4259"/>
        <v>4874</v>
      </c>
      <c r="M6040" t="str">
        <f t="shared" si="4260"/>
        <v>United States</v>
      </c>
      <c r="N6040">
        <f t="shared" si="4261"/>
        <v>0</v>
      </c>
      <c r="O6040" t="str">
        <f t="shared" si="4262"/>
        <v>MG</v>
      </c>
      <c r="P6040">
        <f t="shared" si="4263"/>
        <v>55</v>
      </c>
      <c r="Q6040" t="str">
        <f t="shared" si="4264"/>
        <v>Melvin Marxen</v>
      </c>
      <c r="R6040" t="str">
        <f t="shared" si="4265"/>
        <v>Central</v>
      </c>
    </row>
    <row r="6041" spans="1:18">
      <c r="A6041" t="s">
        <v>6205</v>
      </c>
      <c r="B6041" t="s">
        <v>26</v>
      </c>
      <c r="C6041" t="s">
        <v>56</v>
      </c>
      <c r="D6041" t="s">
        <v>155</v>
      </c>
      <c r="E6041" t="s">
        <v>51</v>
      </c>
      <c r="I6041" t="str">
        <f>VLOOKUP(pipeline!D6041,account,2,FALSE)</f>
        <v>technolgy</v>
      </c>
      <c r="J6041">
        <f t="shared" si="4257"/>
        <v>1983</v>
      </c>
      <c r="K6041">
        <f t="shared" si="4258"/>
        <v>1008.06</v>
      </c>
      <c r="L6041">
        <f t="shared" si="4259"/>
        <v>1238</v>
      </c>
      <c r="M6041" t="str">
        <f t="shared" si="4260"/>
        <v>United States</v>
      </c>
      <c r="N6041">
        <f t="shared" si="4261"/>
        <v>0</v>
      </c>
      <c r="O6041" t="str">
        <f t="shared" si="4262"/>
        <v>MG</v>
      </c>
      <c r="P6041">
        <f t="shared" si="4263"/>
        <v>55</v>
      </c>
      <c r="Q6041" t="str">
        <f t="shared" si="4264"/>
        <v>Melvin Marxen</v>
      </c>
      <c r="R6041" t="str">
        <f t="shared" si="4265"/>
        <v>Central</v>
      </c>
    </row>
    <row r="6042" spans="1:18">
      <c r="A6042" t="s">
        <v>6206</v>
      </c>
      <c r="B6042" t="s">
        <v>26</v>
      </c>
      <c r="C6042" t="s">
        <v>56</v>
      </c>
      <c r="D6042" t="s">
        <v>136</v>
      </c>
      <c r="E6042" t="s">
        <v>51</v>
      </c>
      <c r="I6042" t="str">
        <f>VLOOKUP(pipeline!D6042,account,2,FALSE)</f>
        <v>medical</v>
      </c>
      <c r="J6042">
        <f t="shared" si="4257"/>
        <v>1996</v>
      </c>
      <c r="K6042">
        <f t="shared" si="4258"/>
        <v>439.21</v>
      </c>
      <c r="L6042">
        <f t="shared" si="4259"/>
        <v>792</v>
      </c>
      <c r="M6042" t="str">
        <f t="shared" si="4260"/>
        <v>United States</v>
      </c>
      <c r="N6042">
        <f t="shared" si="4261"/>
        <v>0</v>
      </c>
      <c r="O6042" t="str">
        <f t="shared" si="4262"/>
        <v>MG</v>
      </c>
      <c r="P6042">
        <f t="shared" si="4263"/>
        <v>55</v>
      </c>
      <c r="Q6042" t="str">
        <f t="shared" si="4264"/>
        <v>Melvin Marxen</v>
      </c>
      <c r="R6042" t="str">
        <f t="shared" si="4265"/>
        <v>Central</v>
      </c>
    </row>
    <row r="6043" spans="1:18">
      <c r="A6043" t="s">
        <v>6207</v>
      </c>
      <c r="B6043" t="s">
        <v>26</v>
      </c>
      <c r="C6043" t="s">
        <v>56</v>
      </c>
      <c r="D6043" t="s">
        <v>277</v>
      </c>
      <c r="E6043" t="s">
        <v>51</v>
      </c>
      <c r="I6043" t="str">
        <f>VLOOKUP(pipeline!D6043,account,2,FALSE)</f>
        <v>retail</v>
      </c>
      <c r="J6043">
        <f t="shared" si="4257"/>
        <v>2005</v>
      </c>
      <c r="K6043">
        <f t="shared" si="4258"/>
        <v>2261.05</v>
      </c>
      <c r="L6043">
        <f t="shared" si="4259"/>
        <v>3851</v>
      </c>
      <c r="M6043" t="str">
        <f t="shared" si="4260"/>
        <v>United States</v>
      </c>
      <c r="N6043">
        <f t="shared" si="4261"/>
        <v>0</v>
      </c>
      <c r="O6043" t="str">
        <f t="shared" si="4262"/>
        <v>MG</v>
      </c>
      <c r="P6043">
        <f t="shared" si="4263"/>
        <v>55</v>
      </c>
      <c r="Q6043" t="str">
        <f t="shared" si="4264"/>
        <v>Melvin Marxen</v>
      </c>
      <c r="R6043" t="str">
        <f t="shared" si="4265"/>
        <v>Central</v>
      </c>
    </row>
    <row r="6044" spans="1:18">
      <c r="A6044" t="s">
        <v>6208</v>
      </c>
      <c r="B6044" t="s">
        <v>26</v>
      </c>
      <c r="C6044" t="s">
        <v>57</v>
      </c>
      <c r="D6044" t="s">
        <v>82</v>
      </c>
      <c r="E6044" t="s">
        <v>51</v>
      </c>
      <c r="I6044" t="str">
        <f>VLOOKUP(pipeline!D6044,account,2,FALSE)</f>
        <v>retail</v>
      </c>
      <c r="J6044">
        <f t="shared" si="4257"/>
        <v>2001</v>
      </c>
      <c r="K6044">
        <f t="shared" si="4258"/>
        <v>718.62</v>
      </c>
      <c r="L6044">
        <f t="shared" si="4259"/>
        <v>2448</v>
      </c>
      <c r="M6044" t="str">
        <f t="shared" si="4260"/>
        <v>United States</v>
      </c>
      <c r="N6044">
        <f t="shared" si="4261"/>
        <v>0</v>
      </c>
      <c r="O6044" t="str">
        <f t="shared" si="4262"/>
        <v>MG</v>
      </c>
      <c r="P6044">
        <f t="shared" si="4263"/>
        <v>3393</v>
      </c>
      <c r="Q6044" t="str">
        <f t="shared" si="4264"/>
        <v>Melvin Marxen</v>
      </c>
      <c r="R6044" t="str">
        <f t="shared" si="4265"/>
        <v>Central</v>
      </c>
    </row>
    <row r="6045" spans="1:18">
      <c r="A6045" t="s">
        <v>6209</v>
      </c>
      <c r="B6045" t="s">
        <v>26</v>
      </c>
      <c r="C6045" t="s">
        <v>57</v>
      </c>
      <c r="D6045" t="s">
        <v>182</v>
      </c>
      <c r="E6045" t="s">
        <v>51</v>
      </c>
      <c r="I6045" t="str">
        <f>VLOOKUP(pipeline!D6045,account,2,FALSE)</f>
        <v>entertainment</v>
      </c>
      <c r="J6045">
        <f t="shared" si="4257"/>
        <v>2002</v>
      </c>
      <c r="K6045">
        <f t="shared" si="4258"/>
        <v>349.81</v>
      </c>
      <c r="L6045">
        <f t="shared" si="4259"/>
        <v>315</v>
      </c>
      <c r="M6045" t="str">
        <f t="shared" si="4260"/>
        <v>United States</v>
      </c>
      <c r="N6045">
        <f t="shared" si="4261"/>
        <v>0</v>
      </c>
      <c r="O6045" t="str">
        <f t="shared" si="4262"/>
        <v>MG</v>
      </c>
      <c r="P6045">
        <f t="shared" si="4263"/>
        <v>3393</v>
      </c>
      <c r="Q6045" t="str">
        <f t="shared" si="4264"/>
        <v>Melvin Marxen</v>
      </c>
      <c r="R6045" t="str">
        <f t="shared" si="4265"/>
        <v>Central</v>
      </c>
    </row>
    <row r="6046" spans="1:18">
      <c r="A6046" t="s">
        <v>6210</v>
      </c>
      <c r="B6046" t="s">
        <v>26</v>
      </c>
      <c r="C6046" t="s">
        <v>57</v>
      </c>
      <c r="D6046" t="s">
        <v>89</v>
      </c>
      <c r="E6046" t="s">
        <v>51</v>
      </c>
      <c r="I6046" t="str">
        <f>VLOOKUP(pipeline!D6046,account,2,FALSE)</f>
        <v>medical</v>
      </c>
      <c r="J6046">
        <f t="shared" si="4257"/>
        <v>1992</v>
      </c>
      <c r="K6046">
        <f t="shared" si="4258"/>
        <v>3922.42</v>
      </c>
      <c r="L6046">
        <f t="shared" si="4259"/>
        <v>6837</v>
      </c>
      <c r="M6046" t="str">
        <f t="shared" si="4260"/>
        <v>United States</v>
      </c>
      <c r="N6046">
        <f t="shared" si="4261"/>
        <v>0</v>
      </c>
      <c r="O6046" t="str">
        <f t="shared" si="4262"/>
        <v>MG</v>
      </c>
      <c r="P6046">
        <f t="shared" si="4263"/>
        <v>3393</v>
      </c>
      <c r="Q6046" t="str">
        <f t="shared" si="4264"/>
        <v>Melvin Marxen</v>
      </c>
      <c r="R6046" t="str">
        <f t="shared" si="4265"/>
        <v>Central</v>
      </c>
    </row>
    <row r="6047" spans="1:18">
      <c r="A6047" t="s">
        <v>6211</v>
      </c>
      <c r="B6047" t="s">
        <v>26</v>
      </c>
      <c r="C6047" t="s">
        <v>57</v>
      </c>
      <c r="D6047" t="s">
        <v>124</v>
      </c>
      <c r="E6047" t="s">
        <v>51</v>
      </c>
      <c r="I6047" t="str">
        <f>VLOOKUP(pipeline!D6047,account,2,FALSE)</f>
        <v>entertainment</v>
      </c>
      <c r="J6047">
        <f t="shared" si="4257"/>
        <v>1989</v>
      </c>
      <c r="K6047">
        <f t="shared" si="4258"/>
        <v>3838.39</v>
      </c>
      <c r="L6047">
        <f t="shared" si="4259"/>
        <v>8274</v>
      </c>
      <c r="M6047" t="str">
        <f t="shared" si="4260"/>
        <v>United States</v>
      </c>
      <c r="N6047">
        <f t="shared" si="4261"/>
        <v>0</v>
      </c>
      <c r="O6047" t="str">
        <f t="shared" si="4262"/>
        <v>MG</v>
      </c>
      <c r="P6047">
        <f t="shared" si="4263"/>
        <v>3393</v>
      </c>
      <c r="Q6047" t="str">
        <f t="shared" si="4264"/>
        <v>Melvin Marxen</v>
      </c>
      <c r="R6047" t="str">
        <f t="shared" si="4265"/>
        <v>Central</v>
      </c>
    </row>
    <row r="6048" spans="1:18">
      <c r="A6048" t="s">
        <v>6212</v>
      </c>
      <c r="B6048" t="s">
        <v>27</v>
      </c>
      <c r="C6048" t="s">
        <v>55</v>
      </c>
      <c r="D6048" t="s">
        <v>627</v>
      </c>
      <c r="E6048" t="s">
        <v>51</v>
      </c>
      <c r="I6048" t="str">
        <f>VLOOKUP(pipeline!D6048,account,2,FALSE)</f>
        <v>technolgy</v>
      </c>
      <c r="J6048">
        <f t="shared" ref="J6048:J6056" si="4266">VLOOKUP(D6048,account,3,FALSE)</f>
        <v>1993</v>
      </c>
      <c r="K6048">
        <f t="shared" ref="K6048:K6056" si="4267">VLOOKUP(D6048,account,4,FALSE)</f>
        <v>1242.32</v>
      </c>
      <c r="L6048">
        <f t="shared" ref="L6048:L6056" si="4268">VLOOKUP(D6048,account,5,FALSE)</f>
        <v>3027</v>
      </c>
      <c r="M6048" t="str">
        <f t="shared" ref="M6048:M6056" si="4269">VLOOKUP(D6048,account,6,FALSE)</f>
        <v>United States</v>
      </c>
      <c r="N6048" t="str">
        <f t="shared" ref="N6048:N6056" si="4270">VLOOKUP(D6048,accounts,7,FALSE)</f>
        <v>Acme Corporation</v>
      </c>
      <c r="O6048" t="str">
        <f t="shared" ref="O6048:O6056" si="4271">VLOOKUP(C6048,products,2,FALSE)</f>
        <v>GTX</v>
      </c>
      <c r="P6048">
        <f t="shared" ref="P6048:P6056" si="4272">VLOOKUP(C6048,products,3,FALSE)</f>
        <v>550</v>
      </c>
      <c r="Q6048" t="str">
        <f t="shared" ref="Q6048:Q6056" si="4273">VLOOKUP(B6048,sales,2,FALSE)</f>
        <v>Melvin Marxen</v>
      </c>
      <c r="R6048" t="str">
        <f t="shared" ref="R6048:R6056" si="4274">VLOOKUP(B6048,sales,3,FALSE)</f>
        <v>Central</v>
      </c>
    </row>
    <row r="6049" spans="1:18">
      <c r="A6049" t="s">
        <v>6213</v>
      </c>
      <c r="B6049" t="s">
        <v>27</v>
      </c>
      <c r="C6049" t="s">
        <v>55</v>
      </c>
      <c r="D6049" t="s">
        <v>149</v>
      </c>
      <c r="E6049" t="s">
        <v>51</v>
      </c>
      <c r="I6049" t="str">
        <f>VLOOKUP(pipeline!D6049,account,2,FALSE)</f>
        <v>technolgy</v>
      </c>
      <c r="J6049">
        <f t="shared" si="4266"/>
        <v>2005</v>
      </c>
      <c r="K6049">
        <f t="shared" si="4267"/>
        <v>1520.66</v>
      </c>
      <c r="L6049">
        <f t="shared" si="4268"/>
        <v>1806</v>
      </c>
      <c r="M6049" t="str">
        <f t="shared" si="4269"/>
        <v>United States</v>
      </c>
      <c r="N6049">
        <f t="shared" si="4270"/>
        <v>0</v>
      </c>
      <c r="O6049" t="str">
        <f t="shared" si="4271"/>
        <v>GTX</v>
      </c>
      <c r="P6049">
        <f t="shared" si="4272"/>
        <v>550</v>
      </c>
      <c r="Q6049" t="str">
        <f t="shared" si="4273"/>
        <v>Melvin Marxen</v>
      </c>
      <c r="R6049" t="str">
        <f t="shared" si="4274"/>
        <v>Central</v>
      </c>
    </row>
    <row r="6050" spans="1:18">
      <c r="A6050" t="s">
        <v>6214</v>
      </c>
      <c r="B6050" t="s">
        <v>27</v>
      </c>
      <c r="C6050" t="s">
        <v>55</v>
      </c>
      <c r="D6050" t="s">
        <v>208</v>
      </c>
      <c r="E6050" t="s">
        <v>51</v>
      </c>
      <c r="I6050" t="str">
        <f>VLOOKUP(pipeline!D6050,account,2,FALSE)</f>
        <v>software</v>
      </c>
      <c r="J6050">
        <f t="shared" si="4266"/>
        <v>1982</v>
      </c>
      <c r="K6050">
        <f t="shared" si="4267"/>
        <v>4618</v>
      </c>
      <c r="L6050">
        <f t="shared" si="4268"/>
        <v>10083</v>
      </c>
      <c r="M6050" t="str">
        <f t="shared" si="4269"/>
        <v>United States</v>
      </c>
      <c r="N6050">
        <f t="shared" si="4270"/>
        <v>0</v>
      </c>
      <c r="O6050" t="str">
        <f t="shared" si="4271"/>
        <v>GTX</v>
      </c>
      <c r="P6050">
        <f t="shared" si="4272"/>
        <v>550</v>
      </c>
      <c r="Q6050" t="str">
        <f t="shared" si="4273"/>
        <v>Melvin Marxen</v>
      </c>
      <c r="R6050" t="str">
        <f t="shared" si="4274"/>
        <v>Central</v>
      </c>
    </row>
    <row r="6051" spans="1:18">
      <c r="A6051" t="s">
        <v>6215</v>
      </c>
      <c r="B6051" t="s">
        <v>27</v>
      </c>
      <c r="C6051" t="s">
        <v>55</v>
      </c>
      <c r="D6051" t="s">
        <v>141</v>
      </c>
      <c r="E6051" t="s">
        <v>51</v>
      </c>
      <c r="I6051" t="str">
        <f>VLOOKUP(pipeline!D6051,account,2,FALSE)</f>
        <v>telecommunications</v>
      </c>
      <c r="J6051">
        <f t="shared" si="4266"/>
        <v>2007</v>
      </c>
      <c r="K6051">
        <f t="shared" si="4267"/>
        <v>86.68</v>
      </c>
      <c r="L6051">
        <f t="shared" si="4268"/>
        <v>187</v>
      </c>
      <c r="M6051" t="str">
        <f t="shared" si="4269"/>
        <v>United States</v>
      </c>
      <c r="N6051" t="str">
        <f t="shared" si="4270"/>
        <v>Sonron</v>
      </c>
      <c r="O6051" t="str">
        <f t="shared" si="4271"/>
        <v>GTX</v>
      </c>
      <c r="P6051">
        <f t="shared" si="4272"/>
        <v>550</v>
      </c>
      <c r="Q6051" t="str">
        <f t="shared" si="4273"/>
        <v>Melvin Marxen</v>
      </c>
      <c r="R6051" t="str">
        <f t="shared" si="4274"/>
        <v>Central</v>
      </c>
    </row>
    <row r="6052" spans="1:18">
      <c r="A6052" t="s">
        <v>6216</v>
      </c>
      <c r="B6052" t="s">
        <v>27</v>
      </c>
      <c r="C6052" t="s">
        <v>55</v>
      </c>
      <c r="D6052" t="s">
        <v>371</v>
      </c>
      <c r="E6052" t="s">
        <v>51</v>
      </c>
      <c r="I6052" t="str">
        <f>VLOOKUP(pipeline!D6052,account,2,FALSE)</f>
        <v>retail</v>
      </c>
      <c r="J6052">
        <f t="shared" si="4266"/>
        <v>2003</v>
      </c>
      <c r="K6052">
        <f t="shared" si="4267"/>
        <v>223.8</v>
      </c>
      <c r="L6052">
        <f t="shared" si="4268"/>
        <v>299</v>
      </c>
      <c r="M6052" t="str">
        <f t="shared" si="4269"/>
        <v>United States</v>
      </c>
      <c r="N6052">
        <f t="shared" si="4270"/>
        <v>0</v>
      </c>
      <c r="O6052" t="str">
        <f t="shared" si="4271"/>
        <v>GTX</v>
      </c>
      <c r="P6052">
        <f t="shared" si="4272"/>
        <v>550</v>
      </c>
      <c r="Q6052" t="str">
        <f t="shared" si="4273"/>
        <v>Melvin Marxen</v>
      </c>
      <c r="R6052" t="str">
        <f t="shared" si="4274"/>
        <v>Central</v>
      </c>
    </row>
    <row r="6053" spans="1:18">
      <c r="A6053" t="s">
        <v>6217</v>
      </c>
      <c r="B6053" t="s">
        <v>27</v>
      </c>
      <c r="C6053" t="s">
        <v>55</v>
      </c>
      <c r="D6053" t="s">
        <v>194</v>
      </c>
      <c r="E6053" t="s">
        <v>51</v>
      </c>
      <c r="I6053" t="str">
        <f>VLOOKUP(pipeline!D6053,account,2,FALSE)</f>
        <v>medical</v>
      </c>
      <c r="J6053">
        <f t="shared" si="4266"/>
        <v>2004</v>
      </c>
      <c r="K6053">
        <f t="shared" si="4267"/>
        <v>1618.89</v>
      </c>
      <c r="L6053">
        <f t="shared" si="4268"/>
        <v>3889</v>
      </c>
      <c r="M6053" t="str">
        <f t="shared" si="4269"/>
        <v>United States</v>
      </c>
      <c r="N6053">
        <f t="shared" si="4270"/>
        <v>0</v>
      </c>
      <c r="O6053" t="str">
        <f t="shared" si="4271"/>
        <v>GTX</v>
      </c>
      <c r="P6053">
        <f t="shared" si="4272"/>
        <v>550</v>
      </c>
      <c r="Q6053" t="str">
        <f t="shared" si="4273"/>
        <v>Melvin Marxen</v>
      </c>
      <c r="R6053" t="str">
        <f t="shared" si="4274"/>
        <v>Central</v>
      </c>
    </row>
    <row r="6054" spans="1:18">
      <c r="A6054" t="s">
        <v>6218</v>
      </c>
      <c r="B6054" t="s">
        <v>27</v>
      </c>
      <c r="C6054" t="s">
        <v>55</v>
      </c>
      <c r="D6054" t="s">
        <v>115</v>
      </c>
      <c r="E6054" t="s">
        <v>51</v>
      </c>
      <c r="I6054" t="str">
        <f>VLOOKUP(pipeline!D6054,account,2,FALSE)</f>
        <v>finance</v>
      </c>
      <c r="J6054">
        <f t="shared" si="4266"/>
        <v>1993</v>
      </c>
      <c r="K6054">
        <f t="shared" si="4267"/>
        <v>646.1</v>
      </c>
      <c r="L6054">
        <f t="shared" si="4268"/>
        <v>883</v>
      </c>
      <c r="M6054" t="str">
        <f t="shared" si="4269"/>
        <v>United States</v>
      </c>
      <c r="N6054" t="str">
        <f t="shared" si="4270"/>
        <v>Golddex</v>
      </c>
      <c r="O6054" t="str">
        <f t="shared" si="4271"/>
        <v>GTX</v>
      </c>
      <c r="P6054">
        <f t="shared" si="4272"/>
        <v>550</v>
      </c>
      <c r="Q6054" t="str">
        <f t="shared" si="4273"/>
        <v>Melvin Marxen</v>
      </c>
      <c r="R6054" t="str">
        <f t="shared" si="4274"/>
        <v>Central</v>
      </c>
    </row>
    <row r="6055" spans="1:18">
      <c r="A6055" t="s">
        <v>6219</v>
      </c>
      <c r="B6055" t="s">
        <v>27</v>
      </c>
      <c r="C6055" t="s">
        <v>55</v>
      </c>
      <c r="D6055" t="s">
        <v>124</v>
      </c>
      <c r="E6055" t="s">
        <v>51</v>
      </c>
      <c r="I6055" t="str">
        <f>VLOOKUP(pipeline!D6055,account,2,FALSE)</f>
        <v>entertainment</v>
      </c>
      <c r="J6055">
        <f t="shared" si="4266"/>
        <v>1989</v>
      </c>
      <c r="K6055">
        <f t="shared" si="4267"/>
        <v>3838.39</v>
      </c>
      <c r="L6055">
        <f t="shared" si="4268"/>
        <v>8274</v>
      </c>
      <c r="M6055" t="str">
        <f t="shared" si="4269"/>
        <v>United States</v>
      </c>
      <c r="N6055">
        <f t="shared" si="4270"/>
        <v>0</v>
      </c>
      <c r="O6055" t="str">
        <f t="shared" si="4271"/>
        <v>GTX</v>
      </c>
      <c r="P6055">
        <f t="shared" si="4272"/>
        <v>550</v>
      </c>
      <c r="Q6055" t="str">
        <f t="shared" si="4273"/>
        <v>Melvin Marxen</v>
      </c>
      <c r="R6055" t="str">
        <f t="shared" si="4274"/>
        <v>Central</v>
      </c>
    </row>
    <row r="6056" spans="1:18">
      <c r="A6056" t="s">
        <v>6220</v>
      </c>
      <c r="B6056" t="s">
        <v>27</v>
      </c>
      <c r="C6056" t="s">
        <v>55</v>
      </c>
      <c r="D6056" t="s">
        <v>350</v>
      </c>
      <c r="E6056" t="s">
        <v>51</v>
      </c>
      <c r="I6056" t="str">
        <f>VLOOKUP(pipeline!D6056,account,2,FALSE)</f>
        <v>technolgy</v>
      </c>
      <c r="J6056">
        <f t="shared" si="4266"/>
        <v>2011</v>
      </c>
      <c r="K6056">
        <f t="shared" si="4267"/>
        <v>40.79</v>
      </c>
      <c r="L6056">
        <f t="shared" si="4268"/>
        <v>142</v>
      </c>
      <c r="M6056" t="str">
        <f t="shared" si="4269"/>
        <v>China</v>
      </c>
      <c r="N6056">
        <f t="shared" si="4270"/>
        <v>0</v>
      </c>
      <c r="O6056" t="str">
        <f t="shared" si="4271"/>
        <v>GTX</v>
      </c>
      <c r="P6056">
        <f t="shared" si="4272"/>
        <v>550</v>
      </c>
      <c r="Q6056" t="str">
        <f t="shared" si="4273"/>
        <v>Melvin Marxen</v>
      </c>
      <c r="R6056" t="str">
        <f t="shared" si="4274"/>
        <v>Central</v>
      </c>
    </row>
    <row r="6057" spans="1:18">
      <c r="A6057" t="s">
        <v>6221</v>
      </c>
      <c r="B6057" t="s">
        <v>27</v>
      </c>
      <c r="C6057" t="s">
        <v>58</v>
      </c>
      <c r="D6057" t="s">
        <v>221</v>
      </c>
      <c r="E6057" t="s">
        <v>51</v>
      </c>
      <c r="I6057" t="str">
        <f>VLOOKUP(pipeline!D6057,account,2,FALSE)</f>
        <v>technolgy</v>
      </c>
      <c r="J6057">
        <f t="shared" ref="J6057:J6074" si="4275">VLOOKUP(D6057,account,3,FALSE)</f>
        <v>2000</v>
      </c>
      <c r="K6057">
        <f t="shared" ref="K6057:K6074" si="4276">VLOOKUP(D6057,account,4,FALSE)</f>
        <v>1223.72</v>
      </c>
      <c r="L6057">
        <f t="shared" ref="L6057:L6074" si="4277">VLOOKUP(D6057,account,5,FALSE)</f>
        <v>2497</v>
      </c>
      <c r="M6057" t="str">
        <f t="shared" ref="M6057:M6074" si="4278">VLOOKUP(D6057,account,6,FALSE)</f>
        <v>Norway</v>
      </c>
      <c r="N6057">
        <f t="shared" ref="N6057:N6074" si="4279">VLOOKUP(D6057,accounts,7,FALSE)</f>
        <v>0</v>
      </c>
      <c r="O6057" t="str">
        <f t="shared" ref="O6057:O6074" si="4280">VLOOKUP(C6057,products,2,FALSE)</f>
        <v>GTX</v>
      </c>
      <c r="P6057">
        <f t="shared" ref="P6057:P6074" si="4281">VLOOKUP(C6057,products,3,FALSE)</f>
        <v>1096</v>
      </c>
      <c r="Q6057" t="str">
        <f t="shared" ref="Q6057:Q6074" si="4282">VLOOKUP(B6057,sales,2,FALSE)</f>
        <v>Melvin Marxen</v>
      </c>
      <c r="R6057" t="str">
        <f t="shared" ref="R6057:R6074" si="4283">VLOOKUP(B6057,sales,3,FALSE)</f>
        <v>Central</v>
      </c>
    </row>
    <row r="6058" spans="1:18">
      <c r="A6058" t="s">
        <v>6222</v>
      </c>
      <c r="B6058" t="s">
        <v>27</v>
      </c>
      <c r="C6058" t="s">
        <v>58</v>
      </c>
      <c r="D6058" t="s">
        <v>290</v>
      </c>
      <c r="E6058" t="s">
        <v>51</v>
      </c>
      <c r="I6058" t="str">
        <f>VLOOKUP(pipeline!D6058,account,2,FALSE)</f>
        <v>medical</v>
      </c>
      <c r="J6058">
        <f t="shared" si="4275"/>
        <v>2002</v>
      </c>
      <c r="K6058">
        <f t="shared" si="4276"/>
        <v>3178.24</v>
      </c>
      <c r="L6058">
        <f t="shared" si="4277"/>
        <v>4540</v>
      </c>
      <c r="M6058" t="str">
        <f t="shared" si="4278"/>
        <v>United States</v>
      </c>
      <c r="N6058">
        <f t="shared" si="4279"/>
        <v>0</v>
      </c>
      <c r="O6058" t="str">
        <f t="shared" si="4280"/>
        <v>GTX</v>
      </c>
      <c r="P6058">
        <f t="shared" si="4281"/>
        <v>1096</v>
      </c>
      <c r="Q6058" t="str">
        <f t="shared" si="4282"/>
        <v>Melvin Marxen</v>
      </c>
      <c r="R6058" t="str">
        <f t="shared" si="4283"/>
        <v>Central</v>
      </c>
    </row>
    <row r="6059" spans="1:18">
      <c r="A6059" t="s">
        <v>6223</v>
      </c>
      <c r="B6059" t="s">
        <v>27</v>
      </c>
      <c r="C6059" t="s">
        <v>59</v>
      </c>
      <c r="D6059" t="s">
        <v>93</v>
      </c>
      <c r="E6059" t="s">
        <v>51</v>
      </c>
      <c r="I6059" t="str">
        <f>VLOOKUP(pipeline!D6059,account,2,FALSE)</f>
        <v>entertainment</v>
      </c>
      <c r="J6059">
        <f t="shared" si="4275"/>
        <v>1993</v>
      </c>
      <c r="K6059">
        <f t="shared" si="4276"/>
        <v>4269.9</v>
      </c>
      <c r="L6059">
        <f t="shared" si="4277"/>
        <v>6472</v>
      </c>
      <c r="M6059" t="str">
        <f t="shared" si="4278"/>
        <v>United States</v>
      </c>
      <c r="N6059" t="str">
        <f t="shared" si="4279"/>
        <v>Massive Dynamic</v>
      </c>
      <c r="O6059" t="str">
        <f t="shared" si="4280"/>
        <v>GTX</v>
      </c>
      <c r="P6059">
        <f t="shared" si="4281"/>
        <v>5482</v>
      </c>
      <c r="Q6059" t="str">
        <f t="shared" si="4282"/>
        <v>Melvin Marxen</v>
      </c>
      <c r="R6059" t="str">
        <f t="shared" si="4283"/>
        <v>Central</v>
      </c>
    </row>
    <row r="6060" spans="1:18">
      <c r="A6060" t="s">
        <v>6224</v>
      </c>
      <c r="B6060" t="s">
        <v>27</v>
      </c>
      <c r="C6060" t="s">
        <v>59</v>
      </c>
      <c r="D6060" t="s">
        <v>164</v>
      </c>
      <c r="E6060" t="s">
        <v>51</v>
      </c>
      <c r="I6060" t="str">
        <f>VLOOKUP(pipeline!D6060,account,2,FALSE)</f>
        <v>medical</v>
      </c>
      <c r="J6060">
        <f t="shared" si="4275"/>
        <v>1994</v>
      </c>
      <c r="K6060">
        <f t="shared" si="4276"/>
        <v>2818.38</v>
      </c>
      <c r="L6060">
        <f t="shared" si="4277"/>
        <v>6290</v>
      </c>
      <c r="M6060" t="str">
        <f t="shared" si="4278"/>
        <v>United States</v>
      </c>
      <c r="N6060">
        <f t="shared" si="4279"/>
        <v>0</v>
      </c>
      <c r="O6060" t="str">
        <f t="shared" si="4280"/>
        <v>GTX</v>
      </c>
      <c r="P6060">
        <f t="shared" si="4281"/>
        <v>5482</v>
      </c>
      <c r="Q6060" t="str">
        <f t="shared" si="4282"/>
        <v>Melvin Marxen</v>
      </c>
      <c r="R6060" t="str">
        <f t="shared" si="4283"/>
        <v>Central</v>
      </c>
    </row>
    <row r="6061" spans="1:18">
      <c r="A6061" t="s">
        <v>6225</v>
      </c>
      <c r="B6061" t="s">
        <v>27</v>
      </c>
      <c r="C6061" t="s">
        <v>56</v>
      </c>
      <c r="D6061" t="s">
        <v>316</v>
      </c>
      <c r="E6061" t="s">
        <v>51</v>
      </c>
      <c r="I6061" t="str">
        <f>VLOOKUP(pipeline!D6061,account,2,FALSE)</f>
        <v>retail</v>
      </c>
      <c r="J6061">
        <f t="shared" si="4275"/>
        <v>2009</v>
      </c>
      <c r="K6061">
        <f t="shared" si="4276"/>
        <v>497.11</v>
      </c>
      <c r="L6061">
        <f t="shared" si="4277"/>
        <v>1588</v>
      </c>
      <c r="M6061" t="str">
        <f t="shared" si="4278"/>
        <v>United States</v>
      </c>
      <c r="N6061">
        <f t="shared" si="4279"/>
        <v>0</v>
      </c>
      <c r="O6061" t="str">
        <f t="shared" si="4280"/>
        <v>MG</v>
      </c>
      <c r="P6061">
        <f t="shared" si="4281"/>
        <v>55</v>
      </c>
      <c r="Q6061" t="str">
        <f t="shared" si="4282"/>
        <v>Melvin Marxen</v>
      </c>
      <c r="R6061" t="str">
        <f t="shared" si="4283"/>
        <v>Central</v>
      </c>
    </row>
    <row r="6062" spans="1:18">
      <c r="A6062" t="s">
        <v>6226</v>
      </c>
      <c r="B6062" t="s">
        <v>27</v>
      </c>
      <c r="C6062" t="s">
        <v>56</v>
      </c>
      <c r="D6062" t="s">
        <v>627</v>
      </c>
      <c r="E6062" t="s">
        <v>51</v>
      </c>
      <c r="I6062" t="str">
        <f>VLOOKUP(pipeline!D6062,account,2,FALSE)</f>
        <v>technolgy</v>
      </c>
      <c r="J6062">
        <f t="shared" si="4275"/>
        <v>1993</v>
      </c>
      <c r="K6062">
        <f t="shared" si="4276"/>
        <v>1242.32</v>
      </c>
      <c r="L6062">
        <f t="shared" si="4277"/>
        <v>3027</v>
      </c>
      <c r="M6062" t="str">
        <f t="shared" si="4278"/>
        <v>United States</v>
      </c>
      <c r="N6062" t="str">
        <f t="shared" si="4279"/>
        <v>Acme Corporation</v>
      </c>
      <c r="O6062" t="str">
        <f t="shared" si="4280"/>
        <v>MG</v>
      </c>
      <c r="P6062">
        <f t="shared" si="4281"/>
        <v>55</v>
      </c>
      <c r="Q6062" t="str">
        <f t="shared" si="4282"/>
        <v>Melvin Marxen</v>
      </c>
      <c r="R6062" t="str">
        <f t="shared" si="4283"/>
        <v>Central</v>
      </c>
    </row>
    <row r="6063" spans="1:18">
      <c r="A6063" t="s">
        <v>6227</v>
      </c>
      <c r="B6063" t="s">
        <v>21</v>
      </c>
      <c r="C6063" t="s">
        <v>55</v>
      </c>
      <c r="D6063" t="s">
        <v>627</v>
      </c>
      <c r="E6063" t="s">
        <v>51</v>
      </c>
      <c r="I6063" t="str">
        <f>VLOOKUP(pipeline!D6063,account,2,FALSE)</f>
        <v>technolgy</v>
      </c>
      <c r="J6063">
        <f t="shared" si="4275"/>
        <v>1993</v>
      </c>
      <c r="K6063">
        <f t="shared" si="4276"/>
        <v>1242.32</v>
      </c>
      <c r="L6063">
        <f t="shared" si="4277"/>
        <v>3027</v>
      </c>
      <c r="M6063" t="str">
        <f t="shared" si="4278"/>
        <v>United States</v>
      </c>
      <c r="N6063" t="str">
        <f t="shared" si="4279"/>
        <v>Acme Corporation</v>
      </c>
      <c r="O6063" t="str">
        <f t="shared" si="4280"/>
        <v>GTX</v>
      </c>
      <c r="P6063">
        <f t="shared" si="4281"/>
        <v>550</v>
      </c>
      <c r="Q6063" t="str">
        <f t="shared" si="4282"/>
        <v>Dustin Brinkmann</v>
      </c>
      <c r="R6063" t="str">
        <f t="shared" si="4283"/>
        <v>Central</v>
      </c>
    </row>
    <row r="6064" spans="1:18">
      <c r="A6064" t="s">
        <v>6228</v>
      </c>
      <c r="B6064" t="s">
        <v>21</v>
      </c>
      <c r="C6064" t="s">
        <v>55</v>
      </c>
      <c r="D6064" t="s">
        <v>210</v>
      </c>
      <c r="E6064" t="s">
        <v>51</v>
      </c>
      <c r="I6064" t="str">
        <f>VLOOKUP(pipeline!D6064,account,2,FALSE)</f>
        <v>technolgy</v>
      </c>
      <c r="J6064">
        <f t="shared" si="4275"/>
        <v>1980</v>
      </c>
      <c r="K6064">
        <f t="shared" si="4276"/>
        <v>7708.38</v>
      </c>
      <c r="L6064">
        <f t="shared" si="4277"/>
        <v>13756</v>
      </c>
      <c r="M6064" t="str">
        <f t="shared" si="4278"/>
        <v>United States</v>
      </c>
      <c r="N6064">
        <f t="shared" si="4279"/>
        <v>0</v>
      </c>
      <c r="O6064" t="str">
        <f t="shared" si="4280"/>
        <v>GTX</v>
      </c>
      <c r="P6064">
        <f t="shared" si="4281"/>
        <v>550</v>
      </c>
      <c r="Q6064" t="str">
        <f t="shared" si="4282"/>
        <v>Dustin Brinkmann</v>
      </c>
      <c r="R6064" t="str">
        <f t="shared" si="4283"/>
        <v>Central</v>
      </c>
    </row>
    <row r="6065" spans="1:18">
      <c r="A6065" t="s">
        <v>6229</v>
      </c>
      <c r="B6065" t="s">
        <v>21</v>
      </c>
      <c r="C6065" t="s">
        <v>55</v>
      </c>
      <c r="D6065" t="s">
        <v>198</v>
      </c>
      <c r="E6065" t="s">
        <v>51</v>
      </c>
      <c r="I6065" t="str">
        <f>VLOOKUP(pipeline!D6065,account,2,FALSE)</f>
        <v>employment</v>
      </c>
      <c r="J6065">
        <f t="shared" si="4275"/>
        <v>1997</v>
      </c>
      <c r="K6065">
        <f t="shared" si="4276"/>
        <v>291.27</v>
      </c>
      <c r="L6065">
        <f t="shared" si="4277"/>
        <v>586</v>
      </c>
      <c r="M6065" t="str">
        <f t="shared" si="4278"/>
        <v>United States</v>
      </c>
      <c r="N6065">
        <f t="shared" si="4279"/>
        <v>0</v>
      </c>
      <c r="O6065" t="str">
        <f t="shared" si="4280"/>
        <v>GTX</v>
      </c>
      <c r="P6065">
        <f t="shared" si="4281"/>
        <v>550</v>
      </c>
      <c r="Q6065" t="str">
        <f t="shared" si="4282"/>
        <v>Dustin Brinkmann</v>
      </c>
      <c r="R6065" t="str">
        <f t="shared" si="4283"/>
        <v>Central</v>
      </c>
    </row>
    <row r="6066" spans="1:18">
      <c r="A6066" t="s">
        <v>6230</v>
      </c>
      <c r="B6066" t="s">
        <v>21</v>
      </c>
      <c r="C6066" t="s">
        <v>58</v>
      </c>
      <c r="D6066" t="s">
        <v>303</v>
      </c>
      <c r="E6066" t="s">
        <v>51</v>
      </c>
      <c r="I6066" t="str">
        <f>VLOOKUP(pipeline!D6066,account,2,FALSE)</f>
        <v>software</v>
      </c>
      <c r="J6066">
        <f t="shared" si="4275"/>
        <v>2013</v>
      </c>
      <c r="K6066">
        <f t="shared" si="4276"/>
        <v>98.79</v>
      </c>
      <c r="L6066">
        <f t="shared" si="4277"/>
        <v>96</v>
      </c>
      <c r="M6066" t="str">
        <f t="shared" si="4278"/>
        <v>United States</v>
      </c>
      <c r="N6066" t="str">
        <f t="shared" si="4279"/>
        <v>Bubba Gump</v>
      </c>
      <c r="O6066" t="str">
        <f t="shared" si="4280"/>
        <v>GTX</v>
      </c>
      <c r="P6066">
        <f t="shared" si="4281"/>
        <v>1096</v>
      </c>
      <c r="Q6066" t="str">
        <f t="shared" si="4282"/>
        <v>Dustin Brinkmann</v>
      </c>
      <c r="R6066" t="str">
        <f t="shared" si="4283"/>
        <v>Central</v>
      </c>
    </row>
    <row r="6067" spans="1:18">
      <c r="A6067" t="s">
        <v>6231</v>
      </c>
      <c r="B6067" t="s">
        <v>21</v>
      </c>
      <c r="C6067" t="s">
        <v>56</v>
      </c>
      <c r="D6067" t="s">
        <v>180</v>
      </c>
      <c r="E6067" t="s">
        <v>51</v>
      </c>
      <c r="I6067" t="str">
        <f>VLOOKUP(pipeline!D6067,account,2,FALSE)</f>
        <v>medical</v>
      </c>
      <c r="J6067">
        <f t="shared" si="4275"/>
        <v>1991</v>
      </c>
      <c r="K6067">
        <f t="shared" si="4276"/>
        <v>326.82</v>
      </c>
      <c r="L6067">
        <f t="shared" si="4277"/>
        <v>1016</v>
      </c>
      <c r="M6067" t="str">
        <f t="shared" si="4278"/>
        <v>United States</v>
      </c>
      <c r="N6067">
        <f t="shared" si="4279"/>
        <v>0</v>
      </c>
      <c r="O6067" t="str">
        <f t="shared" si="4280"/>
        <v>MG</v>
      </c>
      <c r="P6067">
        <f t="shared" si="4281"/>
        <v>55</v>
      </c>
      <c r="Q6067" t="str">
        <f t="shared" si="4282"/>
        <v>Dustin Brinkmann</v>
      </c>
      <c r="R6067" t="str">
        <f t="shared" si="4283"/>
        <v>Central</v>
      </c>
    </row>
    <row r="6068" spans="1:18">
      <c r="A6068" t="s">
        <v>6232</v>
      </c>
      <c r="B6068" t="s">
        <v>21</v>
      </c>
      <c r="C6068" t="s">
        <v>56</v>
      </c>
      <c r="D6068" t="s">
        <v>85</v>
      </c>
      <c r="E6068" t="s">
        <v>51</v>
      </c>
      <c r="I6068" t="str">
        <f>VLOOKUP(pipeline!D6068,account,2,FALSE)</f>
        <v>software</v>
      </c>
      <c r="J6068">
        <f t="shared" si="4275"/>
        <v>1998</v>
      </c>
      <c r="K6068">
        <f t="shared" si="4276"/>
        <v>2714.9</v>
      </c>
      <c r="L6068">
        <f t="shared" si="4277"/>
        <v>2641</v>
      </c>
      <c r="M6068" t="str">
        <f t="shared" si="4278"/>
        <v>United States</v>
      </c>
      <c r="N6068" t="str">
        <f t="shared" si="4279"/>
        <v>Acme Corporation</v>
      </c>
      <c r="O6068" t="str">
        <f t="shared" si="4280"/>
        <v>MG</v>
      </c>
      <c r="P6068">
        <f t="shared" si="4281"/>
        <v>55</v>
      </c>
      <c r="Q6068" t="str">
        <f t="shared" si="4282"/>
        <v>Dustin Brinkmann</v>
      </c>
      <c r="R6068" t="str">
        <f t="shared" si="4283"/>
        <v>Central</v>
      </c>
    </row>
    <row r="6069" spans="1:18">
      <c r="A6069" t="s">
        <v>6233</v>
      </c>
      <c r="B6069" t="s">
        <v>21</v>
      </c>
      <c r="C6069" t="s">
        <v>57</v>
      </c>
      <c r="D6069" t="s">
        <v>103</v>
      </c>
      <c r="E6069" t="s">
        <v>51</v>
      </c>
      <c r="I6069" t="str">
        <f>VLOOKUP(pipeline!D6069,account,2,FALSE)</f>
        <v>employment</v>
      </c>
      <c r="J6069">
        <f t="shared" si="4275"/>
        <v>1988</v>
      </c>
      <c r="K6069">
        <f t="shared" si="4276"/>
        <v>2059.9</v>
      </c>
      <c r="L6069">
        <f t="shared" si="4277"/>
        <v>3644</v>
      </c>
      <c r="M6069" t="str">
        <f t="shared" si="4278"/>
        <v>United States</v>
      </c>
      <c r="N6069">
        <f t="shared" si="4279"/>
        <v>0</v>
      </c>
      <c r="O6069" t="str">
        <f t="shared" si="4280"/>
        <v>MG</v>
      </c>
      <c r="P6069">
        <f t="shared" si="4281"/>
        <v>3393</v>
      </c>
      <c r="Q6069" t="str">
        <f t="shared" si="4282"/>
        <v>Dustin Brinkmann</v>
      </c>
      <c r="R6069" t="str">
        <f t="shared" si="4283"/>
        <v>Central</v>
      </c>
    </row>
    <row r="6070" spans="1:18">
      <c r="A6070" t="s">
        <v>6234</v>
      </c>
      <c r="B6070" t="s">
        <v>21</v>
      </c>
      <c r="C6070" t="s">
        <v>57</v>
      </c>
      <c r="D6070" t="s">
        <v>191</v>
      </c>
      <c r="E6070" t="s">
        <v>51</v>
      </c>
      <c r="I6070" t="str">
        <f>VLOOKUP(pipeline!D6070,account,2,FALSE)</f>
        <v>retail</v>
      </c>
      <c r="J6070">
        <f t="shared" si="4275"/>
        <v>2004</v>
      </c>
      <c r="K6070">
        <f t="shared" si="4276"/>
        <v>702.72</v>
      </c>
      <c r="L6070">
        <f t="shared" si="4277"/>
        <v>1831</v>
      </c>
      <c r="M6070" t="str">
        <f t="shared" si="4278"/>
        <v>United States</v>
      </c>
      <c r="N6070">
        <f t="shared" si="4279"/>
        <v>0</v>
      </c>
      <c r="O6070" t="str">
        <f t="shared" si="4280"/>
        <v>MG</v>
      </c>
      <c r="P6070">
        <f t="shared" si="4281"/>
        <v>3393</v>
      </c>
      <c r="Q6070" t="str">
        <f t="shared" si="4282"/>
        <v>Dustin Brinkmann</v>
      </c>
      <c r="R6070" t="str">
        <f t="shared" si="4283"/>
        <v>Central</v>
      </c>
    </row>
    <row r="6071" spans="1:18">
      <c r="A6071" t="s">
        <v>6235</v>
      </c>
      <c r="B6071" t="s">
        <v>21</v>
      </c>
      <c r="C6071" t="s">
        <v>57</v>
      </c>
      <c r="D6071" t="s">
        <v>170</v>
      </c>
      <c r="E6071" t="s">
        <v>51</v>
      </c>
      <c r="I6071" t="str">
        <f>VLOOKUP(pipeline!D6071,account,2,FALSE)</f>
        <v>technolgy</v>
      </c>
      <c r="J6071">
        <f t="shared" si="4275"/>
        <v>1987</v>
      </c>
      <c r="K6071">
        <f t="shared" si="4276"/>
        <v>2938.67</v>
      </c>
      <c r="L6071">
        <f t="shared" si="4277"/>
        <v>8775</v>
      </c>
      <c r="M6071" t="str">
        <f t="shared" si="4278"/>
        <v>Panama</v>
      </c>
      <c r="N6071">
        <f t="shared" si="4279"/>
        <v>0</v>
      </c>
      <c r="O6071" t="str">
        <f t="shared" si="4280"/>
        <v>MG</v>
      </c>
      <c r="P6071">
        <f t="shared" si="4281"/>
        <v>3393</v>
      </c>
      <c r="Q6071" t="str">
        <f t="shared" si="4282"/>
        <v>Dustin Brinkmann</v>
      </c>
      <c r="R6071" t="str">
        <f t="shared" si="4283"/>
        <v>Central</v>
      </c>
    </row>
    <row r="6072" spans="1:18">
      <c r="A6072" t="s">
        <v>6236</v>
      </c>
      <c r="B6072" t="s">
        <v>28</v>
      </c>
      <c r="C6072" t="s">
        <v>55</v>
      </c>
      <c r="D6072" t="s">
        <v>153</v>
      </c>
      <c r="E6072" t="s">
        <v>51</v>
      </c>
      <c r="I6072" t="str">
        <f>VLOOKUP(pipeline!D6072,account,2,FALSE)</f>
        <v>retail</v>
      </c>
      <c r="J6072">
        <f t="shared" si="4275"/>
        <v>2001</v>
      </c>
      <c r="K6072">
        <f t="shared" si="4276"/>
        <v>2437.85</v>
      </c>
      <c r="L6072">
        <f t="shared" si="4277"/>
        <v>4874</v>
      </c>
      <c r="M6072" t="str">
        <f t="shared" si="4278"/>
        <v>United States</v>
      </c>
      <c r="N6072">
        <f t="shared" si="4279"/>
        <v>0</v>
      </c>
      <c r="O6072" t="str">
        <f t="shared" si="4280"/>
        <v>GTX</v>
      </c>
      <c r="P6072">
        <f t="shared" si="4281"/>
        <v>550</v>
      </c>
      <c r="Q6072" t="str">
        <f t="shared" si="4282"/>
        <v>Melvin Marxen</v>
      </c>
      <c r="R6072" t="str">
        <f t="shared" si="4283"/>
        <v>Central</v>
      </c>
    </row>
    <row r="6073" spans="1:18">
      <c r="A6073" t="s">
        <v>6237</v>
      </c>
      <c r="B6073" t="s">
        <v>28</v>
      </c>
      <c r="C6073" t="s">
        <v>55</v>
      </c>
      <c r="D6073" t="s">
        <v>143</v>
      </c>
      <c r="E6073" t="s">
        <v>51</v>
      </c>
      <c r="I6073" t="str">
        <f>VLOOKUP(pipeline!D6073,account,2,FALSE)</f>
        <v>finance</v>
      </c>
      <c r="J6073">
        <f t="shared" si="4275"/>
        <v>1987</v>
      </c>
      <c r="K6073">
        <f t="shared" si="4276"/>
        <v>1698.2</v>
      </c>
      <c r="L6073">
        <f t="shared" si="4277"/>
        <v>3798</v>
      </c>
      <c r="M6073" t="str">
        <f t="shared" si="4278"/>
        <v>United States</v>
      </c>
      <c r="N6073">
        <f t="shared" si="4279"/>
        <v>0</v>
      </c>
      <c r="O6073" t="str">
        <f t="shared" si="4280"/>
        <v>GTX</v>
      </c>
      <c r="P6073">
        <f t="shared" si="4281"/>
        <v>550</v>
      </c>
      <c r="Q6073" t="str">
        <f t="shared" si="4282"/>
        <v>Melvin Marxen</v>
      </c>
      <c r="R6073" t="str">
        <f t="shared" si="4283"/>
        <v>Central</v>
      </c>
    </row>
    <row r="6074" spans="1:18">
      <c r="A6074" t="s">
        <v>6238</v>
      </c>
      <c r="B6074" t="s">
        <v>28</v>
      </c>
      <c r="C6074" t="s">
        <v>55</v>
      </c>
      <c r="D6074" t="s">
        <v>124</v>
      </c>
      <c r="E6074" t="s">
        <v>51</v>
      </c>
      <c r="I6074" t="str">
        <f>VLOOKUP(pipeline!D6074,account,2,FALSE)</f>
        <v>entertainment</v>
      </c>
      <c r="J6074">
        <f t="shared" si="4275"/>
        <v>1989</v>
      </c>
      <c r="K6074">
        <f t="shared" si="4276"/>
        <v>3838.39</v>
      </c>
      <c r="L6074">
        <f t="shared" si="4277"/>
        <v>8274</v>
      </c>
      <c r="M6074" t="str">
        <f t="shared" si="4278"/>
        <v>United States</v>
      </c>
      <c r="N6074">
        <f t="shared" si="4279"/>
        <v>0</v>
      </c>
      <c r="O6074" t="str">
        <f t="shared" si="4280"/>
        <v>GTX</v>
      </c>
      <c r="P6074">
        <f t="shared" si="4281"/>
        <v>550</v>
      </c>
      <c r="Q6074" t="str">
        <f t="shared" si="4282"/>
        <v>Melvin Marxen</v>
      </c>
      <c r="R6074" t="str">
        <f t="shared" si="4283"/>
        <v>Central</v>
      </c>
    </row>
    <row r="6075" spans="1:18">
      <c r="A6075" t="s">
        <v>6239</v>
      </c>
      <c r="B6075" t="s">
        <v>28</v>
      </c>
      <c r="C6075" t="s">
        <v>58</v>
      </c>
      <c r="D6075" t="s">
        <v>214</v>
      </c>
      <c r="E6075" t="s">
        <v>51</v>
      </c>
      <c r="I6075" t="str">
        <f>VLOOKUP(pipeline!D6075,account,2,FALSE)</f>
        <v>medical</v>
      </c>
      <c r="J6075">
        <f t="shared" ref="J6075:J6080" si="4284">VLOOKUP(D6075,account,3,FALSE)</f>
        <v>1999</v>
      </c>
      <c r="K6075">
        <f t="shared" ref="K6075:K6080" si="4285">VLOOKUP(D6075,account,4,FALSE)</f>
        <v>251.41</v>
      </c>
      <c r="L6075">
        <f t="shared" ref="L6075:L6080" si="4286">VLOOKUP(D6075,account,5,FALSE)</f>
        <v>495</v>
      </c>
      <c r="M6075" t="str">
        <f t="shared" ref="M6075:M6080" si="4287">VLOOKUP(D6075,account,6,FALSE)</f>
        <v>United States</v>
      </c>
      <c r="N6075">
        <f t="shared" ref="N6075:N6080" si="4288">VLOOKUP(D6075,accounts,7,FALSE)</f>
        <v>0</v>
      </c>
      <c r="O6075" t="str">
        <f t="shared" ref="O6075:O6080" si="4289">VLOOKUP(C6075,products,2,FALSE)</f>
        <v>GTX</v>
      </c>
      <c r="P6075">
        <f t="shared" ref="P6075:P6080" si="4290">VLOOKUP(C6075,products,3,FALSE)</f>
        <v>1096</v>
      </c>
      <c r="Q6075" t="str">
        <f t="shared" ref="Q6075:Q6080" si="4291">VLOOKUP(B6075,sales,2,FALSE)</f>
        <v>Melvin Marxen</v>
      </c>
      <c r="R6075" t="str">
        <f t="shared" ref="R6075:R6080" si="4292">VLOOKUP(B6075,sales,3,FALSE)</f>
        <v>Central</v>
      </c>
    </row>
    <row r="6076" spans="1:18">
      <c r="A6076" t="s">
        <v>6240</v>
      </c>
      <c r="B6076" t="s">
        <v>28</v>
      </c>
      <c r="C6076" t="s">
        <v>58</v>
      </c>
      <c r="D6076" t="s">
        <v>218</v>
      </c>
      <c r="E6076" t="s">
        <v>51</v>
      </c>
      <c r="I6076" t="str">
        <f>VLOOKUP(pipeline!D6076,account,2,FALSE)</f>
        <v>technolgy</v>
      </c>
      <c r="J6076">
        <f t="shared" si="4284"/>
        <v>1992</v>
      </c>
      <c r="K6076">
        <f t="shared" si="4285"/>
        <v>1712.68</v>
      </c>
      <c r="L6076">
        <f t="shared" si="4286"/>
        <v>3194</v>
      </c>
      <c r="M6076" t="str">
        <f t="shared" si="4287"/>
        <v>United States</v>
      </c>
      <c r="N6076" t="str">
        <f t="shared" si="4288"/>
        <v>Acme Corporation</v>
      </c>
      <c r="O6076" t="str">
        <f t="shared" si="4289"/>
        <v>GTX</v>
      </c>
      <c r="P6076">
        <f t="shared" si="4290"/>
        <v>1096</v>
      </c>
      <c r="Q6076" t="str">
        <f t="shared" si="4291"/>
        <v>Melvin Marxen</v>
      </c>
      <c r="R6076" t="str">
        <f t="shared" si="4292"/>
        <v>Central</v>
      </c>
    </row>
    <row r="6077" spans="1:18">
      <c r="A6077" t="s">
        <v>6241</v>
      </c>
      <c r="B6077" t="s">
        <v>28</v>
      </c>
      <c r="C6077" t="s">
        <v>58</v>
      </c>
      <c r="D6077" t="s">
        <v>223</v>
      </c>
      <c r="E6077" t="s">
        <v>51</v>
      </c>
      <c r="I6077" t="str">
        <f>VLOOKUP(pipeline!D6077,account,2,FALSE)</f>
        <v>retail</v>
      </c>
      <c r="J6077">
        <f t="shared" si="4284"/>
        <v>2003</v>
      </c>
      <c r="K6077">
        <f t="shared" si="4285"/>
        <v>1419.98</v>
      </c>
      <c r="L6077">
        <f t="shared" si="4286"/>
        <v>4018</v>
      </c>
      <c r="M6077" t="str">
        <f t="shared" si="4287"/>
        <v>United States</v>
      </c>
      <c r="N6077">
        <f t="shared" si="4288"/>
        <v>0</v>
      </c>
      <c r="O6077" t="str">
        <f t="shared" si="4289"/>
        <v>GTX</v>
      </c>
      <c r="P6077">
        <f t="shared" si="4290"/>
        <v>1096</v>
      </c>
      <c r="Q6077" t="str">
        <f t="shared" si="4291"/>
        <v>Melvin Marxen</v>
      </c>
      <c r="R6077" t="str">
        <f t="shared" si="4292"/>
        <v>Central</v>
      </c>
    </row>
    <row r="6078" spans="1:18">
      <c r="A6078" t="s">
        <v>6242</v>
      </c>
      <c r="B6078" t="s">
        <v>28</v>
      </c>
      <c r="C6078" t="s">
        <v>58</v>
      </c>
      <c r="D6078" t="s">
        <v>164</v>
      </c>
      <c r="E6078" t="s">
        <v>51</v>
      </c>
      <c r="I6078" t="str">
        <f>VLOOKUP(pipeline!D6078,account,2,FALSE)</f>
        <v>medical</v>
      </c>
      <c r="J6078">
        <f t="shared" si="4284"/>
        <v>1994</v>
      </c>
      <c r="K6078">
        <f t="shared" si="4285"/>
        <v>2818.38</v>
      </c>
      <c r="L6078">
        <f t="shared" si="4286"/>
        <v>6290</v>
      </c>
      <c r="M6078" t="str">
        <f t="shared" si="4287"/>
        <v>United States</v>
      </c>
      <c r="N6078">
        <f t="shared" si="4288"/>
        <v>0</v>
      </c>
      <c r="O6078" t="str">
        <f t="shared" si="4289"/>
        <v>GTX</v>
      </c>
      <c r="P6078">
        <f t="shared" si="4290"/>
        <v>1096</v>
      </c>
      <c r="Q6078" t="str">
        <f t="shared" si="4291"/>
        <v>Melvin Marxen</v>
      </c>
      <c r="R6078" t="str">
        <f t="shared" si="4292"/>
        <v>Central</v>
      </c>
    </row>
    <row r="6079" spans="1:18">
      <c r="A6079" t="s">
        <v>6243</v>
      </c>
      <c r="B6079" t="s">
        <v>28</v>
      </c>
      <c r="C6079" t="s">
        <v>58</v>
      </c>
      <c r="D6079" t="s">
        <v>184</v>
      </c>
      <c r="E6079" t="s">
        <v>51</v>
      </c>
      <c r="I6079" t="str">
        <f>VLOOKUP(pipeline!D6079,account,2,FALSE)</f>
        <v>retail</v>
      </c>
      <c r="J6079">
        <f t="shared" si="4284"/>
        <v>1995</v>
      </c>
      <c r="K6079">
        <f t="shared" si="4285"/>
        <v>332.43</v>
      </c>
      <c r="L6079">
        <f t="shared" si="4286"/>
        <v>799</v>
      </c>
      <c r="M6079" t="str">
        <f t="shared" si="4287"/>
        <v>United States</v>
      </c>
      <c r="N6079">
        <f t="shared" si="4288"/>
        <v>0</v>
      </c>
      <c r="O6079" t="str">
        <f t="shared" si="4289"/>
        <v>GTX</v>
      </c>
      <c r="P6079">
        <f t="shared" si="4290"/>
        <v>1096</v>
      </c>
      <c r="Q6079" t="str">
        <f t="shared" si="4291"/>
        <v>Melvin Marxen</v>
      </c>
      <c r="R6079" t="str">
        <f t="shared" si="4292"/>
        <v>Central</v>
      </c>
    </row>
    <row r="6080" spans="1:18">
      <c r="A6080" t="s">
        <v>6244</v>
      </c>
      <c r="B6080" t="s">
        <v>28</v>
      </c>
      <c r="C6080" t="s">
        <v>58</v>
      </c>
      <c r="D6080" t="s">
        <v>95</v>
      </c>
      <c r="E6080" t="s">
        <v>51</v>
      </c>
      <c r="I6080" t="str">
        <f>VLOOKUP(pipeline!D6080,account,2,FALSE)</f>
        <v>medical</v>
      </c>
      <c r="J6080">
        <f t="shared" si="4284"/>
        <v>1984</v>
      </c>
      <c r="K6080">
        <f t="shared" si="4285"/>
        <v>441.08</v>
      </c>
      <c r="L6080">
        <f t="shared" si="4286"/>
        <v>1210</v>
      </c>
      <c r="M6080" t="str">
        <f t="shared" si="4287"/>
        <v>United States</v>
      </c>
      <c r="N6080">
        <f t="shared" si="4288"/>
        <v>0</v>
      </c>
      <c r="O6080" t="str">
        <f t="shared" si="4289"/>
        <v>GTX</v>
      </c>
      <c r="P6080">
        <f t="shared" si="4290"/>
        <v>1096</v>
      </c>
      <c r="Q6080" t="str">
        <f t="shared" si="4291"/>
        <v>Melvin Marxen</v>
      </c>
      <c r="R6080" t="str">
        <f t="shared" si="4292"/>
        <v>Central</v>
      </c>
    </row>
    <row r="6081" spans="1:18">
      <c r="A6081" t="s">
        <v>6245</v>
      </c>
      <c r="B6081" t="s">
        <v>28</v>
      </c>
      <c r="C6081" t="s">
        <v>56</v>
      </c>
      <c r="D6081" t="s">
        <v>231</v>
      </c>
      <c r="E6081" t="s">
        <v>51</v>
      </c>
      <c r="I6081" t="str">
        <f>VLOOKUP(pipeline!D6081,account,2,FALSE)</f>
        <v>technolgy</v>
      </c>
      <c r="J6081">
        <f t="shared" ref="J6081:J6109" si="4293">VLOOKUP(D6081,account,3,FALSE)</f>
        <v>2010</v>
      </c>
      <c r="K6081">
        <f t="shared" ref="K6081:K6109" si="4294">VLOOKUP(D6081,account,4,FALSE)</f>
        <v>587.72</v>
      </c>
      <c r="L6081">
        <f t="shared" ref="L6081:L6109" si="4295">VLOOKUP(D6081,account,5,FALSE)</f>
        <v>1501</v>
      </c>
      <c r="M6081" t="str">
        <f t="shared" ref="M6081:M6109" si="4296">VLOOKUP(D6081,account,6,FALSE)</f>
        <v>United States</v>
      </c>
      <c r="N6081">
        <f t="shared" ref="N6081:N6109" si="4297">VLOOKUP(D6081,accounts,7,FALSE)</f>
        <v>0</v>
      </c>
      <c r="O6081" t="str">
        <f t="shared" ref="O6081:O6109" si="4298">VLOOKUP(C6081,products,2,FALSE)</f>
        <v>MG</v>
      </c>
      <c r="P6081">
        <f t="shared" ref="P6081:P6109" si="4299">VLOOKUP(C6081,products,3,FALSE)</f>
        <v>55</v>
      </c>
      <c r="Q6081" t="str">
        <f t="shared" ref="Q6081:Q6109" si="4300">VLOOKUP(B6081,sales,2,FALSE)</f>
        <v>Melvin Marxen</v>
      </c>
      <c r="R6081" t="str">
        <f t="shared" ref="R6081:R6109" si="4301">VLOOKUP(B6081,sales,3,FALSE)</f>
        <v>Central</v>
      </c>
    </row>
    <row r="6082" spans="1:18">
      <c r="A6082" t="s">
        <v>6246</v>
      </c>
      <c r="B6082" t="s">
        <v>28</v>
      </c>
      <c r="C6082" t="s">
        <v>56</v>
      </c>
      <c r="D6082" t="s">
        <v>205</v>
      </c>
      <c r="E6082" t="s">
        <v>51</v>
      </c>
      <c r="I6082" t="str">
        <f>VLOOKUP(pipeline!D6082,account,2,FALSE)</f>
        <v>telecommunications</v>
      </c>
      <c r="J6082">
        <f t="shared" si="4293"/>
        <v>1995</v>
      </c>
      <c r="K6082">
        <f t="shared" si="4294"/>
        <v>1825.82</v>
      </c>
      <c r="L6082">
        <f t="shared" si="4295"/>
        <v>5595</v>
      </c>
      <c r="M6082" t="str">
        <f t="shared" si="4296"/>
        <v>United States</v>
      </c>
      <c r="N6082" t="str">
        <f t="shared" si="4297"/>
        <v>Sonron</v>
      </c>
      <c r="O6082" t="str">
        <f t="shared" si="4298"/>
        <v>MG</v>
      </c>
      <c r="P6082">
        <f t="shared" si="4299"/>
        <v>55</v>
      </c>
      <c r="Q6082" t="str">
        <f t="shared" si="4300"/>
        <v>Melvin Marxen</v>
      </c>
      <c r="R6082" t="str">
        <f t="shared" si="4301"/>
        <v>Central</v>
      </c>
    </row>
    <row r="6083" spans="1:18">
      <c r="A6083" t="s">
        <v>6247</v>
      </c>
      <c r="B6083" t="s">
        <v>28</v>
      </c>
      <c r="C6083" t="s">
        <v>56</v>
      </c>
      <c r="D6083" t="s">
        <v>221</v>
      </c>
      <c r="E6083" t="s">
        <v>51</v>
      </c>
      <c r="I6083" t="str">
        <f>VLOOKUP(pipeline!D6083,account,2,FALSE)</f>
        <v>technolgy</v>
      </c>
      <c r="J6083">
        <f t="shared" si="4293"/>
        <v>2000</v>
      </c>
      <c r="K6083">
        <f t="shared" si="4294"/>
        <v>1223.72</v>
      </c>
      <c r="L6083">
        <f t="shared" si="4295"/>
        <v>2497</v>
      </c>
      <c r="M6083" t="str">
        <f t="shared" si="4296"/>
        <v>Norway</v>
      </c>
      <c r="N6083">
        <f t="shared" si="4297"/>
        <v>0</v>
      </c>
      <c r="O6083" t="str">
        <f t="shared" si="4298"/>
        <v>MG</v>
      </c>
      <c r="P6083">
        <f t="shared" si="4299"/>
        <v>55</v>
      </c>
      <c r="Q6083" t="str">
        <f t="shared" si="4300"/>
        <v>Melvin Marxen</v>
      </c>
      <c r="R6083" t="str">
        <f t="shared" si="4301"/>
        <v>Central</v>
      </c>
    </row>
    <row r="6084" spans="1:18">
      <c r="A6084" t="s">
        <v>6248</v>
      </c>
      <c r="B6084" t="s">
        <v>28</v>
      </c>
      <c r="C6084" t="s">
        <v>56</v>
      </c>
      <c r="D6084" t="s">
        <v>170</v>
      </c>
      <c r="E6084" t="s">
        <v>51</v>
      </c>
      <c r="I6084" t="str">
        <f>VLOOKUP(pipeline!D6084,account,2,FALSE)</f>
        <v>technolgy</v>
      </c>
      <c r="J6084">
        <f t="shared" si="4293"/>
        <v>1987</v>
      </c>
      <c r="K6084">
        <f t="shared" si="4294"/>
        <v>2938.67</v>
      </c>
      <c r="L6084">
        <f t="shared" si="4295"/>
        <v>8775</v>
      </c>
      <c r="M6084" t="str">
        <f t="shared" si="4296"/>
        <v>Panama</v>
      </c>
      <c r="N6084">
        <f t="shared" si="4297"/>
        <v>0</v>
      </c>
      <c r="O6084" t="str">
        <f t="shared" si="4298"/>
        <v>MG</v>
      </c>
      <c r="P6084">
        <f t="shared" si="4299"/>
        <v>55</v>
      </c>
      <c r="Q6084" t="str">
        <f t="shared" si="4300"/>
        <v>Melvin Marxen</v>
      </c>
      <c r="R6084" t="str">
        <f t="shared" si="4301"/>
        <v>Central</v>
      </c>
    </row>
    <row r="6085" spans="1:18">
      <c r="A6085" t="s">
        <v>6249</v>
      </c>
      <c r="B6085" t="s">
        <v>28</v>
      </c>
      <c r="C6085" t="s">
        <v>57</v>
      </c>
      <c r="D6085" t="s">
        <v>132</v>
      </c>
      <c r="E6085" t="s">
        <v>51</v>
      </c>
      <c r="I6085" t="str">
        <f>VLOOKUP(pipeline!D6085,account,2,FALSE)</f>
        <v>technolgy</v>
      </c>
      <c r="J6085">
        <f t="shared" si="4293"/>
        <v>1996</v>
      </c>
      <c r="K6085">
        <f t="shared" si="4294"/>
        <v>1100.04</v>
      </c>
      <c r="L6085">
        <f t="shared" si="4295"/>
        <v>2822</v>
      </c>
      <c r="M6085" t="str">
        <f t="shared" si="4296"/>
        <v>United States</v>
      </c>
      <c r="N6085">
        <f t="shared" si="4297"/>
        <v>0</v>
      </c>
      <c r="O6085" t="str">
        <f t="shared" si="4298"/>
        <v>MG</v>
      </c>
      <c r="P6085">
        <f t="shared" si="4299"/>
        <v>3393</v>
      </c>
      <c r="Q6085" t="str">
        <f t="shared" si="4300"/>
        <v>Melvin Marxen</v>
      </c>
      <c r="R6085" t="str">
        <f t="shared" si="4301"/>
        <v>Central</v>
      </c>
    </row>
    <row r="6086" spans="1:18">
      <c r="A6086" t="s">
        <v>6250</v>
      </c>
      <c r="B6086" t="s">
        <v>28</v>
      </c>
      <c r="C6086" t="s">
        <v>57</v>
      </c>
      <c r="D6086" t="s">
        <v>226</v>
      </c>
      <c r="E6086" t="s">
        <v>51</v>
      </c>
      <c r="I6086" t="str">
        <f>VLOOKUP(pipeline!D6086,account,2,FALSE)</f>
        <v>medical</v>
      </c>
      <c r="J6086">
        <f t="shared" si="4293"/>
        <v>2017</v>
      </c>
      <c r="K6086">
        <f t="shared" si="4294"/>
        <v>4.54</v>
      </c>
      <c r="L6086">
        <f t="shared" si="4295"/>
        <v>9</v>
      </c>
      <c r="M6086" t="str">
        <f t="shared" si="4296"/>
        <v>United States</v>
      </c>
      <c r="N6086">
        <f t="shared" si="4297"/>
        <v>0</v>
      </c>
      <c r="O6086" t="str">
        <f t="shared" si="4298"/>
        <v>MG</v>
      </c>
      <c r="P6086">
        <f t="shared" si="4299"/>
        <v>3393</v>
      </c>
      <c r="Q6086" t="str">
        <f t="shared" si="4300"/>
        <v>Melvin Marxen</v>
      </c>
      <c r="R6086" t="str">
        <f t="shared" si="4301"/>
        <v>Central</v>
      </c>
    </row>
    <row r="6087" spans="1:18">
      <c r="A6087" t="s">
        <v>6251</v>
      </c>
      <c r="B6087" t="s">
        <v>28</v>
      </c>
      <c r="C6087" t="s">
        <v>57</v>
      </c>
      <c r="D6087" t="s">
        <v>103</v>
      </c>
      <c r="E6087" t="s">
        <v>51</v>
      </c>
      <c r="I6087" t="str">
        <f>VLOOKUP(pipeline!D6087,account,2,FALSE)</f>
        <v>employment</v>
      </c>
      <c r="J6087">
        <f t="shared" si="4293"/>
        <v>1988</v>
      </c>
      <c r="K6087">
        <f t="shared" si="4294"/>
        <v>2059.9</v>
      </c>
      <c r="L6087">
        <f t="shared" si="4295"/>
        <v>3644</v>
      </c>
      <c r="M6087" t="str">
        <f t="shared" si="4296"/>
        <v>United States</v>
      </c>
      <c r="N6087">
        <f t="shared" si="4297"/>
        <v>0</v>
      </c>
      <c r="O6087" t="str">
        <f t="shared" si="4298"/>
        <v>MG</v>
      </c>
      <c r="P6087">
        <f t="shared" si="4299"/>
        <v>3393</v>
      </c>
      <c r="Q6087" t="str">
        <f t="shared" si="4300"/>
        <v>Melvin Marxen</v>
      </c>
      <c r="R6087" t="str">
        <f t="shared" si="4301"/>
        <v>Central</v>
      </c>
    </row>
    <row r="6088" spans="1:18">
      <c r="A6088" t="s">
        <v>6252</v>
      </c>
      <c r="B6088" t="s">
        <v>28</v>
      </c>
      <c r="C6088" t="s">
        <v>57</v>
      </c>
      <c r="D6088" t="s">
        <v>463</v>
      </c>
      <c r="E6088" t="s">
        <v>51</v>
      </c>
      <c r="I6088" t="str">
        <f>VLOOKUP(pipeline!D6088,account,2,FALSE)</f>
        <v>technolgy</v>
      </c>
      <c r="J6088">
        <f t="shared" si="4293"/>
        <v>2011</v>
      </c>
      <c r="K6088">
        <f t="shared" si="4294"/>
        <v>527.11</v>
      </c>
      <c r="L6088">
        <f t="shared" si="4295"/>
        <v>1428</v>
      </c>
      <c r="M6088" t="str">
        <f t="shared" si="4296"/>
        <v>United States</v>
      </c>
      <c r="N6088" t="str">
        <f t="shared" si="4297"/>
        <v>Acme Corporation</v>
      </c>
      <c r="O6088" t="str">
        <f t="shared" si="4298"/>
        <v>MG</v>
      </c>
      <c r="P6088">
        <f t="shared" si="4299"/>
        <v>3393</v>
      </c>
      <c r="Q6088" t="str">
        <f t="shared" si="4300"/>
        <v>Melvin Marxen</v>
      </c>
      <c r="R6088" t="str">
        <f t="shared" si="4301"/>
        <v>Central</v>
      </c>
    </row>
    <row r="6089" spans="1:18">
      <c r="A6089" t="s">
        <v>6253</v>
      </c>
      <c r="B6089" t="s">
        <v>22</v>
      </c>
      <c r="C6089" t="s">
        <v>55</v>
      </c>
      <c r="D6089" t="s">
        <v>182</v>
      </c>
      <c r="E6089" t="s">
        <v>51</v>
      </c>
      <c r="I6089" t="str">
        <f>VLOOKUP(pipeline!D6089,account,2,FALSE)</f>
        <v>entertainment</v>
      </c>
      <c r="J6089">
        <f t="shared" si="4293"/>
        <v>2002</v>
      </c>
      <c r="K6089">
        <f t="shared" si="4294"/>
        <v>349.81</v>
      </c>
      <c r="L6089">
        <f t="shared" si="4295"/>
        <v>315</v>
      </c>
      <c r="M6089" t="str">
        <f t="shared" si="4296"/>
        <v>United States</v>
      </c>
      <c r="N6089">
        <f t="shared" si="4297"/>
        <v>0</v>
      </c>
      <c r="O6089" t="str">
        <f t="shared" si="4298"/>
        <v>GTX</v>
      </c>
      <c r="P6089">
        <f t="shared" si="4299"/>
        <v>550</v>
      </c>
      <c r="Q6089" t="str">
        <f t="shared" si="4300"/>
        <v>Dustin Brinkmann</v>
      </c>
      <c r="R6089" t="str">
        <f t="shared" si="4301"/>
        <v>Central</v>
      </c>
    </row>
    <row r="6090" spans="1:18">
      <c r="A6090" t="s">
        <v>6254</v>
      </c>
      <c r="B6090" t="s">
        <v>22</v>
      </c>
      <c r="C6090" t="s">
        <v>55</v>
      </c>
      <c r="D6090" t="s">
        <v>143</v>
      </c>
      <c r="E6090" t="s">
        <v>51</v>
      </c>
      <c r="I6090" t="str">
        <f>VLOOKUP(pipeline!D6090,account,2,FALSE)</f>
        <v>finance</v>
      </c>
      <c r="J6090">
        <f t="shared" si="4293"/>
        <v>1987</v>
      </c>
      <c r="K6090">
        <f t="shared" si="4294"/>
        <v>1698.2</v>
      </c>
      <c r="L6090">
        <f t="shared" si="4295"/>
        <v>3798</v>
      </c>
      <c r="M6090" t="str">
        <f t="shared" si="4296"/>
        <v>United States</v>
      </c>
      <c r="N6090">
        <f t="shared" si="4297"/>
        <v>0</v>
      </c>
      <c r="O6090" t="str">
        <f t="shared" si="4298"/>
        <v>GTX</v>
      </c>
      <c r="P6090">
        <f t="shared" si="4299"/>
        <v>550</v>
      </c>
      <c r="Q6090" t="str">
        <f t="shared" si="4300"/>
        <v>Dustin Brinkmann</v>
      </c>
      <c r="R6090" t="str">
        <f t="shared" si="4301"/>
        <v>Central</v>
      </c>
    </row>
    <row r="6091" spans="1:18">
      <c r="A6091" t="s">
        <v>6255</v>
      </c>
      <c r="B6091" t="s">
        <v>22</v>
      </c>
      <c r="C6091" t="s">
        <v>55</v>
      </c>
      <c r="D6091" t="s">
        <v>350</v>
      </c>
      <c r="E6091" t="s">
        <v>51</v>
      </c>
      <c r="I6091" t="str">
        <f>VLOOKUP(pipeline!D6091,account,2,FALSE)</f>
        <v>technolgy</v>
      </c>
      <c r="J6091">
        <f t="shared" si="4293"/>
        <v>2011</v>
      </c>
      <c r="K6091">
        <f t="shared" si="4294"/>
        <v>40.79</v>
      </c>
      <c r="L6091">
        <f t="shared" si="4295"/>
        <v>142</v>
      </c>
      <c r="M6091" t="str">
        <f t="shared" si="4296"/>
        <v>China</v>
      </c>
      <c r="N6091">
        <f t="shared" si="4297"/>
        <v>0</v>
      </c>
      <c r="O6091" t="str">
        <f t="shared" si="4298"/>
        <v>GTX</v>
      </c>
      <c r="P6091">
        <f t="shared" si="4299"/>
        <v>550</v>
      </c>
      <c r="Q6091" t="str">
        <f t="shared" si="4300"/>
        <v>Dustin Brinkmann</v>
      </c>
      <c r="R6091" t="str">
        <f t="shared" si="4301"/>
        <v>Central</v>
      </c>
    </row>
    <row r="6092" spans="1:18">
      <c r="A6092" t="s">
        <v>6256</v>
      </c>
      <c r="B6092" t="s">
        <v>22</v>
      </c>
      <c r="C6092" t="s">
        <v>56</v>
      </c>
      <c r="D6092" t="s">
        <v>277</v>
      </c>
      <c r="E6092" t="s">
        <v>51</v>
      </c>
      <c r="I6092" t="str">
        <f>VLOOKUP(pipeline!D6092,account,2,FALSE)</f>
        <v>retail</v>
      </c>
      <c r="J6092">
        <f t="shared" si="4293"/>
        <v>2005</v>
      </c>
      <c r="K6092">
        <f t="shared" si="4294"/>
        <v>2261.05</v>
      </c>
      <c r="L6092">
        <f t="shared" si="4295"/>
        <v>3851</v>
      </c>
      <c r="M6092" t="str">
        <f t="shared" si="4296"/>
        <v>United States</v>
      </c>
      <c r="N6092">
        <f t="shared" si="4297"/>
        <v>0</v>
      </c>
      <c r="O6092" t="str">
        <f t="shared" si="4298"/>
        <v>MG</v>
      </c>
      <c r="P6092">
        <f t="shared" si="4299"/>
        <v>55</v>
      </c>
      <c r="Q6092" t="str">
        <f t="shared" si="4300"/>
        <v>Dustin Brinkmann</v>
      </c>
      <c r="R6092" t="str">
        <f t="shared" si="4301"/>
        <v>Central</v>
      </c>
    </row>
    <row r="6093" spans="1:18">
      <c r="A6093" t="s">
        <v>6257</v>
      </c>
      <c r="B6093" t="s">
        <v>22</v>
      </c>
      <c r="C6093" t="s">
        <v>57</v>
      </c>
      <c r="D6093" t="s">
        <v>303</v>
      </c>
      <c r="E6093" t="s">
        <v>51</v>
      </c>
      <c r="I6093" t="str">
        <f>VLOOKUP(pipeline!D6093,account,2,FALSE)</f>
        <v>software</v>
      </c>
      <c r="J6093">
        <f t="shared" si="4293"/>
        <v>2013</v>
      </c>
      <c r="K6093">
        <f t="shared" si="4294"/>
        <v>98.79</v>
      </c>
      <c r="L6093">
        <f t="shared" si="4295"/>
        <v>96</v>
      </c>
      <c r="M6093" t="str">
        <f t="shared" si="4296"/>
        <v>United States</v>
      </c>
      <c r="N6093" t="str">
        <f t="shared" si="4297"/>
        <v>Bubba Gump</v>
      </c>
      <c r="O6093" t="str">
        <f t="shared" si="4298"/>
        <v>MG</v>
      </c>
      <c r="P6093">
        <f t="shared" si="4299"/>
        <v>3393</v>
      </c>
      <c r="Q6093" t="str">
        <f t="shared" si="4300"/>
        <v>Dustin Brinkmann</v>
      </c>
      <c r="R6093" t="str">
        <f t="shared" si="4301"/>
        <v>Central</v>
      </c>
    </row>
    <row r="6094" spans="1:18">
      <c r="A6094" t="s">
        <v>6258</v>
      </c>
      <c r="B6094" t="s">
        <v>22</v>
      </c>
      <c r="C6094" t="s">
        <v>57</v>
      </c>
      <c r="D6094" t="s">
        <v>218</v>
      </c>
      <c r="E6094" t="s">
        <v>51</v>
      </c>
      <c r="I6094" t="str">
        <f>VLOOKUP(pipeline!D6094,account,2,FALSE)</f>
        <v>technolgy</v>
      </c>
      <c r="J6094">
        <f t="shared" si="4293"/>
        <v>1992</v>
      </c>
      <c r="K6094">
        <f t="shared" si="4294"/>
        <v>1712.68</v>
      </c>
      <c r="L6094">
        <f t="shared" si="4295"/>
        <v>3194</v>
      </c>
      <c r="M6094" t="str">
        <f t="shared" si="4296"/>
        <v>United States</v>
      </c>
      <c r="N6094" t="str">
        <f t="shared" si="4297"/>
        <v>Acme Corporation</v>
      </c>
      <c r="O6094" t="str">
        <f t="shared" si="4298"/>
        <v>MG</v>
      </c>
      <c r="P6094">
        <f t="shared" si="4299"/>
        <v>3393</v>
      </c>
      <c r="Q6094" t="str">
        <f t="shared" si="4300"/>
        <v>Dustin Brinkmann</v>
      </c>
      <c r="R6094" t="str">
        <f t="shared" si="4301"/>
        <v>Central</v>
      </c>
    </row>
    <row r="6095" spans="1:18">
      <c r="A6095" t="s">
        <v>6259</v>
      </c>
      <c r="B6095" t="s">
        <v>22</v>
      </c>
      <c r="C6095" t="s">
        <v>57</v>
      </c>
      <c r="D6095" t="s">
        <v>241</v>
      </c>
      <c r="E6095" t="s">
        <v>51</v>
      </c>
      <c r="I6095" t="str">
        <f>VLOOKUP(pipeline!D6095,account,2,FALSE)</f>
        <v>finance</v>
      </c>
      <c r="J6095">
        <f t="shared" si="4293"/>
        <v>1991</v>
      </c>
      <c r="K6095">
        <f t="shared" si="4294"/>
        <v>2819.5</v>
      </c>
      <c r="L6095">
        <f t="shared" si="4295"/>
        <v>7227</v>
      </c>
      <c r="M6095" t="str">
        <f t="shared" si="4296"/>
        <v>United States</v>
      </c>
      <c r="N6095" t="str">
        <f t="shared" si="4297"/>
        <v>Golddex</v>
      </c>
      <c r="O6095" t="str">
        <f t="shared" si="4298"/>
        <v>MG</v>
      </c>
      <c r="P6095">
        <f t="shared" si="4299"/>
        <v>3393</v>
      </c>
      <c r="Q6095" t="str">
        <f t="shared" si="4300"/>
        <v>Dustin Brinkmann</v>
      </c>
      <c r="R6095" t="str">
        <f t="shared" si="4301"/>
        <v>Central</v>
      </c>
    </row>
    <row r="6096" spans="1:18">
      <c r="A6096" t="s">
        <v>6260</v>
      </c>
      <c r="B6096" t="s">
        <v>29</v>
      </c>
      <c r="C6096" t="s">
        <v>55</v>
      </c>
      <c r="D6096" t="s">
        <v>371</v>
      </c>
      <c r="E6096" t="s">
        <v>51</v>
      </c>
      <c r="I6096" t="str">
        <f>VLOOKUP(pipeline!D6096,account,2,FALSE)</f>
        <v>retail</v>
      </c>
      <c r="J6096">
        <f t="shared" si="4293"/>
        <v>2003</v>
      </c>
      <c r="K6096">
        <f t="shared" si="4294"/>
        <v>223.8</v>
      </c>
      <c r="L6096">
        <f t="shared" si="4295"/>
        <v>299</v>
      </c>
      <c r="M6096" t="str">
        <f t="shared" si="4296"/>
        <v>United States</v>
      </c>
      <c r="N6096">
        <f t="shared" si="4297"/>
        <v>0</v>
      </c>
      <c r="O6096" t="str">
        <f t="shared" si="4298"/>
        <v>GTX</v>
      </c>
      <c r="P6096">
        <f t="shared" si="4299"/>
        <v>550</v>
      </c>
      <c r="Q6096" t="str">
        <f t="shared" si="4300"/>
        <v>Melvin Marxen</v>
      </c>
      <c r="R6096" t="str">
        <f t="shared" si="4301"/>
        <v>Central</v>
      </c>
    </row>
    <row r="6097" spans="1:18">
      <c r="A6097" t="s">
        <v>6261</v>
      </c>
      <c r="B6097" t="s">
        <v>29</v>
      </c>
      <c r="C6097" t="s">
        <v>55</v>
      </c>
      <c r="D6097" t="s">
        <v>223</v>
      </c>
      <c r="E6097" t="s">
        <v>51</v>
      </c>
      <c r="I6097" t="str">
        <f>VLOOKUP(pipeline!D6097,account,2,FALSE)</f>
        <v>retail</v>
      </c>
      <c r="J6097">
        <f t="shared" si="4293"/>
        <v>2003</v>
      </c>
      <c r="K6097">
        <f t="shared" si="4294"/>
        <v>1419.98</v>
      </c>
      <c r="L6097">
        <f t="shared" si="4295"/>
        <v>4018</v>
      </c>
      <c r="M6097" t="str">
        <f t="shared" si="4296"/>
        <v>United States</v>
      </c>
      <c r="N6097">
        <f t="shared" si="4297"/>
        <v>0</v>
      </c>
      <c r="O6097" t="str">
        <f t="shared" si="4298"/>
        <v>GTX</v>
      </c>
      <c r="P6097">
        <f t="shared" si="4299"/>
        <v>550</v>
      </c>
      <c r="Q6097" t="str">
        <f t="shared" si="4300"/>
        <v>Melvin Marxen</v>
      </c>
      <c r="R6097" t="str">
        <f t="shared" si="4301"/>
        <v>Central</v>
      </c>
    </row>
    <row r="6098" spans="1:18">
      <c r="A6098" t="s">
        <v>6262</v>
      </c>
      <c r="B6098" t="s">
        <v>29</v>
      </c>
      <c r="C6098" t="s">
        <v>58</v>
      </c>
      <c r="D6098" t="s">
        <v>176</v>
      </c>
      <c r="E6098" t="s">
        <v>51</v>
      </c>
      <c r="I6098" t="str">
        <f>VLOOKUP(pipeline!D6098,account,2,FALSE)</f>
        <v>services</v>
      </c>
      <c r="J6098">
        <f t="shared" si="4293"/>
        <v>1987</v>
      </c>
      <c r="K6098">
        <f t="shared" si="4294"/>
        <v>405.59</v>
      </c>
      <c r="L6098">
        <f t="shared" si="4295"/>
        <v>1179</v>
      </c>
      <c r="M6098" t="str">
        <f t="shared" si="4296"/>
        <v>Brazil</v>
      </c>
      <c r="N6098" t="str">
        <f t="shared" si="4297"/>
        <v>Warephase</v>
      </c>
      <c r="O6098" t="str">
        <f t="shared" si="4298"/>
        <v>GTX</v>
      </c>
      <c r="P6098">
        <f t="shared" si="4299"/>
        <v>1096</v>
      </c>
      <c r="Q6098" t="str">
        <f t="shared" si="4300"/>
        <v>Melvin Marxen</v>
      </c>
      <c r="R6098" t="str">
        <f t="shared" si="4301"/>
        <v>Central</v>
      </c>
    </row>
    <row r="6099" spans="1:18">
      <c r="A6099" t="s">
        <v>6263</v>
      </c>
      <c r="B6099" t="s">
        <v>29</v>
      </c>
      <c r="C6099" t="s">
        <v>58</v>
      </c>
      <c r="D6099" t="s">
        <v>442</v>
      </c>
      <c r="E6099" t="s">
        <v>51</v>
      </c>
      <c r="I6099" t="str">
        <f>VLOOKUP(pipeline!D6099,account,2,FALSE)</f>
        <v>retail</v>
      </c>
      <c r="J6099">
        <f t="shared" si="4293"/>
        <v>1988</v>
      </c>
      <c r="K6099">
        <f t="shared" si="4294"/>
        <v>1376.8</v>
      </c>
      <c r="L6099">
        <f t="shared" si="4295"/>
        <v>1165</v>
      </c>
      <c r="M6099" t="str">
        <f t="shared" si="4296"/>
        <v>Belgium</v>
      </c>
      <c r="N6099">
        <f t="shared" si="4297"/>
        <v>0</v>
      </c>
      <c r="O6099" t="str">
        <f t="shared" si="4298"/>
        <v>GTX</v>
      </c>
      <c r="P6099">
        <f t="shared" si="4299"/>
        <v>1096</v>
      </c>
      <c r="Q6099" t="str">
        <f t="shared" si="4300"/>
        <v>Melvin Marxen</v>
      </c>
      <c r="R6099" t="str">
        <f t="shared" si="4301"/>
        <v>Central</v>
      </c>
    </row>
    <row r="6100" spans="1:18">
      <c r="A6100" t="s">
        <v>6264</v>
      </c>
      <c r="B6100" t="s">
        <v>29</v>
      </c>
      <c r="C6100" t="s">
        <v>58</v>
      </c>
      <c r="D6100" t="s">
        <v>119</v>
      </c>
      <c r="E6100" t="s">
        <v>51</v>
      </c>
      <c r="I6100" t="str">
        <f>VLOOKUP(pipeline!D6100,account,2,FALSE)</f>
        <v>entertainment</v>
      </c>
      <c r="J6100">
        <f t="shared" si="4293"/>
        <v>1992</v>
      </c>
      <c r="K6100">
        <f t="shared" si="4294"/>
        <v>324.19</v>
      </c>
      <c r="L6100">
        <f t="shared" si="4295"/>
        <v>978</v>
      </c>
      <c r="M6100" t="str">
        <f t="shared" si="4296"/>
        <v>United States</v>
      </c>
      <c r="N6100">
        <f t="shared" si="4297"/>
        <v>0</v>
      </c>
      <c r="O6100" t="str">
        <f t="shared" si="4298"/>
        <v>GTX</v>
      </c>
      <c r="P6100">
        <f t="shared" si="4299"/>
        <v>1096</v>
      </c>
      <c r="Q6100" t="str">
        <f t="shared" si="4300"/>
        <v>Melvin Marxen</v>
      </c>
      <c r="R6100" t="str">
        <f t="shared" si="4301"/>
        <v>Central</v>
      </c>
    </row>
    <row r="6101" spans="1:18">
      <c r="A6101" t="s">
        <v>6265</v>
      </c>
      <c r="B6101" t="s">
        <v>29</v>
      </c>
      <c r="C6101" t="s">
        <v>59</v>
      </c>
      <c r="D6101" t="s">
        <v>210</v>
      </c>
      <c r="E6101" t="s">
        <v>51</v>
      </c>
      <c r="I6101" t="str">
        <f>VLOOKUP(pipeline!D6101,account,2,FALSE)</f>
        <v>technolgy</v>
      </c>
      <c r="J6101">
        <f t="shared" si="4293"/>
        <v>1980</v>
      </c>
      <c r="K6101">
        <f t="shared" si="4294"/>
        <v>7708.38</v>
      </c>
      <c r="L6101">
        <f t="shared" si="4295"/>
        <v>13756</v>
      </c>
      <c r="M6101" t="str">
        <f t="shared" si="4296"/>
        <v>United States</v>
      </c>
      <c r="N6101">
        <f t="shared" si="4297"/>
        <v>0</v>
      </c>
      <c r="O6101" t="str">
        <f t="shared" si="4298"/>
        <v>GTX</v>
      </c>
      <c r="P6101">
        <f t="shared" si="4299"/>
        <v>5482</v>
      </c>
      <c r="Q6101" t="str">
        <f t="shared" si="4300"/>
        <v>Melvin Marxen</v>
      </c>
      <c r="R6101" t="str">
        <f t="shared" si="4301"/>
        <v>Central</v>
      </c>
    </row>
    <row r="6102" spans="1:18">
      <c r="A6102" t="s">
        <v>6266</v>
      </c>
      <c r="B6102" t="s">
        <v>29</v>
      </c>
      <c r="C6102" t="s">
        <v>59</v>
      </c>
      <c r="D6102" t="s">
        <v>350</v>
      </c>
      <c r="E6102" t="s">
        <v>51</v>
      </c>
      <c r="I6102" t="str">
        <f>VLOOKUP(pipeline!D6102,account,2,FALSE)</f>
        <v>technolgy</v>
      </c>
      <c r="J6102">
        <f t="shared" si="4293"/>
        <v>2011</v>
      </c>
      <c r="K6102">
        <f t="shared" si="4294"/>
        <v>40.79</v>
      </c>
      <c r="L6102">
        <f t="shared" si="4295"/>
        <v>142</v>
      </c>
      <c r="M6102" t="str">
        <f t="shared" si="4296"/>
        <v>China</v>
      </c>
      <c r="N6102">
        <f t="shared" si="4297"/>
        <v>0</v>
      </c>
      <c r="O6102" t="str">
        <f t="shared" si="4298"/>
        <v>GTX</v>
      </c>
      <c r="P6102">
        <f t="shared" si="4299"/>
        <v>5482</v>
      </c>
      <c r="Q6102" t="str">
        <f t="shared" si="4300"/>
        <v>Melvin Marxen</v>
      </c>
      <c r="R6102" t="str">
        <f t="shared" si="4301"/>
        <v>Central</v>
      </c>
    </row>
    <row r="6103" spans="1:18">
      <c r="A6103" t="s">
        <v>6267</v>
      </c>
      <c r="B6103" t="s">
        <v>29</v>
      </c>
      <c r="C6103" t="s">
        <v>56</v>
      </c>
      <c r="D6103" t="s">
        <v>306</v>
      </c>
      <c r="E6103" t="s">
        <v>51</v>
      </c>
      <c r="I6103" t="str">
        <f>VLOOKUP(pipeline!D6103,account,2,FALSE)</f>
        <v>technolgy</v>
      </c>
      <c r="J6103">
        <f t="shared" si="4293"/>
        <v>1997</v>
      </c>
      <c r="K6103">
        <f t="shared" si="4294"/>
        <v>8170.38</v>
      </c>
      <c r="L6103">
        <f t="shared" si="4295"/>
        <v>16499</v>
      </c>
      <c r="M6103" t="str">
        <f t="shared" si="4296"/>
        <v>Korea</v>
      </c>
      <c r="N6103">
        <f t="shared" si="4297"/>
        <v>0</v>
      </c>
      <c r="O6103" t="str">
        <f t="shared" si="4298"/>
        <v>MG</v>
      </c>
      <c r="P6103">
        <f t="shared" si="4299"/>
        <v>55</v>
      </c>
      <c r="Q6103" t="str">
        <f t="shared" si="4300"/>
        <v>Melvin Marxen</v>
      </c>
      <c r="R6103" t="str">
        <f t="shared" si="4301"/>
        <v>Central</v>
      </c>
    </row>
    <row r="6104" spans="1:18">
      <c r="A6104" t="s">
        <v>6268</v>
      </c>
      <c r="B6104" t="s">
        <v>29</v>
      </c>
      <c r="C6104" t="s">
        <v>56</v>
      </c>
      <c r="D6104" t="s">
        <v>210</v>
      </c>
      <c r="E6104" t="s">
        <v>51</v>
      </c>
      <c r="I6104" t="str">
        <f>VLOOKUP(pipeline!D6104,account,2,FALSE)</f>
        <v>technolgy</v>
      </c>
      <c r="J6104">
        <f t="shared" si="4293"/>
        <v>1980</v>
      </c>
      <c r="K6104">
        <f t="shared" si="4294"/>
        <v>7708.38</v>
      </c>
      <c r="L6104">
        <f t="shared" si="4295"/>
        <v>13756</v>
      </c>
      <c r="M6104" t="str">
        <f t="shared" si="4296"/>
        <v>United States</v>
      </c>
      <c r="N6104">
        <f t="shared" si="4297"/>
        <v>0</v>
      </c>
      <c r="O6104" t="str">
        <f t="shared" si="4298"/>
        <v>MG</v>
      </c>
      <c r="P6104">
        <f t="shared" si="4299"/>
        <v>55</v>
      </c>
      <c r="Q6104" t="str">
        <f t="shared" si="4300"/>
        <v>Melvin Marxen</v>
      </c>
      <c r="R6104" t="str">
        <f t="shared" si="4301"/>
        <v>Central</v>
      </c>
    </row>
    <row r="6105" spans="1:18">
      <c r="A6105" t="s">
        <v>6269</v>
      </c>
      <c r="B6105" t="s">
        <v>29</v>
      </c>
      <c r="C6105" t="s">
        <v>57</v>
      </c>
      <c r="D6105" t="s">
        <v>205</v>
      </c>
      <c r="E6105" t="s">
        <v>51</v>
      </c>
      <c r="I6105" t="str">
        <f>VLOOKUP(pipeline!D6105,account,2,FALSE)</f>
        <v>telecommunications</v>
      </c>
      <c r="J6105">
        <f t="shared" si="4293"/>
        <v>1995</v>
      </c>
      <c r="K6105">
        <f t="shared" si="4294"/>
        <v>1825.82</v>
      </c>
      <c r="L6105">
        <f t="shared" si="4295"/>
        <v>5595</v>
      </c>
      <c r="M6105" t="str">
        <f t="shared" si="4296"/>
        <v>United States</v>
      </c>
      <c r="N6105" t="str">
        <f t="shared" si="4297"/>
        <v>Sonron</v>
      </c>
      <c r="O6105" t="str">
        <f t="shared" si="4298"/>
        <v>MG</v>
      </c>
      <c r="P6105">
        <f t="shared" si="4299"/>
        <v>3393</v>
      </c>
      <c r="Q6105" t="str">
        <f t="shared" si="4300"/>
        <v>Melvin Marxen</v>
      </c>
      <c r="R6105" t="str">
        <f t="shared" si="4301"/>
        <v>Central</v>
      </c>
    </row>
    <row r="6106" spans="1:18">
      <c r="A6106" t="s">
        <v>6270</v>
      </c>
      <c r="B6106" t="s">
        <v>23</v>
      </c>
      <c r="C6106" t="s">
        <v>55</v>
      </c>
      <c r="D6106" t="s">
        <v>309</v>
      </c>
      <c r="E6106" t="s">
        <v>51</v>
      </c>
      <c r="I6106" t="str">
        <f>VLOOKUP(pipeline!D6106,account,2,FALSE)</f>
        <v>marketing</v>
      </c>
      <c r="J6106">
        <f t="shared" si="4293"/>
        <v>1986</v>
      </c>
      <c r="K6106">
        <f t="shared" si="4294"/>
        <v>2403.58</v>
      </c>
      <c r="L6106">
        <f t="shared" si="4295"/>
        <v>8801</v>
      </c>
      <c r="M6106" t="str">
        <f t="shared" si="4296"/>
        <v>United States</v>
      </c>
      <c r="N6106">
        <f t="shared" si="4297"/>
        <v>0</v>
      </c>
      <c r="O6106" t="str">
        <f t="shared" si="4298"/>
        <v>GTX</v>
      </c>
      <c r="P6106">
        <f t="shared" si="4299"/>
        <v>550</v>
      </c>
      <c r="Q6106" t="str">
        <f t="shared" si="4300"/>
        <v>Dustin Brinkmann</v>
      </c>
      <c r="R6106" t="str">
        <f t="shared" si="4301"/>
        <v>Central</v>
      </c>
    </row>
    <row r="6107" spans="1:18">
      <c r="A6107" t="s">
        <v>6271</v>
      </c>
      <c r="B6107" t="s">
        <v>23</v>
      </c>
      <c r="C6107" t="s">
        <v>55</v>
      </c>
      <c r="D6107" t="s">
        <v>194</v>
      </c>
      <c r="E6107" t="s">
        <v>51</v>
      </c>
      <c r="I6107" t="str">
        <f>VLOOKUP(pipeline!D6107,account,2,FALSE)</f>
        <v>medical</v>
      </c>
      <c r="J6107">
        <f t="shared" si="4293"/>
        <v>2004</v>
      </c>
      <c r="K6107">
        <f t="shared" si="4294"/>
        <v>1618.89</v>
      </c>
      <c r="L6107">
        <f t="shared" si="4295"/>
        <v>3889</v>
      </c>
      <c r="M6107" t="str">
        <f t="shared" si="4296"/>
        <v>United States</v>
      </c>
      <c r="N6107">
        <f t="shared" si="4297"/>
        <v>0</v>
      </c>
      <c r="O6107" t="str">
        <f t="shared" si="4298"/>
        <v>GTX</v>
      </c>
      <c r="P6107">
        <f t="shared" si="4299"/>
        <v>550</v>
      </c>
      <c r="Q6107" t="str">
        <f t="shared" si="4300"/>
        <v>Dustin Brinkmann</v>
      </c>
      <c r="R6107" t="str">
        <f t="shared" si="4301"/>
        <v>Central</v>
      </c>
    </row>
    <row r="6108" spans="1:18">
      <c r="A6108" t="s">
        <v>6272</v>
      </c>
      <c r="B6108" t="s">
        <v>23</v>
      </c>
      <c r="C6108" t="s">
        <v>55</v>
      </c>
      <c r="D6108" t="s">
        <v>238</v>
      </c>
      <c r="E6108" t="s">
        <v>51</v>
      </c>
      <c r="I6108" t="str">
        <f>VLOOKUP(pipeline!D6108,account,2,FALSE)</f>
        <v>marketing</v>
      </c>
      <c r="J6108">
        <f t="shared" si="4293"/>
        <v>2012</v>
      </c>
      <c r="K6108">
        <f t="shared" si="4294"/>
        <v>45.39</v>
      </c>
      <c r="L6108">
        <f t="shared" si="4295"/>
        <v>100</v>
      </c>
      <c r="M6108" t="str">
        <f t="shared" si="4296"/>
        <v>United States</v>
      </c>
      <c r="N6108" t="str">
        <f t="shared" si="4297"/>
        <v>Inity</v>
      </c>
      <c r="O6108" t="str">
        <f t="shared" si="4298"/>
        <v>GTX</v>
      </c>
      <c r="P6108">
        <f t="shared" si="4299"/>
        <v>550</v>
      </c>
      <c r="Q6108" t="str">
        <f t="shared" si="4300"/>
        <v>Dustin Brinkmann</v>
      </c>
      <c r="R6108" t="str">
        <f t="shared" si="4301"/>
        <v>Central</v>
      </c>
    </row>
    <row r="6109" spans="1:18">
      <c r="A6109" t="s">
        <v>6273</v>
      </c>
      <c r="B6109" t="s">
        <v>23</v>
      </c>
      <c r="C6109" t="s">
        <v>58</v>
      </c>
      <c r="D6109" t="s">
        <v>318</v>
      </c>
      <c r="E6109" t="s">
        <v>51</v>
      </c>
      <c r="I6109" t="str">
        <f>VLOOKUP(pipeline!D6109,account,2,FALSE)</f>
        <v>retail</v>
      </c>
      <c r="J6109">
        <f t="shared" si="4293"/>
        <v>2000</v>
      </c>
      <c r="K6109">
        <f t="shared" si="4294"/>
        <v>167.89</v>
      </c>
      <c r="L6109">
        <f t="shared" si="4295"/>
        <v>493</v>
      </c>
      <c r="M6109" t="str">
        <f t="shared" si="4296"/>
        <v>Romania</v>
      </c>
      <c r="N6109">
        <f t="shared" si="4297"/>
        <v>0</v>
      </c>
      <c r="O6109" t="str">
        <f t="shared" si="4298"/>
        <v>GTX</v>
      </c>
      <c r="P6109">
        <f t="shared" si="4299"/>
        <v>1096</v>
      </c>
      <c r="Q6109" t="str">
        <f t="shared" si="4300"/>
        <v>Dustin Brinkmann</v>
      </c>
      <c r="R6109" t="str">
        <f t="shared" si="4301"/>
        <v>Central</v>
      </c>
    </row>
    <row r="6110" spans="1:18">
      <c r="A6110" t="s">
        <v>6274</v>
      </c>
      <c r="B6110" t="s">
        <v>23</v>
      </c>
      <c r="C6110" t="s">
        <v>56</v>
      </c>
      <c r="D6110" t="s">
        <v>316</v>
      </c>
      <c r="E6110" t="s">
        <v>51</v>
      </c>
      <c r="I6110" t="str">
        <f>VLOOKUP(pipeline!D6110,account,2,FALSE)</f>
        <v>retail</v>
      </c>
      <c r="J6110">
        <f t="shared" ref="J6110:J6116" si="4302">VLOOKUP(D6110,account,3,FALSE)</f>
        <v>2009</v>
      </c>
      <c r="K6110">
        <f t="shared" ref="K6110:K6116" si="4303">VLOOKUP(D6110,account,4,FALSE)</f>
        <v>497.11</v>
      </c>
      <c r="L6110">
        <f t="shared" ref="L6110:L6116" si="4304">VLOOKUP(D6110,account,5,FALSE)</f>
        <v>1588</v>
      </c>
      <c r="M6110" t="str">
        <f t="shared" ref="M6110:M6116" si="4305">VLOOKUP(D6110,account,6,FALSE)</f>
        <v>United States</v>
      </c>
      <c r="N6110">
        <f t="shared" ref="N6110:N6116" si="4306">VLOOKUP(D6110,accounts,7,FALSE)</f>
        <v>0</v>
      </c>
      <c r="O6110" t="str">
        <f t="shared" ref="O6110:O6116" si="4307">VLOOKUP(C6110,products,2,FALSE)</f>
        <v>MG</v>
      </c>
      <c r="P6110">
        <f t="shared" ref="P6110:P6116" si="4308">VLOOKUP(C6110,products,3,FALSE)</f>
        <v>55</v>
      </c>
      <c r="Q6110" t="str">
        <f t="shared" ref="Q6110:Q6116" si="4309">VLOOKUP(B6110,sales,2,FALSE)</f>
        <v>Dustin Brinkmann</v>
      </c>
      <c r="R6110" t="str">
        <f t="shared" ref="R6110:R6116" si="4310">VLOOKUP(B6110,sales,3,FALSE)</f>
        <v>Central</v>
      </c>
    </row>
    <row r="6111" spans="1:18">
      <c r="A6111" t="s">
        <v>6275</v>
      </c>
      <c r="B6111" t="s">
        <v>23</v>
      </c>
      <c r="C6111" t="s">
        <v>56</v>
      </c>
      <c r="D6111" t="s">
        <v>231</v>
      </c>
      <c r="E6111" t="s">
        <v>51</v>
      </c>
      <c r="I6111" t="str">
        <f>VLOOKUP(pipeline!D6111,account,2,FALSE)</f>
        <v>technolgy</v>
      </c>
      <c r="J6111">
        <f t="shared" si="4302"/>
        <v>2010</v>
      </c>
      <c r="K6111">
        <f t="shared" si="4303"/>
        <v>587.72</v>
      </c>
      <c r="L6111">
        <f t="shared" si="4304"/>
        <v>1501</v>
      </c>
      <c r="M6111" t="str">
        <f t="shared" si="4305"/>
        <v>United States</v>
      </c>
      <c r="N6111">
        <f t="shared" si="4306"/>
        <v>0</v>
      </c>
      <c r="O6111" t="str">
        <f t="shared" si="4307"/>
        <v>MG</v>
      </c>
      <c r="P6111">
        <f t="shared" si="4308"/>
        <v>55</v>
      </c>
      <c r="Q6111" t="str">
        <f t="shared" si="4309"/>
        <v>Dustin Brinkmann</v>
      </c>
      <c r="R6111" t="str">
        <f t="shared" si="4310"/>
        <v>Central</v>
      </c>
    </row>
    <row r="6112" spans="1:18">
      <c r="A6112" t="s">
        <v>6276</v>
      </c>
      <c r="B6112" t="s">
        <v>23</v>
      </c>
      <c r="C6112" t="s">
        <v>56</v>
      </c>
      <c r="D6112" t="s">
        <v>151</v>
      </c>
      <c r="E6112" t="s">
        <v>51</v>
      </c>
      <c r="I6112" t="str">
        <f>VLOOKUP(pipeline!D6112,account,2,FALSE)</f>
        <v>finance</v>
      </c>
      <c r="J6112">
        <f t="shared" si="4302"/>
        <v>2008</v>
      </c>
      <c r="K6112">
        <f t="shared" si="4303"/>
        <v>52.5</v>
      </c>
      <c r="L6112">
        <f t="shared" si="4304"/>
        <v>165</v>
      </c>
      <c r="M6112" t="str">
        <f t="shared" si="4305"/>
        <v>United States</v>
      </c>
      <c r="N6112">
        <f t="shared" si="4306"/>
        <v>0</v>
      </c>
      <c r="O6112" t="str">
        <f t="shared" si="4307"/>
        <v>MG</v>
      </c>
      <c r="P6112">
        <f t="shared" si="4308"/>
        <v>55</v>
      </c>
      <c r="Q6112" t="str">
        <f t="shared" si="4309"/>
        <v>Dustin Brinkmann</v>
      </c>
      <c r="R6112" t="str">
        <f t="shared" si="4310"/>
        <v>Central</v>
      </c>
    </row>
    <row r="6113" spans="1:18">
      <c r="A6113" t="s">
        <v>6277</v>
      </c>
      <c r="B6113" t="s">
        <v>23</v>
      </c>
      <c r="C6113" t="s">
        <v>56</v>
      </c>
      <c r="D6113" t="s">
        <v>167</v>
      </c>
      <c r="E6113" t="s">
        <v>51</v>
      </c>
      <c r="I6113" t="str">
        <f>VLOOKUP(pipeline!D6113,account,2,FALSE)</f>
        <v>marketing</v>
      </c>
      <c r="J6113">
        <f t="shared" si="4302"/>
        <v>2000</v>
      </c>
      <c r="K6113">
        <f t="shared" si="4303"/>
        <v>2952.73</v>
      </c>
      <c r="L6113">
        <f t="shared" si="4304"/>
        <v>5107</v>
      </c>
      <c r="M6113" t="str">
        <f t="shared" si="4305"/>
        <v>United States</v>
      </c>
      <c r="N6113">
        <f t="shared" si="4306"/>
        <v>0</v>
      </c>
      <c r="O6113" t="str">
        <f t="shared" si="4307"/>
        <v>MG</v>
      </c>
      <c r="P6113">
        <f t="shared" si="4308"/>
        <v>55</v>
      </c>
      <c r="Q6113" t="str">
        <f t="shared" si="4309"/>
        <v>Dustin Brinkmann</v>
      </c>
      <c r="R6113" t="str">
        <f t="shared" si="4310"/>
        <v>Central</v>
      </c>
    </row>
    <row r="6114" spans="1:18">
      <c r="A6114" t="s">
        <v>6278</v>
      </c>
      <c r="B6114" t="s">
        <v>23</v>
      </c>
      <c r="C6114" t="s">
        <v>56</v>
      </c>
      <c r="D6114" t="s">
        <v>145</v>
      </c>
      <c r="E6114" t="s">
        <v>51</v>
      </c>
      <c r="I6114" t="str">
        <f>VLOOKUP(pipeline!D6114,account,2,FALSE)</f>
        <v>marketing</v>
      </c>
      <c r="J6114">
        <f t="shared" si="4302"/>
        <v>1985</v>
      </c>
      <c r="K6114">
        <f t="shared" si="4303"/>
        <v>375.43</v>
      </c>
      <c r="L6114">
        <f t="shared" si="4304"/>
        <v>1190</v>
      </c>
      <c r="M6114" t="str">
        <f t="shared" si="4305"/>
        <v>United States</v>
      </c>
      <c r="N6114">
        <f t="shared" si="4306"/>
        <v>0</v>
      </c>
      <c r="O6114" t="str">
        <f t="shared" si="4307"/>
        <v>MG</v>
      </c>
      <c r="P6114">
        <f t="shared" si="4308"/>
        <v>55</v>
      </c>
      <c r="Q6114" t="str">
        <f t="shared" si="4309"/>
        <v>Dustin Brinkmann</v>
      </c>
      <c r="R6114" t="str">
        <f t="shared" si="4310"/>
        <v>Central</v>
      </c>
    </row>
    <row r="6115" spans="1:18">
      <c r="A6115" t="s">
        <v>6279</v>
      </c>
      <c r="B6115" t="s">
        <v>23</v>
      </c>
      <c r="C6115" t="s">
        <v>56</v>
      </c>
      <c r="D6115" t="s">
        <v>228</v>
      </c>
      <c r="E6115" t="s">
        <v>51</v>
      </c>
      <c r="I6115" t="str">
        <f>VLOOKUP(pipeline!D6115,account,2,FALSE)</f>
        <v>finance</v>
      </c>
      <c r="J6115">
        <f t="shared" si="4302"/>
        <v>1994</v>
      </c>
      <c r="K6115">
        <f t="shared" si="4303"/>
        <v>355.23</v>
      </c>
      <c r="L6115">
        <f t="shared" si="4304"/>
        <v>853</v>
      </c>
      <c r="M6115" t="str">
        <f t="shared" si="4305"/>
        <v>United States</v>
      </c>
      <c r="N6115">
        <f t="shared" si="4306"/>
        <v>0</v>
      </c>
      <c r="O6115" t="str">
        <f t="shared" si="4307"/>
        <v>MG</v>
      </c>
      <c r="P6115">
        <f t="shared" si="4308"/>
        <v>55</v>
      </c>
      <c r="Q6115" t="str">
        <f t="shared" si="4309"/>
        <v>Dustin Brinkmann</v>
      </c>
      <c r="R6115" t="str">
        <f t="shared" si="4310"/>
        <v>Central</v>
      </c>
    </row>
    <row r="6116" spans="1:18">
      <c r="A6116" t="s">
        <v>6280</v>
      </c>
      <c r="B6116" t="s">
        <v>23</v>
      </c>
      <c r="C6116" t="s">
        <v>56</v>
      </c>
      <c r="D6116" t="s">
        <v>155</v>
      </c>
      <c r="E6116" t="s">
        <v>51</v>
      </c>
      <c r="I6116" t="str">
        <f>VLOOKUP(pipeline!D6116,account,2,FALSE)</f>
        <v>technolgy</v>
      </c>
      <c r="J6116">
        <f t="shared" si="4302"/>
        <v>1983</v>
      </c>
      <c r="K6116">
        <f t="shared" si="4303"/>
        <v>1008.06</v>
      </c>
      <c r="L6116">
        <f t="shared" si="4304"/>
        <v>1238</v>
      </c>
      <c r="M6116" t="str">
        <f t="shared" si="4305"/>
        <v>United States</v>
      </c>
      <c r="N6116">
        <f t="shared" si="4306"/>
        <v>0</v>
      </c>
      <c r="O6116" t="str">
        <f t="shared" si="4307"/>
        <v>MG</v>
      </c>
      <c r="P6116">
        <f t="shared" si="4308"/>
        <v>55</v>
      </c>
      <c r="Q6116" t="str">
        <f t="shared" si="4309"/>
        <v>Dustin Brinkmann</v>
      </c>
      <c r="R6116" t="str">
        <f t="shared" si="4310"/>
        <v>Central</v>
      </c>
    </row>
    <row r="6117" spans="1:18">
      <c r="A6117" t="s">
        <v>6281</v>
      </c>
      <c r="B6117" t="s">
        <v>23</v>
      </c>
      <c r="C6117" t="s">
        <v>57</v>
      </c>
      <c r="D6117" t="s">
        <v>121</v>
      </c>
      <c r="E6117" t="s">
        <v>51</v>
      </c>
      <c r="I6117" t="str">
        <f>VLOOKUP(pipeline!D6117,account,2,FALSE)</f>
        <v>retail</v>
      </c>
      <c r="J6117">
        <f>VLOOKUP(D6117,account,3,FALSE)</f>
        <v>1995</v>
      </c>
      <c r="K6117">
        <f>VLOOKUP(D6117,account,4,FALSE)</f>
        <v>5158.71</v>
      </c>
      <c r="L6117">
        <f>VLOOKUP(D6117,account,5,FALSE)</f>
        <v>17479</v>
      </c>
      <c r="M6117" t="str">
        <f>VLOOKUP(D6117,account,6,FALSE)</f>
        <v>Japan</v>
      </c>
      <c r="N6117">
        <f>VLOOKUP(D6117,accounts,7,FALSE)</f>
        <v>0</v>
      </c>
      <c r="O6117" t="str">
        <f>VLOOKUP(C6117,products,2,FALSE)</f>
        <v>MG</v>
      </c>
      <c r="P6117">
        <f>VLOOKUP(C6117,products,3,FALSE)</f>
        <v>3393</v>
      </c>
      <c r="Q6117" t="str">
        <f>VLOOKUP(B6117,sales,2,FALSE)</f>
        <v>Dustin Brinkmann</v>
      </c>
      <c r="R6117" t="str">
        <f>VLOOKUP(B6117,sales,3,FALSE)</f>
        <v>Central</v>
      </c>
    </row>
    <row r="6118" spans="1:18">
      <c r="A6118" t="s">
        <v>6282</v>
      </c>
      <c r="B6118" t="s">
        <v>23</v>
      </c>
      <c r="C6118" t="s">
        <v>57</v>
      </c>
      <c r="D6118" t="s">
        <v>164</v>
      </c>
      <c r="E6118" t="s">
        <v>51</v>
      </c>
      <c r="I6118" t="str">
        <f>VLOOKUP(pipeline!D6118,account,2,FALSE)</f>
        <v>medical</v>
      </c>
      <c r="J6118">
        <f>VLOOKUP(D6118,account,3,FALSE)</f>
        <v>1994</v>
      </c>
      <c r="K6118">
        <f>VLOOKUP(D6118,account,4,FALSE)</f>
        <v>2818.38</v>
      </c>
      <c r="L6118">
        <f>VLOOKUP(D6118,account,5,FALSE)</f>
        <v>6290</v>
      </c>
      <c r="M6118" t="str">
        <f>VLOOKUP(D6118,account,6,FALSE)</f>
        <v>United States</v>
      </c>
      <c r="N6118">
        <f>VLOOKUP(D6118,accounts,7,FALSE)</f>
        <v>0</v>
      </c>
      <c r="O6118" t="str">
        <f>VLOOKUP(C6118,products,2,FALSE)</f>
        <v>MG</v>
      </c>
      <c r="P6118">
        <f>VLOOKUP(C6118,products,3,FALSE)</f>
        <v>3393</v>
      </c>
      <c r="Q6118" t="str">
        <f>VLOOKUP(B6118,sales,2,FALSE)</f>
        <v>Dustin Brinkmann</v>
      </c>
      <c r="R6118" t="str">
        <f>VLOOKUP(B6118,sales,3,FALSE)</f>
        <v>Central</v>
      </c>
    </row>
  </sheetData>
  <autoFilter xmlns:etc="http://www.wps.cn/officeDocument/2017/etCustomData" ref="A1:R6118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6"/>
  <sheetViews>
    <sheetView workbookViewId="0">
      <selection activeCell="M11" sqref="M11"/>
    </sheetView>
  </sheetViews>
  <sheetFormatPr defaultColWidth="9" defaultRowHeight="15"/>
  <cols>
    <col min="5" max="5" width="10.8571428571429" customWidth="1"/>
    <col min="6" max="6" width="14.4285714285714" customWidth="1"/>
    <col min="7" max="7" width="17.2857142857143" customWidth="1"/>
  </cols>
  <sheetData>
    <row r="1" spans="1:7">
      <c r="A1" t="s">
        <v>66</v>
      </c>
      <c r="B1" t="s">
        <v>6283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spans="1:6">
      <c r="A2" t="s">
        <v>132</v>
      </c>
      <c r="B2" t="s">
        <v>6284</v>
      </c>
      <c r="C2">
        <v>1996</v>
      </c>
      <c r="D2">
        <v>1100.04</v>
      </c>
      <c r="E2">
        <v>2822</v>
      </c>
      <c r="F2" t="s">
        <v>6285</v>
      </c>
    </row>
    <row r="3" spans="1:6">
      <c r="A3" t="s">
        <v>214</v>
      </c>
      <c r="B3" t="s">
        <v>6286</v>
      </c>
      <c r="C3">
        <v>1999</v>
      </c>
      <c r="D3">
        <v>251.41</v>
      </c>
      <c r="E3">
        <v>495</v>
      </c>
      <c r="F3" t="s">
        <v>6285</v>
      </c>
    </row>
    <row r="4" spans="1:6">
      <c r="A4" t="s">
        <v>297</v>
      </c>
      <c r="B4" t="s">
        <v>6286</v>
      </c>
      <c r="C4">
        <v>1986</v>
      </c>
      <c r="D4">
        <v>647.18</v>
      </c>
      <c r="E4">
        <v>1185</v>
      </c>
      <c r="F4" t="s">
        <v>6287</v>
      </c>
    </row>
    <row r="5" spans="1:6">
      <c r="A5" t="s">
        <v>97</v>
      </c>
      <c r="B5" t="s">
        <v>6286</v>
      </c>
      <c r="C5">
        <v>2012</v>
      </c>
      <c r="D5">
        <v>587.34</v>
      </c>
      <c r="E5">
        <v>1356</v>
      </c>
      <c r="F5" t="s">
        <v>6288</v>
      </c>
    </row>
    <row r="6" spans="1:6">
      <c r="A6" t="s">
        <v>180</v>
      </c>
      <c r="B6" t="s">
        <v>6286</v>
      </c>
      <c r="C6">
        <v>1991</v>
      </c>
      <c r="D6">
        <v>326.82</v>
      </c>
      <c r="E6">
        <v>1016</v>
      </c>
      <c r="F6" t="s">
        <v>6285</v>
      </c>
    </row>
    <row r="7" spans="1:6">
      <c r="A7" t="s">
        <v>316</v>
      </c>
      <c r="B7" t="s">
        <v>6289</v>
      </c>
      <c r="C7">
        <v>2009</v>
      </c>
      <c r="D7">
        <v>497.11</v>
      </c>
      <c r="E7">
        <v>1588</v>
      </c>
      <c r="F7" t="s">
        <v>6285</v>
      </c>
    </row>
    <row r="8" spans="1:7">
      <c r="A8" t="s">
        <v>627</v>
      </c>
      <c r="B8" t="s">
        <v>6284</v>
      </c>
      <c r="C8">
        <v>1993</v>
      </c>
      <c r="D8">
        <v>1242.32</v>
      </c>
      <c r="E8">
        <v>3027</v>
      </c>
      <c r="F8" t="s">
        <v>6285</v>
      </c>
      <c r="G8" t="s">
        <v>132</v>
      </c>
    </row>
    <row r="9" spans="1:13">
      <c r="A9" t="s">
        <v>203</v>
      </c>
      <c r="B9" t="s">
        <v>6290</v>
      </c>
      <c r="C9">
        <v>2002</v>
      </c>
      <c r="D9">
        <v>987.39</v>
      </c>
      <c r="E9">
        <v>2253</v>
      </c>
      <c r="F9" t="s">
        <v>6285</v>
      </c>
      <c r="M9" t="s">
        <v>6291</v>
      </c>
    </row>
    <row r="10" spans="1:6">
      <c r="A10" t="s">
        <v>82</v>
      </c>
      <c r="B10" t="s">
        <v>6289</v>
      </c>
      <c r="C10">
        <v>2001</v>
      </c>
      <c r="D10">
        <v>718.62</v>
      </c>
      <c r="E10">
        <v>2448</v>
      </c>
      <c r="F10" t="s">
        <v>6285</v>
      </c>
    </row>
    <row r="11" spans="1:7">
      <c r="A11" t="s">
        <v>93</v>
      </c>
      <c r="B11" t="s">
        <v>6292</v>
      </c>
      <c r="C11">
        <v>1993</v>
      </c>
      <c r="D11">
        <v>4269.9</v>
      </c>
      <c r="E11">
        <v>6472</v>
      </c>
      <c r="F11" t="s">
        <v>6285</v>
      </c>
      <c r="G11" t="s">
        <v>817</v>
      </c>
    </row>
    <row r="12" spans="1:7">
      <c r="A12" t="s">
        <v>85</v>
      </c>
      <c r="B12" t="s">
        <v>6290</v>
      </c>
      <c r="C12">
        <v>1998</v>
      </c>
      <c r="D12">
        <v>2714.9</v>
      </c>
      <c r="E12">
        <v>2641</v>
      </c>
      <c r="F12" t="s">
        <v>6285</v>
      </c>
      <c r="G12" t="s">
        <v>132</v>
      </c>
    </row>
    <row r="13" spans="1:6">
      <c r="A13" t="s">
        <v>226</v>
      </c>
      <c r="B13" t="s">
        <v>6286</v>
      </c>
      <c r="C13">
        <v>2017</v>
      </c>
      <c r="D13">
        <v>4.54</v>
      </c>
      <c r="E13">
        <v>9</v>
      </c>
      <c r="F13" t="s">
        <v>6285</v>
      </c>
    </row>
    <row r="14" spans="1:6">
      <c r="A14" t="s">
        <v>149</v>
      </c>
      <c r="B14" t="s">
        <v>6284</v>
      </c>
      <c r="C14">
        <v>2005</v>
      </c>
      <c r="D14">
        <v>1520.66</v>
      </c>
      <c r="E14">
        <v>1806</v>
      </c>
      <c r="F14" t="s">
        <v>6285</v>
      </c>
    </row>
    <row r="15" spans="1:7">
      <c r="A15" t="s">
        <v>303</v>
      </c>
      <c r="B15" t="s">
        <v>6290</v>
      </c>
      <c r="C15">
        <v>2013</v>
      </c>
      <c r="D15">
        <v>98.79</v>
      </c>
      <c r="E15">
        <v>96</v>
      </c>
      <c r="F15" t="s">
        <v>6285</v>
      </c>
      <c r="G15" t="s">
        <v>203</v>
      </c>
    </row>
    <row r="16" spans="1:7">
      <c r="A16" t="s">
        <v>129</v>
      </c>
      <c r="B16" t="s">
        <v>6293</v>
      </c>
      <c r="C16">
        <v>1995</v>
      </c>
      <c r="D16">
        <v>2173.98</v>
      </c>
      <c r="E16">
        <v>2928</v>
      </c>
      <c r="F16" t="s">
        <v>6285</v>
      </c>
      <c r="G16" t="s">
        <v>309</v>
      </c>
    </row>
    <row r="17" spans="1:6">
      <c r="A17" t="s">
        <v>216</v>
      </c>
      <c r="B17" t="s">
        <v>6292</v>
      </c>
      <c r="C17">
        <v>1998</v>
      </c>
      <c r="D17">
        <v>217.87</v>
      </c>
      <c r="E17">
        <v>551</v>
      </c>
      <c r="F17" t="s">
        <v>6285</v>
      </c>
    </row>
    <row r="18" spans="1:6">
      <c r="A18" t="s">
        <v>231</v>
      </c>
      <c r="B18" t="s">
        <v>6284</v>
      </c>
      <c r="C18">
        <v>2010</v>
      </c>
      <c r="D18">
        <v>587.72</v>
      </c>
      <c r="E18">
        <v>1501</v>
      </c>
      <c r="F18" t="s">
        <v>6285</v>
      </c>
    </row>
    <row r="19" spans="1:7">
      <c r="A19" t="s">
        <v>218</v>
      </c>
      <c r="B19" t="s">
        <v>6284</v>
      </c>
      <c r="C19">
        <v>1992</v>
      </c>
      <c r="D19">
        <v>1712.68</v>
      </c>
      <c r="E19">
        <v>3194</v>
      </c>
      <c r="F19" t="s">
        <v>6285</v>
      </c>
      <c r="G19" t="s">
        <v>132</v>
      </c>
    </row>
    <row r="20" spans="1:6">
      <c r="A20" t="s">
        <v>208</v>
      </c>
      <c r="B20" t="s">
        <v>6290</v>
      </c>
      <c r="C20">
        <v>1982</v>
      </c>
      <c r="D20">
        <v>4618</v>
      </c>
      <c r="E20">
        <v>10083</v>
      </c>
      <c r="F20" t="s">
        <v>6285</v>
      </c>
    </row>
    <row r="21" spans="1:6">
      <c r="A21" t="s">
        <v>381</v>
      </c>
      <c r="B21" t="s">
        <v>6293</v>
      </c>
      <c r="C21">
        <v>1999</v>
      </c>
      <c r="D21">
        <v>1197.44</v>
      </c>
      <c r="E21">
        <v>2570</v>
      </c>
      <c r="F21" t="s">
        <v>6285</v>
      </c>
    </row>
    <row r="22" spans="1:6">
      <c r="A22" t="s">
        <v>112</v>
      </c>
      <c r="B22" t="s">
        <v>6289</v>
      </c>
      <c r="C22">
        <v>1990</v>
      </c>
      <c r="D22">
        <v>4968.91</v>
      </c>
      <c r="E22">
        <v>7523</v>
      </c>
      <c r="F22" t="s">
        <v>6285</v>
      </c>
    </row>
    <row r="23" spans="1:7">
      <c r="A23" t="s">
        <v>205</v>
      </c>
      <c r="B23" t="s">
        <v>6294</v>
      </c>
      <c r="C23">
        <v>1995</v>
      </c>
      <c r="D23">
        <v>1825.82</v>
      </c>
      <c r="E23">
        <v>5595</v>
      </c>
      <c r="F23" t="s">
        <v>6285</v>
      </c>
      <c r="G23" t="s">
        <v>101</v>
      </c>
    </row>
    <row r="24" spans="1:6">
      <c r="A24" t="s">
        <v>158</v>
      </c>
      <c r="B24" t="s">
        <v>6295</v>
      </c>
      <c r="C24">
        <v>2006</v>
      </c>
      <c r="D24">
        <v>1102.43</v>
      </c>
      <c r="E24">
        <v>1759</v>
      </c>
      <c r="F24" t="s">
        <v>6285</v>
      </c>
    </row>
    <row r="25" spans="1:6">
      <c r="A25" t="s">
        <v>103</v>
      </c>
      <c r="B25" t="s">
        <v>6296</v>
      </c>
      <c r="C25">
        <v>1988</v>
      </c>
      <c r="D25">
        <v>2059.9</v>
      </c>
      <c r="E25">
        <v>3644</v>
      </c>
      <c r="F25" t="s">
        <v>6285</v>
      </c>
    </row>
    <row r="26" spans="1:7">
      <c r="A26" t="s">
        <v>241</v>
      </c>
      <c r="B26" t="s">
        <v>6295</v>
      </c>
      <c r="C26">
        <v>1991</v>
      </c>
      <c r="D26">
        <v>2819.5</v>
      </c>
      <c r="E26">
        <v>7227</v>
      </c>
      <c r="F26" t="s">
        <v>6285</v>
      </c>
      <c r="G26" t="s">
        <v>151</v>
      </c>
    </row>
    <row r="27" spans="1:6">
      <c r="A27" t="s">
        <v>121</v>
      </c>
      <c r="B27" t="s">
        <v>6289</v>
      </c>
      <c r="C27">
        <v>1995</v>
      </c>
      <c r="D27">
        <v>5158.71</v>
      </c>
      <c r="E27">
        <v>17479</v>
      </c>
      <c r="F27" t="s">
        <v>6297</v>
      </c>
    </row>
    <row r="28" spans="1:6">
      <c r="A28" t="s">
        <v>245</v>
      </c>
      <c r="B28" t="s">
        <v>6289</v>
      </c>
      <c r="C28">
        <v>1990</v>
      </c>
      <c r="D28">
        <v>2520.83</v>
      </c>
      <c r="E28">
        <v>3502</v>
      </c>
      <c r="F28" t="s">
        <v>6285</v>
      </c>
    </row>
    <row r="29" spans="1:6">
      <c r="A29" t="s">
        <v>147</v>
      </c>
      <c r="B29" t="s">
        <v>6289</v>
      </c>
      <c r="C29">
        <v>2007</v>
      </c>
      <c r="D29">
        <v>894.33</v>
      </c>
      <c r="E29">
        <v>1635</v>
      </c>
      <c r="F29" t="s">
        <v>6298</v>
      </c>
    </row>
    <row r="30" spans="1:6">
      <c r="A30" t="s">
        <v>221</v>
      </c>
      <c r="B30" t="s">
        <v>6284</v>
      </c>
      <c r="C30">
        <v>2000</v>
      </c>
      <c r="D30">
        <v>1223.72</v>
      </c>
      <c r="E30">
        <v>2497</v>
      </c>
      <c r="F30" t="s">
        <v>6299</v>
      </c>
    </row>
    <row r="31" spans="1:7">
      <c r="A31" t="s">
        <v>141</v>
      </c>
      <c r="B31" t="s">
        <v>6294</v>
      </c>
      <c r="C31">
        <v>2007</v>
      </c>
      <c r="D31">
        <v>86.68</v>
      </c>
      <c r="E31">
        <v>187</v>
      </c>
      <c r="F31" t="s">
        <v>6285</v>
      </c>
      <c r="G31" t="s">
        <v>101</v>
      </c>
    </row>
    <row r="32" spans="1:6">
      <c r="A32" t="s">
        <v>151</v>
      </c>
      <c r="B32" t="s">
        <v>6295</v>
      </c>
      <c r="C32">
        <v>2008</v>
      </c>
      <c r="D32">
        <v>52.5</v>
      </c>
      <c r="E32">
        <v>165</v>
      </c>
      <c r="F32" t="s">
        <v>6285</v>
      </c>
    </row>
    <row r="33" spans="1:6">
      <c r="A33" t="s">
        <v>167</v>
      </c>
      <c r="B33" t="s">
        <v>6293</v>
      </c>
      <c r="C33">
        <v>2000</v>
      </c>
      <c r="D33">
        <v>2952.73</v>
      </c>
      <c r="E33">
        <v>5107</v>
      </c>
      <c r="F33" t="s">
        <v>6285</v>
      </c>
    </row>
    <row r="34" spans="1:6">
      <c r="A34" t="s">
        <v>134</v>
      </c>
      <c r="B34" t="s">
        <v>6300</v>
      </c>
      <c r="C34">
        <v>2003</v>
      </c>
      <c r="D34">
        <v>692.19</v>
      </c>
      <c r="E34">
        <v>1922</v>
      </c>
      <c r="F34" t="s">
        <v>6285</v>
      </c>
    </row>
    <row r="35" spans="1:6">
      <c r="A35" t="s">
        <v>371</v>
      </c>
      <c r="B35" t="s">
        <v>6289</v>
      </c>
      <c r="C35">
        <v>2003</v>
      </c>
      <c r="D35">
        <v>223.8</v>
      </c>
      <c r="E35">
        <v>299</v>
      </c>
      <c r="F35" t="s">
        <v>6285</v>
      </c>
    </row>
    <row r="36" spans="1:6">
      <c r="A36" t="s">
        <v>87</v>
      </c>
      <c r="B36" t="s">
        <v>6300</v>
      </c>
      <c r="C36">
        <v>1982</v>
      </c>
      <c r="D36">
        <v>792.46</v>
      </c>
      <c r="E36">
        <v>1299</v>
      </c>
      <c r="F36" t="s">
        <v>6285</v>
      </c>
    </row>
    <row r="37" spans="1:6">
      <c r="A37" t="s">
        <v>306</v>
      </c>
      <c r="B37" t="s">
        <v>6284</v>
      </c>
      <c r="C37">
        <v>1997</v>
      </c>
      <c r="D37">
        <v>8170.38</v>
      </c>
      <c r="E37">
        <v>16499</v>
      </c>
      <c r="F37" t="s">
        <v>6301</v>
      </c>
    </row>
    <row r="38" spans="1:6">
      <c r="A38" t="s">
        <v>248</v>
      </c>
      <c r="B38" t="s">
        <v>6294</v>
      </c>
      <c r="C38">
        <v>1994</v>
      </c>
      <c r="D38">
        <v>6395.05</v>
      </c>
      <c r="E38">
        <v>20275</v>
      </c>
      <c r="F38" t="s">
        <v>6285</v>
      </c>
    </row>
    <row r="39" spans="1:6">
      <c r="A39" t="s">
        <v>309</v>
      </c>
      <c r="B39" t="s">
        <v>6293</v>
      </c>
      <c r="C39">
        <v>1986</v>
      </c>
      <c r="D39">
        <v>2403.58</v>
      </c>
      <c r="E39">
        <v>8801</v>
      </c>
      <c r="F39" t="s">
        <v>6285</v>
      </c>
    </row>
    <row r="40" spans="1:6">
      <c r="A40" t="s">
        <v>290</v>
      </c>
      <c r="B40" t="s">
        <v>6286</v>
      </c>
      <c r="C40">
        <v>2002</v>
      </c>
      <c r="D40">
        <v>3178.24</v>
      </c>
      <c r="E40">
        <v>4540</v>
      </c>
      <c r="F40" t="s">
        <v>6285</v>
      </c>
    </row>
    <row r="41" spans="1:7">
      <c r="A41" t="s">
        <v>463</v>
      </c>
      <c r="B41" t="s">
        <v>6284</v>
      </c>
      <c r="C41">
        <v>2011</v>
      </c>
      <c r="D41">
        <v>527.11</v>
      </c>
      <c r="E41">
        <v>1428</v>
      </c>
      <c r="F41" t="s">
        <v>6285</v>
      </c>
      <c r="G41" t="s">
        <v>132</v>
      </c>
    </row>
    <row r="42" spans="1:6">
      <c r="A42" t="s">
        <v>91</v>
      </c>
      <c r="B42" t="s">
        <v>6289</v>
      </c>
      <c r="C42">
        <v>1989</v>
      </c>
      <c r="D42">
        <v>1388.67</v>
      </c>
      <c r="E42">
        <v>3583</v>
      </c>
      <c r="F42" t="s">
        <v>6285</v>
      </c>
    </row>
    <row r="43" spans="1:6">
      <c r="A43" t="s">
        <v>174</v>
      </c>
      <c r="B43" t="s">
        <v>6290</v>
      </c>
      <c r="C43">
        <v>1982</v>
      </c>
      <c r="D43">
        <v>11698.03</v>
      </c>
      <c r="E43">
        <v>34288</v>
      </c>
      <c r="F43" t="s">
        <v>6285</v>
      </c>
    </row>
    <row r="44" spans="1:6">
      <c r="A44" t="s">
        <v>191</v>
      </c>
      <c r="B44" t="s">
        <v>6289</v>
      </c>
      <c r="C44">
        <v>2004</v>
      </c>
      <c r="D44">
        <v>702.72</v>
      </c>
      <c r="E44">
        <v>1831</v>
      </c>
      <c r="F44" t="s">
        <v>6285</v>
      </c>
    </row>
    <row r="45" spans="1:6">
      <c r="A45" t="s">
        <v>210</v>
      </c>
      <c r="B45" t="s">
        <v>6284</v>
      </c>
      <c r="C45">
        <v>1980</v>
      </c>
      <c r="D45">
        <v>7708.38</v>
      </c>
      <c r="E45">
        <v>13756</v>
      </c>
      <c r="F45" t="s">
        <v>6285</v>
      </c>
    </row>
    <row r="46" spans="1:6">
      <c r="A46" t="s">
        <v>145</v>
      </c>
      <c r="B46" t="s">
        <v>6293</v>
      </c>
      <c r="C46">
        <v>1985</v>
      </c>
      <c r="D46">
        <v>375.43</v>
      </c>
      <c r="E46">
        <v>1190</v>
      </c>
      <c r="F46" t="s">
        <v>6285</v>
      </c>
    </row>
    <row r="47" spans="1:6">
      <c r="A47" t="s">
        <v>282</v>
      </c>
      <c r="B47" t="s">
        <v>6286</v>
      </c>
      <c r="C47">
        <v>1985</v>
      </c>
      <c r="D47">
        <v>2741.37</v>
      </c>
      <c r="E47">
        <v>9226</v>
      </c>
      <c r="F47" t="s">
        <v>6285</v>
      </c>
    </row>
    <row r="48" spans="1:6">
      <c r="A48" t="s">
        <v>194</v>
      </c>
      <c r="B48" t="s">
        <v>6286</v>
      </c>
      <c r="C48">
        <v>2004</v>
      </c>
      <c r="D48">
        <v>1618.89</v>
      </c>
      <c r="E48">
        <v>3889</v>
      </c>
      <c r="F48" t="s">
        <v>6285</v>
      </c>
    </row>
    <row r="49" spans="1:6">
      <c r="A49" t="s">
        <v>817</v>
      </c>
      <c r="B49" t="s">
        <v>6292</v>
      </c>
      <c r="C49">
        <v>1989</v>
      </c>
      <c r="D49">
        <v>665.06</v>
      </c>
      <c r="E49">
        <v>1095</v>
      </c>
      <c r="F49" t="s">
        <v>6285</v>
      </c>
    </row>
    <row r="50" spans="1:6">
      <c r="A50" t="s">
        <v>138</v>
      </c>
      <c r="B50" t="s">
        <v>6293</v>
      </c>
      <c r="C50">
        <v>1984</v>
      </c>
      <c r="D50">
        <v>3027.46</v>
      </c>
      <c r="E50">
        <v>9516</v>
      </c>
      <c r="F50" t="s">
        <v>6302</v>
      </c>
    </row>
    <row r="51" spans="1:7">
      <c r="A51" t="s">
        <v>176</v>
      </c>
      <c r="B51" t="s">
        <v>6300</v>
      </c>
      <c r="C51">
        <v>1987</v>
      </c>
      <c r="D51">
        <v>405.59</v>
      </c>
      <c r="E51">
        <v>1179</v>
      </c>
      <c r="F51" t="s">
        <v>6303</v>
      </c>
      <c r="G51" t="s">
        <v>117</v>
      </c>
    </row>
    <row r="52" spans="1:6">
      <c r="A52" t="s">
        <v>621</v>
      </c>
      <c r="B52" t="s">
        <v>6300</v>
      </c>
      <c r="C52">
        <v>1991</v>
      </c>
      <c r="D52">
        <v>1012.72</v>
      </c>
      <c r="E52">
        <v>3492</v>
      </c>
      <c r="F52" t="s">
        <v>6304</v>
      </c>
    </row>
    <row r="53" spans="1:6">
      <c r="A53" t="s">
        <v>189</v>
      </c>
      <c r="B53" t="s">
        <v>6296</v>
      </c>
      <c r="C53">
        <v>1997</v>
      </c>
      <c r="D53">
        <v>882.12</v>
      </c>
      <c r="E53">
        <v>2769</v>
      </c>
      <c r="F53" t="s">
        <v>6285</v>
      </c>
    </row>
    <row r="54" spans="1:6">
      <c r="A54" t="s">
        <v>228</v>
      </c>
      <c r="B54" t="s">
        <v>6295</v>
      </c>
      <c r="C54">
        <v>1994</v>
      </c>
      <c r="D54">
        <v>355.23</v>
      </c>
      <c r="E54">
        <v>853</v>
      </c>
      <c r="F54" t="s">
        <v>6285</v>
      </c>
    </row>
    <row r="55" spans="1:6">
      <c r="A55" t="s">
        <v>153</v>
      </c>
      <c r="B55" t="s">
        <v>6289</v>
      </c>
      <c r="C55">
        <v>2001</v>
      </c>
      <c r="D55">
        <v>2437.85</v>
      </c>
      <c r="E55">
        <v>4874</v>
      </c>
      <c r="F55" t="s">
        <v>6285</v>
      </c>
    </row>
    <row r="56" spans="1:6">
      <c r="A56" t="s">
        <v>182</v>
      </c>
      <c r="B56" t="s">
        <v>6292</v>
      </c>
      <c r="C56">
        <v>2002</v>
      </c>
      <c r="D56">
        <v>349.81</v>
      </c>
      <c r="E56">
        <v>315</v>
      </c>
      <c r="F56" t="s">
        <v>6285</v>
      </c>
    </row>
    <row r="57" spans="1:6">
      <c r="A57" t="s">
        <v>223</v>
      </c>
      <c r="B57" t="s">
        <v>6289</v>
      </c>
      <c r="C57">
        <v>2003</v>
      </c>
      <c r="D57">
        <v>1419.98</v>
      </c>
      <c r="E57">
        <v>4018</v>
      </c>
      <c r="F57" t="s">
        <v>6285</v>
      </c>
    </row>
    <row r="58" spans="1:6">
      <c r="A58" t="s">
        <v>170</v>
      </c>
      <c r="B58" t="s">
        <v>6284</v>
      </c>
      <c r="C58">
        <v>1987</v>
      </c>
      <c r="D58">
        <v>2938.67</v>
      </c>
      <c r="E58">
        <v>8775</v>
      </c>
      <c r="F58" t="s">
        <v>6305</v>
      </c>
    </row>
    <row r="59" spans="1:6">
      <c r="A59" t="s">
        <v>110</v>
      </c>
      <c r="B59" t="s">
        <v>6294</v>
      </c>
      <c r="C59">
        <v>1994</v>
      </c>
      <c r="D59">
        <v>1188.42</v>
      </c>
      <c r="E59">
        <v>3015</v>
      </c>
      <c r="F59" t="s">
        <v>6285</v>
      </c>
    </row>
    <row r="60" spans="1:6">
      <c r="A60" t="s">
        <v>89</v>
      </c>
      <c r="B60" t="s">
        <v>6286</v>
      </c>
      <c r="C60">
        <v>1992</v>
      </c>
      <c r="D60">
        <v>3922.42</v>
      </c>
      <c r="E60">
        <v>6837</v>
      </c>
      <c r="F60" t="s">
        <v>6285</v>
      </c>
    </row>
    <row r="61" spans="1:6">
      <c r="A61" t="s">
        <v>155</v>
      </c>
      <c r="B61" t="s">
        <v>6284</v>
      </c>
      <c r="C61">
        <v>1983</v>
      </c>
      <c r="D61">
        <v>1008.06</v>
      </c>
      <c r="E61">
        <v>1238</v>
      </c>
      <c r="F61" t="s">
        <v>6285</v>
      </c>
    </row>
    <row r="62" spans="1:7">
      <c r="A62" t="s">
        <v>106</v>
      </c>
      <c r="B62" t="s">
        <v>6290</v>
      </c>
      <c r="C62">
        <v>1996</v>
      </c>
      <c r="D62">
        <v>6354.87</v>
      </c>
      <c r="E62">
        <v>16780</v>
      </c>
      <c r="F62" t="s">
        <v>6285</v>
      </c>
      <c r="G62" t="s">
        <v>203</v>
      </c>
    </row>
    <row r="63" spans="1:7">
      <c r="A63" t="s">
        <v>238</v>
      </c>
      <c r="B63" t="s">
        <v>6293</v>
      </c>
      <c r="C63">
        <v>2012</v>
      </c>
      <c r="D63">
        <v>45.39</v>
      </c>
      <c r="E63">
        <v>100</v>
      </c>
      <c r="F63" t="s">
        <v>6285</v>
      </c>
      <c r="G63" t="s">
        <v>309</v>
      </c>
    </row>
    <row r="64" spans="1:6">
      <c r="A64" t="s">
        <v>164</v>
      </c>
      <c r="B64" t="s">
        <v>6286</v>
      </c>
      <c r="C64">
        <v>1994</v>
      </c>
      <c r="D64">
        <v>2818.38</v>
      </c>
      <c r="E64">
        <v>6290</v>
      </c>
      <c r="F64" t="s">
        <v>6285</v>
      </c>
    </row>
    <row r="65" spans="1:6">
      <c r="A65" t="s">
        <v>273</v>
      </c>
      <c r="B65" t="s">
        <v>6289</v>
      </c>
      <c r="C65">
        <v>1996</v>
      </c>
      <c r="D65">
        <v>2214.94</v>
      </c>
      <c r="E65">
        <v>5374</v>
      </c>
      <c r="F65" t="s">
        <v>6285</v>
      </c>
    </row>
    <row r="66" spans="1:6">
      <c r="A66" t="s">
        <v>101</v>
      </c>
      <c r="B66" t="s">
        <v>6294</v>
      </c>
      <c r="C66">
        <v>1999</v>
      </c>
      <c r="D66">
        <v>1699.85</v>
      </c>
      <c r="E66">
        <v>5108</v>
      </c>
      <c r="F66" t="s">
        <v>6285</v>
      </c>
    </row>
    <row r="67" spans="1:6">
      <c r="A67" t="s">
        <v>143</v>
      </c>
      <c r="B67" t="s">
        <v>6295</v>
      </c>
      <c r="C67">
        <v>1987</v>
      </c>
      <c r="D67">
        <v>1698.2</v>
      </c>
      <c r="E67">
        <v>3798</v>
      </c>
      <c r="F67" t="s">
        <v>6285</v>
      </c>
    </row>
    <row r="68" spans="1:6">
      <c r="A68" t="s">
        <v>198</v>
      </c>
      <c r="B68" t="s">
        <v>6296</v>
      </c>
      <c r="C68">
        <v>1997</v>
      </c>
      <c r="D68">
        <v>291.27</v>
      </c>
      <c r="E68">
        <v>586</v>
      </c>
      <c r="F68" t="s">
        <v>6285</v>
      </c>
    </row>
    <row r="69" spans="1:6">
      <c r="A69" t="s">
        <v>442</v>
      </c>
      <c r="B69" t="s">
        <v>6289</v>
      </c>
      <c r="C69">
        <v>1988</v>
      </c>
      <c r="D69">
        <v>1376.8</v>
      </c>
      <c r="E69">
        <v>1165</v>
      </c>
      <c r="F69" t="s">
        <v>6306</v>
      </c>
    </row>
    <row r="70" spans="1:6">
      <c r="A70" t="s">
        <v>318</v>
      </c>
      <c r="B70" t="s">
        <v>6289</v>
      </c>
      <c r="C70">
        <v>2000</v>
      </c>
      <c r="D70">
        <v>167.89</v>
      </c>
      <c r="E70">
        <v>493</v>
      </c>
      <c r="F70" t="s">
        <v>6307</v>
      </c>
    </row>
    <row r="71" spans="1:6">
      <c r="A71" t="s">
        <v>99</v>
      </c>
      <c r="B71" t="s">
        <v>6293</v>
      </c>
      <c r="C71">
        <v>2008</v>
      </c>
      <c r="D71">
        <v>894.37</v>
      </c>
      <c r="E71">
        <v>1593</v>
      </c>
      <c r="F71" t="s">
        <v>6308</v>
      </c>
    </row>
    <row r="72" spans="1:6">
      <c r="A72" t="s">
        <v>136</v>
      </c>
      <c r="B72" t="s">
        <v>6286</v>
      </c>
      <c r="C72">
        <v>1996</v>
      </c>
      <c r="D72">
        <v>439.21</v>
      </c>
      <c r="E72">
        <v>792</v>
      </c>
      <c r="F72" t="s">
        <v>6285</v>
      </c>
    </row>
    <row r="73" spans="1:6">
      <c r="A73" t="s">
        <v>184</v>
      </c>
      <c r="B73" t="s">
        <v>6289</v>
      </c>
      <c r="C73">
        <v>1995</v>
      </c>
      <c r="D73">
        <v>332.43</v>
      </c>
      <c r="E73">
        <v>799</v>
      </c>
      <c r="F73" t="s">
        <v>6285</v>
      </c>
    </row>
    <row r="74" spans="1:7">
      <c r="A74" t="s">
        <v>108</v>
      </c>
      <c r="B74" t="s">
        <v>6294</v>
      </c>
      <c r="C74">
        <v>1988</v>
      </c>
      <c r="D74">
        <v>5266.09</v>
      </c>
      <c r="E74">
        <v>8595</v>
      </c>
      <c r="F74" t="s">
        <v>6285</v>
      </c>
      <c r="G74" t="s">
        <v>101</v>
      </c>
    </row>
    <row r="75" spans="1:6">
      <c r="A75" t="s">
        <v>200</v>
      </c>
      <c r="B75" t="s">
        <v>6295</v>
      </c>
      <c r="C75">
        <v>1998</v>
      </c>
      <c r="D75">
        <v>2022.14</v>
      </c>
      <c r="E75">
        <v>5113</v>
      </c>
      <c r="F75" t="s">
        <v>6285</v>
      </c>
    </row>
    <row r="76" spans="1:7">
      <c r="A76" t="s">
        <v>115</v>
      </c>
      <c r="B76" t="s">
        <v>6295</v>
      </c>
      <c r="C76">
        <v>1993</v>
      </c>
      <c r="D76">
        <v>646.1</v>
      </c>
      <c r="E76">
        <v>883</v>
      </c>
      <c r="F76" t="s">
        <v>6285</v>
      </c>
      <c r="G76" t="s">
        <v>151</v>
      </c>
    </row>
    <row r="77" spans="1:6">
      <c r="A77" t="s">
        <v>117</v>
      </c>
      <c r="B77" t="s">
        <v>6300</v>
      </c>
      <c r="C77">
        <v>1997</v>
      </c>
      <c r="D77">
        <v>2041.73</v>
      </c>
      <c r="E77">
        <v>5276</v>
      </c>
      <c r="F77" t="s">
        <v>6285</v>
      </c>
    </row>
    <row r="78" spans="1:6">
      <c r="A78" t="s">
        <v>266</v>
      </c>
      <c r="B78" t="s">
        <v>6295</v>
      </c>
      <c r="C78">
        <v>1993</v>
      </c>
      <c r="D78">
        <v>7537.24</v>
      </c>
      <c r="E78">
        <v>20293</v>
      </c>
      <c r="F78" t="s">
        <v>6285</v>
      </c>
    </row>
    <row r="79" spans="1:6">
      <c r="A79" t="s">
        <v>124</v>
      </c>
      <c r="B79" t="s">
        <v>6292</v>
      </c>
      <c r="C79">
        <v>1989</v>
      </c>
      <c r="D79">
        <v>3838.39</v>
      </c>
      <c r="E79">
        <v>8274</v>
      </c>
      <c r="F79" t="s">
        <v>6285</v>
      </c>
    </row>
    <row r="80" spans="1:6">
      <c r="A80" t="s">
        <v>196</v>
      </c>
      <c r="B80" t="s">
        <v>6296</v>
      </c>
      <c r="C80">
        <v>1983</v>
      </c>
      <c r="D80">
        <v>2871.35</v>
      </c>
      <c r="E80">
        <v>9561</v>
      </c>
      <c r="F80" t="s">
        <v>6285</v>
      </c>
    </row>
    <row r="81" spans="1:6">
      <c r="A81" t="s">
        <v>277</v>
      </c>
      <c r="B81" t="s">
        <v>6289</v>
      </c>
      <c r="C81">
        <v>2005</v>
      </c>
      <c r="D81">
        <v>2261.05</v>
      </c>
      <c r="E81">
        <v>3851</v>
      </c>
      <c r="F81" t="s">
        <v>6285</v>
      </c>
    </row>
    <row r="82" spans="1:6">
      <c r="A82" t="s">
        <v>294</v>
      </c>
      <c r="B82" t="s">
        <v>6289</v>
      </c>
      <c r="C82">
        <v>2010</v>
      </c>
      <c r="D82">
        <v>71.12</v>
      </c>
      <c r="E82">
        <v>144</v>
      </c>
      <c r="F82" t="s">
        <v>6285</v>
      </c>
    </row>
    <row r="83" spans="1:6">
      <c r="A83" t="s">
        <v>350</v>
      </c>
      <c r="B83" t="s">
        <v>6284</v>
      </c>
      <c r="C83">
        <v>2011</v>
      </c>
      <c r="D83">
        <v>40.79</v>
      </c>
      <c r="E83">
        <v>142</v>
      </c>
      <c r="F83" t="s">
        <v>6309</v>
      </c>
    </row>
    <row r="84" spans="1:6">
      <c r="A84" t="s">
        <v>119</v>
      </c>
      <c r="B84" t="s">
        <v>6292</v>
      </c>
      <c r="C84">
        <v>1992</v>
      </c>
      <c r="D84">
        <v>324.19</v>
      </c>
      <c r="E84">
        <v>978</v>
      </c>
      <c r="F84" t="s">
        <v>6285</v>
      </c>
    </row>
    <row r="85" spans="1:6">
      <c r="A85" t="s">
        <v>127</v>
      </c>
      <c r="B85" t="s">
        <v>6290</v>
      </c>
      <c r="C85">
        <v>1979</v>
      </c>
      <c r="D85">
        <v>4478.47</v>
      </c>
      <c r="E85">
        <v>13809</v>
      </c>
      <c r="F85" t="s">
        <v>6285</v>
      </c>
    </row>
    <row r="86" spans="1:6">
      <c r="A86" t="s">
        <v>95</v>
      </c>
      <c r="B86" t="s">
        <v>6286</v>
      </c>
      <c r="C86">
        <v>1984</v>
      </c>
      <c r="D86">
        <v>441.08</v>
      </c>
      <c r="E86">
        <v>1210</v>
      </c>
      <c r="F86" t="s">
        <v>6285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1" sqref="B1:C1"/>
    </sheetView>
  </sheetViews>
  <sheetFormatPr defaultColWidth="9" defaultRowHeight="15" outlineLevelRow="7" outlineLevelCol="2"/>
  <sheetData>
    <row r="1" spans="1:3">
      <c r="A1" t="s">
        <v>65</v>
      </c>
      <c r="B1" t="s">
        <v>77</v>
      </c>
      <c r="C1" t="s">
        <v>78</v>
      </c>
    </row>
    <row r="2" spans="1:3">
      <c r="A2" t="s">
        <v>55</v>
      </c>
      <c r="B2" t="s">
        <v>6310</v>
      </c>
      <c r="C2">
        <v>550</v>
      </c>
    </row>
    <row r="3" spans="1:3">
      <c r="A3" t="s">
        <v>6311</v>
      </c>
      <c r="B3" t="s">
        <v>6310</v>
      </c>
      <c r="C3">
        <v>4821</v>
      </c>
    </row>
    <row r="4" spans="1:3">
      <c r="A4" t="s">
        <v>56</v>
      </c>
      <c r="B4" t="s">
        <v>6312</v>
      </c>
      <c r="C4">
        <v>55</v>
      </c>
    </row>
    <row r="5" spans="1:3">
      <c r="A5" t="s">
        <v>57</v>
      </c>
      <c r="B5" t="s">
        <v>6312</v>
      </c>
      <c r="C5">
        <v>3393</v>
      </c>
    </row>
    <row r="6" spans="1:3">
      <c r="A6" t="s">
        <v>59</v>
      </c>
      <c r="B6" t="s">
        <v>6310</v>
      </c>
      <c r="C6">
        <v>5482</v>
      </c>
    </row>
    <row r="7" spans="1:3">
      <c r="A7" t="s">
        <v>58</v>
      </c>
      <c r="B7" t="s">
        <v>6310</v>
      </c>
      <c r="C7">
        <v>1096</v>
      </c>
    </row>
    <row r="8" spans="1:3">
      <c r="A8" t="s">
        <v>60</v>
      </c>
      <c r="B8" t="s">
        <v>6313</v>
      </c>
      <c r="C8">
        <v>26768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opLeftCell="A2" workbookViewId="0">
      <selection activeCell="F5" sqref="F5"/>
    </sheetView>
  </sheetViews>
  <sheetFormatPr defaultColWidth="9" defaultRowHeight="15" outlineLevelCol="2"/>
  <cols>
    <col min="1" max="1" width="14" customWidth="1"/>
    <col min="2" max="2" width="16.2857142857143" customWidth="1"/>
  </cols>
  <sheetData>
    <row r="1" spans="1:3">
      <c r="A1" t="s">
        <v>6314</v>
      </c>
      <c r="B1" t="s">
        <v>6315</v>
      </c>
      <c r="C1" t="s">
        <v>6316</v>
      </c>
    </row>
    <row r="2" spans="1:3">
      <c r="A2" t="s">
        <v>6317</v>
      </c>
      <c r="B2" t="s">
        <v>66</v>
      </c>
      <c r="C2" t="s">
        <v>6318</v>
      </c>
    </row>
    <row r="3" spans="1:3">
      <c r="A3" t="s">
        <v>6317</v>
      </c>
      <c r="B3" t="s">
        <v>6283</v>
      </c>
      <c r="C3" t="s">
        <v>6319</v>
      </c>
    </row>
    <row r="4" spans="1:3">
      <c r="A4" t="s">
        <v>6317</v>
      </c>
      <c r="B4" t="s">
        <v>72</v>
      </c>
      <c r="C4" t="s">
        <v>6320</v>
      </c>
    </row>
    <row r="5" spans="1:3">
      <c r="A5" t="s">
        <v>6317</v>
      </c>
      <c r="B5" t="s">
        <v>73</v>
      </c>
      <c r="C5" t="s">
        <v>6321</v>
      </c>
    </row>
    <row r="6" spans="1:3">
      <c r="A6" t="s">
        <v>6317</v>
      </c>
      <c r="B6" t="s">
        <v>74</v>
      </c>
      <c r="C6" t="s">
        <v>6322</v>
      </c>
    </row>
    <row r="7" spans="1:3">
      <c r="A7" t="s">
        <v>6317</v>
      </c>
      <c r="B7" t="s">
        <v>75</v>
      </c>
      <c r="C7" t="s">
        <v>6323</v>
      </c>
    </row>
    <row r="8" spans="1:3">
      <c r="A8" t="s">
        <v>6317</v>
      </c>
      <c r="B8" t="s">
        <v>76</v>
      </c>
      <c r="C8" t="s">
        <v>6324</v>
      </c>
    </row>
    <row r="9" spans="1:3">
      <c r="A9" t="s">
        <v>6325</v>
      </c>
      <c r="B9" t="s">
        <v>65</v>
      </c>
      <c r="C9" t="s">
        <v>6326</v>
      </c>
    </row>
    <row r="10" spans="1:3">
      <c r="A10" t="s">
        <v>6325</v>
      </c>
      <c r="B10" t="s">
        <v>77</v>
      </c>
      <c r="C10" t="s">
        <v>6327</v>
      </c>
    </row>
    <row r="11" spans="1:3">
      <c r="A11" t="s">
        <v>6325</v>
      </c>
      <c r="B11" t="s">
        <v>78</v>
      </c>
      <c r="C11" t="s">
        <v>6328</v>
      </c>
    </row>
    <row r="12" spans="1:3">
      <c r="A12" t="s">
        <v>6329</v>
      </c>
      <c r="B12" t="s">
        <v>64</v>
      </c>
      <c r="C12" t="s">
        <v>6330</v>
      </c>
    </row>
    <row r="13" spans="1:3">
      <c r="A13" t="s">
        <v>6329</v>
      </c>
      <c r="B13" t="s">
        <v>79</v>
      </c>
      <c r="C13" t="s">
        <v>6331</v>
      </c>
    </row>
    <row r="14" spans="1:3">
      <c r="A14" t="s">
        <v>6329</v>
      </c>
      <c r="B14" t="s">
        <v>80</v>
      </c>
      <c r="C14" t="s">
        <v>6332</v>
      </c>
    </row>
    <row r="15" spans="1:3">
      <c r="A15" t="s">
        <v>6333</v>
      </c>
      <c r="B15" t="s">
        <v>63</v>
      </c>
      <c r="C15" t="s">
        <v>6334</v>
      </c>
    </row>
    <row r="16" spans="1:3">
      <c r="A16" t="s">
        <v>6333</v>
      </c>
      <c r="B16" t="s">
        <v>64</v>
      </c>
      <c r="C16" t="s">
        <v>6335</v>
      </c>
    </row>
    <row r="17" spans="1:3">
      <c r="A17" t="s">
        <v>6333</v>
      </c>
      <c r="B17" t="s">
        <v>65</v>
      </c>
      <c r="C17" t="s">
        <v>6326</v>
      </c>
    </row>
    <row r="18" spans="1:3">
      <c r="A18" t="s">
        <v>6333</v>
      </c>
      <c r="B18" t="s">
        <v>66</v>
      </c>
      <c r="C18" t="s">
        <v>6318</v>
      </c>
    </row>
    <row r="19" spans="1:3">
      <c r="A19" t="s">
        <v>6333</v>
      </c>
      <c r="B19" t="s">
        <v>67</v>
      </c>
      <c r="C19" t="s">
        <v>6336</v>
      </c>
    </row>
    <row r="20" spans="1:3">
      <c r="A20" t="s">
        <v>6333</v>
      </c>
      <c r="B20" t="s">
        <v>68</v>
      </c>
      <c r="C20" t="s">
        <v>6337</v>
      </c>
    </row>
    <row r="21" spans="1:3">
      <c r="A21" t="s">
        <v>6333</v>
      </c>
      <c r="B21" t="s">
        <v>69</v>
      </c>
      <c r="C21" t="s">
        <v>6338</v>
      </c>
    </row>
    <row r="22" spans="1:3">
      <c r="A22" t="s">
        <v>6333</v>
      </c>
      <c r="B22" t="s">
        <v>70</v>
      </c>
      <c r="C22" t="s">
        <v>6339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workbookViewId="0">
      <selection activeCell="K22" sqref="K22"/>
    </sheetView>
  </sheetViews>
  <sheetFormatPr defaultColWidth="9" defaultRowHeight="15" outlineLevelCol="2"/>
  <cols>
    <col min="3" max="3" width="15.5714285714286" customWidth="1"/>
  </cols>
  <sheetData>
    <row r="1" spans="1:3">
      <c r="A1" t="s">
        <v>64</v>
      </c>
      <c r="B1" t="s">
        <v>79</v>
      </c>
      <c r="C1" t="s">
        <v>80</v>
      </c>
    </row>
    <row r="2" spans="1:3">
      <c r="A2" t="s">
        <v>19</v>
      </c>
      <c r="B2" t="s">
        <v>18</v>
      </c>
      <c r="C2" t="s">
        <v>6340</v>
      </c>
    </row>
    <row r="3" spans="1:3">
      <c r="A3" t="s">
        <v>20</v>
      </c>
      <c r="B3" t="s">
        <v>18</v>
      </c>
      <c r="C3" t="s">
        <v>6340</v>
      </c>
    </row>
    <row r="4" spans="1:3">
      <c r="A4" t="s">
        <v>23</v>
      </c>
      <c r="B4" t="s">
        <v>18</v>
      </c>
      <c r="C4" t="s">
        <v>6340</v>
      </c>
    </row>
    <row r="5" spans="1:3">
      <c r="A5" t="s">
        <v>21</v>
      </c>
      <c r="B5" t="s">
        <v>18</v>
      </c>
      <c r="C5" t="s">
        <v>6340</v>
      </c>
    </row>
    <row r="6" spans="1:3">
      <c r="A6" t="s">
        <v>22</v>
      </c>
      <c r="B6" t="s">
        <v>18</v>
      </c>
      <c r="C6" t="s">
        <v>6340</v>
      </c>
    </row>
    <row r="7" spans="1:3">
      <c r="A7" t="s">
        <v>27</v>
      </c>
      <c r="B7" t="s">
        <v>24</v>
      </c>
      <c r="C7" t="s">
        <v>6340</v>
      </c>
    </row>
    <row r="8" spans="1:3">
      <c r="A8" t="s">
        <v>28</v>
      </c>
      <c r="B8" t="s">
        <v>24</v>
      </c>
      <c r="C8" t="s">
        <v>6340</v>
      </c>
    </row>
    <row r="9" spans="1:3">
      <c r="A9" t="s">
        <v>26</v>
      </c>
      <c r="B9" t="s">
        <v>24</v>
      </c>
      <c r="C9" t="s">
        <v>6340</v>
      </c>
    </row>
    <row r="10" spans="1:3">
      <c r="A10" t="s">
        <v>29</v>
      </c>
      <c r="B10" t="s">
        <v>24</v>
      </c>
      <c r="C10" t="s">
        <v>6340</v>
      </c>
    </row>
    <row r="11" spans="1:3">
      <c r="A11" t="s">
        <v>25</v>
      </c>
      <c r="B11" t="s">
        <v>24</v>
      </c>
      <c r="C11" t="s">
        <v>6340</v>
      </c>
    </row>
    <row r="12" spans="1:3">
      <c r="A12" t="s">
        <v>6341</v>
      </c>
      <c r="B12" t="s">
        <v>24</v>
      </c>
      <c r="C12" t="s">
        <v>6340</v>
      </c>
    </row>
    <row r="13" spans="1:3">
      <c r="A13" t="s">
        <v>10</v>
      </c>
      <c r="B13" t="s">
        <v>6</v>
      </c>
      <c r="C13" t="s">
        <v>6342</v>
      </c>
    </row>
    <row r="14" spans="1:3">
      <c r="A14" t="s">
        <v>7</v>
      </c>
      <c r="B14" t="s">
        <v>6</v>
      </c>
      <c r="C14" t="s">
        <v>6342</v>
      </c>
    </row>
    <row r="15" spans="1:3">
      <c r="A15" t="s">
        <v>9</v>
      </c>
      <c r="B15" t="s">
        <v>6</v>
      </c>
      <c r="C15" t="s">
        <v>6342</v>
      </c>
    </row>
    <row r="16" spans="1:3">
      <c r="A16" t="s">
        <v>8</v>
      </c>
      <c r="B16" t="s">
        <v>6</v>
      </c>
      <c r="C16" t="s">
        <v>6342</v>
      </c>
    </row>
    <row r="17" spans="1:3">
      <c r="A17" t="s">
        <v>11</v>
      </c>
      <c r="B17" t="s">
        <v>6</v>
      </c>
      <c r="C17" t="s">
        <v>6342</v>
      </c>
    </row>
    <row r="18" spans="1:3">
      <c r="A18" t="s">
        <v>6343</v>
      </c>
      <c r="B18" t="s">
        <v>6</v>
      </c>
      <c r="C18" t="s">
        <v>6342</v>
      </c>
    </row>
    <row r="19" spans="1:3">
      <c r="A19" t="s">
        <v>33</v>
      </c>
      <c r="B19" t="s">
        <v>30</v>
      </c>
      <c r="C19" t="s">
        <v>6342</v>
      </c>
    </row>
    <row r="20" spans="1:3">
      <c r="A20" t="s">
        <v>32</v>
      </c>
      <c r="B20" t="s">
        <v>30</v>
      </c>
      <c r="C20" t="s">
        <v>6342</v>
      </c>
    </row>
    <row r="21" spans="1:3">
      <c r="A21" t="s">
        <v>34</v>
      </c>
      <c r="B21" t="s">
        <v>30</v>
      </c>
      <c r="C21" t="s">
        <v>6342</v>
      </c>
    </row>
    <row r="22" spans="1:3">
      <c r="A22" t="s">
        <v>35</v>
      </c>
      <c r="B22" t="s">
        <v>30</v>
      </c>
      <c r="C22" t="s">
        <v>6342</v>
      </c>
    </row>
    <row r="23" spans="1:3">
      <c r="A23" t="s">
        <v>31</v>
      </c>
      <c r="B23" t="s">
        <v>30</v>
      </c>
      <c r="C23" t="s">
        <v>6342</v>
      </c>
    </row>
    <row r="24" spans="1:3">
      <c r="A24" t="s">
        <v>6344</v>
      </c>
      <c r="B24" t="s">
        <v>30</v>
      </c>
      <c r="C24" t="s">
        <v>6342</v>
      </c>
    </row>
    <row r="25" spans="1:3">
      <c r="A25" t="s">
        <v>17</v>
      </c>
      <c r="B25" t="s">
        <v>12</v>
      </c>
      <c r="C25" t="s">
        <v>6345</v>
      </c>
    </row>
    <row r="26" spans="1:3">
      <c r="A26" t="s">
        <v>16</v>
      </c>
      <c r="B26" t="s">
        <v>12</v>
      </c>
      <c r="C26" t="s">
        <v>6345</v>
      </c>
    </row>
    <row r="27" spans="1:3">
      <c r="A27" t="s">
        <v>14</v>
      </c>
      <c r="B27" t="s">
        <v>12</v>
      </c>
      <c r="C27" t="s">
        <v>6345</v>
      </c>
    </row>
    <row r="28" spans="1:3">
      <c r="A28" t="s">
        <v>15</v>
      </c>
      <c r="B28" t="s">
        <v>12</v>
      </c>
      <c r="C28" t="s">
        <v>6345</v>
      </c>
    </row>
    <row r="29" spans="1:3">
      <c r="A29" t="s">
        <v>13</v>
      </c>
      <c r="B29" t="s">
        <v>12</v>
      </c>
      <c r="C29" t="s">
        <v>6345</v>
      </c>
    </row>
    <row r="30" spans="1:3">
      <c r="A30" t="s">
        <v>6346</v>
      </c>
      <c r="B30" t="s">
        <v>12</v>
      </c>
      <c r="C30" t="s">
        <v>6345</v>
      </c>
    </row>
    <row r="31" spans="1:3">
      <c r="A31" t="s">
        <v>37</v>
      </c>
      <c r="B31" t="s">
        <v>36</v>
      </c>
      <c r="C31" t="s">
        <v>6345</v>
      </c>
    </row>
    <row r="32" spans="1:3">
      <c r="A32" t="s">
        <v>39</v>
      </c>
      <c r="B32" t="s">
        <v>36</v>
      </c>
      <c r="C32" t="s">
        <v>6345</v>
      </c>
    </row>
    <row r="33" spans="1:3">
      <c r="A33" t="s">
        <v>38</v>
      </c>
      <c r="B33" t="s">
        <v>36</v>
      </c>
      <c r="C33" t="s">
        <v>6345</v>
      </c>
    </row>
    <row r="34" spans="1:3">
      <c r="A34" t="s">
        <v>41</v>
      </c>
      <c r="B34" t="s">
        <v>36</v>
      </c>
      <c r="C34" t="s">
        <v>6345</v>
      </c>
    </row>
    <row r="35" spans="1:3">
      <c r="A35" t="s">
        <v>40</v>
      </c>
      <c r="B35" t="s">
        <v>36</v>
      </c>
      <c r="C35" t="s">
        <v>6345</v>
      </c>
    </row>
    <row r="36" spans="1:3">
      <c r="A36" t="s">
        <v>6347</v>
      </c>
      <c r="B36" t="s">
        <v>36</v>
      </c>
      <c r="C36" t="s">
        <v>6345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pivot table</vt:lpstr>
      <vt:lpstr>pivot table 2</vt:lpstr>
      <vt:lpstr>Dashboard</vt:lpstr>
      <vt:lpstr>pipeline</vt:lpstr>
      <vt:lpstr>accounts</vt:lpstr>
      <vt:lpstr>products</vt:lpstr>
      <vt:lpstr>Table Field Description</vt:lpstr>
      <vt:lpstr>sales 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Favor</dc:creator>
  <cp:lastModifiedBy>MIKE FAVOUR</cp:lastModifiedBy>
  <dcterms:created xsi:type="dcterms:W3CDTF">2025-07-02T08:25:00Z</dcterms:created>
  <dcterms:modified xsi:type="dcterms:W3CDTF">2026-01-07T11:34:52Z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E758B83141EE454799D4F442626E573E_12</vt:lpwstr>
  </property>
  <property fmtid="{D5CDD505-2E9C-101B-9397-08002B2CF9AE}" pid="3" name="KSOProductBuildVer">
    <vt:lpwstr>1033-12.2.0.23196</vt:lpwstr>
  </property>
</Properties>
</file>